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defaultThemeVersion="124226"/>
  <mc:AlternateContent xmlns:mc="http://schemas.openxmlformats.org/markup-compatibility/2006">
    <mc:Choice Requires="x15">
      <x15ac:absPath xmlns:x15ac="http://schemas.microsoft.com/office/spreadsheetml/2010/11/ac" url="S:\Data Services\Data Calls\TITLE\Year2021\Company\Report - website\"/>
    </mc:Choice>
  </mc:AlternateContent>
  <xr:revisionPtr revIDLastSave="0" documentId="13_ncr:1_{8EB7D4C4-2E6D-45E6-84FB-84C7CEF0F0C1}" xr6:coauthVersionLast="47" xr6:coauthVersionMax="47" xr10:uidLastSave="{00000000-0000-0000-0000-000000000000}"/>
  <bookViews>
    <workbookView xWindow="-120" yWindow="-120" windowWidth="29040" windowHeight="15840" tabRatio="760" xr2:uid="{00000000-000D-0000-FFFF-FFFF00000000}"/>
  </bookViews>
  <sheets>
    <sheet name="Cover" sheetId="170" r:id="rId1"/>
    <sheet name="Table of Contents" sheetId="106" r:id="rId2"/>
    <sheet name="Intro" sheetId="172" r:id="rId3"/>
    <sheet name="blank1" sheetId="108" r:id="rId4"/>
    <sheet name="All Years UW" sheetId="109" r:id="rId5"/>
    <sheet name="2016 - 2017 UW Compare" sheetId="110" r:id="rId6"/>
    <sheet name="2017 - 2018 UW Compare" sheetId="111" r:id="rId7"/>
    <sheet name="2018 - 2019 UW Compare" sheetId="112" r:id="rId8"/>
    <sheet name="2019 - 2020 UW Compare" sheetId="113" r:id="rId9"/>
    <sheet name="2016 - 2017 Ind Compare" sheetId="114" r:id="rId10"/>
    <sheet name="2017 - 2018 Ind Compare" sheetId="115" r:id="rId11"/>
    <sheet name="2018 - 2019 Ind Compare" sheetId="116" r:id="rId12"/>
    <sheet name="2019 - 2020 Ind Compare" sheetId="117" r:id="rId13"/>
    <sheet name="2016 - 2017 Aff Compare" sheetId="118" r:id="rId14"/>
    <sheet name="2017 - 2018 Aff Compare" sheetId="119" r:id="rId15"/>
    <sheet name="2018 - 2019 Aff Compare" sheetId="120" r:id="rId16"/>
    <sheet name="2019 - 2020 Aff Compare" sheetId="121" r:id="rId17"/>
    <sheet name="2016 - 2017 Dir Compare" sheetId="122" r:id="rId18"/>
    <sheet name="2017 - 2018 Dir Compare" sheetId="123" r:id="rId19"/>
    <sheet name="2018 - 2019 Dir Compare" sheetId="124" r:id="rId20"/>
    <sheet name="2019 - 2020 Dir Compare" sheetId="125" r:id="rId21"/>
    <sheet name="blank2" sheetId="126" r:id="rId22"/>
    <sheet name="POLICIES" sheetId="127" r:id="rId23"/>
    <sheet name="blank3" sheetId="128" r:id="rId24"/>
    <sheet name="2016 ALTA Income" sheetId="129" r:id="rId25"/>
    <sheet name="2016 ALTA Balance" sheetId="130" r:id="rId26"/>
    <sheet name="2017 ALTA Income" sheetId="131" r:id="rId27"/>
    <sheet name="2017 ALTA Balance" sheetId="132" r:id="rId28"/>
    <sheet name="2018 ALTA Income" sheetId="133" r:id="rId29"/>
    <sheet name="2018 ALTA Balance" sheetId="134" r:id="rId30"/>
    <sheet name="2019 ALTA Income" sheetId="135" r:id="rId31"/>
    <sheet name="2019 ALTA Balance" sheetId="136" r:id="rId32"/>
    <sheet name="2020 ALTA Income" sheetId="137" r:id="rId33"/>
    <sheet name="2020 ALTA Balance" sheetId="138" r:id="rId34"/>
    <sheet name="2016 Sched S-3" sheetId="139" r:id="rId35"/>
    <sheet name="2017 Sched S-3" sheetId="140" r:id="rId36"/>
    <sheet name="2018 Sched S-3" sheetId="141" r:id="rId37"/>
    <sheet name="2019 Sched S-3" sheetId="142" r:id="rId38"/>
    <sheet name="2020 Sched S-3" sheetId="143" r:id="rId39"/>
    <sheet name="blank4" sheetId="144" r:id="rId40"/>
    <sheet name="T-42 Detail1" sheetId="173" r:id="rId41"/>
    <sheet name="blank5" sheetId="146" r:id="rId42"/>
    <sheet name="2016 ALTA Claims" sheetId="147" r:id="rId43"/>
    <sheet name="2017 ALTA Claims" sheetId="148" r:id="rId44"/>
    <sheet name="2018 ALTA Claims" sheetId="149" r:id="rId45"/>
    <sheet name="2019 ALTA Claims" sheetId="150" r:id="rId46"/>
    <sheet name="2020 ALTA Claims" sheetId="151" r:id="rId47"/>
    <sheet name="blank6" sheetId="152" r:id="rId48"/>
    <sheet name="2016 UW List" sheetId="153" r:id="rId49"/>
    <sheet name="2017 UW List" sheetId="154" r:id="rId50"/>
    <sheet name="2018 UW List" sheetId="155" r:id="rId51"/>
    <sheet name="2019 UW List" sheetId="156" r:id="rId52"/>
    <sheet name="2020 UW List" sheetId="157" r:id="rId53"/>
    <sheet name="blank7" sheetId="158" r:id="rId54"/>
    <sheet name="Form 1 - 2016" sheetId="159" r:id="rId55"/>
    <sheet name="Form 2 - 2016" sheetId="160" r:id="rId56"/>
    <sheet name="Form 1 - 2017" sheetId="161" r:id="rId57"/>
    <sheet name="Form 2 - 2017" sheetId="162" r:id="rId58"/>
    <sheet name="Form 1 - 2018" sheetId="163" r:id="rId59"/>
    <sheet name="Form 2 - 2018" sheetId="164" r:id="rId60"/>
    <sheet name="Form 1 - 2019" sheetId="165" r:id="rId61"/>
    <sheet name="Form 2 - 2019" sheetId="166" r:id="rId62"/>
    <sheet name="Form 1 - 2020" sheetId="167" r:id="rId63"/>
    <sheet name="Form 2 - 2020" sheetId="168" r:id="rId64"/>
    <sheet name="Back Cover" sheetId="171"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Fill" localSheetId="25" hidden="1">'[1]INCOME STMT'!#REF!</definedName>
    <definedName name="_Fill" localSheetId="42" hidden="1">'[1]INCOME STMT'!#REF!</definedName>
    <definedName name="_Fill" localSheetId="24" hidden="1">'[1]INCOME STMT'!#REF!</definedName>
    <definedName name="_Fill" localSheetId="34" hidden="1">'[1]INCOME STMT'!#REF!</definedName>
    <definedName name="_Fill" localSheetId="48" hidden="1">'[1]INCOME STMT'!#REF!</definedName>
    <definedName name="_Fill" localSheetId="27" hidden="1">'[1]INCOME STMT'!#REF!</definedName>
    <definedName name="_Fill" localSheetId="43" hidden="1">'[1]INCOME STMT'!#REF!</definedName>
    <definedName name="_Fill" localSheetId="26" hidden="1">'[1]INCOME STMT'!#REF!</definedName>
    <definedName name="_Fill" localSheetId="35" hidden="1">'[1]INCOME STMT'!#REF!</definedName>
    <definedName name="_Fill" localSheetId="49" hidden="1">'[1]INCOME STMT'!#REF!</definedName>
    <definedName name="_Fill" localSheetId="29" hidden="1">'[1]INCOME STMT'!#REF!</definedName>
    <definedName name="_Fill" localSheetId="44" hidden="1">'[1]INCOME STMT'!#REF!</definedName>
    <definedName name="_Fill" localSheetId="28" hidden="1">'[1]INCOME STMT'!#REF!</definedName>
    <definedName name="_Fill" localSheetId="36" hidden="1">'[1]INCOME STMT'!#REF!</definedName>
    <definedName name="_Fill" localSheetId="50" hidden="1">'[1]INCOME STMT'!#REF!</definedName>
    <definedName name="_Fill" localSheetId="31" hidden="1">'[1]INCOME STMT'!#REF!</definedName>
    <definedName name="_Fill" localSheetId="45" hidden="1">'[1]INCOME STMT'!#REF!</definedName>
    <definedName name="_Fill" localSheetId="30" hidden="1">'[1]INCOME STMT'!#REF!</definedName>
    <definedName name="_Fill" localSheetId="37" hidden="1">'[1]INCOME STMT'!#REF!</definedName>
    <definedName name="_Fill" localSheetId="51" hidden="1">'[1]INCOME STMT'!#REF!</definedName>
    <definedName name="_Fill" localSheetId="33" hidden="1">'[1]INCOME STMT'!#REF!</definedName>
    <definedName name="_Fill" localSheetId="46" hidden="1">'[1]INCOME STMT'!#REF!</definedName>
    <definedName name="_Fill" localSheetId="32" hidden="1">'[1]INCOME STMT'!#REF!</definedName>
    <definedName name="_Fill" localSheetId="38" hidden="1">'[1]INCOME STMT'!#REF!</definedName>
    <definedName name="_Fill" localSheetId="52" hidden="1">'[1]INCOME STMT'!#REF!</definedName>
    <definedName name="_Fill" localSheetId="54" hidden="1">'[1]INCOME STMT'!#REF!</definedName>
    <definedName name="_Fill" localSheetId="56" hidden="1">'[1]INCOME STMT'!#REF!</definedName>
    <definedName name="_Fill" localSheetId="58" hidden="1">'[1]INCOME STMT'!#REF!</definedName>
    <definedName name="_Fill" localSheetId="60" hidden="1">'[1]INCOME STMT'!#REF!</definedName>
    <definedName name="_Fill" localSheetId="62" hidden="1">'[1]INCOME STMT'!#REF!</definedName>
    <definedName name="_Fill" localSheetId="55" hidden="1">'[1]INCOME STMT'!#REF!</definedName>
    <definedName name="_Fill" localSheetId="57" hidden="1">'[1]INCOME STMT'!#REF!</definedName>
    <definedName name="_Fill" localSheetId="59" hidden="1">'[1]INCOME STMT'!#REF!</definedName>
    <definedName name="_Fill" localSheetId="61" hidden="1">'[1]INCOME STMT'!#REF!</definedName>
    <definedName name="_Fill" localSheetId="63" hidden="1">'[1]INCOME STMT'!#REF!</definedName>
    <definedName name="_Fill" hidden="1">'[1]INCOME STMT'!#REF!</definedName>
    <definedName name="_xlnm._FilterDatabase" localSheetId="27" hidden="1">'2017 ALTA Balance'!$A$1:$E$8</definedName>
    <definedName name="_xlnm._FilterDatabase" localSheetId="43" hidden="1">'2017 ALTA Claims'!$A$1:$H$2356</definedName>
    <definedName name="_xlnm._FilterDatabase" localSheetId="35" hidden="1">'2017 Sched S-3'!$A$16:$F$773</definedName>
    <definedName name="_xlnm._FilterDatabase" localSheetId="29" hidden="1">'2018 ALTA Balance'!$A$1:$E$8</definedName>
    <definedName name="_xlnm._FilterDatabase" localSheetId="44" hidden="1">'2018 ALTA Claims'!$A$1:$H$2265</definedName>
    <definedName name="_xlnm._FilterDatabase" localSheetId="36" hidden="1">'2018 Sched S-3'!$A$16:$F$829</definedName>
    <definedName name="_xlnm._FilterDatabase" localSheetId="31" hidden="1">'2019 ALTA Balance'!$A$1:$E$8</definedName>
    <definedName name="_xlnm._FilterDatabase" localSheetId="45" hidden="1">'2019 ALTA Claims'!$A$1:$H$2267</definedName>
    <definedName name="_xlnm._FilterDatabase" localSheetId="37" hidden="1">'2019 Sched S-3'!$A$16:$F$829</definedName>
    <definedName name="_xlnm._FilterDatabase" localSheetId="33" hidden="1">'2020 ALTA Balance'!$A$1:$E$8</definedName>
    <definedName name="_xlnm._FilterDatabase" localSheetId="46" hidden="1">'2020 ALTA Claims'!$A$1:$H$2279</definedName>
    <definedName name="_xlnm._FilterDatabase" localSheetId="38" hidden="1">'2020 Sched S-3'!$A$16:$F$829</definedName>
    <definedName name="_Order1" hidden="1">0</definedName>
    <definedName name="A1Test">'[2]Gen Instr &amp; Prior Year Inputs'!$D$21</definedName>
    <definedName name="A2Test">'[2]Gen Instr &amp; Prior Year Inputs'!$D$22</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4">#REF!</definedName>
    <definedName name="back_color_1" localSheetId="0">#REF!</definedName>
    <definedName name="back_color_1" localSheetId="54">#REF!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2">#REF!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4">#REF!</definedName>
    <definedName name="back_color_2" localSheetId="0">#REF!</definedName>
    <definedName name="back_color_2" localSheetId="54">#REF!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2">#REF!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4">#REF!</definedName>
    <definedName name="back_color_3" localSheetId="0">#REF!</definedName>
    <definedName name="back_color_3" localSheetId="54">#REF!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2">#REF!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4">#REF!</definedName>
    <definedName name="back_color_4" localSheetId="0">#REF!</definedName>
    <definedName name="back_color_4" localSheetId="54">#REF!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2">#REF!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4">#REF!</definedName>
    <definedName name="back_color_5" localSheetId="0">#REF!</definedName>
    <definedName name="back_color_5" localSheetId="54">#REF!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2">#REF!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4">#REF!</definedName>
    <definedName name="cell_ids_assets" localSheetId="0">#REF!</definedName>
    <definedName name="cell_ids_assets" localSheetId="54">#REF!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2">#REF!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4">#REF!</definedName>
    <definedName name="cell_ids_assetsw_3" localSheetId="0">#REF!</definedName>
    <definedName name="cell_ids_assetsw_3" localSheetId="54">#REF!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2">#REF!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4">#REF!</definedName>
    <definedName name="cell_ids_assetsw_4" localSheetId="0">#REF!</definedName>
    <definedName name="cell_ids_assetsw_4" localSheetId="54">#REF!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2">#REF!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4">#REF!</definedName>
    <definedName name="cell_ids_exnetinvt" localSheetId="0">#REF!</definedName>
    <definedName name="cell_ids_exnetinvt" localSheetId="54">#REF!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2">#REF!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4">#REF!</definedName>
    <definedName name="cell_ids_exnetinvtw_3" localSheetId="0">#REF!</definedName>
    <definedName name="cell_ids_exnetinvtw_3" localSheetId="54">#REF!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2">#REF!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4">#REF!</definedName>
    <definedName name="cell_ids_exnetinvtw_4" localSheetId="0">#REF!</definedName>
    <definedName name="cell_ids_exnetinvtw_4" localSheetId="54">#REF!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2">#REF!</definedName>
    <definedName name="cell_ids_exnetinvtw_4">#REF!</definedName>
    <definedName name="cell_ids_expremerndw_3" localSheetId="44">#REF!</definedName>
    <definedName name="cell_ids_expremerndw_3" localSheetId="45">#REF!</definedName>
    <definedName name="cell_ids_expremerndw_3" localSheetId="46">#REF!</definedName>
    <definedName name="cell_ids_expremerndw_3" localSheetId="64">#REF!</definedName>
    <definedName name="cell_ids_expremerndw_3" localSheetId="0">#REF!</definedName>
    <definedName name="cell_ids_expremerndw_3" localSheetId="2">#REF!</definedName>
    <definedName name="cell_ids_expremerndw_3">#REF!</definedName>
    <definedName name="cell_ids_expremerndw_4" localSheetId="44">#REF!</definedName>
    <definedName name="cell_ids_expremerndw_4" localSheetId="45">#REF!</definedName>
    <definedName name="cell_ids_expremerndw_4" localSheetId="46">#REF!</definedName>
    <definedName name="cell_ids_expremerndw_4" localSheetId="64">#REF!</definedName>
    <definedName name="cell_ids_expremerndw_4" localSheetId="0">#REF!</definedName>
    <definedName name="cell_ids_expremerndw_4" localSheetId="2">#REF!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4">#REF!</definedName>
    <definedName name="cell_ids_qpt1" localSheetId="0">#REF!</definedName>
    <definedName name="cell_ids_qpt1" localSheetId="54">#REF!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2">#REF!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4">#REF!</definedName>
    <definedName name="cell_ids_qpt2" localSheetId="0">#REF!</definedName>
    <definedName name="cell_ids_qpt2" localSheetId="54">#REF!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2">#REF!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4">#REF!</definedName>
    <definedName name="cell_ids_qschtfsi_1" localSheetId="0">#REF!</definedName>
    <definedName name="cell_ids_qschtfsi_1" localSheetId="54">#REF!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2">#REF!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4">#REF!</definedName>
    <definedName name="cell_ids_qsct_1" localSheetId="0">#REF!</definedName>
    <definedName name="cell_ids_qsct_1" localSheetId="54">#REF!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2">#REF!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4">#REF!</definedName>
    <definedName name="cell_ids_qsct_2" localSheetId="0">#REF!</definedName>
    <definedName name="cell_ids_qsct_2" localSheetId="54">#REF!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2">#REF!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4">#REF!</definedName>
    <definedName name="cell_ids_qsct_3" localSheetId="0">#REF!</definedName>
    <definedName name="cell_ids_qsct_3" localSheetId="54">#REF!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2">#REF!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4">#REF!</definedName>
    <definedName name="cell_ids_qsctw" localSheetId="0">#REF!</definedName>
    <definedName name="cell_ids_qsctw" localSheetId="54">#REF!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2">#REF!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4">#REF!</definedName>
    <definedName name="cell_ids_qsctw_1" localSheetId="0">#REF!</definedName>
    <definedName name="cell_ids_qsctw_1" localSheetId="54">#REF!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2">#REF!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4">#REF!</definedName>
    <definedName name="cell_ids_qsctw_2" localSheetId="0">#REF!</definedName>
    <definedName name="cell_ids_qsctw_2" localSheetId="54">#REF!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2">#REF!</definedName>
    <definedName name="cell_ids_qsctw_2">#REF!</definedName>
    <definedName name="cell_ids_scppt1_1" localSheetId="44">#REF!</definedName>
    <definedName name="cell_ids_scppt1_1" localSheetId="45">#REF!</definedName>
    <definedName name="cell_ids_scppt1_1" localSheetId="46">#REF!</definedName>
    <definedName name="cell_ids_scppt1_1" localSheetId="64">#REF!</definedName>
    <definedName name="cell_ids_scppt1_1" localSheetId="0">#REF!</definedName>
    <definedName name="cell_ids_scppt1_1" localSheetId="2">#REF!</definedName>
    <definedName name="cell_ids_scppt1_1">#REF!</definedName>
    <definedName name="cell_ids_scppt1_2" localSheetId="44">#REF!</definedName>
    <definedName name="cell_ids_scppt1_2" localSheetId="45">#REF!</definedName>
    <definedName name="cell_ids_scppt1_2" localSheetId="46">#REF!</definedName>
    <definedName name="cell_ids_scppt1_2" localSheetId="64">#REF!</definedName>
    <definedName name="cell_ids_scppt1_2" localSheetId="0">#REF!</definedName>
    <definedName name="cell_ids_scppt1_2" localSheetId="2">#REF!</definedName>
    <definedName name="cell_ids_scppt1_2">#REF!</definedName>
    <definedName name="cell_ids_scppt1_3" localSheetId="44">#REF!</definedName>
    <definedName name="cell_ids_scppt1_3" localSheetId="45">#REF!</definedName>
    <definedName name="cell_ids_scppt1_3" localSheetId="46">#REF!</definedName>
    <definedName name="cell_ids_scppt1_3" localSheetId="64">#REF!</definedName>
    <definedName name="cell_ids_scppt1_3" localSheetId="0">#REF!</definedName>
    <definedName name="cell_ids_scppt1_3" localSheetId="2">#REF!</definedName>
    <definedName name="cell_ids_scppt1_3">#REF!</definedName>
    <definedName name="cell_ids_scppt1a_1" localSheetId="44">#REF!</definedName>
    <definedName name="cell_ids_scppt1a_1" localSheetId="45">#REF!</definedName>
    <definedName name="cell_ids_scppt1a_1" localSheetId="46">#REF!</definedName>
    <definedName name="cell_ids_scppt1a_1" localSheetId="64">#REF!</definedName>
    <definedName name="cell_ids_scppt1a_1" localSheetId="0">#REF!</definedName>
    <definedName name="cell_ids_scppt1a_1" localSheetId="2">#REF!</definedName>
    <definedName name="cell_ids_scppt1a_1">#REF!</definedName>
    <definedName name="cell_ids_scppt1a_2" localSheetId="44">#REF!</definedName>
    <definedName name="cell_ids_scppt1a_2" localSheetId="45">#REF!</definedName>
    <definedName name="cell_ids_scppt1a_2" localSheetId="46">#REF!</definedName>
    <definedName name="cell_ids_scppt1a_2" localSheetId="64">#REF!</definedName>
    <definedName name="cell_ids_scppt1a_2" localSheetId="0">#REF!</definedName>
    <definedName name="cell_ids_scppt1a_2" localSheetId="2">#REF!</definedName>
    <definedName name="cell_ids_scppt1a_2">#REF!</definedName>
    <definedName name="cell_ids_scppt1a_3" localSheetId="44">#REF!</definedName>
    <definedName name="cell_ids_scppt1a_3" localSheetId="45">#REF!</definedName>
    <definedName name="cell_ids_scppt1a_3" localSheetId="46">#REF!</definedName>
    <definedName name="cell_ids_scppt1a_3" localSheetId="64">#REF!</definedName>
    <definedName name="cell_ids_scppt1a_3" localSheetId="0">#REF!</definedName>
    <definedName name="cell_ids_scppt1a_3" localSheetId="2">#REF!</definedName>
    <definedName name="cell_ids_scppt1a_3">#REF!</definedName>
    <definedName name="cell_ids_scppt1b_1" localSheetId="44">#REF!</definedName>
    <definedName name="cell_ids_scppt1b_1" localSheetId="45">#REF!</definedName>
    <definedName name="cell_ids_scppt1b_1" localSheetId="46">#REF!</definedName>
    <definedName name="cell_ids_scppt1b_1" localSheetId="64">#REF!</definedName>
    <definedName name="cell_ids_scppt1b_1" localSheetId="0">#REF!</definedName>
    <definedName name="cell_ids_scppt1b_1" localSheetId="2">#REF!</definedName>
    <definedName name="cell_ids_scppt1b_1">#REF!</definedName>
    <definedName name="cell_ids_scppt1b_2" localSheetId="44">#REF!</definedName>
    <definedName name="cell_ids_scppt1b_2" localSheetId="45">#REF!</definedName>
    <definedName name="cell_ids_scppt1b_2" localSheetId="46">#REF!</definedName>
    <definedName name="cell_ids_scppt1b_2" localSheetId="64">#REF!</definedName>
    <definedName name="cell_ids_scppt1b_2" localSheetId="0">#REF!</definedName>
    <definedName name="cell_ids_scppt1b_2" localSheetId="2">#REF!</definedName>
    <definedName name="cell_ids_scppt1b_2">#REF!</definedName>
    <definedName name="cell_ids_scppt1b_3" localSheetId="44">#REF!</definedName>
    <definedName name="cell_ids_scppt1b_3" localSheetId="45">#REF!</definedName>
    <definedName name="cell_ids_scppt1b_3" localSheetId="46">#REF!</definedName>
    <definedName name="cell_ids_scppt1b_3" localSheetId="64">#REF!</definedName>
    <definedName name="cell_ids_scppt1b_3" localSheetId="0">#REF!</definedName>
    <definedName name="cell_ids_scppt1b_3" localSheetId="2">#REF!</definedName>
    <definedName name="cell_ids_scppt1b_3">#REF!</definedName>
    <definedName name="cell_ids_scppt2" localSheetId="44">#REF!</definedName>
    <definedName name="cell_ids_scppt2" localSheetId="45">#REF!</definedName>
    <definedName name="cell_ids_scppt2" localSheetId="46">#REF!</definedName>
    <definedName name="cell_ids_scppt2" localSheetId="64">#REF!</definedName>
    <definedName name="cell_ids_scppt2" localSheetId="0">#REF!</definedName>
    <definedName name="cell_ids_scppt2" localSheetId="2">#REF!</definedName>
    <definedName name="cell_ids_scppt2">#REF!</definedName>
    <definedName name="cell_ids_scppt2a" localSheetId="44">#REF!</definedName>
    <definedName name="cell_ids_scppt2a" localSheetId="45">#REF!</definedName>
    <definedName name="cell_ids_scppt2a" localSheetId="46">#REF!</definedName>
    <definedName name="cell_ids_scppt2a" localSheetId="64">#REF!</definedName>
    <definedName name="cell_ids_scppt2a" localSheetId="0">#REF!</definedName>
    <definedName name="cell_ids_scppt2a" localSheetId="2">#REF!</definedName>
    <definedName name="cell_ids_scppt2a">#REF!</definedName>
    <definedName name="cell_ids_scppt2d" localSheetId="44">#REF!</definedName>
    <definedName name="cell_ids_scppt2d" localSheetId="45">#REF!</definedName>
    <definedName name="cell_ids_scppt2d" localSheetId="46">#REF!</definedName>
    <definedName name="cell_ids_scppt2d" localSheetId="64">#REF!</definedName>
    <definedName name="cell_ids_scppt2d" localSheetId="0">#REF!</definedName>
    <definedName name="cell_ids_scppt2d" localSheetId="2">#REF!</definedName>
    <definedName name="cell_ids_scppt2d">#REF!</definedName>
    <definedName name="Company_Name">[2]Cover!$B$11</definedName>
    <definedName name="CONAME">'[3]Basic Info'!$B$11</definedName>
    <definedName name="COUNTY_CODE_NAMES" localSheetId="25">'[4]County Codes'!$A$2:$A$255</definedName>
    <definedName name="COUNTY_CODE_NAMES" localSheetId="27">'[4]County Codes'!$A$2:$A$255</definedName>
    <definedName name="COUNTY_CODE_NAMES" localSheetId="29">'[4]County Codes'!$A$2:$A$255</definedName>
    <definedName name="COUNTY_CODE_NAMES" localSheetId="31">'[4]County Codes'!$A$2:$A$255</definedName>
    <definedName name="COUNTY_CODE_NAMES" localSheetId="33">'[4]County Codes'!$A$2:$A$255</definedName>
    <definedName name="COUNTY_CODE_NAMES" localSheetId="56">'[5]County Codes'!$A$2:$A$255</definedName>
    <definedName name="COUNTY_CODE_NAMES" localSheetId="58">'[5]County Codes'!$A$2:$A$255</definedName>
    <definedName name="COUNTY_CODE_NAMES" localSheetId="60">'[5]County Codes'!$A$2:$A$255</definedName>
    <definedName name="COUNTY_CODE_NAMES" localSheetId="62">'[5]County Codes'!$A$2:$A$255</definedName>
    <definedName name="COUNTY_CODE_NAMES">'[6]County Codes'!$A$2:$A$255</definedName>
    <definedName name="CY_Column">'[2]U-7'!$BW$6</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4">#REF!</definedName>
    <definedName name="data_assets" localSheetId="0">#REF!</definedName>
    <definedName name="data_assets" localSheetId="54">#REF!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2">#REF!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4">#REF!</definedName>
    <definedName name="data_assetsw_3" localSheetId="0">#REF!</definedName>
    <definedName name="data_assetsw_3" localSheetId="54">#REF!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2">#REF!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4">#REF!</definedName>
    <definedName name="data_assetsw_4" localSheetId="0">#REF!</definedName>
    <definedName name="data_assetsw_4" localSheetId="54">#REF!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2">#REF!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4">#REF!</definedName>
    <definedName name="data_exnetinvt" localSheetId="0">#REF!</definedName>
    <definedName name="data_exnetinvt" localSheetId="54">#REF!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2">#REF!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4">#REF!</definedName>
    <definedName name="data_exnetinvtw_3" localSheetId="0">#REF!</definedName>
    <definedName name="data_exnetinvtw_3" localSheetId="54">#REF!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2">#REF!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4">#REF!</definedName>
    <definedName name="data_exnetinvtw_4" localSheetId="0">#REF!</definedName>
    <definedName name="data_exnetinvtw_4" localSheetId="54">#REF!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2">#REF!</definedName>
    <definedName name="data_exnetinvtw_4">#REF!</definedName>
    <definedName name="data_expremerndw_3" localSheetId="44">#REF!</definedName>
    <definedName name="data_expremerndw_3" localSheetId="45">#REF!</definedName>
    <definedName name="data_expremerndw_3" localSheetId="46">#REF!</definedName>
    <definedName name="data_expremerndw_3" localSheetId="64">#REF!</definedName>
    <definedName name="data_expremerndw_3" localSheetId="0">#REF!</definedName>
    <definedName name="data_expremerndw_3" localSheetId="2">#REF!</definedName>
    <definedName name="data_expremerndw_3">#REF!</definedName>
    <definedName name="data_expremerndw_4" localSheetId="44">#REF!</definedName>
    <definedName name="data_expremerndw_4" localSheetId="45">#REF!</definedName>
    <definedName name="data_expremerndw_4" localSheetId="46">#REF!</definedName>
    <definedName name="data_expremerndw_4" localSheetId="64">#REF!</definedName>
    <definedName name="data_expremerndw_4" localSheetId="0">#REF!</definedName>
    <definedName name="data_expremerndw_4" localSheetId="2">#REF!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4">#REF!</definedName>
    <definedName name="data_qpt1" localSheetId="0">#REF!</definedName>
    <definedName name="data_qpt1" localSheetId="54">#REF!</definedName>
    <definedName name="data_qpt1" localSheetId="56">#REF!</definedName>
    <definedName name="data_qpt1" localSheetId="58">#REF!</definedName>
    <definedName name="data_qpt1" localSheetId="60">#REF!</definedName>
    <definedName name="data_qpt1" localSheetId="62">#REF!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2">#REF!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4">#REF!</definedName>
    <definedName name="data_qpt2" localSheetId="0">#REF!</definedName>
    <definedName name="data_qpt2" localSheetId="54">#REF!</definedName>
    <definedName name="data_qpt2" localSheetId="56">#REF!</definedName>
    <definedName name="data_qpt2" localSheetId="58">#REF!</definedName>
    <definedName name="data_qpt2" localSheetId="60">#REF!</definedName>
    <definedName name="data_qpt2" localSheetId="62">#REF!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2">#REF!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4">#REF!</definedName>
    <definedName name="data_qschtfsi_1" localSheetId="0">#REF!</definedName>
    <definedName name="data_qschtfsi_1" localSheetId="54">#REF!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2">#REF!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4">#REF!</definedName>
    <definedName name="data_qsct_1" localSheetId="0">#REF!</definedName>
    <definedName name="data_qsct_1" localSheetId="54">#REF!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2">#REF!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4">#REF!</definedName>
    <definedName name="data_qsct_2" localSheetId="0">#REF!</definedName>
    <definedName name="data_qsct_2" localSheetId="54">#REF!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2">#REF!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4">#REF!</definedName>
    <definedName name="data_qsct_3" localSheetId="0">#REF!</definedName>
    <definedName name="data_qsct_3" localSheetId="54">#REF!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2">#REF!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4">#REF!</definedName>
    <definedName name="data_qsctw" localSheetId="0">#REF!</definedName>
    <definedName name="data_qsctw" localSheetId="54">#REF!</definedName>
    <definedName name="data_qsctw" localSheetId="56">#REF!</definedName>
    <definedName name="data_qsctw" localSheetId="58">#REF!</definedName>
    <definedName name="data_qsctw" localSheetId="60">#REF!</definedName>
    <definedName name="data_qsctw" localSheetId="62">#REF!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2">#REF!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4">#REF!</definedName>
    <definedName name="data_qsctw_1" localSheetId="0">#REF!</definedName>
    <definedName name="data_qsctw_1" localSheetId="54">#REF!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2">#REF!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4">#REF!</definedName>
    <definedName name="data_qsctw_2" localSheetId="0">#REF!</definedName>
    <definedName name="data_qsctw_2" localSheetId="54">#REF!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2">#REF!</definedName>
    <definedName name="data_qsctw_2">#REF!</definedName>
    <definedName name="data_scppt1_1" localSheetId="44">#REF!</definedName>
    <definedName name="data_scppt1_1" localSheetId="45">#REF!</definedName>
    <definedName name="data_scppt1_1" localSheetId="46">#REF!</definedName>
    <definedName name="data_scppt1_1" localSheetId="64">#REF!</definedName>
    <definedName name="data_scppt1_1" localSheetId="0">#REF!</definedName>
    <definedName name="data_scppt1_1" localSheetId="2">#REF!</definedName>
    <definedName name="data_scppt1_1">#REF!</definedName>
    <definedName name="data_scppt1_2" localSheetId="44">#REF!</definedName>
    <definedName name="data_scppt1_2" localSheetId="45">#REF!</definedName>
    <definedName name="data_scppt1_2" localSheetId="46">#REF!</definedName>
    <definedName name="data_scppt1_2" localSheetId="64">#REF!</definedName>
    <definedName name="data_scppt1_2" localSheetId="0">#REF!</definedName>
    <definedName name="data_scppt1_2" localSheetId="2">#REF!</definedName>
    <definedName name="data_scppt1_2">#REF!</definedName>
    <definedName name="data_scppt1_3" localSheetId="44">#REF!</definedName>
    <definedName name="data_scppt1_3" localSheetId="45">#REF!</definedName>
    <definedName name="data_scppt1_3" localSheetId="46">#REF!</definedName>
    <definedName name="data_scppt1_3" localSheetId="64">#REF!</definedName>
    <definedName name="data_scppt1_3" localSheetId="0">#REF!</definedName>
    <definedName name="data_scppt1_3" localSheetId="2">#REF!</definedName>
    <definedName name="data_scppt1_3">#REF!</definedName>
    <definedName name="data_scppt1a_1" localSheetId="44">#REF!</definedName>
    <definedName name="data_scppt1a_1" localSheetId="45">#REF!</definedName>
    <definedName name="data_scppt1a_1" localSheetId="46">#REF!</definedName>
    <definedName name="data_scppt1a_1" localSheetId="64">#REF!</definedName>
    <definedName name="data_scppt1a_1" localSheetId="0">#REF!</definedName>
    <definedName name="data_scppt1a_1" localSheetId="2">#REF!</definedName>
    <definedName name="data_scppt1a_1">#REF!</definedName>
    <definedName name="data_scppt1a_2" localSheetId="44">#REF!</definedName>
    <definedName name="data_scppt1a_2" localSheetId="45">#REF!</definedName>
    <definedName name="data_scppt1a_2" localSheetId="46">#REF!</definedName>
    <definedName name="data_scppt1a_2" localSheetId="64">#REF!</definedName>
    <definedName name="data_scppt1a_2" localSheetId="0">#REF!</definedName>
    <definedName name="data_scppt1a_2" localSheetId="2">#REF!</definedName>
    <definedName name="data_scppt1a_2">#REF!</definedName>
    <definedName name="data_scppt1a_3" localSheetId="44">#REF!</definedName>
    <definedName name="data_scppt1a_3" localSheetId="45">#REF!</definedName>
    <definedName name="data_scppt1a_3" localSheetId="46">#REF!</definedName>
    <definedName name="data_scppt1a_3" localSheetId="64">#REF!</definedName>
    <definedName name="data_scppt1a_3" localSheetId="0">#REF!</definedName>
    <definedName name="data_scppt1a_3" localSheetId="2">#REF!</definedName>
    <definedName name="data_scppt1a_3">#REF!</definedName>
    <definedName name="data_scppt1b_1" localSheetId="44">#REF!</definedName>
    <definedName name="data_scppt1b_1" localSheetId="45">#REF!</definedName>
    <definedName name="data_scppt1b_1" localSheetId="46">#REF!</definedName>
    <definedName name="data_scppt1b_1" localSheetId="64">#REF!</definedName>
    <definedName name="data_scppt1b_1" localSheetId="0">#REF!</definedName>
    <definedName name="data_scppt1b_1" localSheetId="2">#REF!</definedName>
    <definedName name="data_scppt1b_1">#REF!</definedName>
    <definedName name="data_scppt1b_2" localSheetId="44">#REF!</definedName>
    <definedName name="data_scppt1b_2" localSheetId="45">#REF!</definedName>
    <definedName name="data_scppt1b_2" localSheetId="46">#REF!</definedName>
    <definedName name="data_scppt1b_2" localSheetId="64">#REF!</definedName>
    <definedName name="data_scppt1b_2" localSheetId="0">#REF!</definedName>
    <definedName name="data_scppt1b_2" localSheetId="2">#REF!</definedName>
    <definedName name="data_scppt1b_2">#REF!</definedName>
    <definedName name="data_scppt1b_3" localSheetId="44">#REF!</definedName>
    <definedName name="data_scppt1b_3" localSheetId="45">#REF!</definedName>
    <definedName name="data_scppt1b_3" localSheetId="46">#REF!</definedName>
    <definedName name="data_scppt1b_3" localSheetId="64">#REF!</definedName>
    <definedName name="data_scppt1b_3" localSheetId="0">#REF!</definedName>
    <definedName name="data_scppt1b_3" localSheetId="2">#REF!</definedName>
    <definedName name="data_scppt1b_3">#REF!</definedName>
    <definedName name="data_scppt2" localSheetId="44">#REF!</definedName>
    <definedName name="data_scppt2" localSheetId="45">#REF!</definedName>
    <definedName name="data_scppt2" localSheetId="46">#REF!</definedName>
    <definedName name="data_scppt2" localSheetId="64">#REF!</definedName>
    <definedName name="data_scppt2" localSheetId="0">#REF!</definedName>
    <definedName name="data_scppt2" localSheetId="2">#REF!</definedName>
    <definedName name="data_scppt2">#REF!</definedName>
    <definedName name="data_scppt2a" localSheetId="44">#REF!</definedName>
    <definedName name="data_scppt2a" localSheetId="45">#REF!</definedName>
    <definedName name="data_scppt2a" localSheetId="46">#REF!</definedName>
    <definedName name="data_scppt2a" localSheetId="64">#REF!</definedName>
    <definedName name="data_scppt2a" localSheetId="0">#REF!</definedName>
    <definedName name="data_scppt2a" localSheetId="2">#REF!</definedName>
    <definedName name="data_scppt2a">#REF!</definedName>
    <definedName name="data_scppt2d" localSheetId="44">#REF!</definedName>
    <definedName name="data_scppt2d" localSheetId="45">#REF!</definedName>
    <definedName name="data_scppt2d" localSheetId="46">#REF!</definedName>
    <definedName name="data_scppt2d" localSheetId="64">#REF!</definedName>
    <definedName name="data_scppt2d" localSheetId="0">#REF!</definedName>
    <definedName name="data_scppt2d" localSheetId="2">#REF!</definedName>
    <definedName name="data_scppt2d">#REF!</definedName>
    <definedName name="End" localSheetId="27">#REF!</definedName>
    <definedName name="End" localSheetId="43">#REF!</definedName>
    <definedName name="End" localSheetId="35">#REF!</definedName>
    <definedName name="End" localSheetId="29">#REF!</definedName>
    <definedName name="End" localSheetId="44">#REF!</definedName>
    <definedName name="End" localSheetId="28">#REF!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4">#REF!</definedName>
    <definedName name="End" localSheetId="0">#REF!</definedName>
    <definedName name="End" localSheetId="56">#REF!</definedName>
    <definedName name="End" localSheetId="58">#REF!</definedName>
    <definedName name="End" localSheetId="60">#REF!</definedName>
    <definedName name="End" localSheetId="62">#REF!</definedName>
    <definedName name="End" localSheetId="59">#REF!</definedName>
    <definedName name="End" localSheetId="61">#REF!</definedName>
    <definedName name="End" localSheetId="63">#REF!</definedName>
    <definedName name="End" localSheetId="2">#REF!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[7]Config!$C$33</definedName>
    <definedName name="fffffff">[7]Config!$H$12:$H$16</definedName>
    <definedName name="footnote_format">[8]config!$E$27</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4">#REF!</definedName>
    <definedName name="freeze_1" localSheetId="0">#REF!</definedName>
    <definedName name="freeze_1" localSheetId="54">#REF!</definedName>
    <definedName name="freeze_1" localSheetId="56">#REF!</definedName>
    <definedName name="freeze_1" localSheetId="58">#REF!</definedName>
    <definedName name="freeze_1" localSheetId="60">#REF!</definedName>
    <definedName name="freeze_1" localSheetId="62">#REF!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2">#REF!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4">#REF!</definedName>
    <definedName name="freeze_2" localSheetId="0">#REF!</definedName>
    <definedName name="freeze_2" localSheetId="54">#REF!</definedName>
    <definedName name="freeze_2" localSheetId="56">#REF!</definedName>
    <definedName name="freeze_2" localSheetId="58">#REF!</definedName>
    <definedName name="freeze_2" localSheetId="60">#REF!</definedName>
    <definedName name="freeze_2" localSheetId="62">#REF!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2">#REF!</definedName>
    <definedName name="freeze_2">#REF!</definedName>
    <definedName name="freeze_3" localSheetId="44">#REF!</definedName>
    <definedName name="freeze_3" localSheetId="45">#REF!</definedName>
    <definedName name="freeze_3" localSheetId="46">#REF!</definedName>
    <definedName name="freeze_3" localSheetId="64">#REF!</definedName>
    <definedName name="freeze_3" localSheetId="0">#REF!</definedName>
    <definedName name="freeze_3" localSheetId="2">#REF!</definedName>
    <definedName name="freeze_3">#REF!</definedName>
    <definedName name="freeze_4" localSheetId="44">#REF!</definedName>
    <definedName name="freeze_4" localSheetId="45">#REF!</definedName>
    <definedName name="freeze_4" localSheetId="46">#REF!</definedName>
    <definedName name="freeze_4" localSheetId="64">#REF!</definedName>
    <definedName name="freeze_4" localSheetId="0">#REF!</definedName>
    <definedName name="freeze_4" localSheetId="2">#REF!</definedName>
    <definedName name="freeze_4">#REF!</definedName>
    <definedName name="ftr_exprem_01" localSheetId="44">#REF!</definedName>
    <definedName name="ftr_exprem_01" localSheetId="45">#REF!</definedName>
    <definedName name="ftr_exprem_01" localSheetId="46">#REF!</definedName>
    <definedName name="ftr_exprem_01" localSheetId="64">#REF!</definedName>
    <definedName name="ftr_exprem_01" localSheetId="0">#REF!</definedName>
    <definedName name="ftr_exprem_01" localSheetId="2">#REF!</definedName>
    <definedName name="ftr_exprem_01">#REF!</definedName>
    <definedName name="ftr_exprem_02" localSheetId="44">#REF!</definedName>
    <definedName name="ftr_exprem_02" localSheetId="45">#REF!</definedName>
    <definedName name="ftr_exprem_02" localSheetId="46">#REF!</definedName>
    <definedName name="ftr_exprem_02" localSheetId="64">#REF!</definedName>
    <definedName name="ftr_exprem_02" localSheetId="0">#REF!</definedName>
    <definedName name="ftr_exprem_02" localSheetId="2">#REF!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4">#REF!</definedName>
    <definedName name="hdr_58_overflow" localSheetId="0">#REF!</definedName>
    <definedName name="hdr_58_overflow" localSheetId="54">#REF!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2">#REF!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4">#REF!</definedName>
    <definedName name="hdr_exnetinvt" localSheetId="0">#REF!</definedName>
    <definedName name="hdr_exnetinvt" localSheetId="54">#REF!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2">#REF!</definedName>
    <definedName name="hdr_exnetinvt">#REF!</definedName>
    <definedName name="hdr_exprem_01" localSheetId="44">#REF!</definedName>
    <definedName name="hdr_exprem_01" localSheetId="45">#REF!</definedName>
    <definedName name="hdr_exprem_01" localSheetId="46">#REF!</definedName>
    <definedName name="hdr_exprem_01" localSheetId="64">#REF!</definedName>
    <definedName name="hdr_exprem_01" localSheetId="0">#REF!</definedName>
    <definedName name="hdr_exprem_01" localSheetId="2">#REF!</definedName>
    <definedName name="hdr_exprem_01">#REF!</definedName>
    <definedName name="hdr_exprem_02" localSheetId="44">#REF!</definedName>
    <definedName name="hdr_exprem_02" localSheetId="45">#REF!</definedName>
    <definedName name="hdr_exprem_02" localSheetId="46">#REF!</definedName>
    <definedName name="hdr_exprem_02" localSheetId="64">#REF!</definedName>
    <definedName name="hdr_exprem_02" localSheetId="0">#REF!</definedName>
    <definedName name="hdr_exprem_02" localSheetId="2">#REF!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4">#REF!</definedName>
    <definedName name="hdr_main" localSheetId="0">#REF!</definedName>
    <definedName name="hdr_main" localSheetId="54">#REF!</definedName>
    <definedName name="hdr_main" localSheetId="56">#REF!</definedName>
    <definedName name="hdr_main" localSheetId="58">#REF!</definedName>
    <definedName name="hdr_main" localSheetId="60">#REF!</definedName>
    <definedName name="hdr_main" localSheetId="62">#REF!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2">#REF!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4">#REF!</definedName>
    <definedName name="hdr_overflow" localSheetId="0">#REF!</definedName>
    <definedName name="hdr_overflow" localSheetId="54">#REF!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2">#REF!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4">#REF!</definedName>
    <definedName name="hdr_qpt1" localSheetId="0">#REF!</definedName>
    <definedName name="hdr_qpt1" localSheetId="54">#REF!</definedName>
    <definedName name="hdr_qpt1" localSheetId="56">#REF!</definedName>
    <definedName name="hdr_qpt1" localSheetId="58">#REF!</definedName>
    <definedName name="hdr_qpt1" localSheetId="60">#REF!</definedName>
    <definedName name="hdr_qpt1" localSheetId="62">#REF!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2">#REF!</definedName>
    <definedName name="hdr_qpt1">#REF!</definedName>
    <definedName name="hdr_title_overflow_02" localSheetId="44">#REF!</definedName>
    <definedName name="hdr_title_overflow_02" localSheetId="45">#REF!</definedName>
    <definedName name="hdr_title_overflow_02" localSheetId="46">#REF!</definedName>
    <definedName name="hdr_title_overflow_02" localSheetId="64">#REF!</definedName>
    <definedName name="hdr_title_overflow_02" localSheetId="0">#REF!</definedName>
    <definedName name="hdr_title_overflow_02" localSheetId="2">#REF!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4">#REF!</definedName>
    <definedName name="hide_1" localSheetId="0">#REF!</definedName>
    <definedName name="hide_1" localSheetId="54">#REF!</definedName>
    <definedName name="hide_1" localSheetId="56">#REF!</definedName>
    <definedName name="hide_1" localSheetId="58">#REF!</definedName>
    <definedName name="hide_1" localSheetId="60">#REF!</definedName>
    <definedName name="hide_1" localSheetId="62">#REF!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2">#REF!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4">#REF!</definedName>
    <definedName name="hide_2" localSheetId="0">#REF!</definedName>
    <definedName name="hide_2" localSheetId="54">#REF!</definedName>
    <definedName name="hide_2" localSheetId="56">#REF!</definedName>
    <definedName name="hide_2" localSheetId="58">#REF!</definedName>
    <definedName name="hide_2" localSheetId="60">#REF!</definedName>
    <definedName name="hide_2" localSheetId="62">#REF!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2">#REF!</definedName>
    <definedName name="hide_2">#REF!</definedName>
    <definedName name="hide_4" localSheetId="44">#REF!</definedName>
    <definedName name="hide_4" localSheetId="45">#REF!</definedName>
    <definedName name="hide_4" localSheetId="46">#REF!</definedName>
    <definedName name="hide_4" localSheetId="64">#REF!</definedName>
    <definedName name="hide_4" localSheetId="0">#REF!</definedName>
    <definedName name="hide_4" localSheetId="2">#REF!</definedName>
    <definedName name="hide_4">#REF!</definedName>
    <definedName name="hide_5" localSheetId="44">#REF!</definedName>
    <definedName name="hide_5" localSheetId="45">#REF!</definedName>
    <definedName name="hide_5" localSheetId="46">#REF!</definedName>
    <definedName name="hide_5" localSheetId="64">#REF!</definedName>
    <definedName name="hide_5" localSheetId="0">#REF!</definedName>
    <definedName name="hide_5" localSheetId="2">#REF!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[9]Config!$G$7</definedName>
    <definedName name="march" localSheetId="44">#REF!</definedName>
    <definedName name="march" localSheetId="45">#REF!</definedName>
    <definedName name="march" localSheetId="46">#REF!</definedName>
    <definedName name="march" localSheetId="64">#REF!</definedName>
    <definedName name="march" localSheetId="0">#REF!</definedName>
    <definedName name="march" localSheetId="2">#REF!</definedName>
    <definedName name="march">#REF!</definedName>
    <definedName name="mrch" localSheetId="44">#REF!</definedName>
    <definedName name="mrch" localSheetId="45">#REF!</definedName>
    <definedName name="mrch" localSheetId="46">#REF!</definedName>
    <definedName name="mrch" localSheetId="64">#REF!</definedName>
    <definedName name="mrch" localSheetId="0">#REF!</definedName>
    <definedName name="mrch" localSheetId="2">#REF!</definedName>
    <definedName name="mrch">#REF!</definedName>
    <definedName name="overflow_02" localSheetId="44">#REF!</definedName>
    <definedName name="overflow_02" localSheetId="45">#REF!</definedName>
    <definedName name="overflow_02" localSheetId="46">#REF!</definedName>
    <definedName name="overflow_02" localSheetId="64">#REF!</definedName>
    <definedName name="overflow_02" localSheetId="0">#REF!</definedName>
    <definedName name="overflow_02" localSheetId="2">#REF!</definedName>
    <definedName name="overflow_02">#REF!</definedName>
    <definedName name="overflow_03" localSheetId="44">#REF!</definedName>
    <definedName name="overflow_03" localSheetId="45">#REF!</definedName>
    <definedName name="overflow_03" localSheetId="46">#REF!</definedName>
    <definedName name="overflow_03" localSheetId="64">#REF!</definedName>
    <definedName name="overflow_03" localSheetId="0">#REF!</definedName>
    <definedName name="overflow_03" localSheetId="2">#REF!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4">#REF!</definedName>
    <definedName name="Overflow_Print_1" localSheetId="0">#REF!</definedName>
    <definedName name="Overflow_Print_1" localSheetId="54">#REF!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2">#REF!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4">#REF!</definedName>
    <definedName name="Overflow_Print_1footer" localSheetId="0">#REF!</definedName>
    <definedName name="Overflow_Print_1footer" localSheetId="54">#REF!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2">#REF!</definedName>
    <definedName name="Overflow_Print_1footer">#REF!</definedName>
    <definedName name="PERIOD" comment="Defines the statement date and end of annual reporting year.">'[3]Basic Info'!$B$13</definedName>
    <definedName name="PeriodsInYear" localSheetId="64">'[10]Forms 1 &amp; 2'!#REF!</definedName>
    <definedName name="PeriodsInYear" localSheetId="0">'[10]Forms 1 &amp; 2'!#REF!</definedName>
    <definedName name="PeriodsInYear" localSheetId="2">'[10]Forms 1 &amp; 2'!#REF!</definedName>
    <definedName name="PeriodsInYear">'[11]Forms 1 &amp; 2'!#REF!</definedName>
    <definedName name="_xlnm.Print_Area" localSheetId="25">'2016 ALTA Balance'!$A$1:$E$442</definedName>
    <definedName name="_xlnm.Print_Area" localSheetId="42">'2016 ALTA Claims'!$B$1:$H$2300</definedName>
    <definedName name="_xlnm.Print_Area" localSheetId="24">'2016 ALTA Income'!$A$1:$E$558</definedName>
    <definedName name="_xlnm.Print_Area" localSheetId="34">'2016 Sched S-3'!$A$1:$D$716</definedName>
    <definedName name="_xlnm.Print_Area" localSheetId="48">'2016 UW List'!$A$1:$D$49</definedName>
    <definedName name="_xlnm.Print_Area" localSheetId="27">'2017 ALTA Balance'!$A$1:$E$496</definedName>
    <definedName name="_xlnm.Print_Area" localSheetId="43">'2017 ALTA Claims'!$B:$H</definedName>
    <definedName name="_xlnm.Print_Area" localSheetId="26">'2017 ALTA Income'!$A$1:$E$602</definedName>
    <definedName name="_xlnm.Print_Area" localSheetId="35">'2017 Sched S-3'!$A$1:$D$772</definedName>
    <definedName name="_xlnm.Print_Area" localSheetId="49">'2017 UW List'!$A$1:$D$51</definedName>
    <definedName name="_xlnm.Print_Area" localSheetId="29">'2018 ALTA Balance'!$A$1:$E$531</definedName>
    <definedName name="_xlnm.Print_Area" localSheetId="44">'2018 ALTA Claims'!$B:$H</definedName>
    <definedName name="_xlnm.Print_Area" localSheetId="28">'2018 ALTA Income'!$A$1:$E$646</definedName>
    <definedName name="_xlnm.Print_Area" localSheetId="36">'2018 Sched S-3'!$A$1:$D$828</definedName>
    <definedName name="_xlnm.Print_Area" localSheetId="50">'2018 UW List'!$A$1:$D$55</definedName>
    <definedName name="_xlnm.Print_Area" localSheetId="31">'2019 ALTA Balance'!$A$1:$E$532</definedName>
    <definedName name="_xlnm.Print_Area" localSheetId="45">'2019 ALTA Claims'!$B:$H</definedName>
    <definedName name="_xlnm.Print_Area" localSheetId="30">'2019 ALTA Income'!$A$1:$E$646</definedName>
    <definedName name="_xlnm.Print_Area" localSheetId="37">'2019 Sched S-3'!$A$1:$D$828</definedName>
    <definedName name="_xlnm.Print_Area" localSheetId="51">'2019 UW List'!$A$1:$D$55</definedName>
    <definedName name="_xlnm.Print_Area" localSheetId="33">'2020 ALTA Balance'!$A$1:$E$532</definedName>
    <definedName name="_xlnm.Print_Area" localSheetId="46">'2020 ALTA Claims'!$B:$H</definedName>
    <definedName name="_xlnm.Print_Area" localSheetId="32">'2020 ALTA Income'!$A$1:$E$646</definedName>
    <definedName name="_xlnm.Print_Area" localSheetId="38">'2020 Sched S-3'!$A$1:$D$828</definedName>
    <definedName name="_xlnm.Print_Area" localSheetId="52">'2020 UW List'!$A$1:$D$53</definedName>
    <definedName name="_xlnm.Print_Area" localSheetId="64">'Back Cover'!$A$1:$H$52</definedName>
    <definedName name="_xlnm.Print_Area" localSheetId="0">Cover!$A$3:$I$97</definedName>
    <definedName name="_xlnm.Print_Area" localSheetId="54">'Form 1 - 2016'!$A$1:$I$565</definedName>
    <definedName name="_xlnm.Print_Area" localSheetId="56">'Form 1 - 2017'!$A$1:$I$610</definedName>
    <definedName name="_xlnm.Print_Area" localSheetId="58">'Form 1 - 2018'!$A$1:$I$654</definedName>
    <definedName name="_xlnm.Print_Area" localSheetId="60">'Form 1 - 2019'!$A$1:$I$654</definedName>
    <definedName name="_xlnm.Print_Area" localSheetId="62">'Form 1 - 2020'!$A$1:$I$654</definedName>
    <definedName name="_xlnm.Print_Area" localSheetId="55">'Form 2 - 2016'!$A$1:$H$1151</definedName>
    <definedName name="_xlnm.Print_Area" localSheetId="57">'Form 2 - 2017'!$A$1:$H$1241</definedName>
    <definedName name="_xlnm.Print_Area" localSheetId="59">'Form 2 - 2018'!$A$1:$H$1331</definedName>
    <definedName name="_xlnm.Print_Area" localSheetId="61">'Form 2 - 2019'!$A$1:$H$1331</definedName>
    <definedName name="_xlnm.Print_Area" localSheetId="63">'Form 2 - 2020'!$A$1:$H$1302</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4">#REF!</definedName>
    <definedName name="Print_Area_exnetinvt" localSheetId="0">#REF!</definedName>
    <definedName name="Print_Area_exnetinvt" localSheetId="54">#REF!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2">#REF!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4">#REF!</definedName>
    <definedName name="Print_Area_main" localSheetId="0">#REF!</definedName>
    <definedName name="Print_Area_main" localSheetId="54">#REF!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2">#REF!</definedName>
    <definedName name="Print_Area_main">#REF!</definedName>
    <definedName name="print_area_main_1" localSheetId="44">#REF!</definedName>
    <definedName name="print_area_main_1" localSheetId="45">#REF!</definedName>
    <definedName name="print_area_main_1" localSheetId="46">#REF!</definedName>
    <definedName name="print_area_main_1" localSheetId="64">#REF!</definedName>
    <definedName name="print_area_main_1" localSheetId="0">#REF!</definedName>
    <definedName name="print_area_main_1" localSheetId="2">#REF!</definedName>
    <definedName name="print_area_main_1">#REF!</definedName>
    <definedName name="print_area_main_2" localSheetId="44">#REF!</definedName>
    <definedName name="print_area_main_2" localSheetId="45">#REF!</definedName>
    <definedName name="print_area_main_2" localSheetId="46">#REF!</definedName>
    <definedName name="print_area_main_2" localSheetId="64">#REF!</definedName>
    <definedName name="print_area_main_2" localSheetId="0">#REF!</definedName>
    <definedName name="print_area_main_2" localSheetId="2">#REF!</definedName>
    <definedName name="print_area_main_2">#REF!</definedName>
    <definedName name="print_area_main_3" localSheetId="44">#REF!</definedName>
    <definedName name="print_area_main_3" localSheetId="45">#REF!</definedName>
    <definedName name="print_area_main_3" localSheetId="46">#REF!</definedName>
    <definedName name="print_area_main_3" localSheetId="64">#REF!</definedName>
    <definedName name="print_area_main_3" localSheetId="0">#REF!</definedName>
    <definedName name="print_area_main_3" localSheetId="2">#REF!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4">#REF!</definedName>
    <definedName name="Print_Area_qpt1" localSheetId="0">#REF!</definedName>
    <definedName name="Print_Area_qpt1" localSheetId="54">#REF!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2">#REF!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4">#REF!</definedName>
    <definedName name="Print_area_qpt2" localSheetId="0">#REF!</definedName>
    <definedName name="Print_area_qpt2" localSheetId="54">#REF!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2">#REF!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4">#REF!</definedName>
    <definedName name="Print_Main" localSheetId="0">#REF!</definedName>
    <definedName name="Print_Main" localSheetId="54">#REF!</definedName>
    <definedName name="Print_Main" localSheetId="56">#REF!</definedName>
    <definedName name="Print_Main" localSheetId="58">#REF!</definedName>
    <definedName name="Print_Main" localSheetId="60">#REF!</definedName>
    <definedName name="Print_Main" localSheetId="62">#REF!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2">#REF!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4">#REF!</definedName>
    <definedName name="print_tablehdr" localSheetId="0">#REF!</definedName>
    <definedName name="print_tablehdr" localSheetId="54">#REF!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2">#REF!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4">#REF!</definedName>
    <definedName name="print_title" localSheetId="0">#REF!</definedName>
    <definedName name="print_title" localSheetId="54">#REF!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2">#REF!</definedName>
    <definedName name="print_title">#REF!</definedName>
    <definedName name="_xlnm.Print_Titles" localSheetId="42">'2016 ALTA Claims'!$1:$9</definedName>
    <definedName name="_xlnm.Print_Titles" localSheetId="43">'2017 ALTA Claims'!$1:$9</definedName>
    <definedName name="_xlnm.Print_Titles" localSheetId="44">'2018 ALTA Claims'!$1:$9</definedName>
    <definedName name="_xlnm.Print_Titles" localSheetId="45">'2019 ALTA Claims'!$1:$9</definedName>
    <definedName name="_xlnm.Print_Titles" localSheetId="46">'2020 ALTA Claims'!$1:$9</definedName>
    <definedName name="PY_Column">'[2]U-7'!$BW$7</definedName>
    <definedName name="spec" localSheetId="64">'[10]Forms 1 &amp; 2'!#REF!</definedName>
    <definedName name="spec" localSheetId="0">'[10]Forms 1 &amp; 2'!#REF!</definedName>
    <definedName name="spec" localSheetId="2">'[10]Forms 1 &amp; 2'!#REF!</definedName>
    <definedName name="spec">'[11]Forms 1 &amp; 2'!#REF!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[2]Tolerance_Checks!$L$14</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4">#REF!</definedName>
    <definedName name="top_qpt2" localSheetId="0">#REF!</definedName>
    <definedName name="top_qpt2" localSheetId="54">#REF!</definedName>
    <definedName name="top_qpt2" localSheetId="56">#REF!</definedName>
    <definedName name="top_qpt2" localSheetId="58">#REF!</definedName>
    <definedName name="top_qpt2" localSheetId="60">#REF!</definedName>
    <definedName name="top_qpt2" localSheetId="62">#REF!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2">#REF!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4">#REF!</definedName>
    <definedName name="U_5" localSheetId="0">#REF!</definedName>
    <definedName name="U_5" localSheetId="54">#REF!</definedName>
    <definedName name="U_5" localSheetId="56">#REF!</definedName>
    <definedName name="U_5" localSheetId="58">#REF!</definedName>
    <definedName name="U_5" localSheetId="60">#REF!</definedName>
    <definedName name="U_5" localSheetId="62">#REF!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2">#REF!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4">#REF!</definedName>
    <definedName name="U_5_Part2" localSheetId="0">#REF!</definedName>
    <definedName name="U_5_Part2" localSheetId="54">#REF!</definedName>
    <definedName name="U_5_Part2" localSheetId="56">#REF!</definedName>
    <definedName name="U_5_Part2" localSheetId="58">#REF!</definedName>
    <definedName name="U_5_Part2" localSheetId="60">#REF!</definedName>
    <definedName name="U_5_Part2" localSheetId="62">#REF!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2">#REF!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4">#REF!</definedName>
    <definedName name="u_5_pART3" localSheetId="0">#REF!</definedName>
    <definedName name="u_5_pART3" localSheetId="54">#REF!</definedName>
    <definedName name="u_5_pART3" localSheetId="56">#REF!</definedName>
    <definedName name="u_5_pART3" localSheetId="58">#REF!</definedName>
    <definedName name="u_5_pART3" localSheetId="60">#REF!</definedName>
    <definedName name="u_5_pART3" localSheetId="62">#REF!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2">#REF!</definedName>
    <definedName name="u_5_pART3">#REF!</definedName>
    <definedName name="US_1_N_AGENCY">'[2]US-1-N'!$M$1:'[2]US-1-N'!$P$126</definedName>
    <definedName name="US_1_N_ALL">'[2]US-1-N'!$Q$1:'[2]US-1-N'!$R$126</definedName>
    <definedName name="US_1_N_DO">'[2]US-1-N'!$I$1:'[2]US-1-N'!$L$126</definedName>
    <definedName name="value">[12]Config!$H$12:$H$16</definedName>
    <definedName name="xref_blank_printing">[12]Config!$C$31</definedName>
    <definedName name="xref_co_name">[13]Config!$C$25</definedName>
    <definedName name="xref_none_flags">[8]config!$C$26</definedName>
    <definedName name="xref_page_num">[12]Config!$C$29</definedName>
    <definedName name="xref_rpt_year">[14]config!$C$26</definedName>
    <definedName name="xref_sys_num">[15]Config!$C$35</definedName>
    <definedName name="Year">[2]Cover!$B$9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50" i="155" l="1"/>
  <c r="D37" i="173"/>
  <c r="D33" i="173"/>
  <c r="D29" i="173"/>
  <c r="D25" i="173"/>
  <c r="D21" i="173"/>
  <c r="D17" i="173"/>
  <c r="D12" i="173"/>
  <c r="D11" i="173"/>
  <c r="D13" i="173" s="1"/>
  <c r="D7" i="173"/>
  <c r="D9" i="173" s="1"/>
  <c r="G1302" i="168" l="1"/>
  <c r="H1302" i="168"/>
  <c r="F1302" i="168"/>
  <c r="D1302" i="168"/>
  <c r="E1273" i="168"/>
  <c r="F1244" i="168"/>
  <c r="G1244" i="168"/>
  <c r="C1244" i="168"/>
  <c r="F1216" i="168"/>
  <c r="D1216" i="168"/>
  <c r="F1188" i="168"/>
  <c r="D1188" i="168"/>
  <c r="H1188" i="168"/>
  <c r="F1160" i="168"/>
  <c r="D1160" i="168"/>
  <c r="C1160" i="168"/>
  <c r="G1160" i="168"/>
  <c r="E1160" i="168"/>
  <c r="G1076" i="168"/>
  <c r="G1019" i="168"/>
  <c r="D1019" i="168"/>
  <c r="F1019" i="168"/>
  <c r="E1019" i="168"/>
  <c r="G991" i="168"/>
  <c r="E991" i="168"/>
  <c r="H963" i="168"/>
  <c r="G963" i="168"/>
  <c r="D935" i="168"/>
  <c r="D907" i="168"/>
  <c r="D878" i="168"/>
  <c r="F792" i="168"/>
  <c r="E792" i="168"/>
  <c r="D792" i="168"/>
  <c r="D764" i="168"/>
  <c r="G764" i="168"/>
  <c r="E764" i="168"/>
  <c r="C736" i="168"/>
  <c r="G736" i="168"/>
  <c r="F694" i="168"/>
  <c r="G694" i="168"/>
  <c r="E694" i="168"/>
  <c r="D666" i="168"/>
  <c r="G638" i="168"/>
  <c r="F638" i="168"/>
  <c r="H638" i="168"/>
  <c r="D638" i="168"/>
  <c r="E638" i="168"/>
  <c r="F610" i="168"/>
  <c r="H610" i="168"/>
  <c r="F581" i="168"/>
  <c r="G552" i="168"/>
  <c r="E552" i="168"/>
  <c r="H552" i="168"/>
  <c r="G524" i="168"/>
  <c r="F524" i="168"/>
  <c r="H496" i="168"/>
  <c r="F496" i="168"/>
  <c r="G496" i="168"/>
  <c r="G467" i="168"/>
  <c r="C467" i="168"/>
  <c r="F438" i="168"/>
  <c r="E438" i="168"/>
  <c r="D438" i="168"/>
  <c r="C438" i="168"/>
  <c r="G438" i="168"/>
  <c r="F410" i="168"/>
  <c r="D410" i="168"/>
  <c r="H410" i="168"/>
  <c r="G410" i="168"/>
  <c r="F382" i="168"/>
  <c r="G382" i="168"/>
  <c r="E382" i="168"/>
  <c r="D353" i="168"/>
  <c r="D296" i="168"/>
  <c r="F296" i="168"/>
  <c r="E296" i="168"/>
  <c r="D268" i="168"/>
  <c r="F268" i="168"/>
  <c r="E268" i="168"/>
  <c r="H268" i="168"/>
  <c r="C239" i="168"/>
  <c r="E239" i="168"/>
  <c r="D239" i="168"/>
  <c r="H239" i="168"/>
  <c r="E211" i="168"/>
  <c r="D182" i="168"/>
  <c r="C182" i="168"/>
  <c r="D154" i="168"/>
  <c r="E154" i="168"/>
  <c r="C154" i="168"/>
  <c r="H126" i="168"/>
  <c r="F126" i="168"/>
  <c r="E126" i="168"/>
  <c r="D126" i="168"/>
  <c r="H97" i="168"/>
  <c r="C97" i="168"/>
  <c r="F97" i="168"/>
  <c r="G68" i="168"/>
  <c r="D68" i="168"/>
  <c r="H68" i="168"/>
  <c r="D40" i="168"/>
  <c r="G40" i="168"/>
  <c r="H40" i="168"/>
  <c r="C353" i="168" l="1"/>
  <c r="C524" i="168"/>
  <c r="D325" i="168"/>
  <c r="D581" i="168"/>
  <c r="E850" i="168"/>
  <c r="H1132" i="168"/>
  <c r="C211" i="168"/>
  <c r="H296" i="168"/>
  <c r="H467" i="168"/>
  <c r="D496" i="168"/>
  <c r="E40" i="168"/>
  <c r="E182" i="168"/>
  <c r="F325" i="168"/>
  <c r="G353" i="168"/>
  <c r="F353" i="168"/>
  <c r="D467" i="168"/>
  <c r="C496" i="168"/>
  <c r="H524" i="168"/>
  <c r="D610" i="168"/>
  <c r="H1019" i="168"/>
  <c r="C666" i="168"/>
  <c r="G126" i="168"/>
  <c r="H182" i="168"/>
  <c r="C268" i="168"/>
  <c r="E325" i="168"/>
  <c r="H353" i="168"/>
  <c r="C382" i="168"/>
  <c r="E496" i="168"/>
  <c r="D552" i="168"/>
  <c r="H694" i="168"/>
  <c r="E68" i="168"/>
  <c r="G325" i="168"/>
  <c r="D382" i="168"/>
  <c r="F467" i="168"/>
  <c r="C552" i="168"/>
  <c r="H154" i="168"/>
  <c r="C296" i="168"/>
  <c r="C410" i="168"/>
  <c r="E467" i="168"/>
  <c r="D524" i="168"/>
  <c r="F552" i="168"/>
  <c r="G268" i="168"/>
  <c r="E353" i="168"/>
  <c r="C126" i="168"/>
  <c r="E410" i="168"/>
  <c r="H438" i="168"/>
  <c r="G1216" i="168"/>
  <c r="C638" i="168"/>
  <c r="C764" i="168"/>
  <c r="H325" i="168"/>
  <c r="H382" i="168"/>
  <c r="G296" i="168"/>
  <c r="C325" i="168"/>
  <c r="H211" i="168"/>
  <c r="E610" i="168"/>
  <c r="D211" i="168"/>
  <c r="H581" i="168"/>
  <c r="H666" i="168"/>
  <c r="E878" i="168"/>
  <c r="F907" i="168"/>
  <c r="H1076" i="168"/>
  <c r="H1104" i="168"/>
  <c r="H1160" i="168"/>
  <c r="E581" i="168"/>
  <c r="E666" i="168"/>
  <c r="F666" i="168"/>
  <c r="G907" i="168"/>
  <c r="E935" i="168"/>
  <c r="D963" i="168"/>
  <c r="E1188" i="168"/>
  <c r="C1302" i="168"/>
  <c r="E524" i="168"/>
  <c r="G581" i="168"/>
  <c r="G666" i="168"/>
  <c r="F764" i="168"/>
  <c r="C792" i="168"/>
  <c r="H907" i="168"/>
  <c r="G935" i="168"/>
  <c r="F1132" i="168"/>
  <c r="G1188" i="168"/>
  <c r="C1273" i="168"/>
  <c r="D736" i="168"/>
  <c r="D850" i="168"/>
  <c r="C907" i="168"/>
  <c r="E736" i="168"/>
  <c r="H1048" i="168"/>
  <c r="D1273" i="168"/>
  <c r="C581" i="168"/>
  <c r="D694" i="168"/>
  <c r="H736" i="168"/>
  <c r="F736" i="168"/>
  <c r="G792" i="168"/>
  <c r="D821" i="168"/>
  <c r="C850" i="168"/>
  <c r="G878" i="168"/>
  <c r="C1019" i="168"/>
  <c r="D1244" i="168"/>
  <c r="F1273" i="168"/>
  <c r="C610" i="168"/>
  <c r="E821" i="168"/>
  <c r="H850" i="168"/>
  <c r="H878" i="168"/>
  <c r="E963" i="168"/>
  <c r="D991" i="168"/>
  <c r="G1273" i="168"/>
  <c r="H821" i="168"/>
  <c r="C1216" i="168"/>
  <c r="H1273" i="168"/>
  <c r="G610" i="168"/>
  <c r="C694" i="168"/>
  <c r="H935" i="168"/>
  <c r="E1216" i="168"/>
  <c r="E1244" i="168"/>
  <c r="E1302" i="168"/>
  <c r="C1048" i="168"/>
  <c r="F1104" i="168"/>
  <c r="H764" i="168"/>
  <c r="H792" i="168"/>
  <c r="C1188" i="168"/>
  <c r="C821" i="168"/>
  <c r="E907" i="168"/>
  <c r="H1244" i="168"/>
  <c r="H991" i="168"/>
  <c r="H1216" i="168"/>
  <c r="F654" i="167" l="1"/>
  <c r="E654" i="167"/>
  <c r="D654" i="167"/>
  <c r="C654" i="167"/>
  <c r="D623" i="167"/>
  <c r="H623" i="167"/>
  <c r="I623" i="167"/>
  <c r="G623" i="167"/>
  <c r="F623" i="167"/>
  <c r="C623" i="167"/>
  <c r="H594" i="167"/>
  <c r="G594" i="167"/>
  <c r="F594" i="167"/>
  <c r="D594" i="167"/>
  <c r="I565" i="167"/>
  <c r="H565" i="167"/>
  <c r="G565" i="167"/>
  <c r="F565" i="167"/>
  <c r="D565" i="167"/>
  <c r="C565" i="167"/>
  <c r="H536" i="167"/>
  <c r="I536" i="167"/>
  <c r="F507" i="167"/>
  <c r="I507" i="167"/>
  <c r="H507" i="167"/>
  <c r="G507" i="167"/>
  <c r="D507" i="167"/>
  <c r="C507" i="167"/>
  <c r="I478" i="167"/>
  <c r="H478" i="167"/>
  <c r="G419" i="167"/>
  <c r="I419" i="167"/>
  <c r="I390" i="167"/>
  <c r="I303" i="167"/>
  <c r="I273" i="167"/>
  <c r="C273" i="167"/>
  <c r="D244" i="167"/>
  <c r="D215" i="167"/>
  <c r="I215" i="167"/>
  <c r="F215" i="167"/>
  <c r="E215" i="167"/>
  <c r="C215" i="167"/>
  <c r="D157" i="167"/>
  <c r="I157" i="167"/>
  <c r="E157" i="167"/>
  <c r="D70" i="167"/>
  <c r="F70" i="167"/>
  <c r="I41" i="167" l="1"/>
  <c r="F128" i="167"/>
  <c r="I128" i="167"/>
  <c r="I332" i="167"/>
  <c r="I361" i="167"/>
  <c r="E41" i="167"/>
  <c r="D128" i="167"/>
  <c r="G303" i="167"/>
  <c r="D41" i="167"/>
  <c r="C99" i="167"/>
  <c r="E70" i="167"/>
  <c r="C186" i="167"/>
  <c r="G361" i="167"/>
  <c r="I244" i="167"/>
  <c r="F244" i="167"/>
  <c r="C128" i="167"/>
  <c r="F157" i="167"/>
  <c r="I70" i="167"/>
  <c r="F41" i="167"/>
  <c r="G390" i="167"/>
  <c r="I448" i="167"/>
  <c r="G448" i="167"/>
  <c r="C594" i="167"/>
  <c r="G332" i="167"/>
  <c r="I594" i="167"/>
  <c r="I186" i="167"/>
  <c r="I99" i="167"/>
  <c r="I654" i="167"/>
  <c r="E1331" i="166" l="1"/>
  <c r="D1331" i="166"/>
  <c r="C1331" i="166"/>
  <c r="C1302" i="166"/>
  <c r="F1273" i="166"/>
  <c r="G1244" i="166"/>
  <c r="C1244" i="166"/>
  <c r="D1215" i="166"/>
  <c r="G1215" i="166"/>
  <c r="C1215" i="166"/>
  <c r="H1186" i="166"/>
  <c r="E1186" i="166"/>
  <c r="F1186" i="166"/>
  <c r="C1186" i="166"/>
  <c r="G1186" i="166"/>
  <c r="C1070" i="166"/>
  <c r="G1041" i="166"/>
  <c r="F1041" i="166"/>
  <c r="D1041" i="166"/>
  <c r="G1012" i="166"/>
  <c r="G983" i="166"/>
  <c r="E983" i="166"/>
  <c r="D954" i="166"/>
  <c r="D925" i="166"/>
  <c r="H925" i="166"/>
  <c r="E925" i="166"/>
  <c r="E867" i="166"/>
  <c r="E809" i="166"/>
  <c r="D809" i="166"/>
  <c r="C780" i="166"/>
  <c r="F780" i="166"/>
  <c r="D780" i="166"/>
  <c r="E780" i="166"/>
  <c r="C751" i="166"/>
  <c r="G751" i="166"/>
  <c r="F708" i="166"/>
  <c r="D708" i="166"/>
  <c r="F679" i="166"/>
  <c r="D679" i="166"/>
  <c r="D650" i="166"/>
  <c r="E650" i="166"/>
  <c r="C650" i="166"/>
  <c r="G621" i="166"/>
  <c r="F621" i="166"/>
  <c r="E592" i="166"/>
  <c r="F592" i="166"/>
  <c r="D592" i="166"/>
  <c r="G592" i="166"/>
  <c r="C563" i="166"/>
  <c r="G534" i="166"/>
  <c r="F534" i="166"/>
  <c r="D534" i="166"/>
  <c r="E534" i="166"/>
  <c r="C534" i="166"/>
  <c r="F505" i="166"/>
  <c r="G505" i="166"/>
  <c r="C505" i="166"/>
  <c r="H476" i="166"/>
  <c r="F447" i="166"/>
  <c r="F418" i="166"/>
  <c r="C418" i="166"/>
  <c r="G389" i="166"/>
  <c r="C389" i="166"/>
  <c r="G360" i="166"/>
  <c r="F360" i="166"/>
  <c r="E360" i="166"/>
  <c r="C360" i="166"/>
  <c r="D331" i="166"/>
  <c r="F302" i="166"/>
  <c r="G273" i="166"/>
  <c r="E273" i="166"/>
  <c r="D244" i="166"/>
  <c r="C215" i="166"/>
  <c r="D215" i="166"/>
  <c r="C186" i="166"/>
  <c r="H157" i="166"/>
  <c r="D157" i="166"/>
  <c r="F128" i="166"/>
  <c r="C128" i="166"/>
  <c r="H128" i="166"/>
  <c r="E128" i="166"/>
  <c r="F99" i="166"/>
  <c r="H99" i="166"/>
  <c r="C99" i="166"/>
  <c r="G70" i="166"/>
  <c r="E70" i="166"/>
  <c r="H70" i="166"/>
  <c r="D70" i="166"/>
  <c r="G41" i="166"/>
  <c r="D41" i="166"/>
  <c r="H41" i="166"/>
  <c r="E41" i="166"/>
  <c r="H360" i="166" l="1"/>
  <c r="H244" i="166"/>
  <c r="G331" i="166"/>
  <c r="E418" i="166"/>
  <c r="C447" i="166"/>
  <c r="H505" i="166"/>
  <c r="G708" i="166"/>
  <c r="E244" i="166"/>
  <c r="C244" i="166"/>
  <c r="E302" i="166"/>
  <c r="H331" i="166"/>
  <c r="D418" i="166"/>
  <c r="E447" i="166"/>
  <c r="E679" i="166"/>
  <c r="H1012" i="166"/>
  <c r="E215" i="166"/>
  <c r="D302" i="166"/>
  <c r="C157" i="166"/>
  <c r="H215" i="166"/>
  <c r="C302" i="166"/>
  <c r="D476" i="166"/>
  <c r="C867" i="166"/>
  <c r="F1302" i="166"/>
  <c r="F476" i="166"/>
  <c r="E186" i="166"/>
  <c r="D186" i="166"/>
  <c r="D273" i="166"/>
  <c r="F331" i="166"/>
  <c r="D360" i="166"/>
  <c r="E563" i="166"/>
  <c r="G447" i="166"/>
  <c r="E157" i="166"/>
  <c r="H186" i="166"/>
  <c r="G302" i="166"/>
  <c r="D389" i="166"/>
  <c r="H418" i="166"/>
  <c r="E476" i="166"/>
  <c r="D505" i="166"/>
  <c r="H534" i="166"/>
  <c r="C809" i="166"/>
  <c r="D128" i="166"/>
  <c r="F273" i="166"/>
  <c r="E331" i="166"/>
  <c r="F389" i="166"/>
  <c r="C476" i="166"/>
  <c r="G476" i="166"/>
  <c r="C273" i="166"/>
  <c r="G128" i="166"/>
  <c r="H273" i="166"/>
  <c r="E389" i="166"/>
  <c r="G418" i="166"/>
  <c r="H447" i="166"/>
  <c r="E505" i="166"/>
  <c r="H389" i="166"/>
  <c r="D896" i="166"/>
  <c r="E1244" i="166"/>
  <c r="G1302" i="166"/>
  <c r="D1012" i="166"/>
  <c r="F1157" i="166"/>
  <c r="D447" i="166"/>
  <c r="D563" i="166"/>
  <c r="C592" i="166"/>
  <c r="G780" i="166"/>
  <c r="H867" i="166"/>
  <c r="H1128" i="166"/>
  <c r="H1157" i="166"/>
  <c r="H1215" i="166"/>
  <c r="H1273" i="166"/>
  <c r="F1331" i="166"/>
  <c r="H302" i="166"/>
  <c r="F751" i="166"/>
  <c r="H780" i="166"/>
  <c r="D983" i="166"/>
  <c r="F1244" i="166"/>
  <c r="G1331" i="166"/>
  <c r="C331" i="166"/>
  <c r="G563" i="166"/>
  <c r="H592" i="166"/>
  <c r="D621" i="166"/>
  <c r="H751" i="166"/>
  <c r="G809" i="166"/>
  <c r="H896" i="166"/>
  <c r="E896" i="166"/>
  <c r="C925" i="166"/>
  <c r="E1041" i="166"/>
  <c r="G1099" i="166"/>
  <c r="D1186" i="166"/>
  <c r="E1215" i="166"/>
  <c r="D1273" i="166"/>
  <c r="H563" i="166"/>
  <c r="H809" i="166"/>
  <c r="C838" i="166"/>
  <c r="F1215" i="166"/>
  <c r="H1244" i="166"/>
  <c r="C679" i="166"/>
  <c r="D751" i="166"/>
  <c r="D838" i="166"/>
  <c r="D867" i="166"/>
  <c r="F925" i="166"/>
  <c r="H1099" i="166"/>
  <c r="F1128" i="166"/>
  <c r="C1273" i="166"/>
  <c r="C621" i="166"/>
  <c r="G650" i="166"/>
  <c r="C708" i="166"/>
  <c r="E751" i="166"/>
  <c r="E838" i="166"/>
  <c r="G925" i="166"/>
  <c r="H983" i="166"/>
  <c r="E1012" i="166"/>
  <c r="D1244" i="166"/>
  <c r="E1273" i="166"/>
  <c r="E621" i="166"/>
  <c r="H650" i="166"/>
  <c r="G679" i="166"/>
  <c r="E708" i="166"/>
  <c r="H838" i="166"/>
  <c r="E954" i="166"/>
  <c r="H1041" i="166"/>
  <c r="H1070" i="166"/>
  <c r="G1273" i="166"/>
  <c r="D1302" i="166"/>
  <c r="F563" i="166"/>
  <c r="F650" i="166"/>
  <c r="F809" i="166"/>
  <c r="G954" i="166"/>
  <c r="C1041" i="166"/>
  <c r="E1302" i="166"/>
  <c r="H1331" i="166"/>
  <c r="H621" i="166"/>
  <c r="H708" i="166"/>
  <c r="H679" i="166"/>
  <c r="H1302" i="166"/>
  <c r="G896" i="166"/>
  <c r="H954" i="166"/>
  <c r="D654" i="165" l="1"/>
  <c r="F654" i="165"/>
  <c r="E654" i="165"/>
  <c r="C654" i="165"/>
  <c r="H623" i="165"/>
  <c r="I623" i="165"/>
  <c r="G623" i="165"/>
  <c r="F623" i="165"/>
  <c r="D623" i="165"/>
  <c r="C623" i="165"/>
  <c r="F594" i="165"/>
  <c r="H594" i="165"/>
  <c r="G594" i="165"/>
  <c r="D594" i="165"/>
  <c r="C594" i="165"/>
  <c r="I594" i="165"/>
  <c r="F565" i="165"/>
  <c r="H565" i="165"/>
  <c r="G565" i="165"/>
  <c r="D565" i="165"/>
  <c r="C565" i="165"/>
  <c r="I565" i="165"/>
  <c r="H536" i="165"/>
  <c r="I536" i="165"/>
  <c r="F507" i="165"/>
  <c r="H507" i="165"/>
  <c r="G507" i="165"/>
  <c r="C507" i="165"/>
  <c r="H478" i="165"/>
  <c r="G448" i="165"/>
  <c r="I448" i="165"/>
  <c r="G419" i="165"/>
  <c r="I419" i="165"/>
  <c r="G390" i="165"/>
  <c r="G361" i="165"/>
  <c r="G332" i="165"/>
  <c r="G303" i="165"/>
  <c r="I303" i="165"/>
  <c r="C273" i="165"/>
  <c r="F244" i="165"/>
  <c r="D244" i="165"/>
  <c r="C215" i="165"/>
  <c r="F215" i="165"/>
  <c r="E215" i="165"/>
  <c r="D215" i="165"/>
  <c r="I215" i="165"/>
  <c r="C186" i="165"/>
  <c r="E157" i="165"/>
  <c r="F157" i="165"/>
  <c r="D157" i="165"/>
  <c r="D128" i="165"/>
  <c r="F128" i="165"/>
  <c r="C128" i="165"/>
  <c r="I128" i="165"/>
  <c r="I99" i="165"/>
  <c r="C99" i="165"/>
  <c r="E70" i="165"/>
  <c r="I70" i="165"/>
  <c r="F70" i="165"/>
  <c r="D70" i="165"/>
  <c r="E41" i="165"/>
  <c r="I41" i="165"/>
  <c r="F41" i="165"/>
  <c r="D41" i="165"/>
  <c r="I157" i="165" l="1"/>
  <c r="I186" i="165"/>
  <c r="I390" i="165"/>
  <c r="D507" i="165"/>
  <c r="I332" i="165"/>
  <c r="I361" i="165"/>
  <c r="I507" i="165"/>
  <c r="I478" i="165"/>
  <c r="I244" i="165"/>
  <c r="I273" i="165"/>
  <c r="I654" i="165"/>
  <c r="G1331" i="164" l="1"/>
  <c r="F1302" i="164"/>
  <c r="D1302" i="164"/>
  <c r="F1273" i="164"/>
  <c r="D1273" i="164"/>
  <c r="C1273" i="164"/>
  <c r="E1244" i="164"/>
  <c r="F1244" i="164"/>
  <c r="G1215" i="164"/>
  <c r="F1215" i="164"/>
  <c r="D1186" i="164"/>
  <c r="H1157" i="164"/>
  <c r="G1099" i="164"/>
  <c r="D1041" i="164"/>
  <c r="C1041" i="164"/>
  <c r="G1041" i="164"/>
  <c r="F1041" i="164"/>
  <c r="E1041" i="164"/>
  <c r="G1012" i="164"/>
  <c r="E983" i="164"/>
  <c r="G983" i="164"/>
  <c r="H954" i="164"/>
  <c r="G954" i="164"/>
  <c r="E954" i="164"/>
  <c r="E925" i="164"/>
  <c r="G896" i="164"/>
  <c r="D838" i="164"/>
  <c r="F780" i="164"/>
  <c r="H780" i="164"/>
  <c r="D780" i="164"/>
  <c r="E751" i="164"/>
  <c r="D708" i="164"/>
  <c r="D679" i="164"/>
  <c r="E679" i="164"/>
  <c r="G679" i="164"/>
  <c r="F650" i="164"/>
  <c r="F621" i="164"/>
  <c r="E621" i="164"/>
  <c r="D621" i="164"/>
  <c r="F592" i="164"/>
  <c r="D592" i="164"/>
  <c r="H592" i="164"/>
  <c r="G592" i="164"/>
  <c r="C592" i="164"/>
  <c r="C534" i="164"/>
  <c r="D534" i="164"/>
  <c r="F534" i="164"/>
  <c r="D505" i="164"/>
  <c r="C505" i="164"/>
  <c r="G505" i="164"/>
  <c r="C476" i="164"/>
  <c r="D476" i="164"/>
  <c r="E447" i="164"/>
  <c r="D447" i="164"/>
  <c r="C447" i="164"/>
  <c r="G447" i="164"/>
  <c r="F418" i="164"/>
  <c r="C418" i="164"/>
  <c r="D389" i="164"/>
  <c r="C389" i="164"/>
  <c r="G389" i="164"/>
  <c r="E389" i="164"/>
  <c r="C360" i="164"/>
  <c r="F360" i="164"/>
  <c r="D360" i="164"/>
  <c r="E331" i="164"/>
  <c r="F331" i="164"/>
  <c r="D331" i="164"/>
  <c r="F302" i="164"/>
  <c r="E302" i="164"/>
  <c r="C302" i="164"/>
  <c r="F273" i="164"/>
  <c r="D273" i="164"/>
  <c r="C273" i="164"/>
  <c r="G273" i="164"/>
  <c r="C244" i="164"/>
  <c r="H215" i="164"/>
  <c r="C215" i="164"/>
  <c r="D186" i="164"/>
  <c r="E186" i="164"/>
  <c r="C186" i="164"/>
  <c r="E128" i="164"/>
  <c r="F128" i="164"/>
  <c r="D128" i="164"/>
  <c r="H128" i="164"/>
  <c r="H99" i="164"/>
  <c r="F99" i="164"/>
  <c r="C99" i="164"/>
  <c r="E70" i="164"/>
  <c r="G70" i="164"/>
  <c r="D70" i="164"/>
  <c r="D41" i="164"/>
  <c r="E273" i="164" l="1"/>
  <c r="H1012" i="164"/>
  <c r="E476" i="164"/>
  <c r="H273" i="164"/>
  <c r="H389" i="164"/>
  <c r="E418" i="164"/>
  <c r="H896" i="164"/>
  <c r="F925" i="164"/>
  <c r="F1157" i="164"/>
  <c r="C331" i="164"/>
  <c r="E896" i="164"/>
  <c r="H70" i="164"/>
  <c r="C128" i="164"/>
  <c r="G331" i="164"/>
  <c r="G418" i="164"/>
  <c r="F476" i="164"/>
  <c r="F505" i="164"/>
  <c r="D867" i="164"/>
  <c r="G1186" i="164"/>
  <c r="C1244" i="164"/>
  <c r="E244" i="164"/>
  <c r="H331" i="164"/>
  <c r="F389" i="164"/>
  <c r="H418" i="164"/>
  <c r="D418" i="164"/>
  <c r="G476" i="164"/>
  <c r="G650" i="164"/>
  <c r="D983" i="164"/>
  <c r="H157" i="164"/>
  <c r="D215" i="164"/>
  <c r="H244" i="164"/>
  <c r="D302" i="164"/>
  <c r="H447" i="164"/>
  <c r="H867" i="164"/>
  <c r="G128" i="164"/>
  <c r="E157" i="164"/>
  <c r="G41" i="164"/>
  <c r="G534" i="164"/>
  <c r="C1331" i="164"/>
  <c r="E41" i="164"/>
  <c r="H41" i="164"/>
  <c r="C157" i="164"/>
  <c r="H302" i="164"/>
  <c r="F447" i="164"/>
  <c r="D751" i="164"/>
  <c r="D157" i="164"/>
  <c r="H186" i="164"/>
  <c r="D244" i="164"/>
  <c r="E360" i="164"/>
  <c r="H838" i="164"/>
  <c r="D896" i="164"/>
  <c r="G360" i="164"/>
  <c r="H563" i="164"/>
  <c r="G563" i="164"/>
  <c r="C679" i="164"/>
  <c r="E708" i="164"/>
  <c r="F751" i="164"/>
  <c r="D809" i="164"/>
  <c r="H1186" i="164"/>
  <c r="E215" i="164"/>
  <c r="H360" i="164"/>
  <c r="H476" i="164"/>
  <c r="G302" i="164"/>
  <c r="E534" i="164"/>
  <c r="F809" i="164"/>
  <c r="E505" i="164"/>
  <c r="H534" i="164"/>
  <c r="E867" i="164"/>
  <c r="F1128" i="164"/>
  <c r="E1302" i="164"/>
  <c r="F563" i="164"/>
  <c r="E592" i="164"/>
  <c r="C708" i="164"/>
  <c r="G708" i="164"/>
  <c r="E838" i="164"/>
  <c r="C925" i="164"/>
  <c r="D1012" i="164"/>
  <c r="H1215" i="164"/>
  <c r="D1331" i="164"/>
  <c r="H708" i="164"/>
  <c r="G751" i="164"/>
  <c r="E780" i="164"/>
  <c r="G925" i="164"/>
  <c r="C1186" i="164"/>
  <c r="E1273" i="164"/>
  <c r="H505" i="164"/>
  <c r="H650" i="164"/>
  <c r="H751" i="164"/>
  <c r="G780" i="164"/>
  <c r="E809" i="164"/>
  <c r="C838" i="164"/>
  <c r="H925" i="164"/>
  <c r="E1012" i="164"/>
  <c r="G1244" i="164"/>
  <c r="G1273" i="164"/>
  <c r="H1331" i="164"/>
  <c r="D563" i="164"/>
  <c r="C621" i="164"/>
  <c r="F708" i="164"/>
  <c r="C809" i="164"/>
  <c r="D925" i="164"/>
  <c r="D954" i="164"/>
  <c r="E1186" i="164"/>
  <c r="H1244" i="164"/>
  <c r="E650" i="164"/>
  <c r="C751" i="164"/>
  <c r="G809" i="164"/>
  <c r="H983" i="164"/>
  <c r="H1041" i="164"/>
  <c r="H1099" i="164"/>
  <c r="D1215" i="164"/>
  <c r="G1302" i="164"/>
  <c r="C563" i="164"/>
  <c r="G621" i="164"/>
  <c r="D650" i="164"/>
  <c r="H809" i="164"/>
  <c r="C1070" i="164"/>
  <c r="H1128" i="164"/>
  <c r="C1215" i="164"/>
  <c r="D1244" i="164"/>
  <c r="H1302" i="164"/>
  <c r="E1331" i="164"/>
  <c r="E563" i="164"/>
  <c r="H621" i="164"/>
  <c r="F679" i="164"/>
  <c r="F1186" i="164"/>
  <c r="E1215" i="164"/>
  <c r="C1302" i="164"/>
  <c r="F1331" i="164"/>
  <c r="C780" i="164"/>
  <c r="H1070" i="164"/>
  <c r="H679" i="164"/>
  <c r="C650" i="164"/>
  <c r="H1273" i="164"/>
  <c r="C867" i="164"/>
  <c r="D654" i="163" l="1"/>
  <c r="E654" i="163"/>
  <c r="I654" i="163"/>
  <c r="F654" i="163"/>
  <c r="C654" i="163"/>
  <c r="I623" i="163"/>
  <c r="D623" i="163"/>
  <c r="G623" i="163"/>
  <c r="F623" i="163"/>
  <c r="C623" i="163"/>
  <c r="H623" i="163"/>
  <c r="H594" i="163"/>
  <c r="G594" i="163"/>
  <c r="F594" i="163"/>
  <c r="D594" i="163"/>
  <c r="C594" i="163"/>
  <c r="I594" i="163"/>
  <c r="H565" i="163"/>
  <c r="G565" i="163"/>
  <c r="F565" i="163"/>
  <c r="D565" i="163"/>
  <c r="C565" i="163"/>
  <c r="I536" i="163"/>
  <c r="H536" i="163"/>
  <c r="D507" i="163"/>
  <c r="F507" i="163"/>
  <c r="H507" i="163"/>
  <c r="G507" i="163"/>
  <c r="C507" i="163"/>
  <c r="I507" i="163"/>
  <c r="I478" i="163"/>
  <c r="H478" i="163"/>
  <c r="G448" i="163"/>
  <c r="G419" i="163"/>
  <c r="G390" i="163"/>
  <c r="I361" i="163"/>
  <c r="G361" i="163"/>
  <c r="I332" i="163"/>
  <c r="G332" i="163"/>
  <c r="G303" i="163"/>
  <c r="C273" i="163"/>
  <c r="F244" i="163"/>
  <c r="D244" i="163"/>
  <c r="C215" i="163"/>
  <c r="F215" i="163"/>
  <c r="E215" i="163"/>
  <c r="I215" i="163"/>
  <c r="I186" i="163"/>
  <c r="C186" i="163"/>
  <c r="F157" i="163"/>
  <c r="E157" i="163"/>
  <c r="D157" i="163"/>
  <c r="F128" i="163"/>
  <c r="D128" i="163"/>
  <c r="C128" i="163"/>
  <c r="C99" i="163"/>
  <c r="F70" i="163"/>
  <c r="I70" i="163"/>
  <c r="E70" i="163"/>
  <c r="D70" i="163"/>
  <c r="E41" i="163"/>
  <c r="F41" i="163"/>
  <c r="D41" i="163"/>
  <c r="I41" i="163" l="1"/>
  <c r="D215" i="163"/>
  <c r="I419" i="163"/>
  <c r="I128" i="163"/>
  <c r="I303" i="163"/>
  <c r="I448" i="163"/>
  <c r="I99" i="163"/>
  <c r="I244" i="163"/>
  <c r="I157" i="163"/>
  <c r="I273" i="163"/>
  <c r="I390" i="163"/>
  <c r="I565" i="163"/>
  <c r="H1241" i="162" l="1"/>
  <c r="G1241" i="162"/>
  <c r="F1241" i="162"/>
  <c r="E1241" i="162"/>
  <c r="D1241" i="162"/>
  <c r="C1241" i="162"/>
  <c r="D1214" i="162"/>
  <c r="C1214" i="162"/>
  <c r="H1214" i="162"/>
  <c r="G1214" i="162"/>
  <c r="F1214" i="162"/>
  <c r="E1214" i="162"/>
  <c r="F1187" i="162"/>
  <c r="D1187" i="162"/>
  <c r="H1187" i="162"/>
  <c r="G1187" i="162"/>
  <c r="E1187" i="162"/>
  <c r="C1187" i="162"/>
  <c r="F1160" i="162"/>
  <c r="D1160" i="162"/>
  <c r="E1160" i="162"/>
  <c r="H1160" i="162"/>
  <c r="G1160" i="162"/>
  <c r="C1160" i="162"/>
  <c r="C1133" i="162"/>
  <c r="F1133" i="162"/>
  <c r="D1133" i="162"/>
  <c r="H1133" i="162"/>
  <c r="G1133" i="162"/>
  <c r="E1133" i="162"/>
  <c r="G1106" i="162"/>
  <c r="E1106" i="162"/>
  <c r="F1106" i="162"/>
  <c r="D1106" i="162"/>
  <c r="C1106" i="162"/>
  <c r="H1106" i="162"/>
  <c r="H1079" i="162"/>
  <c r="F1079" i="162"/>
  <c r="F1052" i="162"/>
  <c r="H1052" i="162"/>
  <c r="H1025" i="162"/>
  <c r="G1025" i="162"/>
  <c r="H998" i="162"/>
  <c r="C998" i="162"/>
  <c r="G971" i="162"/>
  <c r="D971" i="162"/>
  <c r="F971" i="162"/>
  <c r="E971" i="162"/>
  <c r="C971" i="162"/>
  <c r="H971" i="162"/>
  <c r="H944" i="162"/>
  <c r="E944" i="162"/>
  <c r="D944" i="162"/>
  <c r="G944" i="162"/>
  <c r="D917" i="162"/>
  <c r="H917" i="162"/>
  <c r="G917" i="162"/>
  <c r="E917" i="162"/>
  <c r="H890" i="162"/>
  <c r="E890" i="162"/>
  <c r="D890" i="162"/>
  <c r="G890" i="162"/>
  <c r="F863" i="162"/>
  <c r="G863" i="162"/>
  <c r="D863" i="162"/>
  <c r="H863" i="162"/>
  <c r="E863" i="162"/>
  <c r="C863" i="162"/>
  <c r="E836" i="162"/>
  <c r="D836" i="162"/>
  <c r="H836" i="162"/>
  <c r="G836" i="162"/>
  <c r="E809" i="162"/>
  <c r="D809" i="162"/>
  <c r="H809" i="162"/>
  <c r="C809" i="162"/>
  <c r="E782" i="162"/>
  <c r="D782" i="162"/>
  <c r="H782" i="162"/>
  <c r="C782" i="162"/>
  <c r="C755" i="162"/>
  <c r="F755" i="162"/>
  <c r="E755" i="162"/>
  <c r="D755" i="162"/>
  <c r="H755" i="162"/>
  <c r="G755" i="162"/>
  <c r="F728" i="162"/>
  <c r="D728" i="162"/>
  <c r="H728" i="162"/>
  <c r="G728" i="162"/>
  <c r="E728" i="162"/>
  <c r="C728" i="162"/>
  <c r="F701" i="162"/>
  <c r="E701" i="162"/>
  <c r="D701" i="162"/>
  <c r="C701" i="162"/>
  <c r="H701" i="162"/>
  <c r="G701" i="162"/>
  <c r="F660" i="162"/>
  <c r="E660" i="162"/>
  <c r="D660" i="162"/>
  <c r="H660" i="162"/>
  <c r="G660" i="162"/>
  <c r="C660" i="162"/>
  <c r="F633" i="162"/>
  <c r="D633" i="162"/>
  <c r="G633" i="162"/>
  <c r="H633" i="162"/>
  <c r="E633" i="162"/>
  <c r="C633" i="162"/>
  <c r="C606" i="162"/>
  <c r="F606" i="162"/>
  <c r="D606" i="162"/>
  <c r="H606" i="162"/>
  <c r="G606" i="162"/>
  <c r="E606" i="162"/>
  <c r="F579" i="162"/>
  <c r="D579" i="162"/>
  <c r="H579" i="162"/>
  <c r="G579" i="162"/>
  <c r="E579" i="162"/>
  <c r="C579" i="162"/>
  <c r="F552" i="162"/>
  <c r="D552" i="162"/>
  <c r="H552" i="162"/>
  <c r="G552" i="162"/>
  <c r="E552" i="162"/>
  <c r="C552" i="162"/>
  <c r="H525" i="162"/>
  <c r="F525" i="162"/>
  <c r="D525" i="162"/>
  <c r="G525" i="162"/>
  <c r="E525" i="162"/>
  <c r="C525" i="162"/>
  <c r="E498" i="162"/>
  <c r="F498" i="162"/>
  <c r="D498" i="162"/>
  <c r="H498" i="162"/>
  <c r="G498" i="162"/>
  <c r="C498" i="162"/>
  <c r="F471" i="162"/>
  <c r="E471" i="162"/>
  <c r="D471" i="162"/>
  <c r="H471" i="162"/>
  <c r="G471" i="162"/>
  <c r="C471" i="162"/>
  <c r="E444" i="162"/>
  <c r="D444" i="162"/>
  <c r="F444" i="162"/>
  <c r="H444" i="162"/>
  <c r="G444" i="162"/>
  <c r="C444" i="162"/>
  <c r="D417" i="162"/>
  <c r="C417" i="162"/>
  <c r="F417" i="162"/>
  <c r="E417" i="162"/>
  <c r="H417" i="162"/>
  <c r="G417" i="162"/>
  <c r="E390" i="162"/>
  <c r="F390" i="162"/>
  <c r="D390" i="162"/>
  <c r="H390" i="162"/>
  <c r="G390" i="162"/>
  <c r="C390" i="162"/>
  <c r="F363" i="162"/>
  <c r="D363" i="162"/>
  <c r="H363" i="162"/>
  <c r="G363" i="162"/>
  <c r="E363" i="162"/>
  <c r="C363" i="162"/>
  <c r="F336" i="162"/>
  <c r="D336" i="162"/>
  <c r="H336" i="162"/>
  <c r="G336" i="162"/>
  <c r="E336" i="162"/>
  <c r="C336" i="162"/>
  <c r="D309" i="162"/>
  <c r="F309" i="162"/>
  <c r="C309" i="162"/>
  <c r="H309" i="162"/>
  <c r="G309" i="162"/>
  <c r="E309" i="162"/>
  <c r="F282" i="162"/>
  <c r="D282" i="162"/>
  <c r="H282" i="162"/>
  <c r="G282" i="162"/>
  <c r="E282" i="162"/>
  <c r="C282" i="162"/>
  <c r="F255" i="162"/>
  <c r="D255" i="162"/>
  <c r="H255" i="162"/>
  <c r="G255" i="162"/>
  <c r="E255" i="162"/>
  <c r="C255" i="162"/>
  <c r="D228" i="162"/>
  <c r="C228" i="162"/>
  <c r="H228" i="162"/>
  <c r="E228" i="162"/>
  <c r="C201" i="162"/>
  <c r="D201" i="162"/>
  <c r="H201" i="162"/>
  <c r="E201" i="162"/>
  <c r="D174" i="162"/>
  <c r="E174" i="162"/>
  <c r="H174" i="162"/>
  <c r="C174" i="162"/>
  <c r="E147" i="162"/>
  <c r="D147" i="162"/>
  <c r="C147" i="162"/>
  <c r="H147" i="162"/>
  <c r="F120" i="162"/>
  <c r="D120" i="162"/>
  <c r="H120" i="162"/>
  <c r="G120" i="162"/>
  <c r="E120" i="162"/>
  <c r="C120" i="162"/>
  <c r="F93" i="162"/>
  <c r="H93" i="162"/>
  <c r="C93" i="162"/>
  <c r="G66" i="162"/>
  <c r="E66" i="162"/>
  <c r="H66" i="162"/>
  <c r="D66" i="162"/>
  <c r="D39" i="162"/>
  <c r="H39" i="162"/>
  <c r="G39" i="162"/>
  <c r="E39" i="162"/>
  <c r="D610" i="161" l="1"/>
  <c r="C610" i="161"/>
  <c r="I610" i="161"/>
  <c r="F610" i="161"/>
  <c r="E610" i="161"/>
  <c r="I581" i="161"/>
  <c r="H581" i="161"/>
  <c r="G581" i="161"/>
  <c r="F581" i="161"/>
  <c r="D581" i="161"/>
  <c r="C581" i="161"/>
  <c r="F554" i="161"/>
  <c r="H554" i="161"/>
  <c r="I554" i="161"/>
  <c r="G554" i="161"/>
  <c r="D554" i="161"/>
  <c r="C554" i="161"/>
  <c r="C527" i="161"/>
  <c r="I527" i="161"/>
  <c r="F527" i="161"/>
  <c r="H527" i="161"/>
  <c r="G527" i="161"/>
  <c r="D527" i="161"/>
  <c r="I500" i="161"/>
  <c r="H500" i="161"/>
  <c r="F473" i="161"/>
  <c r="H473" i="161"/>
  <c r="D473" i="161"/>
  <c r="I473" i="161"/>
  <c r="G473" i="161"/>
  <c r="C473" i="161"/>
  <c r="I446" i="161"/>
  <c r="H446" i="161"/>
  <c r="G418" i="161"/>
  <c r="I418" i="161"/>
  <c r="I391" i="161"/>
  <c r="G391" i="161"/>
  <c r="I364" i="161"/>
  <c r="G364" i="161"/>
  <c r="G337" i="161"/>
  <c r="I337" i="161"/>
  <c r="I310" i="161"/>
  <c r="G310" i="161"/>
  <c r="I283" i="161"/>
  <c r="G283" i="161"/>
  <c r="I255" i="161"/>
  <c r="C255" i="161"/>
  <c r="F228" i="161"/>
  <c r="I228" i="161"/>
  <c r="D228" i="161"/>
  <c r="E201" i="161"/>
  <c r="D201" i="161"/>
  <c r="I201" i="161"/>
  <c r="F201" i="161"/>
  <c r="C201" i="161"/>
  <c r="I174" i="161"/>
  <c r="C174" i="161"/>
  <c r="F147" i="161"/>
  <c r="D147" i="161"/>
  <c r="I147" i="161"/>
  <c r="E147" i="161"/>
  <c r="F120" i="161"/>
  <c r="D120" i="161"/>
  <c r="I120" i="161"/>
  <c r="C120" i="161"/>
  <c r="C93" i="161"/>
  <c r="I93" i="161"/>
  <c r="I66" i="161"/>
  <c r="F66" i="161"/>
  <c r="E66" i="161"/>
  <c r="D66" i="161"/>
  <c r="D39" i="161"/>
  <c r="E39" i="161"/>
  <c r="I39" i="161"/>
  <c r="F39" i="161"/>
  <c r="H1151" i="160" l="1"/>
  <c r="G1151" i="160"/>
  <c r="F1151" i="160"/>
  <c r="E1151" i="160"/>
  <c r="D1151" i="160"/>
  <c r="C1151" i="160"/>
  <c r="C1126" i="160"/>
  <c r="E1126" i="160"/>
  <c r="D1126" i="160"/>
  <c r="H1126" i="160"/>
  <c r="G1126" i="160"/>
  <c r="F1126" i="160"/>
  <c r="D1101" i="160"/>
  <c r="F1101" i="160"/>
  <c r="E1101" i="160"/>
  <c r="H1101" i="160"/>
  <c r="G1101" i="160"/>
  <c r="C1101" i="160"/>
  <c r="H1076" i="160"/>
  <c r="F1076" i="160"/>
  <c r="D1076" i="160"/>
  <c r="G1076" i="160"/>
  <c r="E1076" i="160"/>
  <c r="C1076" i="160"/>
  <c r="G1051" i="160"/>
  <c r="F1051" i="160"/>
  <c r="H1051" i="160"/>
  <c r="E1051" i="160"/>
  <c r="D1051" i="160"/>
  <c r="C1051" i="160"/>
  <c r="F1026" i="160"/>
  <c r="G1026" i="160"/>
  <c r="E1026" i="160"/>
  <c r="D1026" i="160"/>
  <c r="H1026" i="160"/>
  <c r="C1026" i="160"/>
  <c r="F1001" i="160"/>
  <c r="H1001" i="160"/>
  <c r="H976" i="160"/>
  <c r="F976" i="160"/>
  <c r="G951" i="160"/>
  <c r="H951" i="160"/>
  <c r="C926" i="160"/>
  <c r="H926" i="160"/>
  <c r="G901" i="160"/>
  <c r="H901" i="160"/>
  <c r="F901" i="160"/>
  <c r="E901" i="160"/>
  <c r="D901" i="160"/>
  <c r="C901" i="160"/>
  <c r="D876" i="160"/>
  <c r="H876" i="160"/>
  <c r="G876" i="160"/>
  <c r="E876" i="160"/>
  <c r="H851" i="160"/>
  <c r="D851" i="160"/>
  <c r="G851" i="160"/>
  <c r="E851" i="160"/>
  <c r="G826" i="160"/>
  <c r="E826" i="160"/>
  <c r="D826" i="160"/>
  <c r="H826" i="160"/>
  <c r="D801" i="160"/>
  <c r="F801" i="160"/>
  <c r="H801" i="160"/>
  <c r="G801" i="160"/>
  <c r="E801" i="160"/>
  <c r="C801" i="160"/>
  <c r="D776" i="160"/>
  <c r="E776" i="160"/>
  <c r="H776" i="160"/>
  <c r="G776" i="160"/>
  <c r="H751" i="160"/>
  <c r="E751" i="160"/>
  <c r="D751" i="160"/>
  <c r="C751" i="160"/>
  <c r="D726" i="160"/>
  <c r="C726" i="160"/>
  <c r="E726" i="160"/>
  <c r="H726" i="160"/>
  <c r="F701" i="160"/>
  <c r="E701" i="160"/>
  <c r="D701" i="160"/>
  <c r="H701" i="160"/>
  <c r="G701" i="160"/>
  <c r="C701" i="160"/>
  <c r="H676" i="160"/>
  <c r="F676" i="160"/>
  <c r="D676" i="160"/>
  <c r="G676" i="160"/>
  <c r="E676" i="160"/>
  <c r="C676" i="160"/>
  <c r="H651" i="160"/>
  <c r="F651" i="160"/>
  <c r="E651" i="160"/>
  <c r="D651" i="160"/>
  <c r="C651" i="160"/>
  <c r="G651" i="160"/>
  <c r="C612" i="160"/>
  <c r="F612" i="160"/>
  <c r="D612" i="160"/>
  <c r="H612" i="160"/>
  <c r="G612" i="160"/>
  <c r="E612" i="160"/>
  <c r="F587" i="160"/>
  <c r="D587" i="160"/>
  <c r="C587" i="160"/>
  <c r="H587" i="160"/>
  <c r="G587" i="160"/>
  <c r="E587" i="160"/>
  <c r="F562" i="160"/>
  <c r="D562" i="160"/>
  <c r="C562" i="160"/>
  <c r="H562" i="160"/>
  <c r="G562" i="160"/>
  <c r="E562" i="160"/>
  <c r="F537" i="160"/>
  <c r="D537" i="160"/>
  <c r="H537" i="160"/>
  <c r="G537" i="160"/>
  <c r="E537" i="160"/>
  <c r="C537" i="160"/>
  <c r="F512" i="160"/>
  <c r="D512" i="160"/>
  <c r="H512" i="160"/>
  <c r="G512" i="160"/>
  <c r="E512" i="160"/>
  <c r="C512" i="160"/>
  <c r="F487" i="160"/>
  <c r="D487" i="160"/>
  <c r="H487" i="160"/>
  <c r="G487" i="160"/>
  <c r="E487" i="160"/>
  <c r="C487" i="160"/>
  <c r="H462" i="160"/>
  <c r="F462" i="160"/>
  <c r="D462" i="160"/>
  <c r="G462" i="160"/>
  <c r="E462" i="160"/>
  <c r="C462" i="160"/>
  <c r="F437" i="160"/>
  <c r="D437" i="160"/>
  <c r="H437" i="160"/>
  <c r="G437" i="160"/>
  <c r="E437" i="160"/>
  <c r="C437" i="160"/>
  <c r="F412" i="160"/>
  <c r="D412" i="160"/>
  <c r="H412" i="160"/>
  <c r="G412" i="160"/>
  <c r="E412" i="160"/>
  <c r="C412" i="160"/>
  <c r="F387" i="160"/>
  <c r="E387" i="160"/>
  <c r="G387" i="160"/>
  <c r="D387" i="160"/>
  <c r="C387" i="160"/>
  <c r="H387" i="160"/>
  <c r="D362" i="160"/>
  <c r="C362" i="160"/>
  <c r="F362" i="160"/>
  <c r="E362" i="160"/>
  <c r="H362" i="160"/>
  <c r="G362" i="160"/>
  <c r="G337" i="160"/>
  <c r="H337" i="160"/>
  <c r="F337" i="160"/>
  <c r="D337" i="160"/>
  <c r="E337" i="160"/>
  <c r="C337" i="160"/>
  <c r="F312" i="160"/>
  <c r="H312" i="160"/>
  <c r="D312" i="160"/>
  <c r="G312" i="160"/>
  <c r="E312" i="160"/>
  <c r="C312" i="160"/>
  <c r="D287" i="160"/>
  <c r="F287" i="160"/>
  <c r="C287" i="160"/>
  <c r="H287" i="160"/>
  <c r="G287" i="160"/>
  <c r="E287" i="160"/>
  <c r="F262" i="160"/>
  <c r="D262" i="160"/>
  <c r="H262" i="160"/>
  <c r="G262" i="160"/>
  <c r="E262" i="160"/>
  <c r="C262" i="160"/>
  <c r="F237" i="160"/>
  <c r="D237" i="160"/>
  <c r="H237" i="160"/>
  <c r="G237" i="160"/>
  <c r="E237" i="160"/>
  <c r="C237" i="160"/>
  <c r="H212" i="160"/>
  <c r="D212" i="160"/>
  <c r="C212" i="160"/>
  <c r="E212" i="160"/>
  <c r="D187" i="160"/>
  <c r="E187" i="160"/>
  <c r="H187" i="160"/>
  <c r="C187" i="160"/>
  <c r="E162" i="160"/>
  <c r="H162" i="160"/>
  <c r="D162" i="160"/>
  <c r="C162" i="160"/>
  <c r="D137" i="160"/>
  <c r="C137" i="160"/>
  <c r="H137" i="160"/>
  <c r="E137" i="160"/>
  <c r="G112" i="160"/>
  <c r="H112" i="160"/>
  <c r="F112" i="160"/>
  <c r="D112" i="160"/>
  <c r="E112" i="160"/>
  <c r="C112" i="160"/>
  <c r="F87" i="160"/>
  <c r="H87" i="160"/>
  <c r="C87" i="160"/>
  <c r="G62" i="160"/>
  <c r="E62" i="160"/>
  <c r="D62" i="160"/>
  <c r="H62" i="160"/>
  <c r="G37" i="160"/>
  <c r="E37" i="160"/>
  <c r="D37" i="160" l="1"/>
  <c r="H37" i="160"/>
  <c r="I565" i="159" l="1"/>
  <c r="F565" i="159"/>
  <c r="E565" i="159"/>
  <c r="D565" i="159"/>
  <c r="C565" i="159"/>
  <c r="I538" i="159"/>
  <c r="H538" i="159"/>
  <c r="G538" i="159"/>
  <c r="F538" i="159"/>
  <c r="D538" i="159"/>
  <c r="C538" i="159"/>
  <c r="F514" i="159"/>
  <c r="I514" i="159"/>
  <c r="H514" i="159"/>
  <c r="G514" i="159"/>
  <c r="D514" i="159"/>
  <c r="C514" i="159"/>
  <c r="I489" i="159"/>
  <c r="C489" i="159"/>
  <c r="H489" i="159"/>
  <c r="G489" i="159"/>
  <c r="F489" i="159"/>
  <c r="D489" i="159"/>
  <c r="I464" i="159"/>
  <c r="H464" i="159"/>
  <c r="D439" i="159"/>
  <c r="H439" i="159"/>
  <c r="I439" i="159"/>
  <c r="G439" i="159"/>
  <c r="F439" i="159"/>
  <c r="C439" i="159"/>
  <c r="H414" i="159"/>
  <c r="I414" i="159"/>
  <c r="I388" i="159"/>
  <c r="G388" i="159"/>
  <c r="I363" i="159"/>
  <c r="G363" i="159"/>
  <c r="I338" i="159"/>
  <c r="G338" i="159"/>
  <c r="I313" i="159"/>
  <c r="G313" i="159"/>
  <c r="I288" i="159"/>
  <c r="G288" i="159"/>
  <c r="I263" i="159"/>
  <c r="G263" i="159"/>
  <c r="I237" i="159"/>
  <c r="C237" i="159"/>
  <c r="I212" i="159"/>
  <c r="F212" i="159"/>
  <c r="D212" i="159"/>
  <c r="C187" i="159"/>
  <c r="I187" i="159"/>
  <c r="F187" i="159"/>
  <c r="E187" i="159"/>
  <c r="D187" i="159"/>
  <c r="I162" i="159"/>
  <c r="C162" i="159"/>
  <c r="F137" i="159"/>
  <c r="D137" i="159"/>
  <c r="I137" i="159"/>
  <c r="E137" i="159"/>
  <c r="F112" i="159"/>
  <c r="D112" i="159"/>
  <c r="C112" i="159"/>
  <c r="I112" i="159"/>
  <c r="I87" i="159"/>
  <c r="C87" i="159"/>
  <c r="E62" i="159"/>
  <c r="D62" i="159"/>
  <c r="I62" i="159"/>
  <c r="F62" i="159"/>
  <c r="E37" i="159"/>
  <c r="F37" i="159"/>
  <c r="D37" i="159"/>
  <c r="I37" i="159"/>
  <c r="D51" i="157" l="1"/>
  <c r="D48" i="157"/>
  <c r="D45" i="157"/>
  <c r="D42" i="157"/>
  <c r="D39" i="157"/>
  <c r="D32" i="157"/>
  <c r="D28" i="157"/>
  <c r="D25" i="157"/>
  <c r="D21" i="157"/>
  <c r="D17" i="157"/>
  <c r="D53" i="157" s="1"/>
  <c r="D53" i="156" l="1"/>
  <c r="D50" i="156"/>
  <c r="D47" i="156"/>
  <c r="D44" i="156"/>
  <c r="D55" i="156" s="1"/>
  <c r="D41" i="156"/>
  <c r="D31" i="156"/>
  <c r="D27" i="156"/>
  <c r="D24" i="156"/>
  <c r="D20" i="156"/>
  <c r="D16" i="156"/>
  <c r="D53" i="155" l="1"/>
  <c r="D47" i="155"/>
  <c r="D44" i="155"/>
  <c r="D41" i="155"/>
  <c r="D31" i="155"/>
  <c r="D27" i="155"/>
  <c r="D24" i="155"/>
  <c r="D20" i="155"/>
  <c r="D16" i="155"/>
  <c r="D55" i="155" l="1"/>
  <c r="D49" i="154"/>
  <c r="D46" i="154"/>
  <c r="D43" i="154"/>
  <c r="D40" i="154"/>
  <c r="D37" i="154"/>
  <c r="D30" i="154"/>
  <c r="D26" i="154"/>
  <c r="D23" i="154"/>
  <c r="D19" i="154"/>
  <c r="D15" i="154"/>
  <c r="D51" i="154" s="1"/>
  <c r="D47" i="153" l="1"/>
  <c r="D44" i="153"/>
  <c r="D41" i="153"/>
  <c r="D38" i="153"/>
  <c r="D49" i="153" s="1"/>
  <c r="D31" i="153"/>
  <c r="D28" i="153"/>
  <c r="D25" i="153"/>
  <c r="D22" i="153"/>
  <c r="D18" i="153"/>
  <c r="D14" i="153"/>
  <c r="H2247" i="151" l="1"/>
  <c r="D2244" i="151"/>
  <c r="C2244" i="151"/>
  <c r="D2226" i="151"/>
  <c r="C2226" i="151"/>
  <c r="H2226" i="151"/>
  <c r="G2226" i="151"/>
  <c r="F2226" i="151"/>
  <c r="E2226" i="151"/>
  <c r="D2223" i="151"/>
  <c r="C2223" i="151"/>
  <c r="H2223" i="151"/>
  <c r="G2223" i="151"/>
  <c r="F2223" i="151"/>
  <c r="E2223" i="151"/>
  <c r="D2198" i="151"/>
  <c r="C2198" i="151"/>
  <c r="H2198" i="151"/>
  <c r="G2198" i="151"/>
  <c r="F2198" i="151"/>
  <c r="E2198" i="151"/>
  <c r="D2171" i="151"/>
  <c r="C2171" i="151"/>
  <c r="H2171" i="151"/>
  <c r="G2171" i="151"/>
  <c r="F2171" i="151"/>
  <c r="E2171" i="151"/>
  <c r="D2146" i="151"/>
  <c r="C2146" i="151"/>
  <c r="H2146" i="151"/>
  <c r="G2146" i="151"/>
  <c r="F2146" i="151"/>
  <c r="E2146" i="151"/>
  <c r="D2122" i="151"/>
  <c r="C2122" i="151"/>
  <c r="H2122" i="151"/>
  <c r="G2122" i="151"/>
  <c r="F2122" i="151"/>
  <c r="E2122" i="151"/>
  <c r="D2098" i="151"/>
  <c r="C2098" i="151"/>
  <c r="H2098" i="151"/>
  <c r="G2098" i="151"/>
  <c r="F2098" i="151"/>
  <c r="E2098" i="151"/>
  <c r="D2095" i="151"/>
  <c r="C2095" i="151"/>
  <c r="H2095" i="151"/>
  <c r="G2095" i="151"/>
  <c r="F2095" i="151"/>
  <c r="E2095" i="151"/>
  <c r="D2070" i="151"/>
  <c r="C2070" i="151"/>
  <c r="H2070" i="151"/>
  <c r="G2070" i="151"/>
  <c r="F2070" i="151"/>
  <c r="E2070" i="151"/>
  <c r="D2046" i="151"/>
  <c r="C2046" i="151"/>
  <c r="H2046" i="151"/>
  <c r="G2046" i="151"/>
  <c r="F2046" i="151"/>
  <c r="E2046" i="151"/>
  <c r="D2022" i="151"/>
  <c r="C2022" i="151"/>
  <c r="H2022" i="151"/>
  <c r="G2022" i="151"/>
  <c r="F2022" i="151"/>
  <c r="E2022" i="151"/>
  <c r="D1998" i="151"/>
  <c r="C1998" i="151"/>
  <c r="H1998" i="151"/>
  <c r="G1998" i="151"/>
  <c r="F1998" i="151"/>
  <c r="E1998" i="151"/>
  <c r="D1973" i="151"/>
  <c r="C1973" i="151"/>
  <c r="H1973" i="151"/>
  <c r="G1973" i="151"/>
  <c r="F1973" i="151"/>
  <c r="E1973" i="151"/>
  <c r="H1971" i="151"/>
  <c r="G1971" i="151"/>
  <c r="F1971" i="151"/>
  <c r="E1971" i="151"/>
  <c r="D1971" i="151"/>
  <c r="C1971" i="151"/>
  <c r="H1945" i="151"/>
  <c r="G1945" i="151"/>
  <c r="F1945" i="151"/>
  <c r="E1945" i="151"/>
  <c r="D1945" i="151"/>
  <c r="C1945" i="151"/>
  <c r="H1943" i="151"/>
  <c r="G1943" i="151"/>
  <c r="F1943" i="151"/>
  <c r="E1943" i="151"/>
  <c r="D1943" i="151"/>
  <c r="C1943" i="151"/>
  <c r="H1918" i="151"/>
  <c r="G1918" i="151"/>
  <c r="F1918" i="151"/>
  <c r="E1918" i="151"/>
  <c r="D1918" i="151"/>
  <c r="C1918" i="151"/>
  <c r="H1894" i="151"/>
  <c r="G1894" i="151"/>
  <c r="F1894" i="151"/>
  <c r="E1894" i="151"/>
  <c r="D1894" i="151"/>
  <c r="C1894" i="151"/>
  <c r="H1870" i="151"/>
  <c r="G1870" i="151"/>
  <c r="F1870" i="151"/>
  <c r="E1870" i="151"/>
  <c r="D1870" i="151"/>
  <c r="C1870" i="151"/>
  <c r="G2247" i="151"/>
  <c r="F2247" i="151"/>
  <c r="E2247" i="151"/>
  <c r="D2247" i="151"/>
  <c r="C2247" i="151"/>
  <c r="H1846" i="151"/>
  <c r="G1846" i="151"/>
  <c r="F1846" i="151"/>
  <c r="E1846" i="151"/>
  <c r="C1846" i="151"/>
  <c r="D1821" i="151"/>
  <c r="C1821" i="151"/>
  <c r="H1821" i="151"/>
  <c r="G1821" i="151"/>
  <c r="F1821" i="151"/>
  <c r="E1821" i="151"/>
  <c r="D1797" i="151"/>
  <c r="C1797" i="151"/>
  <c r="H1797" i="151"/>
  <c r="G1797" i="151"/>
  <c r="F1797" i="151"/>
  <c r="E1797" i="151"/>
  <c r="D1772" i="151"/>
  <c r="C1772" i="151"/>
  <c r="H1772" i="151"/>
  <c r="G1772" i="151"/>
  <c r="F1772" i="151"/>
  <c r="E1772" i="151"/>
  <c r="D1748" i="151"/>
  <c r="C1748" i="151"/>
  <c r="H1748" i="151"/>
  <c r="G1748" i="151"/>
  <c r="F1748" i="151"/>
  <c r="E1748" i="151"/>
  <c r="D1723" i="151"/>
  <c r="C1723" i="151"/>
  <c r="H1723" i="151"/>
  <c r="G1723" i="151"/>
  <c r="F1723" i="151"/>
  <c r="E1723" i="151"/>
  <c r="D1699" i="151"/>
  <c r="C1699" i="151"/>
  <c r="H1699" i="151"/>
  <c r="G1699" i="151"/>
  <c r="F1699" i="151"/>
  <c r="E1699" i="151"/>
  <c r="D1675" i="151"/>
  <c r="C1675" i="151"/>
  <c r="H1675" i="151"/>
  <c r="G1675" i="151"/>
  <c r="F1675" i="151"/>
  <c r="E1675" i="151"/>
  <c r="D1651" i="151"/>
  <c r="C1651" i="151"/>
  <c r="H1651" i="151"/>
  <c r="G1651" i="151"/>
  <c r="F1651" i="151"/>
  <c r="E1651" i="151"/>
  <c r="D1626" i="151"/>
  <c r="C1626" i="151"/>
  <c r="H1626" i="151"/>
  <c r="G1626" i="151"/>
  <c r="F1626" i="151"/>
  <c r="E1626" i="151"/>
  <c r="D1602" i="151"/>
  <c r="C1602" i="151"/>
  <c r="H1602" i="151"/>
  <c r="G1602" i="151"/>
  <c r="F1602" i="151"/>
  <c r="E1602" i="151"/>
  <c r="H1578" i="151"/>
  <c r="G1578" i="151"/>
  <c r="F1578" i="151"/>
  <c r="E1578" i="151"/>
  <c r="D1578" i="151"/>
  <c r="C1578" i="151"/>
  <c r="H1553" i="151"/>
  <c r="G1553" i="151"/>
  <c r="F1553" i="151"/>
  <c r="E1553" i="151"/>
  <c r="D1553" i="151"/>
  <c r="C1553" i="151"/>
  <c r="H1529" i="151"/>
  <c r="G1529" i="151"/>
  <c r="F1529" i="151"/>
  <c r="E1529" i="151"/>
  <c r="D1529" i="151"/>
  <c r="C1529" i="151"/>
  <c r="H1504" i="151"/>
  <c r="G1504" i="151"/>
  <c r="F1504" i="151"/>
  <c r="E1504" i="151"/>
  <c r="D1504" i="151"/>
  <c r="C1504" i="151"/>
  <c r="H1480" i="151"/>
  <c r="G1480" i="151"/>
  <c r="F1480" i="151"/>
  <c r="E1480" i="151"/>
  <c r="D1480" i="151"/>
  <c r="C1480" i="151"/>
  <c r="H1456" i="151"/>
  <c r="G1456" i="151"/>
  <c r="F1456" i="151"/>
  <c r="E1456" i="151"/>
  <c r="D1456" i="151"/>
  <c r="C1456" i="151"/>
  <c r="H1432" i="151"/>
  <c r="G1432" i="151"/>
  <c r="F1432" i="151"/>
  <c r="E1432" i="151"/>
  <c r="D1432" i="151"/>
  <c r="C1432" i="151"/>
  <c r="H1408" i="151"/>
  <c r="G1408" i="151"/>
  <c r="F1408" i="151"/>
  <c r="E1408" i="151"/>
  <c r="D1408" i="151"/>
  <c r="C1408" i="151"/>
  <c r="H1384" i="151"/>
  <c r="G1384" i="151"/>
  <c r="F1384" i="151"/>
  <c r="E1384" i="151"/>
  <c r="D1384" i="151"/>
  <c r="C1384" i="151"/>
  <c r="H1360" i="151"/>
  <c r="G1360" i="151"/>
  <c r="F1360" i="151"/>
  <c r="E1360" i="151"/>
  <c r="D1360" i="151"/>
  <c r="C1360" i="151"/>
  <c r="H1336" i="151"/>
  <c r="G1336" i="151"/>
  <c r="F1336" i="151"/>
  <c r="E1336" i="151"/>
  <c r="D1336" i="151"/>
  <c r="C1336" i="151"/>
  <c r="H1312" i="151"/>
  <c r="G1312" i="151"/>
  <c r="F1312" i="151"/>
  <c r="E1312" i="151"/>
  <c r="D1312" i="151"/>
  <c r="C1312" i="151"/>
  <c r="H1288" i="151"/>
  <c r="G1288" i="151"/>
  <c r="E1288" i="151"/>
  <c r="F1288" i="151"/>
  <c r="D1288" i="151"/>
  <c r="H1264" i="151"/>
  <c r="G1264" i="151"/>
  <c r="E1264" i="151"/>
  <c r="F1264" i="151"/>
  <c r="D1264" i="151"/>
  <c r="C1264" i="151"/>
  <c r="H1240" i="151"/>
  <c r="G1240" i="151"/>
  <c r="E1240" i="151"/>
  <c r="F1240" i="151"/>
  <c r="D1240" i="151"/>
  <c r="C1240" i="151"/>
  <c r="H1216" i="151"/>
  <c r="G1216" i="151"/>
  <c r="E1216" i="151"/>
  <c r="F1216" i="151"/>
  <c r="D1216" i="151"/>
  <c r="C1216" i="151"/>
  <c r="H1192" i="151"/>
  <c r="G1192" i="151"/>
  <c r="E1192" i="151"/>
  <c r="F1192" i="151"/>
  <c r="D1192" i="151"/>
  <c r="C1192" i="151"/>
  <c r="H1168" i="151"/>
  <c r="G1168" i="151"/>
  <c r="E1168" i="151"/>
  <c r="F1168" i="151"/>
  <c r="D1168" i="151"/>
  <c r="C1168" i="151"/>
  <c r="H1144" i="151"/>
  <c r="G1144" i="151"/>
  <c r="E1144" i="151"/>
  <c r="F1144" i="151"/>
  <c r="D1144" i="151"/>
  <c r="C1144" i="151"/>
  <c r="H1120" i="151"/>
  <c r="G1120" i="151"/>
  <c r="E1120" i="151"/>
  <c r="F1120" i="151"/>
  <c r="D1120" i="151"/>
  <c r="C1120" i="151"/>
  <c r="H1096" i="151"/>
  <c r="G1096" i="151"/>
  <c r="E1096" i="151"/>
  <c r="F1096" i="151"/>
  <c r="D1096" i="151"/>
  <c r="C1096" i="151"/>
  <c r="H1072" i="151"/>
  <c r="G1072" i="151"/>
  <c r="E1072" i="151"/>
  <c r="F1072" i="151"/>
  <c r="C1072" i="151"/>
  <c r="H1048" i="151"/>
  <c r="G1048" i="151"/>
  <c r="E1048" i="151"/>
  <c r="F1048" i="151"/>
  <c r="D1048" i="151"/>
  <c r="C1048" i="151"/>
  <c r="H1024" i="151"/>
  <c r="G1024" i="151"/>
  <c r="E1024" i="151"/>
  <c r="F1024" i="151"/>
  <c r="D1024" i="151"/>
  <c r="C1024" i="151"/>
  <c r="H1000" i="151"/>
  <c r="G1000" i="151"/>
  <c r="E1000" i="151"/>
  <c r="F1000" i="151"/>
  <c r="D1000" i="151"/>
  <c r="H2244" i="151"/>
  <c r="G2244" i="151"/>
  <c r="F2244" i="151"/>
  <c r="E2244" i="151"/>
  <c r="H976" i="151"/>
  <c r="G976" i="151"/>
  <c r="E976" i="151"/>
  <c r="F976" i="151"/>
  <c r="D976" i="151"/>
  <c r="C976" i="151"/>
  <c r="H950" i="151"/>
  <c r="G950" i="151"/>
  <c r="E950" i="151"/>
  <c r="F950" i="151"/>
  <c r="D950" i="151"/>
  <c r="H926" i="151"/>
  <c r="G926" i="151"/>
  <c r="E926" i="151"/>
  <c r="F926" i="151"/>
  <c r="D926" i="151"/>
  <c r="C926" i="151"/>
  <c r="H902" i="151"/>
  <c r="G902" i="151"/>
  <c r="E902" i="151"/>
  <c r="F902" i="151"/>
  <c r="D902" i="151"/>
  <c r="C902" i="151"/>
  <c r="H878" i="151"/>
  <c r="G878" i="151"/>
  <c r="E878" i="151"/>
  <c r="F878" i="151"/>
  <c r="D878" i="151"/>
  <c r="C878" i="151"/>
  <c r="H854" i="151"/>
  <c r="G854" i="151"/>
  <c r="E854" i="151"/>
  <c r="F854" i="151"/>
  <c r="D854" i="151"/>
  <c r="C854" i="151"/>
  <c r="H830" i="151"/>
  <c r="G830" i="151"/>
  <c r="E830" i="151"/>
  <c r="F830" i="151"/>
  <c r="C830" i="151"/>
  <c r="H806" i="151"/>
  <c r="G806" i="151"/>
  <c r="E806" i="151"/>
  <c r="F806" i="151"/>
  <c r="D806" i="151"/>
  <c r="C806" i="151"/>
  <c r="H782" i="151"/>
  <c r="G782" i="151"/>
  <c r="E782" i="151"/>
  <c r="F782" i="151"/>
  <c r="C782" i="151"/>
  <c r="H758" i="151"/>
  <c r="G758" i="151"/>
  <c r="E758" i="151"/>
  <c r="F758" i="151"/>
  <c r="D758" i="151"/>
  <c r="C758" i="151"/>
  <c r="H733" i="151"/>
  <c r="G733" i="151"/>
  <c r="E733" i="151"/>
  <c r="F733" i="151"/>
  <c r="D733" i="151"/>
  <c r="C733" i="151"/>
  <c r="H731" i="151"/>
  <c r="G731" i="151"/>
  <c r="E731" i="151"/>
  <c r="F731" i="151"/>
  <c r="D731" i="151"/>
  <c r="H707" i="151"/>
  <c r="G707" i="151"/>
  <c r="E707" i="151"/>
  <c r="F707" i="151"/>
  <c r="D707" i="151"/>
  <c r="C707" i="151"/>
  <c r="H683" i="151"/>
  <c r="G683" i="151"/>
  <c r="E683" i="151"/>
  <c r="F683" i="151"/>
  <c r="D683" i="151"/>
  <c r="C683" i="151"/>
  <c r="G659" i="151"/>
  <c r="H659" i="151"/>
  <c r="E659" i="151"/>
  <c r="F659" i="151"/>
  <c r="C659" i="151"/>
  <c r="H635" i="151"/>
  <c r="G635" i="151"/>
  <c r="E635" i="151"/>
  <c r="F635" i="151"/>
  <c r="D635" i="151"/>
  <c r="C635" i="151"/>
  <c r="H611" i="151"/>
  <c r="G611" i="151"/>
  <c r="E611" i="151"/>
  <c r="F611" i="151"/>
  <c r="D611" i="151"/>
  <c r="C611" i="151"/>
  <c r="G587" i="151"/>
  <c r="H587" i="151"/>
  <c r="E587" i="151"/>
  <c r="F587" i="151"/>
  <c r="C587" i="151"/>
  <c r="H563" i="151"/>
  <c r="G563" i="151"/>
  <c r="E563" i="151"/>
  <c r="F563" i="151"/>
  <c r="D563" i="151"/>
  <c r="H539" i="151"/>
  <c r="G539" i="151"/>
  <c r="E539" i="151"/>
  <c r="C539" i="151"/>
  <c r="F539" i="151"/>
  <c r="D539" i="151"/>
  <c r="G515" i="151"/>
  <c r="H515" i="151"/>
  <c r="E515" i="151"/>
  <c r="F515" i="151"/>
  <c r="C515" i="151"/>
  <c r="H491" i="151"/>
  <c r="G491" i="151"/>
  <c r="E491" i="151"/>
  <c r="F491" i="151"/>
  <c r="D491" i="151"/>
  <c r="C491" i="151"/>
  <c r="G467" i="151"/>
  <c r="E467" i="151"/>
  <c r="H467" i="151"/>
  <c r="F467" i="151"/>
  <c r="D467" i="151"/>
  <c r="C467" i="151"/>
  <c r="H443" i="151"/>
  <c r="G443" i="151"/>
  <c r="E443" i="151"/>
  <c r="C443" i="151"/>
  <c r="F443" i="151"/>
  <c r="D443" i="151"/>
  <c r="G419" i="151"/>
  <c r="E419" i="151"/>
  <c r="H419" i="151"/>
  <c r="F419" i="151"/>
  <c r="C419" i="151"/>
  <c r="H395" i="151"/>
  <c r="G395" i="151"/>
  <c r="E395" i="151"/>
  <c r="F395" i="151"/>
  <c r="D395" i="151"/>
  <c r="C395" i="151"/>
  <c r="G371" i="151"/>
  <c r="E371" i="151"/>
  <c r="H371" i="151"/>
  <c r="F371" i="151"/>
  <c r="D371" i="151"/>
  <c r="C371" i="151"/>
  <c r="H347" i="151"/>
  <c r="G347" i="151"/>
  <c r="E347" i="151"/>
  <c r="C347" i="151"/>
  <c r="F347" i="151"/>
  <c r="D347" i="151"/>
  <c r="G323" i="151"/>
  <c r="E323" i="151"/>
  <c r="H323" i="151"/>
  <c r="F323" i="151"/>
  <c r="D323" i="151"/>
  <c r="C323" i="151"/>
  <c r="G299" i="151"/>
  <c r="E299" i="151"/>
  <c r="H299" i="151"/>
  <c r="F299" i="151"/>
  <c r="D299" i="151"/>
  <c r="C299" i="151"/>
  <c r="G275" i="151"/>
  <c r="E275" i="151"/>
  <c r="H275" i="151"/>
  <c r="F275" i="151"/>
  <c r="D275" i="151"/>
  <c r="C275" i="151"/>
  <c r="G251" i="151"/>
  <c r="E251" i="151"/>
  <c r="H251" i="151"/>
  <c r="F251" i="151"/>
  <c r="D251" i="151"/>
  <c r="C251" i="151"/>
  <c r="H227" i="151"/>
  <c r="G227" i="151"/>
  <c r="E227" i="151"/>
  <c r="C227" i="151"/>
  <c r="F227" i="151"/>
  <c r="D227" i="151"/>
  <c r="G203" i="151"/>
  <c r="E203" i="151"/>
  <c r="H203" i="151"/>
  <c r="C203" i="151"/>
  <c r="F203" i="151"/>
  <c r="D203" i="151"/>
  <c r="G179" i="151"/>
  <c r="H179" i="151"/>
  <c r="F179" i="151"/>
  <c r="E179" i="151"/>
  <c r="C179" i="151"/>
  <c r="G155" i="151"/>
  <c r="E155" i="151"/>
  <c r="H155" i="151"/>
  <c r="F155" i="151"/>
  <c r="D155" i="151"/>
  <c r="C155" i="151"/>
  <c r="H131" i="151"/>
  <c r="G131" i="151"/>
  <c r="D131" i="151"/>
  <c r="F131" i="151"/>
  <c r="E131" i="151"/>
  <c r="C131" i="151"/>
  <c r="G107" i="151"/>
  <c r="C107" i="151"/>
  <c r="H107" i="151"/>
  <c r="F107" i="151"/>
  <c r="E107" i="151"/>
  <c r="D107" i="151"/>
  <c r="H83" i="151"/>
  <c r="H2249" i="151"/>
  <c r="G2249" i="151"/>
  <c r="F2249" i="151"/>
  <c r="E2249" i="151"/>
  <c r="D2249" i="151"/>
  <c r="C2249" i="151"/>
  <c r="C2238" i="151"/>
  <c r="C2234" i="151"/>
  <c r="G83" i="151"/>
  <c r="F83" i="151"/>
  <c r="E83" i="151"/>
  <c r="D83" i="151"/>
  <c r="C83" i="151"/>
  <c r="H58" i="151"/>
  <c r="G58" i="151"/>
  <c r="F58" i="151"/>
  <c r="E58" i="151"/>
  <c r="D58" i="151"/>
  <c r="C58" i="151"/>
  <c r="G34" i="151"/>
  <c r="H2252" i="151"/>
  <c r="F2252" i="151"/>
  <c r="C2252" i="151"/>
  <c r="F2251" i="151"/>
  <c r="D2251" i="151"/>
  <c r="H2250" i="151"/>
  <c r="F2250" i="151"/>
  <c r="C2250" i="151"/>
  <c r="F2248" i="151"/>
  <c r="D2248" i="151"/>
  <c r="C2248" i="151"/>
  <c r="H2246" i="151"/>
  <c r="F2246" i="151"/>
  <c r="C2246" i="151"/>
  <c r="F2245" i="151"/>
  <c r="D2245" i="151"/>
  <c r="H2243" i="151"/>
  <c r="F2243" i="151"/>
  <c r="F2242" i="151"/>
  <c r="D2242" i="151"/>
  <c r="C2242" i="151"/>
  <c r="H2241" i="151"/>
  <c r="F2241" i="151"/>
  <c r="F2240" i="151"/>
  <c r="D2240" i="151"/>
  <c r="C2240" i="151"/>
  <c r="H2239" i="151"/>
  <c r="F2239" i="151"/>
  <c r="F2238" i="151"/>
  <c r="D2238" i="151"/>
  <c r="H2237" i="151"/>
  <c r="F2237" i="151"/>
  <c r="F2236" i="151"/>
  <c r="D2236" i="151"/>
  <c r="C2236" i="151"/>
  <c r="H2235" i="151"/>
  <c r="F2235" i="151"/>
  <c r="F2234" i="151"/>
  <c r="D2234" i="151"/>
  <c r="H2233" i="151"/>
  <c r="F2233" i="151"/>
  <c r="F2232" i="151"/>
  <c r="D2232" i="151"/>
  <c r="C2232" i="151"/>
  <c r="H2231" i="151"/>
  <c r="F2231" i="151"/>
  <c r="F2230" i="151"/>
  <c r="D2230" i="151"/>
  <c r="C2230" i="151"/>
  <c r="H2229" i="151"/>
  <c r="F2229" i="151"/>
  <c r="F2228" i="151"/>
  <c r="D2228" i="151"/>
  <c r="C2228" i="151"/>
  <c r="H2227" i="151"/>
  <c r="D782" i="151" l="1"/>
  <c r="G2228" i="151"/>
  <c r="G2230" i="151"/>
  <c r="G2232" i="151"/>
  <c r="G2234" i="151"/>
  <c r="G2236" i="151"/>
  <c r="G2238" i="151"/>
  <c r="G2240" i="151"/>
  <c r="G2242" i="151"/>
  <c r="G2245" i="151"/>
  <c r="G2248" i="151"/>
  <c r="G2251" i="151"/>
  <c r="H34" i="151"/>
  <c r="D1846" i="151"/>
  <c r="H2242" i="151"/>
  <c r="D515" i="151"/>
  <c r="C731" i="151"/>
  <c r="H2240" i="151"/>
  <c r="C2231" i="151"/>
  <c r="C2233" i="151"/>
  <c r="C2235" i="151"/>
  <c r="C2237" i="151"/>
  <c r="C2239" i="151"/>
  <c r="C2241" i="151"/>
  <c r="C2243" i="151"/>
  <c r="H2248" i="151"/>
  <c r="D2227" i="151"/>
  <c r="D2237" i="151"/>
  <c r="D2239" i="151"/>
  <c r="D2241" i="151"/>
  <c r="D2243" i="151"/>
  <c r="D2246" i="151"/>
  <c r="D2250" i="151"/>
  <c r="D2252" i="151"/>
  <c r="H2245" i="151"/>
  <c r="D2231" i="151"/>
  <c r="E2227" i="151"/>
  <c r="E2229" i="151"/>
  <c r="E2231" i="151"/>
  <c r="E2233" i="151"/>
  <c r="E2235" i="151"/>
  <c r="E2237" i="151"/>
  <c r="E2239" i="151"/>
  <c r="E2241" i="151"/>
  <c r="E2243" i="151"/>
  <c r="E2246" i="151"/>
  <c r="E2250" i="151"/>
  <c r="E2252" i="151"/>
  <c r="C563" i="151"/>
  <c r="H2228" i="151"/>
  <c r="H2251" i="151"/>
  <c r="C2229" i="151"/>
  <c r="C950" i="151"/>
  <c r="H2232" i="151"/>
  <c r="D587" i="151"/>
  <c r="D830" i="151"/>
  <c r="D2233" i="151"/>
  <c r="G2227" i="151"/>
  <c r="G2231" i="151"/>
  <c r="G2233" i="151"/>
  <c r="G2235" i="151"/>
  <c r="G2237" i="151"/>
  <c r="G2239" i="151"/>
  <c r="G2241" i="151"/>
  <c r="G2243" i="151"/>
  <c r="G2246" i="151"/>
  <c r="G2250" i="151"/>
  <c r="G2252" i="151"/>
  <c r="D1072" i="151"/>
  <c r="H2230" i="151"/>
  <c r="D2229" i="151"/>
  <c r="H2234" i="151"/>
  <c r="D659" i="151"/>
  <c r="C1000" i="151"/>
  <c r="C1288" i="151"/>
  <c r="C2227" i="151"/>
  <c r="D2235" i="151"/>
  <c r="F2227" i="151"/>
  <c r="F2253" i="151" s="1"/>
  <c r="F34" i="151"/>
  <c r="G2229" i="151"/>
  <c r="C2245" i="151"/>
  <c r="C2251" i="151"/>
  <c r="C34" i="151"/>
  <c r="D419" i="151"/>
  <c r="H2236" i="151"/>
  <c r="D34" i="151"/>
  <c r="H2238" i="151"/>
  <c r="E2228" i="151"/>
  <c r="E2230" i="151"/>
  <c r="E2232" i="151"/>
  <c r="E2234" i="151"/>
  <c r="E2236" i="151"/>
  <c r="E2238" i="151"/>
  <c r="E2240" i="151"/>
  <c r="E2242" i="151"/>
  <c r="E2245" i="151"/>
  <c r="E2248" i="151"/>
  <c r="E2251" i="151"/>
  <c r="E34" i="151"/>
  <c r="D179" i="151"/>
  <c r="H2253" i="151" l="1"/>
  <c r="C2253" i="151"/>
  <c r="D2253" i="151"/>
  <c r="G2253" i="151"/>
  <c r="E2253" i="151"/>
  <c r="F2234" i="150" l="1"/>
  <c r="C2234" i="150"/>
  <c r="H2216" i="150"/>
  <c r="G2216" i="150"/>
  <c r="F2216" i="150"/>
  <c r="E2216" i="150"/>
  <c r="D2216" i="150"/>
  <c r="C2216" i="150"/>
  <c r="H2191" i="150"/>
  <c r="G2191" i="150"/>
  <c r="F2191" i="150"/>
  <c r="E2191" i="150"/>
  <c r="D2191" i="150"/>
  <c r="C2191" i="150"/>
  <c r="H2164" i="150"/>
  <c r="G2164" i="150"/>
  <c r="F2164" i="150"/>
  <c r="E2164" i="150"/>
  <c r="D2164" i="150"/>
  <c r="C2164" i="150"/>
  <c r="H2139" i="150"/>
  <c r="F2139" i="150"/>
  <c r="E2139" i="150"/>
  <c r="C2139" i="150"/>
  <c r="G2139" i="150"/>
  <c r="D2139" i="150"/>
  <c r="H2115" i="150"/>
  <c r="F2115" i="150"/>
  <c r="C2115" i="150"/>
  <c r="G2115" i="150"/>
  <c r="E2115" i="150"/>
  <c r="D2115" i="150"/>
  <c r="H2090" i="150"/>
  <c r="F2090" i="150"/>
  <c r="C2090" i="150"/>
  <c r="G2090" i="150"/>
  <c r="E2090" i="150"/>
  <c r="D2090" i="150"/>
  <c r="F2065" i="150"/>
  <c r="C2065" i="150"/>
  <c r="H2065" i="150"/>
  <c r="G2065" i="150"/>
  <c r="E2065" i="150"/>
  <c r="D2065" i="150"/>
  <c r="F2041" i="150"/>
  <c r="C2041" i="150"/>
  <c r="H2041" i="150"/>
  <c r="G2041" i="150"/>
  <c r="E2041" i="150"/>
  <c r="D2041" i="150"/>
  <c r="F2017" i="150"/>
  <c r="C2017" i="150"/>
  <c r="H2017" i="150"/>
  <c r="G2017" i="150"/>
  <c r="E2017" i="150"/>
  <c r="D2017" i="150"/>
  <c r="F1993" i="150"/>
  <c r="C1993" i="150"/>
  <c r="H1993" i="150"/>
  <c r="G1993" i="150"/>
  <c r="E1993" i="150"/>
  <c r="D1993" i="150"/>
  <c r="H1968" i="150"/>
  <c r="F1968" i="150"/>
  <c r="C1968" i="150"/>
  <c r="G1968" i="150"/>
  <c r="E1968" i="150"/>
  <c r="D1968" i="150"/>
  <c r="F1966" i="150"/>
  <c r="C1966" i="150"/>
  <c r="H1966" i="150"/>
  <c r="G1966" i="150"/>
  <c r="E1966" i="150"/>
  <c r="D1966" i="150"/>
  <c r="H1941" i="150"/>
  <c r="F1941" i="150"/>
  <c r="C1941" i="150"/>
  <c r="G1941" i="150"/>
  <c r="E1941" i="150"/>
  <c r="D1941" i="150"/>
  <c r="F1939" i="150"/>
  <c r="C1939" i="150"/>
  <c r="H1939" i="150"/>
  <c r="G1939" i="150"/>
  <c r="E1939" i="150"/>
  <c r="D1939" i="150"/>
  <c r="F1914" i="150"/>
  <c r="C1914" i="150"/>
  <c r="H1914" i="150"/>
  <c r="G1914" i="150"/>
  <c r="E1914" i="150"/>
  <c r="D1914" i="150"/>
  <c r="F1890" i="150"/>
  <c r="C1890" i="150"/>
  <c r="H1890" i="150"/>
  <c r="G1890" i="150"/>
  <c r="E1890" i="150"/>
  <c r="D1890" i="150"/>
  <c r="F1866" i="150"/>
  <c r="C1866" i="150"/>
  <c r="H1866" i="150"/>
  <c r="G1866" i="150"/>
  <c r="E1866" i="150"/>
  <c r="D1866" i="150"/>
  <c r="F1842" i="150"/>
  <c r="C1842" i="150"/>
  <c r="H1842" i="150"/>
  <c r="G1842" i="150"/>
  <c r="E1842" i="150"/>
  <c r="D1842" i="150"/>
  <c r="F1818" i="150"/>
  <c r="C1818" i="150"/>
  <c r="H1818" i="150"/>
  <c r="G1818" i="150"/>
  <c r="E1818" i="150"/>
  <c r="D1818" i="150"/>
  <c r="F1794" i="150"/>
  <c r="C1794" i="150"/>
  <c r="H1794" i="150"/>
  <c r="G1794" i="150"/>
  <c r="E1794" i="150"/>
  <c r="D1794" i="150"/>
  <c r="F1769" i="150"/>
  <c r="C1769" i="150"/>
  <c r="H1769" i="150"/>
  <c r="G1769" i="150"/>
  <c r="E1769" i="150"/>
  <c r="D1769" i="150"/>
  <c r="F1745" i="150"/>
  <c r="C1745" i="150"/>
  <c r="H1745" i="150"/>
  <c r="G1745" i="150"/>
  <c r="E1745" i="150"/>
  <c r="D1745" i="150"/>
  <c r="F1720" i="150"/>
  <c r="C1720" i="150"/>
  <c r="H1720" i="150"/>
  <c r="G1720" i="150"/>
  <c r="E1720" i="150"/>
  <c r="D1720" i="150"/>
  <c r="F1696" i="150"/>
  <c r="C1696" i="150"/>
  <c r="H1696" i="150"/>
  <c r="G1696" i="150"/>
  <c r="E1696" i="150"/>
  <c r="D1696" i="150"/>
  <c r="F1672" i="150"/>
  <c r="C1672" i="150"/>
  <c r="H1672" i="150"/>
  <c r="G1672" i="150"/>
  <c r="E1672" i="150"/>
  <c r="D1672" i="150"/>
  <c r="F1648" i="150"/>
  <c r="C1648" i="150"/>
  <c r="H1648" i="150"/>
  <c r="G1648" i="150"/>
  <c r="E1648" i="150"/>
  <c r="D1648" i="150"/>
  <c r="F1623" i="150"/>
  <c r="C1623" i="150"/>
  <c r="H1623" i="150"/>
  <c r="G1623" i="150"/>
  <c r="E1623" i="150"/>
  <c r="D1623" i="150"/>
  <c r="F1599" i="150"/>
  <c r="C1599" i="150"/>
  <c r="H1599" i="150"/>
  <c r="G1599" i="150"/>
  <c r="E1599" i="150"/>
  <c r="D1599" i="150"/>
  <c r="H2234" i="150"/>
  <c r="G2234" i="150"/>
  <c r="E2234" i="150"/>
  <c r="D2234" i="150"/>
  <c r="H1575" i="150"/>
  <c r="G1575" i="150"/>
  <c r="F1575" i="150"/>
  <c r="E1575" i="150"/>
  <c r="D1575" i="150"/>
  <c r="C1575" i="150"/>
  <c r="H1550" i="150"/>
  <c r="E1550" i="150"/>
  <c r="D1550" i="150"/>
  <c r="G1550" i="150"/>
  <c r="F1550" i="150"/>
  <c r="C1550" i="150"/>
  <c r="E1526" i="150"/>
  <c r="D1526" i="150"/>
  <c r="H1526" i="150"/>
  <c r="G1526" i="150"/>
  <c r="F1526" i="150"/>
  <c r="C1526" i="150"/>
  <c r="E1501" i="150"/>
  <c r="D1501" i="150"/>
  <c r="H1501" i="150"/>
  <c r="G1501" i="150"/>
  <c r="F1501" i="150"/>
  <c r="C1501" i="150"/>
  <c r="E1477" i="150"/>
  <c r="D1477" i="150"/>
  <c r="H1477" i="150"/>
  <c r="G1477" i="150"/>
  <c r="F1477" i="150"/>
  <c r="C1477" i="150"/>
  <c r="E1453" i="150"/>
  <c r="D1453" i="150"/>
  <c r="H1453" i="150"/>
  <c r="G1453" i="150"/>
  <c r="F1453" i="150"/>
  <c r="C1453" i="150"/>
  <c r="E1429" i="150"/>
  <c r="D1429" i="150"/>
  <c r="H1429" i="150"/>
  <c r="G1429" i="150"/>
  <c r="F1429" i="150"/>
  <c r="C1429" i="150"/>
  <c r="E1405" i="150"/>
  <c r="D1405" i="150"/>
  <c r="H1405" i="150"/>
  <c r="G1405" i="150"/>
  <c r="F1405" i="150"/>
  <c r="C1405" i="150"/>
  <c r="E1381" i="150"/>
  <c r="D1381" i="150"/>
  <c r="H1381" i="150"/>
  <c r="G1381" i="150"/>
  <c r="F1381" i="150"/>
  <c r="C1381" i="150"/>
  <c r="E1357" i="150"/>
  <c r="D1357" i="150"/>
  <c r="H1357" i="150"/>
  <c r="G1357" i="150"/>
  <c r="F1357" i="150"/>
  <c r="C1357" i="150"/>
  <c r="E1333" i="150"/>
  <c r="D1333" i="150"/>
  <c r="H1333" i="150"/>
  <c r="G1333" i="150"/>
  <c r="F1333" i="150"/>
  <c r="C1333" i="150"/>
  <c r="E1309" i="150"/>
  <c r="D1309" i="150"/>
  <c r="H1309" i="150"/>
  <c r="G1309" i="150"/>
  <c r="F1309" i="150"/>
  <c r="C1309" i="150"/>
  <c r="E1285" i="150"/>
  <c r="D1285" i="150"/>
  <c r="H1285" i="150"/>
  <c r="G1285" i="150"/>
  <c r="F1285" i="150"/>
  <c r="C1285" i="150"/>
  <c r="E1261" i="150"/>
  <c r="D1261" i="150"/>
  <c r="H1261" i="150"/>
  <c r="G1261" i="150"/>
  <c r="F1261" i="150"/>
  <c r="C1261" i="150"/>
  <c r="E1237" i="150"/>
  <c r="D1237" i="150"/>
  <c r="H1237" i="150"/>
  <c r="G1237" i="150"/>
  <c r="F1237" i="150"/>
  <c r="C1237" i="150"/>
  <c r="E1213" i="150"/>
  <c r="D1213" i="150"/>
  <c r="H1213" i="150"/>
  <c r="G1213" i="150"/>
  <c r="F1213" i="150"/>
  <c r="C1213" i="150"/>
  <c r="E1189" i="150"/>
  <c r="D1189" i="150"/>
  <c r="H1189" i="150"/>
  <c r="G1189" i="150"/>
  <c r="F1189" i="150"/>
  <c r="C1189" i="150"/>
  <c r="E1165" i="150"/>
  <c r="D1165" i="150"/>
  <c r="H1165" i="150"/>
  <c r="G1165" i="150"/>
  <c r="F1165" i="150"/>
  <c r="C1165" i="150"/>
  <c r="E1141" i="150"/>
  <c r="D1141" i="150"/>
  <c r="H1141" i="150"/>
  <c r="G1141" i="150"/>
  <c r="C1141" i="150"/>
  <c r="E1117" i="150"/>
  <c r="D1117" i="150"/>
  <c r="H1117" i="150"/>
  <c r="G1117" i="150"/>
  <c r="F1117" i="150"/>
  <c r="C1117" i="150"/>
  <c r="E1093" i="150"/>
  <c r="D1093" i="150"/>
  <c r="H1093" i="150"/>
  <c r="G1093" i="150"/>
  <c r="F1093" i="150"/>
  <c r="C1093" i="150"/>
  <c r="E1069" i="150"/>
  <c r="D1069" i="150"/>
  <c r="H1069" i="150"/>
  <c r="G1069" i="150"/>
  <c r="F1069" i="150"/>
  <c r="C1069" i="150"/>
  <c r="E1045" i="150"/>
  <c r="D1045" i="150"/>
  <c r="H1045" i="150"/>
  <c r="G1045" i="150"/>
  <c r="F1045" i="150"/>
  <c r="C1045" i="150"/>
  <c r="E1021" i="150"/>
  <c r="D1021" i="150"/>
  <c r="H1021" i="150"/>
  <c r="G1021" i="150"/>
  <c r="F1021" i="150"/>
  <c r="C1021" i="150"/>
  <c r="E997" i="150"/>
  <c r="D997" i="150"/>
  <c r="H997" i="150"/>
  <c r="G997" i="150"/>
  <c r="F997" i="150"/>
  <c r="C997" i="150"/>
  <c r="E973" i="150"/>
  <c r="D973" i="150"/>
  <c r="H973" i="150"/>
  <c r="G973" i="150"/>
  <c r="F973" i="150"/>
  <c r="C973" i="150"/>
  <c r="E949" i="150"/>
  <c r="D949" i="150"/>
  <c r="H949" i="150"/>
  <c r="G949" i="150"/>
  <c r="F949" i="150"/>
  <c r="C949" i="150"/>
  <c r="E925" i="150"/>
  <c r="H925" i="150"/>
  <c r="G925" i="150"/>
  <c r="F925" i="150"/>
  <c r="D925" i="150"/>
  <c r="C925" i="150"/>
  <c r="E901" i="150"/>
  <c r="H901" i="150"/>
  <c r="G901" i="150"/>
  <c r="F901" i="150"/>
  <c r="D901" i="150"/>
  <c r="C901" i="150"/>
  <c r="E877" i="150"/>
  <c r="H877" i="150"/>
  <c r="G877" i="150"/>
  <c r="F877" i="150"/>
  <c r="D877" i="150"/>
  <c r="C877" i="150"/>
  <c r="E853" i="150"/>
  <c r="H853" i="150"/>
  <c r="G853" i="150"/>
  <c r="F853" i="150"/>
  <c r="D853" i="150"/>
  <c r="E829" i="150"/>
  <c r="H829" i="150"/>
  <c r="G829" i="150"/>
  <c r="F829" i="150"/>
  <c r="D829" i="150"/>
  <c r="C829" i="150"/>
  <c r="E805" i="150"/>
  <c r="H805" i="150"/>
  <c r="G805" i="150"/>
  <c r="F805" i="150"/>
  <c r="D805" i="150"/>
  <c r="E781" i="150"/>
  <c r="H781" i="150"/>
  <c r="G781" i="150"/>
  <c r="F781" i="150"/>
  <c r="D781" i="150"/>
  <c r="C781" i="150"/>
  <c r="E757" i="150"/>
  <c r="H757" i="150"/>
  <c r="G757" i="150"/>
  <c r="F757" i="150"/>
  <c r="D757" i="150"/>
  <c r="E732" i="150"/>
  <c r="H732" i="150"/>
  <c r="G732" i="150"/>
  <c r="F732" i="150"/>
  <c r="D732" i="150"/>
  <c r="C732" i="150"/>
  <c r="E730" i="150"/>
  <c r="H730" i="150"/>
  <c r="G730" i="150"/>
  <c r="F730" i="150"/>
  <c r="D730" i="150"/>
  <c r="C730" i="150"/>
  <c r="E706" i="150"/>
  <c r="H706" i="150"/>
  <c r="G706" i="150"/>
  <c r="F706" i="150"/>
  <c r="D706" i="150"/>
  <c r="C706" i="150"/>
  <c r="E682" i="150"/>
  <c r="H682" i="150"/>
  <c r="G682" i="150"/>
  <c r="F682" i="150"/>
  <c r="D682" i="150"/>
  <c r="C682" i="150"/>
  <c r="E658" i="150"/>
  <c r="H658" i="150"/>
  <c r="G658" i="150"/>
  <c r="F658" i="150"/>
  <c r="D658" i="150"/>
  <c r="C658" i="150"/>
  <c r="E634" i="150"/>
  <c r="H634" i="150"/>
  <c r="G634" i="150"/>
  <c r="F634" i="150"/>
  <c r="D634" i="150"/>
  <c r="C634" i="150"/>
  <c r="E610" i="150"/>
  <c r="H610" i="150"/>
  <c r="G610" i="150"/>
  <c r="F610" i="150"/>
  <c r="D610" i="150"/>
  <c r="C610" i="150"/>
  <c r="E586" i="150"/>
  <c r="H586" i="150"/>
  <c r="G586" i="150"/>
  <c r="F586" i="150"/>
  <c r="D586" i="150"/>
  <c r="C586" i="150"/>
  <c r="E562" i="150"/>
  <c r="H562" i="150"/>
  <c r="G562" i="150"/>
  <c r="F562" i="150"/>
  <c r="D562" i="150"/>
  <c r="C562" i="150"/>
  <c r="E538" i="150"/>
  <c r="H538" i="150"/>
  <c r="G538" i="150"/>
  <c r="F538" i="150"/>
  <c r="D538" i="150"/>
  <c r="C538" i="150"/>
  <c r="E514" i="150"/>
  <c r="H514" i="150"/>
  <c r="G514" i="150"/>
  <c r="F514" i="150"/>
  <c r="D514" i="150"/>
  <c r="C514" i="150"/>
  <c r="E490" i="150"/>
  <c r="H490" i="150"/>
  <c r="G490" i="150"/>
  <c r="F490" i="150"/>
  <c r="D490" i="150"/>
  <c r="C490" i="150"/>
  <c r="E466" i="150"/>
  <c r="H466" i="150"/>
  <c r="G466" i="150"/>
  <c r="F466" i="150"/>
  <c r="D466" i="150"/>
  <c r="C466" i="150"/>
  <c r="E442" i="150"/>
  <c r="H442" i="150"/>
  <c r="G442" i="150"/>
  <c r="F442" i="150"/>
  <c r="D442" i="150"/>
  <c r="C442" i="150"/>
  <c r="E418" i="150"/>
  <c r="H418" i="150"/>
  <c r="G418" i="150"/>
  <c r="F418" i="150"/>
  <c r="D418" i="150"/>
  <c r="C418" i="150"/>
  <c r="E394" i="150"/>
  <c r="H394" i="150"/>
  <c r="G394" i="150"/>
  <c r="F394" i="150"/>
  <c r="D394" i="150"/>
  <c r="C394" i="150"/>
  <c r="E370" i="150"/>
  <c r="H370" i="150"/>
  <c r="G370" i="150"/>
  <c r="F370" i="150"/>
  <c r="D370" i="150"/>
  <c r="C370" i="150"/>
  <c r="E346" i="150"/>
  <c r="H346" i="150"/>
  <c r="G346" i="150"/>
  <c r="F346" i="150"/>
  <c r="D346" i="150"/>
  <c r="C346" i="150"/>
  <c r="E322" i="150"/>
  <c r="H322" i="150"/>
  <c r="G322" i="150"/>
  <c r="F322" i="150"/>
  <c r="D322" i="150"/>
  <c r="C322" i="150"/>
  <c r="E298" i="150"/>
  <c r="H298" i="150"/>
  <c r="G298" i="150"/>
  <c r="F298" i="150"/>
  <c r="D298" i="150"/>
  <c r="C298" i="150"/>
  <c r="E274" i="150"/>
  <c r="H274" i="150"/>
  <c r="G274" i="150"/>
  <c r="F274" i="150"/>
  <c r="D274" i="150"/>
  <c r="C274" i="150"/>
  <c r="E250" i="150"/>
  <c r="H250" i="150"/>
  <c r="G250" i="150"/>
  <c r="D250" i="150"/>
  <c r="C250" i="150"/>
  <c r="E226" i="150"/>
  <c r="H226" i="150"/>
  <c r="G226" i="150"/>
  <c r="F226" i="150"/>
  <c r="D226" i="150"/>
  <c r="C226" i="150"/>
  <c r="E202" i="150"/>
  <c r="G202" i="150"/>
  <c r="D202" i="150"/>
  <c r="C202" i="150"/>
  <c r="E178" i="150"/>
  <c r="H178" i="150"/>
  <c r="G178" i="150"/>
  <c r="D178" i="150"/>
  <c r="E154" i="150"/>
  <c r="G154" i="150"/>
  <c r="F154" i="150"/>
  <c r="D154" i="150"/>
  <c r="C154" i="150"/>
  <c r="E130" i="150"/>
  <c r="H130" i="150"/>
  <c r="G130" i="150"/>
  <c r="F130" i="150"/>
  <c r="D130" i="150"/>
  <c r="E106" i="150"/>
  <c r="H106" i="150"/>
  <c r="G106" i="150"/>
  <c r="D106" i="150"/>
  <c r="E82" i="150"/>
  <c r="G82" i="150"/>
  <c r="D82" i="150"/>
  <c r="C82" i="150"/>
  <c r="C2220" i="150"/>
  <c r="G58" i="150"/>
  <c r="F58" i="150"/>
  <c r="E58" i="150"/>
  <c r="D58" i="150"/>
  <c r="C58" i="150"/>
  <c r="H34" i="150"/>
  <c r="G2240" i="150"/>
  <c r="E2240" i="150"/>
  <c r="C2240" i="150"/>
  <c r="H2239" i="150"/>
  <c r="G2239" i="150"/>
  <c r="F2239" i="150"/>
  <c r="G2238" i="150"/>
  <c r="E2238" i="150"/>
  <c r="C2238" i="150"/>
  <c r="H2237" i="150"/>
  <c r="G2237" i="150"/>
  <c r="F2237" i="150"/>
  <c r="G2236" i="150"/>
  <c r="E2236" i="150"/>
  <c r="C2236" i="150"/>
  <c r="H2235" i="150"/>
  <c r="G2235" i="150"/>
  <c r="F2235" i="150"/>
  <c r="D2235" i="150"/>
  <c r="G2233" i="150"/>
  <c r="G2232" i="150"/>
  <c r="F2232" i="150"/>
  <c r="C2232" i="150"/>
  <c r="G2231" i="150"/>
  <c r="G2230" i="150"/>
  <c r="F2230" i="150"/>
  <c r="C2230" i="150"/>
  <c r="G2229" i="150"/>
  <c r="G2228" i="150"/>
  <c r="F2228" i="150"/>
  <c r="C2228" i="150"/>
  <c r="G2227" i="150"/>
  <c r="E2227" i="150"/>
  <c r="G2226" i="150"/>
  <c r="F2226" i="150"/>
  <c r="C2226" i="150"/>
  <c r="G2225" i="150"/>
  <c r="E2225" i="150"/>
  <c r="G2224" i="150"/>
  <c r="F2224" i="150"/>
  <c r="C2224" i="150"/>
  <c r="G2223" i="150"/>
  <c r="E2223" i="150"/>
  <c r="G2222" i="150"/>
  <c r="F2222" i="150"/>
  <c r="C2222" i="150"/>
  <c r="G2221" i="150"/>
  <c r="E2221" i="150"/>
  <c r="G2220" i="150"/>
  <c r="F2220" i="150"/>
  <c r="D2220" i="150"/>
  <c r="G2219" i="150"/>
  <c r="F2219" i="150"/>
  <c r="E2219" i="150"/>
  <c r="D2219" i="150"/>
  <c r="G2218" i="150"/>
  <c r="F2218" i="150"/>
  <c r="D2218" i="150"/>
  <c r="C2218" i="150"/>
  <c r="G2217" i="150"/>
  <c r="F2217" i="150"/>
  <c r="D2217" i="150"/>
  <c r="C34" i="150"/>
  <c r="F202" i="150" l="1"/>
  <c r="H2217" i="150"/>
  <c r="H2219" i="150"/>
  <c r="H2221" i="150"/>
  <c r="H2223" i="150"/>
  <c r="H2225" i="150"/>
  <c r="H2227" i="150"/>
  <c r="H2229" i="150"/>
  <c r="H2231" i="150"/>
  <c r="H2233" i="150"/>
  <c r="H2236" i="150"/>
  <c r="H2238" i="150"/>
  <c r="H2240" i="150"/>
  <c r="C2237" i="150"/>
  <c r="C178" i="150"/>
  <c r="H202" i="150"/>
  <c r="C757" i="150"/>
  <c r="C805" i="150"/>
  <c r="F82" i="150"/>
  <c r="C130" i="150"/>
  <c r="H154" i="150"/>
  <c r="C2239" i="150"/>
  <c r="H82" i="150"/>
  <c r="F250" i="150"/>
  <c r="C853" i="150"/>
  <c r="D2222" i="150"/>
  <c r="D2224" i="150"/>
  <c r="D2226" i="150"/>
  <c r="D2228" i="150"/>
  <c r="D2230" i="150"/>
  <c r="D2232" i="150"/>
  <c r="D2237" i="150"/>
  <c r="D2239" i="150"/>
  <c r="D34" i="150"/>
  <c r="C2235" i="150"/>
  <c r="E2218" i="150"/>
  <c r="E2220" i="150"/>
  <c r="E2222" i="150"/>
  <c r="E2224" i="150"/>
  <c r="E2226" i="150"/>
  <c r="E2228" i="150"/>
  <c r="E2230" i="150"/>
  <c r="E2232" i="150"/>
  <c r="E2235" i="150"/>
  <c r="E2237" i="150"/>
  <c r="E2239" i="150"/>
  <c r="F34" i="150"/>
  <c r="C106" i="150"/>
  <c r="F178" i="150"/>
  <c r="F1141" i="150"/>
  <c r="H2220" i="150"/>
  <c r="H2222" i="150"/>
  <c r="H2224" i="150"/>
  <c r="H2226" i="150"/>
  <c r="H2228" i="150"/>
  <c r="H2230" i="150"/>
  <c r="H2232" i="150"/>
  <c r="C2217" i="150"/>
  <c r="C2221" i="150"/>
  <c r="C2223" i="150"/>
  <c r="C2227" i="150"/>
  <c r="C2231" i="150"/>
  <c r="G2241" i="150"/>
  <c r="H2218" i="150"/>
  <c r="C2219" i="150"/>
  <c r="C2225" i="150"/>
  <c r="C2229" i="150"/>
  <c r="C2233" i="150"/>
  <c r="F106" i="150"/>
  <c r="D2221" i="150"/>
  <c r="D2223" i="150"/>
  <c r="D2225" i="150"/>
  <c r="D2227" i="150"/>
  <c r="D2229" i="150"/>
  <c r="D2231" i="150"/>
  <c r="D2233" i="150"/>
  <c r="D2236" i="150"/>
  <c r="D2238" i="150"/>
  <c r="D2240" i="150"/>
  <c r="E2217" i="150"/>
  <c r="E34" i="150"/>
  <c r="E2229" i="150"/>
  <c r="E2231" i="150"/>
  <c r="E2233" i="150"/>
  <c r="F2221" i="150"/>
  <c r="F2223" i="150"/>
  <c r="F2225" i="150"/>
  <c r="F2227" i="150"/>
  <c r="F2229" i="150"/>
  <c r="F2231" i="150"/>
  <c r="F2233" i="150"/>
  <c r="F2236" i="150"/>
  <c r="F2238" i="150"/>
  <c r="F2240" i="150"/>
  <c r="H58" i="150"/>
  <c r="G34" i="150"/>
  <c r="D2241" i="150" l="1"/>
  <c r="F2241" i="150"/>
  <c r="C2241" i="150"/>
  <c r="E2241" i="150"/>
  <c r="H2241" i="150"/>
  <c r="G2232" i="149" l="1"/>
  <c r="H2214" i="149"/>
  <c r="G2214" i="149"/>
  <c r="F2214" i="149"/>
  <c r="E2214" i="149"/>
  <c r="D2214" i="149"/>
  <c r="C2214" i="149"/>
  <c r="H2189" i="149"/>
  <c r="G2189" i="149"/>
  <c r="F2189" i="149"/>
  <c r="E2189" i="149"/>
  <c r="D2189" i="149"/>
  <c r="C2189" i="149"/>
  <c r="H2162" i="149"/>
  <c r="G2162" i="149"/>
  <c r="F2162" i="149"/>
  <c r="E2162" i="149"/>
  <c r="D2162" i="149"/>
  <c r="C2162" i="149"/>
  <c r="H2137" i="149"/>
  <c r="G2137" i="149"/>
  <c r="E2137" i="149"/>
  <c r="D2137" i="149"/>
  <c r="C2137" i="149"/>
  <c r="F2137" i="149"/>
  <c r="H2113" i="149"/>
  <c r="G2113" i="149"/>
  <c r="E2113" i="149"/>
  <c r="C2113" i="149"/>
  <c r="F2113" i="149"/>
  <c r="D2113" i="149"/>
  <c r="H2088" i="149"/>
  <c r="G2088" i="149"/>
  <c r="E2088" i="149"/>
  <c r="C2088" i="149"/>
  <c r="F2088" i="149"/>
  <c r="D2088" i="149"/>
  <c r="H2063" i="149"/>
  <c r="G2063" i="149"/>
  <c r="E2063" i="149"/>
  <c r="C2063" i="149"/>
  <c r="F2063" i="149"/>
  <c r="D2063" i="149"/>
  <c r="G2039" i="149"/>
  <c r="E2039" i="149"/>
  <c r="C2039" i="149"/>
  <c r="H2039" i="149"/>
  <c r="F2039" i="149"/>
  <c r="D2039" i="149"/>
  <c r="G2015" i="149"/>
  <c r="E2015" i="149"/>
  <c r="C2015" i="149"/>
  <c r="H2015" i="149"/>
  <c r="F2015" i="149"/>
  <c r="D2015" i="149"/>
  <c r="G1991" i="149"/>
  <c r="E1991" i="149"/>
  <c r="C1991" i="149"/>
  <c r="H1991" i="149"/>
  <c r="F1991" i="149"/>
  <c r="D1991" i="149"/>
  <c r="H1966" i="149"/>
  <c r="G1966" i="149"/>
  <c r="E1966" i="149"/>
  <c r="D1966" i="149"/>
  <c r="C1966" i="149"/>
  <c r="F1966" i="149"/>
  <c r="G1964" i="149"/>
  <c r="E1964" i="149"/>
  <c r="C1964" i="149"/>
  <c r="H1964" i="149"/>
  <c r="F1964" i="149"/>
  <c r="D1964" i="149"/>
  <c r="H1939" i="149"/>
  <c r="G1939" i="149"/>
  <c r="E1939" i="149"/>
  <c r="C1939" i="149"/>
  <c r="F1939" i="149"/>
  <c r="D1939" i="149"/>
  <c r="G1937" i="149"/>
  <c r="E1937" i="149"/>
  <c r="C1937" i="149"/>
  <c r="H1937" i="149"/>
  <c r="F1937" i="149"/>
  <c r="D1937" i="149"/>
  <c r="G1912" i="149"/>
  <c r="C1912" i="149"/>
  <c r="H1912" i="149"/>
  <c r="F1912" i="149"/>
  <c r="E1912" i="149"/>
  <c r="D1912" i="149"/>
  <c r="G1888" i="149"/>
  <c r="C1888" i="149"/>
  <c r="H1888" i="149"/>
  <c r="F1888" i="149"/>
  <c r="E1888" i="149"/>
  <c r="D1888" i="149"/>
  <c r="G1864" i="149"/>
  <c r="C1864" i="149"/>
  <c r="H1864" i="149"/>
  <c r="F1864" i="149"/>
  <c r="E1864" i="149"/>
  <c r="D1864" i="149"/>
  <c r="G1840" i="149"/>
  <c r="C1840" i="149"/>
  <c r="H1840" i="149"/>
  <c r="F1840" i="149"/>
  <c r="E1840" i="149"/>
  <c r="D1840" i="149"/>
  <c r="G1816" i="149"/>
  <c r="C1816" i="149"/>
  <c r="H1816" i="149"/>
  <c r="F1816" i="149"/>
  <c r="E1816" i="149"/>
  <c r="D1816" i="149"/>
  <c r="G1792" i="149"/>
  <c r="C1792" i="149"/>
  <c r="H1792" i="149"/>
  <c r="F1792" i="149"/>
  <c r="E1792" i="149"/>
  <c r="D1792" i="149"/>
  <c r="G1767" i="149"/>
  <c r="C1767" i="149"/>
  <c r="H1767" i="149"/>
  <c r="F1767" i="149"/>
  <c r="E1767" i="149"/>
  <c r="D1767" i="149"/>
  <c r="G1743" i="149"/>
  <c r="C1743" i="149"/>
  <c r="H1743" i="149"/>
  <c r="F1743" i="149"/>
  <c r="E1743" i="149"/>
  <c r="D1743" i="149"/>
  <c r="G1718" i="149"/>
  <c r="C1718" i="149"/>
  <c r="H1718" i="149"/>
  <c r="F1718" i="149"/>
  <c r="E1718" i="149"/>
  <c r="D1718" i="149"/>
  <c r="G1694" i="149"/>
  <c r="C1694" i="149"/>
  <c r="H1694" i="149"/>
  <c r="F1694" i="149"/>
  <c r="E1694" i="149"/>
  <c r="D1694" i="149"/>
  <c r="G1670" i="149"/>
  <c r="C1670" i="149"/>
  <c r="H1670" i="149"/>
  <c r="F1670" i="149"/>
  <c r="E1670" i="149"/>
  <c r="D1670" i="149"/>
  <c r="G1646" i="149"/>
  <c r="C1646" i="149"/>
  <c r="H1646" i="149"/>
  <c r="F1646" i="149"/>
  <c r="E1646" i="149"/>
  <c r="D1646" i="149"/>
  <c r="G1621" i="149"/>
  <c r="C1621" i="149"/>
  <c r="H1621" i="149"/>
  <c r="F1621" i="149"/>
  <c r="E1621" i="149"/>
  <c r="D1621" i="149"/>
  <c r="G1597" i="149"/>
  <c r="C1597" i="149"/>
  <c r="H1597" i="149"/>
  <c r="F1597" i="149"/>
  <c r="E1597" i="149"/>
  <c r="D1597" i="149"/>
  <c r="H2232" i="149"/>
  <c r="F2232" i="149"/>
  <c r="E2232" i="149"/>
  <c r="D2232" i="149"/>
  <c r="C2232" i="149"/>
  <c r="H1573" i="149"/>
  <c r="G1573" i="149"/>
  <c r="F1573" i="149"/>
  <c r="E1573" i="149"/>
  <c r="C1573" i="149"/>
  <c r="D1548" i="149"/>
  <c r="F1548" i="149"/>
  <c r="H1548" i="149"/>
  <c r="G1548" i="149"/>
  <c r="E1548" i="149"/>
  <c r="C1548" i="149"/>
  <c r="F1524" i="149"/>
  <c r="D1524" i="149"/>
  <c r="H1524" i="149"/>
  <c r="G1524" i="149"/>
  <c r="E1524" i="149"/>
  <c r="C1524" i="149"/>
  <c r="F1499" i="149"/>
  <c r="D1499" i="149"/>
  <c r="H1499" i="149"/>
  <c r="G1499" i="149"/>
  <c r="E1499" i="149"/>
  <c r="C1499" i="149"/>
  <c r="F1475" i="149"/>
  <c r="D1475" i="149"/>
  <c r="H1475" i="149"/>
  <c r="G1475" i="149"/>
  <c r="E1475" i="149"/>
  <c r="C1475" i="149"/>
  <c r="D1451" i="149"/>
  <c r="F1451" i="149"/>
  <c r="H1451" i="149"/>
  <c r="G1451" i="149"/>
  <c r="E1451" i="149"/>
  <c r="C1451" i="149"/>
  <c r="D1427" i="149"/>
  <c r="F1427" i="149"/>
  <c r="H1427" i="149"/>
  <c r="G1427" i="149"/>
  <c r="E1427" i="149"/>
  <c r="C1427" i="149"/>
  <c r="F1403" i="149"/>
  <c r="D1403" i="149"/>
  <c r="H1403" i="149"/>
  <c r="G1403" i="149"/>
  <c r="E1403" i="149"/>
  <c r="C1403" i="149"/>
  <c r="D1379" i="149"/>
  <c r="F1379" i="149"/>
  <c r="H1379" i="149"/>
  <c r="G1379" i="149"/>
  <c r="E1379" i="149"/>
  <c r="C1379" i="149"/>
  <c r="D1355" i="149"/>
  <c r="F1355" i="149"/>
  <c r="H1355" i="149"/>
  <c r="G1355" i="149"/>
  <c r="E1355" i="149"/>
  <c r="C1355" i="149"/>
  <c r="F1331" i="149"/>
  <c r="D1331" i="149"/>
  <c r="H1331" i="149"/>
  <c r="G1331" i="149"/>
  <c r="E1331" i="149"/>
  <c r="C1331" i="149"/>
  <c r="D1307" i="149"/>
  <c r="F1307" i="149"/>
  <c r="H1307" i="149"/>
  <c r="G1307" i="149"/>
  <c r="E1307" i="149"/>
  <c r="C1307" i="149"/>
  <c r="F1283" i="149"/>
  <c r="D1283" i="149"/>
  <c r="H1283" i="149"/>
  <c r="G1283" i="149"/>
  <c r="E1283" i="149"/>
  <c r="C1283" i="149"/>
  <c r="D1259" i="149"/>
  <c r="F1259" i="149"/>
  <c r="H1259" i="149"/>
  <c r="G1259" i="149"/>
  <c r="E1259" i="149"/>
  <c r="C1259" i="149"/>
  <c r="F1235" i="149"/>
  <c r="D1235" i="149"/>
  <c r="H1235" i="149"/>
  <c r="G1235" i="149"/>
  <c r="E1235" i="149"/>
  <c r="C1235" i="149"/>
  <c r="F1211" i="149"/>
  <c r="D1211" i="149"/>
  <c r="H1211" i="149"/>
  <c r="G1211" i="149"/>
  <c r="E1211" i="149"/>
  <c r="C1211" i="149"/>
  <c r="F1187" i="149"/>
  <c r="D1187" i="149"/>
  <c r="H1187" i="149"/>
  <c r="G1187" i="149"/>
  <c r="E1187" i="149"/>
  <c r="C1187" i="149"/>
  <c r="D1163" i="149"/>
  <c r="F1163" i="149"/>
  <c r="H1163" i="149"/>
  <c r="G1163" i="149"/>
  <c r="E1163" i="149"/>
  <c r="C1163" i="149"/>
  <c r="D1139" i="149"/>
  <c r="F1139" i="149"/>
  <c r="H1139" i="149"/>
  <c r="E1139" i="149"/>
  <c r="C1139" i="149"/>
  <c r="D1115" i="149"/>
  <c r="H1115" i="149"/>
  <c r="G1115" i="149"/>
  <c r="F1115" i="149"/>
  <c r="E1115" i="149"/>
  <c r="C1115" i="149"/>
  <c r="D1091" i="149"/>
  <c r="H1091" i="149"/>
  <c r="G1091" i="149"/>
  <c r="F1091" i="149"/>
  <c r="E1091" i="149"/>
  <c r="C1091" i="149"/>
  <c r="D1067" i="149"/>
  <c r="H1067" i="149"/>
  <c r="G1067" i="149"/>
  <c r="F1067" i="149"/>
  <c r="E1067" i="149"/>
  <c r="C1067" i="149"/>
  <c r="D1043" i="149"/>
  <c r="H1043" i="149"/>
  <c r="G1043" i="149"/>
  <c r="F1043" i="149"/>
  <c r="E1043" i="149"/>
  <c r="C1043" i="149"/>
  <c r="D1019" i="149"/>
  <c r="H1019" i="149"/>
  <c r="F1019" i="149"/>
  <c r="E1019" i="149"/>
  <c r="C1019" i="149"/>
  <c r="D995" i="149"/>
  <c r="H995" i="149"/>
  <c r="G995" i="149"/>
  <c r="F995" i="149"/>
  <c r="E995" i="149"/>
  <c r="C995" i="149"/>
  <c r="D971" i="149"/>
  <c r="H971" i="149"/>
  <c r="G971" i="149"/>
  <c r="F971" i="149"/>
  <c r="E971" i="149"/>
  <c r="C971" i="149"/>
  <c r="D947" i="149"/>
  <c r="H947" i="149"/>
  <c r="G947" i="149"/>
  <c r="F947" i="149"/>
  <c r="E947" i="149"/>
  <c r="C947" i="149"/>
  <c r="D923" i="149"/>
  <c r="H923" i="149"/>
  <c r="G923" i="149"/>
  <c r="F923" i="149"/>
  <c r="E923" i="149"/>
  <c r="C923" i="149"/>
  <c r="D899" i="149"/>
  <c r="H899" i="149"/>
  <c r="G899" i="149"/>
  <c r="F899" i="149"/>
  <c r="E899" i="149"/>
  <c r="C899" i="149"/>
  <c r="D875" i="149"/>
  <c r="H875" i="149"/>
  <c r="G875" i="149"/>
  <c r="F875" i="149"/>
  <c r="E875" i="149"/>
  <c r="C875" i="149"/>
  <c r="D851" i="149"/>
  <c r="H851" i="149"/>
  <c r="G851" i="149"/>
  <c r="F851" i="149"/>
  <c r="E851" i="149"/>
  <c r="C851" i="149"/>
  <c r="D827" i="149"/>
  <c r="H827" i="149"/>
  <c r="G827" i="149"/>
  <c r="F827" i="149"/>
  <c r="E827" i="149"/>
  <c r="C827" i="149"/>
  <c r="D803" i="149"/>
  <c r="H803" i="149"/>
  <c r="G803" i="149"/>
  <c r="F803" i="149"/>
  <c r="E803" i="149"/>
  <c r="C803" i="149"/>
  <c r="D779" i="149"/>
  <c r="H779" i="149"/>
  <c r="G779" i="149"/>
  <c r="F779" i="149"/>
  <c r="E779" i="149"/>
  <c r="C779" i="149"/>
  <c r="E755" i="149"/>
  <c r="D755" i="149"/>
  <c r="H755" i="149"/>
  <c r="G755" i="149"/>
  <c r="F755" i="149"/>
  <c r="C755" i="149"/>
  <c r="D730" i="149"/>
  <c r="E730" i="149"/>
  <c r="H730" i="149"/>
  <c r="G730" i="149"/>
  <c r="F730" i="149"/>
  <c r="C730" i="149"/>
  <c r="E706" i="149"/>
  <c r="D706" i="149"/>
  <c r="H706" i="149"/>
  <c r="G706" i="149"/>
  <c r="F706" i="149"/>
  <c r="C706" i="149"/>
  <c r="D682" i="149"/>
  <c r="E682" i="149"/>
  <c r="H682" i="149"/>
  <c r="G682" i="149"/>
  <c r="F682" i="149"/>
  <c r="C682" i="149"/>
  <c r="E658" i="149"/>
  <c r="D658" i="149"/>
  <c r="H658" i="149"/>
  <c r="G658" i="149"/>
  <c r="F658" i="149"/>
  <c r="C658" i="149"/>
  <c r="E634" i="149"/>
  <c r="D634" i="149"/>
  <c r="H634" i="149"/>
  <c r="G634" i="149"/>
  <c r="F634" i="149"/>
  <c r="C634" i="149"/>
  <c r="E610" i="149"/>
  <c r="D610" i="149"/>
  <c r="H610" i="149"/>
  <c r="G610" i="149"/>
  <c r="F610" i="149"/>
  <c r="C610" i="149"/>
  <c r="D586" i="149"/>
  <c r="E586" i="149"/>
  <c r="H586" i="149"/>
  <c r="G586" i="149"/>
  <c r="F586" i="149"/>
  <c r="C586" i="149"/>
  <c r="D562" i="149"/>
  <c r="E562" i="149"/>
  <c r="H562" i="149"/>
  <c r="F562" i="149"/>
  <c r="C562" i="149"/>
  <c r="D538" i="149"/>
  <c r="E538" i="149"/>
  <c r="H538" i="149"/>
  <c r="G538" i="149"/>
  <c r="F538" i="149"/>
  <c r="C538" i="149"/>
  <c r="D514" i="149"/>
  <c r="E514" i="149"/>
  <c r="H514" i="149"/>
  <c r="G514" i="149"/>
  <c r="F514" i="149"/>
  <c r="C514" i="149"/>
  <c r="D490" i="149"/>
  <c r="E490" i="149"/>
  <c r="H490" i="149"/>
  <c r="G490" i="149"/>
  <c r="F490" i="149"/>
  <c r="C490" i="149"/>
  <c r="E466" i="149"/>
  <c r="D466" i="149"/>
  <c r="H466" i="149"/>
  <c r="G466" i="149"/>
  <c r="F466" i="149"/>
  <c r="C466" i="149"/>
  <c r="D442" i="149"/>
  <c r="E442" i="149"/>
  <c r="H442" i="149"/>
  <c r="F442" i="149"/>
  <c r="C442" i="149"/>
  <c r="E418" i="149"/>
  <c r="D418" i="149"/>
  <c r="H418" i="149"/>
  <c r="G418" i="149"/>
  <c r="F418" i="149"/>
  <c r="C418" i="149"/>
  <c r="D394" i="149"/>
  <c r="E394" i="149"/>
  <c r="G394" i="149"/>
  <c r="F394" i="149"/>
  <c r="C394" i="149"/>
  <c r="E370" i="149"/>
  <c r="D370" i="149"/>
  <c r="H370" i="149"/>
  <c r="G370" i="149"/>
  <c r="F370" i="149"/>
  <c r="C370" i="149"/>
  <c r="E346" i="149"/>
  <c r="D346" i="149"/>
  <c r="H346" i="149"/>
  <c r="G346" i="149"/>
  <c r="F346" i="149"/>
  <c r="C346" i="149"/>
  <c r="E322" i="149"/>
  <c r="D322" i="149"/>
  <c r="H322" i="149"/>
  <c r="G322" i="149"/>
  <c r="F322" i="149"/>
  <c r="C322" i="149"/>
  <c r="D298" i="149"/>
  <c r="E298" i="149"/>
  <c r="H298" i="149"/>
  <c r="G298" i="149"/>
  <c r="F298" i="149"/>
  <c r="C298" i="149"/>
  <c r="D274" i="149"/>
  <c r="E274" i="149"/>
  <c r="F274" i="149"/>
  <c r="C274" i="149"/>
  <c r="E250" i="149"/>
  <c r="D250" i="149"/>
  <c r="H250" i="149"/>
  <c r="G250" i="149"/>
  <c r="F250" i="149"/>
  <c r="E226" i="149"/>
  <c r="D226" i="149"/>
  <c r="H226" i="149"/>
  <c r="G226" i="149"/>
  <c r="F226" i="149"/>
  <c r="C226" i="149"/>
  <c r="D202" i="149"/>
  <c r="E202" i="149"/>
  <c r="H202" i="149"/>
  <c r="F202" i="149"/>
  <c r="C202" i="149"/>
  <c r="D178" i="149"/>
  <c r="E178" i="149"/>
  <c r="H178" i="149"/>
  <c r="G178" i="149"/>
  <c r="F178" i="149"/>
  <c r="C178" i="149"/>
  <c r="E154" i="149"/>
  <c r="D154" i="149"/>
  <c r="H154" i="149"/>
  <c r="G154" i="149"/>
  <c r="F154" i="149"/>
  <c r="C154" i="149"/>
  <c r="H130" i="149"/>
  <c r="E130" i="149"/>
  <c r="D130" i="149"/>
  <c r="G130" i="149"/>
  <c r="F130" i="149"/>
  <c r="C130" i="149"/>
  <c r="E106" i="149"/>
  <c r="D106" i="149"/>
  <c r="H106" i="149"/>
  <c r="F106" i="149"/>
  <c r="C106" i="149"/>
  <c r="D82" i="149"/>
  <c r="E82" i="149"/>
  <c r="H82" i="149"/>
  <c r="G82" i="149"/>
  <c r="F82" i="149"/>
  <c r="C82" i="149"/>
  <c r="E58" i="149"/>
  <c r="H58" i="149"/>
  <c r="G58" i="149"/>
  <c r="F58" i="149"/>
  <c r="D58" i="149"/>
  <c r="F2238" i="149"/>
  <c r="E2238" i="149"/>
  <c r="D2238" i="149"/>
  <c r="G2237" i="149"/>
  <c r="F2237" i="149"/>
  <c r="C2237" i="149"/>
  <c r="F2236" i="149"/>
  <c r="E2236" i="149"/>
  <c r="D2236" i="149"/>
  <c r="G2235" i="149"/>
  <c r="F2235" i="149"/>
  <c r="C2235" i="149"/>
  <c r="F2234" i="149"/>
  <c r="E2234" i="149"/>
  <c r="D2234" i="149"/>
  <c r="G2233" i="149"/>
  <c r="F2233" i="149"/>
  <c r="C2233" i="149"/>
  <c r="F2231" i="149"/>
  <c r="E2231" i="149"/>
  <c r="D2231" i="149"/>
  <c r="G2230" i="149"/>
  <c r="F2230" i="149"/>
  <c r="C2230" i="149"/>
  <c r="F2229" i="149"/>
  <c r="E2229" i="149"/>
  <c r="D2229" i="149"/>
  <c r="G2228" i="149"/>
  <c r="F2228" i="149"/>
  <c r="C2228" i="149"/>
  <c r="F2227" i="149"/>
  <c r="E2227" i="149"/>
  <c r="D2227" i="149"/>
  <c r="G2226" i="149"/>
  <c r="F2226" i="149"/>
  <c r="C2226" i="149"/>
  <c r="F2225" i="149"/>
  <c r="E2225" i="149"/>
  <c r="D2225" i="149"/>
  <c r="G2224" i="149"/>
  <c r="F2224" i="149"/>
  <c r="C2224" i="149"/>
  <c r="F2223" i="149"/>
  <c r="E2223" i="149"/>
  <c r="D2223" i="149"/>
  <c r="G2222" i="149"/>
  <c r="F2222" i="149"/>
  <c r="C2222" i="149"/>
  <c r="F2221" i="149"/>
  <c r="E2221" i="149"/>
  <c r="D2221" i="149"/>
  <c r="G2220" i="149"/>
  <c r="F2220" i="149"/>
  <c r="C2220" i="149"/>
  <c r="F2219" i="149"/>
  <c r="E2219" i="149"/>
  <c r="D2219" i="149"/>
  <c r="G2218" i="149"/>
  <c r="F2218" i="149"/>
  <c r="C2218" i="149"/>
  <c r="F2217" i="149"/>
  <c r="E2217" i="149"/>
  <c r="D2217" i="149"/>
  <c r="G2216" i="149"/>
  <c r="F2216" i="149"/>
  <c r="C2216" i="149"/>
  <c r="F2215" i="149"/>
  <c r="C34" i="149"/>
  <c r="F2239" i="149" l="1"/>
  <c r="G562" i="149"/>
  <c r="G2215" i="149"/>
  <c r="G2217" i="149"/>
  <c r="G2219" i="149"/>
  <c r="G2221" i="149"/>
  <c r="G2223" i="149"/>
  <c r="G2225" i="149"/>
  <c r="G2227" i="149"/>
  <c r="G2229" i="149"/>
  <c r="G2231" i="149"/>
  <c r="G2234" i="149"/>
  <c r="G2236" i="149"/>
  <c r="G2238" i="149"/>
  <c r="D1573" i="149"/>
  <c r="H2215" i="149"/>
  <c r="H2217" i="149"/>
  <c r="H2219" i="149"/>
  <c r="H2221" i="149"/>
  <c r="H2223" i="149"/>
  <c r="H2225" i="149"/>
  <c r="H2227" i="149"/>
  <c r="H2229" i="149"/>
  <c r="H2231" i="149"/>
  <c r="H2234" i="149"/>
  <c r="H2236" i="149"/>
  <c r="H2238" i="149"/>
  <c r="H274" i="149"/>
  <c r="D2216" i="149"/>
  <c r="D2218" i="149"/>
  <c r="D2220" i="149"/>
  <c r="D2222" i="149"/>
  <c r="D2224" i="149"/>
  <c r="D2226" i="149"/>
  <c r="D2228" i="149"/>
  <c r="D2230" i="149"/>
  <c r="D2233" i="149"/>
  <c r="D2235" i="149"/>
  <c r="D2237" i="149"/>
  <c r="G34" i="149"/>
  <c r="C250" i="149"/>
  <c r="E2218" i="149"/>
  <c r="E2220" i="149"/>
  <c r="E2222" i="149"/>
  <c r="E2224" i="149"/>
  <c r="E2226" i="149"/>
  <c r="E2228" i="149"/>
  <c r="E2230" i="149"/>
  <c r="E2233" i="149"/>
  <c r="E2235" i="149"/>
  <c r="E2237" i="149"/>
  <c r="H34" i="149"/>
  <c r="E2215" i="149"/>
  <c r="E34" i="149"/>
  <c r="G442" i="149"/>
  <c r="E2216" i="149"/>
  <c r="C58" i="149"/>
  <c r="G106" i="149"/>
  <c r="G1139" i="149"/>
  <c r="H2216" i="149"/>
  <c r="H2218" i="149"/>
  <c r="H2220" i="149"/>
  <c r="H2222" i="149"/>
  <c r="H2224" i="149"/>
  <c r="H2226" i="149"/>
  <c r="H2228" i="149"/>
  <c r="H2230" i="149"/>
  <c r="H2233" i="149"/>
  <c r="H2235" i="149"/>
  <c r="H2237" i="149"/>
  <c r="D2215" i="149"/>
  <c r="D34" i="149"/>
  <c r="G202" i="149"/>
  <c r="G274" i="149"/>
  <c r="H394" i="149"/>
  <c r="G1019" i="149"/>
  <c r="C2215" i="149"/>
  <c r="C2217" i="149"/>
  <c r="C2219" i="149"/>
  <c r="C2221" i="149"/>
  <c r="C2223" i="149"/>
  <c r="C2225" i="149"/>
  <c r="C2227" i="149"/>
  <c r="C2229" i="149"/>
  <c r="C2231" i="149"/>
  <c r="C2234" i="149"/>
  <c r="C2236" i="149"/>
  <c r="C2238" i="149"/>
  <c r="F34" i="149"/>
  <c r="D2239" i="149" l="1"/>
  <c r="C2239" i="149"/>
  <c r="E2239" i="149"/>
  <c r="H2239" i="149"/>
  <c r="G2239" i="149"/>
  <c r="H2305" i="148" l="1"/>
  <c r="G2305" i="148"/>
  <c r="F2305" i="148"/>
  <c r="E2305" i="148"/>
  <c r="D2305" i="148"/>
  <c r="C2305" i="148"/>
  <c r="H2279" i="148"/>
  <c r="G2279" i="148"/>
  <c r="F2279" i="148"/>
  <c r="E2279" i="148"/>
  <c r="D2279" i="148"/>
  <c r="C2279" i="148"/>
  <c r="H2251" i="148"/>
  <c r="G2251" i="148"/>
  <c r="F2251" i="148"/>
  <c r="E2251" i="148"/>
  <c r="D2251" i="148"/>
  <c r="C2251" i="148"/>
  <c r="H2225" i="148"/>
  <c r="G2225" i="148"/>
  <c r="F2225" i="148"/>
  <c r="E2225" i="148"/>
  <c r="D2225" i="148"/>
  <c r="C2225" i="148"/>
  <c r="H2200" i="148"/>
  <c r="G2200" i="148"/>
  <c r="F2200" i="148"/>
  <c r="E2200" i="148"/>
  <c r="D2200" i="148"/>
  <c r="C2200" i="148"/>
  <c r="H2174" i="148"/>
  <c r="G2174" i="148"/>
  <c r="F2174" i="148"/>
  <c r="E2174" i="148"/>
  <c r="D2174" i="148"/>
  <c r="C2174" i="148"/>
  <c r="H2148" i="148"/>
  <c r="G2148" i="148"/>
  <c r="F2148" i="148"/>
  <c r="E2148" i="148"/>
  <c r="D2148" i="148"/>
  <c r="C2148" i="148"/>
  <c r="H2123" i="148"/>
  <c r="G2123" i="148"/>
  <c r="F2123" i="148"/>
  <c r="E2123" i="148"/>
  <c r="D2123" i="148"/>
  <c r="C2123" i="148"/>
  <c r="H2098" i="148"/>
  <c r="G2098" i="148"/>
  <c r="F2098" i="148"/>
  <c r="E2098" i="148"/>
  <c r="D2098" i="148"/>
  <c r="C2098" i="148"/>
  <c r="H2073" i="148"/>
  <c r="G2073" i="148"/>
  <c r="F2073" i="148"/>
  <c r="E2073" i="148"/>
  <c r="D2073" i="148"/>
  <c r="C2073" i="148"/>
  <c r="G2047" i="148"/>
  <c r="F2047" i="148"/>
  <c r="D2047" i="148"/>
  <c r="C2047" i="148"/>
  <c r="H2047" i="148"/>
  <c r="E2047" i="148"/>
  <c r="H2045" i="148"/>
  <c r="G2045" i="148"/>
  <c r="F2045" i="148"/>
  <c r="E2045" i="148"/>
  <c r="D2045" i="148"/>
  <c r="C2045" i="148"/>
  <c r="H2019" i="148"/>
  <c r="E2019" i="148"/>
  <c r="G2019" i="148"/>
  <c r="F2019" i="148"/>
  <c r="D2019" i="148"/>
  <c r="C2019" i="148"/>
  <c r="H2017" i="148"/>
  <c r="G2017" i="148"/>
  <c r="F2017" i="148"/>
  <c r="E2017" i="148"/>
  <c r="D2017" i="148"/>
  <c r="C2017" i="148"/>
  <c r="H1991" i="148"/>
  <c r="G1991" i="148"/>
  <c r="F1991" i="148"/>
  <c r="E1991" i="148"/>
  <c r="D1991" i="148"/>
  <c r="C1991" i="148"/>
  <c r="H1966" i="148"/>
  <c r="G1966" i="148"/>
  <c r="F1966" i="148"/>
  <c r="E1966" i="148"/>
  <c r="D1966" i="148"/>
  <c r="C1966" i="148"/>
  <c r="H1941" i="148"/>
  <c r="G1941" i="148"/>
  <c r="F1941" i="148"/>
  <c r="E1941" i="148"/>
  <c r="D1941" i="148"/>
  <c r="C1941" i="148"/>
  <c r="H1916" i="148"/>
  <c r="G1916" i="148"/>
  <c r="F1916" i="148"/>
  <c r="E1916" i="148"/>
  <c r="D1916" i="148"/>
  <c r="C1916" i="148"/>
  <c r="H1891" i="148"/>
  <c r="G1891" i="148"/>
  <c r="F1891" i="148"/>
  <c r="E1891" i="148"/>
  <c r="D1891" i="148"/>
  <c r="C1891" i="148"/>
  <c r="H1866" i="148"/>
  <c r="G1866" i="148"/>
  <c r="F1866" i="148"/>
  <c r="E1866" i="148"/>
  <c r="D1866" i="148"/>
  <c r="C1866" i="148"/>
  <c r="H1840" i="148"/>
  <c r="G1840" i="148"/>
  <c r="F1840" i="148"/>
  <c r="E1840" i="148"/>
  <c r="D1840" i="148"/>
  <c r="C1840" i="148"/>
  <c r="H1815" i="148"/>
  <c r="G1815" i="148"/>
  <c r="F1815" i="148"/>
  <c r="E1815" i="148"/>
  <c r="D1815" i="148"/>
  <c r="C1815" i="148"/>
  <c r="H1789" i="148"/>
  <c r="G1789" i="148"/>
  <c r="F1789" i="148"/>
  <c r="E1789" i="148"/>
  <c r="D1789" i="148"/>
  <c r="C1789" i="148"/>
  <c r="H1764" i="148"/>
  <c r="G1764" i="148"/>
  <c r="F1764" i="148"/>
  <c r="E1764" i="148"/>
  <c r="D1764" i="148"/>
  <c r="C1764" i="148"/>
  <c r="H1739" i="148"/>
  <c r="G1739" i="148"/>
  <c r="F1739" i="148"/>
  <c r="E1739" i="148"/>
  <c r="D1739" i="148"/>
  <c r="C1739" i="148"/>
  <c r="H1714" i="148"/>
  <c r="G1714" i="148"/>
  <c r="F1714" i="148"/>
  <c r="E1714" i="148"/>
  <c r="D1714" i="148"/>
  <c r="C1714" i="148"/>
  <c r="H1688" i="148"/>
  <c r="G1688" i="148"/>
  <c r="F1688" i="148"/>
  <c r="E1688" i="148"/>
  <c r="D1688" i="148"/>
  <c r="C1688" i="148"/>
  <c r="H1663" i="148"/>
  <c r="G1663" i="148"/>
  <c r="F1663" i="148"/>
  <c r="E1663" i="148"/>
  <c r="D1663" i="148"/>
  <c r="C1663" i="148"/>
  <c r="H1638" i="148"/>
  <c r="G1638" i="148"/>
  <c r="F1638" i="148"/>
  <c r="E1638" i="148"/>
  <c r="D1638" i="148"/>
  <c r="C1638" i="148"/>
  <c r="H1613" i="148"/>
  <c r="G1613" i="148"/>
  <c r="F1613" i="148"/>
  <c r="E1613" i="148"/>
  <c r="D1613" i="148"/>
  <c r="C1613" i="148"/>
  <c r="H1588" i="148"/>
  <c r="G1588" i="148"/>
  <c r="F1588" i="148"/>
  <c r="E1588" i="148"/>
  <c r="D1588" i="148"/>
  <c r="C1588" i="148"/>
  <c r="H1562" i="148"/>
  <c r="G1562" i="148"/>
  <c r="F1562" i="148"/>
  <c r="E1562" i="148"/>
  <c r="D1562" i="148"/>
  <c r="C1562" i="148"/>
  <c r="H1537" i="148"/>
  <c r="G1537" i="148"/>
  <c r="F1537" i="148"/>
  <c r="E1537" i="148"/>
  <c r="D1537" i="148"/>
  <c r="C1537" i="148"/>
  <c r="H1512" i="148"/>
  <c r="G1512" i="148"/>
  <c r="F1512" i="148"/>
  <c r="E1512" i="148"/>
  <c r="D1512" i="148"/>
  <c r="C1512" i="148"/>
  <c r="H1487" i="148"/>
  <c r="G1487" i="148"/>
  <c r="F1487" i="148"/>
  <c r="E1487" i="148"/>
  <c r="D1487" i="148"/>
  <c r="C1487" i="148"/>
  <c r="H1462" i="148"/>
  <c r="G1462" i="148"/>
  <c r="F1462" i="148"/>
  <c r="E1462" i="148"/>
  <c r="D1462" i="148"/>
  <c r="C1462" i="148"/>
  <c r="H1437" i="148"/>
  <c r="G1437" i="148"/>
  <c r="F1437" i="148"/>
  <c r="E1437" i="148"/>
  <c r="D1437" i="148"/>
  <c r="C1437" i="148"/>
  <c r="H1412" i="148"/>
  <c r="G1412" i="148"/>
  <c r="F1412" i="148"/>
  <c r="E1412" i="148"/>
  <c r="D1412" i="148"/>
  <c r="C1412" i="148"/>
  <c r="H1387" i="148"/>
  <c r="G1387" i="148"/>
  <c r="F1387" i="148"/>
  <c r="E1387" i="148"/>
  <c r="D1387" i="148"/>
  <c r="C1387" i="148"/>
  <c r="H1362" i="148"/>
  <c r="G1362" i="148"/>
  <c r="F1362" i="148"/>
  <c r="E1362" i="148"/>
  <c r="D1362" i="148"/>
  <c r="C1362" i="148"/>
  <c r="H1337" i="148"/>
  <c r="G1337" i="148"/>
  <c r="F1337" i="148"/>
  <c r="E1337" i="148"/>
  <c r="D1337" i="148"/>
  <c r="C1337" i="148"/>
  <c r="H1312" i="148"/>
  <c r="G1312" i="148"/>
  <c r="F1312" i="148"/>
  <c r="E1312" i="148"/>
  <c r="D1312" i="148"/>
  <c r="C1312" i="148"/>
  <c r="H1287" i="148"/>
  <c r="G1287" i="148"/>
  <c r="F1287" i="148"/>
  <c r="E1287" i="148"/>
  <c r="D1287" i="148"/>
  <c r="C1287" i="148"/>
  <c r="H1262" i="148"/>
  <c r="G1262" i="148"/>
  <c r="F1262" i="148"/>
  <c r="E1262" i="148"/>
  <c r="D1262" i="148"/>
  <c r="C1262" i="148"/>
  <c r="H1237" i="148"/>
  <c r="G1237" i="148"/>
  <c r="F1237" i="148"/>
  <c r="E1237" i="148"/>
  <c r="D1237" i="148"/>
  <c r="C1237" i="148"/>
  <c r="H1212" i="148"/>
  <c r="G1212" i="148"/>
  <c r="F1212" i="148"/>
  <c r="E1212" i="148"/>
  <c r="D1212" i="148"/>
  <c r="C1212" i="148"/>
  <c r="H1187" i="148"/>
  <c r="G1187" i="148"/>
  <c r="F1187" i="148"/>
  <c r="E1187" i="148"/>
  <c r="D1187" i="148"/>
  <c r="C1187" i="148"/>
  <c r="H1162" i="148"/>
  <c r="G1162" i="148"/>
  <c r="F1162" i="148"/>
  <c r="E1162" i="148"/>
  <c r="D1162" i="148"/>
  <c r="C1162" i="148"/>
  <c r="H1137" i="148"/>
  <c r="G1137" i="148"/>
  <c r="F1137" i="148"/>
  <c r="E1137" i="148"/>
  <c r="D1137" i="148"/>
  <c r="C1137" i="148"/>
  <c r="H1112" i="148"/>
  <c r="G1112" i="148"/>
  <c r="F1112" i="148"/>
  <c r="E1112" i="148"/>
  <c r="D1112" i="148"/>
  <c r="C1112" i="148"/>
  <c r="H1087" i="148"/>
  <c r="G1087" i="148"/>
  <c r="F1087" i="148"/>
  <c r="E1087" i="148"/>
  <c r="D1087" i="148"/>
  <c r="C1087" i="148"/>
  <c r="H1062" i="148"/>
  <c r="G1062" i="148"/>
  <c r="F1062" i="148"/>
  <c r="E1062" i="148"/>
  <c r="D1062" i="148"/>
  <c r="C1062" i="148"/>
  <c r="H1037" i="148"/>
  <c r="G1037" i="148"/>
  <c r="F1037" i="148"/>
  <c r="E1037" i="148"/>
  <c r="D1037" i="148"/>
  <c r="C1037" i="148"/>
  <c r="H1012" i="148"/>
  <c r="G1012" i="148"/>
  <c r="F1012" i="148"/>
  <c r="E1012" i="148"/>
  <c r="D1012" i="148"/>
  <c r="C1012" i="148"/>
  <c r="H987" i="148"/>
  <c r="G987" i="148"/>
  <c r="F987" i="148"/>
  <c r="E987" i="148"/>
  <c r="D987" i="148"/>
  <c r="C987" i="148"/>
  <c r="H962" i="148"/>
  <c r="G962" i="148"/>
  <c r="F962" i="148"/>
  <c r="E962" i="148"/>
  <c r="D962" i="148"/>
  <c r="C962" i="148"/>
  <c r="H937" i="148"/>
  <c r="G937" i="148"/>
  <c r="F937" i="148"/>
  <c r="E937" i="148"/>
  <c r="D937" i="148"/>
  <c r="C937" i="148"/>
  <c r="H912" i="148"/>
  <c r="G912" i="148"/>
  <c r="F912" i="148"/>
  <c r="E912" i="148"/>
  <c r="D912" i="148"/>
  <c r="C912" i="148"/>
  <c r="H887" i="148"/>
  <c r="G887" i="148"/>
  <c r="F887" i="148"/>
  <c r="E887" i="148"/>
  <c r="D887" i="148"/>
  <c r="C887" i="148"/>
  <c r="H862" i="148"/>
  <c r="G862" i="148"/>
  <c r="F862" i="148"/>
  <c r="E862" i="148"/>
  <c r="D862" i="148"/>
  <c r="C862" i="148"/>
  <c r="H836" i="148"/>
  <c r="G836" i="148"/>
  <c r="F836" i="148"/>
  <c r="E836" i="148"/>
  <c r="D836" i="148"/>
  <c r="C836" i="148"/>
  <c r="H811" i="148"/>
  <c r="G811" i="148"/>
  <c r="F811" i="148"/>
  <c r="E811" i="148"/>
  <c r="D811" i="148"/>
  <c r="C811" i="148"/>
  <c r="H786" i="148"/>
  <c r="G786" i="148"/>
  <c r="F786" i="148"/>
  <c r="E786" i="148"/>
  <c r="D786" i="148"/>
  <c r="C786" i="148"/>
  <c r="H760" i="148"/>
  <c r="G760" i="148"/>
  <c r="F760" i="148"/>
  <c r="E760" i="148"/>
  <c r="D760" i="148"/>
  <c r="C760" i="148"/>
  <c r="H735" i="148"/>
  <c r="G735" i="148"/>
  <c r="F735" i="148"/>
  <c r="E735" i="148"/>
  <c r="D735" i="148"/>
  <c r="C735" i="148"/>
  <c r="H710" i="148"/>
  <c r="G710" i="148"/>
  <c r="F710" i="148"/>
  <c r="E710" i="148"/>
  <c r="D710" i="148"/>
  <c r="C710" i="148"/>
  <c r="H685" i="148"/>
  <c r="G685" i="148"/>
  <c r="F685" i="148"/>
  <c r="E685" i="148"/>
  <c r="D685" i="148"/>
  <c r="C685" i="148"/>
  <c r="H660" i="148"/>
  <c r="G660" i="148"/>
  <c r="F660" i="148"/>
  <c r="E660" i="148"/>
  <c r="D660" i="148"/>
  <c r="C660" i="148"/>
  <c r="H635" i="148"/>
  <c r="G635" i="148"/>
  <c r="F635" i="148"/>
  <c r="E635" i="148"/>
  <c r="D635" i="148"/>
  <c r="C635" i="148"/>
  <c r="H610" i="148"/>
  <c r="G610" i="148"/>
  <c r="F610" i="148"/>
  <c r="E610" i="148"/>
  <c r="D610" i="148"/>
  <c r="C610" i="148"/>
  <c r="H585" i="148"/>
  <c r="G585" i="148"/>
  <c r="F585" i="148"/>
  <c r="E585" i="148"/>
  <c r="D585" i="148"/>
  <c r="C585" i="148"/>
  <c r="H560" i="148"/>
  <c r="G560" i="148"/>
  <c r="F560" i="148"/>
  <c r="E560" i="148"/>
  <c r="D560" i="148"/>
  <c r="C560" i="148"/>
  <c r="H535" i="148"/>
  <c r="G535" i="148"/>
  <c r="F535" i="148"/>
  <c r="E535" i="148"/>
  <c r="D535" i="148"/>
  <c r="C535" i="148"/>
  <c r="H510" i="148"/>
  <c r="G510" i="148"/>
  <c r="F510" i="148"/>
  <c r="E510" i="148"/>
  <c r="D510" i="148"/>
  <c r="C510" i="148"/>
  <c r="H485" i="148"/>
  <c r="G485" i="148"/>
  <c r="F485" i="148"/>
  <c r="E485" i="148"/>
  <c r="D485" i="148"/>
  <c r="C485" i="148"/>
  <c r="H460" i="148"/>
  <c r="G460" i="148"/>
  <c r="F460" i="148"/>
  <c r="E460" i="148"/>
  <c r="D460" i="148"/>
  <c r="C460" i="148"/>
  <c r="H435" i="148"/>
  <c r="G435" i="148"/>
  <c r="F435" i="148"/>
  <c r="E435" i="148"/>
  <c r="D435" i="148"/>
  <c r="C435" i="148"/>
  <c r="H410" i="148"/>
  <c r="G410" i="148"/>
  <c r="F410" i="148"/>
  <c r="E410" i="148"/>
  <c r="D410" i="148"/>
  <c r="C410" i="148"/>
  <c r="H385" i="148"/>
  <c r="G385" i="148"/>
  <c r="F385" i="148"/>
  <c r="E385" i="148"/>
  <c r="D385" i="148"/>
  <c r="C385" i="148"/>
  <c r="H360" i="148"/>
  <c r="G360" i="148"/>
  <c r="F360" i="148"/>
  <c r="E360" i="148"/>
  <c r="D360" i="148"/>
  <c r="C360" i="148"/>
  <c r="H335" i="148"/>
  <c r="G335" i="148"/>
  <c r="F335" i="148"/>
  <c r="E335" i="148"/>
  <c r="D335" i="148"/>
  <c r="C335" i="148"/>
  <c r="H310" i="148"/>
  <c r="G310" i="148"/>
  <c r="F310" i="148"/>
  <c r="E310" i="148"/>
  <c r="D310" i="148"/>
  <c r="C310" i="148"/>
  <c r="H285" i="148"/>
  <c r="G285" i="148"/>
  <c r="F285" i="148"/>
  <c r="E285" i="148"/>
  <c r="D285" i="148"/>
  <c r="C285" i="148"/>
  <c r="H260" i="148"/>
  <c r="G260" i="148"/>
  <c r="F260" i="148"/>
  <c r="E260" i="148"/>
  <c r="D260" i="148"/>
  <c r="C260" i="148"/>
  <c r="H235" i="148"/>
  <c r="G235" i="148"/>
  <c r="F235" i="148"/>
  <c r="E235" i="148"/>
  <c r="D235" i="148"/>
  <c r="C235" i="148"/>
  <c r="H210" i="148"/>
  <c r="G210" i="148"/>
  <c r="F210" i="148"/>
  <c r="E210" i="148"/>
  <c r="D210" i="148"/>
  <c r="C210" i="148"/>
  <c r="H185" i="148"/>
  <c r="G185" i="148"/>
  <c r="F185" i="148"/>
  <c r="E185" i="148"/>
  <c r="D185" i="148"/>
  <c r="C185" i="148"/>
  <c r="H160" i="148"/>
  <c r="G160" i="148"/>
  <c r="F160" i="148"/>
  <c r="E160" i="148"/>
  <c r="D160" i="148"/>
  <c r="C160" i="148"/>
  <c r="H135" i="148"/>
  <c r="G135" i="148"/>
  <c r="F135" i="148"/>
  <c r="E135" i="148"/>
  <c r="D135" i="148"/>
  <c r="C135" i="148"/>
  <c r="H110" i="148"/>
  <c r="G110" i="148"/>
  <c r="F110" i="148"/>
  <c r="E110" i="148"/>
  <c r="D110" i="148"/>
  <c r="C110" i="148"/>
  <c r="H85" i="148"/>
  <c r="G85" i="148"/>
  <c r="F85" i="148"/>
  <c r="E85" i="148"/>
  <c r="D85" i="148"/>
  <c r="C85" i="148"/>
  <c r="F60" i="148"/>
  <c r="E60" i="148"/>
  <c r="H60" i="148"/>
  <c r="G60" i="148"/>
  <c r="D60" i="148"/>
  <c r="C60" i="148"/>
  <c r="H2329" i="148"/>
  <c r="G2329" i="148"/>
  <c r="F2329" i="148"/>
  <c r="E2329" i="148"/>
  <c r="D2329" i="148"/>
  <c r="C2329" i="148"/>
  <c r="H2328" i="148"/>
  <c r="G2328" i="148"/>
  <c r="F2328" i="148"/>
  <c r="E2328" i="148"/>
  <c r="D2328" i="148"/>
  <c r="C2328" i="148"/>
  <c r="H2327" i="148"/>
  <c r="G2327" i="148"/>
  <c r="F2327" i="148"/>
  <c r="E2327" i="148"/>
  <c r="D2327" i="148"/>
  <c r="C2327" i="148"/>
  <c r="H2326" i="148"/>
  <c r="G2326" i="148"/>
  <c r="F2326" i="148"/>
  <c r="E2326" i="148"/>
  <c r="D2326" i="148"/>
  <c r="C2326" i="148"/>
  <c r="H2325" i="148"/>
  <c r="G2325" i="148"/>
  <c r="F2325" i="148"/>
  <c r="E2325" i="148"/>
  <c r="D2325" i="148"/>
  <c r="C2325" i="148"/>
  <c r="H2324" i="148"/>
  <c r="G2324" i="148"/>
  <c r="F2324" i="148"/>
  <c r="E2324" i="148"/>
  <c r="D2324" i="148"/>
  <c r="C2324" i="148"/>
  <c r="H2323" i="148"/>
  <c r="G2323" i="148"/>
  <c r="F2323" i="148"/>
  <c r="E2323" i="148"/>
  <c r="D2323" i="148"/>
  <c r="C2323" i="148"/>
  <c r="H2322" i="148"/>
  <c r="G2322" i="148"/>
  <c r="F2322" i="148"/>
  <c r="E2322" i="148"/>
  <c r="D2322" i="148"/>
  <c r="C2322" i="148"/>
  <c r="H2321" i="148"/>
  <c r="G2321" i="148"/>
  <c r="F2321" i="148"/>
  <c r="E2321" i="148"/>
  <c r="D2321" i="148"/>
  <c r="C2321" i="148"/>
  <c r="H2320" i="148"/>
  <c r="G2320" i="148"/>
  <c r="F2320" i="148"/>
  <c r="E2320" i="148"/>
  <c r="D2320" i="148"/>
  <c r="C2320" i="148"/>
  <c r="H2319" i="148"/>
  <c r="G2319" i="148"/>
  <c r="F2319" i="148"/>
  <c r="E2319" i="148"/>
  <c r="D2319" i="148"/>
  <c r="C2319" i="148"/>
  <c r="H2318" i="148"/>
  <c r="G2318" i="148"/>
  <c r="F2318" i="148"/>
  <c r="E2318" i="148"/>
  <c r="D2318" i="148"/>
  <c r="C2318" i="148"/>
  <c r="H2317" i="148"/>
  <c r="G2317" i="148"/>
  <c r="F2317" i="148"/>
  <c r="E2317" i="148"/>
  <c r="D2317" i="148"/>
  <c r="C2317" i="148"/>
  <c r="H2316" i="148"/>
  <c r="G2316" i="148"/>
  <c r="F2316" i="148"/>
  <c r="E2316" i="148"/>
  <c r="D2316" i="148"/>
  <c r="C2316" i="148"/>
  <c r="H2315" i="148"/>
  <c r="G2315" i="148"/>
  <c r="F2315" i="148"/>
  <c r="E2315" i="148"/>
  <c r="D2315" i="148"/>
  <c r="C2315" i="148"/>
  <c r="H2314" i="148"/>
  <c r="G2314" i="148"/>
  <c r="F2314" i="148"/>
  <c r="E2314" i="148"/>
  <c r="D2314" i="148"/>
  <c r="C2314" i="148"/>
  <c r="H2313" i="148"/>
  <c r="G2313" i="148"/>
  <c r="F2313" i="148"/>
  <c r="E2313" i="148"/>
  <c r="D2313" i="148"/>
  <c r="C2313" i="148"/>
  <c r="H2312" i="148"/>
  <c r="G2312" i="148"/>
  <c r="F2312" i="148"/>
  <c r="E2312" i="148"/>
  <c r="D2312" i="148"/>
  <c r="C2312" i="148"/>
  <c r="H2311" i="148"/>
  <c r="G2311" i="148"/>
  <c r="F2311" i="148"/>
  <c r="E2311" i="148"/>
  <c r="D2311" i="148"/>
  <c r="C2311" i="148"/>
  <c r="H2310" i="148"/>
  <c r="G2310" i="148"/>
  <c r="F2310" i="148"/>
  <c r="E2310" i="148"/>
  <c r="D2310" i="148"/>
  <c r="C2310" i="148"/>
  <c r="H2309" i="148"/>
  <c r="G2309" i="148"/>
  <c r="F2309" i="148"/>
  <c r="E2309" i="148"/>
  <c r="D2309" i="148"/>
  <c r="C2309" i="148"/>
  <c r="H2308" i="148"/>
  <c r="G2308" i="148"/>
  <c r="F2308" i="148"/>
  <c r="E2308" i="148"/>
  <c r="D2308" i="148"/>
  <c r="C2308" i="148"/>
  <c r="H2307" i="148"/>
  <c r="G2307" i="148"/>
  <c r="F2307" i="148"/>
  <c r="E2307" i="148"/>
  <c r="D2307" i="148"/>
  <c r="C2307" i="148"/>
  <c r="H2306" i="148"/>
  <c r="G35" i="148"/>
  <c r="F2306" i="148"/>
  <c r="E2306" i="148"/>
  <c r="D2306" i="148"/>
  <c r="C2306" i="148"/>
  <c r="H2330" i="148" l="1"/>
  <c r="F2330" i="148"/>
  <c r="D2330" i="148"/>
  <c r="E2330" i="148"/>
  <c r="C2330" i="148"/>
  <c r="C35" i="148"/>
  <c r="D35" i="148"/>
  <c r="E35" i="148"/>
  <c r="F35" i="148"/>
  <c r="G2306" i="148"/>
  <c r="G2330" i="148" s="1"/>
  <c r="H35" i="148"/>
  <c r="D2298" i="147" l="1"/>
  <c r="H2275" i="147"/>
  <c r="G2275" i="147"/>
  <c r="F2275" i="147"/>
  <c r="E2275" i="147"/>
  <c r="D2275" i="147"/>
  <c r="C2275" i="147"/>
  <c r="H2249" i="147"/>
  <c r="G2249" i="147"/>
  <c r="F2249" i="147"/>
  <c r="E2249" i="147"/>
  <c r="D2249" i="147"/>
  <c r="C2249" i="147"/>
  <c r="H2221" i="147"/>
  <c r="G2221" i="147"/>
  <c r="F2221" i="147"/>
  <c r="E2221" i="147"/>
  <c r="D2221" i="147"/>
  <c r="C2221" i="147"/>
  <c r="H2195" i="147"/>
  <c r="G2195" i="147"/>
  <c r="F2195" i="147"/>
  <c r="E2195" i="147"/>
  <c r="D2195" i="147"/>
  <c r="C2195" i="147"/>
  <c r="H2170" i="147"/>
  <c r="G2170" i="147"/>
  <c r="F2170" i="147"/>
  <c r="E2170" i="147"/>
  <c r="D2170" i="147"/>
  <c r="C2170" i="147"/>
  <c r="H2144" i="147"/>
  <c r="G2144" i="147"/>
  <c r="F2144" i="147"/>
  <c r="E2144" i="147"/>
  <c r="D2144" i="147"/>
  <c r="C2144" i="147"/>
  <c r="H2118" i="147"/>
  <c r="G2118" i="147"/>
  <c r="F2118" i="147"/>
  <c r="E2118" i="147"/>
  <c r="D2118" i="147"/>
  <c r="C2118" i="147"/>
  <c r="H2093" i="147"/>
  <c r="G2093" i="147"/>
  <c r="F2093" i="147"/>
  <c r="E2093" i="147"/>
  <c r="D2093" i="147"/>
  <c r="C2093" i="147"/>
  <c r="H2068" i="147"/>
  <c r="G2068" i="147"/>
  <c r="F2068" i="147"/>
  <c r="E2068" i="147"/>
  <c r="D2068" i="147"/>
  <c r="C2068" i="147"/>
  <c r="H2043" i="147"/>
  <c r="G2043" i="147"/>
  <c r="F2043" i="147"/>
  <c r="E2043" i="147"/>
  <c r="D2043" i="147"/>
  <c r="C2043" i="147"/>
  <c r="H2017" i="147"/>
  <c r="G2017" i="147"/>
  <c r="F2017" i="147"/>
  <c r="E2017" i="147"/>
  <c r="D2017" i="147"/>
  <c r="C2017" i="147"/>
  <c r="H1991" i="147"/>
  <c r="G1991" i="147"/>
  <c r="F1991" i="147"/>
  <c r="E1991" i="147"/>
  <c r="D1991" i="147"/>
  <c r="C1991" i="147"/>
  <c r="H1965" i="147"/>
  <c r="G1965" i="147"/>
  <c r="F1965" i="147"/>
  <c r="E1965" i="147"/>
  <c r="D1965" i="147"/>
  <c r="C1965" i="147"/>
  <c r="H1940" i="147"/>
  <c r="G1940" i="147"/>
  <c r="F1940" i="147"/>
  <c r="E1940" i="147"/>
  <c r="D1940" i="147"/>
  <c r="C1940" i="147"/>
  <c r="H1915" i="147"/>
  <c r="G1915" i="147"/>
  <c r="F1915" i="147"/>
  <c r="E1915" i="147"/>
  <c r="D1915" i="147"/>
  <c r="C1915" i="147"/>
  <c r="H1890" i="147"/>
  <c r="G1890" i="147"/>
  <c r="F1890" i="147"/>
  <c r="E1890" i="147"/>
  <c r="D1890" i="147"/>
  <c r="C1890" i="147"/>
  <c r="H1865" i="147"/>
  <c r="G1865" i="147"/>
  <c r="F1865" i="147"/>
  <c r="E1865" i="147"/>
  <c r="D1865" i="147"/>
  <c r="C1865" i="147"/>
  <c r="H1840" i="147"/>
  <c r="G1840" i="147"/>
  <c r="F1840" i="147"/>
  <c r="E1840" i="147"/>
  <c r="D1840" i="147"/>
  <c r="C1840" i="147"/>
  <c r="H1814" i="147"/>
  <c r="G1814" i="147"/>
  <c r="F1814" i="147"/>
  <c r="E1814" i="147"/>
  <c r="D1814" i="147"/>
  <c r="C1814" i="147"/>
  <c r="H1789" i="147"/>
  <c r="G1789" i="147"/>
  <c r="F1789" i="147"/>
  <c r="E1789" i="147"/>
  <c r="D1789" i="147"/>
  <c r="C1789" i="147"/>
  <c r="H1763" i="147"/>
  <c r="G1763" i="147"/>
  <c r="F1763" i="147"/>
  <c r="E1763" i="147"/>
  <c r="D1763" i="147"/>
  <c r="C1763" i="147"/>
  <c r="H1738" i="147"/>
  <c r="G1738" i="147"/>
  <c r="F1738" i="147"/>
  <c r="E1738" i="147"/>
  <c r="D1738" i="147"/>
  <c r="C1738" i="147"/>
  <c r="H1713" i="147"/>
  <c r="G1713" i="147"/>
  <c r="F1713" i="147"/>
  <c r="E1713" i="147"/>
  <c r="D1713" i="147"/>
  <c r="C1713" i="147"/>
  <c r="H1688" i="147"/>
  <c r="G1688" i="147"/>
  <c r="F1688" i="147"/>
  <c r="E1688" i="147"/>
  <c r="D1688" i="147"/>
  <c r="C1688" i="147"/>
  <c r="H1662" i="147"/>
  <c r="G1662" i="147"/>
  <c r="F1662" i="147"/>
  <c r="E1662" i="147"/>
  <c r="D1662" i="147"/>
  <c r="C1662" i="147"/>
  <c r="H1637" i="147"/>
  <c r="G1637" i="147"/>
  <c r="F1637" i="147"/>
  <c r="E1637" i="147"/>
  <c r="D1637" i="147"/>
  <c r="C1637" i="147"/>
  <c r="H1612" i="147"/>
  <c r="G1612" i="147"/>
  <c r="F1612" i="147"/>
  <c r="E1612" i="147"/>
  <c r="D1612" i="147"/>
  <c r="C1612" i="147"/>
  <c r="H1587" i="147"/>
  <c r="G1587" i="147"/>
  <c r="F1587" i="147"/>
  <c r="E1587" i="147"/>
  <c r="D1587" i="147"/>
  <c r="C1587" i="147"/>
  <c r="H1562" i="147"/>
  <c r="G1562" i="147"/>
  <c r="F1562" i="147"/>
  <c r="E1562" i="147"/>
  <c r="D1562" i="147"/>
  <c r="C1562" i="147"/>
  <c r="H1536" i="147"/>
  <c r="G1536" i="147"/>
  <c r="F1536" i="147"/>
  <c r="E1536" i="147"/>
  <c r="D1536" i="147"/>
  <c r="C1536" i="147"/>
  <c r="H1511" i="147"/>
  <c r="G1511" i="147"/>
  <c r="F1511" i="147"/>
  <c r="E1511" i="147"/>
  <c r="D1511" i="147"/>
  <c r="C1511" i="147"/>
  <c r="H1486" i="147"/>
  <c r="G1486" i="147"/>
  <c r="F1486" i="147"/>
  <c r="E1486" i="147"/>
  <c r="D1486" i="147"/>
  <c r="C1486" i="147"/>
  <c r="H1461" i="147"/>
  <c r="G1461" i="147"/>
  <c r="F1461" i="147"/>
  <c r="E1461" i="147"/>
  <c r="D1461" i="147"/>
  <c r="C1461" i="147"/>
  <c r="H1436" i="147"/>
  <c r="G1436" i="147"/>
  <c r="F1436" i="147"/>
  <c r="E1436" i="147"/>
  <c r="D1436" i="147"/>
  <c r="C1436" i="147"/>
  <c r="H1411" i="147"/>
  <c r="G1411" i="147"/>
  <c r="F1411" i="147"/>
  <c r="E1411" i="147"/>
  <c r="D1411" i="147"/>
  <c r="C1411" i="147"/>
  <c r="H1386" i="147"/>
  <c r="G1386" i="147"/>
  <c r="F1386" i="147"/>
  <c r="E1386" i="147"/>
  <c r="D1386" i="147"/>
  <c r="C1386" i="147"/>
  <c r="H1361" i="147"/>
  <c r="G1361" i="147"/>
  <c r="F1361" i="147"/>
  <c r="E1361" i="147"/>
  <c r="D1361" i="147"/>
  <c r="C1361" i="147"/>
  <c r="H1336" i="147"/>
  <c r="G1336" i="147"/>
  <c r="F1336" i="147"/>
  <c r="E1336" i="147"/>
  <c r="D1336" i="147"/>
  <c r="C1336" i="147"/>
  <c r="H1311" i="147"/>
  <c r="G1311" i="147"/>
  <c r="F1311" i="147"/>
  <c r="E1311" i="147"/>
  <c r="D1311" i="147"/>
  <c r="C1311" i="147"/>
  <c r="H1286" i="147"/>
  <c r="G1286" i="147"/>
  <c r="F1286" i="147"/>
  <c r="E1286" i="147"/>
  <c r="D1286" i="147"/>
  <c r="C1286" i="147"/>
  <c r="H1261" i="147"/>
  <c r="G1261" i="147"/>
  <c r="F1261" i="147"/>
  <c r="E1261" i="147"/>
  <c r="D1261" i="147"/>
  <c r="C1261" i="147"/>
  <c r="H1236" i="147"/>
  <c r="G1236" i="147"/>
  <c r="F1236" i="147"/>
  <c r="E1236" i="147"/>
  <c r="D1236" i="147"/>
  <c r="C1236" i="147"/>
  <c r="H1211" i="147"/>
  <c r="G1211" i="147"/>
  <c r="F1211" i="147"/>
  <c r="E1211" i="147"/>
  <c r="D1211" i="147"/>
  <c r="C1211" i="147"/>
  <c r="H1186" i="147"/>
  <c r="G1186" i="147"/>
  <c r="F1186" i="147"/>
  <c r="E1186" i="147"/>
  <c r="D1186" i="147"/>
  <c r="C1186" i="147"/>
  <c r="H1161" i="147"/>
  <c r="G1161" i="147"/>
  <c r="F1161" i="147"/>
  <c r="E1161" i="147"/>
  <c r="D1161" i="147"/>
  <c r="C1161" i="147"/>
  <c r="H1136" i="147"/>
  <c r="G1136" i="147"/>
  <c r="F1136" i="147"/>
  <c r="E1136" i="147"/>
  <c r="D1136" i="147"/>
  <c r="C1136" i="147"/>
  <c r="H1111" i="147"/>
  <c r="G1111" i="147"/>
  <c r="F1111" i="147"/>
  <c r="E1111" i="147"/>
  <c r="D1111" i="147"/>
  <c r="C1111" i="147"/>
  <c r="H1086" i="147"/>
  <c r="G1086" i="147"/>
  <c r="F1086" i="147"/>
  <c r="E1086" i="147"/>
  <c r="D1086" i="147"/>
  <c r="C1086" i="147"/>
  <c r="H1061" i="147"/>
  <c r="G1061" i="147"/>
  <c r="F1061" i="147"/>
  <c r="E1061" i="147"/>
  <c r="D1061" i="147"/>
  <c r="C1061" i="147"/>
  <c r="H1036" i="147"/>
  <c r="G1036" i="147"/>
  <c r="F1036" i="147"/>
  <c r="E1036" i="147"/>
  <c r="D1036" i="147"/>
  <c r="C1036" i="147"/>
  <c r="H1011" i="147"/>
  <c r="G1011" i="147"/>
  <c r="F1011" i="147"/>
  <c r="E1011" i="147"/>
  <c r="D1011" i="147"/>
  <c r="C1011" i="147"/>
  <c r="H986" i="147"/>
  <c r="G986" i="147"/>
  <c r="F986" i="147"/>
  <c r="E986" i="147"/>
  <c r="D986" i="147"/>
  <c r="C986" i="147"/>
  <c r="H961" i="147"/>
  <c r="G961" i="147"/>
  <c r="F961" i="147"/>
  <c r="E961" i="147"/>
  <c r="D961" i="147"/>
  <c r="C961" i="147"/>
  <c r="H936" i="147"/>
  <c r="G936" i="147"/>
  <c r="F936" i="147"/>
  <c r="E936" i="147"/>
  <c r="D936" i="147"/>
  <c r="C936" i="147"/>
  <c r="H911" i="147"/>
  <c r="G911" i="147"/>
  <c r="F911" i="147"/>
  <c r="E911" i="147"/>
  <c r="D911" i="147"/>
  <c r="C911" i="147"/>
  <c r="H886" i="147"/>
  <c r="G886" i="147"/>
  <c r="F886" i="147"/>
  <c r="E886" i="147"/>
  <c r="D886" i="147"/>
  <c r="C886" i="147"/>
  <c r="H861" i="147"/>
  <c r="G861" i="147"/>
  <c r="F861" i="147"/>
  <c r="E861" i="147"/>
  <c r="D861" i="147"/>
  <c r="C861" i="147"/>
  <c r="H836" i="147"/>
  <c r="G836" i="147"/>
  <c r="F836" i="147"/>
  <c r="E836" i="147"/>
  <c r="D836" i="147"/>
  <c r="C836" i="147"/>
  <c r="H811" i="147"/>
  <c r="G811" i="147"/>
  <c r="F811" i="147"/>
  <c r="E811" i="147"/>
  <c r="D811" i="147"/>
  <c r="C811" i="147"/>
  <c r="H786" i="147"/>
  <c r="G786" i="147"/>
  <c r="F786" i="147"/>
  <c r="E786" i="147"/>
  <c r="D786" i="147"/>
  <c r="C786" i="147"/>
  <c r="H760" i="147"/>
  <c r="G760" i="147"/>
  <c r="F760" i="147"/>
  <c r="E760" i="147"/>
  <c r="D760" i="147"/>
  <c r="C760" i="147"/>
  <c r="H735" i="147"/>
  <c r="G735" i="147"/>
  <c r="F735" i="147"/>
  <c r="E735" i="147"/>
  <c r="D735" i="147"/>
  <c r="C735" i="147"/>
  <c r="H710" i="147"/>
  <c r="G710" i="147"/>
  <c r="F710" i="147"/>
  <c r="E710" i="147"/>
  <c r="D710" i="147"/>
  <c r="C710" i="147"/>
  <c r="H685" i="147"/>
  <c r="G685" i="147"/>
  <c r="F685" i="147"/>
  <c r="E685" i="147"/>
  <c r="D685" i="147"/>
  <c r="C685" i="147"/>
  <c r="H660" i="147"/>
  <c r="G660" i="147"/>
  <c r="F660" i="147"/>
  <c r="E660" i="147"/>
  <c r="D660" i="147"/>
  <c r="C660" i="147"/>
  <c r="H635" i="147"/>
  <c r="G635" i="147"/>
  <c r="F635" i="147"/>
  <c r="E635" i="147"/>
  <c r="D635" i="147"/>
  <c r="C635" i="147"/>
  <c r="H610" i="147"/>
  <c r="G610" i="147"/>
  <c r="F610" i="147"/>
  <c r="E610" i="147"/>
  <c r="D610" i="147"/>
  <c r="C610" i="147"/>
  <c r="H585" i="147"/>
  <c r="G585" i="147"/>
  <c r="F585" i="147"/>
  <c r="E585" i="147"/>
  <c r="D585" i="147"/>
  <c r="C585" i="147"/>
  <c r="H560" i="147"/>
  <c r="G560" i="147"/>
  <c r="F560" i="147"/>
  <c r="E560" i="147"/>
  <c r="D560" i="147"/>
  <c r="C560" i="147"/>
  <c r="H535" i="147"/>
  <c r="G535" i="147"/>
  <c r="F535" i="147"/>
  <c r="E535" i="147"/>
  <c r="D535" i="147"/>
  <c r="C535" i="147"/>
  <c r="H510" i="147"/>
  <c r="G510" i="147"/>
  <c r="F510" i="147"/>
  <c r="E510" i="147"/>
  <c r="D510" i="147"/>
  <c r="C510" i="147"/>
  <c r="H485" i="147"/>
  <c r="G485" i="147"/>
  <c r="F485" i="147"/>
  <c r="E485" i="147"/>
  <c r="D485" i="147"/>
  <c r="C485" i="147"/>
  <c r="H460" i="147"/>
  <c r="G460" i="147"/>
  <c r="F460" i="147"/>
  <c r="E460" i="147"/>
  <c r="D460" i="147"/>
  <c r="C460" i="147"/>
  <c r="H435" i="147"/>
  <c r="G435" i="147"/>
  <c r="F435" i="147"/>
  <c r="E435" i="147"/>
  <c r="D435" i="147"/>
  <c r="C435" i="147"/>
  <c r="H410" i="147"/>
  <c r="G410" i="147"/>
  <c r="F410" i="147"/>
  <c r="E410" i="147"/>
  <c r="D410" i="147"/>
  <c r="C410" i="147"/>
  <c r="H385" i="147"/>
  <c r="G385" i="147"/>
  <c r="F385" i="147"/>
  <c r="E385" i="147"/>
  <c r="D385" i="147"/>
  <c r="C385" i="147"/>
  <c r="H360" i="147"/>
  <c r="G360" i="147"/>
  <c r="F360" i="147"/>
  <c r="E360" i="147"/>
  <c r="D360" i="147"/>
  <c r="C360" i="147"/>
  <c r="C335" i="147"/>
  <c r="H335" i="147"/>
  <c r="G335" i="147"/>
  <c r="F335" i="147"/>
  <c r="E335" i="147"/>
  <c r="D335" i="147"/>
  <c r="H310" i="147"/>
  <c r="G310" i="147"/>
  <c r="F310" i="147"/>
  <c r="E310" i="147"/>
  <c r="D310" i="147"/>
  <c r="C310" i="147"/>
  <c r="H285" i="147"/>
  <c r="G285" i="147"/>
  <c r="F285" i="147"/>
  <c r="E285" i="147"/>
  <c r="D285" i="147"/>
  <c r="C285" i="147"/>
  <c r="H260" i="147"/>
  <c r="G260" i="147"/>
  <c r="F260" i="147"/>
  <c r="E260" i="147"/>
  <c r="D260" i="147"/>
  <c r="C260" i="147"/>
  <c r="H235" i="147"/>
  <c r="G235" i="147"/>
  <c r="F235" i="147"/>
  <c r="E235" i="147"/>
  <c r="D235" i="147"/>
  <c r="C235" i="147"/>
  <c r="H210" i="147"/>
  <c r="G210" i="147"/>
  <c r="F210" i="147"/>
  <c r="E210" i="147"/>
  <c r="D210" i="147"/>
  <c r="C210" i="147"/>
  <c r="H185" i="147"/>
  <c r="G185" i="147"/>
  <c r="F185" i="147"/>
  <c r="E185" i="147"/>
  <c r="D185" i="147"/>
  <c r="C185" i="147"/>
  <c r="H160" i="147"/>
  <c r="G160" i="147"/>
  <c r="F160" i="147"/>
  <c r="E160" i="147"/>
  <c r="D160" i="147"/>
  <c r="C160" i="147"/>
  <c r="H135" i="147"/>
  <c r="G135" i="147"/>
  <c r="F135" i="147"/>
  <c r="E135" i="147"/>
  <c r="D135" i="147"/>
  <c r="C135" i="147"/>
  <c r="H110" i="147"/>
  <c r="G110" i="147"/>
  <c r="F110" i="147"/>
  <c r="E110" i="147"/>
  <c r="D110" i="147"/>
  <c r="C110" i="147"/>
  <c r="D2296" i="147"/>
  <c r="D2294" i="147"/>
  <c r="H85" i="147"/>
  <c r="G85" i="147"/>
  <c r="F85" i="147"/>
  <c r="E85" i="147"/>
  <c r="D85" i="147"/>
  <c r="C85" i="147"/>
  <c r="D2292" i="147"/>
  <c r="D2290" i="147"/>
  <c r="D2288" i="147"/>
  <c r="D2286" i="147"/>
  <c r="D2284" i="147"/>
  <c r="D2282" i="147"/>
  <c r="D2280" i="147"/>
  <c r="D2278" i="147"/>
  <c r="E60" i="147"/>
  <c r="H60" i="147"/>
  <c r="G60" i="147"/>
  <c r="F60" i="147"/>
  <c r="D2276" i="147"/>
  <c r="C60" i="147"/>
  <c r="H2299" i="147"/>
  <c r="G2299" i="147"/>
  <c r="F2299" i="147"/>
  <c r="E2299" i="147"/>
  <c r="D2299" i="147"/>
  <c r="C2299" i="147"/>
  <c r="H2298" i="147"/>
  <c r="G2298" i="147"/>
  <c r="F2298" i="147"/>
  <c r="E2298" i="147"/>
  <c r="C2298" i="147"/>
  <c r="H2297" i="147"/>
  <c r="G2297" i="147"/>
  <c r="F2297" i="147"/>
  <c r="E2297" i="147"/>
  <c r="D2297" i="147"/>
  <c r="C2297" i="147"/>
  <c r="H2296" i="147"/>
  <c r="G2296" i="147"/>
  <c r="F2296" i="147"/>
  <c r="E2296" i="147"/>
  <c r="C2296" i="147"/>
  <c r="H2295" i="147"/>
  <c r="G2295" i="147"/>
  <c r="F2295" i="147"/>
  <c r="E2295" i="147"/>
  <c r="D2295" i="147"/>
  <c r="C2295" i="147"/>
  <c r="H2294" i="147"/>
  <c r="G2294" i="147"/>
  <c r="F2294" i="147"/>
  <c r="E2294" i="147"/>
  <c r="C2294" i="147"/>
  <c r="H2293" i="147"/>
  <c r="G2293" i="147"/>
  <c r="F2293" i="147"/>
  <c r="E2293" i="147"/>
  <c r="D2293" i="147"/>
  <c r="C2293" i="147"/>
  <c r="H2292" i="147"/>
  <c r="G2292" i="147"/>
  <c r="F2292" i="147"/>
  <c r="E2292" i="147"/>
  <c r="C2292" i="147"/>
  <c r="H2291" i="147"/>
  <c r="G2291" i="147"/>
  <c r="F2291" i="147"/>
  <c r="E2291" i="147"/>
  <c r="D2291" i="147"/>
  <c r="C2291" i="147"/>
  <c r="H2290" i="147"/>
  <c r="G2290" i="147"/>
  <c r="F2290" i="147"/>
  <c r="E2290" i="147"/>
  <c r="C2290" i="147"/>
  <c r="H2289" i="147"/>
  <c r="G2289" i="147"/>
  <c r="F2289" i="147"/>
  <c r="E2289" i="147"/>
  <c r="D2289" i="147"/>
  <c r="C2289" i="147"/>
  <c r="H2288" i="147"/>
  <c r="G2288" i="147"/>
  <c r="F2288" i="147"/>
  <c r="E2288" i="147"/>
  <c r="C2288" i="147"/>
  <c r="H2287" i="147"/>
  <c r="G2287" i="147"/>
  <c r="F2287" i="147"/>
  <c r="E2287" i="147"/>
  <c r="D2287" i="147"/>
  <c r="C2287" i="147"/>
  <c r="H2286" i="147"/>
  <c r="G2286" i="147"/>
  <c r="F2286" i="147"/>
  <c r="E2286" i="147"/>
  <c r="C2286" i="147"/>
  <c r="H2285" i="147"/>
  <c r="G2285" i="147"/>
  <c r="F2285" i="147"/>
  <c r="E2285" i="147"/>
  <c r="D2285" i="147"/>
  <c r="C2285" i="147"/>
  <c r="H2284" i="147"/>
  <c r="G2284" i="147"/>
  <c r="F2284" i="147"/>
  <c r="E2284" i="147"/>
  <c r="C2284" i="147"/>
  <c r="H2283" i="147"/>
  <c r="G2283" i="147"/>
  <c r="F2283" i="147"/>
  <c r="E2283" i="147"/>
  <c r="D2283" i="147"/>
  <c r="C2283" i="147"/>
  <c r="H2282" i="147"/>
  <c r="G2282" i="147"/>
  <c r="F2282" i="147"/>
  <c r="E2282" i="147"/>
  <c r="C2282" i="147"/>
  <c r="H2281" i="147"/>
  <c r="G2281" i="147"/>
  <c r="F2281" i="147"/>
  <c r="E2281" i="147"/>
  <c r="D2281" i="147"/>
  <c r="C2281" i="147"/>
  <c r="H2280" i="147"/>
  <c r="G2280" i="147"/>
  <c r="F2280" i="147"/>
  <c r="E2280" i="147"/>
  <c r="C2280" i="147"/>
  <c r="H2279" i="147"/>
  <c r="G2279" i="147"/>
  <c r="F2279" i="147"/>
  <c r="E2279" i="147"/>
  <c r="D2279" i="147"/>
  <c r="C2279" i="147"/>
  <c r="H2278" i="147"/>
  <c r="G2278" i="147"/>
  <c r="F2278" i="147"/>
  <c r="E2278" i="147"/>
  <c r="C2278" i="147"/>
  <c r="H2277" i="147"/>
  <c r="G2277" i="147"/>
  <c r="F2277" i="147"/>
  <c r="E2277" i="147"/>
  <c r="D2277" i="147"/>
  <c r="C2277" i="147"/>
  <c r="H2276" i="147"/>
  <c r="G2276" i="147"/>
  <c r="F2276" i="147"/>
  <c r="E2276" i="147"/>
  <c r="D35" i="147"/>
  <c r="C2276" i="147"/>
  <c r="G2300" i="147" l="1"/>
  <c r="H2300" i="147"/>
  <c r="C2300" i="147"/>
  <c r="D2300" i="147"/>
  <c r="E2300" i="147"/>
  <c r="F2300" i="147"/>
  <c r="C35" i="147"/>
  <c r="D60" i="147"/>
  <c r="F35" i="147"/>
  <c r="G35" i="147"/>
  <c r="E35" i="147"/>
  <c r="H35" i="147"/>
  <c r="D770" i="143" l="1"/>
  <c r="D741" i="143"/>
  <c r="C683" i="143"/>
  <c r="D538" i="143"/>
  <c r="C509" i="143"/>
  <c r="C422" i="143"/>
  <c r="C393" i="143"/>
  <c r="D335" i="143"/>
  <c r="C277" i="143"/>
  <c r="D248" i="143"/>
  <c r="C248" i="143"/>
  <c r="D190" i="143"/>
  <c r="D132" i="143"/>
  <c r="D45" i="143" l="1"/>
  <c r="C567" i="143"/>
  <c r="D161" i="143"/>
  <c r="C161" i="143"/>
  <c r="C74" i="143"/>
  <c r="D422" i="143"/>
  <c r="C219" i="143"/>
  <c r="D306" i="143"/>
  <c r="C103" i="143"/>
  <c r="C190" i="143"/>
  <c r="C45" i="143"/>
  <c r="C596" i="143"/>
  <c r="D364" i="143"/>
  <c r="C451" i="143"/>
  <c r="D451" i="143"/>
  <c r="D567" i="143"/>
  <c r="C625" i="143"/>
  <c r="C654" i="143"/>
  <c r="D277" i="143"/>
  <c r="D683" i="143"/>
  <c r="C770" i="143"/>
  <c r="C712" i="143"/>
  <c r="D219" i="143"/>
  <c r="C480" i="143"/>
  <c r="D509" i="143"/>
  <c r="D712" i="143"/>
  <c r="C799" i="143"/>
  <c r="D103" i="143"/>
  <c r="D393" i="143"/>
  <c r="D799" i="143"/>
  <c r="D74" i="143"/>
  <c r="C132" i="143"/>
  <c r="C335" i="143"/>
  <c r="C364" i="143"/>
  <c r="C306" i="143"/>
  <c r="D480" i="143"/>
  <c r="D596" i="143"/>
  <c r="C741" i="143"/>
  <c r="D828" i="143"/>
  <c r="D654" i="143"/>
  <c r="C538" i="143"/>
  <c r="D625" i="143"/>
  <c r="C828" i="143"/>
  <c r="C828" i="142" l="1"/>
  <c r="C799" i="142"/>
  <c r="D567" i="142"/>
  <c r="C451" i="142"/>
  <c r="D422" i="142"/>
  <c r="D364" i="142"/>
  <c r="D335" i="142"/>
  <c r="D248" i="142"/>
  <c r="D190" i="142"/>
  <c r="C161" i="142"/>
  <c r="D132" i="142"/>
  <c r="D103" i="142"/>
  <c r="C74" i="142"/>
  <c r="D74" i="142"/>
  <c r="C45" i="142"/>
  <c r="C538" i="142" l="1"/>
  <c r="D683" i="142"/>
  <c r="D161" i="142"/>
  <c r="C306" i="142"/>
  <c r="C190" i="142"/>
  <c r="C219" i="142"/>
  <c r="C277" i="142"/>
  <c r="C248" i="142"/>
  <c r="D480" i="142"/>
  <c r="C132" i="142"/>
  <c r="D219" i="142"/>
  <c r="D277" i="142"/>
  <c r="D538" i="142"/>
  <c r="D654" i="142"/>
  <c r="D306" i="142"/>
  <c r="C422" i="142"/>
  <c r="D45" i="142"/>
  <c r="C103" i="142"/>
  <c r="C335" i="142"/>
  <c r="D451" i="142"/>
  <c r="D712" i="142"/>
  <c r="C596" i="142"/>
  <c r="C625" i="142"/>
  <c r="C712" i="142"/>
  <c r="C364" i="142"/>
  <c r="D828" i="142"/>
  <c r="C683" i="142"/>
  <c r="D393" i="142"/>
  <c r="C393" i="142"/>
  <c r="C654" i="142"/>
  <c r="C509" i="142"/>
  <c r="C567" i="142"/>
  <c r="D509" i="142"/>
  <c r="D596" i="142"/>
  <c r="C770" i="142"/>
  <c r="D770" i="142"/>
  <c r="D799" i="142"/>
  <c r="C741" i="142"/>
  <c r="C480" i="142"/>
  <c r="D741" i="142"/>
  <c r="D625" i="142"/>
  <c r="C828" i="141" l="1"/>
  <c r="D799" i="141"/>
  <c r="C799" i="141"/>
  <c r="D538" i="141"/>
  <c r="D509" i="141"/>
  <c r="C509" i="141"/>
  <c r="C451" i="141"/>
  <c r="D393" i="141"/>
  <c r="D335" i="141"/>
  <c r="D190" i="141"/>
  <c r="D161" i="141"/>
  <c r="D132" i="141"/>
  <c r="D103" i="141"/>
  <c r="D74" i="141"/>
  <c r="D45" i="141"/>
  <c r="D219" i="141" l="1"/>
  <c r="D248" i="141"/>
  <c r="D277" i="141"/>
  <c r="C45" i="141"/>
  <c r="C74" i="141"/>
  <c r="C103" i="141"/>
  <c r="C132" i="141"/>
  <c r="C161" i="141"/>
  <c r="C190" i="141"/>
  <c r="C625" i="141"/>
  <c r="C306" i="141"/>
  <c r="D422" i="141"/>
  <c r="D596" i="141"/>
  <c r="D364" i="141"/>
  <c r="C364" i="141"/>
  <c r="C219" i="141"/>
  <c r="C335" i="141"/>
  <c r="C393" i="141"/>
  <c r="C248" i="141"/>
  <c r="C422" i="141"/>
  <c r="D306" i="141"/>
  <c r="D567" i="141"/>
  <c r="D451" i="141"/>
  <c r="C480" i="141"/>
  <c r="C277" i="141"/>
  <c r="D480" i="141"/>
  <c r="D625" i="141"/>
  <c r="C770" i="141"/>
  <c r="C683" i="141"/>
  <c r="C741" i="141"/>
  <c r="D770" i="141"/>
  <c r="C538" i="141"/>
  <c r="D683" i="141"/>
  <c r="D741" i="141"/>
  <c r="D828" i="141"/>
  <c r="C567" i="141"/>
  <c r="C654" i="141"/>
  <c r="C712" i="141"/>
  <c r="C596" i="141"/>
  <c r="D654" i="141"/>
  <c r="D712" i="141"/>
  <c r="D772" i="140" l="1"/>
  <c r="C772" i="140"/>
  <c r="D745" i="140"/>
  <c r="C745" i="140"/>
  <c r="D718" i="140"/>
  <c r="C718" i="140"/>
  <c r="D691" i="140"/>
  <c r="C691" i="140"/>
  <c r="D664" i="140"/>
  <c r="C664" i="140"/>
  <c r="D637" i="140"/>
  <c r="C637" i="140"/>
  <c r="D610" i="140"/>
  <c r="C610" i="140"/>
  <c r="D583" i="140"/>
  <c r="C583" i="140"/>
  <c r="D556" i="140"/>
  <c r="C556" i="140"/>
  <c r="D529" i="140"/>
  <c r="C529" i="140"/>
  <c r="D502" i="140"/>
  <c r="C502" i="140"/>
  <c r="D475" i="140"/>
  <c r="C475" i="140"/>
  <c r="D448" i="140"/>
  <c r="C448" i="140"/>
  <c r="D421" i="140"/>
  <c r="C421" i="140"/>
  <c r="C394" i="140"/>
  <c r="D394" i="140"/>
  <c r="D367" i="140"/>
  <c r="C367" i="140"/>
  <c r="D340" i="140"/>
  <c r="C340" i="140"/>
  <c r="D313" i="140"/>
  <c r="C313" i="140"/>
  <c r="D286" i="140"/>
  <c r="C286" i="140"/>
  <c r="D259" i="140"/>
  <c r="C259" i="140"/>
  <c r="C232" i="140"/>
  <c r="D232" i="140"/>
  <c r="D205" i="140"/>
  <c r="C205" i="140"/>
  <c r="D178" i="140"/>
  <c r="C178" i="140"/>
  <c r="D151" i="140"/>
  <c r="C151" i="140"/>
  <c r="D124" i="140"/>
  <c r="C124" i="140"/>
  <c r="D97" i="140"/>
  <c r="C97" i="140"/>
  <c r="C70" i="140"/>
  <c r="D70" i="140"/>
  <c r="C43" i="140"/>
  <c r="D43" i="140"/>
  <c r="D716" i="139" l="1"/>
  <c r="C716" i="139"/>
  <c r="D691" i="139"/>
  <c r="C691" i="139"/>
  <c r="C666" i="139"/>
  <c r="D666" i="139"/>
  <c r="D641" i="139"/>
  <c r="C641" i="139"/>
  <c r="D616" i="139"/>
  <c r="C616" i="139"/>
  <c r="D591" i="139"/>
  <c r="C591" i="139"/>
  <c r="D566" i="139"/>
  <c r="C566" i="139"/>
  <c r="D541" i="139"/>
  <c r="C541" i="139"/>
  <c r="C516" i="139"/>
  <c r="D516" i="139"/>
  <c r="D491" i="139"/>
  <c r="C491" i="139"/>
  <c r="D466" i="139"/>
  <c r="C466" i="139"/>
  <c r="D441" i="139"/>
  <c r="C441" i="139"/>
  <c r="D416" i="139"/>
  <c r="C416" i="139"/>
  <c r="D391" i="139"/>
  <c r="C391" i="139"/>
  <c r="C366" i="139"/>
  <c r="D366" i="139"/>
  <c r="D341" i="139"/>
  <c r="C341" i="139"/>
  <c r="D316" i="139"/>
  <c r="C316" i="139"/>
  <c r="D291" i="139"/>
  <c r="C291" i="139"/>
  <c r="D266" i="139"/>
  <c r="C266" i="139"/>
  <c r="D241" i="139"/>
  <c r="C241" i="139"/>
  <c r="C216" i="139"/>
  <c r="D216" i="139"/>
  <c r="C191" i="139"/>
  <c r="D191" i="139"/>
  <c r="D166" i="139"/>
  <c r="C166" i="139"/>
  <c r="D141" i="139"/>
  <c r="C141" i="139"/>
  <c r="D116" i="139"/>
  <c r="C116" i="139"/>
  <c r="D91" i="139"/>
  <c r="C91" i="139"/>
  <c r="C66" i="139"/>
  <c r="D66" i="139"/>
  <c r="D41" i="139"/>
  <c r="C41" i="139"/>
  <c r="E532" i="138" l="1"/>
  <c r="D532" i="138"/>
  <c r="C532" i="138"/>
  <c r="D503" i="138"/>
  <c r="E503" i="138"/>
  <c r="C503" i="138"/>
  <c r="C474" i="138"/>
  <c r="E474" i="138"/>
  <c r="D474" i="138"/>
  <c r="D445" i="138"/>
  <c r="E445" i="138"/>
  <c r="C445" i="138"/>
  <c r="C416" i="138"/>
  <c r="E416" i="138"/>
  <c r="D416" i="138"/>
  <c r="E387" i="138"/>
  <c r="D387" i="138"/>
  <c r="C387" i="138"/>
  <c r="D358" i="138"/>
  <c r="C358" i="138"/>
  <c r="E358" i="138"/>
  <c r="D329" i="138"/>
  <c r="C329" i="138"/>
  <c r="D300" i="138"/>
  <c r="C300" i="138"/>
  <c r="D270" i="138"/>
  <c r="E270" i="138"/>
  <c r="C270" i="138"/>
  <c r="D241" i="138"/>
  <c r="C241" i="138"/>
  <c r="C212" i="138"/>
  <c r="E212" i="138"/>
  <c r="D212" i="138"/>
  <c r="E183" i="138"/>
  <c r="D183" i="138"/>
  <c r="C183" i="138"/>
  <c r="D154" i="138"/>
  <c r="E154" i="138"/>
  <c r="C154" i="138"/>
  <c r="E124" i="138"/>
  <c r="D124" i="138"/>
  <c r="C124" i="138"/>
  <c r="E95" i="138"/>
  <c r="D95" i="138"/>
  <c r="C95" i="138"/>
  <c r="E66" i="138"/>
  <c r="C66" i="138"/>
  <c r="D66" i="138"/>
  <c r="E37" i="138"/>
  <c r="D37" i="138"/>
  <c r="C37" i="138"/>
  <c r="E241" i="138" l="1"/>
  <c r="E300" i="138"/>
  <c r="E329" i="138"/>
  <c r="D646" i="137" l="1"/>
  <c r="C646" i="137"/>
  <c r="E617" i="137"/>
  <c r="D617" i="137"/>
  <c r="D588" i="137"/>
  <c r="C559" i="137"/>
  <c r="D559" i="137"/>
  <c r="D530" i="137"/>
  <c r="C501" i="137"/>
  <c r="D501" i="137"/>
  <c r="D472" i="137"/>
  <c r="C442" i="137"/>
  <c r="D442" i="137"/>
  <c r="C413" i="137"/>
  <c r="D413" i="137"/>
  <c r="D355" i="137"/>
  <c r="C326" i="137"/>
  <c r="D297" i="137"/>
  <c r="E268" i="137"/>
  <c r="E239" i="137"/>
  <c r="C239" i="137"/>
  <c r="E210" i="137"/>
  <c r="D210" i="137"/>
  <c r="C210" i="137"/>
  <c r="C152" i="137"/>
  <c r="E123" i="137"/>
  <c r="C123" i="137"/>
  <c r="D123" i="137"/>
  <c r="C94" i="137"/>
  <c r="E94" i="137"/>
  <c r="D94" i="137"/>
  <c r="E65" i="137"/>
  <c r="D65" i="137"/>
  <c r="C65" i="137"/>
  <c r="E36" i="137"/>
  <c r="D36" i="137"/>
  <c r="C36" i="137"/>
  <c r="D326" i="137" l="1"/>
  <c r="D152" i="137"/>
  <c r="C181" i="137"/>
  <c r="D384" i="137"/>
  <c r="D239" i="137"/>
  <c r="E384" i="137"/>
  <c r="E501" i="137"/>
  <c r="E181" i="137"/>
  <c r="C297" i="137"/>
  <c r="C355" i="137"/>
  <c r="E588" i="137"/>
  <c r="C472" i="137"/>
  <c r="C588" i="137"/>
  <c r="C268" i="137"/>
  <c r="C530" i="137"/>
  <c r="D181" i="137"/>
  <c r="E152" i="137"/>
  <c r="D268" i="137"/>
  <c r="C384" i="137"/>
  <c r="E530" i="137"/>
  <c r="E559" i="137"/>
  <c r="E297" i="137"/>
  <c r="E326" i="137"/>
  <c r="E413" i="137"/>
  <c r="E646" i="137"/>
  <c r="E472" i="137"/>
  <c r="C617" i="137"/>
  <c r="E355" i="137"/>
  <c r="E442" i="137"/>
  <c r="C532" i="136" l="1"/>
  <c r="E503" i="136"/>
  <c r="D503" i="136"/>
  <c r="C503" i="136"/>
  <c r="C474" i="136"/>
  <c r="E474" i="136"/>
  <c r="D474" i="136"/>
  <c r="C445" i="136"/>
  <c r="E445" i="136"/>
  <c r="D445" i="136"/>
  <c r="D416" i="136"/>
  <c r="C416" i="136"/>
  <c r="C387" i="136"/>
  <c r="E387" i="136"/>
  <c r="D387" i="136"/>
  <c r="D358" i="136"/>
  <c r="C358" i="136"/>
  <c r="E329" i="136"/>
  <c r="C329" i="136"/>
  <c r="E300" i="136"/>
  <c r="D300" i="136"/>
  <c r="C300" i="136"/>
  <c r="E270" i="136"/>
  <c r="C270" i="136"/>
  <c r="D270" i="136"/>
  <c r="D241" i="136"/>
  <c r="E241" i="136"/>
  <c r="C241" i="136"/>
  <c r="D212" i="136"/>
  <c r="C212" i="136"/>
  <c r="C183" i="136"/>
  <c r="D183" i="136"/>
  <c r="C154" i="136"/>
  <c r="E154" i="136"/>
  <c r="D154" i="136"/>
  <c r="C124" i="136"/>
  <c r="D124" i="136"/>
  <c r="D95" i="136"/>
  <c r="E95" i="136"/>
  <c r="C95" i="136"/>
  <c r="E66" i="136"/>
  <c r="C66" i="136"/>
  <c r="E37" i="136"/>
  <c r="D37" i="136"/>
  <c r="C37" i="136"/>
  <c r="D329" i="136" l="1"/>
  <c r="D532" i="136"/>
  <c r="E532" i="136"/>
  <c r="E124" i="136"/>
  <c r="E183" i="136"/>
  <c r="E212" i="136"/>
  <c r="E358" i="136"/>
  <c r="D66" i="136"/>
  <c r="E416" i="136"/>
  <c r="D646" i="135" l="1"/>
  <c r="C646" i="135"/>
  <c r="D617" i="135"/>
  <c r="D588" i="135"/>
  <c r="C588" i="135"/>
  <c r="E559" i="135"/>
  <c r="C559" i="135"/>
  <c r="D559" i="135"/>
  <c r="D530" i="135"/>
  <c r="C530" i="135"/>
  <c r="D501" i="135"/>
  <c r="C472" i="135"/>
  <c r="C442" i="135"/>
  <c r="E442" i="135"/>
  <c r="C413" i="135"/>
  <c r="D384" i="135"/>
  <c r="D355" i="135"/>
  <c r="C355" i="135"/>
  <c r="E355" i="135"/>
  <c r="C326" i="135"/>
  <c r="D326" i="135"/>
  <c r="D297" i="135"/>
  <c r="C297" i="135"/>
  <c r="E297" i="135"/>
  <c r="D268" i="135"/>
  <c r="E268" i="135"/>
  <c r="C268" i="135"/>
  <c r="D239" i="135"/>
  <c r="C239" i="135"/>
  <c r="E210" i="135"/>
  <c r="D210" i="135"/>
  <c r="C210" i="135"/>
  <c r="D181" i="135"/>
  <c r="C181" i="135"/>
  <c r="C152" i="135"/>
  <c r="D152" i="135"/>
  <c r="C123" i="135"/>
  <c r="E123" i="135"/>
  <c r="D123" i="135"/>
  <c r="E94" i="135"/>
  <c r="D94" i="135"/>
  <c r="C94" i="135"/>
  <c r="D65" i="135"/>
  <c r="C65" i="135"/>
  <c r="E36" i="135"/>
  <c r="D36" i="135"/>
  <c r="C36" i="135"/>
  <c r="C384" i="135" l="1"/>
  <c r="E413" i="135"/>
  <c r="E472" i="135"/>
  <c r="E530" i="135"/>
  <c r="E152" i="135"/>
  <c r="E239" i="135"/>
  <c r="C501" i="135"/>
  <c r="D413" i="135"/>
  <c r="E646" i="135"/>
  <c r="E65" i="135"/>
  <c r="E326" i="135"/>
  <c r="D472" i="135"/>
  <c r="D442" i="135"/>
  <c r="E501" i="135"/>
  <c r="E588" i="135"/>
  <c r="C617" i="135"/>
  <c r="E181" i="135"/>
  <c r="E384" i="135"/>
  <c r="E617" i="135"/>
  <c r="E531" i="134" l="1"/>
  <c r="D531" i="134"/>
  <c r="C531" i="134"/>
  <c r="D503" i="134"/>
  <c r="C503" i="134"/>
  <c r="E503" i="134"/>
  <c r="C474" i="134"/>
  <c r="D474" i="134"/>
  <c r="D445" i="134"/>
  <c r="C445" i="134"/>
  <c r="D416" i="134"/>
  <c r="C416" i="134"/>
  <c r="E387" i="134"/>
  <c r="D387" i="134"/>
  <c r="C387" i="134"/>
  <c r="E358" i="134"/>
  <c r="D358" i="134"/>
  <c r="C358" i="134"/>
  <c r="D329" i="134"/>
  <c r="C329" i="134"/>
  <c r="C300" i="134"/>
  <c r="E300" i="134"/>
  <c r="D300" i="134"/>
  <c r="D270" i="134"/>
  <c r="C270" i="134"/>
  <c r="E241" i="134"/>
  <c r="D241" i="134"/>
  <c r="C241" i="134"/>
  <c r="E212" i="134"/>
  <c r="D212" i="134"/>
  <c r="C212" i="134"/>
  <c r="E183" i="134"/>
  <c r="D183" i="134"/>
  <c r="C183" i="134"/>
  <c r="E154" i="134"/>
  <c r="D154" i="134"/>
  <c r="C154" i="134"/>
  <c r="D124" i="134"/>
  <c r="C124" i="134"/>
  <c r="C95" i="134"/>
  <c r="E95" i="134"/>
  <c r="D95" i="134"/>
  <c r="E66" i="134"/>
  <c r="D66" i="134"/>
  <c r="C66" i="134"/>
  <c r="E37" i="134"/>
  <c r="C37" i="134"/>
  <c r="E416" i="134" l="1"/>
  <c r="E474" i="134"/>
  <c r="E270" i="134"/>
  <c r="E329" i="134"/>
  <c r="E124" i="134"/>
  <c r="E445" i="134"/>
  <c r="D37" i="134"/>
  <c r="D646" i="133" l="1"/>
  <c r="C646" i="133"/>
  <c r="D617" i="133"/>
  <c r="C617" i="133"/>
  <c r="D588" i="133"/>
  <c r="C588" i="133"/>
  <c r="E559" i="133"/>
  <c r="C559" i="133"/>
  <c r="D559" i="133"/>
  <c r="D530" i="133"/>
  <c r="C530" i="133"/>
  <c r="D501" i="133"/>
  <c r="C501" i="133"/>
  <c r="E472" i="133"/>
  <c r="C472" i="133"/>
  <c r="D472" i="133"/>
  <c r="E442" i="133"/>
  <c r="C442" i="133"/>
  <c r="D442" i="133"/>
  <c r="D413" i="133"/>
  <c r="C413" i="133"/>
  <c r="D326" i="133"/>
  <c r="C326" i="133"/>
  <c r="C297" i="133"/>
  <c r="D297" i="133"/>
  <c r="D239" i="133"/>
  <c r="D210" i="133"/>
  <c r="C210" i="133"/>
  <c r="D152" i="133"/>
  <c r="C152" i="133"/>
  <c r="D94" i="133"/>
  <c r="C94" i="133"/>
  <c r="D65" i="133"/>
  <c r="C65" i="133"/>
  <c r="E36" i="133"/>
  <c r="D36" i="133"/>
  <c r="C36" i="133"/>
  <c r="E94" i="133" l="1"/>
  <c r="C268" i="133"/>
  <c r="E413" i="133"/>
  <c r="D123" i="133"/>
  <c r="E210" i="133"/>
  <c r="E268" i="133"/>
  <c r="E297" i="133"/>
  <c r="C123" i="133"/>
  <c r="D268" i="133"/>
  <c r="C384" i="133"/>
  <c r="D181" i="133"/>
  <c r="D384" i="133"/>
  <c r="E646" i="133"/>
  <c r="E123" i="133"/>
  <c r="E65" i="133"/>
  <c r="C181" i="133"/>
  <c r="E617" i="133"/>
  <c r="E239" i="133"/>
  <c r="C239" i="133"/>
  <c r="C355" i="133"/>
  <c r="E152" i="133"/>
  <c r="E181" i="133"/>
  <c r="D355" i="133"/>
  <c r="E530" i="133"/>
  <c r="E326" i="133"/>
  <c r="E384" i="133"/>
  <c r="E501" i="133"/>
  <c r="E588" i="133"/>
  <c r="E355" i="133"/>
  <c r="D496" i="132" l="1"/>
  <c r="E496" i="132"/>
  <c r="C496" i="132"/>
  <c r="E469" i="132"/>
  <c r="C469" i="132"/>
  <c r="D469" i="132"/>
  <c r="C442" i="132"/>
  <c r="E442" i="132"/>
  <c r="D442" i="132"/>
  <c r="E415" i="132"/>
  <c r="D415" i="132"/>
  <c r="C415" i="132"/>
  <c r="D388" i="132"/>
  <c r="E388" i="132"/>
  <c r="C388" i="132"/>
  <c r="C361" i="132"/>
  <c r="E361" i="132"/>
  <c r="D361" i="132"/>
  <c r="E334" i="132"/>
  <c r="D334" i="132"/>
  <c r="C334" i="132"/>
  <c r="E307" i="132"/>
  <c r="C307" i="132"/>
  <c r="D307" i="132"/>
  <c r="E280" i="132"/>
  <c r="D280" i="132"/>
  <c r="C280" i="132"/>
  <c r="E252" i="132"/>
  <c r="D252" i="132"/>
  <c r="C252" i="132"/>
  <c r="E225" i="132"/>
  <c r="C225" i="132"/>
  <c r="D225" i="132"/>
  <c r="D198" i="132"/>
  <c r="C198" i="132"/>
  <c r="E198" i="132"/>
  <c r="E171" i="132"/>
  <c r="D171" i="132"/>
  <c r="C171" i="132"/>
  <c r="E144" i="132"/>
  <c r="D144" i="132"/>
  <c r="C144" i="132"/>
  <c r="E116" i="132"/>
  <c r="D116" i="132"/>
  <c r="C116" i="132"/>
  <c r="E89" i="132"/>
  <c r="C89" i="132"/>
  <c r="D89" i="132"/>
  <c r="D62" i="132"/>
  <c r="E62" i="132"/>
  <c r="C62" i="132"/>
  <c r="D35" i="132"/>
  <c r="E35" i="132"/>
  <c r="C35" i="132"/>
  <c r="C602" i="131" l="1"/>
  <c r="D602" i="131"/>
  <c r="E602" i="131"/>
  <c r="E575" i="131"/>
  <c r="C575" i="131"/>
  <c r="D575" i="131"/>
  <c r="D548" i="131"/>
  <c r="E548" i="131"/>
  <c r="C548" i="131"/>
  <c r="E521" i="131"/>
  <c r="D521" i="131"/>
  <c r="C521" i="131"/>
  <c r="E494" i="131"/>
  <c r="C494" i="131"/>
  <c r="D494" i="131"/>
  <c r="D467" i="131"/>
  <c r="C467" i="131"/>
  <c r="E467" i="131"/>
  <c r="E440" i="131"/>
  <c r="D440" i="131"/>
  <c r="C440" i="131"/>
  <c r="E412" i="131"/>
  <c r="D412" i="131"/>
  <c r="C412" i="131"/>
  <c r="E385" i="131"/>
  <c r="C385" i="131"/>
  <c r="D385" i="131"/>
  <c r="D358" i="131"/>
  <c r="E358" i="131"/>
  <c r="C358" i="131"/>
  <c r="D331" i="131"/>
  <c r="E331" i="131"/>
  <c r="C331" i="131"/>
  <c r="C304" i="131"/>
  <c r="E304" i="131"/>
  <c r="D304" i="131"/>
  <c r="E277" i="131"/>
  <c r="D277" i="131"/>
  <c r="C277" i="131"/>
  <c r="D250" i="131"/>
  <c r="E250" i="131"/>
  <c r="C250" i="131"/>
  <c r="C223" i="131"/>
  <c r="E223" i="131"/>
  <c r="D223" i="131"/>
  <c r="C196" i="131"/>
  <c r="E196" i="131"/>
  <c r="D196" i="131"/>
  <c r="E169" i="131"/>
  <c r="D169" i="131"/>
  <c r="C169" i="131"/>
  <c r="E142" i="131"/>
  <c r="C142" i="131"/>
  <c r="D142" i="131"/>
  <c r="D115" i="131"/>
  <c r="E115" i="131"/>
  <c r="C115" i="131"/>
  <c r="D88" i="131"/>
  <c r="E88" i="131"/>
  <c r="C88" i="131"/>
  <c r="E61" i="131"/>
  <c r="D61" i="131"/>
  <c r="C61" i="131"/>
  <c r="E34" i="131"/>
  <c r="D34" i="131" l="1"/>
  <c r="C34" i="131"/>
  <c r="E442" i="130" l="1"/>
  <c r="D442" i="130"/>
  <c r="C442" i="130"/>
  <c r="E418" i="130"/>
  <c r="D418" i="130"/>
  <c r="C418" i="130"/>
  <c r="E394" i="130"/>
  <c r="D394" i="130"/>
  <c r="C394" i="130"/>
  <c r="D370" i="130"/>
  <c r="E370" i="130"/>
  <c r="C370" i="130"/>
  <c r="E346" i="130"/>
  <c r="D346" i="130"/>
  <c r="C346" i="130"/>
  <c r="E322" i="130"/>
  <c r="D322" i="130"/>
  <c r="C322" i="130"/>
  <c r="D298" i="130"/>
  <c r="C298" i="130"/>
  <c r="E298" i="130"/>
  <c r="C274" i="130"/>
  <c r="E274" i="130"/>
  <c r="D274" i="130"/>
  <c r="E250" i="130"/>
  <c r="D250" i="130"/>
  <c r="C250" i="130"/>
  <c r="D225" i="130"/>
  <c r="E225" i="130"/>
  <c r="C225" i="130"/>
  <c r="D201" i="130"/>
  <c r="E201" i="130"/>
  <c r="C201" i="130"/>
  <c r="E177" i="130"/>
  <c r="D177" i="130"/>
  <c r="C177" i="130"/>
  <c r="D153" i="130"/>
  <c r="E153" i="130"/>
  <c r="C153" i="130"/>
  <c r="D129" i="130"/>
  <c r="C129" i="130"/>
  <c r="E129" i="130"/>
  <c r="E104" i="130"/>
  <c r="D104" i="130"/>
  <c r="C104" i="130"/>
  <c r="D80" i="130"/>
  <c r="E80" i="130"/>
  <c r="C80" i="130"/>
  <c r="C56" i="130"/>
  <c r="E56" i="130"/>
  <c r="D56" i="130"/>
  <c r="E32" i="130"/>
  <c r="D32" i="130"/>
  <c r="C32" i="130"/>
  <c r="E558" i="129" l="1"/>
  <c r="D558" i="129"/>
  <c r="C558" i="129"/>
  <c r="E533" i="129"/>
  <c r="D533" i="129"/>
  <c r="C533" i="129"/>
  <c r="D508" i="129"/>
  <c r="E508" i="129"/>
  <c r="C508" i="129"/>
  <c r="E483" i="129"/>
  <c r="D483" i="129"/>
  <c r="C483" i="129"/>
  <c r="E458" i="129"/>
  <c r="D458" i="129"/>
  <c r="C458" i="129"/>
  <c r="E433" i="129"/>
  <c r="D433" i="129"/>
  <c r="C433" i="129"/>
  <c r="D408" i="129"/>
  <c r="E408" i="129"/>
  <c r="C408" i="129"/>
  <c r="E382" i="129"/>
  <c r="D382" i="129"/>
  <c r="C382" i="129"/>
  <c r="E357" i="129"/>
  <c r="D357" i="129"/>
  <c r="C357" i="129"/>
  <c r="E332" i="129"/>
  <c r="D332" i="129"/>
  <c r="C332" i="129"/>
  <c r="E307" i="129"/>
  <c r="D307" i="129"/>
  <c r="C307" i="129"/>
  <c r="E282" i="129"/>
  <c r="D282" i="129"/>
  <c r="C282" i="129"/>
  <c r="D257" i="129"/>
  <c r="E257" i="129"/>
  <c r="C257" i="129"/>
  <c r="D232" i="129"/>
  <c r="C232" i="129"/>
  <c r="E232" i="129"/>
  <c r="E207" i="129"/>
  <c r="D207" i="129"/>
  <c r="C207" i="129"/>
  <c r="E182" i="129"/>
  <c r="D182" i="129"/>
  <c r="C182" i="129"/>
  <c r="D157" i="129"/>
  <c r="E157" i="129"/>
  <c r="C157" i="129"/>
  <c r="D132" i="129"/>
  <c r="C132" i="129"/>
  <c r="E132" i="129"/>
  <c r="D107" i="129"/>
  <c r="C107" i="129"/>
  <c r="E107" i="129"/>
  <c r="E82" i="129"/>
  <c r="D82" i="129"/>
  <c r="C82" i="129"/>
  <c r="E57" i="129"/>
  <c r="D57" i="129"/>
  <c r="C57" i="129"/>
  <c r="E32" i="129"/>
  <c r="D32" i="129"/>
  <c r="C32" i="129"/>
  <c r="F60" i="125" l="1"/>
  <c r="G42" i="125"/>
  <c r="G35" i="125"/>
  <c r="G32" i="125"/>
  <c r="G31" i="125"/>
  <c r="G30" i="125"/>
  <c r="G28" i="125"/>
  <c r="F20" i="125"/>
  <c r="G62" i="125" s="1"/>
  <c r="G16" i="125"/>
  <c r="G15" i="125"/>
  <c r="G14" i="125"/>
  <c r="G13" i="125"/>
  <c r="G12" i="125"/>
  <c r="G9" i="125"/>
  <c r="G6" i="125"/>
  <c r="D62" i="125"/>
  <c r="C60" i="125"/>
  <c r="D60" i="125" s="1"/>
  <c r="D58" i="125"/>
  <c r="D55" i="125"/>
  <c r="D46" i="125"/>
  <c r="D43" i="125"/>
  <c r="D42" i="125"/>
  <c r="D41" i="125"/>
  <c r="D34" i="125"/>
  <c r="D31" i="125"/>
  <c r="D30" i="125"/>
  <c r="D29" i="125"/>
  <c r="D27" i="125"/>
  <c r="C20" i="125"/>
  <c r="D48" i="125" s="1"/>
  <c r="D18" i="125"/>
  <c r="D15" i="125"/>
  <c r="D14" i="125"/>
  <c r="D13" i="125"/>
  <c r="D12" i="125"/>
  <c r="D6" i="125"/>
  <c r="F60" i="124"/>
  <c r="F20" i="124"/>
  <c r="G62" i="124" s="1"/>
  <c r="C60" i="124"/>
  <c r="C20" i="124"/>
  <c r="D62" i="124" s="1"/>
  <c r="F60" i="123"/>
  <c r="F20" i="123"/>
  <c r="G62" i="123" s="1"/>
  <c r="C60" i="123"/>
  <c r="D60" i="123" s="1"/>
  <c r="D54" i="123"/>
  <c r="D53" i="123"/>
  <c r="D52" i="123"/>
  <c r="D39" i="123"/>
  <c r="D38" i="123"/>
  <c r="D31" i="123"/>
  <c r="D30" i="123"/>
  <c r="D29" i="123"/>
  <c r="D28" i="123"/>
  <c r="C20" i="123"/>
  <c r="D62" i="123" s="1"/>
  <c r="D14" i="123"/>
  <c r="D12" i="123"/>
  <c r="D7" i="123"/>
  <c r="D6" i="123"/>
  <c r="F60" i="122"/>
  <c r="F20" i="122"/>
  <c r="G62" i="122" s="1"/>
  <c r="G14" i="122"/>
  <c r="G13" i="122"/>
  <c r="G12" i="122"/>
  <c r="C60" i="122"/>
  <c r="D52" i="122"/>
  <c r="D51" i="122"/>
  <c r="D50" i="122"/>
  <c r="C20" i="122"/>
  <c r="D62" i="122" s="1"/>
  <c r="D13" i="122"/>
  <c r="D12" i="122"/>
  <c r="D9" i="122"/>
  <c r="F60" i="121"/>
  <c r="G60" i="121" s="1"/>
  <c r="F20" i="121"/>
  <c r="G62" i="121" s="1"/>
  <c r="C60" i="121"/>
  <c r="D60" i="121" s="1"/>
  <c r="D55" i="121"/>
  <c r="D40" i="121"/>
  <c r="D39" i="121"/>
  <c r="C20" i="121"/>
  <c r="D48" i="121" s="1"/>
  <c r="D16" i="121"/>
  <c r="D15" i="121"/>
  <c r="F60" i="120"/>
  <c r="F20" i="120"/>
  <c r="G62" i="120" s="1"/>
  <c r="G14" i="120"/>
  <c r="C60" i="120"/>
  <c r="C20" i="120"/>
  <c r="D62" i="120" s="1"/>
  <c r="F60" i="119"/>
  <c r="F20" i="119"/>
  <c r="G62" i="119" s="1"/>
  <c r="C60" i="119"/>
  <c r="D60" i="119" s="1"/>
  <c r="D55" i="119"/>
  <c r="D54" i="119"/>
  <c r="D42" i="119"/>
  <c r="D41" i="119"/>
  <c r="C20" i="119"/>
  <c r="D62" i="119" s="1"/>
  <c r="D16" i="119"/>
  <c r="D15" i="119"/>
  <c r="D14" i="119"/>
  <c r="D13" i="119"/>
  <c r="D12" i="119"/>
  <c r="F60" i="118"/>
  <c r="F20" i="118"/>
  <c r="G62" i="118" s="1"/>
  <c r="C60" i="118"/>
  <c r="D60" i="118" s="1"/>
  <c r="D54" i="118"/>
  <c r="D53" i="118"/>
  <c r="D52" i="118"/>
  <c r="D40" i="118"/>
  <c r="D31" i="118"/>
  <c r="D30" i="118"/>
  <c r="D29" i="118"/>
  <c r="D28" i="118"/>
  <c r="C20" i="118"/>
  <c r="D62" i="118" s="1"/>
  <c r="F60" i="117"/>
  <c r="F20" i="117"/>
  <c r="G62" i="117" s="1"/>
  <c r="G43" i="125" l="1"/>
  <c r="G44" i="125"/>
  <c r="D16" i="125"/>
  <c r="D44" i="125"/>
  <c r="G23" i="125"/>
  <c r="G47" i="125"/>
  <c r="G26" i="125"/>
  <c r="G50" i="125"/>
  <c r="D49" i="125"/>
  <c r="G27" i="125"/>
  <c r="G51" i="125"/>
  <c r="G52" i="125"/>
  <c r="D28" i="125"/>
  <c r="D56" i="125"/>
  <c r="G7" i="125"/>
  <c r="G29" i="125"/>
  <c r="G53" i="125"/>
  <c r="D17" i="125"/>
  <c r="D32" i="125"/>
  <c r="D47" i="125"/>
  <c r="D35" i="125"/>
  <c r="D50" i="125"/>
  <c r="D7" i="125"/>
  <c r="D20" i="125"/>
  <c r="D37" i="125"/>
  <c r="D51" i="125"/>
  <c r="G17" i="125"/>
  <c r="G38" i="125"/>
  <c r="G54" i="125"/>
  <c r="D8" i="125"/>
  <c r="D23" i="125"/>
  <c r="D38" i="125"/>
  <c r="D52" i="125"/>
  <c r="G18" i="125"/>
  <c r="G39" i="125"/>
  <c r="G55" i="125"/>
  <c r="D9" i="125"/>
  <c r="D25" i="125"/>
  <c r="D39" i="125"/>
  <c r="D53" i="125"/>
  <c r="G40" i="125"/>
  <c r="G56" i="125"/>
  <c r="D11" i="125"/>
  <c r="D26" i="125"/>
  <c r="D40" i="125"/>
  <c r="D54" i="125"/>
  <c r="G41" i="125"/>
  <c r="G60" i="125"/>
  <c r="G33" i="125"/>
  <c r="G45" i="125"/>
  <c r="G57" i="125"/>
  <c r="G8" i="125"/>
  <c r="G20" i="125"/>
  <c r="G34" i="125"/>
  <c r="G46" i="125"/>
  <c r="G58" i="125"/>
  <c r="G10" i="125"/>
  <c r="G24" i="125"/>
  <c r="G36" i="125"/>
  <c r="G48" i="125"/>
  <c r="G11" i="125"/>
  <c r="G25" i="125"/>
  <c r="G37" i="125"/>
  <c r="G49" i="125"/>
  <c r="D33" i="125"/>
  <c r="D45" i="125"/>
  <c r="D57" i="125"/>
  <c r="D10" i="125"/>
  <c r="D24" i="125"/>
  <c r="D36" i="125"/>
  <c r="D17" i="124"/>
  <c r="G17" i="124"/>
  <c r="D38" i="124"/>
  <c r="G40" i="124"/>
  <c r="D54" i="124"/>
  <c r="D56" i="124"/>
  <c r="G42" i="124"/>
  <c r="G41" i="124"/>
  <c r="G26" i="124"/>
  <c r="G43" i="124"/>
  <c r="D39" i="124"/>
  <c r="G44" i="124"/>
  <c r="D60" i="124"/>
  <c r="D6" i="124"/>
  <c r="D42" i="124"/>
  <c r="D7" i="124"/>
  <c r="D27" i="124"/>
  <c r="D43" i="124"/>
  <c r="G6" i="124"/>
  <c r="G28" i="124"/>
  <c r="G50" i="124"/>
  <c r="D18" i="124"/>
  <c r="D41" i="124"/>
  <c r="D26" i="124"/>
  <c r="G27" i="124"/>
  <c r="D9" i="124"/>
  <c r="D28" i="124"/>
  <c r="D44" i="124"/>
  <c r="G7" i="124"/>
  <c r="G29" i="124"/>
  <c r="G51" i="124"/>
  <c r="D29" i="124"/>
  <c r="D47" i="124"/>
  <c r="G12" i="124"/>
  <c r="G30" i="124"/>
  <c r="G52" i="124"/>
  <c r="D30" i="124"/>
  <c r="D50" i="124"/>
  <c r="G13" i="124"/>
  <c r="G31" i="124"/>
  <c r="G53" i="124"/>
  <c r="G18" i="124"/>
  <c r="D13" i="124"/>
  <c r="D14" i="124"/>
  <c r="D31" i="124"/>
  <c r="D51" i="124"/>
  <c r="G14" i="124"/>
  <c r="G32" i="124"/>
  <c r="G54" i="124"/>
  <c r="D40" i="124"/>
  <c r="D23" i="124"/>
  <c r="D15" i="124"/>
  <c r="D32" i="124"/>
  <c r="D52" i="124"/>
  <c r="G15" i="124"/>
  <c r="G38" i="124"/>
  <c r="G55" i="124"/>
  <c r="D55" i="124"/>
  <c r="D12" i="124"/>
  <c r="D16" i="124"/>
  <c r="D35" i="124"/>
  <c r="D53" i="124"/>
  <c r="G16" i="124"/>
  <c r="G39" i="124"/>
  <c r="G60" i="124"/>
  <c r="G56" i="124"/>
  <c r="G33" i="124"/>
  <c r="G45" i="124"/>
  <c r="G57" i="124"/>
  <c r="G8" i="124"/>
  <c r="G20" i="124"/>
  <c r="G34" i="124"/>
  <c r="G46" i="124"/>
  <c r="G58" i="124"/>
  <c r="G9" i="124"/>
  <c r="G23" i="124"/>
  <c r="G35" i="124"/>
  <c r="G47" i="124"/>
  <c r="G10" i="124"/>
  <c r="G24" i="124"/>
  <c r="G36" i="124"/>
  <c r="G48" i="124"/>
  <c r="G11" i="124"/>
  <c r="G25" i="124"/>
  <c r="G37" i="124"/>
  <c r="G49" i="124"/>
  <c r="D33" i="124"/>
  <c r="D45" i="124"/>
  <c r="D57" i="124"/>
  <c r="D8" i="124"/>
  <c r="D20" i="124"/>
  <c r="D34" i="124"/>
  <c r="D46" i="124"/>
  <c r="D58" i="124"/>
  <c r="D10" i="124"/>
  <c r="D24" i="124"/>
  <c r="D36" i="124"/>
  <c r="D48" i="124"/>
  <c r="D11" i="124"/>
  <c r="D25" i="124"/>
  <c r="D37" i="124"/>
  <c r="D49" i="124"/>
  <c r="D13" i="123"/>
  <c r="D55" i="123"/>
  <c r="G18" i="123"/>
  <c r="G40" i="123"/>
  <c r="G41" i="123"/>
  <c r="G6" i="123"/>
  <c r="G26" i="123"/>
  <c r="G43" i="123"/>
  <c r="G7" i="123"/>
  <c r="G27" i="123"/>
  <c r="G47" i="123"/>
  <c r="G9" i="123"/>
  <c r="G28" i="123"/>
  <c r="G50" i="123"/>
  <c r="G23" i="123"/>
  <c r="D15" i="123"/>
  <c r="D40" i="123"/>
  <c r="G12" i="123"/>
  <c r="G29" i="123"/>
  <c r="G51" i="123"/>
  <c r="D16" i="123"/>
  <c r="D41" i="123"/>
  <c r="G13" i="123"/>
  <c r="G30" i="123"/>
  <c r="G52" i="123"/>
  <c r="D17" i="123"/>
  <c r="D42" i="123"/>
  <c r="G14" i="123"/>
  <c r="G31" i="123"/>
  <c r="G53" i="123"/>
  <c r="D43" i="123"/>
  <c r="G15" i="123"/>
  <c r="G35" i="123"/>
  <c r="G54" i="123"/>
  <c r="G42" i="123"/>
  <c r="D26" i="123"/>
  <c r="D50" i="123"/>
  <c r="G16" i="123"/>
  <c r="G38" i="123"/>
  <c r="G55" i="123"/>
  <c r="D27" i="123"/>
  <c r="D51" i="123"/>
  <c r="G17" i="123"/>
  <c r="G39" i="123"/>
  <c r="G60" i="123"/>
  <c r="G32" i="123"/>
  <c r="G44" i="123"/>
  <c r="G56" i="123"/>
  <c r="G33" i="123"/>
  <c r="G45" i="123"/>
  <c r="G57" i="123"/>
  <c r="G8" i="123"/>
  <c r="G20" i="123"/>
  <c r="G34" i="123"/>
  <c r="G46" i="123"/>
  <c r="G58" i="123"/>
  <c r="G10" i="123"/>
  <c r="G24" i="123"/>
  <c r="G36" i="123"/>
  <c r="G48" i="123"/>
  <c r="G11" i="123"/>
  <c r="G25" i="123"/>
  <c r="G37" i="123"/>
  <c r="G49" i="123"/>
  <c r="D18" i="123"/>
  <c r="D32" i="123"/>
  <c r="D44" i="123"/>
  <c r="D56" i="123"/>
  <c r="D33" i="123"/>
  <c r="D45" i="123"/>
  <c r="D57" i="123"/>
  <c r="D8" i="123"/>
  <c r="D20" i="123"/>
  <c r="D34" i="123"/>
  <c r="D46" i="123"/>
  <c r="D58" i="123"/>
  <c r="D9" i="123"/>
  <c r="D23" i="123"/>
  <c r="D35" i="123"/>
  <c r="D47" i="123"/>
  <c r="D10" i="123"/>
  <c r="D24" i="123"/>
  <c r="D36" i="123"/>
  <c r="D48" i="123"/>
  <c r="D11" i="123"/>
  <c r="D25" i="123"/>
  <c r="D37" i="123"/>
  <c r="D49" i="123"/>
  <c r="G15" i="122"/>
  <c r="D15" i="122"/>
  <c r="D16" i="122"/>
  <c r="G27" i="122"/>
  <c r="D28" i="122"/>
  <c r="G28" i="122"/>
  <c r="D29" i="122"/>
  <c r="G29" i="122"/>
  <c r="D30" i="122"/>
  <c r="G38" i="122"/>
  <c r="D31" i="122"/>
  <c r="G39" i="122"/>
  <c r="D14" i="122"/>
  <c r="G18" i="122"/>
  <c r="D44" i="122"/>
  <c r="G6" i="122"/>
  <c r="G40" i="122"/>
  <c r="D32" i="122"/>
  <c r="D53" i="122"/>
  <c r="D35" i="122"/>
  <c r="D54" i="122"/>
  <c r="D17" i="122"/>
  <c r="D38" i="122"/>
  <c r="D55" i="122"/>
  <c r="G41" i="122"/>
  <c r="D18" i="122"/>
  <c r="D39" i="122"/>
  <c r="D56" i="122"/>
  <c r="G50" i="122"/>
  <c r="D40" i="122"/>
  <c r="D60" i="122"/>
  <c r="G51" i="122"/>
  <c r="D23" i="122"/>
  <c r="D41" i="122"/>
  <c r="G52" i="122"/>
  <c r="D6" i="122"/>
  <c r="D26" i="122"/>
  <c r="D42" i="122"/>
  <c r="G53" i="122"/>
  <c r="D7" i="122"/>
  <c r="D27" i="122"/>
  <c r="D43" i="122"/>
  <c r="G26" i="122"/>
  <c r="G60" i="122"/>
  <c r="G16" i="122"/>
  <c r="G30" i="122"/>
  <c r="G42" i="122"/>
  <c r="G54" i="122"/>
  <c r="G17" i="122"/>
  <c r="G31" i="122"/>
  <c r="G43" i="122"/>
  <c r="G55" i="122"/>
  <c r="G32" i="122"/>
  <c r="G44" i="122"/>
  <c r="G56" i="122"/>
  <c r="G33" i="122"/>
  <c r="G45" i="122"/>
  <c r="G57" i="122"/>
  <c r="G8" i="122"/>
  <c r="G20" i="122"/>
  <c r="G34" i="122"/>
  <c r="G46" i="122"/>
  <c r="G58" i="122"/>
  <c r="G7" i="122"/>
  <c r="G9" i="122"/>
  <c r="G23" i="122"/>
  <c r="G35" i="122"/>
  <c r="G47" i="122"/>
  <c r="G10" i="122"/>
  <c r="G24" i="122"/>
  <c r="G36" i="122"/>
  <c r="G48" i="122"/>
  <c r="G11" i="122"/>
  <c r="G25" i="122"/>
  <c r="G37" i="122"/>
  <c r="G49" i="122"/>
  <c r="D33" i="122"/>
  <c r="D45" i="122"/>
  <c r="D57" i="122"/>
  <c r="D8" i="122"/>
  <c r="D20" i="122"/>
  <c r="D34" i="122"/>
  <c r="D46" i="122"/>
  <c r="D58" i="122"/>
  <c r="D47" i="122"/>
  <c r="D10" i="122"/>
  <c r="D24" i="122"/>
  <c r="D36" i="122"/>
  <c r="D48" i="122"/>
  <c r="D11" i="122"/>
  <c r="D25" i="122"/>
  <c r="D37" i="122"/>
  <c r="D49" i="122"/>
  <c r="D17" i="121"/>
  <c r="D26" i="121"/>
  <c r="D38" i="121"/>
  <c r="D43" i="121"/>
  <c r="D27" i="121"/>
  <c r="D49" i="121"/>
  <c r="D42" i="121"/>
  <c r="D7" i="121"/>
  <c r="D28" i="121"/>
  <c r="D50" i="121"/>
  <c r="D41" i="121"/>
  <c r="D11" i="121"/>
  <c r="D29" i="121"/>
  <c r="D51" i="121"/>
  <c r="D12" i="121"/>
  <c r="D30" i="121"/>
  <c r="D52" i="121"/>
  <c r="D13" i="121"/>
  <c r="D31" i="121"/>
  <c r="D53" i="121"/>
  <c r="D62" i="121"/>
  <c r="D25" i="121"/>
  <c r="D14" i="121"/>
  <c r="D37" i="121"/>
  <c r="D54" i="121"/>
  <c r="G51" i="121"/>
  <c r="G50" i="121"/>
  <c r="G15" i="121"/>
  <c r="G39" i="121"/>
  <c r="G45" i="121"/>
  <c r="G57" i="121"/>
  <c r="G26" i="121"/>
  <c r="G28" i="121"/>
  <c r="G53" i="121"/>
  <c r="G54" i="121"/>
  <c r="G17" i="121"/>
  <c r="G6" i="121"/>
  <c r="G56" i="121"/>
  <c r="G7" i="121"/>
  <c r="G33" i="121"/>
  <c r="G8" i="121"/>
  <c r="G20" i="121"/>
  <c r="G34" i="121"/>
  <c r="G46" i="121"/>
  <c r="G58" i="121"/>
  <c r="G27" i="121"/>
  <c r="G29" i="121"/>
  <c r="G30" i="121"/>
  <c r="G43" i="121"/>
  <c r="G9" i="121"/>
  <c r="G47" i="121"/>
  <c r="G38" i="121"/>
  <c r="G52" i="121"/>
  <c r="G16" i="121"/>
  <c r="G31" i="121"/>
  <c r="G32" i="121"/>
  <c r="G35" i="121"/>
  <c r="G10" i="121"/>
  <c r="G24" i="121"/>
  <c r="G36" i="121"/>
  <c r="G48" i="121"/>
  <c r="G12" i="121"/>
  <c r="G13" i="121"/>
  <c r="G14" i="121"/>
  <c r="G40" i="121"/>
  <c r="G41" i="121"/>
  <c r="G42" i="121"/>
  <c r="G55" i="121"/>
  <c r="G18" i="121"/>
  <c r="G44" i="121"/>
  <c r="G23" i="121"/>
  <c r="G11" i="121"/>
  <c r="G25" i="121"/>
  <c r="G37" i="121"/>
  <c r="G49" i="121"/>
  <c r="D6" i="121"/>
  <c r="D18" i="121"/>
  <c r="D32" i="121"/>
  <c r="D44" i="121"/>
  <c r="D56" i="121"/>
  <c r="D33" i="121"/>
  <c r="D45" i="121"/>
  <c r="D57" i="121"/>
  <c r="D8" i="121"/>
  <c r="D20" i="121"/>
  <c r="D34" i="121"/>
  <c r="D46" i="121"/>
  <c r="D58" i="121"/>
  <c r="D9" i="121"/>
  <c r="D23" i="121"/>
  <c r="D35" i="121"/>
  <c r="D47" i="121"/>
  <c r="D10" i="121"/>
  <c r="D24" i="121"/>
  <c r="D36" i="121"/>
  <c r="D43" i="120"/>
  <c r="D44" i="120"/>
  <c r="D50" i="120"/>
  <c r="D27" i="120"/>
  <c r="D51" i="120"/>
  <c r="D28" i="120"/>
  <c r="D52" i="120"/>
  <c r="D29" i="120"/>
  <c r="D53" i="120"/>
  <c r="D17" i="120"/>
  <c r="D12" i="120"/>
  <c r="D31" i="120"/>
  <c r="D55" i="120"/>
  <c r="D13" i="120"/>
  <c r="D32" i="120"/>
  <c r="D56" i="120"/>
  <c r="D14" i="120"/>
  <c r="D38" i="120"/>
  <c r="D60" i="120"/>
  <c r="D26" i="120"/>
  <c r="D6" i="120"/>
  <c r="D30" i="120"/>
  <c r="D54" i="120"/>
  <c r="D15" i="120"/>
  <c r="D39" i="120"/>
  <c r="D16" i="120"/>
  <c r="D40" i="120"/>
  <c r="G28" i="120"/>
  <c r="G27" i="120"/>
  <c r="G40" i="120"/>
  <c r="G50" i="120"/>
  <c r="G51" i="120"/>
  <c r="G26" i="120"/>
  <c r="G38" i="120"/>
  <c r="D18" i="120"/>
  <c r="D41" i="120"/>
  <c r="G12" i="120"/>
  <c r="G52" i="120"/>
  <c r="G39" i="120"/>
  <c r="D42" i="120"/>
  <c r="G13" i="120"/>
  <c r="G60" i="120"/>
  <c r="G41" i="120"/>
  <c r="G17" i="120"/>
  <c r="G31" i="120"/>
  <c r="G43" i="120"/>
  <c r="G55" i="120"/>
  <c r="G54" i="120"/>
  <c r="G6" i="120"/>
  <c r="G18" i="120"/>
  <c r="G32" i="120"/>
  <c r="G44" i="120"/>
  <c r="G56" i="120"/>
  <c r="G53" i="120"/>
  <c r="G7" i="120"/>
  <c r="G45" i="120"/>
  <c r="G57" i="120"/>
  <c r="G42" i="120"/>
  <c r="G33" i="120"/>
  <c r="G8" i="120"/>
  <c r="G20" i="120"/>
  <c r="G34" i="120"/>
  <c r="G46" i="120"/>
  <c r="G58" i="120"/>
  <c r="G15" i="120"/>
  <c r="G16" i="120"/>
  <c r="G9" i="120"/>
  <c r="G23" i="120"/>
  <c r="G47" i="120"/>
  <c r="G10" i="120"/>
  <c r="G24" i="120"/>
  <c r="G36" i="120"/>
  <c r="G48" i="120"/>
  <c r="G29" i="120"/>
  <c r="G30" i="120"/>
  <c r="G35" i="120"/>
  <c r="G11" i="120"/>
  <c r="G25" i="120"/>
  <c r="G37" i="120"/>
  <c r="G49" i="120"/>
  <c r="D33" i="120"/>
  <c r="D45" i="120"/>
  <c r="D57" i="120"/>
  <c r="D7" i="120"/>
  <c r="D8" i="120"/>
  <c r="D20" i="120"/>
  <c r="D34" i="120"/>
  <c r="D46" i="120"/>
  <c r="D58" i="120"/>
  <c r="D23" i="120"/>
  <c r="D47" i="120"/>
  <c r="D10" i="120"/>
  <c r="D24" i="120"/>
  <c r="D36" i="120"/>
  <c r="D48" i="120"/>
  <c r="D9" i="120"/>
  <c r="D35" i="120"/>
  <c r="D11" i="120"/>
  <c r="D25" i="120"/>
  <c r="D37" i="120"/>
  <c r="D49" i="120"/>
  <c r="G12" i="119"/>
  <c r="D17" i="119"/>
  <c r="G38" i="119"/>
  <c r="G14" i="119"/>
  <c r="D30" i="119"/>
  <c r="D38" i="119"/>
  <c r="G39" i="119"/>
  <c r="G13" i="119"/>
  <c r="G15" i="119"/>
  <c r="D31" i="119"/>
  <c r="D39" i="119"/>
  <c r="G40" i="119"/>
  <c r="D40" i="119"/>
  <c r="G42" i="119"/>
  <c r="G41" i="119"/>
  <c r="G16" i="119"/>
  <c r="G43" i="119"/>
  <c r="G50" i="119"/>
  <c r="D43" i="119"/>
  <c r="G26" i="119"/>
  <c r="G51" i="119"/>
  <c r="D26" i="119"/>
  <c r="D50" i="119"/>
  <c r="G27" i="119"/>
  <c r="G52" i="119"/>
  <c r="D27" i="119"/>
  <c r="D51" i="119"/>
  <c r="G28" i="119"/>
  <c r="G53" i="119"/>
  <c r="D28" i="119"/>
  <c r="D52" i="119"/>
  <c r="G29" i="119"/>
  <c r="G54" i="119"/>
  <c r="D29" i="119"/>
  <c r="D53" i="119"/>
  <c r="G30" i="119"/>
  <c r="G60" i="119"/>
  <c r="G55" i="119"/>
  <c r="G6" i="119"/>
  <c r="G18" i="119"/>
  <c r="G32" i="119"/>
  <c r="G44" i="119"/>
  <c r="G56" i="119"/>
  <c r="G57" i="119"/>
  <c r="G17" i="119"/>
  <c r="G7" i="119"/>
  <c r="G8" i="119"/>
  <c r="G34" i="119"/>
  <c r="G46" i="119"/>
  <c r="G58" i="119"/>
  <c r="G31" i="119"/>
  <c r="G33" i="119"/>
  <c r="G47" i="119"/>
  <c r="G35" i="119"/>
  <c r="G10" i="119"/>
  <c r="G24" i="119"/>
  <c r="G36" i="119"/>
  <c r="G48" i="119"/>
  <c r="G45" i="119"/>
  <c r="G20" i="119"/>
  <c r="G9" i="119"/>
  <c r="G23" i="119"/>
  <c r="G11" i="119"/>
  <c r="G25" i="119"/>
  <c r="G37" i="119"/>
  <c r="G49" i="119"/>
  <c r="D33" i="119"/>
  <c r="D45" i="119"/>
  <c r="D57" i="119"/>
  <c r="D44" i="119"/>
  <c r="D8" i="119"/>
  <c r="D20" i="119"/>
  <c r="D34" i="119"/>
  <c r="D46" i="119"/>
  <c r="D58" i="119"/>
  <c r="D18" i="119"/>
  <c r="D56" i="119"/>
  <c r="D23" i="119"/>
  <c r="D47" i="119"/>
  <c r="D10" i="119"/>
  <c r="D24" i="119"/>
  <c r="D36" i="119"/>
  <c r="D48" i="119"/>
  <c r="D6" i="119"/>
  <c r="D32" i="119"/>
  <c r="D7" i="119"/>
  <c r="D9" i="119"/>
  <c r="D35" i="119"/>
  <c r="D11" i="119"/>
  <c r="D25" i="119"/>
  <c r="D37" i="119"/>
  <c r="D49" i="119"/>
  <c r="G12" i="118"/>
  <c r="D14" i="118"/>
  <c r="G30" i="118"/>
  <c r="G38" i="118"/>
  <c r="D27" i="118"/>
  <c r="G39" i="118"/>
  <c r="G13" i="118"/>
  <c r="G40" i="118"/>
  <c r="G41" i="118"/>
  <c r="D12" i="118"/>
  <c r="D38" i="118"/>
  <c r="G15" i="118"/>
  <c r="G42" i="118"/>
  <c r="G14" i="118"/>
  <c r="D13" i="118"/>
  <c r="D39" i="118"/>
  <c r="G16" i="118"/>
  <c r="G50" i="118"/>
  <c r="D15" i="118"/>
  <c r="D41" i="118"/>
  <c r="G26" i="118"/>
  <c r="G52" i="118"/>
  <c r="G51" i="118"/>
  <c r="D16" i="118"/>
  <c r="D42" i="118"/>
  <c r="G27" i="118"/>
  <c r="G53" i="118"/>
  <c r="D50" i="118"/>
  <c r="G28" i="118"/>
  <c r="G54" i="118"/>
  <c r="D26" i="118"/>
  <c r="D51" i="118"/>
  <c r="G29" i="118"/>
  <c r="G60" i="118"/>
  <c r="G32" i="118"/>
  <c r="G17" i="118"/>
  <c r="G6" i="118"/>
  <c r="G57" i="118"/>
  <c r="G31" i="118"/>
  <c r="G44" i="118"/>
  <c r="G58" i="118"/>
  <c r="G43" i="118"/>
  <c r="G55" i="118"/>
  <c r="G18" i="118"/>
  <c r="G56" i="118"/>
  <c r="G7" i="118"/>
  <c r="G33" i="118"/>
  <c r="G8" i="118"/>
  <c r="G34" i="118"/>
  <c r="G9" i="118"/>
  <c r="G23" i="118"/>
  <c r="G47" i="118"/>
  <c r="G10" i="118"/>
  <c r="G24" i="118"/>
  <c r="G36" i="118"/>
  <c r="G48" i="118"/>
  <c r="G45" i="118"/>
  <c r="G20" i="118"/>
  <c r="G46" i="118"/>
  <c r="G35" i="118"/>
  <c r="G11" i="118"/>
  <c r="G25" i="118"/>
  <c r="G37" i="118"/>
  <c r="G49" i="118"/>
  <c r="D17" i="118"/>
  <c r="D18" i="118"/>
  <c r="D33" i="118"/>
  <c r="D57" i="118"/>
  <c r="D6" i="118"/>
  <c r="D56" i="118"/>
  <c r="D45" i="118"/>
  <c r="D8" i="118"/>
  <c r="D20" i="118"/>
  <c r="D34" i="118"/>
  <c r="D46" i="118"/>
  <c r="D58" i="118"/>
  <c r="D43" i="118"/>
  <c r="D44" i="118"/>
  <c r="D7" i="118"/>
  <c r="D23" i="118"/>
  <c r="D35" i="118"/>
  <c r="D47" i="118"/>
  <c r="D55" i="118"/>
  <c r="D32" i="118"/>
  <c r="D9" i="118"/>
  <c r="D10" i="118"/>
  <c r="D24" i="118"/>
  <c r="D36" i="118"/>
  <c r="D48" i="118"/>
  <c r="D11" i="118"/>
  <c r="D25" i="118"/>
  <c r="D37" i="118"/>
  <c r="D49" i="118"/>
  <c r="G40" i="117"/>
  <c r="G26" i="117"/>
  <c r="G28" i="117"/>
  <c r="G53" i="117"/>
  <c r="G54" i="117"/>
  <c r="G15" i="117"/>
  <c r="G41" i="117"/>
  <c r="G43" i="117"/>
  <c r="G52" i="117"/>
  <c r="G12" i="117"/>
  <c r="G31" i="117"/>
  <c r="G55" i="117"/>
  <c r="G16" i="117"/>
  <c r="G17" i="117"/>
  <c r="G42" i="117"/>
  <c r="G50" i="117"/>
  <c r="G51" i="117"/>
  <c r="G30" i="117"/>
  <c r="G13" i="117"/>
  <c r="G38" i="117"/>
  <c r="G57" i="117"/>
  <c r="G27" i="117"/>
  <c r="G29" i="117"/>
  <c r="G14" i="117"/>
  <c r="G39" i="117"/>
  <c r="G60" i="117"/>
  <c r="G58" i="117"/>
  <c r="G6" i="117"/>
  <c r="G18" i="117"/>
  <c r="G32" i="117"/>
  <c r="G44" i="117"/>
  <c r="G56" i="117"/>
  <c r="G7" i="117"/>
  <c r="G33" i="117"/>
  <c r="G8" i="117"/>
  <c r="G20" i="117"/>
  <c r="G9" i="117"/>
  <c r="G47" i="117"/>
  <c r="G10" i="117"/>
  <c r="G24" i="117"/>
  <c r="G36" i="117"/>
  <c r="G48" i="117"/>
  <c r="G45" i="117"/>
  <c r="G34" i="117"/>
  <c r="G46" i="117"/>
  <c r="G23" i="117"/>
  <c r="G35" i="117"/>
  <c r="G11" i="117"/>
  <c r="G25" i="117"/>
  <c r="G37" i="117"/>
  <c r="G49" i="117"/>
  <c r="C60" i="117" l="1"/>
  <c r="D40" i="117"/>
  <c r="C20" i="117"/>
  <c r="D62" i="117" s="1"/>
  <c r="F60" i="116"/>
  <c r="F20" i="116"/>
  <c r="G62" i="116" s="1"/>
  <c r="D52" i="117" l="1"/>
  <c r="D53" i="117"/>
  <c r="D60" i="117"/>
  <c r="D12" i="117"/>
  <c r="D54" i="117"/>
  <c r="D28" i="117"/>
  <c r="D13" i="117"/>
  <c r="D26" i="117"/>
  <c r="D27" i="117"/>
  <c r="D15" i="117"/>
  <c r="D29" i="117"/>
  <c r="D30" i="117"/>
  <c r="D38" i="117"/>
  <c r="D39" i="117"/>
  <c r="D14" i="117"/>
  <c r="D41" i="117"/>
  <c r="D42" i="117"/>
  <c r="D16" i="117"/>
  <c r="D50" i="117"/>
  <c r="D51" i="117"/>
  <c r="D31" i="117"/>
  <c r="D32" i="117"/>
  <c r="D17" i="117"/>
  <c r="D43" i="117"/>
  <c r="D55" i="117"/>
  <c r="D18" i="117"/>
  <c r="D44" i="117"/>
  <c r="D7" i="117"/>
  <c r="D45" i="117"/>
  <c r="D58" i="117"/>
  <c r="D6" i="117"/>
  <c r="D56" i="117"/>
  <c r="D35" i="117"/>
  <c r="D33" i="117"/>
  <c r="D57" i="117"/>
  <c r="D8" i="117"/>
  <c r="D20" i="117"/>
  <c r="D34" i="117"/>
  <c r="D46" i="117"/>
  <c r="D9" i="117"/>
  <c r="D23" i="117"/>
  <c r="D47" i="117"/>
  <c r="D10" i="117"/>
  <c r="D24" i="117"/>
  <c r="D36" i="117"/>
  <c r="D48" i="117"/>
  <c r="D11" i="117"/>
  <c r="D25" i="117"/>
  <c r="D37" i="117"/>
  <c r="D49" i="117"/>
  <c r="G41" i="116"/>
  <c r="G26" i="116"/>
  <c r="G38" i="116"/>
  <c r="G50" i="116"/>
  <c r="G12" i="116"/>
  <c r="G60" i="116"/>
  <c r="G13" i="116"/>
  <c r="G52" i="116"/>
  <c r="G15" i="116"/>
  <c r="G16" i="116"/>
  <c r="G31" i="116"/>
  <c r="G55" i="116"/>
  <c r="G27" i="116"/>
  <c r="G14" i="116"/>
  <c r="G53" i="116"/>
  <c r="G56" i="116"/>
  <c r="G58" i="116"/>
  <c r="G39" i="116"/>
  <c r="G28" i="116"/>
  <c r="G42" i="116"/>
  <c r="G6" i="116"/>
  <c r="G51" i="116"/>
  <c r="G54" i="116"/>
  <c r="G45" i="116"/>
  <c r="G57" i="116"/>
  <c r="G8" i="116"/>
  <c r="G34" i="116"/>
  <c r="G46" i="116"/>
  <c r="G9" i="116"/>
  <c r="G23" i="116"/>
  <c r="G35" i="116"/>
  <c r="G47" i="116"/>
  <c r="G10" i="116"/>
  <c r="G24" i="116"/>
  <c r="G36" i="116"/>
  <c r="G48" i="116"/>
  <c r="G40" i="116"/>
  <c r="G29" i="116"/>
  <c r="G30" i="116"/>
  <c r="G17" i="116"/>
  <c r="G43" i="116"/>
  <c r="G18" i="116"/>
  <c r="G32" i="116"/>
  <c r="G44" i="116"/>
  <c r="G7" i="116"/>
  <c r="G33" i="116"/>
  <c r="G20" i="116"/>
  <c r="G11" i="116"/>
  <c r="G25" i="116"/>
  <c r="G37" i="116"/>
  <c r="G49" i="116"/>
  <c r="C60" i="116" l="1"/>
  <c r="D60" i="116" s="1"/>
  <c r="D46" i="116"/>
  <c r="D44" i="116"/>
  <c r="D43" i="116"/>
  <c r="C20" i="116"/>
  <c r="D48" i="116" s="1"/>
  <c r="D16" i="116"/>
  <c r="D13" i="116"/>
  <c r="F60" i="115"/>
  <c r="F20" i="115"/>
  <c r="G62" i="115" s="1"/>
  <c r="D14" i="116" l="1"/>
  <c r="D56" i="116"/>
  <c r="D15" i="116"/>
  <c r="D58" i="116"/>
  <c r="D28" i="116"/>
  <c r="D62" i="116"/>
  <c r="D29" i="116"/>
  <c r="D30" i="116"/>
  <c r="D31" i="116"/>
  <c r="D42" i="116"/>
  <c r="D17" i="116"/>
  <c r="D47" i="116"/>
  <c r="D18" i="116"/>
  <c r="D34" i="116"/>
  <c r="D49" i="116"/>
  <c r="D6" i="116"/>
  <c r="D35" i="116"/>
  <c r="D50" i="116"/>
  <c r="D7" i="116"/>
  <c r="D20" i="116"/>
  <c r="D37" i="116"/>
  <c r="D51" i="116"/>
  <c r="D38" i="116"/>
  <c r="D9" i="116"/>
  <c r="D25" i="116"/>
  <c r="D39" i="116"/>
  <c r="D53" i="116"/>
  <c r="D32" i="116"/>
  <c r="D8" i="116"/>
  <c r="D23" i="116"/>
  <c r="D52" i="116"/>
  <c r="D11" i="116"/>
  <c r="D26" i="116"/>
  <c r="D40" i="116"/>
  <c r="D54" i="116"/>
  <c r="D12" i="116"/>
  <c r="D27" i="116"/>
  <c r="D41" i="116"/>
  <c r="D55" i="116"/>
  <c r="D33" i="116"/>
  <c r="D45" i="116"/>
  <c r="D57" i="116"/>
  <c r="D10" i="116"/>
  <c r="D24" i="116"/>
  <c r="D36" i="116"/>
  <c r="G50" i="115"/>
  <c r="G51" i="115"/>
  <c r="G18" i="115"/>
  <c r="G52" i="115"/>
  <c r="G17" i="115"/>
  <c r="G43" i="115"/>
  <c r="G13" i="115"/>
  <c r="G31" i="115"/>
  <c r="G53" i="115"/>
  <c r="G44" i="115"/>
  <c r="G28" i="115"/>
  <c r="G29" i="115"/>
  <c r="G30" i="115"/>
  <c r="G14" i="115"/>
  <c r="G32" i="115"/>
  <c r="G54" i="115"/>
  <c r="G41" i="115"/>
  <c r="G26" i="115"/>
  <c r="G27" i="115"/>
  <c r="G6" i="115"/>
  <c r="G12" i="115"/>
  <c r="G15" i="115"/>
  <c r="G38" i="115"/>
  <c r="G55" i="115"/>
  <c r="G40" i="115"/>
  <c r="G42" i="115"/>
  <c r="G16" i="115"/>
  <c r="G39" i="115"/>
  <c r="G60" i="115"/>
  <c r="G8" i="115"/>
  <c r="G46" i="115"/>
  <c r="G58" i="115"/>
  <c r="G56" i="115"/>
  <c r="G33" i="115"/>
  <c r="G57" i="115"/>
  <c r="G20" i="115"/>
  <c r="G9" i="115"/>
  <c r="G23" i="115"/>
  <c r="G47" i="115"/>
  <c r="G10" i="115"/>
  <c r="G24" i="115"/>
  <c r="G36" i="115"/>
  <c r="G48" i="115"/>
  <c r="G7" i="115"/>
  <c r="G45" i="115"/>
  <c r="G34" i="115"/>
  <c r="G35" i="115"/>
  <c r="G11" i="115"/>
  <c r="G25" i="115"/>
  <c r="G37" i="115"/>
  <c r="G49" i="115"/>
  <c r="C60" i="115" l="1"/>
  <c r="D60" i="115" s="1"/>
  <c r="D56" i="115"/>
  <c r="D55" i="115"/>
  <c r="D39" i="115"/>
  <c r="C20" i="115"/>
  <c r="D48" i="115" s="1"/>
  <c r="D17" i="115"/>
  <c r="D16" i="115"/>
  <c r="D15" i="115"/>
  <c r="F60" i="114"/>
  <c r="F20" i="114"/>
  <c r="G62" i="114" s="1"/>
  <c r="D38" i="115" l="1"/>
  <c r="D62" i="115"/>
  <c r="D26" i="115"/>
  <c r="D43" i="115"/>
  <c r="D25" i="115"/>
  <c r="D40" i="115"/>
  <c r="D50" i="115"/>
  <c r="D11" i="115"/>
  <c r="D29" i="115"/>
  <c r="D51" i="115"/>
  <c r="D52" i="115"/>
  <c r="D42" i="115"/>
  <c r="D49" i="115"/>
  <c r="D28" i="115"/>
  <c r="D30" i="115"/>
  <c r="D13" i="115"/>
  <c r="D31" i="115"/>
  <c r="D53" i="115"/>
  <c r="D41" i="115"/>
  <c r="D27" i="115"/>
  <c r="D6" i="115"/>
  <c r="D12" i="115"/>
  <c r="D14" i="115"/>
  <c r="D37" i="115"/>
  <c r="D54" i="115"/>
  <c r="D45" i="115"/>
  <c r="D57" i="115"/>
  <c r="D18" i="115"/>
  <c r="D44" i="115"/>
  <c r="D7" i="115"/>
  <c r="D33" i="115"/>
  <c r="D8" i="115"/>
  <c r="D20" i="115"/>
  <c r="D34" i="115"/>
  <c r="D46" i="115"/>
  <c r="D58" i="115"/>
  <c r="D23" i="115"/>
  <c r="D32" i="115"/>
  <c r="D9" i="115"/>
  <c r="D35" i="115"/>
  <c r="D47" i="115"/>
  <c r="D10" i="115"/>
  <c r="D24" i="115"/>
  <c r="D36" i="115"/>
  <c r="G38" i="114"/>
  <c r="G39" i="114"/>
  <c r="G13" i="114"/>
  <c r="G15" i="114"/>
  <c r="G40" i="114"/>
  <c r="G41" i="114"/>
  <c r="G12" i="114"/>
  <c r="G14" i="114"/>
  <c r="G30" i="114"/>
  <c r="G42" i="114"/>
  <c r="G26" i="114"/>
  <c r="G52" i="114"/>
  <c r="G16" i="114"/>
  <c r="G51" i="114"/>
  <c r="G27" i="114"/>
  <c r="G53" i="114"/>
  <c r="G28" i="114"/>
  <c r="G54" i="114"/>
  <c r="G50" i="114"/>
  <c r="G29" i="114"/>
  <c r="G60" i="114"/>
  <c r="G17" i="114"/>
  <c r="G57" i="114"/>
  <c r="G33" i="114"/>
  <c r="G45" i="114"/>
  <c r="G8" i="114"/>
  <c r="G20" i="114"/>
  <c r="G34" i="114"/>
  <c r="G46" i="114"/>
  <c r="G58" i="114"/>
  <c r="G31" i="114"/>
  <c r="G55" i="114"/>
  <c r="G18" i="114"/>
  <c r="G44" i="114"/>
  <c r="G9" i="114"/>
  <c r="G47" i="114"/>
  <c r="G10" i="114"/>
  <c r="G24" i="114"/>
  <c r="G36" i="114"/>
  <c r="G48" i="114"/>
  <c r="G43" i="114"/>
  <c r="G6" i="114"/>
  <c r="G32" i="114"/>
  <c r="G56" i="114"/>
  <c r="G7" i="114"/>
  <c r="G23" i="114"/>
  <c r="G35" i="114"/>
  <c r="G11" i="114"/>
  <c r="G25" i="114"/>
  <c r="G37" i="114"/>
  <c r="G49" i="114"/>
  <c r="C60" i="114" l="1"/>
  <c r="C20" i="114"/>
  <c r="D48" i="114" s="1"/>
  <c r="D56" i="114" l="1"/>
  <c r="D55" i="114"/>
  <c r="D39" i="114"/>
  <c r="D18" i="114"/>
  <c r="D9" i="114"/>
  <c r="D41" i="114"/>
  <c r="D42" i="114"/>
  <c r="D27" i="114"/>
  <c r="D28" i="114"/>
  <c r="D12" i="114"/>
  <c r="D29" i="114"/>
  <c r="D49" i="114"/>
  <c r="D60" i="114"/>
  <c r="D7" i="114"/>
  <c r="D13" i="114"/>
  <c r="D30" i="114"/>
  <c r="D50" i="114"/>
  <c r="D40" i="114"/>
  <c r="D26" i="114"/>
  <c r="D14" i="114"/>
  <c r="D31" i="114"/>
  <c r="D51" i="114"/>
  <c r="D43" i="114"/>
  <c r="D44" i="114"/>
  <c r="D15" i="114"/>
  <c r="D32" i="114"/>
  <c r="D52" i="114"/>
  <c r="D6" i="114"/>
  <c r="D62" i="114"/>
  <c r="D16" i="114"/>
  <c r="D37" i="114"/>
  <c r="D53" i="114"/>
  <c r="D25" i="114"/>
  <c r="D11" i="114"/>
  <c r="D17" i="114"/>
  <c r="D38" i="114"/>
  <c r="D54" i="114"/>
  <c r="D33" i="114"/>
  <c r="D45" i="114"/>
  <c r="D57" i="114"/>
  <c r="D8" i="114"/>
  <c r="D20" i="114"/>
  <c r="D34" i="114"/>
  <c r="D46" i="114"/>
  <c r="D58" i="114"/>
  <c r="D23" i="114"/>
  <c r="D35" i="114"/>
  <c r="D47" i="114"/>
  <c r="D10" i="114"/>
  <c r="D24" i="114"/>
  <c r="D36" i="114"/>
</calcChain>
</file>

<file path=xl/sharedStrings.xml><?xml version="1.0" encoding="utf-8"?>
<sst xmlns="http://schemas.openxmlformats.org/spreadsheetml/2006/main" count="34701" uniqueCount="620">
  <si>
    <t>This document is formatted to 2-Sided printing. Prior to printing, start print, select properties and use drop-down menu for 2-Sided printing.</t>
  </si>
  <si>
    <t>Texas Department of Insurance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</si>
  <si>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</si>
  <si>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</si>
  <si>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</si>
  <si>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</si>
  <si>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</si>
  <si>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</si>
  <si>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</si>
  <si>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</si>
  <si>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</si>
  <si>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</si>
  <si>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</si>
  <si>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</si>
  <si>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</si>
  <si>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</si>
  <si>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</si>
  <si>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</si>
  <si>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2016 - 2020</t>
  </si>
  <si>
    <t>2016 - 2017</t>
  </si>
  <si>
    <t>2017 - 2018</t>
  </si>
  <si>
    <t>2018 - 2019</t>
  </si>
  <si>
    <t>2019 - 2020</t>
  </si>
  <si>
    <t>2011 - 2020</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</si>
  <si>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</si>
  <si>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</si>
  <si>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</si>
  <si>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</si>
  <si>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</si>
  <si>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</si>
  <si>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</si>
  <si>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</si>
  <si>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</si>
  <si>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2016</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</si>
  <si>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</si>
  <si>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</si>
  <si>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</si>
  <si>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</si>
  <si>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</si>
  <si>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</si>
  <si>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</si>
  <si>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</si>
  <si>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</si>
  <si>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</si>
  <si>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</si>
  <si>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</si>
  <si>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</si>
  <si>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</si>
  <si>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</si>
  <si>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</si>
  <si>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Nonemployees:</t>
  </si>
  <si>
    <t>3a.</t>
  </si>
  <si>
    <t>Title Agents</t>
  </si>
  <si>
    <t>3b.</t>
  </si>
  <si>
    <t>Others</t>
  </si>
  <si>
    <t>Closing Costs Paid Nonemployees:</t>
  </si>
  <si>
    <t>4a.</t>
  </si>
  <si>
    <t>4b.</t>
  </si>
  <si>
    <t>Rent</t>
  </si>
  <si>
    <t>6.</t>
  </si>
  <si>
    <t>Utilities</t>
  </si>
  <si>
    <t>7.</t>
  </si>
  <si>
    <t>Accounting &amp; Auditing</t>
  </si>
  <si>
    <t>8.</t>
  </si>
  <si>
    <t>9.</t>
  </si>
  <si>
    <t>10.</t>
  </si>
  <si>
    <t>Insurance</t>
  </si>
  <si>
    <t>11.</t>
  </si>
  <si>
    <t>Interest</t>
  </si>
  <si>
    <t>12.</t>
  </si>
  <si>
    <t>Legal Expenses</t>
  </si>
  <si>
    <t>13.</t>
  </si>
  <si>
    <t>Licenses, Taxes, &amp; Fees</t>
  </si>
  <si>
    <t>14.</t>
  </si>
  <si>
    <t>Postage &amp; Freight</t>
  </si>
  <si>
    <t>15.</t>
  </si>
  <si>
    <t>Courier &amp; Overnight Delivery</t>
  </si>
  <si>
    <t>16.</t>
  </si>
  <si>
    <t>Telephone &amp; Facsmile</t>
  </si>
  <si>
    <t>17.</t>
  </si>
  <si>
    <t>Printing/Photocopying</t>
  </si>
  <si>
    <t>18.</t>
  </si>
  <si>
    <t>Office Supplies</t>
  </si>
  <si>
    <t>19.</t>
  </si>
  <si>
    <t>Equipment &amp; Vehicle Leases</t>
  </si>
  <si>
    <t>20.</t>
  </si>
  <si>
    <t>Depreciation</t>
  </si>
  <si>
    <t>21.</t>
  </si>
  <si>
    <t>Directors' Fees</t>
  </si>
  <si>
    <t>22.</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</si>
  <si>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</si>
  <si>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</si>
  <si>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</si>
  <si>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</si>
  <si>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</si>
  <si>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</si>
  <si>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</si>
  <si>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</si>
  <si>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</si>
  <si>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</si>
  <si>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</si>
  <si>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</si>
  <si>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</si>
  <si>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</si>
  <si>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</si>
  <si>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</si>
  <si>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</si>
  <si>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</si>
  <si>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</si>
  <si>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</si>
  <si>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2017</t>
  </si>
  <si>
    <t>Gross title premiums</t>
  </si>
  <si>
    <t>Title premiums retained by agents</t>
  </si>
  <si>
    <t>Title premiums remitted to underwriters</t>
  </si>
  <si>
    <t>Service charges</t>
  </si>
  <si>
    <t>Other income</t>
  </si>
  <si>
    <t>Salaries</t>
  </si>
  <si>
    <t>Examination costs paid to nonemployees</t>
  </si>
  <si>
    <t>Title agents</t>
  </si>
  <si>
    <t>Closing costs paid nonemployees</t>
  </si>
  <si>
    <t>Accounting &amp; auditing</t>
  </si>
  <si>
    <t>Legal expenses</t>
  </si>
  <si>
    <t>Licenses, taxes, &amp; fees</t>
  </si>
  <si>
    <t>Postage &amp; freight</t>
  </si>
  <si>
    <t>Courier &amp; overnight delivery</t>
  </si>
  <si>
    <t>Telephone &amp; fax</t>
  </si>
  <si>
    <t>Printing/photocopying</t>
  </si>
  <si>
    <t>Office supplies</t>
  </si>
  <si>
    <t>Equipment &amp; vehicle leases</t>
  </si>
  <si>
    <t>Directors' fees</t>
  </si>
  <si>
    <t>Bad debts</t>
  </si>
  <si>
    <t>Loss adjustment expenses incurred</t>
  </si>
  <si>
    <t>Losses incurred</t>
  </si>
  <si>
    <t>Allowances to managers &amp; agents</t>
  </si>
  <si>
    <t>Net addition to unearned premium reserve</t>
  </si>
  <si>
    <t>Damages paid for bad faith suits</t>
  </si>
  <si>
    <t>Fines or penalties for violation of law</t>
  </si>
  <si>
    <t>Donations/lobbying</t>
  </si>
  <si>
    <t>Trade associations</t>
  </si>
  <si>
    <t>Calendar Year 2018</t>
  </si>
  <si>
    <t>Calendar Year 2019</t>
  </si>
  <si>
    <t>Calendar Year 2020</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</si>
  <si>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</si>
  <si>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</si>
  <si>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</si>
  <si>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</si>
  <si>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</si>
  <si>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</si>
  <si>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</si>
  <si>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</si>
  <si>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</si>
  <si>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</si>
  <si>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</si>
  <si>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</si>
  <si>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</si>
  <si>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</si>
  <si>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</si>
  <si>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</si>
  <si>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</si>
  <si>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</si>
  <si>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</si>
  <si>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</si>
  <si>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</si>
  <si>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</si>
  <si>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</si>
  <si>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</si>
  <si>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</si>
  <si>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</si>
  <si>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Travel, Lodging &amp; Education</t>
  </si>
  <si>
    <t>Interest Expense</t>
  </si>
  <si>
    <t>Legal Expense</t>
  </si>
  <si>
    <t>Telephone &amp; Facsimile</t>
  </si>
  <si>
    <t>Printing &amp; Photocopying</t>
  </si>
  <si>
    <t>Loss &amp; Loss Adjustment Expense</t>
  </si>
  <si>
    <t>Tax Certificates Paid Tax Authorities</t>
  </si>
  <si>
    <t>Recording Fees Paid County Clerk</t>
  </si>
  <si>
    <t>Plant Lease/Updates</t>
  </si>
  <si>
    <t>Damages for Bad Faith Suits</t>
  </si>
  <si>
    <t>Fines or Penalties</t>
  </si>
  <si>
    <t>Trade Association Fees</t>
  </si>
  <si>
    <t>Other Expenses</t>
  </si>
  <si>
    <t xml:space="preserve">AFFILIATED AGENCY EXPERIENCE </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</si>
  <si>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</si>
  <si>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</si>
  <si>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</si>
  <si>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</si>
  <si>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</si>
  <si>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</si>
  <si>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</si>
  <si>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</si>
  <si>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</si>
  <si>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</si>
  <si>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</si>
  <si>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</si>
  <si>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2011-2020</t>
  </si>
  <si>
    <t>AMERICAN LAND TITLE ASSOCIATION</t>
  </si>
  <si>
    <t>UNIFORM FINANCIAL REPORTING PLAN</t>
  </si>
  <si>
    <t>INCOME STATEMENT SUMMARY</t>
  </si>
  <si>
    <t xml:space="preserve">                              YEAR  2016</t>
  </si>
  <si>
    <t>Texas</t>
  </si>
  <si>
    <t>Elsewhere</t>
  </si>
  <si>
    <t>INCOME FROM OPERATIONS</t>
  </si>
  <si>
    <t>ACE Capital Title Reinsurance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</si>
  <si>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</si>
  <si>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</si>
  <si>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</si>
  <si>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</si>
  <si>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</si>
  <si>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</si>
  <si>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</si>
  <si>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EnTitle Insurance Company</t>
  </si>
  <si>
    <t>Fidelity National Title Insurance Company</t>
  </si>
  <si>
    <t>First American Title Guaranty Company</t>
  </si>
  <si>
    <t>First American Title Insurance Company</t>
  </si>
  <si>
    <t>First National Title Insurance Company</t>
  </si>
  <si>
    <t>National Investors Title Insurance Company</t>
  </si>
  <si>
    <t>National Title Insurance of New York, Inc.</t>
  </si>
  <si>
    <t>North American Title Insurance Company</t>
  </si>
  <si>
    <t>Old Republic National Title Insurance Company</t>
  </si>
  <si>
    <t>Premier Land Title Insurance Company</t>
  </si>
  <si>
    <t>Real Advantage Title Insurance Company</t>
  </si>
  <si>
    <t>Sierra Title Insurance Guaranty Company</t>
  </si>
  <si>
    <t>Stewart Title Guaranty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</si>
  <si>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</si>
  <si>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</si>
  <si>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</si>
  <si>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</si>
  <si>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</si>
  <si>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</si>
  <si>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</si>
  <si>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</si>
  <si>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</si>
  <si>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</si>
  <si>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</si>
  <si>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</si>
  <si>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</si>
  <si>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</si>
  <si>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</si>
  <si>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</si>
  <si>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</si>
  <si>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</si>
  <si>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</si>
  <si>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</si>
  <si>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</si>
  <si>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</si>
  <si>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</si>
  <si>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</si>
  <si>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</si>
  <si>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</si>
  <si>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2016</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</si>
  <si>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</si>
  <si>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</si>
  <si>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</si>
  <si>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</si>
  <si>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</si>
  <si>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</si>
  <si>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</si>
  <si>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</si>
  <si>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</si>
  <si>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</si>
  <si>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</si>
  <si>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</si>
  <si>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</si>
  <si>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</si>
  <si>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</si>
  <si>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</si>
  <si>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</si>
  <si>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</si>
  <si>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</si>
  <si>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</si>
  <si>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</si>
  <si>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2017</t>
  </si>
  <si>
    <t>Agents National Title Insurance Company</t>
  </si>
  <si>
    <t>Investors Title Insurance Company</t>
  </si>
  <si>
    <t>Southwest Land Title Insurance Company</t>
  </si>
  <si>
    <t>YEAR  2017</t>
  </si>
  <si>
    <t xml:space="preserve">                              YEAR  2018</t>
  </si>
  <si>
    <t>Radian Title Company</t>
  </si>
  <si>
    <t>Texan Title Insurance Company</t>
  </si>
  <si>
    <t>YEAR  2018</t>
  </si>
  <si>
    <t xml:space="preserve">                              YEAR  2019</t>
  </si>
  <si>
    <t>YEAR  2019</t>
  </si>
  <si>
    <t xml:space="preserve">                              YEAR  2020</t>
  </si>
  <si>
    <t>DHI Title Insurance Company</t>
  </si>
  <si>
    <t>YEAR 2020</t>
  </si>
  <si>
    <t>LIABILITY DISTRIBUTION REPORT</t>
  </si>
  <si>
    <t>ALL TRANSACTION TYPES</t>
  </si>
  <si>
    <t>For Experience Period January 1, 2016 - December 31, 2016</t>
  </si>
  <si>
    <t>Liability Range                            ($000)  [5]</t>
  </si>
  <si>
    <t>More             Than</t>
  </si>
  <si>
    <t>But No              More                  Than</t>
  </si>
  <si>
    <t>Number of              Transactions</t>
  </si>
  <si>
    <t>Gross Revenue Excluding Special Charges and Credits    And Endorsements [7]</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</si>
  <si>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</si>
  <si>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</si>
  <si>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</si>
  <si>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</si>
  <si>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</si>
  <si>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</si>
  <si>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</si>
  <si>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</si>
  <si>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</si>
  <si>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</si>
  <si>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</si>
  <si>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</si>
  <si>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</si>
  <si>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</si>
  <si>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</si>
  <si>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</si>
  <si>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</si>
  <si>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</si>
  <si>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</si>
  <si>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</si>
  <si>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</si>
  <si>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</si>
  <si>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</si>
  <si>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</si>
  <si>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</si>
  <si>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</si>
  <si>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</si>
  <si>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2017 - December 31, 2017</t>
  </si>
  <si>
    <t>For Experience Period January 1, 2018 - December 31, 2018</t>
  </si>
  <si>
    <t xml:space="preserve">ACE Capital Title Reinsurance Company </t>
  </si>
  <si>
    <t>Radian Title Insurance Company</t>
  </si>
  <si>
    <t>For Experience Period January 1, 2019 - December 31, 2019</t>
  </si>
  <si>
    <t>For Experience Period January 1, 2020 - December 31, 2020</t>
  </si>
  <si>
    <t>TITLE POLICIES WITH T-42 ENDORSEMENT</t>
  </si>
  <si>
    <t>ALL COMPANIES DETAIL</t>
  </si>
  <si>
    <t>CALENDAR YEAR</t>
  </si>
  <si>
    <t>Total Premium on above policies including endorsements</t>
  </si>
  <si>
    <t>Calendar Year Ended December 31, 2016</t>
  </si>
  <si>
    <t>Calendar Year Ended December 31, 2017</t>
  </si>
  <si>
    <t>Calendar Year Ended December 31, 2018</t>
  </si>
  <si>
    <t>FORM 10</t>
  </si>
  <si>
    <t>TITLE INSURANCE CLAIMS BY ALTA RISK CODES</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</si>
  <si>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</si>
  <si>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</si>
  <si>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</si>
  <si>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</si>
  <si>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</si>
  <si>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</si>
  <si>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</si>
  <si>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</si>
  <si>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</si>
  <si>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</si>
  <si>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</si>
  <si>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</si>
  <si>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</si>
  <si>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National InvestorsTitle Insurance Company</t>
  </si>
  <si>
    <t>Sierra Title Insurance Guaranty</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</si>
  <si>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</si>
  <si>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</si>
  <si>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</si>
  <si>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</si>
  <si>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</si>
  <si>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</si>
  <si>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</si>
  <si>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</si>
  <si>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</si>
  <si>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</si>
  <si>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</si>
  <si>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</si>
  <si>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</si>
  <si>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</si>
  <si>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</si>
  <si>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</si>
  <si>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</si>
  <si>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</si>
  <si>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</si>
  <si>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</si>
  <si>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</si>
  <si>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</si>
  <si>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</si>
  <si>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A6r</t>
  </si>
  <si>
    <t>A6s</t>
  </si>
  <si>
    <t>A6t</t>
  </si>
  <si>
    <t>A6u</t>
  </si>
  <si>
    <t>A6v</t>
  </si>
  <si>
    <t>A6w</t>
  </si>
  <si>
    <t>A6x</t>
  </si>
  <si>
    <t>B - Special Risks</t>
  </si>
  <si>
    <t>B1</t>
  </si>
  <si>
    <t>B1a</t>
  </si>
  <si>
    <t>B1b</t>
  </si>
  <si>
    <t>B2</t>
  </si>
  <si>
    <t>B3</t>
  </si>
  <si>
    <t>B4</t>
  </si>
  <si>
    <t>B4a</t>
  </si>
  <si>
    <t>B4b</t>
  </si>
  <si>
    <t>B4bb</t>
  </si>
  <si>
    <t>B4c</t>
  </si>
  <si>
    <t>B4d</t>
  </si>
  <si>
    <t>B4e</t>
  </si>
  <si>
    <t>B4g</t>
  </si>
  <si>
    <t>B4h</t>
  </si>
  <si>
    <t>B4i</t>
  </si>
  <si>
    <t>B4j</t>
  </si>
  <si>
    <t>B4k</t>
  </si>
  <si>
    <t>B4l</t>
  </si>
  <si>
    <t>B4n</t>
  </si>
  <si>
    <t>B4o</t>
  </si>
  <si>
    <t>B4p</t>
  </si>
  <si>
    <t>B4q</t>
  </si>
  <si>
    <t>B4r</t>
  </si>
  <si>
    <t>B4s</t>
  </si>
  <si>
    <t>B4t</t>
  </si>
  <si>
    <t>B4u</t>
  </si>
  <si>
    <t>B4v</t>
  </si>
  <si>
    <t>B4w</t>
  </si>
  <si>
    <t>B4y</t>
  </si>
  <si>
    <t>B5</t>
  </si>
  <si>
    <t>B6</t>
  </si>
  <si>
    <t>C - Plant, Searching and Abstracting Procedures</t>
  </si>
  <si>
    <t>C1</t>
  </si>
  <si>
    <t>C2</t>
  </si>
  <si>
    <t>C3</t>
  </si>
  <si>
    <t>C4</t>
  </si>
  <si>
    <t>C5</t>
  </si>
  <si>
    <t>D - Examination and Opinions Error</t>
  </si>
  <si>
    <t>D1</t>
  </si>
  <si>
    <t>D2</t>
  </si>
  <si>
    <t>D3</t>
  </si>
  <si>
    <t>D4</t>
  </si>
  <si>
    <t>E - Survey Inspection/Description Matters</t>
  </si>
  <si>
    <t>E1</t>
  </si>
  <si>
    <t>E2</t>
  </si>
  <si>
    <t>F - Closing Procedures</t>
  </si>
  <si>
    <t>F1</t>
  </si>
  <si>
    <t>F2</t>
  </si>
  <si>
    <t>F3</t>
  </si>
  <si>
    <t>F4</t>
  </si>
  <si>
    <t>F5</t>
  </si>
  <si>
    <t>F6</t>
  </si>
  <si>
    <t>G - Typing or Policy Review Error</t>
  </si>
  <si>
    <t>G</t>
  </si>
  <si>
    <t>H - Taxes and Special Assessments</t>
  </si>
  <si>
    <t>H</t>
  </si>
  <si>
    <t>I - Escrows</t>
  </si>
  <si>
    <t>I1</t>
  </si>
  <si>
    <t>I2</t>
  </si>
  <si>
    <t>I3</t>
  </si>
  <si>
    <t>I4</t>
  </si>
  <si>
    <t>J - Title Indemnities</t>
  </si>
  <si>
    <t>J</t>
  </si>
  <si>
    <t>K - Land Trusts</t>
  </si>
  <si>
    <t>K1</t>
  </si>
  <si>
    <t>K3</t>
  </si>
  <si>
    <t>L - Trusts</t>
  </si>
  <si>
    <t xml:space="preserve">L </t>
  </si>
  <si>
    <t>R - Fidelity</t>
  </si>
  <si>
    <t>S - Unauthorized Risk</t>
  </si>
  <si>
    <t>T - Error or Omission</t>
  </si>
  <si>
    <t>T</t>
  </si>
  <si>
    <t>U - Company Practice Risk</t>
  </si>
  <si>
    <t>U</t>
  </si>
  <si>
    <t>Grand Total</t>
  </si>
  <si>
    <t>B1c</t>
  </si>
  <si>
    <t>G1</t>
  </si>
  <si>
    <t>H1</t>
  </si>
  <si>
    <t>Calendar Year Ended December 31, 2019</t>
  </si>
  <si>
    <t>A7</t>
  </si>
  <si>
    <t>Calendar Year Ended December 31, 2020</t>
  </si>
  <si>
    <t>K</t>
  </si>
  <si>
    <t>W</t>
  </si>
  <si>
    <t>W1</t>
  </si>
  <si>
    <t>TITLE INSURANCE UNDERWRITERS BY GROUP</t>
  </si>
  <si>
    <t>Experience Year Ended December 31, 2016</t>
  </si>
  <si>
    <t>Naic</t>
  </si>
  <si>
    <t>Grp</t>
  </si>
  <si>
    <t>COMPANY/GROUP</t>
  </si>
  <si>
    <t>GROSS PREMIUMS</t>
  </si>
  <si>
    <t>TOTAL ALL OTHERS</t>
  </si>
  <si>
    <t>TOTAL FIRST AMERICAN FINANCIAL</t>
  </si>
  <si>
    <t>OLD REPUBLIC GROUP</t>
  </si>
  <si>
    <t>STEWART TITLE CO</t>
  </si>
  <si>
    <t>ACE CAPITAL TITLE REINSURANCE COMPANY</t>
  </si>
  <si>
    <t>INVESTORS TITLE</t>
  </si>
  <si>
    <t>TOTAL FIDELITY NATIONAL FINANCIAL INC.</t>
  </si>
  <si>
    <t>ENTITLE INSURANCE COMPANY</t>
  </si>
  <si>
    <t>AMTRUST TITLE INSURANCE COMPANY</t>
  </si>
  <si>
    <t>GGC OPPORTUNITY FUND GROUP</t>
  </si>
  <si>
    <t>TOTAL ALL COMPANIES</t>
  </si>
  <si>
    <t>Experience Year Ended December 31, 2017</t>
  </si>
  <si>
    <t>AGENTS NATIONAL TITLE INSURANCE COMPANY</t>
  </si>
  <si>
    <t>Experience Year Ended December 31, 2018</t>
  </si>
  <si>
    <t>TOTAL FIRST AMERICAN TITLE GROUP</t>
  </si>
  <si>
    <t>TOTAL OLD REPUBLIC GROUP</t>
  </si>
  <si>
    <t>TOTAL STEWART TITLE GROUP</t>
  </si>
  <si>
    <t>TOTAL INVESTORS TITLE GROUP</t>
  </si>
  <si>
    <t>TOTAL CHUBB LTD GROUP</t>
  </si>
  <si>
    <t>TOTAL FIDELITY NATIONAL FINANCIAL GROUP</t>
  </si>
  <si>
    <t>TOTAL RADIAN GROUP</t>
  </si>
  <si>
    <t>TOTAL AMTRUST NGH GROUP</t>
  </si>
  <si>
    <t>TOTAL UFG HOLDINGS LLC GROUP</t>
  </si>
  <si>
    <t>TOTAL GGC OPPORTUNITY FUND GROUP</t>
  </si>
  <si>
    <t>Experience Year Ended December 31, 2019</t>
  </si>
  <si>
    <t>Experience Year Ended December 31, 2020</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</si>
  <si>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</si>
  <si>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</si>
  <si>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</si>
  <si>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</si>
  <si>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</si>
  <si>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</si>
  <si>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</si>
  <si>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</si>
  <si>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</si>
  <si>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</si>
  <si>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</si>
  <si>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</si>
  <si>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</si>
  <si>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</si>
  <si>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</si>
  <si>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</si>
  <si>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</si>
  <si>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</si>
  <si>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</si>
  <si>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</si>
  <si>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</si>
  <si>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</si>
  <si>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</si>
  <si>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</si>
  <si>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</si>
  <si>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</si>
  <si>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</si>
  <si>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</si>
  <si>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</si>
  <si>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</si>
  <si>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</si>
  <si>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</si>
  <si>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</si>
  <si>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</si>
  <si>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</si>
  <si>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</si>
  <si>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</si>
  <si>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</si>
  <si>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</si>
  <si>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</si>
  <si>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</si>
  <si>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</si>
  <si>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t xml:space="preserve">              OTHER INCOME</t>
  </si>
  <si>
    <t>OTHER INCOME</t>
  </si>
  <si>
    <t>Reinsurance fees (acquired)</t>
  </si>
  <si>
    <t>Escrow and abstract fees</t>
  </si>
  <si>
    <t>TOTAL INCOME (Sum of lines 8, 9, 15, and 20)</t>
  </si>
  <si>
    <t>Owner Policies                    (R3 and 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</si>
  <si>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</si>
  <si>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</si>
  <si>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</si>
  <si>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</si>
  <si>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</si>
  <si>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</si>
  <si>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</si>
  <si>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</si>
  <si>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</si>
  <si>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</si>
  <si>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</si>
  <si>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1a</t>
  </si>
  <si>
    <t>Salaries - employees</t>
  </si>
  <si>
    <t>1b</t>
  </si>
  <si>
    <t>Salaries - owners &amp; partners</t>
  </si>
  <si>
    <t>1c</t>
  </si>
  <si>
    <t>Salaries - Total</t>
  </si>
  <si>
    <t>Employee benefits, relations &amp; welfare</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</si>
  <si>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</si>
  <si>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</si>
  <si>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</si>
  <si>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</si>
  <si>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</si>
  <si>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</si>
  <si>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</si>
  <si>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</si>
  <si>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Advertising and promotions</t>
  </si>
  <si>
    <t>Employee travel, lodging and education</t>
  </si>
  <si>
    <t>Interest expense</t>
  </si>
  <si>
    <t>Legal expense</t>
  </si>
  <si>
    <t>Licenses, taxes &amp; fees</t>
  </si>
  <si>
    <t>Telephone &amp; facsimile</t>
  </si>
  <si>
    <t>Printing &amp; photocopying</t>
  </si>
  <si>
    <t>FORM 2 (Continued)</t>
  </si>
  <si>
    <t>Dues, boards &amp; associations</t>
  </si>
  <si>
    <t>Reinsurance charges (ceded)</t>
  </si>
  <si>
    <t>Tax certificates</t>
  </si>
  <si>
    <t>Recording fees</t>
  </si>
  <si>
    <t>Plant lease/update costs</t>
  </si>
  <si>
    <t>Abstract costs</t>
  </si>
  <si>
    <t>Real estate expenses</t>
  </si>
  <si>
    <t>Real estate taxes</t>
  </si>
  <si>
    <t>Trade association fees</t>
  </si>
  <si>
    <t>Profit or (Loss) before federal income tax (Form 1, line 21 - Form 2, line 40)</t>
  </si>
  <si>
    <t>Abstract,</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</si>
  <si>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</si>
  <si>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</si>
  <si>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</si>
  <si>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r>
      <t>Total</t>
    </r>
    <r>
      <rPr>
        <sz val="10"/>
        <rFont val="Segoe UI"/>
        <family val="2"/>
      </rPr>
      <t xml:space="preserve"> (Sum of lines 10 through 14)</t>
    </r>
  </si>
  <si>
    <r>
      <t xml:space="preserve">Service charges </t>
    </r>
    <r>
      <rPr>
        <i/>
        <sz val="10"/>
        <rFont val="Segoe UI"/>
        <family val="2"/>
      </rPr>
      <t>(from Form 4)</t>
    </r>
  </si>
  <si>
    <r>
      <t xml:space="preserve">Miscellaneous </t>
    </r>
    <r>
      <rPr>
        <i/>
        <sz val="10"/>
        <rFont val="Segoe UI"/>
        <family val="2"/>
      </rPr>
      <t>(from Form 4)</t>
    </r>
  </si>
  <si>
    <r>
      <t>Total</t>
    </r>
    <r>
      <rPr>
        <sz val="10"/>
        <rFont val="Segoe UI"/>
        <family val="2"/>
      </rPr>
      <t xml:space="preserve"> (Sum of lines 16 through 19)</t>
    </r>
  </si>
  <si>
    <t xml:space="preserve"> Mortgagee policies at basic rates (R4)</t>
  </si>
  <si>
    <t>Mortgagee policies at simultaneous issue rates (R5)</t>
  </si>
  <si>
    <t>All other forms                                                                       for which a premium was charged</t>
  </si>
  <si>
    <t>Escrow,
Abstract,
&amp; Other
Business</t>
  </si>
  <si>
    <t>Investors National Title Insurance Company</t>
  </si>
  <si>
    <r>
      <t xml:space="preserve">Total Expenses </t>
    </r>
    <r>
      <rPr>
        <sz val="10"/>
        <rFont val="Segoe UI"/>
        <family val="2"/>
      </rPr>
      <t>(Sum of lines 1 through 39)</t>
    </r>
  </si>
  <si>
    <t>Start Here</t>
  </si>
  <si>
    <t>,</t>
  </si>
  <si>
    <t>o</t>
  </si>
  <si>
    <t xml:space="preserve">This document is available online at www.tdi.texas.gov/reports/report8.html </t>
  </si>
  <si>
    <t>Property and Casualty Division - Data Services</t>
  </si>
  <si>
    <t>TIER | 0822</t>
  </si>
  <si>
    <t>(1) Policies with T-42 only</t>
  </si>
  <si>
    <t>(2) Policies with T-42 and T-42.1</t>
  </si>
  <si>
    <t>(3) Policies with one or both endorsements</t>
  </si>
  <si>
    <t>Total Premium on policies with T-42 only</t>
  </si>
  <si>
    <t>Total Premium on policies with T-42 and T-42.1</t>
  </si>
  <si>
    <t>Dues, Boards &amp; Associations</t>
  </si>
  <si>
    <t>Advertising and Promotions</t>
  </si>
  <si>
    <t>Employee travel, lodging &amp; education</t>
  </si>
  <si>
    <t>First printing, August 2022</t>
  </si>
  <si>
    <t>Publication ID: TIER | 0822</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</si>
  <si>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underwriters' data call. 
Copies of both title reports are available from the TDI web page at www.tdi.texas.gov/reports/report8.html. Complete company reports and agent reports may be requested from the Property and Casualty Data Services Team at   512-676-6690.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</si>
</sst>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46">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sz val="9"/>
      <name val="Arial"/>
      <family val="2"/>
    </font>
    <font>
      <b/>
      <sz val="10"/>
      <name val="Segoe UI"/>
      <family val="2"/>
    </font>
    <font>
      <sz val="8"/>
      <color indexed="8"/>
      <name val="Segoe UI"/>
      <family val="2"/>
    </font>
    <font>
      <b/>
      <sz val="9"/>
      <color indexed="8"/>
      <name val="Segoe UI"/>
      <family val="2"/>
    </font>
    <font>
      <b/>
      <sz val="12"/>
      <color indexed="8"/>
      <name val="Segoe UI"/>
      <family val="2"/>
    </font>
    <font>
      <b/>
      <sz val="11"/>
      <name val="Segoe UI"/>
      <family val="2"/>
    </font>
    <font>
      <sz val="11"/>
      <name val="Segoe UI"/>
      <family val="2"/>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70">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8">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9" fontId="3" fillId="0" borderId="0" applyFont="0" applyFill="0" applyBorder="0" applyAlignment="0" applyProtection="0"/>
    <xf numFmtId="0" fontId="29" fillId="0" borderId="0"/>
    <xf numFmtId="0" fontId="4" fillId="0" borderId="0"/>
    <xf numFmtId="0" fontId="4" fillId="0" borderId="0"/>
    <xf numFmtId="0" fontId="4" fillId="0" borderId="0"/>
    <xf numFmtId="0" fontId="3" fillId="0" borderId="0"/>
    <xf numFmtId="0" fontId="5" fillId="0" borderId="0"/>
  </cellStyleXfs>
  <cellXfs count="448">
    <xf numFmtId="0" fontId="0" fillId="0" borderId="0" xfId="0"/>
    <xf numFmtId="0" fontId="21" fillId="0" borderId="0" xfId="0" applyFont="1"/>
    <xf numFmtId="0" fontId="23" fillId="0" borderId="0" xfId="0" applyFont="1"/>
    <xf numFmtId="0" fontId="25" fillId="0" borderId="0" xfId="0" applyFont="1"/>
    <xf numFmtId="0" fontId="23" fillId="0" borderId="0" xfId="0" applyFont="1" applyAlignment="1">
      <alignment horizontal="left"/>
    </xf>
    <xf numFmtId="0" fontId="23" fillId="0" borderId="0" xfId="0" applyFont="1" applyAlignment="1">
      <alignment horizontal="right"/>
    </xf>
    <xf numFmtId="0" fontId="26" fillId="0" borderId="0" xfId="0" applyFont="1" applyAlignment="1">
      <alignment horizontal="right" vertical="top" wrapText="1"/>
    </xf>
    <xf numFmtId="0" fontId="23" fillId="0" borderId="0" xfId="0" applyFont="1" applyAlignment="1">
      <alignment horizontal="left" indent="3"/>
    </xf>
    <xf numFmtId="170" fontId="23" fillId="0" borderId="0" xfId="0" applyNumberFormat="1" applyFont="1" applyAlignment="1">
      <alignment horizontal="right" vertical="top" wrapText="1"/>
    </xf>
    <xf numFmtId="0" fontId="23" fillId="0" borderId="1" xfId="0" applyFont="1" applyBorder="1" applyAlignment="1">
      <alignment horizontal="left"/>
    </xf>
    <xf numFmtId="0" fontId="23" fillId="0" borderId="2" xfId="0" applyFont="1" applyBorder="1" applyAlignment="1">
      <alignment horizontal="left"/>
    </xf>
    <xf numFmtId="170" fontId="23" fillId="0" borderId="0" xfId="0" applyNumberFormat="1" applyFont="1" applyAlignment="1">
      <alignment horizontal="right"/>
    </xf>
    <xf numFmtId="0" fontId="23" fillId="0" borderId="0" xfId="0" applyFont="1" applyAlignment="1">
      <alignment horizontal="center"/>
    </xf>
    <xf numFmtId="0" fontId="23" fillId="0" borderId="3" xfId="0" applyFont="1" applyBorder="1" applyAlignment="1">
      <alignment horizontal="left"/>
    </xf>
    <xf numFmtId="0" fontId="27" fillId="0" borderId="0" xfId="0" applyFont="1" applyAlignment="1">
      <alignment horizontal="left"/>
    </xf>
    <xf numFmtId="0" fontId="23" fillId="0" borderId="2" xfId="0" applyFont="1" applyBorder="1" applyAlignment="1">
      <alignment horizontal="right"/>
    </xf>
    <xf numFmtId="0" fontId="28" fillId="0" borderId="0" xfId="0" applyFont="1" applyAlignment="1">
      <alignment horizontal="left" vertical="top"/>
    </xf>
    <xf numFmtId="0" fontId="27" fillId="0" borderId="0" xfId="0" applyFont="1" applyAlignment="1">
      <alignment horizontal="justify" vertical="top"/>
    </xf>
    <xf numFmtId="0" fontId="22" fillId="0" borderId="0" xfId="0" applyFont="1" applyAlignment="1">
      <alignment horizontal="left" vertical="center"/>
    </xf>
    <xf numFmtId="0" fontId="27" fillId="0" borderId="0" xfId="0" applyFont="1" applyAlignment="1">
      <alignment wrapText="1"/>
    </xf>
    <xf numFmtId="0" fontId="30" fillId="0" borderId="0" xfId="32" applyFont="1"/>
    <xf numFmtId="3" fontId="30" fillId="0" borderId="0" xfId="32" applyNumberFormat="1" applyFont="1"/>
    <xf numFmtId="3" fontId="23" fillId="0" borderId="0" xfId="0" applyNumberFormat="1" applyFont="1"/>
    <xf numFmtId="0" fontId="23" fillId="0" borderId="0" xfId="32" applyFont="1"/>
    <xf numFmtId="171" fontId="23" fillId="0" borderId="0" xfId="32" applyNumberFormat="1" applyFont="1"/>
    <xf numFmtId="3" fontId="23" fillId="0" borderId="0" xfId="32" applyNumberFormat="1" applyFont="1"/>
    <xf numFmtId="0" fontId="23" fillId="0" borderId="0" xfId="32" applyFont="1" applyAlignment="1">
      <alignment horizontal="right"/>
    </xf>
    <xf numFmtId="49" fontId="32" fillId="2" borderId="0" xfId="33" applyNumberFormat="1" applyFont="1" applyFill="1" applyAlignment="1">
      <alignment horizontal="right"/>
    </xf>
    <xf numFmtId="49" fontId="33" fillId="2" borderId="0" xfId="33" applyNumberFormat="1" applyFont="1" applyFill="1" applyAlignment="1">
      <alignment horizontal="right"/>
    </xf>
    <xf numFmtId="0" fontId="34" fillId="0" borderId="0" xfId="0" applyFont="1"/>
    <xf numFmtId="3" fontId="34" fillId="0" borderId="0" xfId="0" applyNumberFormat="1" applyFont="1"/>
    <xf numFmtId="49" fontId="35" fillId="0" borderId="0" xfId="0" applyNumberFormat="1" applyFont="1" applyAlignment="1">
      <alignment horizontal="left"/>
    </xf>
    <xf numFmtId="0" fontId="35" fillId="0" borderId="8" xfId="0" applyFont="1" applyBorder="1" applyAlignment="1">
      <alignment horizontal="center"/>
    </xf>
    <xf numFmtId="0" fontId="35" fillId="0" borderId="0" xfId="0" applyFont="1" applyAlignment="1">
      <alignment horizontal="center"/>
    </xf>
    <xf numFmtId="49" fontId="34" fillId="0" borderId="0" xfId="0" applyNumberFormat="1" applyFont="1" applyAlignment="1">
      <alignment horizontal="right"/>
    </xf>
    <xf numFmtId="10" fontId="34" fillId="0" borderId="0" xfId="31" applyNumberFormat="1" applyFont="1"/>
    <xf numFmtId="10" fontId="34" fillId="0" borderId="0" xfId="31" applyNumberFormat="1" applyFont="1" applyFill="1"/>
    <xf numFmtId="0" fontId="35" fillId="0" borderId="0" xfId="0" applyFont="1" applyAlignment="1">
      <alignment horizontal="left"/>
    </xf>
    <xf numFmtId="0" fontId="36" fillId="0" borderId="0" xfId="0" applyFont="1"/>
    <xf numFmtId="0" fontId="32" fillId="2" borderId="12" xfId="34" applyFont="1" applyFill="1" applyBorder="1" applyAlignment="1">
      <alignment horizontal="center" wrapText="1"/>
    </xf>
    <xf numFmtId="10" fontId="32" fillId="2" borderId="12" xfId="34" applyNumberFormat="1" applyFont="1" applyFill="1" applyBorder="1" applyAlignment="1">
      <alignment horizontal="center" wrapText="1"/>
    </xf>
    <xf numFmtId="10" fontId="34" fillId="0" borderId="0" xfId="0" applyNumberFormat="1" applyFont="1"/>
    <xf numFmtId="0" fontId="38" fillId="0" borderId="0" xfId="34" applyFont="1"/>
    <xf numFmtId="10" fontId="23" fillId="0" borderId="0" xfId="31" applyNumberFormat="1" applyFont="1"/>
    <xf numFmtId="0" fontId="37" fillId="0" borderId="0" xfId="0" applyFont="1" applyAlignment="1">
      <alignment horizontal="center"/>
    </xf>
    <xf numFmtId="49" fontId="34" fillId="0" borderId="0" xfId="0" applyNumberFormat="1" applyFont="1" applyAlignment="1">
      <alignment horizontal="center"/>
    </xf>
    <xf numFmtId="0" fontId="34" fillId="0" borderId="0" xfId="0" applyFont="1" applyAlignment="1">
      <alignment horizontal="center"/>
    </xf>
    <xf numFmtId="3" fontId="34" fillId="0" borderId="0" xfId="0" applyNumberFormat="1" applyFont="1" applyAlignment="1">
      <alignment horizontal="center"/>
    </xf>
    <xf numFmtId="0" fontId="23" fillId="0" borderId="0" xfId="0" applyFont="1" applyAlignment="1"/>
    <xf numFmtId="0" fontId="34" fillId="0" borderId="0" xfId="0" applyFont="1" applyAlignment="1"/>
    <xf numFmtId="3" fontId="34" fillId="0" borderId="0" xfId="0" applyNumberFormat="1" applyFont="1" applyAlignment="1"/>
    <xf numFmtId="10" fontId="34" fillId="0" borderId="0" xfId="0" applyNumberFormat="1" applyFont="1" applyAlignment="1"/>
    <xf numFmtId="3" fontId="34" fillId="0" borderId="10" xfId="0" applyNumberFormat="1" applyFont="1" applyBorder="1" applyAlignment="1"/>
    <xf numFmtId="10" fontId="34" fillId="0" borderId="10" xfId="0" applyNumberFormat="1" applyFont="1" applyBorder="1" applyAlignment="1"/>
    <xf numFmtId="3" fontId="34" fillId="0" borderId="11" xfId="0" applyNumberFormat="1" applyFont="1" applyBorder="1" applyAlignment="1"/>
    <xf numFmtId="10" fontId="34" fillId="0" borderId="11" xfId="0" applyNumberFormat="1" applyFont="1" applyBorder="1" applyAlignment="1"/>
    <xf numFmtId="3" fontId="34" fillId="0" borderId="8" xfId="0" applyNumberFormat="1" applyFont="1" applyBorder="1" applyAlignment="1">
      <alignment horizontal="center" wrapText="1"/>
    </xf>
    <xf numFmtId="10" fontId="34" fillId="0" borderId="8" xfId="31" applyNumberFormat="1" applyFont="1" applyBorder="1" applyAlignment="1">
      <alignment horizontal="center" wrapText="1"/>
    </xf>
    <xf numFmtId="0" fontId="33" fillId="0" borderId="0" xfId="34" applyFont="1"/>
    <xf numFmtId="0" fontId="33" fillId="2" borderId="0" xfId="34" applyFont="1" applyFill="1"/>
    <xf numFmtId="49" fontId="33" fillId="2" borderId="0" xfId="34" applyNumberFormat="1" applyFont="1" applyFill="1" applyAlignment="1">
      <alignment horizontal="right"/>
    </xf>
    <xf numFmtId="10" fontId="31" fillId="2" borderId="0" xfId="34" applyNumberFormat="1" applyFont="1" applyFill="1" applyAlignment="1">
      <alignment horizontal="center" wrapText="1"/>
    </xf>
    <xf numFmtId="10" fontId="39" fillId="2" borderId="0" xfId="34" applyNumberFormat="1" applyFont="1" applyFill="1" applyAlignment="1">
      <alignment horizontal="center" wrapText="1"/>
    </xf>
    <xf numFmtId="49" fontId="32" fillId="2" borderId="0" xfId="34" applyNumberFormat="1" applyFont="1" applyFill="1" applyAlignment="1">
      <alignment horizontal="right"/>
    </xf>
    <xf numFmtId="10" fontId="32" fillId="2" borderId="0" xfId="34" applyNumberFormat="1" applyFont="1" applyFill="1" applyAlignment="1">
      <alignment horizontal="center" wrapText="1"/>
    </xf>
    <xf numFmtId="0" fontId="38" fillId="2" borderId="0" xfId="34" applyFont="1" applyFill="1"/>
    <xf numFmtId="0" fontId="39" fillId="2" borderId="0" xfId="34" applyFont="1" applyFill="1" applyAlignment="1">
      <alignment horizontal="center" wrapText="1"/>
    </xf>
    <xf numFmtId="0" fontId="32" fillId="0" borderId="0" xfId="34" applyFont="1"/>
    <xf numFmtId="49" fontId="32" fillId="0" borderId="0" xfId="34" applyNumberFormat="1" applyFont="1" applyAlignment="1">
      <alignment horizontal="right"/>
    </xf>
    <xf numFmtId="0" fontId="39" fillId="0" borderId="0" xfId="34" applyFont="1"/>
    <xf numFmtId="49" fontId="32" fillId="0" borderId="0" xfId="33" applyNumberFormat="1" applyFont="1" applyAlignment="1">
      <alignment horizontal="right"/>
    </xf>
    <xf numFmtId="0" fontId="39" fillId="0" borderId="0" xfId="33" applyFont="1" applyAlignment="1">
      <alignment horizontal="left"/>
    </xf>
    <xf numFmtId="0" fontId="38" fillId="0" borderId="0" xfId="33" applyFont="1"/>
    <xf numFmtId="1" fontId="39" fillId="0" borderId="0" xfId="33" applyNumberFormat="1" applyFont="1" applyAlignment="1">
      <alignment horizontal="left"/>
    </xf>
    <xf numFmtId="0" fontId="39" fillId="0" borderId="0" xfId="34" applyFont="1" applyAlignment="1">
      <alignment horizontal="center"/>
    </xf>
    <xf numFmtId="49" fontId="33" fillId="0" borderId="0" xfId="34" applyNumberFormat="1" applyFont="1" applyAlignment="1">
      <alignment horizontal="right"/>
    </xf>
    <xf numFmtId="37" fontId="33" fillId="0" borderId="0" xfId="34" applyNumberFormat="1" applyFont="1"/>
    <xf numFmtId="10" fontId="33" fillId="0" borderId="0" xfId="34" applyNumberFormat="1" applyFont="1"/>
    <xf numFmtId="10" fontId="32" fillId="0" borderId="0" xfId="34" applyNumberFormat="1" applyFont="1" applyAlignment="1">
      <alignment horizontal="right"/>
    </xf>
    <xf numFmtId="10" fontId="32" fillId="0" borderId="10" xfId="34" applyNumberFormat="1" applyFont="1" applyBorder="1" applyAlignment="1">
      <alignment horizontal="right"/>
    </xf>
    <xf numFmtId="0" fontId="39" fillId="0" borderId="0" xfId="33" applyFont="1" applyAlignment="1">
      <alignment horizontal="center"/>
    </xf>
    <xf numFmtId="10" fontId="32" fillId="0" borderId="11" xfId="34" applyNumberFormat="1" applyFont="1" applyBorder="1" applyAlignment="1">
      <alignment horizontal="right"/>
    </xf>
    <xf numFmtId="0" fontId="32" fillId="0" borderId="0" xfId="34" applyFont="1" applyAlignment="1">
      <alignment horizontal="center"/>
    </xf>
    <xf numFmtId="49" fontId="32" fillId="0" borderId="0" xfId="34" applyNumberFormat="1" applyFont="1" applyAlignment="1">
      <alignment horizontal="center"/>
    </xf>
    <xf numFmtId="0" fontId="39" fillId="0" borderId="0" xfId="34" applyFont="1" applyAlignment="1"/>
    <xf numFmtId="0" fontId="32" fillId="0" borderId="0" xfId="34" applyFont="1" applyAlignment="1"/>
    <xf numFmtId="3" fontId="32" fillId="0" borderId="0" xfId="34" applyNumberFormat="1" applyFont="1" applyAlignment="1"/>
    <xf numFmtId="0" fontId="32" fillId="0" borderId="0" xfId="33" applyFont="1" applyAlignment="1"/>
    <xf numFmtId="3" fontId="32" fillId="0" borderId="10" xfId="34" applyNumberFormat="1" applyFont="1" applyBorder="1" applyAlignment="1"/>
    <xf numFmtId="0" fontId="35" fillId="0" borderId="0" xfId="0" applyFont="1" applyAlignment="1"/>
    <xf numFmtId="3" fontId="32" fillId="0" borderId="0" xfId="34" applyNumberFormat="1" applyFont="1" applyBorder="1" applyAlignment="1"/>
    <xf numFmtId="10" fontId="32" fillId="0" borderId="0" xfId="34" applyNumberFormat="1" applyFont="1" applyBorder="1" applyAlignment="1">
      <alignment horizontal="right"/>
    </xf>
    <xf numFmtId="3" fontId="34" fillId="0" borderId="0" xfId="0" applyNumberFormat="1" applyFont="1" applyBorder="1" applyAlignment="1"/>
    <xf numFmtId="0" fontId="30" fillId="0" borderId="0" xfId="32" applyFont="1" applyAlignment="1">
      <alignment horizontal="right"/>
    </xf>
    <xf numFmtId="0" fontId="37" fillId="0" borderId="13" xfId="32" applyFont="1" applyBorder="1"/>
    <xf numFmtId="0" fontId="37" fillId="0" borderId="14" xfId="32" applyFont="1" applyBorder="1" applyAlignment="1">
      <alignment horizontal="centerContinuous"/>
    </xf>
    <xf numFmtId="0" fontId="30" fillId="0" borderId="14" xfId="32" applyFont="1" applyBorder="1" applyAlignment="1">
      <alignment horizontal="centerContinuous"/>
    </xf>
    <xf numFmtId="0" fontId="37" fillId="0" borderId="15" xfId="32" applyFont="1" applyBorder="1" applyAlignment="1">
      <alignment horizontal="center"/>
    </xf>
    <xf numFmtId="0" fontId="37" fillId="0" borderId="13" xfId="32" applyFont="1" applyBorder="1" applyAlignment="1">
      <alignment horizontal="right"/>
    </xf>
    <xf numFmtId="0" fontId="37" fillId="0" borderId="13" xfId="32" applyFont="1" applyBorder="1" applyAlignment="1">
      <alignment horizontal="center"/>
    </xf>
    <xf numFmtId="0" fontId="37" fillId="0" borderId="16" xfId="32" applyFont="1" applyBorder="1" applyAlignment="1">
      <alignment horizontal="center"/>
    </xf>
    <xf numFmtId="0" fontId="27" fillId="0" borderId="0" xfId="32" applyFont="1"/>
    <xf numFmtId="1" fontId="23" fillId="0" borderId="24" xfId="32" applyNumberFormat="1" applyFont="1" applyBorder="1" applyAlignment="1">
      <alignment horizontal="center"/>
    </xf>
    <xf numFmtId="3" fontId="23" fillId="0" borderId="25" xfId="32" applyNumberFormat="1" applyFont="1" applyBorder="1" applyAlignment="1"/>
    <xf numFmtId="3" fontId="23" fillId="0" borderId="26" xfId="32" applyNumberFormat="1" applyFont="1" applyBorder="1" applyAlignment="1"/>
    <xf numFmtId="0" fontId="23" fillId="0" borderId="0" xfId="36" applyFont="1"/>
    <xf numFmtId="0" fontId="41" fillId="0" borderId="0" xfId="36" applyFont="1"/>
    <xf numFmtId="0" fontId="41" fillId="0" borderId="0" xfId="36" applyFont="1" applyAlignment="1">
      <alignment horizontal="left"/>
    </xf>
    <xf numFmtId="0" fontId="41" fillId="0" borderId="14" xfId="36" applyFont="1" applyBorder="1" applyAlignment="1">
      <alignment horizontal="center"/>
    </xf>
    <xf numFmtId="3" fontId="23" fillId="0" borderId="28" xfId="36" applyNumberFormat="1" applyFont="1" applyBorder="1" applyAlignment="1">
      <alignment horizontal="left"/>
    </xf>
    <xf numFmtId="3" fontId="23" fillId="0" borderId="29" xfId="36" applyNumberFormat="1" applyFont="1" applyBorder="1" applyAlignment="1">
      <alignment horizontal="left"/>
    </xf>
    <xf numFmtId="3" fontId="23" fillId="0" borderId="30" xfId="36" applyNumberFormat="1" applyFont="1" applyBorder="1"/>
    <xf numFmtId="0" fontId="23" fillId="0" borderId="0" xfId="1" applyFont="1"/>
    <xf numFmtId="3" fontId="23" fillId="0" borderId="29" xfId="36" applyNumberFormat="1" applyFont="1" applyBorder="1"/>
    <xf numFmtId="3" fontId="23" fillId="0" borderId="30" xfId="36" applyNumberFormat="1" applyFont="1" applyBorder="1" applyProtection="1">
      <protection locked="0"/>
    </xf>
    <xf numFmtId="3" fontId="23" fillId="0" borderId="28" xfId="36" applyNumberFormat="1" applyFont="1" applyBorder="1"/>
    <xf numFmtId="3" fontId="23" fillId="0" borderId="28" xfId="36" applyNumberFormat="1" applyFont="1" applyBorder="1" applyAlignment="1">
      <alignment vertical="top"/>
    </xf>
    <xf numFmtId="3" fontId="23" fillId="0" borderId="29" xfId="36" applyNumberFormat="1" applyFont="1" applyBorder="1" applyAlignment="1">
      <alignment horizontal="left" wrapText="1"/>
    </xf>
    <xf numFmtId="3" fontId="23" fillId="0" borderId="29" xfId="36" applyNumberFormat="1" applyFont="1" applyBorder="1" applyAlignment="1">
      <alignment wrapText="1"/>
    </xf>
    <xf numFmtId="3" fontId="23" fillId="0" borderId="31" xfId="36" applyNumberFormat="1" applyFont="1" applyBorder="1" applyAlignment="1">
      <alignment vertical="top"/>
    </xf>
    <xf numFmtId="3" fontId="23" fillId="0" borderId="32" xfId="36" applyNumberFormat="1" applyFont="1" applyBorder="1" applyAlignment="1">
      <alignment horizontal="left"/>
    </xf>
    <xf numFmtId="3" fontId="23" fillId="0" borderId="33" xfId="36" applyNumberFormat="1" applyFont="1" applyBorder="1"/>
    <xf numFmtId="3" fontId="23" fillId="0" borderId="7" xfId="36" applyNumberFormat="1" applyFont="1" applyBorder="1" applyAlignment="1">
      <alignment vertical="top"/>
    </xf>
    <xf numFmtId="3" fontId="23" fillId="0" borderId="9" xfId="36" applyNumberFormat="1" applyFont="1" applyBorder="1" applyAlignment="1">
      <alignment horizontal="left" wrapText="1"/>
    </xf>
    <xf numFmtId="3" fontId="23" fillId="0" borderId="16" xfId="36" applyNumberFormat="1" applyFont="1" applyBorder="1"/>
    <xf numFmtId="3" fontId="23" fillId="0" borderId="32" xfId="36" applyNumberFormat="1" applyFont="1" applyBorder="1" applyAlignment="1">
      <alignment horizontal="left" wrapText="1"/>
    </xf>
    <xf numFmtId="3" fontId="23" fillId="0" borderId="32" xfId="36" applyNumberFormat="1" applyFont="1" applyBorder="1" applyAlignment="1">
      <alignment wrapText="1"/>
    </xf>
    <xf numFmtId="0" fontId="38" fillId="0" borderId="0" xfId="1" applyFont="1" applyAlignment="1">
      <alignment horizontal="left" wrapText="1"/>
    </xf>
    <xf numFmtId="0" fontId="41" fillId="0" borderId="0" xfId="1" applyFont="1" applyAlignment="1">
      <alignment horizontal="left"/>
    </xf>
    <xf numFmtId="0" fontId="42" fillId="0" borderId="19" xfId="1" applyFont="1" applyBorder="1"/>
    <xf numFmtId="0" fontId="41" fillId="0" borderId="34" xfId="1" applyFont="1" applyBorder="1" applyAlignment="1">
      <alignment horizontal="center"/>
    </xf>
    <xf numFmtId="49" fontId="42" fillId="0" borderId="35" xfId="1" applyNumberFormat="1" applyFont="1" applyBorder="1" applyAlignment="1">
      <alignment horizontal="right"/>
    </xf>
    <xf numFmtId="0" fontId="42" fillId="0" borderId="37" xfId="1" applyFont="1" applyBorder="1" applyAlignment="1">
      <alignment horizontal="left"/>
    </xf>
    <xf numFmtId="3" fontId="42" fillId="0" borderId="38" xfId="1" applyNumberFormat="1" applyFont="1" applyBorder="1"/>
    <xf numFmtId="3" fontId="42" fillId="0" borderId="38" xfId="1" applyNumberFormat="1" applyFont="1" applyBorder="1" applyProtection="1">
      <protection locked="0"/>
    </xf>
    <xf numFmtId="0" fontId="42" fillId="0" borderId="37" xfId="1" applyFont="1" applyBorder="1"/>
    <xf numFmtId="0" fontId="42" fillId="0" borderId="36" xfId="1" applyFont="1" applyBorder="1" applyAlignment="1">
      <alignment horizontal="left"/>
    </xf>
    <xf numFmtId="0" fontId="42" fillId="0" borderId="36" xfId="1" applyFont="1" applyBorder="1"/>
    <xf numFmtId="0" fontId="42" fillId="0" borderId="37" xfId="1" applyFont="1" applyBorder="1" applyAlignment="1">
      <alignment horizontal="left" wrapText="1"/>
    </xf>
    <xf numFmtId="0" fontId="42" fillId="0" borderId="37" xfId="1" applyFont="1" applyBorder="1" applyAlignment="1">
      <alignment wrapText="1"/>
    </xf>
    <xf numFmtId="0" fontId="42" fillId="0" borderId="0" xfId="0" applyFont="1" applyAlignment="1">
      <alignment horizontal="center"/>
    </xf>
    <xf numFmtId="0" fontId="42" fillId="0" borderId="14" xfId="0" applyFont="1" applyBorder="1" applyAlignment="1">
      <alignment wrapText="1"/>
    </xf>
    <xf numFmtId="0" fontId="23" fillId="0" borderId="0" xfId="0" applyFont="1" applyAlignment="1">
      <alignment wrapText="1"/>
    </xf>
    <xf numFmtId="0" fontId="42" fillId="0" borderId="14" xfId="0" applyFont="1" applyBorder="1" applyAlignment="1">
      <alignment horizontal="center" wrapText="1"/>
    </xf>
    <xf numFmtId="3" fontId="42" fillId="0" borderId="39" xfId="0" applyNumberFormat="1" applyFont="1" applyBorder="1" applyAlignment="1">
      <alignment horizontal="left"/>
    </xf>
    <xf numFmtId="3" fontId="42" fillId="0" borderId="40" xfId="0" applyNumberFormat="1" applyFont="1" applyBorder="1"/>
    <xf numFmtId="3" fontId="42" fillId="0" borderId="10" xfId="0" applyNumberFormat="1" applyFont="1" applyBorder="1"/>
    <xf numFmtId="3" fontId="42" fillId="0" borderId="27" xfId="0" applyNumberFormat="1" applyFont="1" applyBorder="1"/>
    <xf numFmtId="172" fontId="23" fillId="0" borderId="0" xfId="31" applyNumberFormat="1" applyFont="1"/>
    <xf numFmtId="3" fontId="42" fillId="0" borderId="10" xfId="0" applyNumberFormat="1" applyFont="1" applyBorder="1" applyProtection="1">
      <protection locked="0"/>
    </xf>
    <xf numFmtId="3" fontId="42" fillId="0" borderId="27" xfId="0" applyNumberFormat="1" applyFont="1" applyBorder="1" applyProtection="1">
      <protection locked="0"/>
    </xf>
    <xf numFmtId="3" fontId="42" fillId="0" borderId="30" xfId="0" applyNumberFormat="1" applyFont="1" applyBorder="1" applyProtection="1">
      <protection locked="0"/>
    </xf>
    <xf numFmtId="3" fontId="42" fillId="0" borderId="30" xfId="0" applyNumberFormat="1" applyFont="1" applyBorder="1"/>
    <xf numFmtId="3" fontId="42" fillId="0" borderId="33" xfId="0" applyNumberFormat="1" applyFont="1" applyBorder="1"/>
    <xf numFmtId="3" fontId="42" fillId="0" borderId="39" xfId="0" applyNumberFormat="1" applyFont="1" applyBorder="1" applyAlignment="1">
      <alignment horizontal="right"/>
    </xf>
    <xf numFmtId="3" fontId="42" fillId="0" borderId="41" xfId="0" applyNumberFormat="1" applyFont="1" applyBorder="1" applyAlignment="1">
      <alignment horizontal="left"/>
    </xf>
    <xf numFmtId="0" fontId="42" fillId="0" borderId="42" xfId="0" applyFont="1" applyBorder="1"/>
    <xf numFmtId="3" fontId="42" fillId="0" borderId="43" xfId="0" applyNumberFormat="1" applyFont="1" applyBorder="1"/>
    <xf numFmtId="3" fontId="42" fillId="0" borderId="43" xfId="0" applyNumberFormat="1" applyFont="1" applyBorder="1" applyProtection="1">
      <protection locked="0"/>
    </xf>
    <xf numFmtId="3" fontId="42" fillId="0" borderId="41" xfId="0" applyNumberFormat="1" applyFont="1" applyBorder="1" applyAlignment="1">
      <alignment horizontal="right"/>
    </xf>
    <xf numFmtId="0" fontId="42" fillId="0" borderId="41" xfId="0" applyFont="1" applyBorder="1" applyAlignment="1">
      <alignment horizontal="left"/>
    </xf>
    <xf numFmtId="3" fontId="42" fillId="0" borderId="42" xfId="0" applyNumberFormat="1" applyFont="1" applyBorder="1"/>
    <xf numFmtId="0" fontId="42" fillId="0" borderId="41" xfId="0" applyFont="1" applyBorder="1" applyAlignment="1">
      <alignment horizontal="right"/>
    </xf>
    <xf numFmtId="3" fontId="42" fillId="0" borderId="28" xfId="0" applyNumberFormat="1" applyFont="1" applyBorder="1" applyAlignment="1">
      <alignment horizontal="left"/>
    </xf>
    <xf numFmtId="3" fontId="42" fillId="0" borderId="29" xfId="0" applyNumberFormat="1" applyFont="1" applyBorder="1"/>
    <xf numFmtId="3" fontId="42" fillId="0" borderId="36" xfId="0" applyNumberFormat="1" applyFont="1" applyBorder="1"/>
    <xf numFmtId="3" fontId="42" fillId="0" borderId="36" xfId="0" applyNumberFormat="1" applyFont="1" applyBorder="1" applyProtection="1">
      <protection locked="0"/>
    </xf>
    <xf numFmtId="3" fontId="42" fillId="0" borderId="28" xfId="0" applyNumberFormat="1" applyFont="1" applyBorder="1" applyAlignment="1">
      <alignment horizontal="right"/>
    </xf>
    <xf numFmtId="0" fontId="42" fillId="0" borderId="28" xfId="0" applyFont="1" applyBorder="1" applyAlignment="1">
      <alignment horizontal="left"/>
    </xf>
    <xf numFmtId="0" fontId="42" fillId="0" borderId="29" xfId="0" applyFont="1" applyBorder="1" applyAlignment="1">
      <alignment horizontal="left"/>
    </xf>
    <xf numFmtId="0" fontId="42" fillId="0" borderId="31" xfId="0" applyFont="1" applyBorder="1" applyAlignment="1">
      <alignment horizontal="left"/>
    </xf>
    <xf numFmtId="0" fontId="23" fillId="0" borderId="32" xfId="0" applyFont="1" applyBorder="1" applyAlignment="1">
      <alignment horizontal="left"/>
    </xf>
    <xf numFmtId="0" fontId="27" fillId="0" borderId="0" xfId="0" applyFont="1"/>
    <xf numFmtId="0" fontId="41" fillId="0" borderId="0" xfId="0" applyFont="1" applyAlignment="1">
      <alignment horizontal="center"/>
    </xf>
    <xf numFmtId="0" fontId="41" fillId="0" borderId="0" xfId="0" applyFont="1" applyAlignment="1">
      <alignment horizontal="right"/>
    </xf>
    <xf numFmtId="0" fontId="41" fillId="0" borderId="0" xfId="0" applyFont="1" applyAlignment="1">
      <alignment horizontal="left" vertical="top"/>
    </xf>
    <xf numFmtId="0" fontId="41" fillId="0" borderId="0" xfId="0" applyFont="1" applyAlignment="1">
      <alignment horizontal="left"/>
    </xf>
    <xf numFmtId="0" fontId="42" fillId="0" borderId="0" xfId="0" applyFont="1" applyAlignment="1">
      <alignment horizontal="left" wrapText="1"/>
    </xf>
    <xf numFmtId="6" fontId="42" fillId="0" borderId="0" xfId="0" applyNumberFormat="1" applyFont="1" applyAlignment="1" applyProtection="1">
      <alignment horizontal="right"/>
      <protection locked="0"/>
    </xf>
    <xf numFmtId="0" fontId="30" fillId="0" borderId="0" xfId="0" applyFont="1" applyAlignment="1">
      <alignment horizontal="center"/>
    </xf>
    <xf numFmtId="0" fontId="42" fillId="0" borderId="0" xfId="0" applyFont="1"/>
    <xf numFmtId="173" fontId="37" fillId="0" borderId="0" xfId="0" applyNumberFormat="1" applyFont="1" applyAlignment="1">
      <alignment horizontal="center"/>
    </xf>
    <xf numFmtId="173" fontId="23" fillId="0" borderId="0" xfId="0" applyNumberFormat="1" applyFont="1" applyAlignment="1">
      <alignment horizontal="left"/>
    </xf>
    <xf numFmtId="0" fontId="23" fillId="0" borderId="46" xfId="0" applyFont="1" applyBorder="1" applyAlignment="1">
      <alignment horizontal="center"/>
    </xf>
    <xf numFmtId="0" fontId="23" fillId="0" borderId="47" xfId="0" applyFont="1" applyBorder="1" applyAlignment="1">
      <alignment horizontal="center"/>
    </xf>
    <xf numFmtId="173" fontId="23" fillId="0" borderId="47" xfId="0" applyNumberFormat="1" applyFont="1" applyBorder="1" applyAlignment="1">
      <alignment horizontal="center"/>
    </xf>
    <xf numFmtId="173" fontId="23" fillId="0" borderId="48" xfId="0" applyNumberFormat="1" applyFont="1" applyBorder="1" applyAlignment="1">
      <alignment horizontal="center"/>
    </xf>
    <xf numFmtId="0" fontId="23" fillId="0" borderId="21" xfId="0" applyFont="1" applyBorder="1" applyAlignment="1">
      <alignment horizontal="center"/>
    </xf>
    <xf numFmtId="0" fontId="23" fillId="0" borderId="22" xfId="0" applyFont="1" applyBorder="1" applyAlignment="1">
      <alignment horizontal="center"/>
    </xf>
    <xf numFmtId="173" fontId="23" fillId="0" borderId="22" xfId="0" applyNumberFormat="1" applyFont="1" applyBorder="1" applyAlignment="1">
      <alignment horizontal="center"/>
    </xf>
    <xf numFmtId="173" fontId="23" fillId="0" borderId="23" xfId="0" applyNumberFormat="1" applyFont="1" applyBorder="1" applyAlignment="1">
      <alignment horizontal="center"/>
    </xf>
    <xf numFmtId="0" fontId="31" fillId="4" borderId="44" xfId="37" applyFont="1" applyFill="1" applyBorder="1"/>
    <xf numFmtId="0" fontId="31" fillId="4" borderId="38" xfId="37" applyFont="1" applyFill="1" applyBorder="1"/>
    <xf numFmtId="173" fontId="31" fillId="4" borderId="38" xfId="37" applyNumberFormat="1" applyFont="1" applyFill="1" applyBorder="1"/>
    <xf numFmtId="173" fontId="31" fillId="4" borderId="45" xfId="37" applyNumberFormat="1" applyFont="1" applyFill="1" applyBorder="1"/>
    <xf numFmtId="0" fontId="23" fillId="0" borderId="49" xfId="0" applyFont="1" applyBorder="1" applyProtection="1">
      <protection locked="0"/>
    </xf>
    <xf numFmtId="3" fontId="23" fillId="0" borderId="50" xfId="0" applyNumberFormat="1" applyFont="1" applyBorder="1" applyProtection="1">
      <protection locked="0"/>
    </xf>
    <xf numFmtId="173" fontId="23" fillId="0" borderId="50" xfId="0" applyNumberFormat="1" applyFont="1" applyBorder="1" applyProtection="1">
      <protection locked="0"/>
    </xf>
    <xf numFmtId="173" fontId="23" fillId="0" borderId="51" xfId="0" applyNumberFormat="1" applyFont="1" applyBorder="1" applyProtection="1">
      <protection locked="0"/>
    </xf>
    <xf numFmtId="3" fontId="23" fillId="0" borderId="50" xfId="0" applyNumberFormat="1" applyFont="1" applyBorder="1"/>
    <xf numFmtId="173" fontId="23" fillId="0" borderId="50" xfId="0" applyNumberFormat="1" applyFont="1" applyBorder="1"/>
    <xf numFmtId="173" fontId="23" fillId="0" borderId="51" xfId="0" applyNumberFormat="1" applyFont="1" applyBorder="1"/>
    <xf numFmtId="173" fontId="23" fillId="0" borderId="45" xfId="0" applyNumberFormat="1" applyFont="1" applyBorder="1"/>
    <xf numFmtId="37" fontId="31" fillId="4" borderId="44" xfId="37" applyNumberFormat="1" applyFont="1" applyFill="1" applyBorder="1"/>
    <xf numFmtId="37" fontId="31" fillId="4" borderId="38" xfId="37" applyNumberFormat="1" applyFont="1" applyFill="1" applyBorder="1"/>
    <xf numFmtId="0" fontId="23" fillId="0" borderId="44" xfId="0" applyFont="1" applyBorder="1" applyProtection="1">
      <protection locked="0"/>
    </xf>
    <xf numFmtId="3" fontId="23" fillId="0" borderId="38" xfId="0" applyNumberFormat="1" applyFont="1" applyBorder="1"/>
    <xf numFmtId="173" fontId="23" fillId="0" borderId="38" xfId="0" applyNumberFormat="1" applyFont="1" applyBorder="1"/>
    <xf numFmtId="0" fontId="37" fillId="0" borderId="49" xfId="0" applyFont="1" applyBorder="1" applyProtection="1">
      <protection locked="0"/>
    </xf>
    <xf numFmtId="3" fontId="37" fillId="0" borderId="50" xfId="0" applyNumberFormat="1" applyFont="1" applyBorder="1"/>
    <xf numFmtId="173" fontId="37" fillId="0" borderId="50" xfId="0" applyNumberFormat="1" applyFont="1" applyBorder="1"/>
    <xf numFmtId="173" fontId="37" fillId="0" borderId="51" xfId="0" applyNumberFormat="1" applyFont="1" applyBorder="1"/>
    <xf numFmtId="173" fontId="23" fillId="0" borderId="0" xfId="0" applyNumberFormat="1" applyFont="1"/>
    <xf numFmtId="0" fontId="23" fillId="0" borderId="20" xfId="0" applyFont="1" applyBorder="1" applyProtection="1">
      <protection locked="0"/>
    </xf>
    <xf numFmtId="0" fontId="23" fillId="0" borderId="37" xfId="0" applyFont="1" applyBorder="1" applyProtection="1">
      <protection locked="0"/>
    </xf>
    <xf numFmtId="37" fontId="31" fillId="4" borderId="52" xfId="37" applyNumberFormat="1" applyFont="1" applyFill="1" applyBorder="1"/>
    <xf numFmtId="0" fontId="23" fillId="0" borderId="53" xfId="0" applyFont="1" applyBorder="1" applyProtection="1">
      <protection locked="0"/>
    </xf>
    <xf numFmtId="0" fontId="43" fillId="0" borderId="0" xfId="0" applyFont="1" applyAlignment="1">
      <alignment horizontal="center"/>
    </xf>
    <xf numFmtId="0" fontId="43" fillId="0" borderId="0" xfId="0" applyFont="1" applyAlignment="1">
      <alignment wrapText="1"/>
    </xf>
    <xf numFmtId="0" fontId="44" fillId="0" borderId="0" xfId="0" applyFont="1" applyAlignment="1">
      <alignment horizontal="left"/>
    </xf>
    <xf numFmtId="0" fontId="45" fillId="0" borderId="0" xfId="0" applyFont="1" applyAlignment="1">
      <alignment horizontal="right"/>
    </xf>
    <xf numFmtId="2" fontId="45" fillId="0" borderId="0" xfId="0" applyNumberFormat="1" applyFont="1"/>
    <xf numFmtId="0" fontId="43" fillId="0" borderId="35" xfId="0" applyFont="1" applyBorder="1" applyAlignment="1">
      <alignment horizontal="center"/>
    </xf>
    <xf numFmtId="0" fontId="43" fillId="0" borderId="37" xfId="0" applyFont="1" applyBorder="1"/>
    <xf numFmtId="0" fontId="23" fillId="0" borderId="38" xfId="0" applyFont="1" applyBorder="1" applyAlignment="1">
      <alignment horizontal="center"/>
    </xf>
    <xf numFmtId="0" fontId="23" fillId="0" borderId="50" xfId="0" applyFont="1" applyBorder="1" applyAlignment="1">
      <alignment horizontal="center"/>
    </xf>
    <xf numFmtId="0" fontId="23" fillId="0" borderId="17" xfId="0" applyFont="1" applyBorder="1" applyAlignment="1">
      <alignment horizontal="center"/>
    </xf>
    <xf numFmtId="0" fontId="23" fillId="0" borderId="54" xfId="0" applyFont="1" applyBorder="1" applyAlignment="1">
      <alignment horizontal="center"/>
    </xf>
    <xf numFmtId="0" fontId="23" fillId="0" borderId="35" xfId="0" applyFont="1" applyBorder="1" applyAlignment="1">
      <alignment horizontal="center"/>
    </xf>
    <xf numFmtId="0" fontId="44" fillId="0" borderId="55" xfId="0" applyFont="1" applyBorder="1" applyAlignment="1">
      <alignment horizontal="center"/>
    </xf>
    <xf numFmtId="0" fontId="23" fillId="0" borderId="34" xfId="0" applyFont="1" applyBorder="1" applyAlignment="1">
      <alignment horizontal="centerContinuous"/>
    </xf>
    <xf numFmtId="0" fontId="23" fillId="0" borderId="56" xfId="0" applyFont="1" applyBorder="1" applyAlignment="1">
      <alignment horizontal="centerContinuous"/>
    </xf>
    <xf numFmtId="0" fontId="23" fillId="0" borderId="34" xfId="0" applyFont="1" applyBorder="1" applyAlignment="1">
      <alignment horizontal="center"/>
    </xf>
    <xf numFmtId="0" fontId="23" fillId="0" borderId="57" xfId="0" applyFont="1" applyBorder="1" applyAlignment="1">
      <alignment horizontal="center"/>
    </xf>
    <xf numFmtId="0" fontId="23" fillId="0" borderId="56" xfId="0" applyFont="1" applyBorder="1" applyAlignment="1">
      <alignment horizontal="center"/>
    </xf>
    <xf numFmtId="0" fontId="23" fillId="0" borderId="55" xfId="0" applyFont="1" applyBorder="1"/>
    <xf numFmtId="0" fontId="23" fillId="0" borderId="19" xfId="0" applyFont="1" applyBorder="1" applyAlignment="1">
      <alignment horizontal="center"/>
    </xf>
    <xf numFmtId="0" fontId="23" fillId="0" borderId="58" xfId="0" applyFont="1" applyBorder="1" applyAlignment="1">
      <alignment horizontal="center"/>
    </xf>
    <xf numFmtId="0" fontId="23" fillId="0" borderId="53" xfId="0" applyFont="1" applyBorder="1"/>
    <xf numFmtId="0" fontId="23" fillId="0" borderId="10" xfId="0" applyFont="1" applyBorder="1" applyAlignment="1">
      <alignment horizontal="center"/>
    </xf>
    <xf numFmtId="0" fontId="43" fillId="5" borderId="10" xfId="0" applyFont="1" applyFill="1" applyBorder="1" applyAlignment="1">
      <alignment horizontal="left"/>
    </xf>
    <xf numFmtId="0" fontId="37" fillId="5" borderId="10" xfId="0" applyFont="1" applyFill="1" applyBorder="1" applyAlignment="1">
      <alignment horizontal="center"/>
    </xf>
    <xf numFmtId="0" fontId="23" fillId="0" borderId="38" xfId="0" applyFont="1" applyBorder="1" applyAlignment="1">
      <alignment horizontal="center" vertical="top"/>
    </xf>
    <xf numFmtId="0" fontId="23" fillId="0" borderId="50" xfId="0" applyFont="1" applyBorder="1" applyAlignment="1">
      <alignment horizontal="left"/>
    </xf>
    <xf numFmtId="3" fontId="23" fillId="6" borderId="34" xfId="0" applyNumberFormat="1" applyFont="1" applyFill="1" applyBorder="1" applyAlignment="1">
      <alignment horizontal="right"/>
    </xf>
    <xf numFmtId="3" fontId="23" fillId="0" borderId="50" xfId="0" applyNumberFormat="1" applyFont="1" applyBorder="1" applyAlignment="1">
      <alignment horizontal="right"/>
    </xf>
    <xf numFmtId="3" fontId="23" fillId="6" borderId="56" xfId="0" applyNumberFormat="1" applyFont="1" applyFill="1" applyBorder="1" applyAlignment="1">
      <alignment horizontal="right"/>
    </xf>
    <xf numFmtId="3" fontId="23" fillId="6" borderId="55" xfId="0" applyNumberFormat="1" applyFont="1" applyFill="1" applyBorder="1" applyAlignment="1">
      <alignment horizontal="right"/>
    </xf>
    <xf numFmtId="3" fontId="23" fillId="0" borderId="50" xfId="0" applyNumberFormat="1" applyFont="1" applyBorder="1" applyAlignment="1" applyProtection="1">
      <alignment horizontal="right"/>
      <protection locked="0"/>
    </xf>
    <xf numFmtId="0" fontId="23" fillId="0" borderId="50" xfId="0" applyFont="1" applyBorder="1"/>
    <xf numFmtId="0" fontId="23" fillId="0" borderId="38" xfId="0" applyFont="1" applyBorder="1" applyAlignment="1">
      <alignment horizontal="left" vertical="top" wrapText="1"/>
    </xf>
    <xf numFmtId="3" fontId="23" fillId="6" borderId="50" xfId="0" applyNumberFormat="1" applyFont="1" applyFill="1" applyBorder="1" applyAlignment="1">
      <alignment horizontal="right"/>
    </xf>
    <xf numFmtId="3" fontId="23" fillId="0" borderId="38" xfId="0" applyNumberFormat="1" applyFont="1" applyBorder="1" applyAlignment="1" applyProtection="1">
      <alignment horizontal="right"/>
      <protection locked="0"/>
    </xf>
    <xf numFmtId="3" fontId="23" fillId="0" borderId="38" xfId="0" applyNumberFormat="1" applyFont="1" applyBorder="1" applyAlignment="1">
      <alignment horizontal="right"/>
    </xf>
    <xf numFmtId="3" fontId="23" fillId="6" borderId="54" xfId="0" applyNumberFormat="1" applyFont="1" applyFill="1" applyBorder="1" applyAlignment="1">
      <alignment horizontal="right"/>
    </xf>
    <xf numFmtId="3" fontId="23" fillId="6" borderId="19" xfId="0" applyNumberFormat="1" applyFont="1" applyFill="1" applyBorder="1" applyAlignment="1">
      <alignment horizontal="right"/>
    </xf>
    <xf numFmtId="0" fontId="23" fillId="0" borderId="38" xfId="0" applyFont="1" applyBorder="1" applyAlignment="1">
      <alignment vertical="top" wrapText="1"/>
    </xf>
    <xf numFmtId="3" fontId="23" fillId="6" borderId="58" xfId="0" applyNumberFormat="1" applyFont="1" applyFill="1" applyBorder="1" applyAlignment="1">
      <alignment horizontal="right"/>
    </xf>
    <xf numFmtId="3" fontId="23" fillId="6" borderId="57" xfId="0" applyNumberFormat="1" applyFont="1" applyFill="1" applyBorder="1" applyAlignment="1">
      <alignment horizontal="right"/>
    </xf>
    <xf numFmtId="3" fontId="23" fillId="6" borderId="10" xfId="0" applyNumberFormat="1" applyFont="1" applyFill="1" applyBorder="1" applyAlignment="1">
      <alignment horizontal="right"/>
    </xf>
    <xf numFmtId="3" fontId="23" fillId="6" borderId="0" xfId="0" applyNumberFormat="1" applyFont="1" applyFill="1" applyAlignment="1">
      <alignment horizontal="right"/>
    </xf>
    <xf numFmtId="0" fontId="23" fillId="0" borderId="38" xfId="0" applyFont="1" applyBorder="1" applyAlignment="1">
      <alignment horizontal="left"/>
    </xf>
    <xf numFmtId="3" fontId="23" fillId="0" borderId="37" xfId="0" applyNumberFormat="1" applyFont="1" applyBorder="1" applyAlignment="1">
      <alignment horizontal="right"/>
    </xf>
    <xf numFmtId="0" fontId="23" fillId="0" borderId="38" xfId="0" applyFont="1" applyBorder="1"/>
    <xf numFmtId="3" fontId="23" fillId="0" borderId="34" xfId="0" applyNumberFormat="1" applyFont="1" applyBorder="1" applyAlignment="1">
      <alignment horizontal="right"/>
    </xf>
    <xf numFmtId="3" fontId="23" fillId="0" borderId="35" xfId="0" applyNumberFormat="1" applyFont="1" applyBorder="1" applyAlignment="1" applyProtection="1">
      <alignment horizontal="right"/>
      <protection locked="0"/>
    </xf>
    <xf numFmtId="3" fontId="23" fillId="0" borderId="35" xfId="0" applyNumberFormat="1" applyFont="1" applyBorder="1" applyAlignment="1">
      <alignment horizontal="right"/>
    </xf>
    <xf numFmtId="3" fontId="23" fillId="0" borderId="34" xfId="0" applyNumberFormat="1" applyFont="1" applyBorder="1" applyAlignment="1" applyProtection="1">
      <alignment horizontal="right"/>
      <protection locked="0"/>
    </xf>
    <xf numFmtId="3" fontId="23" fillId="6" borderId="36" xfId="0" applyNumberFormat="1" applyFont="1" applyFill="1" applyBorder="1" applyAlignment="1">
      <alignment horizontal="right"/>
    </xf>
    <xf numFmtId="0" fontId="37" fillId="0" borderId="38" xfId="0" applyFont="1" applyBorder="1"/>
    <xf numFmtId="3" fontId="23" fillId="6" borderId="17" xfId="0" applyNumberFormat="1" applyFont="1" applyFill="1" applyBorder="1" applyAlignment="1">
      <alignment horizontal="right"/>
    </xf>
    <xf numFmtId="0" fontId="37" fillId="0" borderId="38" xfId="0" applyFont="1" applyBorder="1" applyAlignment="1">
      <alignment vertical="top" wrapText="1"/>
    </xf>
    <xf numFmtId="0" fontId="23" fillId="0" borderId="34" xfId="0" applyFont="1" applyBorder="1" applyAlignment="1">
      <alignment horizontal="left" vertical="top" wrapText="1"/>
    </xf>
    <xf numFmtId="3" fontId="23" fillId="6" borderId="53" xfId="0" applyNumberFormat="1" applyFont="1" applyFill="1" applyBorder="1" applyAlignment="1">
      <alignment horizontal="right"/>
    </xf>
    <xf numFmtId="0" fontId="37" fillId="0" borderId="34" xfId="0" applyFont="1" applyBorder="1" applyAlignment="1">
      <alignment vertical="top" wrapText="1"/>
    </xf>
    <xf numFmtId="0" fontId="23" fillId="2" borderId="36" xfId="0" applyFont="1" applyFill="1" applyBorder="1" applyAlignment="1">
      <alignment horizontal="left" vertical="top"/>
    </xf>
    <xf numFmtId="0" fontId="37" fillId="2" borderId="36" xfId="0" applyFont="1" applyFill="1" applyBorder="1" applyAlignment="1">
      <alignment horizontal="center"/>
    </xf>
    <xf numFmtId="0" fontId="23" fillId="0" borderId="58" xfId="0" applyFont="1" applyBorder="1" applyAlignment="1">
      <alignment horizontal="left"/>
    </xf>
    <xf numFmtId="3" fontId="23" fillId="0" borderId="10" xfId="0" applyNumberFormat="1" applyFont="1" applyBorder="1" applyAlignment="1">
      <alignment horizontal="right"/>
    </xf>
    <xf numFmtId="3" fontId="23" fillId="0" borderId="53" xfId="0" applyNumberFormat="1" applyFont="1" applyBorder="1" applyAlignment="1">
      <alignment horizontal="right"/>
    </xf>
    <xf numFmtId="3" fontId="23" fillId="0" borderId="10" xfId="0" applyNumberFormat="1" applyFont="1" applyBorder="1" applyAlignment="1" applyProtection="1">
      <alignment horizontal="right"/>
      <protection locked="0"/>
    </xf>
    <xf numFmtId="0" fontId="23" fillId="0" borderId="58" xfId="0" applyFont="1" applyBorder="1"/>
    <xf numFmtId="0" fontId="23" fillId="0" borderId="35" xfId="0" applyFont="1" applyBorder="1" applyAlignment="1">
      <alignment horizontal="left"/>
    </xf>
    <xf numFmtId="3" fontId="23" fillId="0" borderId="36" xfId="0" applyNumberFormat="1" applyFont="1" applyBorder="1" applyAlignment="1">
      <alignment horizontal="right"/>
    </xf>
    <xf numFmtId="3" fontId="23" fillId="0" borderId="36" xfId="0" applyNumberFormat="1" applyFont="1" applyBorder="1" applyAlignment="1" applyProtection="1">
      <alignment horizontal="right"/>
      <protection locked="0"/>
    </xf>
    <xf numFmtId="0" fontId="23" fillId="0" borderId="35" xfId="0" applyFont="1" applyBorder="1"/>
    <xf numFmtId="0" fontId="23" fillId="0" borderId="56" xfId="0" applyFont="1" applyBorder="1" applyAlignment="1">
      <alignment horizontal="left"/>
    </xf>
    <xf numFmtId="3" fontId="23" fillId="0" borderId="57" xfId="0" applyNumberFormat="1" applyFont="1" applyBorder="1" applyAlignment="1">
      <alignment horizontal="right"/>
    </xf>
    <xf numFmtId="3" fontId="23" fillId="0" borderId="55" xfId="0" applyNumberFormat="1" applyFont="1" applyBorder="1" applyAlignment="1">
      <alignment horizontal="right"/>
    </xf>
    <xf numFmtId="0" fontId="37" fillId="0" borderId="56" xfId="0" applyFont="1" applyBorder="1"/>
    <xf numFmtId="0" fontId="23" fillId="5" borderId="36" xfId="0" applyFont="1" applyFill="1" applyBorder="1" applyAlignment="1">
      <alignment horizontal="left" vertical="top"/>
    </xf>
    <xf numFmtId="0" fontId="37" fillId="5" borderId="36" xfId="0" applyFont="1" applyFill="1" applyBorder="1" applyAlignment="1">
      <alignment horizontal="center"/>
    </xf>
    <xf numFmtId="3" fontId="23" fillId="6" borderId="35" xfId="0" applyNumberFormat="1" applyFont="1" applyFill="1" applyBorder="1" applyAlignment="1">
      <alignment horizontal="right"/>
    </xf>
    <xf numFmtId="3" fontId="23" fillId="6" borderId="37" xfId="0" applyNumberFormat="1" applyFont="1" applyFill="1" applyBorder="1" applyAlignment="1">
      <alignment horizontal="right"/>
    </xf>
    <xf numFmtId="3" fontId="23" fillId="0" borderId="53" xfId="0" applyNumberFormat="1" applyFont="1" applyBorder="1" applyAlignment="1" applyProtection="1">
      <alignment horizontal="right"/>
      <protection locked="0"/>
    </xf>
    <xf numFmtId="3" fontId="23" fillId="0" borderId="19" xfId="0" applyNumberFormat="1" applyFont="1" applyBorder="1" applyAlignment="1">
      <alignment horizontal="right"/>
    </xf>
    <xf numFmtId="0" fontId="23" fillId="0" borderId="38" xfId="0" applyFont="1" applyBorder="1" applyAlignment="1">
      <alignment horizontal="left" wrapText="1"/>
    </xf>
    <xf numFmtId="3" fontId="23" fillId="0" borderId="56" xfId="0" applyNumberFormat="1" applyFont="1" applyBorder="1" applyAlignment="1">
      <alignment horizontal="right"/>
    </xf>
    <xf numFmtId="0" fontId="37" fillId="0" borderId="38" xfId="0" applyFont="1" applyBorder="1" applyAlignment="1">
      <alignment wrapText="1"/>
    </xf>
    <xf numFmtId="0" fontId="43" fillId="0" borderId="34" xfId="0" applyFont="1" applyBorder="1" applyAlignment="1">
      <alignment horizontal="center"/>
    </xf>
    <xf numFmtId="0" fontId="37" fillId="0" borderId="34" xfId="0" applyFont="1" applyBorder="1" applyAlignment="1">
      <alignment wrapText="1"/>
    </xf>
    <xf numFmtId="0" fontId="23" fillId="0" borderId="50" xfId="0" applyFont="1" applyBorder="1" applyAlignment="1">
      <alignment horizontal="center" wrapText="1"/>
    </xf>
    <xf numFmtId="0" fontId="23" fillId="0" borderId="0" xfId="0" applyFont="1" applyAlignment="1">
      <alignment horizontal="center" wrapText="1"/>
    </xf>
    <xf numFmtId="0" fontId="23" fillId="0" borderId="35" xfId="0" applyFont="1" applyBorder="1" applyAlignment="1">
      <alignment horizontal="center" wrapText="1"/>
    </xf>
    <xf numFmtId="0" fontId="23" fillId="0" borderId="50" xfId="0" applyFont="1" applyBorder="1" applyAlignment="1">
      <alignment horizontal="left" wrapText="1"/>
    </xf>
    <xf numFmtId="3" fontId="23" fillId="0" borderId="38" xfId="0" applyNumberFormat="1" applyFont="1" applyBorder="1" applyAlignment="1">
      <alignment horizontal="right" wrapText="1"/>
    </xf>
    <xf numFmtId="0" fontId="37" fillId="0" borderId="50" xfId="0" applyFont="1" applyBorder="1" applyAlignment="1">
      <alignment wrapText="1"/>
    </xf>
    <xf numFmtId="0" fontId="43" fillId="0" borderId="0" xfId="0" applyFont="1"/>
    <xf numFmtId="0" fontId="23" fillId="0" borderId="4" xfId="0" applyFont="1" applyBorder="1" applyAlignment="1">
      <alignment horizontal="center"/>
    </xf>
    <xf numFmtId="0" fontId="23" fillId="0" borderId="59" xfId="0" applyFont="1" applyBorder="1" applyAlignment="1">
      <alignment horizontal="center"/>
    </xf>
    <xf numFmtId="0" fontId="23" fillId="0" borderId="60" xfId="0" applyFont="1" applyBorder="1" applyAlignment="1">
      <alignment horizontal="center"/>
    </xf>
    <xf numFmtId="0" fontId="23" fillId="0" borderId="61" xfId="0" applyFont="1" applyBorder="1" applyAlignment="1">
      <alignment horizontal="center"/>
    </xf>
    <xf numFmtId="0" fontId="23" fillId="0" borderId="62" xfId="0" applyFont="1" applyBorder="1" applyAlignment="1">
      <alignment horizontal="center"/>
    </xf>
    <xf numFmtId="0" fontId="23" fillId="0" borderId="48" xfId="0" applyFont="1" applyBorder="1" applyAlignment="1">
      <alignment horizontal="center"/>
    </xf>
    <xf numFmtId="0" fontId="43" fillId="0" borderId="6" xfId="0" applyFont="1" applyBorder="1"/>
    <xf numFmtId="0" fontId="23" fillId="0" borderId="6" xfId="0" applyFont="1" applyBorder="1" applyAlignment="1">
      <alignment horizontal="center"/>
    </xf>
    <xf numFmtId="0" fontId="23" fillId="0" borderId="19" xfId="0" applyFont="1" applyBorder="1"/>
    <xf numFmtId="0" fontId="23" fillId="0" borderId="41" xfId="0" applyFont="1" applyBorder="1" applyAlignment="1">
      <alignment horizontal="center"/>
    </xf>
    <xf numFmtId="0" fontId="23" fillId="0" borderId="10" xfId="0" applyFont="1" applyBorder="1"/>
    <xf numFmtId="3" fontId="23" fillId="0" borderId="58" xfId="0" applyNumberFormat="1" applyFont="1" applyBorder="1" applyAlignment="1" applyProtection="1">
      <alignment horizontal="right"/>
      <protection locked="0"/>
    </xf>
    <xf numFmtId="3" fontId="23" fillId="0" borderId="58" xfId="0" applyNumberFormat="1" applyFont="1" applyBorder="1" applyAlignment="1">
      <alignment horizontal="right"/>
    </xf>
    <xf numFmtId="3" fontId="23" fillId="0" borderId="51" xfId="0" applyNumberFormat="1" applyFont="1" applyBorder="1" applyAlignment="1">
      <alignment horizontal="right"/>
    </xf>
    <xf numFmtId="3" fontId="43" fillId="0" borderId="6" xfId="0" applyNumberFormat="1" applyFont="1" applyBorder="1"/>
    <xf numFmtId="0" fontId="23" fillId="0" borderId="28" xfId="0" applyFont="1" applyBorder="1" applyAlignment="1">
      <alignment horizontal="center"/>
    </xf>
    <xf numFmtId="3" fontId="23" fillId="0" borderId="45" xfId="0" applyNumberFormat="1" applyFont="1" applyBorder="1" applyAlignment="1">
      <alignment horizontal="right"/>
    </xf>
    <xf numFmtId="3" fontId="23" fillId="7" borderId="35" xfId="0" applyNumberFormat="1" applyFont="1" applyFill="1" applyBorder="1" applyAlignment="1">
      <alignment horizontal="right"/>
    </xf>
    <xf numFmtId="3" fontId="23" fillId="7" borderId="57" xfId="0" applyNumberFormat="1" applyFont="1" applyFill="1" applyBorder="1" applyAlignment="1">
      <alignment horizontal="right"/>
    </xf>
    <xf numFmtId="3" fontId="23" fillId="7" borderId="56" xfId="0" applyNumberFormat="1" applyFont="1" applyFill="1" applyBorder="1" applyAlignment="1">
      <alignment horizontal="right"/>
    </xf>
    <xf numFmtId="3" fontId="23" fillId="0" borderId="56" xfId="0" applyNumberFormat="1" applyFont="1" applyBorder="1" applyAlignment="1" applyProtection="1">
      <alignment horizontal="right"/>
      <protection locked="0"/>
    </xf>
    <xf numFmtId="0" fontId="23" fillId="0" borderId="28" xfId="0" applyFont="1" applyBorder="1" applyAlignment="1">
      <alignment horizontal="center" vertical="top"/>
    </xf>
    <xf numFmtId="0" fontId="23" fillId="0" borderId="58" xfId="0" applyFont="1" applyBorder="1" applyAlignment="1">
      <alignment horizontal="left" vertical="top" wrapText="1"/>
    </xf>
    <xf numFmtId="3" fontId="23" fillId="0" borderId="29" xfId="0" applyNumberFormat="1" applyFont="1" applyBorder="1" applyAlignment="1">
      <alignment horizontal="right"/>
    </xf>
    <xf numFmtId="0" fontId="23" fillId="0" borderId="58" xfId="0" applyFont="1" applyBorder="1" applyAlignment="1">
      <alignment horizontal="left" vertical="top"/>
    </xf>
    <xf numFmtId="0" fontId="23" fillId="0" borderId="28" xfId="0" applyFont="1" applyBorder="1" applyAlignment="1">
      <alignment horizontal="center" vertical="top" wrapText="1"/>
    </xf>
    <xf numFmtId="0" fontId="23" fillId="0" borderId="58" xfId="0" applyFont="1" applyBorder="1" applyAlignment="1">
      <alignment vertical="top" wrapText="1"/>
    </xf>
    <xf numFmtId="0" fontId="23" fillId="0" borderId="31" xfId="0" applyFont="1" applyBorder="1" applyAlignment="1">
      <alignment horizontal="center"/>
    </xf>
    <xf numFmtId="0" fontId="23" fillId="0" borderId="64" xfId="0" applyFont="1" applyBorder="1" applyAlignment="1">
      <alignment horizontal="left"/>
    </xf>
    <xf numFmtId="3" fontId="23" fillId="0" borderId="65" xfId="0" applyNumberFormat="1" applyFont="1" applyBorder="1" applyAlignment="1">
      <alignment horizontal="right"/>
    </xf>
    <xf numFmtId="3" fontId="23" fillId="0" borderId="65" xfId="0" applyNumberFormat="1" applyFont="1" applyBorder="1" applyAlignment="1" applyProtection="1">
      <alignment horizontal="right"/>
      <protection locked="0"/>
    </xf>
    <xf numFmtId="3" fontId="23" fillId="0" borderId="66" xfId="0" applyNumberFormat="1" applyFont="1" applyBorder="1" applyAlignment="1">
      <alignment horizontal="right"/>
    </xf>
    <xf numFmtId="0" fontId="23" fillId="0" borderId="64" xfId="0" applyFont="1" applyBorder="1"/>
    <xf numFmtId="0" fontId="23" fillId="0" borderId="67" xfId="0" applyFont="1" applyBorder="1" applyAlignment="1">
      <alignment horizontal="center"/>
    </xf>
    <xf numFmtId="3" fontId="23" fillId="0" borderId="63" xfId="0" applyNumberFormat="1" applyFont="1" applyBorder="1" applyAlignment="1">
      <alignment horizontal="right"/>
    </xf>
    <xf numFmtId="0" fontId="23" fillId="0" borderId="54" xfId="0" applyFont="1" applyBorder="1"/>
    <xf numFmtId="0" fontId="23" fillId="0" borderId="68" xfId="0" applyFont="1" applyBorder="1" applyAlignment="1">
      <alignment horizontal="center"/>
    </xf>
    <xf numFmtId="0" fontId="23" fillId="0" borderId="69" xfId="0" applyFont="1" applyBorder="1" applyAlignment="1">
      <alignment horizontal="left"/>
    </xf>
    <xf numFmtId="3" fontId="23" fillId="0" borderId="14" xfId="0" applyNumberFormat="1" applyFont="1" applyBorder="1" applyAlignment="1">
      <alignment horizontal="right"/>
    </xf>
    <xf numFmtId="0" fontId="37" fillId="0" borderId="69" xfId="0" applyFont="1" applyBorder="1"/>
    <xf numFmtId="0" fontId="23" fillId="0" borderId="68" xfId="0" applyFont="1" applyBorder="1" applyAlignment="1">
      <alignment horizontal="center" vertical="top" wrapText="1"/>
    </xf>
    <xf numFmtId="0" fontId="23" fillId="0" borderId="26" xfId="0" applyFont="1" applyBorder="1" applyAlignment="1">
      <alignment horizontal="left" vertical="top" wrapText="1"/>
    </xf>
    <xf numFmtId="3" fontId="23" fillId="0" borderId="24" xfId="0" applyNumberFormat="1" applyFont="1" applyBorder="1" applyAlignment="1">
      <alignment horizontal="right"/>
    </xf>
    <xf numFmtId="0" fontId="23" fillId="0" borderId="26" xfId="0" applyFont="1" applyBorder="1" applyAlignment="1">
      <alignment horizontal="left" vertical="top"/>
    </xf>
    <xf numFmtId="0" fontId="23" fillId="0" borderId="26" xfId="0" applyFont="1" applyBorder="1" applyAlignment="1">
      <alignment vertical="top" wrapText="1"/>
    </xf>
    <xf numFmtId="3" fontId="43" fillId="0" borderId="0" xfId="0" applyNumberFormat="1" applyFont="1" applyAlignment="1">
      <alignment horizontal="center"/>
    </xf>
    <xf numFmtId="0" fontId="23" fillId="0" borderId="38" xfId="0" applyFont="1" applyBorder="1" applyAlignment="1">
      <alignment horizontal="center" wrapText="1"/>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0" borderId="37" xfId="0" applyNumberFormat="1" applyFont="1" applyBorder="1" applyAlignment="1">
      <alignment horizontal="right" wrapText="1"/>
    </xf>
    <xf numFmtId="0" fontId="23" fillId="0" borderId="0" xfId="0" applyFont="1" applyAlignment="1">
      <alignment horizontal="center"/>
    </xf>
    <xf numFmtId="0" fontId="37" fillId="0" borderId="0" xfId="0" applyFont="1" applyAlignment="1">
      <alignment horizontal="center"/>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0" fontId="23" fillId="0" borderId="35" xfId="0" applyFont="1" applyBorder="1" applyAlignment="1">
      <alignment horizontal="center" wrapText="1"/>
    </xf>
    <xf numFmtId="0" fontId="23" fillId="0" borderId="35" xfId="0" applyFont="1" applyBorder="1" applyAlignment="1">
      <alignment horizontal="center"/>
    </xf>
    <xf numFmtId="3" fontId="42" fillId="0" borderId="14" xfId="0" applyNumberFormat="1" applyFont="1" applyBorder="1" applyAlignment="1">
      <alignment horizontal="right"/>
    </xf>
    <xf numFmtId="3" fontId="42" fillId="0" borderId="0" xfId="0" applyNumberFormat="1" applyFont="1" applyAlignment="1">
      <alignment horizontal="right"/>
    </xf>
    <xf numFmtId="173" fontId="42" fillId="0" borderId="14" xfId="0" applyNumberFormat="1" applyFont="1" applyBorder="1"/>
    <xf numFmtId="0" fontId="37" fillId="0" borderId="38" xfId="0" applyFont="1" applyBorder="1" applyAlignment="1">
      <alignment horizontal="center" wrapText="1"/>
    </xf>
    <xf numFmtId="6" fontId="37" fillId="0" borderId="38" xfId="0" applyNumberFormat="1" applyFont="1" applyBorder="1" applyAlignment="1">
      <alignment horizontal="center" wrapText="1"/>
    </xf>
    <xf numFmtId="6" fontId="23" fillId="0" borderId="38" xfId="0" applyNumberFormat="1" applyFont="1" applyBorder="1"/>
    <xf numFmtId="0" fontId="31" fillId="0" borderId="38" xfId="0" applyFont="1" applyBorder="1" applyAlignment="1">
      <alignment horizontal="left" wrapText="1"/>
    </xf>
    <xf numFmtId="6" fontId="37" fillId="0" borderId="38" xfId="0" applyNumberFormat="1" applyFont="1" applyBorder="1"/>
    <xf numFmtId="0" fontId="33" fillId="0" borderId="38" xfId="0" applyFont="1" applyBorder="1" applyAlignment="1">
      <alignment horizontal="left" wrapText="1"/>
    </xf>
    <xf numFmtId="0" fontId="22" fillId="0" borderId="0" xfId="0" applyFont="1" applyAlignment="1">
      <alignment horizontal="righ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3" fillId="0" borderId="0" xfId="0" applyFont="1" applyAlignment="1">
      <alignment horizontal="center"/>
    </xf>
    <xf numFmtId="0" fontId="24" fillId="0" borderId="0" xfId="0" applyFont="1" applyAlignment="1">
      <alignment horizontal="right"/>
    </xf>
    <xf numFmtId="0" fontId="25" fillId="0" borderId="0" xfId="0" applyFont="1" applyAlignment="1">
      <alignment horizontal="center"/>
    </xf>
    <xf numFmtId="0" fontId="27" fillId="0" borderId="0" xfId="0" applyFont="1" applyAlignment="1">
      <alignment horizontal="left" wrapText="1"/>
    </xf>
    <xf numFmtId="0" fontId="23" fillId="0" borderId="0" xfId="32" applyFont="1" applyAlignment="1">
      <alignment horizontal="center"/>
    </xf>
    <xf numFmtId="37" fontId="31" fillId="0" borderId="0" xfId="33" applyNumberFormat="1" applyFont="1" applyAlignment="1">
      <alignment horizontal="center"/>
    </xf>
    <xf numFmtId="37" fontId="31" fillId="0" borderId="0" xfId="33" applyNumberFormat="1" applyFont="1" applyAlignment="1">
      <alignment horizontal="center" vertical="center"/>
    </xf>
    <xf numFmtId="0" fontId="34" fillId="0" borderId="8" xfId="0" applyFont="1" applyBorder="1" applyAlignment="1">
      <alignment horizontal="center"/>
    </xf>
    <xf numFmtId="10" fontId="32" fillId="2" borderId="0" xfId="35" applyNumberFormat="1" applyFont="1" applyFill="1" applyAlignment="1">
      <alignment horizontal="center" wrapText="1"/>
    </xf>
    <xf numFmtId="0" fontId="39" fillId="2" borderId="0" xfId="34" applyFont="1" applyFill="1" applyAlignment="1">
      <alignment horizontal="left" wrapText="1"/>
    </xf>
    <xf numFmtId="0" fontId="39" fillId="0" borderId="0" xfId="34" applyFont="1" applyAlignment="1">
      <alignment horizontal="left"/>
    </xf>
    <xf numFmtId="37" fontId="40" fillId="0" borderId="0" xfId="33" applyNumberFormat="1" applyFont="1" applyAlignment="1">
      <alignment horizontal="center" vertical="center"/>
    </xf>
    <xf numFmtId="3" fontId="37" fillId="3" borderId="30" xfId="36" applyNumberFormat="1" applyFont="1" applyFill="1" applyBorder="1" applyAlignment="1">
      <alignment horizontal="left"/>
    </xf>
    <xf numFmtId="0" fontId="41" fillId="0" borderId="0" xfId="36" applyFont="1" applyAlignment="1">
      <alignment horizontal="center"/>
    </xf>
    <xf numFmtId="0" fontId="41" fillId="0" borderId="0" xfId="36" applyFont="1" applyAlignment="1">
      <alignment horizontal="left" vertical="center"/>
    </xf>
    <xf numFmtId="0" fontId="37" fillId="3" borderId="27" xfId="36" applyFont="1" applyFill="1" applyBorder="1" applyAlignment="1">
      <alignment horizontal="left"/>
    </xf>
    <xf numFmtId="0" fontId="41" fillId="3" borderId="35" xfId="1" applyFont="1" applyFill="1" applyBorder="1"/>
    <xf numFmtId="0" fontId="42" fillId="3" borderId="36" xfId="1" applyFont="1" applyFill="1" applyBorder="1"/>
    <xf numFmtId="0" fontId="42" fillId="3" borderId="37" xfId="1" applyFont="1" applyFill="1" applyBorder="1"/>
    <xf numFmtId="49" fontId="41" fillId="3" borderId="35" xfId="1" applyNumberFormat="1" applyFont="1" applyFill="1" applyBorder="1" applyAlignment="1">
      <alignment horizontal="left"/>
    </xf>
    <xf numFmtId="0" fontId="42" fillId="3" borderId="36" xfId="1" applyFont="1" applyFill="1" applyBorder="1" applyAlignment="1">
      <alignment horizontal="left"/>
    </xf>
    <xf numFmtId="0" fontId="42" fillId="3" borderId="37" xfId="1" applyFont="1" applyFill="1" applyBorder="1" applyAlignment="1">
      <alignment horizontal="left"/>
    </xf>
    <xf numFmtId="0" fontId="41" fillId="3" borderId="38" xfId="1" applyFont="1" applyFill="1" applyBorder="1"/>
    <xf numFmtId="0" fontId="41" fillId="0" borderId="0" xfId="1" applyFont="1" applyAlignment="1">
      <alignment horizontal="center"/>
    </xf>
    <xf numFmtId="0" fontId="42" fillId="0" borderId="0" xfId="1" applyFont="1"/>
    <xf numFmtId="0" fontId="41" fillId="0" borderId="0" xfId="1" applyFont="1" applyAlignment="1">
      <alignment horizontal="left" vertical="top"/>
    </xf>
    <xf numFmtId="0" fontId="41" fillId="0" borderId="0" xfId="1" applyFont="1" applyAlignment="1">
      <alignment horizontal="center" vertical="top"/>
    </xf>
    <xf numFmtId="0" fontId="41" fillId="0" borderId="10" xfId="1" applyFont="1" applyBorder="1" applyAlignment="1">
      <alignment horizontal="center" vertical="top"/>
    </xf>
    <xf numFmtId="0" fontId="41" fillId="0" borderId="31" xfId="0" applyFont="1" applyBorder="1" applyAlignment="1">
      <alignment horizontal="center"/>
    </xf>
    <xf numFmtId="0" fontId="23" fillId="0" borderId="32" xfId="0" applyFont="1" applyBorder="1"/>
    <xf numFmtId="0" fontId="42" fillId="0" borderId="31" xfId="0" applyFont="1" applyBorder="1" applyAlignment="1">
      <alignment horizontal="left"/>
    </xf>
    <xf numFmtId="0" fontId="23" fillId="0" borderId="32" xfId="0" applyFont="1" applyBorder="1" applyAlignment="1">
      <alignment horizontal="left"/>
    </xf>
    <xf numFmtId="0" fontId="42" fillId="0" borderId="28" xfId="0" applyFont="1" applyBorder="1" applyAlignment="1">
      <alignment horizontal="left"/>
    </xf>
    <xf numFmtId="0" fontId="42" fillId="0" borderId="29" xfId="0" applyFont="1" applyBorder="1" applyAlignment="1">
      <alignment horizontal="left"/>
    </xf>
    <xf numFmtId="0" fontId="42" fillId="0" borderId="44" xfId="0" applyFont="1" applyBorder="1" applyAlignment="1">
      <alignment horizontal="center"/>
    </xf>
    <xf numFmtId="0" fontId="42" fillId="0" borderId="45" xfId="0" applyFont="1" applyBorder="1" applyAlignment="1">
      <alignment horizontal="center"/>
    </xf>
    <xf numFmtId="0" fontId="37" fillId="0" borderId="0" xfId="0" applyFont="1" applyAlignment="1">
      <alignment horizontal="center" vertical="top" wrapText="1"/>
    </xf>
    <xf numFmtId="0" fontId="42" fillId="0" borderId="14" xfId="0" applyFont="1" applyBorder="1" applyAlignment="1">
      <alignment horizontal="center" wrapText="1"/>
    </xf>
    <xf numFmtId="0" fontId="41" fillId="0" borderId="0" xfId="0" applyFont="1" applyAlignment="1">
      <alignment horizontal="center"/>
    </xf>
    <xf numFmtId="0" fontId="42" fillId="0" borderId="0" xfId="0" applyFont="1" applyAlignment="1">
      <alignment horizontal="center"/>
    </xf>
    <xf numFmtId="0" fontId="37" fillId="0" borderId="0" xfId="0" applyFont="1" applyAlignment="1">
      <alignment horizontal="center"/>
    </xf>
    <xf numFmtId="0" fontId="23" fillId="0" borderId="10" xfId="0" applyFont="1" applyBorder="1" applyAlignment="1">
      <alignment horizontal="center"/>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0" fontId="37" fillId="0" borderId="10" xfId="0" applyFont="1" applyBorder="1" applyAlignment="1" applyProtection="1">
      <alignment horizontal="center" vertical="top"/>
      <protection locked="0"/>
    </xf>
    <xf numFmtId="0" fontId="23" fillId="5" borderId="36" xfId="0" applyFont="1" applyFill="1" applyBorder="1" applyAlignment="1">
      <alignment horizontal="center"/>
    </xf>
    <xf numFmtId="3" fontId="23" fillId="2" borderId="36" xfId="0" applyNumberFormat="1" applyFont="1" applyFill="1" applyBorder="1" applyAlignment="1">
      <alignment horizontal="center"/>
    </xf>
    <xf numFmtId="3" fontId="23" fillId="5" borderId="36" xfId="0" applyNumberFormat="1" applyFont="1" applyFill="1" applyBorder="1" applyAlignment="1">
      <alignment horizontal="center"/>
    </xf>
    <xf numFmtId="0" fontId="23" fillId="0" borderId="35" xfId="0" applyFont="1" applyBorder="1" applyAlignment="1">
      <alignment horizontal="center" wrapText="1"/>
    </xf>
    <xf numFmtId="0" fontId="23" fillId="0" borderId="36" xfId="0" applyFont="1" applyBorder="1" applyAlignment="1">
      <alignment horizontal="center" wrapText="1"/>
    </xf>
    <xf numFmtId="0" fontId="23" fillId="0" borderId="37" xfId="0" applyFont="1" applyBorder="1" applyAlignment="1">
      <alignment horizontal="center" wrapText="1"/>
    </xf>
    <xf numFmtId="0" fontId="23" fillId="0" borderId="34" xfId="0" applyFont="1" applyBorder="1" applyAlignment="1">
      <alignment horizontal="center" vertical="top" wrapText="1"/>
    </xf>
    <xf numFmtId="0" fontId="23" fillId="0" borderId="50" xfId="0" applyFont="1" applyBorder="1" applyAlignment="1">
      <alignment horizontal="center" vertical="top"/>
    </xf>
    <xf numFmtId="0" fontId="43" fillId="0" borderId="5" xfId="0" applyFont="1" applyBorder="1" applyAlignment="1">
      <alignment horizontal="center"/>
    </xf>
    <xf numFmtId="0" fontId="23" fillId="0" borderId="8" xfId="0" applyFont="1" applyBorder="1" applyAlignment="1">
      <alignment horizontal="center" vertical="center"/>
    </xf>
    <xf numFmtId="0" fontId="23" fillId="0" borderId="35" xfId="0" applyFont="1" applyBorder="1" applyAlignment="1">
      <alignment horizontal="center"/>
    </xf>
    <xf numFmtId="0" fontId="23" fillId="0" borderId="36" xfId="0" applyFont="1" applyBorder="1" applyAlignment="1">
      <alignment horizontal="center"/>
    </xf>
    <xf numFmtId="0" fontId="23" fillId="0" borderId="37" xfId="0" applyFont="1" applyBorder="1" applyAlignment="1">
      <alignment horizontal="center"/>
    </xf>
    <xf numFmtId="0" fontId="23" fillId="0" borderId="17" xfId="0" applyFont="1" applyBorder="1" applyAlignment="1">
      <alignment horizontal="center" vertical="top"/>
    </xf>
    <xf numFmtId="0" fontId="23" fillId="0" borderId="63" xfId="0" applyFont="1" applyBorder="1" applyAlignment="1">
      <alignment horizontal="center" vertical="top" wrapText="1"/>
    </xf>
    <xf numFmtId="0" fontId="23" fillId="0" borderId="18" xfId="0" applyFont="1" applyBorder="1" applyAlignment="1">
      <alignment horizontal="center" vertical="top"/>
    </xf>
    <xf numFmtId="0" fontId="23" fillId="0" borderId="51" xfId="0" applyFont="1" applyBorder="1" applyAlignment="1">
      <alignment horizontal="center" vertical="top"/>
    </xf>
    <xf numFmtId="0" fontId="23" fillId="6" borderId="35" xfId="0" applyFont="1" applyFill="1" applyBorder="1" applyAlignment="1">
      <alignment horizontal="center"/>
    </xf>
    <xf numFmtId="0" fontId="23" fillId="6" borderId="36" xfId="0" applyFont="1" applyFill="1" applyBorder="1" applyAlignment="1">
      <alignment horizontal="center"/>
    </xf>
    <xf numFmtId="0" fontId="23" fillId="6" borderId="37" xfId="0" applyFont="1" applyFill="1" applyBorder="1" applyAlignment="1">
      <alignment horizontal="center"/>
    </xf>
    <xf numFmtId="0" fontId="23" fillId="0" borderId="5" xfId="0" applyFont="1" applyBorder="1" applyAlignment="1">
      <alignment horizontal="center"/>
    </xf>
    <xf numFmtId="0" fontId="27" fillId="0" borderId="0" xfId="0" applyFont="1" applyAlignment="1">
      <alignment horizontal="center"/>
    </xf>
  </cellXfs>
  <cellStyles count="38">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6" xr:uid="{EB81DA35-9778-4FC9-898E-F48E1D4276A4}"/>
    <cellStyle name="Normal_AFF-RPT" xfId="35" xr:uid="{041A6F91-C0B1-410D-8B35-032EEF3BDAD4}"/>
    <cellStyle name="Normal_IND-RPT" xfId="34" xr:uid="{6AE0DD26-88BC-4415-8A40-EA5B0EF3F3CC}"/>
    <cellStyle name="Normal_Pg 03-Indpendent Agncy Rpt-1999" xfId="33" xr:uid="{7FAE2E94-4868-425E-8147-19CC6E3B2CAA}"/>
    <cellStyle name="Normal_POLICIES" xfId="32" xr:uid="{215BE90F-DD04-42A9-9DFE-A405B1035310}"/>
    <cellStyle name="Normal_Sheet1_Annual Report 1" xfId="37" xr:uid="{27B5AC4C-199D-4AC2-ABBA-F1269C5DD7D2}"/>
    <cellStyle name="Percent" xfId="31"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476052C6-8027-4B2C-AAAC-9776E0C3E90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9227"/>
        </a:xfrm>
        <a:prstGeom prst="rect">
          <a:avLst/>
        </a:prstGeom>
        <a:noFill/>
        <a:ln w="9525">
          <a:noFill/>
          <a:miter lim="800000"/>
          <a:headEnd/>
          <a:tailEnd/>
        </a:ln>
      </xdr:spPr>
    </xdr:pic>
    <xdr:clientData/>
  </xdr:twoCellAnchor>
  <xdr:twoCellAnchor>
    <xdr:from>
      <xdr:col>0</xdr:col>
      <xdr:colOff>323850</xdr:colOff>
      <xdr:row>12</xdr:row>
      <xdr:rowOff>57150</xdr:rowOff>
    </xdr:from>
    <xdr:to>
      <xdr:col>8</xdr:col>
      <xdr:colOff>1257300</xdr:colOff>
      <xdr:row>20</xdr:row>
      <xdr:rowOff>95249</xdr:rowOff>
    </xdr:to>
    <xdr:sp macro="" textlink="">
      <xdr:nvSpPr>
        <xdr:cNvPr id="3" name="Subtitle 2">
          <a:extLst>
            <a:ext uri="{FF2B5EF4-FFF2-40B4-BE49-F238E27FC236}">
              <a16:creationId xmlns:a16="http://schemas.microsoft.com/office/drawing/2014/main" id="{74850D05-E391-4DDD-B024-E2961DFAD9C1}"/>
            </a:ext>
          </a:extLst>
        </xdr:cNvPr>
        <xdr:cNvSpPr>
          <a:spLocks noGrp="1"/>
        </xdr:cNvSpPr>
      </xdr:nvSpPr>
      <xdr:spPr>
        <a:xfrm>
          <a:off x="323850" y="3486150"/>
          <a:ext cx="6219825" cy="133349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 Years 2016-2020</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6AF3DBD6-AB71-4BD4-BA8C-92BBB632B081}"/>
            </a:ext>
          </a:extLst>
        </xdr:cNvPr>
        <xdr:cNvGrpSpPr>
          <a:grpSpLocks/>
        </xdr:cNvGrpSpPr>
      </xdr:nvGrpSpPr>
      <xdr:grpSpPr bwMode="auto">
        <a:xfrm>
          <a:off x="485775" y="1057275"/>
          <a:ext cx="2152650" cy="1143000"/>
          <a:chOff x="0" y="0"/>
          <a:chExt cx="2233" cy="1070"/>
        </a:xfrm>
      </xdr:grpSpPr>
      <xdr:sp macro="" textlink="">
        <xdr:nvSpPr>
          <xdr:cNvPr id="5" name="Rectangle 4">
            <a:extLst>
              <a:ext uri="{FF2B5EF4-FFF2-40B4-BE49-F238E27FC236}">
                <a16:creationId xmlns:a16="http://schemas.microsoft.com/office/drawing/2014/main" id="{BF4FA1C1-E276-17A4-4EB3-6D477552C323}"/>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5F9B340E-D29C-D3A4-4DF1-A3353D244BF8}"/>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F16C277C-AC5A-BF7B-C22C-EF22AEDADF3C}"/>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1E33613A-8E52-4D65-891D-7240892F63CF}"/>
            </a:ext>
          </a:extLst>
        </xdr:cNvPr>
        <xdr:cNvPicPr>
          <a:picLocks noChangeAspect="1"/>
        </xdr:cNvPicPr>
      </xdr:nvPicPr>
      <xdr:blipFill>
        <a:blip xmlns:r="http://schemas.openxmlformats.org/officeDocument/2006/relationships" r:embed="rId2"/>
        <a:stretch>
          <a:fillRect/>
        </a:stretch>
      </xdr:blipFill>
      <xdr:spPr>
        <a:xfrm>
          <a:off x="161924" y="4756150"/>
          <a:ext cx="5669280"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F86F0373-D42E-47D1-B882-DF680B9FA83D}"/>
            </a:ext>
          </a:extLst>
        </xdr:cNvPr>
        <xdr:cNvSpPr>
          <a:spLocks noChangeArrowheads="1"/>
        </xdr:cNvSpPr>
      </xdr:nvSpPr>
      <xdr:spPr bwMode="auto">
        <a:xfrm>
          <a:off x="219076" y="9848851"/>
          <a:ext cx="6400799" cy="171449"/>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6D722E08-96D4-46ED-BC6A-DEB027BFD38B}"/>
            </a:ext>
          </a:extLst>
        </xdr:cNvPr>
        <xdr:cNvSpPr txBox="1">
          <a:spLocks noChangeArrowheads="1"/>
        </xdr:cNvSpPr>
      </xdr:nvSpPr>
      <xdr:spPr bwMode="auto">
        <a:xfrm>
          <a:off x="219075" y="8401050"/>
          <a:ext cx="6403975" cy="144653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60B82315-DF82-466A-8157-764B40A240BC}"/>
            </a:ext>
          </a:extLst>
        </xdr:cNvPr>
        <xdr:cNvPicPr>
          <a:picLocks noChangeAspect="1"/>
        </xdr:cNvPicPr>
      </xdr:nvPicPr>
      <xdr:blipFill>
        <a:blip xmlns:r="http://schemas.openxmlformats.org/officeDocument/2006/relationships" r:embed="rId1"/>
        <a:stretch>
          <a:fillRect/>
        </a:stretch>
      </xdr:blipFill>
      <xdr:spPr>
        <a:xfrm>
          <a:off x="1778000" y="7280129"/>
          <a:ext cx="2127250" cy="1032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porting%20-%20Regulatory/2016/Statistical%20Reports/Texas%20-%20Underwriter/2016%20UW%20Stat%20Report%20Workpaper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WFG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amp;C%20Section\Data%20Services\STR_PERS\TITLE\Year2017\Company\Submissions\ACE_2016titlecorpt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Rev"/>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
      <sheetName val="SCHED S-3 0030"/>
      <sheetName val="SCHED S-3 0040"/>
      <sheetName val="SCHED S-3 1000"/>
      <sheetName val="SCHED S-3 1001"/>
      <sheetName val="SCHED S-3 1002"/>
      <sheetName val="SCHED S-3 1100"/>
      <sheetName val="SCHED S-3 1200"/>
      <sheetName val="SCHED S-3 1201"/>
      <sheetName val="SCHED S-3 1230"/>
      <sheetName val="SCHED S-3 1400"/>
      <sheetName val="SCHED S-3 3000"/>
      <sheetName val="SCHED S-3 3005"/>
      <sheetName val="SCHED S-3 3010"/>
      <sheetName val="SCHED S-3 3011"/>
      <sheetName val="SCHED S-3 3200"/>
      <sheetName val="SCHED S-3 3210"/>
      <sheetName val="SCHED S-3 3220"/>
      <sheetName val="SCHED S-3 3250"/>
      <sheetName val="SCHED S-3 3280"/>
      <sheetName val="SCHED S-3 3300"/>
      <sheetName val="SCHED S-3 3320"/>
      <sheetName val="SCHED S-3 4001"/>
      <sheetName val="SCHED S-3 4002"/>
      <sheetName val="SCHED S-3 4003"/>
      <sheetName val="SCHED S-3 4004"/>
      <sheetName val="SCHED S-3 4005"/>
      <sheetName val="SCHED S-3 4006"/>
      <sheetName val="SCHED S-3 4007"/>
      <sheetName val="SCHED S-3  6000"/>
      <sheetName val="SCHED S-3 8020"/>
      <sheetName val="SCHED S-4"/>
      <sheetName val="SCHED S-5"/>
      <sheetName val="SCHED S-6"/>
      <sheetName val="ALTA-INC"/>
      <sheetName val="ALTA-Balance"/>
      <sheetName val="Agg Form A-D.O."/>
      <sheetName val="Agg Form A-Affiliated"/>
      <sheetName val="ERRORS"/>
    </sheetNames>
    <sheetDataSet>
      <sheetData sheetId="0">
        <row r="6">
          <cell r="A6" t="str">
            <v>WFG National Title 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 val="ACE_2016titlecorpt_final"/>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sheetData sheetId="14"/>
      <sheetData sheetId="15"/>
      <sheetData sheetId="16"/>
      <sheetData sheetId="17"/>
      <sheetData sheetId="18"/>
      <sheetData sheetId="19"/>
      <sheetData sheetId="20">
        <row r="9">
          <cell r="C9"/>
        </row>
      </sheetData>
      <sheetData sheetId="21"/>
      <sheetData sheetId="22">
        <row r="19">
          <cell r="D19"/>
        </row>
      </sheetData>
      <sheetData sheetId="23"/>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6A-6192-4E36-BC34-F86ED17BF1F0}">
  <dimension ref="A1:I97"/>
  <sheetViews>
    <sheetView showGridLines="0" tabSelected="1" zoomScaleNormal="100" zoomScaleSheetLayoutView="100" workbookViewId="0">
      <selection activeCell="H83" sqref="G83:H83"/>
    </sheetView>
  </sheetViews>
  <sheetFormatPr defaultRowHeight="12.75"/>
  <cols>
    <col min="1" max="1" width="12.28515625" customWidth="1"/>
    <col min="2" max="2" width="10.42578125" customWidth="1"/>
    <col min="3" max="3" width="9" customWidth="1"/>
    <col min="4" max="4" width="11" customWidth="1"/>
    <col min="9" max="9" width="22.140625" customWidth="1"/>
  </cols>
  <sheetData>
    <row r="1" spans="1:9" ht="37.5" customHeight="1">
      <c r="B1" s="376" t="s">
        <v>0</v>
      </c>
      <c r="C1" s="377"/>
      <c r="D1" s="377"/>
      <c r="E1" s="377"/>
      <c r="F1" s="377"/>
      <c r="G1" s="377"/>
      <c r="H1" s="377"/>
      <c r="I1" s="377"/>
    </row>
    <row r="2" spans="1:9" ht="45.75" customHeight="1"/>
    <row r="6" spans="1:9" ht="29.25">
      <c r="A6" s="378"/>
      <c r="B6" s="378"/>
      <c r="C6" s="378"/>
      <c r="D6" s="378"/>
      <c r="E6" s="378"/>
      <c r="F6" s="378"/>
      <c r="G6" s="378"/>
      <c r="H6" s="378"/>
      <c r="I6" s="378"/>
    </row>
    <row r="7" spans="1:9" ht="27" customHeight="1">
      <c r="A7" s="378"/>
      <c r="B7" s="378"/>
      <c r="C7" s="378"/>
      <c r="D7" s="378"/>
      <c r="E7" s="378"/>
      <c r="F7" s="378"/>
      <c r="G7" s="378"/>
      <c r="H7" s="378"/>
      <c r="I7" s="378"/>
    </row>
    <row r="8" spans="1:9" ht="27" customHeight="1">
      <c r="A8" s="378"/>
      <c r="B8" s="378"/>
      <c r="C8" s="378"/>
      <c r="D8" s="378"/>
      <c r="E8" s="378"/>
      <c r="F8" s="378"/>
      <c r="G8" s="378"/>
      <c r="H8" s="378"/>
      <c r="I8" s="378"/>
    </row>
    <row r="9" spans="1:9" ht="27" customHeight="1">
      <c r="A9" s="379"/>
      <c r="B9" s="379"/>
      <c r="C9" s="379"/>
      <c r="D9" s="379"/>
      <c r="E9" s="379"/>
      <c r="F9" s="379"/>
      <c r="G9" s="379"/>
      <c r="H9" s="379"/>
      <c r="I9" s="379"/>
    </row>
    <row r="39" spans="2:9" ht="6.75" customHeight="1"/>
    <row r="40" spans="2:9" ht="12" hidden="1" customHeight="1"/>
    <row r="41" spans="2:9" ht="6" hidden="1" customHeight="1"/>
    <row r="42" spans="2:9" hidden="1"/>
    <row r="43" spans="2:9" hidden="1"/>
    <row r="44" spans="2:9" hidden="1">
      <c r="D44" s="1"/>
      <c r="E44" s="1"/>
      <c r="F44" s="1"/>
    </row>
    <row r="45" spans="2:9" ht="29.25" customHeight="1">
      <c r="B45" s="375"/>
      <c r="C45" s="375"/>
      <c r="D45" s="375"/>
      <c r="E45" s="375"/>
      <c r="F45" s="375"/>
      <c r="G45" s="375"/>
      <c r="H45" s="375"/>
      <c r="I45" s="375"/>
    </row>
    <row r="46" spans="2:9" ht="25.5">
      <c r="B46" s="2"/>
      <c r="C46" s="381"/>
      <c r="D46" s="381"/>
      <c r="E46" s="381"/>
      <c r="F46" s="381"/>
      <c r="G46" s="381"/>
      <c r="H46" s="381"/>
      <c r="I46" s="381"/>
    </row>
    <row r="47" spans="2:9" ht="34.5" customHeight="1"/>
    <row r="48" spans="2:9" ht="45" customHeight="1"/>
    <row r="54" spans="4:6">
      <c r="D54" s="1"/>
      <c r="E54" s="1"/>
      <c r="F54" s="1"/>
    </row>
    <row r="90" spans="1:9" ht="14.25">
      <c r="A90" s="380"/>
      <c r="B90" s="380"/>
      <c r="C90" s="380"/>
      <c r="D90" s="380"/>
      <c r="E90" s="380"/>
      <c r="F90" s="380"/>
      <c r="G90" s="380"/>
      <c r="H90" s="380"/>
      <c r="I90" s="380"/>
    </row>
    <row r="91" spans="1:9" ht="14.25">
      <c r="A91" s="380"/>
      <c r="B91" s="380"/>
      <c r="C91" s="380"/>
      <c r="D91" s="380"/>
      <c r="E91" s="380"/>
      <c r="F91" s="380"/>
      <c r="G91" s="380"/>
      <c r="H91" s="380"/>
      <c r="I91" s="380"/>
    </row>
    <row r="92" spans="1:9" ht="14.25">
      <c r="A92" s="380"/>
      <c r="B92" s="380"/>
      <c r="C92" s="380"/>
      <c r="D92" s="380"/>
      <c r="E92" s="380"/>
      <c r="F92" s="380"/>
      <c r="G92" s="380"/>
      <c r="H92" s="380"/>
      <c r="I92" s="380"/>
    </row>
    <row r="93" spans="1:9" ht="238.5" customHeight="1">
      <c r="A93" s="380"/>
      <c r="B93" s="380"/>
      <c r="C93" s="380"/>
      <c r="D93" s="380"/>
      <c r="E93" s="380"/>
      <c r="F93" s="380"/>
      <c r="G93" s="380"/>
      <c r="H93" s="380"/>
      <c r="I93" s="380"/>
    </row>
    <row r="94" spans="1:9" s="2" customFormat="1" ht="14.25">
      <c r="A94" s="380" t="s">
        <v>617</v>
      </c>
      <c r="B94" s="380"/>
      <c r="C94" s="380"/>
      <c r="D94" s="380"/>
      <c r="E94" s="380"/>
      <c r="F94" s="380"/>
      <c r="G94" s="380"/>
      <c r="H94" s="380"/>
      <c r="I94" s="380"/>
    </row>
    <row r="95" spans="1:9" s="2" customFormat="1" ht="14.25">
      <c r="A95" s="380" t="s">
        <v>618</v>
      </c>
      <c r="B95" s="380"/>
      <c r="C95" s="380"/>
      <c r="D95" s="380"/>
      <c r="E95" s="380"/>
      <c r="F95" s="380"/>
      <c r="G95" s="380"/>
      <c r="H95" s="380"/>
      <c r="I95" s="380"/>
    </row>
    <row r="96" spans="1:9" s="2" customFormat="1" ht="14.25">
      <c r="A96" s="380" t="s">
        <v>606</v>
      </c>
      <c r="B96" s="380"/>
      <c r="C96" s="380"/>
      <c r="D96" s="380"/>
      <c r="E96" s="380"/>
      <c r="F96" s="380"/>
      <c r="G96" s="380"/>
      <c r="H96" s="380"/>
      <c r="I96" s="380"/>
    </row>
    <row r="97" s="2" customFormat="1" ht="14.2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35978-5DB4-47BD-B067-95E700560500}">
  <sheetPr codeName="Sheet10"/>
  <dimension ref="A1:G62"/>
  <sheetViews>
    <sheetView showGridLines="0" zoomScaleNormal="100" workbookViewId="0">
      <selection activeCell="B13" sqref="B13"/>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142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33</v>
      </c>
      <c r="D4" s="388"/>
      <c r="E4" s="64"/>
      <c r="F4" s="388" t="s">
        <v>110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815616896</v>
      </c>
      <c r="D6" s="78">
        <f>IFERROR(C6/C$20,"err")</f>
        <v>0.91194084674001907</v>
      </c>
      <c r="E6" s="67"/>
      <c r="F6" s="86">
        <v>852671598</v>
      </c>
      <c r="G6" s="78">
        <f>IFERROR(F6/F$20,"err")</f>
        <v>0.91731925907212197</v>
      </c>
    </row>
    <row r="7" spans="1:7" s="42" customFormat="1" ht="12">
      <c r="A7" s="68" t="s">
        <v>39</v>
      </c>
      <c r="B7" s="85" t="s">
        <v>145</v>
      </c>
      <c r="C7" s="86">
        <v>122371092</v>
      </c>
      <c r="D7" s="78">
        <f t="shared" ref="D7:D20" si="0">IFERROR(C7/C$20,"err")</f>
        <v>0.1368230572493937</v>
      </c>
      <c r="E7" s="67"/>
      <c r="F7" s="86">
        <v>127897026</v>
      </c>
      <c r="G7" s="78">
        <f t="shared" ref="G7:G20" si="1">IFERROR(F7/F$20,"err")</f>
        <v>0.13759389359635726</v>
      </c>
    </row>
    <row r="8" spans="1:7" s="42" customFormat="1" ht="12">
      <c r="A8" s="68" t="s">
        <v>41</v>
      </c>
      <c r="B8" s="85" t="s">
        <v>146</v>
      </c>
      <c r="C8" s="86">
        <v>693245803</v>
      </c>
      <c r="D8" s="78">
        <f t="shared" si="0"/>
        <v>0.77511778837252587</v>
      </c>
      <c r="E8" s="67"/>
      <c r="F8" s="86">
        <v>724774571</v>
      </c>
      <c r="G8" s="78">
        <f t="shared" si="1"/>
        <v>0.77972536439994689</v>
      </c>
    </row>
    <row r="9" spans="1:7" s="42" customFormat="1" ht="12">
      <c r="A9" s="68" t="s">
        <v>43</v>
      </c>
      <c r="B9" s="85" t="s">
        <v>147</v>
      </c>
      <c r="C9" s="86">
        <v>50644273</v>
      </c>
      <c r="D9" s="78">
        <f t="shared" si="0"/>
        <v>5.6625336513569095E-2</v>
      </c>
      <c r="E9" s="67"/>
      <c r="F9" s="86">
        <v>51718686</v>
      </c>
      <c r="G9" s="78">
        <f t="shared" si="1"/>
        <v>5.5639881559305472E-2</v>
      </c>
    </row>
    <row r="10" spans="1:7" s="42" customFormat="1" ht="12">
      <c r="A10" s="68" t="s">
        <v>45</v>
      </c>
      <c r="B10" s="85" t="s">
        <v>148</v>
      </c>
      <c r="C10" s="86">
        <v>71000572</v>
      </c>
      <c r="D10" s="78">
        <f t="shared" si="0"/>
        <v>7.9385704325460285E-2</v>
      </c>
      <c r="E10" s="67"/>
      <c r="F10" s="86">
        <v>74755130</v>
      </c>
      <c r="G10" s="78">
        <f t="shared" si="1"/>
        <v>8.0422897425322895E-2</v>
      </c>
    </row>
    <row r="11" spans="1:7" s="42" customFormat="1" ht="12">
      <c r="A11" s="68" t="s">
        <v>59</v>
      </c>
      <c r="B11" s="85" t="s">
        <v>149</v>
      </c>
      <c r="C11" s="86">
        <v>14956807</v>
      </c>
      <c r="D11" s="78">
        <f t="shared" si="0"/>
        <v>1.6723198485710435E-2</v>
      </c>
      <c r="E11" s="67"/>
      <c r="F11" s="86">
        <v>14233872</v>
      </c>
      <c r="G11" s="78">
        <f t="shared" si="1"/>
        <v>1.531305246638158E-2</v>
      </c>
    </row>
    <row r="12" spans="1:7" s="42" customFormat="1" ht="12">
      <c r="A12" s="68" t="s">
        <v>61</v>
      </c>
      <c r="B12" s="85" t="s">
        <v>150</v>
      </c>
      <c r="C12" s="86">
        <v>48384933</v>
      </c>
      <c r="D12" s="78">
        <f t="shared" si="0"/>
        <v>5.4099169580566285E-2</v>
      </c>
      <c r="E12" s="67"/>
      <c r="F12" s="86">
        <v>49184884</v>
      </c>
      <c r="G12" s="78">
        <f t="shared" si="1"/>
        <v>5.2913972336191578E-2</v>
      </c>
    </row>
    <row r="13" spans="1:7" s="42" customFormat="1" ht="12">
      <c r="A13" s="68" t="s">
        <v>63</v>
      </c>
      <c r="B13" s="85" t="s">
        <v>151</v>
      </c>
      <c r="C13" s="86">
        <v>223171</v>
      </c>
      <c r="D13" s="78">
        <f t="shared" si="0"/>
        <v>2.4952738437117517E-4</v>
      </c>
      <c r="E13" s="67"/>
      <c r="F13" s="86">
        <v>173134</v>
      </c>
      <c r="G13" s="78">
        <f t="shared" si="1"/>
        <v>1.8626063419106961E-4</v>
      </c>
    </row>
    <row r="14" spans="1:7" s="42" customFormat="1" ht="12">
      <c r="A14" s="68" t="s">
        <v>64</v>
      </c>
      <c r="B14" s="85" t="s">
        <v>152</v>
      </c>
      <c r="C14" s="86">
        <v>34623</v>
      </c>
      <c r="D14" s="78">
        <f t="shared" si="0"/>
        <v>3.871195912140555E-5</v>
      </c>
      <c r="E14" s="67"/>
      <c r="F14" s="86">
        <v>65926</v>
      </c>
      <c r="G14" s="78">
        <f t="shared" si="1"/>
        <v>7.0924362457290053E-5</v>
      </c>
    </row>
    <row r="15" spans="1:7" s="42" customFormat="1" ht="12">
      <c r="A15" s="68" t="s">
        <v>65</v>
      </c>
      <c r="B15" s="85" t="s">
        <v>153</v>
      </c>
      <c r="C15" s="86">
        <v>6644709</v>
      </c>
      <c r="D15" s="78">
        <f t="shared" si="0"/>
        <v>7.4294458360522064E-3</v>
      </c>
      <c r="E15" s="67"/>
      <c r="F15" s="86">
        <v>6945601</v>
      </c>
      <c r="G15" s="78">
        <f t="shared" si="1"/>
        <v>7.4722009951721053E-3</v>
      </c>
    </row>
    <row r="16" spans="1:7" s="42" customFormat="1" ht="12">
      <c r="A16" s="68" t="s">
        <v>67</v>
      </c>
      <c r="B16" s="85" t="s">
        <v>154</v>
      </c>
      <c r="C16" s="86">
        <v>268412</v>
      </c>
      <c r="D16" s="78">
        <f t="shared" si="0"/>
        <v>3.0011132402433952E-4</v>
      </c>
      <c r="E16" s="67"/>
      <c r="F16" s="86">
        <v>157550</v>
      </c>
      <c r="G16" s="78">
        <f t="shared" si="1"/>
        <v>1.6949509002739507E-4</v>
      </c>
    </row>
    <row r="17" spans="1:7" s="42" customFormat="1" ht="12">
      <c r="A17" s="68" t="s">
        <v>69</v>
      </c>
      <c r="B17" s="87" t="s">
        <v>155</v>
      </c>
      <c r="C17" s="86">
        <v>274912</v>
      </c>
      <c r="D17" s="78">
        <f t="shared" si="0"/>
        <v>3.073789707992907E-4</v>
      </c>
      <c r="E17" s="67"/>
      <c r="F17" s="86">
        <v>296660</v>
      </c>
      <c r="G17" s="78">
        <f t="shared" si="1"/>
        <v>3.1915210033339904E-4</v>
      </c>
    </row>
    <row r="18" spans="1:7" s="42" customFormat="1" ht="12">
      <c r="A18" s="68" t="s">
        <v>71</v>
      </c>
      <c r="B18" s="85" t="s">
        <v>46</v>
      </c>
      <c r="C18" s="88">
        <v>8696567</v>
      </c>
      <c r="D18" s="79">
        <f t="shared" si="0"/>
        <v>9.7236272477995694E-3</v>
      </c>
      <c r="E18" s="67"/>
      <c r="F18" s="88">
        <v>7219437</v>
      </c>
      <c r="G18" s="79">
        <f t="shared" si="1"/>
        <v>7.7667986306703077E-3</v>
      </c>
    </row>
    <row r="19" spans="1:7" s="42" customFormat="1" ht="12" customHeight="1">
      <c r="A19" s="68"/>
      <c r="B19" s="85"/>
      <c r="C19" s="90"/>
      <c r="D19" s="91"/>
      <c r="E19" s="67"/>
      <c r="F19" s="90"/>
      <c r="G19" s="91"/>
    </row>
    <row r="20" spans="1:7" s="42" customFormat="1" ht="12">
      <c r="A20" s="84" t="s">
        <v>28</v>
      </c>
      <c r="B20" s="84"/>
      <c r="C20" s="86">
        <f>SUM(C8:C18)</f>
        <v>894374782</v>
      </c>
      <c r="D20" s="78">
        <f t="shared" si="0"/>
        <v>1</v>
      </c>
      <c r="E20" s="69"/>
      <c r="F20" s="86">
        <f>SUM(F8:F18)</f>
        <v>929525451</v>
      </c>
      <c r="G20" s="78">
        <f t="shared" si="1"/>
        <v>1</v>
      </c>
    </row>
    <row r="21" spans="1:7" s="72" customFormat="1" ht="12">
      <c r="A21" s="70"/>
      <c r="B21" s="71" t="s">
        <v>143</v>
      </c>
      <c r="C21" s="80">
        <v>501</v>
      </c>
      <c r="D21" s="87"/>
      <c r="E21" s="73"/>
      <c r="F21" s="80">
        <v>504</v>
      </c>
      <c r="G21" s="87"/>
    </row>
    <row r="22" spans="1:7" s="42" customFormat="1" ht="12">
      <c r="A22" s="84" t="s">
        <v>29</v>
      </c>
      <c r="B22" s="84"/>
      <c r="C22" s="82"/>
      <c r="D22" s="82"/>
      <c r="E22" s="74"/>
      <c r="F22" s="82"/>
      <c r="G22" s="82"/>
    </row>
    <row r="23" spans="1:7" s="42" customFormat="1" ht="12">
      <c r="A23" s="68" t="s">
        <v>156</v>
      </c>
      <c r="B23" s="85" t="s">
        <v>157</v>
      </c>
      <c r="C23" s="86">
        <v>310037110</v>
      </c>
      <c r="D23" s="78">
        <f t="shared" ref="D23:D62" si="2">IFERROR(C23/C$20,"err")</f>
        <v>0.34665233886256869</v>
      </c>
      <c r="E23" s="67"/>
      <c r="F23" s="86">
        <v>340377710</v>
      </c>
      <c r="G23" s="78">
        <f t="shared" ref="G23:G62" si="3">IFERROR(F23/F$20,"err")</f>
        <v>0.36618438971608103</v>
      </c>
    </row>
    <row r="24" spans="1:7" s="42" customFormat="1" ht="12">
      <c r="A24" s="68" t="s">
        <v>158</v>
      </c>
      <c r="B24" s="85" t="s">
        <v>159</v>
      </c>
      <c r="C24" s="86">
        <v>34168431</v>
      </c>
      <c r="D24" s="78">
        <f t="shared" si="2"/>
        <v>3.8203705748045116E-2</v>
      </c>
      <c r="E24" s="67"/>
      <c r="F24" s="86">
        <v>33578971</v>
      </c>
      <c r="G24" s="78">
        <f t="shared" si="3"/>
        <v>3.6124853777672411E-2</v>
      </c>
    </row>
    <row r="25" spans="1:7" s="42" customFormat="1" ht="12">
      <c r="A25" s="68" t="s">
        <v>160</v>
      </c>
      <c r="B25" s="85" t="s">
        <v>161</v>
      </c>
      <c r="C25" s="86">
        <v>46215411</v>
      </c>
      <c r="D25" s="78">
        <f t="shared" si="2"/>
        <v>5.1673428108799248E-2</v>
      </c>
      <c r="E25" s="67"/>
      <c r="F25" s="86">
        <v>50550211</v>
      </c>
      <c r="G25" s="78">
        <f t="shared" si="3"/>
        <v>5.4382815387805879E-2</v>
      </c>
    </row>
    <row r="26" spans="1:7" s="42" customFormat="1" ht="12">
      <c r="A26" s="68" t="s">
        <v>162</v>
      </c>
      <c r="B26" s="85" t="s">
        <v>163</v>
      </c>
      <c r="C26" s="86">
        <v>3976021</v>
      </c>
      <c r="D26" s="78">
        <f t="shared" si="2"/>
        <v>4.44558710735205E-3</v>
      </c>
      <c r="E26" s="67"/>
      <c r="F26" s="86">
        <v>3869031</v>
      </c>
      <c r="G26" s="78">
        <f t="shared" si="3"/>
        <v>4.1623723114172159E-3</v>
      </c>
    </row>
    <row r="27" spans="1:7" s="42" customFormat="1" ht="12">
      <c r="A27" s="68" t="s">
        <v>51</v>
      </c>
      <c r="B27" s="85" t="s">
        <v>164</v>
      </c>
      <c r="C27" s="86">
        <v>9813181</v>
      </c>
      <c r="D27" s="78">
        <f t="shared" si="2"/>
        <v>1.0972112807178859E-2</v>
      </c>
      <c r="E27" s="67"/>
      <c r="F27" s="86">
        <v>8099848</v>
      </c>
      <c r="G27" s="78">
        <f t="shared" si="3"/>
        <v>8.7139604314072725E-3</v>
      </c>
    </row>
    <row r="28" spans="1:7" s="42" customFormat="1" ht="12">
      <c r="A28" s="68" t="s">
        <v>53</v>
      </c>
      <c r="B28" s="85" t="s">
        <v>165</v>
      </c>
      <c r="C28" s="86">
        <v>8349375</v>
      </c>
      <c r="D28" s="78">
        <f t="shared" si="2"/>
        <v>9.3354320448628212E-3</v>
      </c>
      <c r="E28" s="67"/>
      <c r="F28" s="86">
        <v>9613026</v>
      </c>
      <c r="G28" s="78">
        <f t="shared" si="3"/>
        <v>1.0341864216475339E-2</v>
      </c>
    </row>
    <row r="29" spans="1:7" s="42" customFormat="1" ht="12">
      <c r="A29" s="68" t="s">
        <v>56</v>
      </c>
      <c r="B29" s="85" t="s">
        <v>166</v>
      </c>
      <c r="C29" s="86">
        <v>10963461</v>
      </c>
      <c r="D29" s="78">
        <f t="shared" si="2"/>
        <v>1.225824030445438E-2</v>
      </c>
      <c r="E29" s="67"/>
      <c r="F29" s="86">
        <v>13203388</v>
      </c>
      <c r="G29" s="78">
        <f t="shared" si="3"/>
        <v>1.4204439465100778E-2</v>
      </c>
    </row>
    <row r="30" spans="1:7" s="42" customFormat="1" ht="12">
      <c r="A30" s="68" t="s">
        <v>57</v>
      </c>
      <c r="B30" s="85" t="s">
        <v>167</v>
      </c>
      <c r="C30" s="86">
        <v>26665403</v>
      </c>
      <c r="D30" s="78">
        <f t="shared" si="2"/>
        <v>2.9814573863957628E-2</v>
      </c>
      <c r="E30" s="67"/>
      <c r="F30" s="86">
        <v>28653198</v>
      </c>
      <c r="G30" s="78">
        <f t="shared" si="3"/>
        <v>3.0825619641909083E-2</v>
      </c>
    </row>
    <row r="31" spans="1:7" s="42" customFormat="1" ht="12">
      <c r="A31" s="68" t="s">
        <v>45</v>
      </c>
      <c r="B31" s="85" t="s">
        <v>58</v>
      </c>
      <c r="C31" s="86">
        <v>39277761</v>
      </c>
      <c r="D31" s="78">
        <f t="shared" si="2"/>
        <v>4.3916445085993044E-2</v>
      </c>
      <c r="E31" s="67"/>
      <c r="F31" s="86">
        <v>43257653</v>
      </c>
      <c r="G31" s="78">
        <f t="shared" si="3"/>
        <v>4.6537351885806516E-2</v>
      </c>
    </row>
    <row r="32" spans="1:7" s="42" customFormat="1" ht="12">
      <c r="A32" s="68" t="s">
        <v>59</v>
      </c>
      <c r="B32" s="85" t="s">
        <v>60</v>
      </c>
      <c r="C32" s="86">
        <v>4051264</v>
      </c>
      <c r="D32" s="78">
        <f t="shared" si="2"/>
        <v>4.5297162683193811E-3</v>
      </c>
      <c r="E32" s="67"/>
      <c r="F32" s="86">
        <v>3944198</v>
      </c>
      <c r="G32" s="78">
        <f t="shared" si="3"/>
        <v>4.24323830590842E-3</v>
      </c>
    </row>
    <row r="33" spans="1:7" s="42" customFormat="1" ht="12">
      <c r="A33" s="68" t="s">
        <v>61</v>
      </c>
      <c r="B33" s="85" t="s">
        <v>62</v>
      </c>
      <c r="C33" s="86">
        <v>4439567</v>
      </c>
      <c r="D33" s="78">
        <f t="shared" si="2"/>
        <v>4.9638776599584397E-3</v>
      </c>
      <c r="E33" s="67"/>
      <c r="F33" s="86">
        <v>4633679</v>
      </c>
      <c r="G33" s="78">
        <f t="shared" si="3"/>
        <v>4.984994219378292E-3</v>
      </c>
    </row>
    <row r="34" spans="1:7" s="42" customFormat="1" ht="12">
      <c r="A34" s="68" t="s">
        <v>63</v>
      </c>
      <c r="B34" s="85" t="s">
        <v>615</v>
      </c>
      <c r="C34" s="86">
        <v>13147062</v>
      </c>
      <c r="D34" s="78">
        <f t="shared" si="2"/>
        <v>1.4699723499135958E-2</v>
      </c>
      <c r="E34" s="67"/>
      <c r="F34" s="86">
        <v>14604053</v>
      </c>
      <c r="G34" s="78">
        <f t="shared" si="3"/>
        <v>1.571129976515296E-2</v>
      </c>
    </row>
    <row r="35" spans="1:7" s="42" customFormat="1" ht="12">
      <c r="A35" s="68" t="s">
        <v>64</v>
      </c>
      <c r="B35" s="85" t="s">
        <v>168</v>
      </c>
      <c r="C35" s="86">
        <v>5934800</v>
      </c>
      <c r="D35" s="78">
        <f t="shared" si="2"/>
        <v>6.635696935381615E-3</v>
      </c>
      <c r="E35" s="67"/>
      <c r="F35" s="86">
        <v>6257438</v>
      </c>
      <c r="G35" s="78">
        <f t="shared" si="3"/>
        <v>6.7318630095261371E-3</v>
      </c>
    </row>
    <row r="36" spans="1:7" s="42" customFormat="1" ht="12">
      <c r="A36" s="68" t="s">
        <v>65</v>
      </c>
      <c r="B36" s="85" t="s">
        <v>66</v>
      </c>
      <c r="C36" s="86">
        <v>6890241</v>
      </c>
      <c r="D36" s="78">
        <f t="shared" si="2"/>
        <v>7.7039750434287181E-3</v>
      </c>
      <c r="E36" s="67"/>
      <c r="F36" s="86">
        <v>7160179</v>
      </c>
      <c r="G36" s="78">
        <f t="shared" si="3"/>
        <v>7.7030478211187782E-3</v>
      </c>
    </row>
    <row r="37" spans="1:7" s="42" customFormat="1" ht="12">
      <c r="A37" s="68" t="s">
        <v>67</v>
      </c>
      <c r="B37" s="85" t="s">
        <v>169</v>
      </c>
      <c r="C37" s="86">
        <v>1645550</v>
      </c>
      <c r="D37" s="78">
        <f t="shared" si="2"/>
        <v>1.8398886385416892E-3</v>
      </c>
      <c r="E37" s="67"/>
      <c r="F37" s="86">
        <v>1979104</v>
      </c>
      <c r="G37" s="78">
        <f t="shared" si="3"/>
        <v>2.1291552564492396E-3</v>
      </c>
    </row>
    <row r="38" spans="1:7" s="42" customFormat="1" ht="12">
      <c r="A38" s="68" t="s">
        <v>69</v>
      </c>
      <c r="B38" s="85" t="s">
        <v>170</v>
      </c>
      <c r="C38" s="86">
        <v>5702861</v>
      </c>
      <c r="D38" s="78">
        <f t="shared" si="2"/>
        <v>6.3763660545607826E-3</v>
      </c>
      <c r="E38" s="67"/>
      <c r="F38" s="86">
        <v>5609164</v>
      </c>
      <c r="G38" s="78">
        <f t="shared" si="3"/>
        <v>6.0344383189998314E-3</v>
      </c>
    </row>
    <row r="39" spans="1:7" s="42" customFormat="1" ht="12">
      <c r="A39" s="68" t="s">
        <v>71</v>
      </c>
      <c r="B39" s="85" t="s">
        <v>72</v>
      </c>
      <c r="C39" s="86">
        <v>3609164</v>
      </c>
      <c r="D39" s="78">
        <f t="shared" si="2"/>
        <v>4.0354044776723143E-3</v>
      </c>
      <c r="E39" s="67"/>
      <c r="F39" s="86">
        <v>3754770</v>
      </c>
      <c r="G39" s="78">
        <f t="shared" si="3"/>
        <v>4.0394482969353359E-3</v>
      </c>
    </row>
    <row r="40" spans="1:7" s="42" customFormat="1" ht="12">
      <c r="A40" s="68" t="s">
        <v>73</v>
      </c>
      <c r="B40" s="85" t="s">
        <v>74</v>
      </c>
      <c r="C40" s="86">
        <v>3554603</v>
      </c>
      <c r="D40" s="78">
        <f t="shared" si="2"/>
        <v>3.9743998506433734E-3</v>
      </c>
      <c r="E40" s="67"/>
      <c r="F40" s="86">
        <v>3371630</v>
      </c>
      <c r="G40" s="78">
        <f t="shared" si="3"/>
        <v>3.6272594756525931E-3</v>
      </c>
    </row>
    <row r="41" spans="1:7" s="42" customFormat="1" ht="12">
      <c r="A41" s="68" t="s">
        <v>75</v>
      </c>
      <c r="B41" s="85" t="s">
        <v>76</v>
      </c>
      <c r="C41" s="86">
        <v>9825995</v>
      </c>
      <c r="D41" s="78">
        <f t="shared" si="2"/>
        <v>1.0986440134221048E-2</v>
      </c>
      <c r="E41" s="67"/>
      <c r="F41" s="86">
        <v>11316329</v>
      </c>
      <c r="G41" s="78">
        <f t="shared" si="3"/>
        <v>1.2174307855503786E-2</v>
      </c>
    </row>
    <row r="42" spans="1:7" s="42" customFormat="1" ht="12">
      <c r="A42" s="68" t="s">
        <v>77</v>
      </c>
      <c r="B42" s="85" t="s">
        <v>171</v>
      </c>
      <c r="C42" s="86">
        <v>6818976</v>
      </c>
      <c r="D42" s="78">
        <f t="shared" si="2"/>
        <v>7.6242936822876568E-3</v>
      </c>
      <c r="E42" s="67"/>
      <c r="F42" s="86">
        <v>7166620</v>
      </c>
      <c r="G42" s="78">
        <f t="shared" si="3"/>
        <v>7.7099771633902256E-3</v>
      </c>
    </row>
    <row r="43" spans="1:7" s="42" customFormat="1" ht="12">
      <c r="A43" s="68" t="s">
        <v>79</v>
      </c>
      <c r="B43" s="85" t="s">
        <v>172</v>
      </c>
      <c r="C43" s="86">
        <v>2079340</v>
      </c>
      <c r="D43" s="78">
        <f t="shared" si="2"/>
        <v>2.3249090223118568E-3</v>
      </c>
      <c r="E43" s="67"/>
      <c r="F43" s="86">
        <v>2210059</v>
      </c>
      <c r="G43" s="78">
        <f t="shared" si="3"/>
        <v>2.3776207500530288E-3</v>
      </c>
    </row>
    <row r="44" spans="1:7" s="42" customFormat="1" ht="12">
      <c r="A44" s="68" t="s">
        <v>81</v>
      </c>
      <c r="B44" s="85" t="s">
        <v>82</v>
      </c>
      <c r="C44" s="86">
        <v>10828221</v>
      </c>
      <c r="D44" s="78">
        <f t="shared" si="2"/>
        <v>1.2107028527555241E-2</v>
      </c>
      <c r="E44" s="67"/>
      <c r="F44" s="86">
        <v>11717167</v>
      </c>
      <c r="G44" s="78">
        <f t="shared" si="3"/>
        <v>1.2605536499720866E-2</v>
      </c>
    </row>
    <row r="45" spans="1:7" s="42" customFormat="1" ht="12">
      <c r="A45" s="68" t="s">
        <v>83</v>
      </c>
      <c r="B45" s="85" t="s">
        <v>84</v>
      </c>
      <c r="C45" s="86">
        <v>4588246</v>
      </c>
      <c r="D45" s="78">
        <f t="shared" si="2"/>
        <v>5.1301155760896666E-3</v>
      </c>
      <c r="E45" s="67"/>
      <c r="F45" s="86">
        <v>5033214</v>
      </c>
      <c r="G45" s="78">
        <f t="shared" si="3"/>
        <v>5.4148210730380533E-3</v>
      </c>
    </row>
    <row r="46" spans="1:7" s="42" customFormat="1" ht="12">
      <c r="A46" s="68" t="s">
        <v>85</v>
      </c>
      <c r="B46" s="85" t="s">
        <v>86</v>
      </c>
      <c r="C46" s="86">
        <v>9647492</v>
      </c>
      <c r="D46" s="78">
        <f t="shared" si="2"/>
        <v>1.0786856018487338E-2</v>
      </c>
      <c r="E46" s="67"/>
      <c r="F46" s="86">
        <v>10180599</v>
      </c>
      <c r="G46" s="78">
        <f t="shared" si="3"/>
        <v>1.0952469336958478E-2</v>
      </c>
    </row>
    <row r="47" spans="1:7" s="42" customFormat="1" ht="12">
      <c r="A47" s="68" t="s">
        <v>87</v>
      </c>
      <c r="B47" s="85" t="s">
        <v>88</v>
      </c>
      <c r="C47" s="86">
        <v>1447075</v>
      </c>
      <c r="D47" s="78">
        <f t="shared" si="2"/>
        <v>1.6179738395173133E-3</v>
      </c>
      <c r="E47" s="67"/>
      <c r="F47" s="86">
        <v>1465278</v>
      </c>
      <c r="G47" s="78">
        <f t="shared" si="3"/>
        <v>1.5763721137744297E-3</v>
      </c>
    </row>
    <row r="48" spans="1:7" s="42" customFormat="1" ht="12">
      <c r="A48" s="68" t="s">
        <v>89</v>
      </c>
      <c r="B48" s="85" t="s">
        <v>614</v>
      </c>
      <c r="C48" s="86">
        <v>1998872</v>
      </c>
      <c r="D48" s="78">
        <f t="shared" si="2"/>
        <v>2.2349377914369683E-3</v>
      </c>
      <c r="E48" s="67"/>
      <c r="F48" s="86">
        <v>2222048</v>
      </c>
      <c r="G48" s="78">
        <f t="shared" si="3"/>
        <v>2.3905187293252503E-3</v>
      </c>
    </row>
    <row r="49" spans="1:7" s="42" customFormat="1" ht="12">
      <c r="A49" s="68" t="s">
        <v>90</v>
      </c>
      <c r="B49" s="85" t="s">
        <v>91</v>
      </c>
      <c r="C49" s="86">
        <v>135225</v>
      </c>
      <c r="D49" s="78">
        <f t="shared" si="2"/>
        <v>1.5119500540658134E-4</v>
      </c>
      <c r="E49" s="67"/>
      <c r="F49" s="86">
        <v>248984</v>
      </c>
      <c r="G49" s="78">
        <f t="shared" si="3"/>
        <v>2.6786141222076126E-4</v>
      </c>
    </row>
    <row r="50" spans="1:7" s="42" customFormat="1" ht="12">
      <c r="A50" s="68" t="s">
        <v>92</v>
      </c>
      <c r="B50" s="85" t="s">
        <v>173</v>
      </c>
      <c r="C50" s="86">
        <v>2742039</v>
      </c>
      <c r="D50" s="78">
        <f t="shared" si="2"/>
        <v>3.0658724454062257E-3</v>
      </c>
      <c r="E50" s="67"/>
      <c r="F50" s="86">
        <v>748459</v>
      </c>
      <c r="G50" s="78">
        <f t="shared" si="3"/>
        <v>8.0520549404515442E-4</v>
      </c>
    </row>
    <row r="51" spans="1:7" s="42" customFormat="1" ht="12">
      <c r="A51" s="68" t="s">
        <v>94</v>
      </c>
      <c r="B51" s="85" t="s">
        <v>174</v>
      </c>
      <c r="C51" s="86">
        <v>15334925</v>
      </c>
      <c r="D51" s="78">
        <f t="shared" si="2"/>
        <v>1.7145972033902897E-2</v>
      </c>
      <c r="E51" s="67"/>
      <c r="F51" s="86">
        <v>14382025</v>
      </c>
      <c r="G51" s="78">
        <f t="shared" si="3"/>
        <v>1.547243809680258E-2</v>
      </c>
    </row>
    <row r="52" spans="1:7" s="42" customFormat="1" ht="12">
      <c r="A52" s="68" t="s">
        <v>96</v>
      </c>
      <c r="B52" s="85" t="s">
        <v>175</v>
      </c>
      <c r="C52" s="86">
        <v>49002818</v>
      </c>
      <c r="D52" s="78">
        <f t="shared" si="2"/>
        <v>5.4790026492495626E-2</v>
      </c>
      <c r="E52" s="67"/>
      <c r="F52" s="86">
        <v>50146078</v>
      </c>
      <c r="G52" s="78">
        <f t="shared" si="3"/>
        <v>5.3948041924029036E-2</v>
      </c>
    </row>
    <row r="53" spans="1:7" s="42" customFormat="1" ht="12">
      <c r="A53" s="68" t="s">
        <v>98</v>
      </c>
      <c r="B53" s="85" t="s">
        <v>176</v>
      </c>
      <c r="C53" s="86">
        <v>22917995</v>
      </c>
      <c r="D53" s="78">
        <f t="shared" si="2"/>
        <v>2.5624598838476641E-2</v>
      </c>
      <c r="E53" s="67"/>
      <c r="F53" s="86">
        <v>23838300</v>
      </c>
      <c r="G53" s="78">
        <f t="shared" si="3"/>
        <v>2.5645666801650598E-2</v>
      </c>
    </row>
    <row r="54" spans="1:7" s="42" customFormat="1" ht="12">
      <c r="A54" s="68" t="s">
        <v>100</v>
      </c>
      <c r="B54" s="85" t="s">
        <v>177</v>
      </c>
      <c r="C54" s="86">
        <v>23000</v>
      </c>
      <c r="D54" s="78">
        <f t="shared" si="2"/>
        <v>2.5716288588288929E-5</v>
      </c>
      <c r="E54" s="67"/>
      <c r="F54" s="86">
        <v>8000</v>
      </c>
      <c r="G54" s="78">
        <f t="shared" si="3"/>
        <v>8.6065421784776935E-6</v>
      </c>
    </row>
    <row r="55" spans="1:7" s="42" customFormat="1" ht="12">
      <c r="A55" s="68" t="s">
        <v>102</v>
      </c>
      <c r="B55" s="85" t="s">
        <v>178</v>
      </c>
      <c r="C55" s="86">
        <v>95119</v>
      </c>
      <c r="D55" s="78">
        <f t="shared" si="2"/>
        <v>1.0635250670562847E-4</v>
      </c>
      <c r="E55" s="67"/>
      <c r="F55" s="86">
        <v>73859</v>
      </c>
      <c r="G55" s="78">
        <f t="shared" si="3"/>
        <v>7.9458824845022983E-5</v>
      </c>
    </row>
    <row r="56" spans="1:7" s="42" customFormat="1" ht="12">
      <c r="A56" s="68" t="s">
        <v>104</v>
      </c>
      <c r="B56" s="85" t="s">
        <v>107</v>
      </c>
      <c r="C56" s="86">
        <v>1475094</v>
      </c>
      <c r="D56" s="78">
        <f t="shared" si="2"/>
        <v>1.6493018695153683E-3</v>
      </c>
      <c r="E56" s="67"/>
      <c r="F56" s="86">
        <v>2037449</v>
      </c>
      <c r="G56" s="78">
        <f t="shared" si="3"/>
        <v>2.1919238443746498E-3</v>
      </c>
    </row>
    <row r="57" spans="1:7" s="42" customFormat="1" ht="12">
      <c r="A57" s="68" t="s">
        <v>106</v>
      </c>
      <c r="B57" s="85" t="s">
        <v>179</v>
      </c>
      <c r="C57" s="86">
        <v>391750</v>
      </c>
      <c r="D57" s="78">
        <f t="shared" si="2"/>
        <v>4.3801548062879082E-4</v>
      </c>
      <c r="E57" s="67"/>
      <c r="F57" s="86">
        <v>423003</v>
      </c>
      <c r="G57" s="78">
        <f t="shared" si="3"/>
        <v>4.5507414514032492E-4</v>
      </c>
    </row>
    <row r="58" spans="1:7" s="42" customFormat="1" ht="12">
      <c r="A58" s="68" t="s">
        <v>108</v>
      </c>
      <c r="B58" s="85" t="s">
        <v>180</v>
      </c>
      <c r="C58" s="52">
        <v>41604529</v>
      </c>
      <c r="D58" s="79">
        <f t="shared" si="2"/>
        <v>4.6518003232340691E-2</v>
      </c>
      <c r="E58" s="67"/>
      <c r="F58" s="52">
        <v>41319019</v>
      </c>
      <c r="G58" s="79">
        <f t="shared" si="3"/>
        <v>4.4451734974602648E-2</v>
      </c>
    </row>
    <row r="59" spans="1:7" s="42" customFormat="1" ht="5.45" customHeight="1">
      <c r="A59" s="68"/>
      <c r="B59" s="85"/>
      <c r="C59" s="92"/>
      <c r="D59" s="91"/>
      <c r="E59" s="67"/>
      <c r="F59" s="92"/>
      <c r="G59" s="91"/>
    </row>
    <row r="60" spans="1:7" s="42" customFormat="1" ht="12">
      <c r="A60" s="89" t="s">
        <v>30</v>
      </c>
      <c r="B60" s="89"/>
      <c r="C60" s="86">
        <f>SUM(C23:C58)</f>
        <v>719397977</v>
      </c>
      <c r="D60" s="78">
        <f>IFERROR(C60/C$20,"err")</f>
        <v>0.80435852114622797</v>
      </c>
      <c r="E60" s="69"/>
      <c r="F60" s="86">
        <f>SUM(F23:F58)</f>
        <v>767053741</v>
      </c>
      <c r="G60" s="78">
        <f>IFERROR(F60/F$20,"err")</f>
        <v>0.82521004688445054</v>
      </c>
    </row>
    <row r="61" spans="1:7" s="42" customFormat="1" ht="6.75" customHeight="1" thickBot="1">
      <c r="A61" s="83"/>
      <c r="B61" s="83"/>
      <c r="C61" s="83"/>
      <c r="D61" s="83"/>
      <c r="E61" s="67"/>
      <c r="F61" s="83"/>
      <c r="G61" s="83"/>
    </row>
    <row r="62" spans="1:7" s="42" customFormat="1" ht="12.75" thickTop="1">
      <c r="A62" s="89" t="s">
        <v>31</v>
      </c>
      <c r="B62" s="89"/>
      <c r="C62" s="54">
        <v>174976852</v>
      </c>
      <c r="D62" s="81">
        <f t="shared" si="2"/>
        <v>0.19564153140444873</v>
      </c>
      <c r="E62" s="69"/>
      <c r="F62" s="54">
        <v>162471759</v>
      </c>
      <c r="G62" s="81">
        <f t="shared" si="3"/>
        <v>0.17479000583062035</v>
      </c>
    </row>
  </sheetData>
  <mergeCells count="5">
    <mergeCell ref="A1:G1"/>
    <mergeCell ref="A2:G2"/>
    <mergeCell ref="C4:D4"/>
    <mergeCell ref="F4:G4"/>
    <mergeCell ref="A5:B5"/>
  </mergeCells>
  <printOptions horizontalCentered="1"/>
  <pageMargins left="0.4" right="0.21" top="0.43" bottom="0.4" header="0.42" footer="0.21"/>
  <pageSetup scale="99"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E090A-2635-454A-AB5F-015DDBB7AA45}">
  <sheetPr codeName="Sheet11"/>
  <dimension ref="A1:G62"/>
  <sheetViews>
    <sheetView showGridLines="0" zoomScaleNormal="100" workbookViewId="0">
      <selection activeCell="B13" sqref="B13"/>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142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110</v>
      </c>
      <c r="D4" s="388"/>
      <c r="E4" s="64"/>
      <c r="F4" s="388" t="s">
        <v>139</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852671598</v>
      </c>
      <c r="D6" s="78">
        <f>IFERROR(C6/C$20,"err")</f>
        <v>0.91731925907212197</v>
      </c>
      <c r="E6" s="67"/>
      <c r="F6" s="86">
        <v>906310215</v>
      </c>
      <c r="G6" s="78">
        <f>IFERROR(F6/F$20,"err")</f>
        <v>0.91117747083066303</v>
      </c>
    </row>
    <row r="7" spans="1:7" s="42" customFormat="1" ht="12">
      <c r="A7" s="68" t="s">
        <v>39</v>
      </c>
      <c r="B7" s="85" t="s">
        <v>145</v>
      </c>
      <c r="C7" s="86">
        <v>127897026</v>
      </c>
      <c r="D7" s="78">
        <f t="shared" ref="D7:D20" si="0">IFERROR(C7/C$20,"err")</f>
        <v>0.13759389359635726</v>
      </c>
      <c r="E7" s="67"/>
      <c r="F7" s="86">
        <v>136421043</v>
      </c>
      <c r="G7" s="78">
        <f t="shared" ref="G7:G20" si="1">IFERROR(F7/F$20,"err")</f>
        <v>0.13715367969103287</v>
      </c>
    </row>
    <row r="8" spans="1:7" s="42" customFormat="1" ht="12">
      <c r="A8" s="68" t="s">
        <v>41</v>
      </c>
      <c r="B8" s="85" t="s">
        <v>146</v>
      </c>
      <c r="C8" s="86">
        <v>724774571</v>
      </c>
      <c r="D8" s="78">
        <f t="shared" si="0"/>
        <v>0.77972536439994689</v>
      </c>
      <c r="E8" s="67"/>
      <c r="F8" s="86">
        <v>769889175</v>
      </c>
      <c r="G8" s="78">
        <f t="shared" si="1"/>
        <v>0.77402379415574141</v>
      </c>
    </row>
    <row r="9" spans="1:7" s="42" customFormat="1" ht="12">
      <c r="A9" s="68" t="s">
        <v>43</v>
      </c>
      <c r="B9" s="85" t="s">
        <v>147</v>
      </c>
      <c r="C9" s="86">
        <v>51718686</v>
      </c>
      <c r="D9" s="78">
        <f t="shared" si="0"/>
        <v>5.5639881559305472E-2</v>
      </c>
      <c r="E9" s="67"/>
      <c r="F9" s="86">
        <v>54668416</v>
      </c>
      <c r="G9" s="78">
        <f t="shared" si="1"/>
        <v>5.4962007710790892E-2</v>
      </c>
    </row>
    <row r="10" spans="1:7" s="42" customFormat="1" ht="12">
      <c r="A10" s="68" t="s">
        <v>45</v>
      </c>
      <c r="B10" s="85" t="s">
        <v>148</v>
      </c>
      <c r="C10" s="86">
        <v>74755130</v>
      </c>
      <c r="D10" s="78">
        <f t="shared" si="0"/>
        <v>8.0422897425322895E-2</v>
      </c>
      <c r="E10" s="67"/>
      <c r="F10" s="86">
        <v>84680966</v>
      </c>
      <c r="G10" s="78">
        <f t="shared" si="1"/>
        <v>8.5135737356085484E-2</v>
      </c>
    </row>
    <row r="11" spans="1:7" s="42" customFormat="1" ht="12">
      <c r="A11" s="68" t="s">
        <v>59</v>
      </c>
      <c r="B11" s="85" t="s">
        <v>149</v>
      </c>
      <c r="C11" s="86">
        <v>14233872</v>
      </c>
      <c r="D11" s="78">
        <f t="shared" si="0"/>
        <v>1.531305246638158E-2</v>
      </c>
      <c r="E11" s="67"/>
      <c r="F11" s="86">
        <v>15270613</v>
      </c>
      <c r="G11" s="78">
        <f t="shared" si="1"/>
        <v>1.5352622425615983E-2</v>
      </c>
    </row>
    <row r="12" spans="1:7" s="42" customFormat="1" ht="12">
      <c r="A12" s="68" t="s">
        <v>61</v>
      </c>
      <c r="B12" s="85" t="s">
        <v>150</v>
      </c>
      <c r="C12" s="86">
        <v>49184884</v>
      </c>
      <c r="D12" s="78">
        <f t="shared" si="0"/>
        <v>5.2913972336191578E-2</v>
      </c>
      <c r="E12" s="67"/>
      <c r="F12" s="86">
        <v>49115175</v>
      </c>
      <c r="G12" s="78">
        <f t="shared" si="1"/>
        <v>4.9378943539663635E-2</v>
      </c>
    </row>
    <row r="13" spans="1:7" s="42" customFormat="1" ht="12">
      <c r="A13" s="68" t="s">
        <v>63</v>
      </c>
      <c r="B13" s="85" t="s">
        <v>151</v>
      </c>
      <c r="C13" s="86">
        <v>173134</v>
      </c>
      <c r="D13" s="78">
        <f t="shared" si="0"/>
        <v>1.8626063419106961E-4</v>
      </c>
      <c r="E13" s="67"/>
      <c r="F13" s="86">
        <v>124885</v>
      </c>
      <c r="G13" s="78">
        <f t="shared" si="1"/>
        <v>1.2555568343085194E-4</v>
      </c>
    </row>
    <row r="14" spans="1:7" s="42" customFormat="1" ht="12">
      <c r="A14" s="68" t="s">
        <v>64</v>
      </c>
      <c r="B14" s="85" t="s">
        <v>152</v>
      </c>
      <c r="C14" s="86">
        <v>65926</v>
      </c>
      <c r="D14" s="78">
        <f t="shared" si="0"/>
        <v>7.0924362457290053E-5</v>
      </c>
      <c r="E14" s="67"/>
      <c r="F14" s="86">
        <v>56615</v>
      </c>
      <c r="G14" s="78">
        <f t="shared" si="1"/>
        <v>5.691904566151005E-5</v>
      </c>
    </row>
    <row r="15" spans="1:7" s="42" customFormat="1" ht="12">
      <c r="A15" s="68" t="s">
        <v>65</v>
      </c>
      <c r="B15" s="85" t="s">
        <v>153</v>
      </c>
      <c r="C15" s="86">
        <v>6945601</v>
      </c>
      <c r="D15" s="78">
        <f t="shared" si="0"/>
        <v>7.4722009951721053E-3</v>
      </c>
      <c r="E15" s="67"/>
      <c r="F15" s="86">
        <v>6926379</v>
      </c>
      <c r="G15" s="78">
        <f t="shared" si="1"/>
        <v>6.9635764827329204E-3</v>
      </c>
    </row>
    <row r="16" spans="1:7" s="42" customFormat="1" ht="12">
      <c r="A16" s="68" t="s">
        <v>67</v>
      </c>
      <c r="B16" s="85" t="s">
        <v>154</v>
      </c>
      <c r="C16" s="86">
        <v>157550</v>
      </c>
      <c r="D16" s="78">
        <f t="shared" si="0"/>
        <v>1.6949509002739507E-4</v>
      </c>
      <c r="E16" s="67"/>
      <c r="F16" s="86">
        <v>176121</v>
      </c>
      <c r="G16" s="78">
        <f t="shared" si="1"/>
        <v>1.7706684166653381E-4</v>
      </c>
    </row>
    <row r="17" spans="1:7" s="42" customFormat="1" ht="12">
      <c r="A17" s="68" t="s">
        <v>69</v>
      </c>
      <c r="B17" s="87" t="s">
        <v>155</v>
      </c>
      <c r="C17" s="86">
        <v>296660</v>
      </c>
      <c r="D17" s="78">
        <f t="shared" si="0"/>
        <v>3.1915210033339904E-4</v>
      </c>
      <c r="E17" s="67"/>
      <c r="F17" s="86">
        <v>538890</v>
      </c>
      <c r="G17" s="78">
        <f t="shared" si="1"/>
        <v>5.4178405928695839E-4</v>
      </c>
    </row>
    <row r="18" spans="1:7" s="42" customFormat="1" ht="12">
      <c r="A18" s="68" t="s">
        <v>71</v>
      </c>
      <c r="B18" s="85" t="s">
        <v>46</v>
      </c>
      <c r="C18" s="88">
        <v>7219437</v>
      </c>
      <c r="D18" s="79">
        <f t="shared" si="0"/>
        <v>7.7667986306703077E-3</v>
      </c>
      <c r="E18" s="67"/>
      <c r="F18" s="88">
        <v>13211044</v>
      </c>
      <c r="G18" s="79">
        <f t="shared" si="1"/>
        <v>1.3281992699323824E-2</v>
      </c>
    </row>
    <row r="19" spans="1:7" s="42" customFormat="1" ht="12" customHeight="1">
      <c r="A19" s="68"/>
      <c r="B19" s="85"/>
      <c r="C19" s="90"/>
      <c r="D19" s="91"/>
      <c r="E19" s="67"/>
      <c r="F19" s="90"/>
      <c r="G19" s="91"/>
    </row>
    <row r="20" spans="1:7" s="42" customFormat="1" ht="12">
      <c r="A20" s="84" t="s">
        <v>28</v>
      </c>
      <c r="B20" s="84"/>
      <c r="C20" s="86">
        <f>SUM(C8:C18)</f>
        <v>929525451</v>
      </c>
      <c r="D20" s="78">
        <f t="shared" si="0"/>
        <v>1</v>
      </c>
      <c r="E20" s="69"/>
      <c r="F20" s="86">
        <f>SUM(F8:F18)</f>
        <v>994658279</v>
      </c>
      <c r="G20" s="78">
        <f t="shared" si="1"/>
        <v>1</v>
      </c>
    </row>
    <row r="21" spans="1:7" s="72" customFormat="1" ht="12">
      <c r="A21" s="70"/>
      <c r="B21" s="71" t="s">
        <v>143</v>
      </c>
      <c r="C21" s="80">
        <v>504</v>
      </c>
      <c r="D21" s="87"/>
      <c r="E21" s="73"/>
      <c r="F21" s="80">
        <v>523</v>
      </c>
      <c r="G21" s="87"/>
    </row>
    <row r="22" spans="1:7" s="42" customFormat="1" ht="12">
      <c r="A22" s="84" t="s">
        <v>29</v>
      </c>
      <c r="B22" s="84"/>
      <c r="C22" s="82"/>
      <c r="D22" s="82"/>
      <c r="E22" s="74"/>
      <c r="F22" s="82"/>
      <c r="G22" s="82"/>
    </row>
    <row r="23" spans="1:7" s="42" customFormat="1" ht="12">
      <c r="A23" s="68" t="s">
        <v>156</v>
      </c>
      <c r="B23" s="85" t="s">
        <v>157</v>
      </c>
      <c r="C23" s="86">
        <v>340377710</v>
      </c>
      <c r="D23" s="78">
        <f t="shared" ref="D23:D62" si="2">IFERROR(C23/C$20,"err")</f>
        <v>0.36618438971608103</v>
      </c>
      <c r="E23" s="67"/>
      <c r="F23" s="86">
        <v>360547141</v>
      </c>
      <c r="G23" s="78">
        <f t="shared" ref="G23:G62" si="3">IFERROR(F23/F$20,"err")</f>
        <v>0.362483426330582</v>
      </c>
    </row>
    <row r="24" spans="1:7" s="42" customFormat="1" ht="12">
      <c r="A24" s="68" t="s">
        <v>158</v>
      </c>
      <c r="B24" s="85" t="s">
        <v>159</v>
      </c>
      <c r="C24" s="86">
        <v>33578971</v>
      </c>
      <c r="D24" s="78">
        <f t="shared" si="2"/>
        <v>3.6124853777672411E-2</v>
      </c>
      <c r="E24" s="67"/>
      <c r="F24" s="86">
        <v>30520930</v>
      </c>
      <c r="G24" s="78">
        <f t="shared" si="3"/>
        <v>3.0684839853426685E-2</v>
      </c>
    </row>
    <row r="25" spans="1:7" s="42" customFormat="1" ht="12">
      <c r="A25" s="68" t="s">
        <v>160</v>
      </c>
      <c r="B25" s="85" t="s">
        <v>161</v>
      </c>
      <c r="C25" s="86">
        <v>50550211</v>
      </c>
      <c r="D25" s="78">
        <f t="shared" si="2"/>
        <v>5.4382815387805879E-2</v>
      </c>
      <c r="E25" s="67"/>
      <c r="F25" s="86">
        <v>49653336</v>
      </c>
      <c r="G25" s="78">
        <f t="shared" si="3"/>
        <v>4.9919994683922997E-2</v>
      </c>
    </row>
    <row r="26" spans="1:7" s="42" customFormat="1" ht="12">
      <c r="A26" s="68" t="s">
        <v>162</v>
      </c>
      <c r="B26" s="85" t="s">
        <v>163</v>
      </c>
      <c r="C26" s="86">
        <v>3869031</v>
      </c>
      <c r="D26" s="78">
        <f t="shared" si="2"/>
        <v>4.1623723114172159E-3</v>
      </c>
      <c r="E26" s="67"/>
      <c r="F26" s="86">
        <v>3804184</v>
      </c>
      <c r="G26" s="78">
        <f t="shared" si="3"/>
        <v>3.8246140210330469E-3</v>
      </c>
    </row>
    <row r="27" spans="1:7" s="42" customFormat="1" ht="12">
      <c r="A27" s="68" t="s">
        <v>51</v>
      </c>
      <c r="B27" s="85" t="s">
        <v>164</v>
      </c>
      <c r="C27" s="86">
        <v>8099848</v>
      </c>
      <c r="D27" s="78">
        <f t="shared" si="2"/>
        <v>8.7139604314072725E-3</v>
      </c>
      <c r="E27" s="67"/>
      <c r="F27" s="86">
        <v>7670774</v>
      </c>
      <c r="G27" s="78">
        <f t="shared" si="3"/>
        <v>7.7119691877616196E-3</v>
      </c>
    </row>
    <row r="28" spans="1:7" s="42" customFormat="1" ht="12">
      <c r="A28" s="68" t="s">
        <v>53</v>
      </c>
      <c r="B28" s="85" t="s">
        <v>165</v>
      </c>
      <c r="C28" s="86">
        <v>9613026</v>
      </c>
      <c r="D28" s="78">
        <f t="shared" si="2"/>
        <v>1.0341864216475339E-2</v>
      </c>
      <c r="E28" s="67"/>
      <c r="F28" s="86">
        <v>11259992</v>
      </c>
      <c r="G28" s="78">
        <f t="shared" si="3"/>
        <v>1.1320462753620733E-2</v>
      </c>
    </row>
    <row r="29" spans="1:7" s="42" customFormat="1" ht="12">
      <c r="A29" s="68" t="s">
        <v>56</v>
      </c>
      <c r="B29" s="85" t="s">
        <v>166</v>
      </c>
      <c r="C29" s="86">
        <v>13203388</v>
      </c>
      <c r="D29" s="78">
        <f t="shared" si="2"/>
        <v>1.4204439465100778E-2</v>
      </c>
      <c r="E29" s="67"/>
      <c r="F29" s="86">
        <v>13097914</v>
      </c>
      <c r="G29" s="78">
        <f t="shared" si="3"/>
        <v>1.3168255145041627E-2</v>
      </c>
    </row>
    <row r="30" spans="1:7" s="42" customFormat="1" ht="12">
      <c r="A30" s="68" t="s">
        <v>57</v>
      </c>
      <c r="B30" s="85" t="s">
        <v>167</v>
      </c>
      <c r="C30" s="86">
        <v>28653198</v>
      </c>
      <c r="D30" s="78">
        <f t="shared" si="2"/>
        <v>3.0825619641909083E-2</v>
      </c>
      <c r="E30" s="67"/>
      <c r="F30" s="86">
        <v>26996786</v>
      </c>
      <c r="G30" s="78">
        <f t="shared" si="3"/>
        <v>2.7141769761512235E-2</v>
      </c>
    </row>
    <row r="31" spans="1:7" s="42" customFormat="1" ht="12">
      <c r="A31" s="68" t="s">
        <v>45</v>
      </c>
      <c r="B31" s="85" t="s">
        <v>58</v>
      </c>
      <c r="C31" s="86">
        <v>43257653</v>
      </c>
      <c r="D31" s="78">
        <f t="shared" si="2"/>
        <v>4.6537351885806516E-2</v>
      </c>
      <c r="E31" s="67"/>
      <c r="F31" s="86">
        <v>41882686</v>
      </c>
      <c r="G31" s="78">
        <f t="shared" si="3"/>
        <v>4.210761312126976E-2</v>
      </c>
    </row>
    <row r="32" spans="1:7" s="42" customFormat="1" ht="12">
      <c r="A32" s="68" t="s">
        <v>59</v>
      </c>
      <c r="B32" s="85" t="s">
        <v>60</v>
      </c>
      <c r="C32" s="86">
        <v>3944198</v>
      </c>
      <c r="D32" s="78">
        <f t="shared" si="2"/>
        <v>4.24323830590842E-3</v>
      </c>
      <c r="E32" s="67"/>
      <c r="F32" s="86">
        <v>3865984</v>
      </c>
      <c r="G32" s="78">
        <f t="shared" si="3"/>
        <v>3.8867459122611898E-3</v>
      </c>
    </row>
    <row r="33" spans="1:7" s="42" customFormat="1" ht="12">
      <c r="A33" s="68" t="s">
        <v>61</v>
      </c>
      <c r="B33" s="85" t="s">
        <v>62</v>
      </c>
      <c r="C33" s="86">
        <v>4633679</v>
      </c>
      <c r="D33" s="78">
        <f t="shared" si="2"/>
        <v>4.984994219378292E-3</v>
      </c>
      <c r="E33" s="67"/>
      <c r="F33" s="86">
        <v>4697657</v>
      </c>
      <c r="G33" s="78">
        <f t="shared" si="3"/>
        <v>4.7228853357787213E-3</v>
      </c>
    </row>
    <row r="34" spans="1:7" s="42" customFormat="1" ht="12">
      <c r="A34" s="68" t="s">
        <v>63</v>
      </c>
      <c r="B34" s="85" t="s">
        <v>615</v>
      </c>
      <c r="C34" s="86">
        <v>14604053</v>
      </c>
      <c r="D34" s="78">
        <f t="shared" si="2"/>
        <v>1.571129976515296E-2</v>
      </c>
      <c r="E34" s="67"/>
      <c r="F34" s="86">
        <v>14501388</v>
      </c>
      <c r="G34" s="78">
        <f t="shared" si="3"/>
        <v>1.4579266373351123E-2</v>
      </c>
    </row>
    <row r="35" spans="1:7" s="42" customFormat="1" ht="12">
      <c r="A35" s="68" t="s">
        <v>64</v>
      </c>
      <c r="B35" s="85" t="s">
        <v>168</v>
      </c>
      <c r="C35" s="86">
        <v>6257438</v>
      </c>
      <c r="D35" s="78">
        <f t="shared" si="2"/>
        <v>6.7318630095261371E-3</v>
      </c>
      <c r="E35" s="67"/>
      <c r="F35" s="86">
        <v>6421962</v>
      </c>
      <c r="G35" s="78">
        <f t="shared" si="3"/>
        <v>6.4564505575286125E-3</v>
      </c>
    </row>
    <row r="36" spans="1:7" s="42" customFormat="1" ht="12">
      <c r="A36" s="68" t="s">
        <v>65</v>
      </c>
      <c r="B36" s="85" t="s">
        <v>66</v>
      </c>
      <c r="C36" s="86">
        <v>7160179</v>
      </c>
      <c r="D36" s="78">
        <f t="shared" si="2"/>
        <v>7.7030478211187782E-3</v>
      </c>
      <c r="E36" s="67"/>
      <c r="F36" s="86">
        <v>7480409</v>
      </c>
      <c r="G36" s="78">
        <f t="shared" si="3"/>
        <v>7.5205818500003654E-3</v>
      </c>
    </row>
    <row r="37" spans="1:7" s="42" customFormat="1" ht="12">
      <c r="A37" s="68" t="s">
        <v>67</v>
      </c>
      <c r="B37" s="85" t="s">
        <v>169</v>
      </c>
      <c r="C37" s="86">
        <v>1979104</v>
      </c>
      <c r="D37" s="78">
        <f t="shared" si="2"/>
        <v>2.1291552564492396E-3</v>
      </c>
      <c r="E37" s="67"/>
      <c r="F37" s="86">
        <v>2213425</v>
      </c>
      <c r="G37" s="78">
        <f t="shared" si="3"/>
        <v>2.2253119958196214E-3</v>
      </c>
    </row>
    <row r="38" spans="1:7" s="42" customFormat="1" ht="12">
      <c r="A38" s="68" t="s">
        <v>69</v>
      </c>
      <c r="B38" s="85" t="s">
        <v>170</v>
      </c>
      <c r="C38" s="86">
        <v>5609164</v>
      </c>
      <c r="D38" s="78">
        <f t="shared" si="2"/>
        <v>6.0344383189998314E-3</v>
      </c>
      <c r="E38" s="67"/>
      <c r="F38" s="86">
        <v>4955827</v>
      </c>
      <c r="G38" s="78">
        <f t="shared" si="3"/>
        <v>4.982441814069493E-3</v>
      </c>
    </row>
    <row r="39" spans="1:7" s="42" customFormat="1" ht="12">
      <c r="A39" s="68" t="s">
        <v>71</v>
      </c>
      <c r="B39" s="85" t="s">
        <v>72</v>
      </c>
      <c r="C39" s="86">
        <v>3754770</v>
      </c>
      <c r="D39" s="78">
        <f t="shared" si="2"/>
        <v>4.0394482969353359E-3</v>
      </c>
      <c r="E39" s="67"/>
      <c r="F39" s="86">
        <v>4347364</v>
      </c>
      <c r="G39" s="78">
        <f t="shared" si="3"/>
        <v>4.3707111193712787E-3</v>
      </c>
    </row>
    <row r="40" spans="1:7" s="42" customFormat="1" ht="12">
      <c r="A40" s="68" t="s">
        <v>73</v>
      </c>
      <c r="B40" s="85" t="s">
        <v>74</v>
      </c>
      <c r="C40" s="86">
        <v>3371630</v>
      </c>
      <c r="D40" s="78">
        <f t="shared" si="2"/>
        <v>3.6272594756525931E-3</v>
      </c>
      <c r="E40" s="67"/>
      <c r="F40" s="86">
        <v>3380088</v>
      </c>
      <c r="G40" s="78">
        <f t="shared" si="3"/>
        <v>3.3982404523875682E-3</v>
      </c>
    </row>
    <row r="41" spans="1:7" s="42" customFormat="1" ht="12">
      <c r="A41" s="68" t="s">
        <v>75</v>
      </c>
      <c r="B41" s="85" t="s">
        <v>76</v>
      </c>
      <c r="C41" s="86">
        <v>11316329</v>
      </c>
      <c r="D41" s="78">
        <f t="shared" si="2"/>
        <v>1.2174307855503786E-2</v>
      </c>
      <c r="E41" s="67"/>
      <c r="F41" s="86">
        <v>11874712</v>
      </c>
      <c r="G41" s="78">
        <f t="shared" si="3"/>
        <v>1.1938484050963195E-2</v>
      </c>
    </row>
    <row r="42" spans="1:7" s="42" customFormat="1" ht="12">
      <c r="A42" s="68" t="s">
        <v>77</v>
      </c>
      <c r="B42" s="85" t="s">
        <v>171</v>
      </c>
      <c r="C42" s="86">
        <v>7166620</v>
      </c>
      <c r="D42" s="78">
        <f t="shared" si="2"/>
        <v>7.7099771633902256E-3</v>
      </c>
      <c r="E42" s="67"/>
      <c r="F42" s="86">
        <v>6758348</v>
      </c>
      <c r="G42" s="78">
        <f t="shared" si="3"/>
        <v>6.7946430876689055E-3</v>
      </c>
    </row>
    <row r="43" spans="1:7" s="42" customFormat="1" ht="12">
      <c r="A43" s="68" t="s">
        <v>79</v>
      </c>
      <c r="B43" s="85" t="s">
        <v>172</v>
      </c>
      <c r="C43" s="86">
        <v>2210059</v>
      </c>
      <c r="D43" s="78">
        <f t="shared" si="2"/>
        <v>2.3776207500530288E-3</v>
      </c>
      <c r="E43" s="67"/>
      <c r="F43" s="86">
        <v>2379051</v>
      </c>
      <c r="G43" s="78">
        <f t="shared" si="3"/>
        <v>2.3918274750518616E-3</v>
      </c>
    </row>
    <row r="44" spans="1:7" s="42" customFormat="1" ht="12">
      <c r="A44" s="68" t="s">
        <v>81</v>
      </c>
      <c r="B44" s="85" t="s">
        <v>82</v>
      </c>
      <c r="C44" s="86">
        <v>11717167</v>
      </c>
      <c r="D44" s="78">
        <f t="shared" si="2"/>
        <v>1.2605536499720866E-2</v>
      </c>
      <c r="E44" s="67"/>
      <c r="F44" s="86">
        <v>11118605</v>
      </c>
      <c r="G44" s="78">
        <f t="shared" si="3"/>
        <v>1.1178316447713397E-2</v>
      </c>
    </row>
    <row r="45" spans="1:7" s="42" customFormat="1" ht="12">
      <c r="A45" s="68" t="s">
        <v>83</v>
      </c>
      <c r="B45" s="85" t="s">
        <v>84</v>
      </c>
      <c r="C45" s="86">
        <v>5033214</v>
      </c>
      <c r="D45" s="78">
        <f t="shared" si="2"/>
        <v>5.4148210730380533E-3</v>
      </c>
      <c r="E45" s="67"/>
      <c r="F45" s="86">
        <v>4777344</v>
      </c>
      <c r="G45" s="78">
        <f t="shared" si="3"/>
        <v>4.8030002874987383E-3</v>
      </c>
    </row>
    <row r="46" spans="1:7" s="42" customFormat="1" ht="12">
      <c r="A46" s="68" t="s">
        <v>85</v>
      </c>
      <c r="B46" s="85" t="s">
        <v>86</v>
      </c>
      <c r="C46" s="86">
        <v>10180599</v>
      </c>
      <c r="D46" s="78">
        <f t="shared" si="2"/>
        <v>1.0952469336958478E-2</v>
      </c>
      <c r="E46" s="67"/>
      <c r="F46" s="86">
        <v>10452624</v>
      </c>
      <c r="G46" s="78">
        <f t="shared" si="3"/>
        <v>1.0508758857875047E-2</v>
      </c>
    </row>
    <row r="47" spans="1:7" s="42" customFormat="1" ht="12">
      <c r="A47" s="68" t="s">
        <v>87</v>
      </c>
      <c r="B47" s="85" t="s">
        <v>88</v>
      </c>
      <c r="C47" s="86">
        <v>1465278</v>
      </c>
      <c r="D47" s="78">
        <f t="shared" si="2"/>
        <v>1.5763721137744297E-3</v>
      </c>
      <c r="E47" s="67"/>
      <c r="F47" s="86">
        <v>2382000</v>
      </c>
      <c r="G47" s="78">
        <f t="shared" si="3"/>
        <v>2.3947923123857095E-3</v>
      </c>
    </row>
    <row r="48" spans="1:7" s="42" customFormat="1" ht="12">
      <c r="A48" s="68" t="s">
        <v>89</v>
      </c>
      <c r="B48" s="85" t="s">
        <v>614</v>
      </c>
      <c r="C48" s="86">
        <v>2222048</v>
      </c>
      <c r="D48" s="78">
        <f t="shared" si="2"/>
        <v>2.3905187293252503E-3</v>
      </c>
      <c r="E48" s="67"/>
      <c r="F48" s="86">
        <v>2288781</v>
      </c>
      <c r="G48" s="78">
        <f t="shared" si="3"/>
        <v>2.3010726883016274E-3</v>
      </c>
    </row>
    <row r="49" spans="1:7" s="42" customFormat="1" ht="12">
      <c r="A49" s="68" t="s">
        <v>90</v>
      </c>
      <c r="B49" s="85" t="s">
        <v>91</v>
      </c>
      <c r="C49" s="86">
        <v>248984</v>
      </c>
      <c r="D49" s="78">
        <f t="shared" si="2"/>
        <v>2.6786141222076126E-4</v>
      </c>
      <c r="E49" s="67"/>
      <c r="F49" s="86">
        <v>138008</v>
      </c>
      <c r="G49" s="78">
        <f t="shared" si="3"/>
        <v>1.3874915929795422E-4</v>
      </c>
    </row>
    <row r="50" spans="1:7" s="42" customFormat="1" ht="12">
      <c r="A50" s="68" t="s">
        <v>92</v>
      </c>
      <c r="B50" s="85" t="s">
        <v>173</v>
      </c>
      <c r="C50" s="86">
        <v>748459</v>
      </c>
      <c r="D50" s="78">
        <f t="shared" si="2"/>
        <v>8.0520549404515442E-4</v>
      </c>
      <c r="E50" s="67"/>
      <c r="F50" s="86">
        <v>2307813</v>
      </c>
      <c r="G50" s="78">
        <f t="shared" si="3"/>
        <v>2.3202068979109158E-3</v>
      </c>
    </row>
    <row r="51" spans="1:7" s="42" customFormat="1" ht="12">
      <c r="A51" s="68" t="s">
        <v>94</v>
      </c>
      <c r="B51" s="85" t="s">
        <v>174</v>
      </c>
      <c r="C51" s="86">
        <v>14382025</v>
      </c>
      <c r="D51" s="78">
        <f t="shared" si="2"/>
        <v>1.547243809680258E-2</v>
      </c>
      <c r="E51" s="67"/>
      <c r="F51" s="86">
        <v>15118613</v>
      </c>
      <c r="G51" s="78">
        <f t="shared" si="3"/>
        <v>1.5199806123566181E-2</v>
      </c>
    </row>
    <row r="52" spans="1:7" s="42" customFormat="1" ht="12">
      <c r="A52" s="68" t="s">
        <v>96</v>
      </c>
      <c r="B52" s="85" t="s">
        <v>175</v>
      </c>
      <c r="C52" s="86">
        <v>50146078</v>
      </c>
      <c r="D52" s="78">
        <f t="shared" si="2"/>
        <v>5.3948041924029036E-2</v>
      </c>
      <c r="E52" s="67"/>
      <c r="F52" s="86">
        <v>50343557</v>
      </c>
      <c r="G52" s="78">
        <f t="shared" si="3"/>
        <v>5.0613922452456661E-2</v>
      </c>
    </row>
    <row r="53" spans="1:7" s="42" customFormat="1" ht="12">
      <c r="A53" s="68" t="s">
        <v>98</v>
      </c>
      <c r="B53" s="85" t="s">
        <v>176</v>
      </c>
      <c r="C53" s="86">
        <v>23838300</v>
      </c>
      <c r="D53" s="78">
        <f t="shared" si="2"/>
        <v>2.5645666801650598E-2</v>
      </c>
      <c r="E53" s="67"/>
      <c r="F53" s="86">
        <v>25570663</v>
      </c>
      <c r="G53" s="78">
        <f t="shared" si="3"/>
        <v>2.570798789882691E-2</v>
      </c>
    </row>
    <row r="54" spans="1:7" s="42" customFormat="1" ht="12">
      <c r="A54" s="68" t="s">
        <v>100</v>
      </c>
      <c r="B54" s="85" t="s">
        <v>177</v>
      </c>
      <c r="C54" s="86">
        <v>8000</v>
      </c>
      <c r="D54" s="78">
        <f t="shared" si="2"/>
        <v>8.6065421784776935E-6</v>
      </c>
      <c r="E54" s="67"/>
      <c r="F54" s="86">
        <v>51821</v>
      </c>
      <c r="G54" s="78">
        <f t="shared" si="3"/>
        <v>5.2099299924491957E-5</v>
      </c>
    </row>
    <row r="55" spans="1:7" s="42" customFormat="1" ht="12">
      <c r="A55" s="68" t="s">
        <v>102</v>
      </c>
      <c r="B55" s="85" t="s">
        <v>178</v>
      </c>
      <c r="C55" s="86">
        <v>73859</v>
      </c>
      <c r="D55" s="78">
        <f t="shared" si="2"/>
        <v>7.9458824845022983E-5</v>
      </c>
      <c r="E55" s="67"/>
      <c r="F55" s="86">
        <v>15118</v>
      </c>
      <c r="G55" s="78">
        <f t="shared" si="3"/>
        <v>1.5199189831505942E-5</v>
      </c>
    </row>
    <row r="56" spans="1:7" s="42" customFormat="1" ht="12">
      <c r="A56" s="68" t="s">
        <v>104</v>
      </c>
      <c r="B56" s="85" t="s">
        <v>107</v>
      </c>
      <c r="C56" s="86">
        <v>2037449</v>
      </c>
      <c r="D56" s="78">
        <f t="shared" si="2"/>
        <v>2.1919238443746498E-3</v>
      </c>
      <c r="E56" s="67"/>
      <c r="F56" s="86">
        <v>1652855</v>
      </c>
      <c r="G56" s="78">
        <f t="shared" si="3"/>
        <v>1.661731506082402E-3</v>
      </c>
    </row>
    <row r="57" spans="1:7" s="42" customFormat="1" ht="12">
      <c r="A57" s="68" t="s">
        <v>106</v>
      </c>
      <c r="B57" s="85" t="s">
        <v>179</v>
      </c>
      <c r="C57" s="86">
        <v>423003</v>
      </c>
      <c r="D57" s="78">
        <f t="shared" si="2"/>
        <v>4.5507414514032492E-4</v>
      </c>
      <c r="E57" s="67"/>
      <c r="F57" s="86">
        <v>338192</v>
      </c>
      <c r="G57" s="78">
        <f t="shared" si="3"/>
        <v>3.4000822909754317E-4</v>
      </c>
    </row>
    <row r="58" spans="1:7" s="42" customFormat="1" ht="12">
      <c r="A58" s="68" t="s">
        <v>108</v>
      </c>
      <c r="B58" s="85" t="s">
        <v>180</v>
      </c>
      <c r="C58" s="52">
        <v>41319019</v>
      </c>
      <c r="D58" s="79">
        <f t="shared" si="2"/>
        <v>4.4451734974602648E-2</v>
      </c>
      <c r="E58" s="67"/>
      <c r="F58" s="52">
        <v>45705986</v>
      </c>
      <c r="G58" s="79">
        <f t="shared" si="3"/>
        <v>4.5951445803026389E-2</v>
      </c>
    </row>
    <row r="59" spans="1:7" s="42" customFormat="1" ht="5.45" customHeight="1">
      <c r="A59" s="68"/>
      <c r="B59" s="85"/>
      <c r="C59" s="92"/>
      <c r="D59" s="91"/>
      <c r="E59" s="67"/>
      <c r="F59" s="92"/>
      <c r="G59" s="91"/>
    </row>
    <row r="60" spans="1:7" s="42" customFormat="1" ht="12">
      <c r="A60" s="89" t="s">
        <v>30</v>
      </c>
      <c r="B60" s="89"/>
      <c r="C60" s="86">
        <f>SUM(C23:C58)</f>
        <v>767053741</v>
      </c>
      <c r="D60" s="78">
        <f>IFERROR(C60/C$20,"err")</f>
        <v>0.82521004688445054</v>
      </c>
      <c r="E60" s="69"/>
      <c r="F60" s="86">
        <f>SUM(F23:F58)</f>
        <v>790571938</v>
      </c>
      <c r="G60" s="78">
        <f>IFERROR(F60/F$20,"err")</f>
        <v>0.79481763203621814</v>
      </c>
    </row>
    <row r="61" spans="1:7" s="42" customFormat="1" ht="6.75" customHeight="1" thickBot="1">
      <c r="A61" s="83"/>
      <c r="B61" s="83"/>
      <c r="C61" s="83"/>
      <c r="D61" s="83"/>
      <c r="E61" s="67"/>
      <c r="F61" s="83"/>
      <c r="G61" s="83"/>
    </row>
    <row r="62" spans="1:7" s="42" customFormat="1" ht="12.75" thickTop="1">
      <c r="A62" s="89" t="s">
        <v>31</v>
      </c>
      <c r="B62" s="89"/>
      <c r="C62" s="54">
        <v>162471759</v>
      </c>
      <c r="D62" s="81">
        <f t="shared" si="2"/>
        <v>0.17479000583062035</v>
      </c>
      <c r="E62" s="69"/>
      <c r="F62" s="54">
        <v>204086377</v>
      </c>
      <c r="G62" s="81">
        <f t="shared" si="3"/>
        <v>0.20518240415711655</v>
      </c>
    </row>
  </sheetData>
  <mergeCells count="5">
    <mergeCell ref="A1:G1"/>
    <mergeCell ref="A2:G2"/>
    <mergeCell ref="C4:D4"/>
    <mergeCell ref="F4:G4"/>
    <mergeCell ref="A5:B5"/>
  </mergeCells>
  <printOptions horizontalCentered="1"/>
  <pageMargins left="0.4" right="0.21" top="0.43" bottom="0.4" header="0.42" footer="0.21"/>
  <pageSetup scale="99"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197C-453E-4299-BA61-0B34647511F7}">
  <sheetPr codeName="Sheet12"/>
  <dimension ref="A1:G62"/>
  <sheetViews>
    <sheetView showGridLines="0" zoomScaleNormal="100" workbookViewId="0">
      <selection activeCell="F47" sqref="F47"/>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142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139</v>
      </c>
      <c r="D4" s="388"/>
      <c r="E4" s="64"/>
      <c r="F4" s="388" t="s">
        <v>140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906310215</v>
      </c>
      <c r="D6" s="78">
        <f>IFERROR(C6/C$20,"err")</f>
        <v>0.91117747083066303</v>
      </c>
      <c r="E6" s="67"/>
      <c r="F6" s="86">
        <v>992585465</v>
      </c>
      <c r="G6" s="78">
        <f>IFERROR(F6/F$20,"err")</f>
        <v>0.90973009953794592</v>
      </c>
    </row>
    <row r="7" spans="1:7" s="42" customFormat="1" ht="12">
      <c r="A7" s="68" t="s">
        <v>39</v>
      </c>
      <c r="B7" s="85" t="s">
        <v>145</v>
      </c>
      <c r="C7" s="86">
        <v>136421043</v>
      </c>
      <c r="D7" s="78">
        <f t="shared" ref="D7:D20" si="0">IFERROR(C7/C$20,"err")</f>
        <v>0.13715367969103287</v>
      </c>
      <c r="E7" s="67"/>
      <c r="F7" s="86">
        <v>148780121</v>
      </c>
      <c r="G7" s="78">
        <f t="shared" ref="G7:G20" si="1">IFERROR(F7/F$20,"err")</f>
        <v>0.13636080625722002</v>
      </c>
    </row>
    <row r="8" spans="1:7" s="42" customFormat="1" ht="12">
      <c r="A8" s="68" t="s">
        <v>41</v>
      </c>
      <c r="B8" s="85" t="s">
        <v>146</v>
      </c>
      <c r="C8" s="86">
        <v>769889175</v>
      </c>
      <c r="D8" s="78">
        <f t="shared" si="0"/>
        <v>0.77402379415574141</v>
      </c>
      <c r="E8" s="67"/>
      <c r="F8" s="86">
        <v>843805347</v>
      </c>
      <c r="G8" s="78">
        <f t="shared" si="1"/>
        <v>0.77336929603030302</v>
      </c>
    </row>
    <row r="9" spans="1:7" s="42" customFormat="1" ht="12">
      <c r="A9" s="68" t="s">
        <v>43</v>
      </c>
      <c r="B9" s="85" t="s">
        <v>147</v>
      </c>
      <c r="C9" s="86">
        <v>54668416</v>
      </c>
      <c r="D9" s="78">
        <f t="shared" si="0"/>
        <v>5.4962007710790892E-2</v>
      </c>
      <c r="E9" s="67"/>
      <c r="F9" s="86">
        <v>59945753</v>
      </c>
      <c r="G9" s="78">
        <f t="shared" si="1"/>
        <v>5.4941823919985693E-2</v>
      </c>
    </row>
    <row r="10" spans="1:7" s="42" customFormat="1" ht="12">
      <c r="A10" s="68" t="s">
        <v>45</v>
      </c>
      <c r="B10" s="85" t="s">
        <v>148</v>
      </c>
      <c r="C10" s="86">
        <v>84680966</v>
      </c>
      <c r="D10" s="78">
        <f t="shared" si="0"/>
        <v>8.5135737356085484E-2</v>
      </c>
      <c r="E10" s="67"/>
      <c r="F10" s="86">
        <v>91833969</v>
      </c>
      <c r="G10" s="78">
        <f t="shared" si="1"/>
        <v>8.4168193777988315E-2</v>
      </c>
    </row>
    <row r="11" spans="1:7" s="42" customFormat="1" ht="12">
      <c r="A11" s="68" t="s">
        <v>59</v>
      </c>
      <c r="B11" s="85" t="s">
        <v>149</v>
      </c>
      <c r="C11" s="86">
        <v>15270613</v>
      </c>
      <c r="D11" s="78">
        <f t="shared" si="0"/>
        <v>1.5352622425615983E-2</v>
      </c>
      <c r="E11" s="67"/>
      <c r="F11" s="86">
        <v>17515157</v>
      </c>
      <c r="G11" s="78">
        <f t="shared" si="1"/>
        <v>1.6053091731534422E-2</v>
      </c>
    </row>
    <row r="12" spans="1:7" s="42" customFormat="1" ht="12">
      <c r="A12" s="68" t="s">
        <v>61</v>
      </c>
      <c r="B12" s="85" t="s">
        <v>150</v>
      </c>
      <c r="C12" s="86">
        <v>49115175</v>
      </c>
      <c r="D12" s="78">
        <f t="shared" si="0"/>
        <v>4.9378943539663635E-2</v>
      </c>
      <c r="E12" s="67"/>
      <c r="F12" s="86">
        <v>54984083</v>
      </c>
      <c r="G12" s="78">
        <f t="shared" si="1"/>
        <v>5.039432579298618E-2</v>
      </c>
    </row>
    <row r="13" spans="1:7" s="42" customFormat="1" ht="12">
      <c r="A13" s="68" t="s">
        <v>63</v>
      </c>
      <c r="B13" s="85" t="s">
        <v>151</v>
      </c>
      <c r="C13" s="86">
        <v>124885</v>
      </c>
      <c r="D13" s="78">
        <f t="shared" si="0"/>
        <v>1.2555568343085194E-4</v>
      </c>
      <c r="E13" s="67"/>
      <c r="F13" s="86">
        <v>128984</v>
      </c>
      <c r="G13" s="78">
        <f t="shared" si="1"/>
        <v>1.1821715237266991E-4</v>
      </c>
    </row>
    <row r="14" spans="1:7" s="42" customFormat="1" ht="12">
      <c r="A14" s="68" t="s">
        <v>64</v>
      </c>
      <c r="B14" s="85" t="s">
        <v>152</v>
      </c>
      <c r="C14" s="86">
        <v>56615</v>
      </c>
      <c r="D14" s="78">
        <f t="shared" si="0"/>
        <v>5.691904566151005E-5</v>
      </c>
      <c r="E14" s="67"/>
      <c r="F14" s="86">
        <v>79077</v>
      </c>
      <c r="G14" s="78">
        <f t="shared" si="1"/>
        <v>7.2476103688625084E-5</v>
      </c>
    </row>
    <row r="15" spans="1:7" s="42" customFormat="1" ht="12">
      <c r="A15" s="68" t="s">
        <v>65</v>
      </c>
      <c r="B15" s="85" t="s">
        <v>153</v>
      </c>
      <c r="C15" s="86">
        <v>6926379</v>
      </c>
      <c r="D15" s="78">
        <f t="shared" si="0"/>
        <v>6.9635764827329204E-3</v>
      </c>
      <c r="E15" s="67"/>
      <c r="F15" s="86">
        <v>7011689</v>
      </c>
      <c r="G15" s="78">
        <f t="shared" si="1"/>
        <v>6.4263932495718344E-3</v>
      </c>
    </row>
    <row r="16" spans="1:7" s="42" customFormat="1" ht="12">
      <c r="A16" s="68" t="s">
        <v>67</v>
      </c>
      <c r="B16" s="85" t="s">
        <v>154</v>
      </c>
      <c r="C16" s="86">
        <v>176121</v>
      </c>
      <c r="D16" s="78">
        <f t="shared" si="0"/>
        <v>1.7706684166653381E-4</v>
      </c>
      <c r="E16" s="67"/>
      <c r="F16" s="86">
        <v>212302</v>
      </c>
      <c r="G16" s="78">
        <f t="shared" si="1"/>
        <v>1.9458024160378472E-4</v>
      </c>
    </row>
    <row r="17" spans="1:7" s="42" customFormat="1" ht="12">
      <c r="A17" s="68" t="s">
        <v>69</v>
      </c>
      <c r="B17" s="87" t="s">
        <v>155</v>
      </c>
      <c r="C17" s="86">
        <v>538890</v>
      </c>
      <c r="D17" s="78">
        <f t="shared" si="0"/>
        <v>5.4178405928695839E-4</v>
      </c>
      <c r="E17" s="67"/>
      <c r="F17" s="86">
        <v>604269</v>
      </c>
      <c r="G17" s="78">
        <f t="shared" si="1"/>
        <v>5.5382807516498852E-4</v>
      </c>
    </row>
    <row r="18" spans="1:7" s="42" customFormat="1" ht="12">
      <c r="A18" s="68" t="s">
        <v>71</v>
      </c>
      <c r="B18" s="85" t="s">
        <v>46</v>
      </c>
      <c r="C18" s="88">
        <v>13211044</v>
      </c>
      <c r="D18" s="79">
        <f t="shared" si="0"/>
        <v>1.3281992699323824E-2</v>
      </c>
      <c r="E18" s="67"/>
      <c r="F18" s="88">
        <v>14956235</v>
      </c>
      <c r="G18" s="79">
        <f t="shared" si="1"/>
        <v>1.370777392480043E-2</v>
      </c>
    </row>
    <row r="19" spans="1:7" s="42" customFormat="1" ht="12" customHeight="1">
      <c r="A19" s="68"/>
      <c r="B19" s="85"/>
      <c r="C19" s="90"/>
      <c r="D19" s="91"/>
      <c r="E19" s="67"/>
      <c r="F19" s="90"/>
      <c r="G19" s="91"/>
    </row>
    <row r="20" spans="1:7" s="42" customFormat="1" ht="12">
      <c r="A20" s="84" t="s">
        <v>28</v>
      </c>
      <c r="B20" s="84"/>
      <c r="C20" s="86">
        <f>SUM(C8:C18)</f>
        <v>994658279</v>
      </c>
      <c r="D20" s="78">
        <f t="shared" si="0"/>
        <v>1</v>
      </c>
      <c r="E20" s="69"/>
      <c r="F20" s="86">
        <f>SUM(F8:F18)</f>
        <v>1091076865</v>
      </c>
      <c r="G20" s="78">
        <f t="shared" si="1"/>
        <v>1</v>
      </c>
    </row>
    <row r="21" spans="1:7" s="72" customFormat="1" ht="12">
      <c r="A21" s="70"/>
      <c r="B21" s="71" t="s">
        <v>143</v>
      </c>
      <c r="C21" s="80">
        <v>523</v>
      </c>
      <c r="D21" s="87"/>
      <c r="E21" s="73"/>
      <c r="F21" s="80">
        <v>529</v>
      </c>
      <c r="G21" s="87"/>
    </row>
    <row r="22" spans="1:7" s="42" customFormat="1" ht="12">
      <c r="A22" s="84" t="s">
        <v>29</v>
      </c>
      <c r="B22" s="84"/>
      <c r="C22" s="82"/>
      <c r="D22" s="82"/>
      <c r="E22" s="74"/>
      <c r="F22" s="82"/>
      <c r="G22" s="82"/>
    </row>
    <row r="23" spans="1:7" s="42" customFormat="1" ht="12">
      <c r="A23" s="68" t="s">
        <v>156</v>
      </c>
      <c r="B23" s="85" t="s">
        <v>157</v>
      </c>
      <c r="C23" s="86">
        <v>360547141</v>
      </c>
      <c r="D23" s="78">
        <f t="shared" ref="D23:D62" si="2">IFERROR(C23/C$20,"err")</f>
        <v>0.362483426330582</v>
      </c>
      <c r="E23" s="67"/>
      <c r="F23" s="86">
        <v>398312052</v>
      </c>
      <c r="G23" s="78">
        <f t="shared" ref="G23:G62" si="3">IFERROR(F23/F$20,"err")</f>
        <v>0.3650632368600355</v>
      </c>
    </row>
    <row r="24" spans="1:7" s="42" customFormat="1" ht="12">
      <c r="A24" s="68" t="s">
        <v>158</v>
      </c>
      <c r="B24" s="85" t="s">
        <v>159</v>
      </c>
      <c r="C24" s="86">
        <v>30520930</v>
      </c>
      <c r="D24" s="78">
        <f t="shared" si="2"/>
        <v>3.0684839853426685E-2</v>
      </c>
      <c r="E24" s="67"/>
      <c r="F24" s="86">
        <v>34919911</v>
      </c>
      <c r="G24" s="78">
        <f t="shared" si="3"/>
        <v>3.200499627494164E-2</v>
      </c>
    </row>
    <row r="25" spans="1:7" s="42" customFormat="1" ht="12">
      <c r="A25" s="68" t="s">
        <v>160</v>
      </c>
      <c r="B25" s="85" t="s">
        <v>161</v>
      </c>
      <c r="C25" s="86">
        <v>49653336</v>
      </c>
      <c r="D25" s="78">
        <f t="shared" si="2"/>
        <v>4.9919994683922997E-2</v>
      </c>
      <c r="E25" s="67"/>
      <c r="F25" s="86">
        <v>55624148</v>
      </c>
      <c r="G25" s="78">
        <f t="shared" si="3"/>
        <v>5.0980961822520175E-2</v>
      </c>
    </row>
    <row r="26" spans="1:7" s="42" customFormat="1" ht="12">
      <c r="A26" s="68" t="s">
        <v>162</v>
      </c>
      <c r="B26" s="85" t="s">
        <v>163</v>
      </c>
      <c r="C26" s="86">
        <v>3804184</v>
      </c>
      <c r="D26" s="78">
        <f t="shared" si="2"/>
        <v>3.8246140210330469E-3</v>
      </c>
      <c r="E26" s="67"/>
      <c r="F26" s="86">
        <v>3654976</v>
      </c>
      <c r="G26" s="78">
        <f t="shared" si="3"/>
        <v>3.3498794789311201E-3</v>
      </c>
    </row>
    <row r="27" spans="1:7" s="42" customFormat="1" ht="12">
      <c r="A27" s="68" t="s">
        <v>51</v>
      </c>
      <c r="B27" s="85" t="s">
        <v>164</v>
      </c>
      <c r="C27" s="86">
        <v>7670774</v>
      </c>
      <c r="D27" s="78">
        <f t="shared" si="2"/>
        <v>7.7119691877616196E-3</v>
      </c>
      <c r="E27" s="67"/>
      <c r="F27" s="86">
        <v>12682297</v>
      </c>
      <c r="G27" s="78">
        <f t="shared" si="3"/>
        <v>1.162365128143378E-2</v>
      </c>
    </row>
    <row r="28" spans="1:7" s="42" customFormat="1" ht="12">
      <c r="A28" s="68" t="s">
        <v>53</v>
      </c>
      <c r="B28" s="85" t="s">
        <v>165</v>
      </c>
      <c r="C28" s="86">
        <v>11259992</v>
      </c>
      <c r="D28" s="78">
        <f t="shared" si="2"/>
        <v>1.1320462753620733E-2</v>
      </c>
      <c r="E28" s="67"/>
      <c r="F28" s="86">
        <v>11468917</v>
      </c>
      <c r="G28" s="78">
        <f t="shared" si="3"/>
        <v>1.0511557313608698E-2</v>
      </c>
    </row>
    <row r="29" spans="1:7" s="42" customFormat="1" ht="12">
      <c r="A29" s="68" t="s">
        <v>56</v>
      </c>
      <c r="B29" s="85" t="s">
        <v>166</v>
      </c>
      <c r="C29" s="86">
        <v>13097914</v>
      </c>
      <c r="D29" s="78">
        <f t="shared" si="2"/>
        <v>1.3168255145041627E-2</v>
      </c>
      <c r="E29" s="67"/>
      <c r="F29" s="86">
        <v>12984740</v>
      </c>
      <c r="G29" s="78">
        <f t="shared" si="3"/>
        <v>1.1900848067198272E-2</v>
      </c>
    </row>
    <row r="30" spans="1:7" s="42" customFormat="1" ht="12">
      <c r="A30" s="68" t="s">
        <v>57</v>
      </c>
      <c r="B30" s="85" t="s">
        <v>167</v>
      </c>
      <c r="C30" s="86">
        <v>26996786</v>
      </c>
      <c r="D30" s="78">
        <f t="shared" si="2"/>
        <v>2.7141769761512235E-2</v>
      </c>
      <c r="E30" s="67"/>
      <c r="F30" s="86">
        <v>34322890</v>
      </c>
      <c r="G30" s="78">
        <f t="shared" si="3"/>
        <v>3.1457811178133635E-2</v>
      </c>
    </row>
    <row r="31" spans="1:7" s="42" customFormat="1" ht="12">
      <c r="A31" s="68" t="s">
        <v>45</v>
      </c>
      <c r="B31" s="85" t="s">
        <v>58</v>
      </c>
      <c r="C31" s="86">
        <v>41882686</v>
      </c>
      <c r="D31" s="78">
        <f t="shared" si="2"/>
        <v>4.210761312126976E-2</v>
      </c>
      <c r="E31" s="67"/>
      <c r="F31" s="86">
        <v>47002890</v>
      </c>
      <c r="G31" s="78">
        <f t="shared" si="3"/>
        <v>4.3079357200008085E-2</v>
      </c>
    </row>
    <row r="32" spans="1:7" s="42" customFormat="1" ht="12">
      <c r="A32" s="68" t="s">
        <v>59</v>
      </c>
      <c r="B32" s="85" t="s">
        <v>60</v>
      </c>
      <c r="C32" s="86">
        <v>3865984</v>
      </c>
      <c r="D32" s="78">
        <f t="shared" si="2"/>
        <v>3.8867459122611898E-3</v>
      </c>
      <c r="E32" s="67"/>
      <c r="F32" s="86">
        <v>4304555</v>
      </c>
      <c r="G32" s="78">
        <f t="shared" si="3"/>
        <v>3.9452353340843679E-3</v>
      </c>
    </row>
    <row r="33" spans="1:7" s="42" customFormat="1" ht="12">
      <c r="A33" s="68" t="s">
        <v>61</v>
      </c>
      <c r="B33" s="85" t="s">
        <v>62</v>
      </c>
      <c r="C33" s="86">
        <v>4697657</v>
      </c>
      <c r="D33" s="78">
        <f t="shared" si="2"/>
        <v>4.7228853357787213E-3</v>
      </c>
      <c r="E33" s="67"/>
      <c r="F33" s="86">
        <v>4758223</v>
      </c>
      <c r="G33" s="78">
        <f t="shared" si="3"/>
        <v>4.3610337205710987E-3</v>
      </c>
    </row>
    <row r="34" spans="1:7" s="42" customFormat="1" ht="12">
      <c r="A34" s="68" t="s">
        <v>63</v>
      </c>
      <c r="B34" s="85" t="s">
        <v>615</v>
      </c>
      <c r="C34" s="86">
        <v>14501388</v>
      </c>
      <c r="D34" s="78">
        <f t="shared" si="2"/>
        <v>1.4579266373351123E-2</v>
      </c>
      <c r="E34" s="67"/>
      <c r="F34" s="86">
        <v>17364763</v>
      </c>
      <c r="G34" s="78">
        <f t="shared" si="3"/>
        <v>1.5915251763678445E-2</v>
      </c>
    </row>
    <row r="35" spans="1:7" s="42" customFormat="1" ht="12">
      <c r="A35" s="68" t="s">
        <v>64</v>
      </c>
      <c r="B35" s="85" t="s">
        <v>168</v>
      </c>
      <c r="C35" s="86">
        <v>6421962</v>
      </c>
      <c r="D35" s="78">
        <f t="shared" si="2"/>
        <v>6.4564505575286125E-3</v>
      </c>
      <c r="E35" s="67"/>
      <c r="F35" s="86">
        <v>7231590</v>
      </c>
      <c r="G35" s="78">
        <f t="shared" si="3"/>
        <v>6.6279381700573405E-3</v>
      </c>
    </row>
    <row r="36" spans="1:7" s="42" customFormat="1" ht="12">
      <c r="A36" s="68" t="s">
        <v>65</v>
      </c>
      <c r="B36" s="85" t="s">
        <v>66</v>
      </c>
      <c r="C36" s="86">
        <v>7480409</v>
      </c>
      <c r="D36" s="78">
        <f t="shared" si="2"/>
        <v>7.5205818500003654E-3</v>
      </c>
      <c r="E36" s="67"/>
      <c r="F36" s="86">
        <v>8598626</v>
      </c>
      <c r="G36" s="78">
        <f t="shared" si="3"/>
        <v>7.8808618126093247E-3</v>
      </c>
    </row>
    <row r="37" spans="1:7" s="42" customFormat="1" ht="12">
      <c r="A37" s="68" t="s">
        <v>67</v>
      </c>
      <c r="B37" s="85" t="s">
        <v>169</v>
      </c>
      <c r="C37" s="86">
        <v>2213425</v>
      </c>
      <c r="D37" s="78">
        <f t="shared" si="2"/>
        <v>2.2253119958196214E-3</v>
      </c>
      <c r="E37" s="67"/>
      <c r="F37" s="86">
        <v>3139320</v>
      </c>
      <c r="G37" s="78">
        <f t="shared" si="3"/>
        <v>2.8772674966396614E-3</v>
      </c>
    </row>
    <row r="38" spans="1:7" s="42" customFormat="1" ht="12">
      <c r="A38" s="68" t="s">
        <v>69</v>
      </c>
      <c r="B38" s="85" t="s">
        <v>170</v>
      </c>
      <c r="C38" s="86">
        <v>4955827</v>
      </c>
      <c r="D38" s="78">
        <f t="shared" si="2"/>
        <v>4.982441814069493E-3</v>
      </c>
      <c r="E38" s="67"/>
      <c r="F38" s="86">
        <v>6652862</v>
      </c>
      <c r="G38" s="78">
        <f t="shared" si="3"/>
        <v>6.0975190780898835E-3</v>
      </c>
    </row>
    <row r="39" spans="1:7" s="42" customFormat="1" ht="12">
      <c r="A39" s="68" t="s">
        <v>71</v>
      </c>
      <c r="B39" s="85" t="s">
        <v>72</v>
      </c>
      <c r="C39" s="86">
        <v>4347364</v>
      </c>
      <c r="D39" s="78">
        <f t="shared" si="2"/>
        <v>4.3707111193712787E-3</v>
      </c>
      <c r="E39" s="67"/>
      <c r="F39" s="86">
        <v>3972674</v>
      </c>
      <c r="G39" s="78">
        <f t="shared" si="3"/>
        <v>3.6410578644246114E-3</v>
      </c>
    </row>
    <row r="40" spans="1:7" s="42" customFormat="1" ht="12">
      <c r="A40" s="68" t="s">
        <v>73</v>
      </c>
      <c r="B40" s="85" t="s">
        <v>74</v>
      </c>
      <c r="C40" s="86">
        <v>3380088</v>
      </c>
      <c r="D40" s="78">
        <f t="shared" si="2"/>
        <v>3.3982404523875682E-3</v>
      </c>
      <c r="E40" s="67"/>
      <c r="F40" s="86">
        <v>3949528</v>
      </c>
      <c r="G40" s="78">
        <f t="shared" si="3"/>
        <v>3.619843960306133E-3</v>
      </c>
    </row>
    <row r="41" spans="1:7" s="42" customFormat="1" ht="12">
      <c r="A41" s="68" t="s">
        <v>75</v>
      </c>
      <c r="B41" s="85" t="s">
        <v>76</v>
      </c>
      <c r="C41" s="86">
        <v>11874712</v>
      </c>
      <c r="D41" s="78">
        <f t="shared" si="2"/>
        <v>1.1938484050963195E-2</v>
      </c>
      <c r="E41" s="67"/>
      <c r="F41" s="86">
        <v>12718206</v>
      </c>
      <c r="G41" s="78">
        <f t="shared" si="3"/>
        <v>1.1656562803208186E-2</v>
      </c>
    </row>
    <row r="42" spans="1:7" s="42" customFormat="1" ht="12">
      <c r="A42" s="68" t="s">
        <v>77</v>
      </c>
      <c r="B42" s="85" t="s">
        <v>171</v>
      </c>
      <c r="C42" s="86">
        <v>6758348</v>
      </c>
      <c r="D42" s="78">
        <f t="shared" si="2"/>
        <v>6.7946430876689055E-3</v>
      </c>
      <c r="E42" s="67"/>
      <c r="F42" s="86">
        <v>7083398</v>
      </c>
      <c r="G42" s="78">
        <f t="shared" si="3"/>
        <v>6.4921163918180962E-3</v>
      </c>
    </row>
    <row r="43" spans="1:7" s="42" customFormat="1" ht="12">
      <c r="A43" s="68" t="s">
        <v>79</v>
      </c>
      <c r="B43" s="85" t="s">
        <v>172</v>
      </c>
      <c r="C43" s="86">
        <v>2379051</v>
      </c>
      <c r="D43" s="78">
        <f t="shared" si="2"/>
        <v>2.3918274750518616E-3</v>
      </c>
      <c r="E43" s="67"/>
      <c r="F43" s="86">
        <v>2587025</v>
      </c>
      <c r="G43" s="78">
        <f t="shared" si="3"/>
        <v>2.3710749288043975E-3</v>
      </c>
    </row>
    <row r="44" spans="1:7" s="42" customFormat="1" ht="12">
      <c r="A44" s="68" t="s">
        <v>81</v>
      </c>
      <c r="B44" s="85" t="s">
        <v>82</v>
      </c>
      <c r="C44" s="86">
        <v>11118605</v>
      </c>
      <c r="D44" s="78">
        <f t="shared" si="2"/>
        <v>1.1178316447713397E-2</v>
      </c>
      <c r="E44" s="67"/>
      <c r="F44" s="86">
        <v>12491472</v>
      </c>
      <c r="G44" s="78">
        <f t="shared" si="3"/>
        <v>1.1448755262535972E-2</v>
      </c>
    </row>
    <row r="45" spans="1:7" s="42" customFormat="1" ht="12">
      <c r="A45" s="68" t="s">
        <v>83</v>
      </c>
      <c r="B45" s="85" t="s">
        <v>84</v>
      </c>
      <c r="C45" s="86">
        <v>4777344</v>
      </c>
      <c r="D45" s="78">
        <f t="shared" si="2"/>
        <v>4.8030002874987383E-3</v>
      </c>
      <c r="E45" s="67"/>
      <c r="F45" s="86">
        <v>4379413</v>
      </c>
      <c r="G45" s="78">
        <f t="shared" si="3"/>
        <v>4.0138446157961562E-3</v>
      </c>
    </row>
    <row r="46" spans="1:7" s="42" customFormat="1" ht="12">
      <c r="A46" s="68" t="s">
        <v>85</v>
      </c>
      <c r="B46" s="85" t="s">
        <v>86</v>
      </c>
      <c r="C46" s="86">
        <v>10452624</v>
      </c>
      <c r="D46" s="78">
        <f t="shared" si="2"/>
        <v>1.0508758857875047E-2</v>
      </c>
      <c r="E46" s="67"/>
      <c r="F46" s="86">
        <v>10743431</v>
      </c>
      <c r="G46" s="78">
        <f t="shared" si="3"/>
        <v>9.8466307412722939E-3</v>
      </c>
    </row>
    <row r="47" spans="1:7" s="42" customFormat="1" ht="12">
      <c r="A47" s="68" t="s">
        <v>87</v>
      </c>
      <c r="B47" s="85" t="s">
        <v>88</v>
      </c>
      <c r="C47" s="86">
        <v>2382000</v>
      </c>
      <c r="D47" s="78">
        <f t="shared" si="2"/>
        <v>2.3947923123857095E-3</v>
      </c>
      <c r="E47" s="67"/>
      <c r="F47" s="86">
        <v>3852379</v>
      </c>
      <c r="G47" s="78">
        <f t="shared" si="3"/>
        <v>3.5308044039592023E-3</v>
      </c>
    </row>
    <row r="48" spans="1:7" s="42" customFormat="1" ht="12">
      <c r="A48" s="68" t="s">
        <v>89</v>
      </c>
      <c r="B48" s="85" t="s">
        <v>614</v>
      </c>
      <c r="C48" s="86">
        <v>2288781</v>
      </c>
      <c r="D48" s="78">
        <f t="shared" si="2"/>
        <v>2.3010726883016274E-3</v>
      </c>
      <c r="E48" s="67"/>
      <c r="F48" s="86">
        <v>2898245</v>
      </c>
      <c r="G48" s="78">
        <f t="shared" si="3"/>
        <v>2.656316060738764E-3</v>
      </c>
    </row>
    <row r="49" spans="1:7" s="42" customFormat="1" ht="12">
      <c r="A49" s="68" t="s">
        <v>90</v>
      </c>
      <c r="B49" s="85" t="s">
        <v>91</v>
      </c>
      <c r="C49" s="86">
        <v>138008</v>
      </c>
      <c r="D49" s="78">
        <f t="shared" si="2"/>
        <v>1.3874915929795422E-4</v>
      </c>
      <c r="E49" s="67"/>
      <c r="F49" s="86">
        <v>309061</v>
      </c>
      <c r="G49" s="78">
        <f t="shared" si="3"/>
        <v>2.8326235292322873E-4</v>
      </c>
    </row>
    <row r="50" spans="1:7" s="42" customFormat="1" ht="12">
      <c r="A50" s="68" t="s">
        <v>92</v>
      </c>
      <c r="B50" s="85" t="s">
        <v>173</v>
      </c>
      <c r="C50" s="86">
        <v>2307813</v>
      </c>
      <c r="D50" s="78">
        <f t="shared" si="2"/>
        <v>2.3202068979109158E-3</v>
      </c>
      <c r="E50" s="67"/>
      <c r="F50" s="86">
        <v>2062538</v>
      </c>
      <c r="G50" s="78">
        <f t="shared" si="3"/>
        <v>1.8903691079546444E-3</v>
      </c>
    </row>
    <row r="51" spans="1:7" s="42" customFormat="1" ht="12">
      <c r="A51" s="68" t="s">
        <v>94</v>
      </c>
      <c r="B51" s="85" t="s">
        <v>174</v>
      </c>
      <c r="C51" s="86">
        <v>15118613</v>
      </c>
      <c r="D51" s="78">
        <f t="shared" si="2"/>
        <v>1.5199806123566181E-2</v>
      </c>
      <c r="E51" s="67"/>
      <c r="F51" s="86">
        <v>17534763</v>
      </c>
      <c r="G51" s="78">
        <f t="shared" si="3"/>
        <v>1.6071061134634176E-2</v>
      </c>
    </row>
    <row r="52" spans="1:7" s="42" customFormat="1" ht="12">
      <c r="A52" s="68" t="s">
        <v>96</v>
      </c>
      <c r="B52" s="85" t="s">
        <v>175</v>
      </c>
      <c r="C52" s="86">
        <v>50343557</v>
      </c>
      <c r="D52" s="78">
        <f t="shared" si="2"/>
        <v>5.0613922452456661E-2</v>
      </c>
      <c r="E52" s="67"/>
      <c r="F52" s="86">
        <v>54906996</v>
      </c>
      <c r="G52" s="78">
        <f t="shared" si="3"/>
        <v>5.0323673575463447E-2</v>
      </c>
    </row>
    <row r="53" spans="1:7" s="42" customFormat="1" ht="12">
      <c r="A53" s="68" t="s">
        <v>98</v>
      </c>
      <c r="B53" s="85" t="s">
        <v>176</v>
      </c>
      <c r="C53" s="86">
        <v>25570663</v>
      </c>
      <c r="D53" s="78">
        <f t="shared" si="2"/>
        <v>2.570798789882691E-2</v>
      </c>
      <c r="E53" s="67"/>
      <c r="F53" s="86">
        <v>25489753</v>
      </c>
      <c r="G53" s="78">
        <f t="shared" si="3"/>
        <v>2.3362014004393722E-2</v>
      </c>
    </row>
    <row r="54" spans="1:7" s="42" customFormat="1" ht="12">
      <c r="A54" s="68" t="s">
        <v>100</v>
      </c>
      <c r="B54" s="85" t="s">
        <v>177</v>
      </c>
      <c r="C54" s="86">
        <v>51821</v>
      </c>
      <c r="D54" s="78">
        <f t="shared" si="2"/>
        <v>5.2099299924491957E-5</v>
      </c>
      <c r="E54" s="67"/>
      <c r="F54" s="86">
        <v>788338</v>
      </c>
      <c r="G54" s="78">
        <f t="shared" si="3"/>
        <v>7.225320463558725E-4</v>
      </c>
    </row>
    <row r="55" spans="1:7" s="42" customFormat="1" ht="12">
      <c r="A55" s="68" t="s">
        <v>102</v>
      </c>
      <c r="B55" s="85" t="s">
        <v>178</v>
      </c>
      <c r="C55" s="86">
        <v>15118</v>
      </c>
      <c r="D55" s="78">
        <f t="shared" si="2"/>
        <v>1.5199189831505942E-5</v>
      </c>
      <c r="E55" s="67"/>
      <c r="F55" s="86">
        <v>79332</v>
      </c>
      <c r="G55" s="78">
        <f t="shared" si="3"/>
        <v>7.2709817745058691E-5</v>
      </c>
    </row>
    <row r="56" spans="1:7" s="42" customFormat="1" ht="12">
      <c r="A56" s="68" t="s">
        <v>104</v>
      </c>
      <c r="B56" s="85" t="s">
        <v>107</v>
      </c>
      <c r="C56" s="86">
        <v>1652855</v>
      </c>
      <c r="D56" s="78">
        <f t="shared" si="2"/>
        <v>1.661731506082402E-3</v>
      </c>
      <c r="E56" s="67"/>
      <c r="F56" s="86">
        <v>2021548</v>
      </c>
      <c r="G56" s="78">
        <f t="shared" si="3"/>
        <v>1.8528007190400835E-3</v>
      </c>
    </row>
    <row r="57" spans="1:7" s="42" customFormat="1" ht="12">
      <c r="A57" s="68" t="s">
        <v>106</v>
      </c>
      <c r="B57" s="85" t="s">
        <v>179</v>
      </c>
      <c r="C57" s="86">
        <v>338192</v>
      </c>
      <c r="D57" s="78">
        <f t="shared" si="2"/>
        <v>3.4000822909754317E-4</v>
      </c>
      <c r="E57" s="67"/>
      <c r="F57" s="86">
        <v>326860</v>
      </c>
      <c r="G57" s="78">
        <f t="shared" si="3"/>
        <v>2.9957559406229366E-4</v>
      </c>
    </row>
    <row r="58" spans="1:7" s="42" customFormat="1" ht="12">
      <c r="A58" s="68" t="s">
        <v>108</v>
      </c>
      <c r="B58" s="85" t="s">
        <v>180</v>
      </c>
      <c r="C58" s="52">
        <v>45705986</v>
      </c>
      <c r="D58" s="79">
        <f t="shared" si="2"/>
        <v>4.5951445803026389E-2</v>
      </c>
      <c r="E58" s="67"/>
      <c r="F58" s="52">
        <v>48884072</v>
      </c>
      <c r="G58" s="79">
        <f t="shared" si="3"/>
        <v>4.4803508871027159E-2</v>
      </c>
    </row>
    <row r="59" spans="1:7" s="42" customFormat="1" ht="5.45" customHeight="1">
      <c r="A59" s="68"/>
      <c r="B59" s="85"/>
      <c r="C59" s="92"/>
      <c r="D59" s="91"/>
      <c r="E59" s="67"/>
      <c r="F59" s="92"/>
      <c r="G59" s="91"/>
    </row>
    <row r="60" spans="1:7" s="42" customFormat="1" ht="12">
      <c r="A60" s="89" t="s">
        <v>30</v>
      </c>
      <c r="B60" s="89"/>
      <c r="C60" s="86">
        <f>SUM(C23:C58)</f>
        <v>790571938</v>
      </c>
      <c r="D60" s="78">
        <f>IFERROR(C60/C$20,"err")</f>
        <v>0.79481763203621814</v>
      </c>
      <c r="E60" s="69"/>
      <c r="F60" s="86">
        <f>SUM(F23:F58)</f>
        <v>880101792</v>
      </c>
      <c r="G60" s="78">
        <f>IFERROR(F60/F$20,"err")</f>
        <v>0.80663592110900451</v>
      </c>
    </row>
    <row r="61" spans="1:7" s="42" customFormat="1" ht="6.75" customHeight="1" thickBot="1">
      <c r="A61" s="83"/>
      <c r="B61" s="83"/>
      <c r="C61" s="83"/>
      <c r="D61" s="83"/>
      <c r="E61" s="67"/>
      <c r="F61" s="83"/>
      <c r="G61" s="83"/>
    </row>
    <row r="62" spans="1:7" s="42" customFormat="1" ht="12.75" thickTop="1">
      <c r="A62" s="89" t="s">
        <v>31</v>
      </c>
      <c r="B62" s="89"/>
      <c r="C62" s="54">
        <v>204086377</v>
      </c>
      <c r="D62" s="81">
        <f t="shared" si="2"/>
        <v>0.20518240415711655</v>
      </c>
      <c r="E62" s="69"/>
      <c r="F62" s="54">
        <v>210975102</v>
      </c>
      <c r="G62" s="81">
        <f t="shared" si="3"/>
        <v>0.1933641054702411</v>
      </c>
    </row>
  </sheetData>
  <mergeCells count="5">
    <mergeCell ref="A1:G1"/>
    <mergeCell ref="A2:G2"/>
    <mergeCell ref="C4:D4"/>
    <mergeCell ref="F4:G4"/>
    <mergeCell ref="A5:B5"/>
  </mergeCells>
  <printOptions horizontalCentered="1"/>
  <pageMargins left="0.4" right="0.21" top="0.43" bottom="0.4" header="0.42" footer="0.21"/>
  <pageSetup scale="99"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68449-8191-409F-99B7-6E4AC13C5F2E}">
  <sheetPr codeName="Sheet13">
    <tabColor rgb="FF963634"/>
  </sheetPr>
  <dimension ref="A1:G62"/>
  <sheetViews>
    <sheetView showGridLines="0" zoomScaleNormal="100" workbookViewId="0">
      <selection activeCell="B14" sqref="B14"/>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142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140</v>
      </c>
      <c r="D4" s="388"/>
      <c r="E4" s="64"/>
      <c r="F4" s="388" t="s">
        <v>141</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992585465</v>
      </c>
      <c r="D6" s="78">
        <f>IFERROR(C6/C$20,"err")</f>
        <v>0.90973009953794592</v>
      </c>
      <c r="E6" s="67"/>
      <c r="F6" s="86">
        <v>1281604099</v>
      </c>
      <c r="G6" s="78">
        <f>IFERROR(F6/F$20,"err")</f>
        <v>0.88621539027329821</v>
      </c>
    </row>
    <row r="7" spans="1:7" s="42" customFormat="1" ht="12">
      <c r="A7" s="68" t="s">
        <v>39</v>
      </c>
      <c r="B7" s="85" t="s">
        <v>145</v>
      </c>
      <c r="C7" s="86">
        <v>148780121</v>
      </c>
      <c r="D7" s="78">
        <f t="shared" ref="D7:D20" si="0">IFERROR(C7/C$20,"err")</f>
        <v>0.13636080625722002</v>
      </c>
      <c r="E7" s="67"/>
      <c r="F7" s="86">
        <v>192784321</v>
      </c>
      <c r="G7" s="78">
        <f t="shared" ref="G7:G20" si="1">IFERROR(F7/F$20,"err")</f>
        <v>0.13330827547047958</v>
      </c>
    </row>
    <row r="8" spans="1:7" s="42" customFormat="1" ht="12">
      <c r="A8" s="68" t="s">
        <v>41</v>
      </c>
      <c r="B8" s="85" t="s">
        <v>146</v>
      </c>
      <c r="C8" s="86">
        <v>843805347</v>
      </c>
      <c r="D8" s="78">
        <f t="shared" si="0"/>
        <v>0.77336929603030302</v>
      </c>
      <c r="E8" s="67"/>
      <c r="F8" s="86">
        <v>1088819771</v>
      </c>
      <c r="G8" s="78">
        <f t="shared" si="1"/>
        <v>0.75290710996239418</v>
      </c>
    </row>
    <row r="9" spans="1:7" s="42" customFormat="1" ht="12">
      <c r="A9" s="68" t="s">
        <v>43</v>
      </c>
      <c r="B9" s="85" t="s">
        <v>147</v>
      </c>
      <c r="C9" s="86">
        <v>59945753</v>
      </c>
      <c r="D9" s="78">
        <f t="shared" si="0"/>
        <v>5.4941823919985693E-2</v>
      </c>
      <c r="E9" s="67"/>
      <c r="F9" s="86">
        <v>72643357</v>
      </c>
      <c r="G9" s="78">
        <f t="shared" si="1"/>
        <v>5.0232096655082194E-2</v>
      </c>
    </row>
    <row r="10" spans="1:7" s="42" customFormat="1" ht="12">
      <c r="A10" s="68" t="s">
        <v>45</v>
      </c>
      <c r="B10" s="85" t="s">
        <v>148</v>
      </c>
      <c r="C10" s="86">
        <v>91833969</v>
      </c>
      <c r="D10" s="78">
        <f t="shared" si="0"/>
        <v>8.4168193777988315E-2</v>
      </c>
      <c r="E10" s="67"/>
      <c r="F10" s="86">
        <v>126818130</v>
      </c>
      <c r="G10" s="78">
        <f t="shared" si="1"/>
        <v>8.7693366976099113E-2</v>
      </c>
    </row>
    <row r="11" spans="1:7" s="42" customFormat="1" ht="12">
      <c r="A11" s="68" t="s">
        <v>59</v>
      </c>
      <c r="B11" s="85" t="s">
        <v>149</v>
      </c>
      <c r="C11" s="86">
        <v>17515157</v>
      </c>
      <c r="D11" s="78">
        <f t="shared" si="0"/>
        <v>1.6053091731534422E-2</v>
      </c>
      <c r="E11" s="67"/>
      <c r="F11" s="86">
        <v>26578642</v>
      </c>
      <c r="G11" s="78">
        <f t="shared" si="1"/>
        <v>1.8378843834334736E-2</v>
      </c>
    </row>
    <row r="12" spans="1:7" s="42" customFormat="1" ht="12">
      <c r="A12" s="68" t="s">
        <v>61</v>
      </c>
      <c r="B12" s="85" t="s">
        <v>150</v>
      </c>
      <c r="C12" s="86">
        <v>54984083</v>
      </c>
      <c r="D12" s="78">
        <f t="shared" si="0"/>
        <v>5.039432579298618E-2</v>
      </c>
      <c r="E12" s="67"/>
      <c r="F12" s="86">
        <v>79850443</v>
      </c>
      <c r="G12" s="78">
        <f t="shared" si="1"/>
        <v>5.5215718771464972E-2</v>
      </c>
    </row>
    <row r="13" spans="1:7" s="42" customFormat="1" ht="12">
      <c r="A13" s="68" t="s">
        <v>63</v>
      </c>
      <c r="B13" s="85" t="s">
        <v>151</v>
      </c>
      <c r="C13" s="86">
        <v>128984</v>
      </c>
      <c r="D13" s="78">
        <f t="shared" si="0"/>
        <v>1.1821715237266991E-4</v>
      </c>
      <c r="E13" s="67"/>
      <c r="F13" s="86">
        <v>157491</v>
      </c>
      <c r="G13" s="78">
        <f t="shared" si="1"/>
        <v>1.0890332524563188E-4</v>
      </c>
    </row>
    <row r="14" spans="1:7" s="42" customFormat="1" ht="12">
      <c r="A14" s="68" t="s">
        <v>64</v>
      </c>
      <c r="B14" s="85" t="s">
        <v>152</v>
      </c>
      <c r="C14" s="86">
        <v>79077</v>
      </c>
      <c r="D14" s="78">
        <f t="shared" si="0"/>
        <v>7.2476103688625084E-5</v>
      </c>
      <c r="E14" s="67"/>
      <c r="F14" s="86">
        <v>69896</v>
      </c>
      <c r="G14" s="78">
        <f t="shared" si="1"/>
        <v>4.8332328967170735E-5</v>
      </c>
    </row>
    <row r="15" spans="1:7" s="42" customFormat="1" ht="12">
      <c r="A15" s="68" t="s">
        <v>65</v>
      </c>
      <c r="B15" s="85" t="s">
        <v>153</v>
      </c>
      <c r="C15" s="86">
        <v>7011689</v>
      </c>
      <c r="D15" s="78">
        <f t="shared" si="0"/>
        <v>6.4263932495718344E-3</v>
      </c>
      <c r="E15" s="67"/>
      <c r="F15" s="86">
        <v>10782118</v>
      </c>
      <c r="G15" s="78">
        <f t="shared" si="1"/>
        <v>7.4557181260566123E-3</v>
      </c>
    </row>
    <row r="16" spans="1:7" s="42" customFormat="1" ht="12">
      <c r="A16" s="68" t="s">
        <v>67</v>
      </c>
      <c r="B16" s="85" t="s">
        <v>154</v>
      </c>
      <c r="C16" s="86">
        <v>212302</v>
      </c>
      <c r="D16" s="78">
        <f t="shared" si="0"/>
        <v>1.9458024160378472E-4</v>
      </c>
      <c r="E16" s="67"/>
      <c r="F16" s="86">
        <v>878055</v>
      </c>
      <c r="G16" s="78">
        <f t="shared" si="1"/>
        <v>6.0716554754591248E-4</v>
      </c>
    </row>
    <row r="17" spans="1:7" s="42" customFormat="1" ht="12">
      <c r="A17" s="68" t="s">
        <v>69</v>
      </c>
      <c r="B17" s="87" t="s">
        <v>155</v>
      </c>
      <c r="C17" s="86">
        <v>604269</v>
      </c>
      <c r="D17" s="78">
        <f t="shared" si="0"/>
        <v>5.5382807516498852E-4</v>
      </c>
      <c r="E17" s="67"/>
      <c r="F17" s="86">
        <v>503700</v>
      </c>
      <c r="G17" s="78">
        <f t="shared" si="1"/>
        <v>3.4830310891558743E-4</v>
      </c>
    </row>
    <row r="18" spans="1:7" s="42" customFormat="1" ht="12">
      <c r="A18" s="68" t="s">
        <v>71</v>
      </c>
      <c r="B18" s="85" t="s">
        <v>46</v>
      </c>
      <c r="C18" s="88">
        <v>14956235</v>
      </c>
      <c r="D18" s="79">
        <f t="shared" si="0"/>
        <v>1.370777392480043E-2</v>
      </c>
      <c r="E18" s="67"/>
      <c r="F18" s="88">
        <v>39052586</v>
      </c>
      <c r="G18" s="79">
        <f t="shared" si="1"/>
        <v>2.7004441363893874E-2</v>
      </c>
    </row>
    <row r="19" spans="1:7" s="42" customFormat="1" ht="12" customHeight="1">
      <c r="A19" s="68"/>
      <c r="B19" s="85"/>
      <c r="C19" s="90"/>
      <c r="D19" s="91"/>
      <c r="E19" s="67"/>
      <c r="F19" s="90"/>
      <c r="G19" s="91"/>
    </row>
    <row r="20" spans="1:7" s="42" customFormat="1" ht="12">
      <c r="A20" s="84" t="s">
        <v>28</v>
      </c>
      <c r="B20" s="84"/>
      <c r="C20" s="86">
        <f>SUM(C8:C18)</f>
        <v>1091076865</v>
      </c>
      <c r="D20" s="78">
        <f t="shared" si="0"/>
        <v>1</v>
      </c>
      <c r="E20" s="69"/>
      <c r="F20" s="86">
        <f>SUM(F8:F18)</f>
        <v>1446154189</v>
      </c>
      <c r="G20" s="78">
        <f t="shared" si="1"/>
        <v>1</v>
      </c>
    </row>
    <row r="21" spans="1:7" s="72" customFormat="1" ht="12">
      <c r="A21" s="70"/>
      <c r="B21" s="71" t="s">
        <v>143</v>
      </c>
      <c r="C21" s="80">
        <v>529</v>
      </c>
      <c r="D21" s="87"/>
      <c r="E21" s="73"/>
      <c r="F21" s="80">
        <v>572</v>
      </c>
      <c r="G21" s="87"/>
    </row>
    <row r="22" spans="1:7" s="42" customFormat="1" ht="12">
      <c r="A22" s="84" t="s">
        <v>29</v>
      </c>
      <c r="B22" s="84"/>
      <c r="C22" s="82"/>
      <c r="D22" s="82"/>
      <c r="E22" s="74"/>
      <c r="F22" s="82"/>
      <c r="G22" s="82"/>
    </row>
    <row r="23" spans="1:7" s="42" customFormat="1" ht="12">
      <c r="A23" s="68" t="s">
        <v>156</v>
      </c>
      <c r="B23" s="85" t="s">
        <v>157</v>
      </c>
      <c r="C23" s="86">
        <v>398312052</v>
      </c>
      <c r="D23" s="78">
        <f t="shared" ref="D23:D62" si="2">IFERROR(C23/C$20,"err")</f>
        <v>0.3650632368600355</v>
      </c>
      <c r="E23" s="67"/>
      <c r="F23" s="86">
        <v>487134150</v>
      </c>
      <c r="G23" s="78">
        <f t="shared" ref="G23:G62" si="3">IFERROR(F23/F$20,"err")</f>
        <v>0.33684800258874747</v>
      </c>
    </row>
    <row r="24" spans="1:7" s="42" customFormat="1" ht="12">
      <c r="A24" s="68" t="s">
        <v>158</v>
      </c>
      <c r="B24" s="85" t="s">
        <v>159</v>
      </c>
      <c r="C24" s="86">
        <v>34919911</v>
      </c>
      <c r="D24" s="78">
        <f t="shared" si="2"/>
        <v>3.200499627494164E-2</v>
      </c>
      <c r="E24" s="67"/>
      <c r="F24" s="86">
        <v>42976714</v>
      </c>
      <c r="G24" s="78">
        <f t="shared" si="3"/>
        <v>2.971793348655162E-2</v>
      </c>
    </row>
    <row r="25" spans="1:7" s="42" customFormat="1" ht="12">
      <c r="A25" s="68" t="s">
        <v>160</v>
      </c>
      <c r="B25" s="85" t="s">
        <v>161</v>
      </c>
      <c r="C25" s="86">
        <v>55624148</v>
      </c>
      <c r="D25" s="78">
        <f t="shared" si="2"/>
        <v>5.0980961822520175E-2</v>
      </c>
      <c r="E25" s="67"/>
      <c r="F25" s="86">
        <v>63907083</v>
      </c>
      <c r="G25" s="78">
        <f t="shared" si="3"/>
        <v>4.419105755534343E-2</v>
      </c>
    </row>
    <row r="26" spans="1:7" s="42" customFormat="1" ht="12">
      <c r="A26" s="68" t="s">
        <v>162</v>
      </c>
      <c r="B26" s="85" t="s">
        <v>163</v>
      </c>
      <c r="C26" s="86">
        <v>3654976</v>
      </c>
      <c r="D26" s="78">
        <f t="shared" si="2"/>
        <v>3.3498794789311201E-3</v>
      </c>
      <c r="E26" s="67"/>
      <c r="F26" s="86">
        <v>4490043</v>
      </c>
      <c r="G26" s="78">
        <f t="shared" si="3"/>
        <v>3.1048162320124499E-3</v>
      </c>
    </row>
    <row r="27" spans="1:7" s="42" customFormat="1" ht="12">
      <c r="A27" s="68" t="s">
        <v>51</v>
      </c>
      <c r="B27" s="85" t="s">
        <v>164</v>
      </c>
      <c r="C27" s="86">
        <v>12682297</v>
      </c>
      <c r="D27" s="78">
        <f t="shared" si="2"/>
        <v>1.162365128143378E-2</v>
      </c>
      <c r="E27" s="67"/>
      <c r="F27" s="86">
        <v>18380536</v>
      </c>
      <c r="G27" s="78">
        <f t="shared" si="3"/>
        <v>1.2709942093180217E-2</v>
      </c>
    </row>
    <row r="28" spans="1:7" s="42" customFormat="1" ht="12">
      <c r="A28" s="68" t="s">
        <v>53</v>
      </c>
      <c r="B28" s="85" t="s">
        <v>165</v>
      </c>
      <c r="C28" s="86">
        <v>11468917</v>
      </c>
      <c r="D28" s="78">
        <f t="shared" si="2"/>
        <v>1.0511557313608698E-2</v>
      </c>
      <c r="E28" s="67"/>
      <c r="F28" s="86">
        <v>13034658</v>
      </c>
      <c r="G28" s="78">
        <f t="shared" si="3"/>
        <v>9.0133252035962536E-3</v>
      </c>
    </row>
    <row r="29" spans="1:7" s="42" customFormat="1" ht="12">
      <c r="A29" s="68" t="s">
        <v>56</v>
      </c>
      <c r="B29" s="85" t="s">
        <v>166</v>
      </c>
      <c r="C29" s="86">
        <v>12984740</v>
      </c>
      <c r="D29" s="78">
        <f t="shared" si="2"/>
        <v>1.1900848067198272E-2</v>
      </c>
      <c r="E29" s="67"/>
      <c r="F29" s="86">
        <v>13282093</v>
      </c>
      <c r="G29" s="78">
        <f t="shared" si="3"/>
        <v>9.1844238332459034E-3</v>
      </c>
    </row>
    <row r="30" spans="1:7" s="42" customFormat="1" ht="12">
      <c r="A30" s="68" t="s">
        <v>57</v>
      </c>
      <c r="B30" s="85" t="s">
        <v>167</v>
      </c>
      <c r="C30" s="86">
        <v>34322890</v>
      </c>
      <c r="D30" s="78">
        <f t="shared" si="2"/>
        <v>3.1457811178133635E-2</v>
      </c>
      <c r="E30" s="67"/>
      <c r="F30" s="86">
        <v>36875991</v>
      </c>
      <c r="G30" s="78">
        <f t="shared" si="3"/>
        <v>2.5499349433478702E-2</v>
      </c>
    </row>
    <row r="31" spans="1:7" s="42" customFormat="1" ht="12">
      <c r="A31" s="68" t="s">
        <v>45</v>
      </c>
      <c r="B31" s="85" t="s">
        <v>58</v>
      </c>
      <c r="C31" s="86">
        <v>47002890</v>
      </c>
      <c r="D31" s="78">
        <f t="shared" si="2"/>
        <v>4.3079357200008085E-2</v>
      </c>
      <c r="E31" s="67"/>
      <c r="F31" s="86">
        <v>51770219</v>
      </c>
      <c r="G31" s="78">
        <f t="shared" si="3"/>
        <v>3.5798547204567828E-2</v>
      </c>
    </row>
    <row r="32" spans="1:7" s="42" customFormat="1" ht="12">
      <c r="A32" s="68" t="s">
        <v>59</v>
      </c>
      <c r="B32" s="85" t="s">
        <v>60</v>
      </c>
      <c r="C32" s="86">
        <v>4304555</v>
      </c>
      <c r="D32" s="78">
        <f t="shared" si="2"/>
        <v>3.9452353340843679E-3</v>
      </c>
      <c r="E32" s="67"/>
      <c r="F32" s="86">
        <v>4549105</v>
      </c>
      <c r="G32" s="78">
        <f t="shared" si="3"/>
        <v>3.1456569670110053E-3</v>
      </c>
    </row>
    <row r="33" spans="1:7" s="42" customFormat="1" ht="12">
      <c r="A33" s="68" t="s">
        <v>61</v>
      </c>
      <c r="B33" s="85" t="s">
        <v>62</v>
      </c>
      <c r="C33" s="86">
        <v>4758223</v>
      </c>
      <c r="D33" s="78">
        <f t="shared" si="2"/>
        <v>4.3610337205710987E-3</v>
      </c>
      <c r="E33" s="67"/>
      <c r="F33" s="86">
        <v>5635796</v>
      </c>
      <c r="G33" s="78">
        <f t="shared" si="3"/>
        <v>3.8970920548223784E-3</v>
      </c>
    </row>
    <row r="34" spans="1:7" s="42" customFormat="1" ht="12">
      <c r="A34" s="68" t="s">
        <v>63</v>
      </c>
      <c r="B34" s="85" t="s">
        <v>615</v>
      </c>
      <c r="C34" s="86">
        <v>17364763</v>
      </c>
      <c r="D34" s="78">
        <f t="shared" si="2"/>
        <v>1.5915251763678445E-2</v>
      </c>
      <c r="E34" s="67"/>
      <c r="F34" s="86">
        <v>13579842</v>
      </c>
      <c r="G34" s="78">
        <f t="shared" si="3"/>
        <v>9.3903140503920363E-3</v>
      </c>
    </row>
    <row r="35" spans="1:7" s="42" customFormat="1" ht="12">
      <c r="A35" s="68" t="s">
        <v>64</v>
      </c>
      <c r="B35" s="85" t="s">
        <v>168</v>
      </c>
      <c r="C35" s="86">
        <v>7231590</v>
      </c>
      <c r="D35" s="78">
        <f t="shared" si="2"/>
        <v>6.6279381700573405E-3</v>
      </c>
      <c r="E35" s="67"/>
      <c r="F35" s="86">
        <v>4149334</v>
      </c>
      <c r="G35" s="78">
        <f t="shared" si="3"/>
        <v>2.8692196389302166E-3</v>
      </c>
    </row>
    <row r="36" spans="1:7" s="42" customFormat="1" ht="12">
      <c r="A36" s="68" t="s">
        <v>65</v>
      </c>
      <c r="B36" s="85" t="s">
        <v>66</v>
      </c>
      <c r="C36" s="86">
        <v>8598626</v>
      </c>
      <c r="D36" s="78">
        <f t="shared" si="2"/>
        <v>7.8808618126093247E-3</v>
      </c>
      <c r="E36" s="67"/>
      <c r="F36" s="86">
        <v>9595978</v>
      </c>
      <c r="G36" s="78">
        <f t="shared" si="3"/>
        <v>6.6355151290164397E-3</v>
      </c>
    </row>
    <row r="37" spans="1:7" s="42" customFormat="1" ht="12">
      <c r="A37" s="68" t="s">
        <v>67</v>
      </c>
      <c r="B37" s="85" t="s">
        <v>169</v>
      </c>
      <c r="C37" s="86">
        <v>3139320</v>
      </c>
      <c r="D37" s="78">
        <f t="shared" si="2"/>
        <v>2.8772674966396614E-3</v>
      </c>
      <c r="E37" s="67"/>
      <c r="F37" s="86">
        <v>3131771</v>
      </c>
      <c r="G37" s="78">
        <f t="shared" si="3"/>
        <v>2.1655858163821284E-3</v>
      </c>
    </row>
    <row r="38" spans="1:7" s="42" customFormat="1" ht="12">
      <c r="A38" s="68" t="s">
        <v>69</v>
      </c>
      <c r="B38" s="85" t="s">
        <v>170</v>
      </c>
      <c r="C38" s="86">
        <v>6652862</v>
      </c>
      <c r="D38" s="78">
        <f t="shared" si="2"/>
        <v>6.0975190780898835E-3</v>
      </c>
      <c r="E38" s="67"/>
      <c r="F38" s="86">
        <v>9111051</v>
      </c>
      <c r="G38" s="78">
        <f t="shared" si="3"/>
        <v>6.3001933468105455E-3</v>
      </c>
    </row>
    <row r="39" spans="1:7" s="42" customFormat="1" ht="12">
      <c r="A39" s="68" t="s">
        <v>71</v>
      </c>
      <c r="B39" s="85" t="s">
        <v>72</v>
      </c>
      <c r="C39" s="86">
        <v>3972674</v>
      </c>
      <c r="D39" s="78">
        <f t="shared" si="2"/>
        <v>3.6410578644246114E-3</v>
      </c>
      <c r="E39" s="67"/>
      <c r="F39" s="86">
        <v>4667033</v>
      </c>
      <c r="G39" s="78">
        <f t="shared" si="3"/>
        <v>3.2272029051253538E-3</v>
      </c>
    </row>
    <row r="40" spans="1:7" s="42" customFormat="1" ht="12">
      <c r="A40" s="68" t="s">
        <v>73</v>
      </c>
      <c r="B40" s="85" t="s">
        <v>74</v>
      </c>
      <c r="C40" s="86">
        <v>3949528</v>
      </c>
      <c r="D40" s="78">
        <f t="shared" si="2"/>
        <v>3.619843960306133E-3</v>
      </c>
      <c r="E40" s="67"/>
      <c r="F40" s="86">
        <v>6054612</v>
      </c>
      <c r="G40" s="78">
        <f t="shared" si="3"/>
        <v>4.1866987946746525E-3</v>
      </c>
    </row>
    <row r="41" spans="1:7" s="42" customFormat="1" ht="12">
      <c r="A41" s="68" t="s">
        <v>75</v>
      </c>
      <c r="B41" s="85" t="s">
        <v>76</v>
      </c>
      <c r="C41" s="86">
        <v>12718206</v>
      </c>
      <c r="D41" s="78">
        <f t="shared" si="2"/>
        <v>1.1656562803208186E-2</v>
      </c>
      <c r="E41" s="67"/>
      <c r="F41" s="86">
        <v>18699037</v>
      </c>
      <c r="G41" s="78">
        <f t="shared" si="3"/>
        <v>1.2930182094158426E-2</v>
      </c>
    </row>
    <row r="42" spans="1:7" s="42" customFormat="1" ht="12">
      <c r="A42" s="68" t="s">
        <v>77</v>
      </c>
      <c r="B42" s="85" t="s">
        <v>171</v>
      </c>
      <c r="C42" s="86">
        <v>7083398</v>
      </c>
      <c r="D42" s="78">
        <f t="shared" si="2"/>
        <v>6.4921163918180962E-3</v>
      </c>
      <c r="E42" s="67"/>
      <c r="F42" s="86">
        <v>6969619</v>
      </c>
      <c r="G42" s="78">
        <f t="shared" si="3"/>
        <v>4.8194162510564768E-3</v>
      </c>
    </row>
    <row r="43" spans="1:7" s="42" customFormat="1" ht="12">
      <c r="A43" s="68" t="s">
        <v>79</v>
      </c>
      <c r="B43" s="85" t="s">
        <v>172</v>
      </c>
      <c r="C43" s="86">
        <v>2587025</v>
      </c>
      <c r="D43" s="78">
        <f t="shared" si="2"/>
        <v>2.3710749288043975E-3</v>
      </c>
      <c r="E43" s="67"/>
      <c r="F43" s="86">
        <v>2992767</v>
      </c>
      <c r="G43" s="78">
        <f t="shared" si="3"/>
        <v>2.0694660519356279E-3</v>
      </c>
    </row>
    <row r="44" spans="1:7" s="42" customFormat="1" ht="12">
      <c r="A44" s="68" t="s">
        <v>81</v>
      </c>
      <c r="B44" s="85" t="s">
        <v>82</v>
      </c>
      <c r="C44" s="86">
        <v>12491472</v>
      </c>
      <c r="D44" s="78">
        <f t="shared" si="2"/>
        <v>1.1448755262535972E-2</v>
      </c>
      <c r="E44" s="67"/>
      <c r="F44" s="86">
        <v>14766953</v>
      </c>
      <c r="G44" s="78">
        <f t="shared" si="3"/>
        <v>1.0211188483443242E-2</v>
      </c>
    </row>
    <row r="45" spans="1:7" s="42" customFormat="1" ht="12">
      <c r="A45" s="68" t="s">
        <v>83</v>
      </c>
      <c r="B45" s="85" t="s">
        <v>84</v>
      </c>
      <c r="C45" s="86">
        <v>4379413</v>
      </c>
      <c r="D45" s="78">
        <f t="shared" si="2"/>
        <v>4.0138446157961562E-3</v>
      </c>
      <c r="E45" s="67"/>
      <c r="F45" s="86">
        <v>4900925</v>
      </c>
      <c r="G45" s="78">
        <f t="shared" si="3"/>
        <v>3.3889366965696353E-3</v>
      </c>
    </row>
    <row r="46" spans="1:7" s="42" customFormat="1" ht="12">
      <c r="A46" s="68" t="s">
        <v>85</v>
      </c>
      <c r="B46" s="85" t="s">
        <v>86</v>
      </c>
      <c r="C46" s="86">
        <v>10743431</v>
      </c>
      <c r="D46" s="78">
        <f t="shared" si="2"/>
        <v>9.8466307412722939E-3</v>
      </c>
      <c r="E46" s="67"/>
      <c r="F46" s="86">
        <v>12091854</v>
      </c>
      <c r="G46" s="78">
        <f t="shared" si="3"/>
        <v>8.3613864219840815E-3</v>
      </c>
    </row>
    <row r="47" spans="1:7" s="42" customFormat="1" ht="12">
      <c r="A47" s="68" t="s">
        <v>87</v>
      </c>
      <c r="B47" s="85" t="s">
        <v>88</v>
      </c>
      <c r="C47" s="86">
        <v>3852379</v>
      </c>
      <c r="D47" s="78">
        <f t="shared" si="2"/>
        <v>3.5308044039592023E-3</v>
      </c>
      <c r="E47" s="67"/>
      <c r="F47" s="86">
        <v>2668152</v>
      </c>
      <c r="G47" s="78">
        <f t="shared" si="3"/>
        <v>1.8449982860022681E-3</v>
      </c>
    </row>
    <row r="48" spans="1:7" s="42" customFormat="1" ht="12">
      <c r="A48" s="68" t="s">
        <v>89</v>
      </c>
      <c r="B48" s="85" t="s">
        <v>614</v>
      </c>
      <c r="C48" s="86">
        <v>2898245</v>
      </c>
      <c r="D48" s="78">
        <f t="shared" si="2"/>
        <v>2.656316060738764E-3</v>
      </c>
      <c r="E48" s="67"/>
      <c r="F48" s="86">
        <v>2657734</v>
      </c>
      <c r="G48" s="78">
        <f t="shared" si="3"/>
        <v>1.8377943515399241E-3</v>
      </c>
    </row>
    <row r="49" spans="1:7" s="42" customFormat="1" ht="12">
      <c r="A49" s="68" t="s">
        <v>90</v>
      </c>
      <c r="B49" s="85" t="s">
        <v>91</v>
      </c>
      <c r="C49" s="86">
        <v>309061</v>
      </c>
      <c r="D49" s="78">
        <f t="shared" si="2"/>
        <v>2.8326235292322873E-4</v>
      </c>
      <c r="E49" s="67"/>
      <c r="F49" s="86">
        <v>215483</v>
      </c>
      <c r="G49" s="78">
        <f t="shared" si="3"/>
        <v>1.4900416680257598E-4</v>
      </c>
    </row>
    <row r="50" spans="1:7" s="42" customFormat="1" ht="12">
      <c r="A50" s="68" t="s">
        <v>92</v>
      </c>
      <c r="B50" s="85" t="s">
        <v>173</v>
      </c>
      <c r="C50" s="86">
        <v>2062538</v>
      </c>
      <c r="D50" s="78">
        <f t="shared" si="2"/>
        <v>1.8903691079546444E-3</v>
      </c>
      <c r="E50" s="67"/>
      <c r="F50" s="86">
        <v>2081891</v>
      </c>
      <c r="G50" s="78">
        <f t="shared" si="3"/>
        <v>1.439605137429782E-3</v>
      </c>
    </row>
    <row r="51" spans="1:7" s="42" customFormat="1" ht="12">
      <c r="A51" s="68" t="s">
        <v>94</v>
      </c>
      <c r="B51" s="85" t="s">
        <v>174</v>
      </c>
      <c r="C51" s="86">
        <v>17534763</v>
      </c>
      <c r="D51" s="78">
        <f t="shared" si="2"/>
        <v>1.6071061134634176E-2</v>
      </c>
      <c r="E51" s="67"/>
      <c r="F51" s="86">
        <v>27099069</v>
      </c>
      <c r="G51" s="78">
        <f t="shared" si="3"/>
        <v>1.8738713483061383E-2</v>
      </c>
    </row>
    <row r="52" spans="1:7" s="42" customFormat="1" ht="12">
      <c r="A52" s="68" t="s">
        <v>96</v>
      </c>
      <c r="B52" s="85" t="s">
        <v>175</v>
      </c>
      <c r="C52" s="86">
        <v>54906996</v>
      </c>
      <c r="D52" s="78">
        <f t="shared" si="2"/>
        <v>5.0323673575463447E-2</v>
      </c>
      <c r="E52" s="67"/>
      <c r="F52" s="86">
        <v>82760708</v>
      </c>
      <c r="G52" s="78">
        <f t="shared" si="3"/>
        <v>5.7228135581606367E-2</v>
      </c>
    </row>
    <row r="53" spans="1:7" s="42" customFormat="1" ht="12">
      <c r="A53" s="68" t="s">
        <v>98</v>
      </c>
      <c r="B53" s="85" t="s">
        <v>176</v>
      </c>
      <c r="C53" s="86">
        <v>25489753</v>
      </c>
      <c r="D53" s="78">
        <f t="shared" si="2"/>
        <v>2.3362014004393722E-2</v>
      </c>
      <c r="E53" s="67"/>
      <c r="F53" s="86">
        <v>29908640</v>
      </c>
      <c r="G53" s="78">
        <f t="shared" si="3"/>
        <v>2.0681501479922759E-2</v>
      </c>
    </row>
    <row r="54" spans="1:7" s="42" customFormat="1" ht="12">
      <c r="A54" s="68" t="s">
        <v>100</v>
      </c>
      <c r="B54" s="85" t="s">
        <v>177</v>
      </c>
      <c r="C54" s="86">
        <v>788338</v>
      </c>
      <c r="D54" s="78">
        <f t="shared" si="2"/>
        <v>7.225320463558725E-4</v>
      </c>
      <c r="E54" s="67"/>
      <c r="F54" s="86">
        <v>0</v>
      </c>
      <c r="G54" s="78">
        <f t="shared" si="3"/>
        <v>0</v>
      </c>
    </row>
    <row r="55" spans="1:7" s="42" customFormat="1" ht="12">
      <c r="A55" s="68" t="s">
        <v>102</v>
      </c>
      <c r="B55" s="85" t="s">
        <v>178</v>
      </c>
      <c r="C55" s="86">
        <v>79332</v>
      </c>
      <c r="D55" s="78">
        <f t="shared" si="2"/>
        <v>7.2709817745058691E-5</v>
      </c>
      <c r="E55" s="67"/>
      <c r="F55" s="86">
        <v>26181</v>
      </c>
      <c r="G55" s="78">
        <f t="shared" si="3"/>
        <v>1.8103878686755995E-5</v>
      </c>
    </row>
    <row r="56" spans="1:7" s="42" customFormat="1" ht="12">
      <c r="A56" s="68" t="s">
        <v>104</v>
      </c>
      <c r="B56" s="85" t="s">
        <v>107</v>
      </c>
      <c r="C56" s="86">
        <v>2021548</v>
      </c>
      <c r="D56" s="78">
        <f t="shared" si="2"/>
        <v>1.8528007190400835E-3</v>
      </c>
      <c r="E56" s="67"/>
      <c r="F56" s="86">
        <v>2129687</v>
      </c>
      <c r="G56" s="78">
        <f t="shared" si="3"/>
        <v>1.4726555551262867E-3</v>
      </c>
    </row>
    <row r="57" spans="1:7" s="42" customFormat="1" ht="12">
      <c r="A57" s="68" t="s">
        <v>106</v>
      </c>
      <c r="B57" s="85" t="s">
        <v>179</v>
      </c>
      <c r="C57" s="86">
        <v>326860</v>
      </c>
      <c r="D57" s="78">
        <f t="shared" si="2"/>
        <v>2.9957559406229366E-4</v>
      </c>
      <c r="E57" s="67"/>
      <c r="F57" s="86">
        <v>248662</v>
      </c>
      <c r="G57" s="78">
        <f t="shared" si="3"/>
        <v>1.719470868953103E-4</v>
      </c>
    </row>
    <row r="58" spans="1:7" s="42" customFormat="1" ht="12">
      <c r="A58" s="68" t="s">
        <v>108</v>
      </c>
      <c r="B58" s="85" t="s">
        <v>180</v>
      </c>
      <c r="C58" s="52">
        <v>48884072</v>
      </c>
      <c r="D58" s="79">
        <f t="shared" si="2"/>
        <v>4.4803508871027159E-2</v>
      </c>
      <c r="E58" s="67"/>
      <c r="F58" s="52">
        <v>75589420</v>
      </c>
      <c r="G58" s="79">
        <f t="shared" si="3"/>
        <v>5.226926739552528E-2</v>
      </c>
    </row>
    <row r="59" spans="1:7" s="42" customFormat="1" ht="5.45" customHeight="1">
      <c r="A59" s="68"/>
      <c r="B59" s="85"/>
      <c r="C59" s="92"/>
      <c r="D59" s="91"/>
      <c r="E59" s="67"/>
      <c r="F59" s="92"/>
      <c r="G59" s="91"/>
    </row>
    <row r="60" spans="1:7" s="42" customFormat="1" ht="12">
      <c r="A60" s="89" t="s">
        <v>30</v>
      </c>
      <c r="B60" s="89"/>
      <c r="C60" s="86">
        <f>SUM(C23:C58)</f>
        <v>880101792</v>
      </c>
      <c r="D60" s="78">
        <f>IFERROR(C60/C$20,"err")</f>
        <v>0.80663592110900451</v>
      </c>
      <c r="E60" s="69"/>
      <c r="F60" s="86">
        <f>SUM(F23:F58)</f>
        <v>1078132791</v>
      </c>
      <c r="G60" s="78">
        <f>IFERROR(F60/F$20,"err")</f>
        <v>0.74551717873563483</v>
      </c>
    </row>
    <row r="61" spans="1:7" s="42" customFormat="1" ht="6.75" customHeight="1" thickBot="1">
      <c r="A61" s="83"/>
      <c r="B61" s="83"/>
      <c r="C61" s="83"/>
      <c r="D61" s="83"/>
      <c r="E61" s="67"/>
      <c r="F61" s="83"/>
      <c r="G61" s="83"/>
    </row>
    <row r="62" spans="1:7" s="42" customFormat="1" ht="12.75" thickTop="1">
      <c r="A62" s="89" t="s">
        <v>31</v>
      </c>
      <c r="B62" s="89"/>
      <c r="C62" s="54">
        <v>210975102</v>
      </c>
      <c r="D62" s="81">
        <f t="shared" si="2"/>
        <v>0.1933641054702411</v>
      </c>
      <c r="E62" s="69"/>
      <c r="F62" s="54">
        <v>368021400</v>
      </c>
      <c r="G62" s="81">
        <f t="shared" si="3"/>
        <v>0.25448282264734357</v>
      </c>
    </row>
  </sheetData>
  <mergeCells count="5">
    <mergeCell ref="A1:G1"/>
    <mergeCell ref="A2:G2"/>
    <mergeCell ref="C4:D4"/>
    <mergeCell ref="F4:G4"/>
    <mergeCell ref="A5:B5"/>
  </mergeCells>
  <printOptions horizontalCentered="1"/>
  <pageMargins left="0.4" right="0.21" top="0.43" bottom="0.4" header="0.42" footer="0.21"/>
  <pageSetup scale="99"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8AC1-437A-4942-AA4F-79B484686DDE}">
  <sheetPr codeName="Sheet14"/>
  <dimension ref="A1:G62"/>
  <sheetViews>
    <sheetView showGridLines="0" zoomScaleNormal="100" workbookViewId="0">
      <selection activeCell="B4" sqref="B4"/>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181</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33</v>
      </c>
      <c r="D4" s="388"/>
      <c r="E4" s="64"/>
      <c r="F4" s="388" t="s">
        <v>110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859770175</v>
      </c>
      <c r="D6" s="78">
        <f t="shared" ref="D6:D20" si="0">IFERROR(C6/C$20,"err")</f>
        <v>0.93799665539243149</v>
      </c>
      <c r="E6" s="67"/>
      <c r="F6" s="86">
        <v>743544888</v>
      </c>
      <c r="G6" s="78">
        <f t="shared" ref="G6:G20" si="1">IFERROR(F6/F$20,"err")</f>
        <v>0.96070891618878917</v>
      </c>
    </row>
    <row r="7" spans="1:7" s="42" customFormat="1" ht="12">
      <c r="A7" s="68" t="s">
        <v>39</v>
      </c>
      <c r="B7" s="85" t="s">
        <v>145</v>
      </c>
      <c r="C7" s="86">
        <v>128953071</v>
      </c>
      <c r="D7" s="78">
        <f t="shared" si="0"/>
        <v>0.14068590981372756</v>
      </c>
      <c r="E7" s="67"/>
      <c r="F7" s="86">
        <v>111638471</v>
      </c>
      <c r="G7" s="78">
        <f t="shared" si="1"/>
        <v>0.14424424968863961</v>
      </c>
    </row>
    <row r="8" spans="1:7" s="42" customFormat="1" ht="12">
      <c r="A8" s="68" t="s">
        <v>41</v>
      </c>
      <c r="B8" s="85" t="s">
        <v>146</v>
      </c>
      <c r="C8" s="86">
        <v>730817104</v>
      </c>
      <c r="D8" s="78">
        <f t="shared" si="0"/>
        <v>0.79731074557870396</v>
      </c>
      <c r="E8" s="67"/>
      <c r="F8" s="86">
        <v>631906417</v>
      </c>
      <c r="G8" s="78">
        <f t="shared" si="1"/>
        <v>0.81646466650014948</v>
      </c>
    </row>
    <row r="9" spans="1:7" s="42" customFormat="1" ht="12">
      <c r="A9" s="68" t="s">
        <v>43</v>
      </c>
      <c r="B9" s="85" t="s">
        <v>147</v>
      </c>
      <c r="C9" s="86">
        <v>15640229</v>
      </c>
      <c r="D9" s="78">
        <f t="shared" si="0"/>
        <v>1.7063260529561534E-2</v>
      </c>
      <c r="E9" s="67"/>
      <c r="F9" s="86">
        <v>16895724</v>
      </c>
      <c r="G9" s="78">
        <f t="shared" si="1"/>
        <v>2.1830387047546904E-2</v>
      </c>
    </row>
    <row r="10" spans="1:7" s="42" customFormat="1" ht="12">
      <c r="A10" s="68" t="s">
        <v>45</v>
      </c>
      <c r="B10" s="85" t="s">
        <v>148</v>
      </c>
      <c r="C10" s="86">
        <v>75954757</v>
      </c>
      <c r="D10" s="78">
        <f t="shared" si="0"/>
        <v>8.2865526275257076E-2</v>
      </c>
      <c r="E10" s="67"/>
      <c r="F10" s="86">
        <v>66294334</v>
      </c>
      <c r="G10" s="78">
        <f t="shared" si="1"/>
        <v>8.5656641306365341E-2</v>
      </c>
    </row>
    <row r="11" spans="1:7" s="42" customFormat="1" ht="12">
      <c r="A11" s="68" t="s">
        <v>59</v>
      </c>
      <c r="B11" s="85" t="s">
        <v>149</v>
      </c>
      <c r="C11" s="86">
        <v>11641775</v>
      </c>
      <c r="D11" s="78">
        <f t="shared" si="0"/>
        <v>1.2701005838951349E-2</v>
      </c>
      <c r="E11" s="67"/>
      <c r="F11" s="86">
        <v>10195877</v>
      </c>
      <c r="G11" s="78">
        <f t="shared" si="1"/>
        <v>1.3173743912908461E-2</v>
      </c>
    </row>
    <row r="12" spans="1:7" s="42" customFormat="1" ht="12">
      <c r="A12" s="68" t="s">
        <v>61</v>
      </c>
      <c r="B12" s="85" t="s">
        <v>150</v>
      </c>
      <c r="C12" s="86">
        <v>49133498</v>
      </c>
      <c r="D12" s="78">
        <f t="shared" si="0"/>
        <v>5.3603925946524862E-2</v>
      </c>
      <c r="E12" s="67"/>
      <c r="F12" s="86">
        <v>38457874</v>
      </c>
      <c r="G12" s="78">
        <f t="shared" si="1"/>
        <v>4.9690103510556333E-2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7617</v>
      </c>
      <c r="D14" s="78">
        <f t="shared" si="0"/>
        <v>8.3100353232468792E-6</v>
      </c>
      <c r="E14" s="67"/>
      <c r="F14" s="86">
        <v>9256</v>
      </c>
      <c r="G14" s="78">
        <f t="shared" si="1"/>
        <v>1.1959360990514176E-5</v>
      </c>
    </row>
    <row r="15" spans="1:7" s="42" customFormat="1" ht="12">
      <c r="A15" s="68" t="s">
        <v>65</v>
      </c>
      <c r="B15" s="85" t="s">
        <v>153</v>
      </c>
      <c r="C15" s="86">
        <v>4640037</v>
      </c>
      <c r="D15" s="78">
        <f t="shared" si="0"/>
        <v>5.0622123370319648E-3</v>
      </c>
      <c r="E15" s="67"/>
      <c r="F15" s="86">
        <v>3605521</v>
      </c>
      <c r="G15" s="78">
        <f t="shared" si="1"/>
        <v>4.6585703541356591E-3</v>
      </c>
    </row>
    <row r="16" spans="1:7" s="42" customFormat="1" ht="12">
      <c r="A16" s="68" t="s">
        <v>67</v>
      </c>
      <c r="B16" s="85" t="s">
        <v>154</v>
      </c>
      <c r="C16" s="86">
        <v>20789</v>
      </c>
      <c r="D16" s="78">
        <f t="shared" si="0"/>
        <v>2.2680494201782771E-5</v>
      </c>
      <c r="E16" s="67"/>
      <c r="F16" s="86">
        <v>105456</v>
      </c>
      <c r="G16" s="78">
        <f t="shared" si="1"/>
        <v>1.3625609038630759E-4</v>
      </c>
    </row>
    <row r="17" spans="1:7" s="42" customFormat="1" ht="12">
      <c r="A17" s="68" t="s">
        <v>69</v>
      </c>
      <c r="B17" s="87" t="s">
        <v>155</v>
      </c>
      <c r="C17" s="86">
        <v>173818</v>
      </c>
      <c r="D17" s="78">
        <f t="shared" si="0"/>
        <v>1.8963288956493711E-4</v>
      </c>
      <c r="E17" s="67"/>
      <c r="F17" s="86">
        <v>35987</v>
      </c>
      <c r="G17" s="78">
        <f t="shared" si="1"/>
        <v>4.6497571733538638E-5</v>
      </c>
    </row>
    <row r="18" spans="1:7" s="42" customFormat="1" ht="12">
      <c r="A18" s="68" t="s">
        <v>71</v>
      </c>
      <c r="B18" s="85" t="s">
        <v>46</v>
      </c>
      <c r="C18" s="88">
        <v>28572978</v>
      </c>
      <c r="D18" s="79">
        <f t="shared" si="0"/>
        <v>3.1172700074879343E-2</v>
      </c>
      <c r="E18" s="67"/>
      <c r="F18" s="88">
        <v>6447949</v>
      </c>
      <c r="G18" s="79">
        <f t="shared" si="1"/>
        <v>8.3311743452274076E-3</v>
      </c>
    </row>
    <row r="19" spans="1:7" s="42" customFormat="1" ht="12" customHeight="1">
      <c r="A19" s="68"/>
      <c r="B19" s="85"/>
      <c r="C19" s="90"/>
      <c r="D19" s="91"/>
      <c r="E19" s="67"/>
      <c r="F19" s="90"/>
      <c r="G19" s="91"/>
    </row>
    <row r="20" spans="1:7" s="42" customFormat="1" ht="12">
      <c r="A20" s="84" t="s">
        <v>28</v>
      </c>
      <c r="B20" s="84"/>
      <c r="C20" s="86">
        <f>SUM(C8:C18)</f>
        <v>916602602</v>
      </c>
      <c r="D20" s="78">
        <f t="shared" si="0"/>
        <v>1</v>
      </c>
      <c r="E20" s="69"/>
      <c r="F20" s="86">
        <f>SUM(F8:F18)</f>
        <v>773954395</v>
      </c>
      <c r="G20" s="78">
        <f t="shared" si="1"/>
        <v>1</v>
      </c>
    </row>
    <row r="21" spans="1:7" s="72" customFormat="1" ht="12">
      <c r="A21" s="70"/>
      <c r="B21" s="71" t="s">
        <v>143</v>
      </c>
      <c r="C21" s="80">
        <v>62</v>
      </c>
      <c r="D21" s="87"/>
      <c r="E21" s="73"/>
      <c r="F21" s="80">
        <v>60</v>
      </c>
      <c r="G21" s="87"/>
    </row>
    <row r="22" spans="1:7" s="42" customFormat="1" ht="12">
      <c r="A22" s="84" t="s">
        <v>29</v>
      </c>
      <c r="B22" s="84"/>
      <c r="C22" s="82"/>
      <c r="D22" s="82"/>
      <c r="E22" s="74"/>
      <c r="F22" s="82"/>
      <c r="G22" s="82"/>
    </row>
    <row r="23" spans="1:7" s="42" customFormat="1" ht="12">
      <c r="A23" s="68" t="s">
        <v>156</v>
      </c>
      <c r="B23" s="85" t="s">
        <v>157</v>
      </c>
      <c r="C23" s="86">
        <v>347197103</v>
      </c>
      <c r="D23" s="78">
        <f t="shared" ref="D23:D62" si="2">IFERROR(C23/C$20,"err")</f>
        <v>0.37878694893776876</v>
      </c>
      <c r="E23" s="67"/>
      <c r="F23" s="86">
        <v>306116257</v>
      </c>
      <c r="G23" s="78">
        <f t="shared" ref="G23:G62" si="3">IFERROR(F23/F$20,"err")</f>
        <v>0.39552234469835912</v>
      </c>
    </row>
    <row r="24" spans="1:7" s="42" customFormat="1" ht="12">
      <c r="A24" s="68" t="s">
        <v>158</v>
      </c>
      <c r="B24" s="85" t="s">
        <v>159</v>
      </c>
      <c r="C24" s="86">
        <v>1428552</v>
      </c>
      <c r="D24" s="78">
        <f t="shared" si="2"/>
        <v>1.5585292872646679E-3</v>
      </c>
      <c r="E24" s="67"/>
      <c r="F24" s="86">
        <v>813206</v>
      </c>
      <c r="G24" s="78">
        <f t="shared" si="3"/>
        <v>1.050715656185401E-3</v>
      </c>
    </row>
    <row r="25" spans="1:7" s="42" customFormat="1" ht="12">
      <c r="A25" s="68" t="s">
        <v>160</v>
      </c>
      <c r="B25" s="85" t="s">
        <v>161</v>
      </c>
      <c r="C25" s="86">
        <v>58933199</v>
      </c>
      <c r="D25" s="78">
        <f t="shared" si="2"/>
        <v>6.4295256059070188E-2</v>
      </c>
      <c r="E25" s="67"/>
      <c r="F25" s="86">
        <v>54231517</v>
      </c>
      <c r="G25" s="78">
        <f t="shared" si="3"/>
        <v>7.0070688079754362E-2</v>
      </c>
    </row>
    <row r="26" spans="1:7" s="42" customFormat="1" ht="12">
      <c r="A26" s="68" t="s">
        <v>162</v>
      </c>
      <c r="B26" s="85" t="s">
        <v>163</v>
      </c>
      <c r="C26" s="86">
        <v>174943</v>
      </c>
      <c r="D26" s="78">
        <f t="shared" si="2"/>
        <v>1.9086024807073371E-4</v>
      </c>
      <c r="E26" s="67"/>
      <c r="F26" s="86">
        <v>17300</v>
      </c>
      <c r="G26" s="78">
        <f t="shared" si="3"/>
        <v>2.2352738238536652E-5</v>
      </c>
    </row>
    <row r="27" spans="1:7" s="42" customFormat="1" ht="12">
      <c r="A27" s="68" t="s">
        <v>51</v>
      </c>
      <c r="B27" s="85" t="s">
        <v>164</v>
      </c>
      <c r="C27" s="86">
        <v>191987</v>
      </c>
      <c r="D27" s="78">
        <f t="shared" si="2"/>
        <v>2.0945500217988691E-4</v>
      </c>
      <c r="E27" s="67"/>
      <c r="F27" s="86">
        <v>4731574</v>
      </c>
      <c r="G27" s="78">
        <f t="shared" si="3"/>
        <v>6.1135049178188336E-3</v>
      </c>
    </row>
    <row r="28" spans="1:7" s="42" customFormat="1" ht="12">
      <c r="A28" s="68" t="s">
        <v>53</v>
      </c>
      <c r="B28" s="85" t="s">
        <v>165</v>
      </c>
      <c r="C28" s="86">
        <v>6014357</v>
      </c>
      <c r="D28" s="78">
        <f t="shared" si="2"/>
        <v>6.5615753074198674E-3</v>
      </c>
      <c r="E28" s="67"/>
      <c r="F28" s="86">
        <v>142128</v>
      </c>
      <c r="G28" s="78">
        <f t="shared" si="3"/>
        <v>1.8363872718882873E-4</v>
      </c>
    </row>
    <row r="29" spans="1:7" s="42" customFormat="1" ht="12">
      <c r="A29" s="68" t="s">
        <v>56</v>
      </c>
      <c r="B29" s="85" t="s">
        <v>166</v>
      </c>
      <c r="C29" s="86">
        <v>22346091</v>
      </c>
      <c r="D29" s="78">
        <f t="shared" si="2"/>
        <v>2.4379257653471074E-2</v>
      </c>
      <c r="E29" s="67"/>
      <c r="F29" s="86">
        <v>16829595</v>
      </c>
      <c r="G29" s="78">
        <f t="shared" si="3"/>
        <v>2.1744944028646546E-2</v>
      </c>
    </row>
    <row r="30" spans="1:7" s="42" customFormat="1" ht="12">
      <c r="A30" s="68" t="s">
        <v>57</v>
      </c>
      <c r="B30" s="85" t="s">
        <v>167</v>
      </c>
      <c r="C30" s="86">
        <v>96346744</v>
      </c>
      <c r="D30" s="78">
        <f t="shared" si="2"/>
        <v>0.10511288511485155</v>
      </c>
      <c r="E30" s="67"/>
      <c r="F30" s="86">
        <v>92874793</v>
      </c>
      <c r="G30" s="78">
        <f t="shared" si="3"/>
        <v>0.12000034317267493</v>
      </c>
    </row>
    <row r="31" spans="1:7" s="42" customFormat="1" ht="12">
      <c r="A31" s="68" t="s">
        <v>45</v>
      </c>
      <c r="B31" s="85" t="s">
        <v>58</v>
      </c>
      <c r="C31" s="86">
        <v>37766904</v>
      </c>
      <c r="D31" s="78">
        <f t="shared" si="2"/>
        <v>4.1203138544003391E-2</v>
      </c>
      <c r="E31" s="67"/>
      <c r="F31" s="86">
        <v>33048599</v>
      </c>
      <c r="G31" s="78">
        <f t="shared" si="3"/>
        <v>4.2700964311986368E-2</v>
      </c>
    </row>
    <row r="32" spans="1:7" s="42" customFormat="1" ht="12">
      <c r="A32" s="68" t="s">
        <v>59</v>
      </c>
      <c r="B32" s="85" t="s">
        <v>60</v>
      </c>
      <c r="C32" s="86">
        <v>2570125</v>
      </c>
      <c r="D32" s="78">
        <f t="shared" si="2"/>
        <v>2.8039686930759989E-3</v>
      </c>
      <c r="E32" s="67"/>
      <c r="F32" s="86">
        <v>1618140</v>
      </c>
      <c r="G32" s="78">
        <f t="shared" si="3"/>
        <v>2.0907433441217167E-3</v>
      </c>
    </row>
    <row r="33" spans="1:7" s="42" customFormat="1" ht="12">
      <c r="A33" s="68" t="s">
        <v>61</v>
      </c>
      <c r="B33" s="85" t="s">
        <v>62</v>
      </c>
      <c r="C33" s="86">
        <v>3012800</v>
      </c>
      <c r="D33" s="78">
        <f t="shared" si="2"/>
        <v>3.2869206277902317E-3</v>
      </c>
      <c r="E33" s="67"/>
      <c r="F33" s="86">
        <v>3380828</v>
      </c>
      <c r="G33" s="78">
        <f t="shared" si="3"/>
        <v>4.3682522146540692E-3</v>
      </c>
    </row>
    <row r="34" spans="1:7" s="42" customFormat="1" ht="12">
      <c r="A34" s="68" t="s">
        <v>63</v>
      </c>
      <c r="B34" s="85" t="s">
        <v>615</v>
      </c>
      <c r="C34" s="86">
        <v>11280021</v>
      </c>
      <c r="D34" s="78">
        <f t="shared" si="2"/>
        <v>1.2306337528812732E-2</v>
      </c>
      <c r="E34" s="67"/>
      <c r="F34" s="86">
        <v>10925705</v>
      </c>
      <c r="G34" s="78">
        <f t="shared" si="3"/>
        <v>1.4116729707310467E-2</v>
      </c>
    </row>
    <row r="35" spans="1:7" s="42" customFormat="1" ht="12">
      <c r="A35" s="68" t="s">
        <v>64</v>
      </c>
      <c r="B35" s="85" t="s">
        <v>168</v>
      </c>
      <c r="C35" s="86">
        <v>5758670</v>
      </c>
      <c r="D35" s="78">
        <f t="shared" si="2"/>
        <v>6.2826245391784299E-3</v>
      </c>
      <c r="E35" s="67"/>
      <c r="F35" s="86">
        <v>4477863</v>
      </c>
      <c r="G35" s="78">
        <f t="shared" si="3"/>
        <v>5.7856936131230313E-3</v>
      </c>
    </row>
    <row r="36" spans="1:7" s="42" customFormat="1" ht="12">
      <c r="A36" s="68" t="s">
        <v>65</v>
      </c>
      <c r="B36" s="85" t="s">
        <v>66</v>
      </c>
      <c r="C36" s="86">
        <v>1808740</v>
      </c>
      <c r="D36" s="78">
        <f t="shared" si="2"/>
        <v>1.9733088211329342E-3</v>
      </c>
      <c r="E36" s="67"/>
      <c r="F36" s="86">
        <v>1764001</v>
      </c>
      <c r="G36" s="78">
        <f t="shared" si="3"/>
        <v>2.2792053529200515E-3</v>
      </c>
    </row>
    <row r="37" spans="1:7" s="42" customFormat="1" ht="12">
      <c r="A37" s="68" t="s">
        <v>67</v>
      </c>
      <c r="B37" s="85" t="s">
        <v>169</v>
      </c>
      <c r="C37" s="86">
        <v>74002</v>
      </c>
      <c r="D37" s="78">
        <f t="shared" si="2"/>
        <v>8.0735097018631415E-5</v>
      </c>
      <c r="E37" s="67"/>
      <c r="F37" s="86">
        <v>53145</v>
      </c>
      <c r="G37" s="78">
        <f t="shared" si="3"/>
        <v>6.8666836629308119E-5</v>
      </c>
    </row>
    <row r="38" spans="1:7" s="42" customFormat="1" ht="12">
      <c r="A38" s="68" t="s">
        <v>69</v>
      </c>
      <c r="B38" s="85" t="s">
        <v>170</v>
      </c>
      <c r="C38" s="86">
        <v>933023</v>
      </c>
      <c r="D38" s="78">
        <f t="shared" si="2"/>
        <v>1.0179144134701027E-3</v>
      </c>
      <c r="E38" s="67"/>
      <c r="F38" s="86">
        <v>867304</v>
      </c>
      <c r="G38" s="78">
        <f t="shared" si="3"/>
        <v>1.1206138315165198E-3</v>
      </c>
    </row>
    <row r="39" spans="1:7" s="42" customFormat="1" ht="12">
      <c r="A39" s="68" t="s">
        <v>71</v>
      </c>
      <c r="B39" s="85" t="s">
        <v>72</v>
      </c>
      <c r="C39" s="86">
        <v>1611557</v>
      </c>
      <c r="D39" s="78">
        <f t="shared" si="2"/>
        <v>1.7581850591342747E-3</v>
      </c>
      <c r="E39" s="67"/>
      <c r="F39" s="86">
        <v>1292051</v>
      </c>
      <c r="G39" s="78">
        <f t="shared" si="3"/>
        <v>1.6694149013780069E-3</v>
      </c>
    </row>
    <row r="40" spans="1:7" s="42" customFormat="1" ht="12">
      <c r="A40" s="68" t="s">
        <v>73</v>
      </c>
      <c r="B40" s="85" t="s">
        <v>74</v>
      </c>
      <c r="C40" s="86">
        <v>3582939</v>
      </c>
      <c r="D40" s="78">
        <f t="shared" si="2"/>
        <v>3.9089339176892274E-3</v>
      </c>
      <c r="E40" s="67"/>
      <c r="F40" s="86">
        <v>2747341</v>
      </c>
      <c r="G40" s="78">
        <f t="shared" si="3"/>
        <v>3.5497453309248279E-3</v>
      </c>
    </row>
    <row r="41" spans="1:7" s="42" customFormat="1" ht="12">
      <c r="A41" s="68" t="s">
        <v>75</v>
      </c>
      <c r="B41" s="85" t="s">
        <v>76</v>
      </c>
      <c r="C41" s="86">
        <v>7267804</v>
      </c>
      <c r="D41" s="78">
        <f t="shared" si="2"/>
        <v>7.9290676069889657E-3</v>
      </c>
      <c r="E41" s="67"/>
      <c r="F41" s="86">
        <v>6585325</v>
      </c>
      <c r="G41" s="78">
        <f t="shared" si="3"/>
        <v>8.5086731757625066E-3</v>
      </c>
    </row>
    <row r="42" spans="1:7" s="42" customFormat="1" ht="12">
      <c r="A42" s="68" t="s">
        <v>77</v>
      </c>
      <c r="B42" s="85" t="s">
        <v>171</v>
      </c>
      <c r="C42" s="86">
        <v>6243028</v>
      </c>
      <c r="D42" s="78">
        <f t="shared" si="2"/>
        <v>6.8110520157567698E-3</v>
      </c>
      <c r="E42" s="67"/>
      <c r="F42" s="86">
        <v>5492924</v>
      </c>
      <c r="G42" s="78">
        <f t="shared" si="3"/>
        <v>7.0972192101835668E-3</v>
      </c>
    </row>
    <row r="43" spans="1:7" s="42" customFormat="1" ht="12">
      <c r="A43" s="68" t="s">
        <v>79</v>
      </c>
      <c r="B43" s="85" t="s">
        <v>172</v>
      </c>
      <c r="C43" s="86">
        <v>1668056</v>
      </c>
      <c r="D43" s="78">
        <f t="shared" si="2"/>
        <v>1.819824639773388E-3</v>
      </c>
      <c r="E43" s="67"/>
      <c r="F43" s="86">
        <v>1372328</v>
      </c>
      <c r="G43" s="78">
        <f t="shared" si="3"/>
        <v>1.7731380671337877E-3</v>
      </c>
    </row>
    <row r="44" spans="1:7" s="42" customFormat="1" ht="12">
      <c r="A44" s="68" t="s">
        <v>81</v>
      </c>
      <c r="B44" s="85" t="s">
        <v>82</v>
      </c>
      <c r="C44" s="86">
        <v>4992480</v>
      </c>
      <c r="D44" s="78">
        <f t="shared" si="2"/>
        <v>5.4467224826839408E-3</v>
      </c>
      <c r="E44" s="67"/>
      <c r="F44" s="86">
        <v>4262373</v>
      </c>
      <c r="G44" s="78">
        <f t="shared" si="3"/>
        <v>5.507266355144866E-3</v>
      </c>
    </row>
    <row r="45" spans="1:7" s="42" customFormat="1" ht="12">
      <c r="A45" s="68" t="s">
        <v>83</v>
      </c>
      <c r="B45" s="85" t="s">
        <v>84</v>
      </c>
      <c r="C45" s="86">
        <v>2921414</v>
      </c>
      <c r="D45" s="78">
        <f t="shared" si="2"/>
        <v>3.1872198416473619E-3</v>
      </c>
      <c r="E45" s="67"/>
      <c r="F45" s="86">
        <v>2623195</v>
      </c>
      <c r="G45" s="78">
        <f t="shared" si="3"/>
        <v>3.3893405308461359E-3</v>
      </c>
    </row>
    <row r="46" spans="1:7" s="42" customFormat="1" ht="12">
      <c r="A46" s="68" t="s">
        <v>85</v>
      </c>
      <c r="B46" s="85" t="s">
        <v>86</v>
      </c>
      <c r="C46" s="86">
        <v>5189127</v>
      </c>
      <c r="D46" s="78">
        <f t="shared" si="2"/>
        <v>5.6612614765411719E-3</v>
      </c>
      <c r="E46" s="67"/>
      <c r="F46" s="86">
        <v>5277694</v>
      </c>
      <c r="G46" s="78">
        <f t="shared" si="3"/>
        <v>6.8191278893118762E-3</v>
      </c>
    </row>
    <row r="47" spans="1:7" s="42" customFormat="1" ht="12">
      <c r="A47" s="68" t="s">
        <v>87</v>
      </c>
      <c r="B47" s="85" t="s">
        <v>88</v>
      </c>
      <c r="C47" s="86">
        <v>42769</v>
      </c>
      <c r="D47" s="78">
        <f t="shared" si="2"/>
        <v>4.6660351941702212E-5</v>
      </c>
      <c r="E47" s="67"/>
      <c r="F47" s="86">
        <v>17425</v>
      </c>
      <c r="G47" s="78">
        <f t="shared" si="3"/>
        <v>2.2514246462803537E-5</v>
      </c>
    </row>
    <row r="48" spans="1:7" s="42" customFormat="1" ht="12">
      <c r="A48" s="68" t="s">
        <v>89</v>
      </c>
      <c r="B48" s="85" t="s">
        <v>614</v>
      </c>
      <c r="C48" s="86">
        <v>1868922</v>
      </c>
      <c r="D48" s="78">
        <f t="shared" si="2"/>
        <v>2.0389665007736909E-3</v>
      </c>
      <c r="E48" s="67"/>
      <c r="F48" s="86">
        <v>1788821</v>
      </c>
      <c r="G48" s="78">
        <f t="shared" si="3"/>
        <v>2.3112744259304839E-3</v>
      </c>
    </row>
    <row r="49" spans="1:7" s="42" customFormat="1" ht="12">
      <c r="A49" s="68" t="s">
        <v>90</v>
      </c>
      <c r="B49" s="85" t="s">
        <v>91</v>
      </c>
      <c r="C49" s="86">
        <v>267021</v>
      </c>
      <c r="D49" s="78">
        <f t="shared" si="2"/>
        <v>2.9131599606783574E-4</v>
      </c>
      <c r="E49" s="67"/>
      <c r="F49" s="86">
        <v>-59288</v>
      </c>
      <c r="G49" s="78">
        <f t="shared" si="3"/>
        <v>-7.6603996802679825E-5</v>
      </c>
    </row>
    <row r="50" spans="1:7" s="42" customFormat="1" ht="12">
      <c r="A50" s="68" t="s">
        <v>92</v>
      </c>
      <c r="B50" s="85" t="s">
        <v>173</v>
      </c>
      <c r="C50" s="86">
        <v>2239780</v>
      </c>
      <c r="D50" s="78">
        <f t="shared" si="2"/>
        <v>2.4435671414338839E-3</v>
      </c>
      <c r="E50" s="67"/>
      <c r="F50" s="86">
        <v>1087936</v>
      </c>
      <c r="G50" s="78">
        <f t="shared" si="3"/>
        <v>1.4056848918081277E-3</v>
      </c>
    </row>
    <row r="51" spans="1:7" s="42" customFormat="1" ht="12">
      <c r="A51" s="68" t="s">
        <v>94</v>
      </c>
      <c r="B51" s="85" t="s">
        <v>174</v>
      </c>
      <c r="C51" s="86">
        <v>11771694</v>
      </c>
      <c r="D51" s="78">
        <f t="shared" si="2"/>
        <v>1.2842745563142095E-2</v>
      </c>
      <c r="E51" s="67"/>
      <c r="F51" s="86">
        <v>10270723</v>
      </c>
      <c r="G51" s="78">
        <f t="shared" si="3"/>
        <v>1.3270449869336294E-2</v>
      </c>
    </row>
    <row r="52" spans="1:7" s="42" customFormat="1" ht="12">
      <c r="A52" s="68" t="s">
        <v>96</v>
      </c>
      <c r="B52" s="85" t="s">
        <v>175</v>
      </c>
      <c r="C52" s="86">
        <v>50715856</v>
      </c>
      <c r="D52" s="78">
        <f t="shared" si="2"/>
        <v>5.5330255324760685E-2</v>
      </c>
      <c r="E52" s="67"/>
      <c r="F52" s="86">
        <v>39266047</v>
      </c>
      <c r="G52" s="78">
        <f t="shared" si="3"/>
        <v>5.0734316199599845E-2</v>
      </c>
    </row>
    <row r="53" spans="1:7" s="42" customFormat="1" ht="12">
      <c r="A53" s="68" t="s">
        <v>98</v>
      </c>
      <c r="B53" s="85" t="s">
        <v>176</v>
      </c>
      <c r="C53" s="86">
        <v>52731540</v>
      </c>
      <c r="D53" s="78">
        <f t="shared" si="2"/>
        <v>5.7529337015781237E-2</v>
      </c>
      <c r="E53" s="67"/>
      <c r="F53" s="86">
        <v>24963818</v>
      </c>
      <c r="G53" s="78">
        <f t="shared" si="3"/>
        <v>3.2254895328813267E-2</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38724</v>
      </c>
      <c r="D55" s="78">
        <f t="shared" si="2"/>
        <v>4.2247316247526868E-5</v>
      </c>
      <c r="E55" s="67"/>
      <c r="F55" s="86">
        <v>144829</v>
      </c>
      <c r="G55" s="78">
        <f t="shared" si="3"/>
        <v>1.8712859689878756E-4</v>
      </c>
    </row>
    <row r="56" spans="1:7" s="42" customFormat="1" ht="12">
      <c r="A56" s="68" t="s">
        <v>104</v>
      </c>
      <c r="B56" s="85" t="s">
        <v>107</v>
      </c>
      <c r="C56" s="86">
        <v>941767</v>
      </c>
      <c r="D56" s="78">
        <f t="shared" si="2"/>
        <v>1.0274539892698232E-3</v>
      </c>
      <c r="E56" s="67"/>
      <c r="F56" s="86">
        <v>738931</v>
      </c>
      <c r="G56" s="78">
        <f t="shared" si="3"/>
        <v>9.5474746932601884E-4</v>
      </c>
    </row>
    <row r="57" spans="1:7" s="42" customFormat="1" ht="12">
      <c r="A57" s="68" t="s">
        <v>106</v>
      </c>
      <c r="B57" s="85" t="s">
        <v>179</v>
      </c>
      <c r="C57" s="86">
        <v>701486</v>
      </c>
      <c r="D57" s="78">
        <f t="shared" si="2"/>
        <v>7.6531094115309963E-4</v>
      </c>
      <c r="E57" s="67"/>
      <c r="F57" s="86">
        <v>700262</v>
      </c>
      <c r="G57" s="78">
        <f t="shared" si="3"/>
        <v>9.0478457713260999E-4</v>
      </c>
    </row>
    <row r="58" spans="1:7" s="42" customFormat="1" ht="12">
      <c r="A58" s="68" t="s">
        <v>108</v>
      </c>
      <c r="B58" s="85" t="s">
        <v>180</v>
      </c>
      <c r="C58" s="52">
        <v>20639168</v>
      </c>
      <c r="D58" s="79">
        <f t="shared" si="2"/>
        <v>2.2517029686546754E-2</v>
      </c>
      <c r="E58" s="67"/>
      <c r="F58" s="52">
        <v>22043203</v>
      </c>
      <c r="G58" s="79">
        <f t="shared" si="3"/>
        <v>2.8481268589475483E-2</v>
      </c>
    </row>
    <row r="59" spans="1:7" s="42" customFormat="1" ht="5.45" customHeight="1">
      <c r="A59" s="68"/>
      <c r="B59" s="85"/>
      <c r="C59" s="92"/>
      <c r="D59" s="91"/>
      <c r="E59" s="67"/>
      <c r="F59" s="92"/>
      <c r="G59" s="91"/>
    </row>
    <row r="60" spans="1:7" s="42" customFormat="1" ht="12">
      <c r="A60" s="89" t="s">
        <v>30</v>
      </c>
      <c r="B60" s="89"/>
      <c r="C60" s="86">
        <f>SUM(C23:C58)</f>
        <v>771272393</v>
      </c>
      <c r="D60" s="78">
        <f t="shared" si="2"/>
        <v>0.84144687274191265</v>
      </c>
      <c r="E60" s="69"/>
      <c r="F60" s="86">
        <f>SUM(F23:F58)</f>
        <v>662507893</v>
      </c>
      <c r="G60" s="78">
        <f t="shared" si="3"/>
        <v>0.85600378688979473</v>
      </c>
    </row>
    <row r="61" spans="1:7" s="42" customFormat="1" ht="6.75" customHeight="1" thickBot="1">
      <c r="A61" s="83"/>
      <c r="B61" s="83"/>
      <c r="C61" s="83"/>
      <c r="D61" s="83"/>
      <c r="E61" s="67"/>
      <c r="F61" s="83"/>
      <c r="G61" s="83"/>
    </row>
    <row r="62" spans="1:7" s="42" customFormat="1" ht="12.75" thickTop="1">
      <c r="A62" s="89" t="s">
        <v>31</v>
      </c>
      <c r="B62" s="89"/>
      <c r="C62" s="54">
        <v>145330208</v>
      </c>
      <c r="D62" s="81">
        <f t="shared" si="2"/>
        <v>0.15855312616710202</v>
      </c>
      <c r="E62" s="69"/>
      <c r="F62" s="54">
        <v>111446503</v>
      </c>
      <c r="G62" s="81">
        <f t="shared" si="3"/>
        <v>0.14399621440227109</v>
      </c>
    </row>
  </sheetData>
  <mergeCells count="5">
    <mergeCell ref="A1:G1"/>
    <mergeCell ref="A2:G2"/>
    <mergeCell ref="C4:D4"/>
    <mergeCell ref="F4:G4"/>
    <mergeCell ref="A5:B5"/>
  </mergeCells>
  <printOptions horizontalCentered="1"/>
  <pageMargins left="0.4" right="0.21" top="0.43" bottom="0.4" header="0.42" footer="0.21"/>
  <pageSetup scale="99"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A56B-D3C8-499F-A1BA-6FE6EA4EF3AB}">
  <sheetPr codeName="Sheet15"/>
  <dimension ref="A1:G62"/>
  <sheetViews>
    <sheetView showGridLines="0" zoomScaleNormal="100" workbookViewId="0">
      <selection activeCell="B12" sqref="B12"/>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181</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110</v>
      </c>
      <c r="D4" s="388"/>
      <c r="E4" s="64"/>
      <c r="F4" s="388" t="s">
        <v>139</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743544888</v>
      </c>
      <c r="D6" s="78">
        <f t="shared" ref="D6:D20" si="0">IFERROR(C6/C$20,"err")</f>
        <v>0.96070891618878917</v>
      </c>
      <c r="E6" s="67"/>
      <c r="F6" s="86">
        <v>752461391</v>
      </c>
      <c r="G6" s="78">
        <f t="shared" ref="G6:G20" si="1">IFERROR(F6/F$20,"err")</f>
        <v>0.96424586751518981</v>
      </c>
    </row>
    <row r="7" spans="1:7" s="42" customFormat="1" ht="12">
      <c r="A7" s="68" t="s">
        <v>39</v>
      </c>
      <c r="B7" s="85" t="s">
        <v>145</v>
      </c>
      <c r="C7" s="86">
        <v>111638471</v>
      </c>
      <c r="D7" s="78">
        <f t="shared" si="0"/>
        <v>0.14424424968863961</v>
      </c>
      <c r="E7" s="67"/>
      <c r="F7" s="86">
        <v>112947038</v>
      </c>
      <c r="G7" s="78">
        <f t="shared" si="1"/>
        <v>0.14473661498411833</v>
      </c>
    </row>
    <row r="8" spans="1:7" s="42" customFormat="1" ht="12">
      <c r="A8" s="68" t="s">
        <v>41</v>
      </c>
      <c r="B8" s="85" t="s">
        <v>146</v>
      </c>
      <c r="C8" s="86">
        <v>631906417</v>
      </c>
      <c r="D8" s="78">
        <f t="shared" si="0"/>
        <v>0.81646466650014948</v>
      </c>
      <c r="E8" s="67"/>
      <c r="F8" s="86">
        <v>639514353</v>
      </c>
      <c r="G8" s="78">
        <f t="shared" si="1"/>
        <v>0.81950925253107154</v>
      </c>
    </row>
    <row r="9" spans="1:7" s="42" customFormat="1" ht="12">
      <c r="A9" s="68" t="s">
        <v>43</v>
      </c>
      <c r="B9" s="85" t="s">
        <v>147</v>
      </c>
      <c r="C9" s="86">
        <v>16895724</v>
      </c>
      <c r="D9" s="78">
        <f t="shared" si="0"/>
        <v>2.1830387047546904E-2</v>
      </c>
      <c r="E9" s="67"/>
      <c r="F9" s="86">
        <v>19947044</v>
      </c>
      <c r="G9" s="78">
        <f t="shared" si="1"/>
        <v>2.5561251349497695E-2</v>
      </c>
    </row>
    <row r="10" spans="1:7" s="42" customFormat="1" ht="12">
      <c r="A10" s="68" t="s">
        <v>45</v>
      </c>
      <c r="B10" s="85" t="s">
        <v>148</v>
      </c>
      <c r="C10" s="86">
        <v>66294334</v>
      </c>
      <c r="D10" s="78">
        <f t="shared" si="0"/>
        <v>8.5656641306365341E-2</v>
      </c>
      <c r="E10" s="67"/>
      <c r="F10" s="86">
        <v>65746121</v>
      </c>
      <c r="G10" s="78">
        <f t="shared" si="1"/>
        <v>8.4250735303711605E-2</v>
      </c>
    </row>
    <row r="11" spans="1:7" s="42" customFormat="1" ht="12">
      <c r="A11" s="68" t="s">
        <v>59</v>
      </c>
      <c r="B11" s="85" t="s">
        <v>149</v>
      </c>
      <c r="C11" s="86">
        <v>10195877</v>
      </c>
      <c r="D11" s="78">
        <f t="shared" si="0"/>
        <v>1.3173743912908461E-2</v>
      </c>
      <c r="E11" s="67"/>
      <c r="F11" s="86">
        <v>9524066</v>
      </c>
      <c r="G11" s="78">
        <f t="shared" si="1"/>
        <v>1.220466776406595E-2</v>
      </c>
    </row>
    <row r="12" spans="1:7" s="42" customFormat="1" ht="12">
      <c r="A12" s="68" t="s">
        <v>61</v>
      </c>
      <c r="B12" s="85" t="s">
        <v>150</v>
      </c>
      <c r="C12" s="86">
        <v>38457874</v>
      </c>
      <c r="D12" s="78">
        <f t="shared" si="0"/>
        <v>4.9690103510556333E-2</v>
      </c>
      <c r="E12" s="67"/>
      <c r="F12" s="86">
        <v>36064731</v>
      </c>
      <c r="G12" s="78">
        <f t="shared" si="1"/>
        <v>4.6215351705396618E-2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9256</v>
      </c>
      <c r="D14" s="78">
        <f t="shared" si="0"/>
        <v>1.1959360990514176E-5</v>
      </c>
      <c r="E14" s="67"/>
      <c r="F14" s="86">
        <v>11545</v>
      </c>
      <c r="G14" s="78">
        <f t="shared" si="1"/>
        <v>1.4794404966969085E-5</v>
      </c>
    </row>
    <row r="15" spans="1:7" s="42" customFormat="1" ht="12">
      <c r="A15" s="68" t="s">
        <v>65</v>
      </c>
      <c r="B15" s="85" t="s">
        <v>153</v>
      </c>
      <c r="C15" s="86">
        <v>3605521</v>
      </c>
      <c r="D15" s="78">
        <f t="shared" si="0"/>
        <v>4.6585703541356591E-3</v>
      </c>
      <c r="E15" s="67"/>
      <c r="F15" s="86">
        <v>3223286</v>
      </c>
      <c r="G15" s="78">
        <f t="shared" si="1"/>
        <v>4.1304979132405295E-3</v>
      </c>
    </row>
    <row r="16" spans="1:7" s="42" customFormat="1" ht="12">
      <c r="A16" s="68" t="s">
        <v>67</v>
      </c>
      <c r="B16" s="85" t="s">
        <v>154</v>
      </c>
      <c r="C16" s="86">
        <v>105456</v>
      </c>
      <c r="D16" s="78">
        <f t="shared" si="0"/>
        <v>1.3625609038630759E-4</v>
      </c>
      <c r="E16" s="67"/>
      <c r="F16" s="86">
        <v>26419</v>
      </c>
      <c r="G16" s="78">
        <f t="shared" si="1"/>
        <v>3.3854775645072E-5</v>
      </c>
    </row>
    <row r="17" spans="1:7" s="42" customFormat="1" ht="12">
      <c r="A17" s="68" t="s">
        <v>69</v>
      </c>
      <c r="B17" s="87" t="s">
        <v>155</v>
      </c>
      <c r="C17" s="86">
        <v>35987</v>
      </c>
      <c r="D17" s="78">
        <f t="shared" si="0"/>
        <v>4.6497571733538638E-5</v>
      </c>
      <c r="E17" s="67"/>
      <c r="F17" s="86">
        <v>41125</v>
      </c>
      <c r="G17" s="78">
        <f t="shared" si="1"/>
        <v>5.2699861781429507E-5</v>
      </c>
    </row>
    <row r="18" spans="1:7" s="42" customFormat="1" ht="12">
      <c r="A18" s="68" t="s">
        <v>71</v>
      </c>
      <c r="B18" s="85" t="s">
        <v>46</v>
      </c>
      <c r="C18" s="88">
        <v>6447949</v>
      </c>
      <c r="D18" s="79">
        <f t="shared" si="0"/>
        <v>8.3311743452274076E-3</v>
      </c>
      <c r="E18" s="67"/>
      <c r="F18" s="88">
        <v>6263888</v>
      </c>
      <c r="G18" s="79">
        <f t="shared" si="1"/>
        <v>8.0268943906226121E-3</v>
      </c>
    </row>
    <row r="19" spans="1:7" s="42" customFormat="1" ht="12" customHeight="1">
      <c r="A19" s="68"/>
      <c r="B19" s="85"/>
      <c r="C19" s="90"/>
      <c r="D19" s="91"/>
      <c r="E19" s="67"/>
      <c r="F19" s="90"/>
      <c r="G19" s="91"/>
    </row>
    <row r="20" spans="1:7" s="42" customFormat="1" ht="12">
      <c r="A20" s="84" t="s">
        <v>28</v>
      </c>
      <c r="B20" s="84"/>
      <c r="C20" s="86">
        <f>SUM(C8:C18)</f>
        <v>773954395</v>
      </c>
      <c r="D20" s="78">
        <f t="shared" si="0"/>
        <v>1</v>
      </c>
      <c r="E20" s="69"/>
      <c r="F20" s="86">
        <f>SUM(F8:F18)</f>
        <v>780362578</v>
      </c>
      <c r="G20" s="78">
        <f t="shared" si="1"/>
        <v>1</v>
      </c>
    </row>
    <row r="21" spans="1:7" s="72" customFormat="1" ht="12">
      <c r="A21" s="70"/>
      <c r="B21" s="71" t="s">
        <v>143</v>
      </c>
      <c r="C21" s="80">
        <v>60</v>
      </c>
      <c r="D21" s="87"/>
      <c r="E21" s="73"/>
      <c r="F21" s="80">
        <v>59</v>
      </c>
      <c r="G21" s="87"/>
    </row>
    <row r="22" spans="1:7" s="42" customFormat="1" ht="12">
      <c r="A22" s="84" t="s">
        <v>29</v>
      </c>
      <c r="B22" s="84"/>
      <c r="C22" s="82"/>
      <c r="D22" s="82"/>
      <c r="E22" s="74"/>
      <c r="F22" s="82"/>
      <c r="G22" s="82"/>
    </row>
    <row r="23" spans="1:7" s="42" customFormat="1" ht="12">
      <c r="A23" s="68" t="s">
        <v>156</v>
      </c>
      <c r="B23" s="85" t="s">
        <v>157</v>
      </c>
      <c r="C23" s="86">
        <v>306116257</v>
      </c>
      <c r="D23" s="78">
        <f t="shared" ref="D23:D62" si="2">IFERROR(C23/C$20,"err")</f>
        <v>0.39552234469835912</v>
      </c>
      <c r="E23" s="67"/>
      <c r="F23" s="86">
        <v>308857327</v>
      </c>
      <c r="G23" s="78">
        <f t="shared" ref="G23:G62" si="3">IFERROR(F23/F$20,"err")</f>
        <v>0.39578695302326505</v>
      </c>
    </row>
    <row r="24" spans="1:7" s="42" customFormat="1" ht="12">
      <c r="A24" s="68" t="s">
        <v>158</v>
      </c>
      <c r="B24" s="85" t="s">
        <v>159</v>
      </c>
      <c r="C24" s="86">
        <v>813206</v>
      </c>
      <c r="D24" s="78">
        <f t="shared" si="2"/>
        <v>1.050715656185401E-3</v>
      </c>
      <c r="E24" s="67"/>
      <c r="F24" s="86">
        <v>929611</v>
      </c>
      <c r="G24" s="78">
        <f t="shared" si="3"/>
        <v>1.1912552270029535E-3</v>
      </c>
    </row>
    <row r="25" spans="1:7" s="42" customFormat="1" ht="12">
      <c r="A25" s="68" t="s">
        <v>160</v>
      </c>
      <c r="B25" s="85" t="s">
        <v>161</v>
      </c>
      <c r="C25" s="86">
        <v>54231517</v>
      </c>
      <c r="D25" s="78">
        <f t="shared" si="2"/>
        <v>7.0070688079754362E-2</v>
      </c>
      <c r="E25" s="67"/>
      <c r="F25" s="86">
        <v>51715907</v>
      </c>
      <c r="G25" s="78">
        <f t="shared" si="3"/>
        <v>6.6271638925258669E-2</v>
      </c>
    </row>
    <row r="26" spans="1:7" s="42" customFormat="1" ht="12">
      <c r="A26" s="68" t="s">
        <v>162</v>
      </c>
      <c r="B26" s="85" t="s">
        <v>163</v>
      </c>
      <c r="C26" s="86">
        <v>17300</v>
      </c>
      <c r="D26" s="78">
        <f t="shared" si="2"/>
        <v>2.2352738238536652E-5</v>
      </c>
      <c r="E26" s="67"/>
      <c r="F26" s="86">
        <v>18220</v>
      </c>
      <c r="G26" s="78">
        <f t="shared" si="3"/>
        <v>2.3348121134532415E-5</v>
      </c>
    </row>
    <row r="27" spans="1:7" s="42" customFormat="1" ht="12">
      <c r="A27" s="68" t="s">
        <v>51</v>
      </c>
      <c r="B27" s="85" t="s">
        <v>164</v>
      </c>
      <c r="C27" s="86">
        <v>4731574</v>
      </c>
      <c r="D27" s="78">
        <f t="shared" si="2"/>
        <v>6.1135049178188336E-3</v>
      </c>
      <c r="E27" s="67"/>
      <c r="F27" s="86">
        <v>5013760</v>
      </c>
      <c r="G27" s="78">
        <f t="shared" si="3"/>
        <v>6.4249108572707594E-3</v>
      </c>
    </row>
    <row r="28" spans="1:7" s="42" customFormat="1" ht="12">
      <c r="A28" s="68" t="s">
        <v>53</v>
      </c>
      <c r="B28" s="85" t="s">
        <v>165</v>
      </c>
      <c r="C28" s="86">
        <v>142128</v>
      </c>
      <c r="D28" s="78">
        <f t="shared" si="2"/>
        <v>1.8363872718882873E-4</v>
      </c>
      <c r="E28" s="67"/>
      <c r="F28" s="86">
        <v>141976</v>
      </c>
      <c r="G28" s="78">
        <f t="shared" si="3"/>
        <v>1.8193594106456499E-4</v>
      </c>
    </row>
    <row r="29" spans="1:7" s="42" customFormat="1" ht="12">
      <c r="A29" s="68" t="s">
        <v>56</v>
      </c>
      <c r="B29" s="85" t="s">
        <v>166</v>
      </c>
      <c r="C29" s="86">
        <v>16829595</v>
      </c>
      <c r="D29" s="78">
        <f t="shared" si="2"/>
        <v>2.1744944028646546E-2</v>
      </c>
      <c r="E29" s="67"/>
      <c r="F29" s="86">
        <v>13071193</v>
      </c>
      <c r="G29" s="78">
        <f t="shared" si="3"/>
        <v>1.6750153542088482E-2</v>
      </c>
    </row>
    <row r="30" spans="1:7" s="42" customFormat="1" ht="12">
      <c r="A30" s="68" t="s">
        <v>57</v>
      </c>
      <c r="B30" s="85" t="s">
        <v>167</v>
      </c>
      <c r="C30" s="86">
        <v>92874793</v>
      </c>
      <c r="D30" s="78">
        <f t="shared" si="2"/>
        <v>0.12000034317267493</v>
      </c>
      <c r="E30" s="67"/>
      <c r="F30" s="86">
        <v>98022818</v>
      </c>
      <c r="G30" s="78">
        <f t="shared" si="3"/>
        <v>0.12561188960550079</v>
      </c>
    </row>
    <row r="31" spans="1:7" s="42" customFormat="1" ht="12">
      <c r="A31" s="68" t="s">
        <v>45</v>
      </c>
      <c r="B31" s="85" t="s">
        <v>58</v>
      </c>
      <c r="C31" s="86">
        <v>33048599</v>
      </c>
      <c r="D31" s="78">
        <f t="shared" si="2"/>
        <v>4.2700964311986368E-2</v>
      </c>
      <c r="E31" s="67"/>
      <c r="F31" s="86">
        <v>33710928</v>
      </c>
      <c r="G31" s="78">
        <f t="shared" si="3"/>
        <v>4.3199057656503871E-2</v>
      </c>
    </row>
    <row r="32" spans="1:7" s="42" customFormat="1" ht="12">
      <c r="A32" s="68" t="s">
        <v>59</v>
      </c>
      <c r="B32" s="85" t="s">
        <v>60</v>
      </c>
      <c r="C32" s="86">
        <v>1618140</v>
      </c>
      <c r="D32" s="78">
        <f t="shared" si="2"/>
        <v>2.0907433441217167E-3</v>
      </c>
      <c r="E32" s="67"/>
      <c r="F32" s="86">
        <v>1466717</v>
      </c>
      <c r="G32" s="78">
        <f t="shared" si="3"/>
        <v>1.8795327215190988E-3</v>
      </c>
    </row>
    <row r="33" spans="1:7" s="42" customFormat="1" ht="12">
      <c r="A33" s="68" t="s">
        <v>61</v>
      </c>
      <c r="B33" s="85" t="s">
        <v>62</v>
      </c>
      <c r="C33" s="86">
        <v>3380828</v>
      </c>
      <c r="D33" s="78">
        <f t="shared" si="2"/>
        <v>4.3682522146540692E-3</v>
      </c>
      <c r="E33" s="67"/>
      <c r="F33" s="86">
        <v>3178888</v>
      </c>
      <c r="G33" s="78">
        <f t="shared" si="3"/>
        <v>4.0736038472618816E-3</v>
      </c>
    </row>
    <row r="34" spans="1:7" s="42" customFormat="1" ht="12">
      <c r="A34" s="68" t="s">
        <v>63</v>
      </c>
      <c r="B34" s="85" t="s">
        <v>615</v>
      </c>
      <c r="C34" s="86">
        <v>10925705</v>
      </c>
      <c r="D34" s="78">
        <f t="shared" si="2"/>
        <v>1.4116729707310467E-2</v>
      </c>
      <c r="E34" s="67"/>
      <c r="F34" s="86">
        <v>11654335</v>
      </c>
      <c r="G34" s="78">
        <f t="shared" si="3"/>
        <v>1.4934512915610364E-2</v>
      </c>
    </row>
    <row r="35" spans="1:7" s="42" customFormat="1" ht="12">
      <c r="A35" s="68" t="s">
        <v>64</v>
      </c>
      <c r="B35" s="85" t="s">
        <v>168</v>
      </c>
      <c r="C35" s="86">
        <v>4477863</v>
      </c>
      <c r="D35" s="78">
        <f t="shared" si="2"/>
        <v>5.7856936131230313E-3</v>
      </c>
      <c r="E35" s="67"/>
      <c r="F35" s="86">
        <v>4371367</v>
      </c>
      <c r="G35" s="78">
        <f t="shared" si="3"/>
        <v>5.6017127464049153E-3</v>
      </c>
    </row>
    <row r="36" spans="1:7" s="42" customFormat="1" ht="12">
      <c r="A36" s="68" t="s">
        <v>65</v>
      </c>
      <c r="B36" s="85" t="s">
        <v>66</v>
      </c>
      <c r="C36" s="86">
        <v>1764001</v>
      </c>
      <c r="D36" s="78">
        <f t="shared" si="2"/>
        <v>2.2792053529200515E-3</v>
      </c>
      <c r="E36" s="67"/>
      <c r="F36" s="86">
        <v>1767181</v>
      </c>
      <c r="G36" s="78">
        <f t="shared" si="3"/>
        <v>2.2645639986083495E-3</v>
      </c>
    </row>
    <row r="37" spans="1:7" s="42" customFormat="1" ht="12">
      <c r="A37" s="68" t="s">
        <v>67</v>
      </c>
      <c r="B37" s="85" t="s">
        <v>169</v>
      </c>
      <c r="C37" s="86">
        <v>53145</v>
      </c>
      <c r="D37" s="78">
        <f t="shared" si="2"/>
        <v>6.8666836629308119E-5</v>
      </c>
      <c r="E37" s="67"/>
      <c r="F37" s="86">
        <v>48778</v>
      </c>
      <c r="G37" s="78">
        <f t="shared" si="3"/>
        <v>6.2506841531296498E-5</v>
      </c>
    </row>
    <row r="38" spans="1:7" s="42" customFormat="1" ht="12">
      <c r="A38" s="68" t="s">
        <v>69</v>
      </c>
      <c r="B38" s="85" t="s">
        <v>170</v>
      </c>
      <c r="C38" s="86">
        <v>867304</v>
      </c>
      <c r="D38" s="78">
        <f t="shared" si="2"/>
        <v>1.1206138315165198E-3</v>
      </c>
      <c r="E38" s="67"/>
      <c r="F38" s="86">
        <v>1105602</v>
      </c>
      <c r="G38" s="78">
        <f t="shared" si="3"/>
        <v>1.4167798804929368E-3</v>
      </c>
    </row>
    <row r="39" spans="1:7" s="42" customFormat="1" ht="12">
      <c r="A39" s="68" t="s">
        <v>71</v>
      </c>
      <c r="B39" s="85" t="s">
        <v>72</v>
      </c>
      <c r="C39" s="86">
        <v>1292051</v>
      </c>
      <c r="D39" s="78">
        <f t="shared" si="2"/>
        <v>1.6694149013780069E-3</v>
      </c>
      <c r="E39" s="67"/>
      <c r="F39" s="86">
        <v>1624221</v>
      </c>
      <c r="G39" s="78">
        <f t="shared" si="3"/>
        <v>2.081367105227847E-3</v>
      </c>
    </row>
    <row r="40" spans="1:7" s="42" customFormat="1" ht="12">
      <c r="A40" s="68" t="s">
        <v>73</v>
      </c>
      <c r="B40" s="85" t="s">
        <v>74</v>
      </c>
      <c r="C40" s="86">
        <v>2747341</v>
      </c>
      <c r="D40" s="78">
        <f t="shared" si="2"/>
        <v>3.5497453309248279E-3</v>
      </c>
      <c r="E40" s="67"/>
      <c r="F40" s="86">
        <v>2876980</v>
      </c>
      <c r="G40" s="78">
        <f t="shared" si="3"/>
        <v>3.6867221482781046E-3</v>
      </c>
    </row>
    <row r="41" spans="1:7" s="42" customFormat="1" ht="12">
      <c r="A41" s="68" t="s">
        <v>75</v>
      </c>
      <c r="B41" s="85" t="s">
        <v>76</v>
      </c>
      <c r="C41" s="86">
        <v>6585325</v>
      </c>
      <c r="D41" s="78">
        <f t="shared" si="2"/>
        <v>8.5086731757625066E-3</v>
      </c>
      <c r="E41" s="67"/>
      <c r="F41" s="86">
        <v>6288163</v>
      </c>
      <c r="G41" s="78">
        <f t="shared" si="3"/>
        <v>8.0580017254492185E-3</v>
      </c>
    </row>
    <row r="42" spans="1:7" s="42" customFormat="1" ht="12">
      <c r="A42" s="68" t="s">
        <v>77</v>
      </c>
      <c r="B42" s="85" t="s">
        <v>171</v>
      </c>
      <c r="C42" s="86">
        <v>5492924</v>
      </c>
      <c r="D42" s="78">
        <f t="shared" si="2"/>
        <v>7.0972192101835668E-3</v>
      </c>
      <c r="E42" s="67"/>
      <c r="F42" s="86">
        <v>5101642</v>
      </c>
      <c r="G42" s="78">
        <f t="shared" si="3"/>
        <v>6.5375277388045128E-3</v>
      </c>
    </row>
    <row r="43" spans="1:7" s="42" customFormat="1" ht="12">
      <c r="A43" s="68" t="s">
        <v>79</v>
      </c>
      <c r="B43" s="85" t="s">
        <v>172</v>
      </c>
      <c r="C43" s="86">
        <v>1372328</v>
      </c>
      <c r="D43" s="78">
        <f t="shared" si="2"/>
        <v>1.7731380671337877E-3</v>
      </c>
      <c r="E43" s="67"/>
      <c r="F43" s="86">
        <v>1100109</v>
      </c>
      <c r="G43" s="78">
        <f t="shared" si="3"/>
        <v>1.409740844851225E-3</v>
      </c>
    </row>
    <row r="44" spans="1:7" s="42" customFormat="1" ht="12">
      <c r="A44" s="68" t="s">
        <v>81</v>
      </c>
      <c r="B44" s="85" t="s">
        <v>82</v>
      </c>
      <c r="C44" s="86">
        <v>4262373</v>
      </c>
      <c r="D44" s="78">
        <f t="shared" si="2"/>
        <v>5.507266355144866E-3</v>
      </c>
      <c r="E44" s="67"/>
      <c r="F44" s="86">
        <v>4623086</v>
      </c>
      <c r="G44" s="78">
        <f t="shared" si="3"/>
        <v>5.924279469997855E-3</v>
      </c>
    </row>
    <row r="45" spans="1:7" s="42" customFormat="1" ht="12">
      <c r="A45" s="68" t="s">
        <v>83</v>
      </c>
      <c r="B45" s="85" t="s">
        <v>84</v>
      </c>
      <c r="C45" s="86">
        <v>2623195</v>
      </c>
      <c r="D45" s="78">
        <f t="shared" si="2"/>
        <v>3.3893405308461359E-3</v>
      </c>
      <c r="E45" s="67"/>
      <c r="F45" s="86">
        <v>3164244</v>
      </c>
      <c r="G45" s="78">
        <f t="shared" si="3"/>
        <v>4.0548382113730725E-3</v>
      </c>
    </row>
    <row r="46" spans="1:7" s="42" customFormat="1" ht="12">
      <c r="A46" s="68" t="s">
        <v>85</v>
      </c>
      <c r="B46" s="85" t="s">
        <v>86</v>
      </c>
      <c r="C46" s="86">
        <v>5277694</v>
      </c>
      <c r="D46" s="78">
        <f t="shared" si="2"/>
        <v>6.8191278893118762E-3</v>
      </c>
      <c r="E46" s="67"/>
      <c r="F46" s="86">
        <v>5370742</v>
      </c>
      <c r="G46" s="78">
        <f t="shared" si="3"/>
        <v>6.8823674422788632E-3</v>
      </c>
    </row>
    <row r="47" spans="1:7" s="42" customFormat="1" ht="12">
      <c r="A47" s="68" t="s">
        <v>87</v>
      </c>
      <c r="B47" s="85" t="s">
        <v>88</v>
      </c>
      <c r="C47" s="86">
        <v>17425</v>
      </c>
      <c r="D47" s="78">
        <f t="shared" si="2"/>
        <v>2.2514246462803537E-5</v>
      </c>
      <c r="E47" s="67"/>
      <c r="F47" s="86">
        <v>25595</v>
      </c>
      <c r="G47" s="78">
        <f t="shared" si="3"/>
        <v>3.2798856226034972E-5</v>
      </c>
    </row>
    <row r="48" spans="1:7" s="42" customFormat="1" ht="12">
      <c r="A48" s="68" t="s">
        <v>89</v>
      </c>
      <c r="B48" s="85" t="s">
        <v>614</v>
      </c>
      <c r="C48" s="86">
        <v>1788821</v>
      </c>
      <c r="D48" s="78">
        <f t="shared" si="2"/>
        <v>2.3112744259304839E-3</v>
      </c>
      <c r="E48" s="67"/>
      <c r="F48" s="86">
        <v>1717942</v>
      </c>
      <c r="G48" s="78">
        <f t="shared" si="3"/>
        <v>2.2014664060428586E-3</v>
      </c>
    </row>
    <row r="49" spans="1:7" s="42" customFormat="1" ht="12">
      <c r="A49" s="68" t="s">
        <v>90</v>
      </c>
      <c r="B49" s="85" t="s">
        <v>91</v>
      </c>
      <c r="C49" s="86">
        <v>-59288</v>
      </c>
      <c r="D49" s="78">
        <f t="shared" si="2"/>
        <v>-7.6603996802679825E-5</v>
      </c>
      <c r="E49" s="67"/>
      <c r="F49" s="86">
        <v>41916</v>
      </c>
      <c r="G49" s="78">
        <f t="shared" si="3"/>
        <v>5.371349316548083E-5</v>
      </c>
    </row>
    <row r="50" spans="1:7" s="42" customFormat="1" ht="12">
      <c r="A50" s="68" t="s">
        <v>92</v>
      </c>
      <c r="B50" s="85" t="s">
        <v>173</v>
      </c>
      <c r="C50" s="86">
        <v>1087936</v>
      </c>
      <c r="D50" s="78">
        <f t="shared" si="2"/>
        <v>1.4056848918081277E-3</v>
      </c>
      <c r="E50" s="67"/>
      <c r="F50" s="86">
        <v>1850277</v>
      </c>
      <c r="G50" s="78">
        <f t="shared" si="3"/>
        <v>2.3710478336135695E-3</v>
      </c>
    </row>
    <row r="51" spans="1:7" s="42" customFormat="1" ht="12">
      <c r="A51" s="68" t="s">
        <v>94</v>
      </c>
      <c r="B51" s="85" t="s">
        <v>174</v>
      </c>
      <c r="C51" s="86">
        <v>10270723</v>
      </c>
      <c r="D51" s="78">
        <f t="shared" si="2"/>
        <v>1.3270449869336294E-2</v>
      </c>
      <c r="E51" s="67"/>
      <c r="F51" s="86">
        <v>9636255</v>
      </c>
      <c r="G51" s="78">
        <f t="shared" si="3"/>
        <v>1.2348432987005688E-2</v>
      </c>
    </row>
    <row r="52" spans="1:7" s="42" customFormat="1" ht="12">
      <c r="A52" s="68" t="s">
        <v>96</v>
      </c>
      <c r="B52" s="85" t="s">
        <v>175</v>
      </c>
      <c r="C52" s="86">
        <v>39266047</v>
      </c>
      <c r="D52" s="78">
        <f t="shared" si="2"/>
        <v>5.0734316199599845E-2</v>
      </c>
      <c r="E52" s="67"/>
      <c r="F52" s="86">
        <v>37060436</v>
      </c>
      <c r="G52" s="78">
        <f t="shared" si="3"/>
        <v>4.7491303459197914E-2</v>
      </c>
    </row>
    <row r="53" spans="1:7" s="42" customFormat="1" ht="12">
      <c r="A53" s="68" t="s">
        <v>98</v>
      </c>
      <c r="B53" s="85" t="s">
        <v>176</v>
      </c>
      <c r="C53" s="86">
        <v>24963818</v>
      </c>
      <c r="D53" s="78">
        <f t="shared" si="2"/>
        <v>3.2254895328813267E-2</v>
      </c>
      <c r="E53" s="67"/>
      <c r="F53" s="86">
        <v>20605940</v>
      </c>
      <c r="G53" s="78">
        <f t="shared" si="3"/>
        <v>2.6405597322223209E-2</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144829</v>
      </c>
      <c r="D55" s="78">
        <f t="shared" si="2"/>
        <v>1.8712859689878756E-4</v>
      </c>
      <c r="E55" s="67"/>
      <c r="F55" s="86">
        <v>35055</v>
      </c>
      <c r="G55" s="78">
        <f t="shared" si="3"/>
        <v>4.4921426255270791E-5</v>
      </c>
    </row>
    <row r="56" spans="1:7" s="42" customFormat="1" ht="12">
      <c r="A56" s="68" t="s">
        <v>104</v>
      </c>
      <c r="B56" s="85" t="s">
        <v>107</v>
      </c>
      <c r="C56" s="86">
        <v>738931</v>
      </c>
      <c r="D56" s="78">
        <f t="shared" si="2"/>
        <v>9.5474746932601884E-4</v>
      </c>
      <c r="E56" s="67"/>
      <c r="F56" s="86">
        <v>958392</v>
      </c>
      <c r="G56" s="78">
        <f t="shared" si="3"/>
        <v>1.2281368007885176E-3</v>
      </c>
    </row>
    <row r="57" spans="1:7" s="42" customFormat="1" ht="12">
      <c r="A57" s="68" t="s">
        <v>106</v>
      </c>
      <c r="B57" s="85" t="s">
        <v>179</v>
      </c>
      <c r="C57" s="86">
        <v>700262</v>
      </c>
      <c r="D57" s="78">
        <f t="shared" si="2"/>
        <v>9.0478457713260999E-4</v>
      </c>
      <c r="E57" s="67"/>
      <c r="F57" s="86">
        <v>707196</v>
      </c>
      <c r="G57" s="78">
        <f t="shared" si="3"/>
        <v>9.0624027847732084E-4</v>
      </c>
    </row>
    <row r="58" spans="1:7" s="42" customFormat="1" ht="12">
      <c r="A58" s="68" t="s">
        <v>108</v>
      </c>
      <c r="B58" s="85" t="s">
        <v>180</v>
      </c>
      <c r="C58" s="52">
        <v>22043203</v>
      </c>
      <c r="D58" s="79">
        <f t="shared" si="2"/>
        <v>2.8481268589475483E-2</v>
      </c>
      <c r="E58" s="67"/>
      <c r="F58" s="52">
        <v>19433780</v>
      </c>
      <c r="G58" s="79">
        <f t="shared" si="3"/>
        <v>2.4903526319530918E-2</v>
      </c>
    </row>
    <row r="59" spans="1:7" s="42" customFormat="1" ht="5.45" customHeight="1">
      <c r="A59" s="68"/>
      <c r="B59" s="85"/>
      <c r="C59" s="92"/>
      <c r="D59" s="91"/>
      <c r="E59" s="67"/>
      <c r="F59" s="92"/>
      <c r="G59" s="91"/>
    </row>
    <row r="60" spans="1:7" s="42" customFormat="1" ht="12">
      <c r="A60" s="89" t="s">
        <v>30</v>
      </c>
      <c r="B60" s="89"/>
      <c r="C60" s="86">
        <f>SUM(C23:C58)</f>
        <v>662507893</v>
      </c>
      <c r="D60" s="78">
        <f t="shared" si="2"/>
        <v>0.85600378688979473</v>
      </c>
      <c r="E60" s="69"/>
      <c r="F60" s="86">
        <f>SUM(F23:F58)</f>
        <v>657296579</v>
      </c>
      <c r="G60" s="78">
        <f t="shared" si="3"/>
        <v>0.84229638571930598</v>
      </c>
    </row>
    <row r="61" spans="1:7" s="42" customFormat="1" ht="6.75" customHeight="1" thickBot="1">
      <c r="A61" s="83"/>
      <c r="B61" s="83"/>
      <c r="C61" s="83"/>
      <c r="D61" s="83"/>
      <c r="E61" s="67"/>
      <c r="F61" s="83"/>
      <c r="G61" s="83"/>
    </row>
    <row r="62" spans="1:7" s="42" customFormat="1" ht="12.75" thickTop="1">
      <c r="A62" s="89" t="s">
        <v>31</v>
      </c>
      <c r="B62" s="89"/>
      <c r="C62" s="54">
        <v>111446503</v>
      </c>
      <c r="D62" s="81">
        <f t="shared" si="2"/>
        <v>0.14399621440227109</v>
      </c>
      <c r="E62" s="69"/>
      <c r="F62" s="54">
        <v>123066004</v>
      </c>
      <c r="G62" s="81">
        <f t="shared" si="3"/>
        <v>0.15770362068797206</v>
      </c>
    </row>
  </sheetData>
  <mergeCells count="5">
    <mergeCell ref="A1:G1"/>
    <mergeCell ref="A2:G2"/>
    <mergeCell ref="C4:D4"/>
    <mergeCell ref="F4:G4"/>
    <mergeCell ref="A5:B5"/>
  </mergeCells>
  <printOptions horizontalCentered="1"/>
  <pageMargins left="0.4" right="0.21" top="0.43" bottom="0.4" header="0.42" footer="0.21"/>
  <pageSetup scale="99"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68883-5F51-49B9-B432-8C4FB84EDF0D}">
  <sheetPr codeName="Sheet16"/>
  <dimension ref="A1:G62"/>
  <sheetViews>
    <sheetView showGridLines="0" zoomScaleNormal="100" workbookViewId="0">
      <selection activeCell="D30" sqref="D30"/>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181</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139</v>
      </c>
      <c r="D4" s="388"/>
      <c r="E4" s="64"/>
      <c r="F4" s="388" t="s">
        <v>140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752461391</v>
      </c>
      <c r="D6" s="78">
        <f t="shared" ref="D6:D20" si="0">IFERROR(C6/C$20,"err")</f>
        <v>0.96424586751518981</v>
      </c>
      <c r="E6" s="67"/>
      <c r="F6" s="86">
        <v>783665155</v>
      </c>
      <c r="G6" s="78">
        <f t="shared" ref="G6:G20" si="1">IFERROR(F6/F$20,"err")</f>
        <v>0.9823584150399195</v>
      </c>
    </row>
    <row r="7" spans="1:7" s="42" customFormat="1" ht="12">
      <c r="A7" s="68" t="s">
        <v>39</v>
      </c>
      <c r="B7" s="85" t="s">
        <v>145</v>
      </c>
      <c r="C7" s="86">
        <v>112947038</v>
      </c>
      <c r="D7" s="78">
        <f t="shared" si="0"/>
        <v>0.14473661498411833</v>
      </c>
      <c r="E7" s="67"/>
      <c r="F7" s="86">
        <v>117550141</v>
      </c>
      <c r="G7" s="78">
        <f t="shared" si="1"/>
        <v>0.1473542232466353</v>
      </c>
    </row>
    <row r="8" spans="1:7" s="42" customFormat="1" ht="12">
      <c r="A8" s="68" t="s">
        <v>41</v>
      </c>
      <c r="B8" s="85" t="s">
        <v>146</v>
      </c>
      <c r="C8" s="86">
        <v>639514353</v>
      </c>
      <c r="D8" s="78">
        <f t="shared" si="0"/>
        <v>0.81950925253107154</v>
      </c>
      <c r="E8" s="67"/>
      <c r="F8" s="86">
        <v>666115014</v>
      </c>
      <c r="G8" s="78">
        <f t="shared" si="1"/>
        <v>0.83500419179328411</v>
      </c>
    </row>
    <row r="9" spans="1:7" s="42" customFormat="1" ht="12">
      <c r="A9" s="68" t="s">
        <v>43</v>
      </c>
      <c r="B9" s="85" t="s">
        <v>147</v>
      </c>
      <c r="C9" s="86">
        <v>19947044</v>
      </c>
      <c r="D9" s="78">
        <f t="shared" si="0"/>
        <v>2.5561251349497695E-2</v>
      </c>
      <c r="E9" s="67"/>
      <c r="F9" s="86">
        <v>21242232</v>
      </c>
      <c r="G9" s="78">
        <f t="shared" si="1"/>
        <v>2.6628063307766004E-2</v>
      </c>
    </row>
    <row r="10" spans="1:7" s="42" customFormat="1" ht="12">
      <c r="A10" s="68" t="s">
        <v>45</v>
      </c>
      <c r="B10" s="85" t="s">
        <v>148</v>
      </c>
      <c r="C10" s="86">
        <v>65746121</v>
      </c>
      <c r="D10" s="78">
        <f t="shared" si="0"/>
        <v>8.4250735303711605E-2</v>
      </c>
      <c r="E10" s="67"/>
      <c r="F10" s="86">
        <v>59165261</v>
      </c>
      <c r="G10" s="78">
        <f t="shared" si="1"/>
        <v>7.4166232415148234E-2</v>
      </c>
    </row>
    <row r="11" spans="1:7" s="42" customFormat="1" ht="12">
      <c r="A11" s="68" t="s">
        <v>59</v>
      </c>
      <c r="B11" s="85" t="s">
        <v>149</v>
      </c>
      <c r="C11" s="86">
        <v>9524066</v>
      </c>
      <c r="D11" s="78">
        <f t="shared" si="0"/>
        <v>1.220466776406595E-2</v>
      </c>
      <c r="E11" s="67"/>
      <c r="F11" s="86">
        <v>7743279</v>
      </c>
      <c r="G11" s="78">
        <f t="shared" si="1"/>
        <v>9.706537590856509E-3</v>
      </c>
    </row>
    <row r="12" spans="1:7" s="42" customFormat="1" ht="12">
      <c r="A12" s="68" t="s">
        <v>61</v>
      </c>
      <c r="B12" s="85" t="s">
        <v>150</v>
      </c>
      <c r="C12" s="86">
        <v>36064731</v>
      </c>
      <c r="D12" s="78">
        <f t="shared" si="0"/>
        <v>4.6215351705396618E-2</v>
      </c>
      <c r="E12" s="67"/>
      <c r="F12" s="86">
        <v>36095449</v>
      </c>
      <c r="G12" s="78">
        <f t="shared" si="1"/>
        <v>4.5247217952154889E-2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11545</v>
      </c>
      <c r="D14" s="78">
        <f t="shared" si="0"/>
        <v>1.4794404966969085E-5</v>
      </c>
      <c r="E14" s="67"/>
      <c r="F14" s="86">
        <v>6345</v>
      </c>
      <c r="G14" s="78">
        <f t="shared" si="1"/>
        <v>7.9537339432021696E-6</v>
      </c>
    </row>
    <row r="15" spans="1:7" s="42" customFormat="1" ht="12">
      <c r="A15" s="68" t="s">
        <v>65</v>
      </c>
      <c r="B15" s="85" t="s">
        <v>153</v>
      </c>
      <c r="C15" s="86">
        <v>3223286</v>
      </c>
      <c r="D15" s="78">
        <f t="shared" si="0"/>
        <v>4.1304979132405295E-3</v>
      </c>
      <c r="E15" s="67"/>
      <c r="F15" s="86">
        <v>1925766</v>
      </c>
      <c r="G15" s="78">
        <f t="shared" si="1"/>
        <v>2.4140315840606255E-3</v>
      </c>
    </row>
    <row r="16" spans="1:7" s="42" customFormat="1" ht="12">
      <c r="A16" s="68" t="s">
        <v>67</v>
      </c>
      <c r="B16" s="85" t="s">
        <v>154</v>
      </c>
      <c r="C16" s="86">
        <v>26419</v>
      </c>
      <c r="D16" s="78">
        <f t="shared" si="0"/>
        <v>3.3854775645072E-5</v>
      </c>
      <c r="E16" s="67"/>
      <c r="F16" s="86">
        <v>11512</v>
      </c>
      <c r="G16" s="78">
        <f t="shared" si="1"/>
        <v>1.4430793562512746E-5</v>
      </c>
    </row>
    <row r="17" spans="1:7" s="42" customFormat="1" ht="12">
      <c r="A17" s="68" t="s">
        <v>69</v>
      </c>
      <c r="B17" s="87" t="s">
        <v>155</v>
      </c>
      <c r="C17" s="86">
        <v>41125</v>
      </c>
      <c r="D17" s="78">
        <f t="shared" si="0"/>
        <v>5.2699861781429507E-5</v>
      </c>
      <c r="E17" s="67"/>
      <c r="F17" s="86">
        <v>37825</v>
      </c>
      <c r="G17" s="78">
        <f t="shared" si="1"/>
        <v>4.7415285484889214E-5</v>
      </c>
    </row>
    <row r="18" spans="1:7" s="42" customFormat="1" ht="12">
      <c r="A18" s="68" t="s">
        <v>71</v>
      </c>
      <c r="B18" s="85" t="s">
        <v>46</v>
      </c>
      <c r="C18" s="88">
        <v>6263888</v>
      </c>
      <c r="D18" s="79">
        <f t="shared" si="0"/>
        <v>8.0268943906226121E-3</v>
      </c>
      <c r="E18" s="67"/>
      <c r="F18" s="88">
        <v>5395844</v>
      </c>
      <c r="G18" s="79">
        <f t="shared" si="1"/>
        <v>6.7639255437389701E-3</v>
      </c>
    </row>
    <row r="19" spans="1:7" s="42" customFormat="1" ht="12" customHeight="1">
      <c r="A19" s="68"/>
      <c r="B19" s="85"/>
      <c r="C19" s="90"/>
      <c r="D19" s="91"/>
      <c r="E19" s="67"/>
      <c r="F19" s="90"/>
      <c r="G19" s="91"/>
    </row>
    <row r="20" spans="1:7" s="42" customFormat="1" ht="12">
      <c r="A20" s="84" t="s">
        <v>28</v>
      </c>
      <c r="B20" s="84"/>
      <c r="C20" s="86">
        <f>SUM(C8:C18)</f>
        <v>780362578</v>
      </c>
      <c r="D20" s="78">
        <f t="shared" si="0"/>
        <v>1</v>
      </c>
      <c r="E20" s="69"/>
      <c r="F20" s="86">
        <f>SUM(F8:F18)</f>
        <v>797738527</v>
      </c>
      <c r="G20" s="78">
        <f t="shared" si="1"/>
        <v>1</v>
      </c>
    </row>
    <row r="21" spans="1:7" s="72" customFormat="1" ht="12">
      <c r="A21" s="70"/>
      <c r="B21" s="71" t="s">
        <v>143</v>
      </c>
      <c r="C21" s="80">
        <v>59</v>
      </c>
      <c r="D21" s="87"/>
      <c r="E21" s="73"/>
      <c r="F21" s="80">
        <v>60</v>
      </c>
      <c r="G21" s="87"/>
    </row>
    <row r="22" spans="1:7" s="42" customFormat="1" ht="12">
      <c r="A22" s="84" t="s">
        <v>29</v>
      </c>
      <c r="B22" s="84"/>
      <c r="C22" s="82"/>
      <c r="D22" s="82"/>
      <c r="E22" s="74"/>
      <c r="F22" s="82"/>
      <c r="G22" s="82"/>
    </row>
    <row r="23" spans="1:7" s="42" customFormat="1" ht="12">
      <c r="A23" s="68" t="s">
        <v>156</v>
      </c>
      <c r="B23" s="85" t="s">
        <v>157</v>
      </c>
      <c r="C23" s="86">
        <v>308857327</v>
      </c>
      <c r="D23" s="78">
        <f t="shared" ref="D23:D62" si="2">IFERROR(C23/C$20,"err")</f>
        <v>0.39578695302326505</v>
      </c>
      <c r="E23" s="67"/>
      <c r="F23" s="86">
        <v>319792734</v>
      </c>
      <c r="G23" s="78">
        <f t="shared" ref="G23:G62" si="3">IFERROR(F23/F$20,"err")</f>
        <v>0.40087412501264341</v>
      </c>
    </row>
    <row r="24" spans="1:7" s="42" customFormat="1" ht="12">
      <c r="A24" s="68" t="s">
        <v>158</v>
      </c>
      <c r="B24" s="85" t="s">
        <v>159</v>
      </c>
      <c r="C24" s="86">
        <v>929611</v>
      </c>
      <c r="D24" s="78">
        <f t="shared" si="2"/>
        <v>1.1912552270029535E-3</v>
      </c>
      <c r="E24" s="67"/>
      <c r="F24" s="86">
        <v>1138175</v>
      </c>
      <c r="G24" s="78">
        <f t="shared" si="3"/>
        <v>1.4267519512693662E-3</v>
      </c>
    </row>
    <row r="25" spans="1:7" s="42" customFormat="1" ht="12">
      <c r="A25" s="68" t="s">
        <v>160</v>
      </c>
      <c r="B25" s="85" t="s">
        <v>161</v>
      </c>
      <c r="C25" s="86">
        <v>51715907</v>
      </c>
      <c r="D25" s="78">
        <f t="shared" si="2"/>
        <v>6.6271638925258669E-2</v>
      </c>
      <c r="E25" s="67"/>
      <c r="F25" s="86">
        <v>57036177</v>
      </c>
      <c r="G25" s="78">
        <f t="shared" si="3"/>
        <v>7.1497332859793039E-2</v>
      </c>
    </row>
    <row r="26" spans="1:7" s="42" customFormat="1" ht="12">
      <c r="A26" s="68" t="s">
        <v>162</v>
      </c>
      <c r="B26" s="85" t="s">
        <v>163</v>
      </c>
      <c r="C26" s="86">
        <v>18220</v>
      </c>
      <c r="D26" s="78">
        <f t="shared" si="2"/>
        <v>2.3348121134532415E-5</v>
      </c>
      <c r="E26" s="67"/>
      <c r="F26" s="86">
        <v>114846</v>
      </c>
      <c r="G26" s="78">
        <f t="shared" si="3"/>
        <v>1.4396446468731226E-4</v>
      </c>
    </row>
    <row r="27" spans="1:7" s="42" customFormat="1" ht="12">
      <c r="A27" s="68" t="s">
        <v>51</v>
      </c>
      <c r="B27" s="85" t="s">
        <v>164</v>
      </c>
      <c r="C27" s="86">
        <v>5013760</v>
      </c>
      <c r="D27" s="78">
        <f t="shared" si="2"/>
        <v>6.4249108572707594E-3</v>
      </c>
      <c r="E27" s="67"/>
      <c r="F27" s="86">
        <v>5023605</v>
      </c>
      <c r="G27" s="78">
        <f t="shared" si="3"/>
        <v>6.2973077392813447E-3</v>
      </c>
    </row>
    <row r="28" spans="1:7" s="42" customFormat="1" ht="12">
      <c r="A28" s="68" t="s">
        <v>53</v>
      </c>
      <c r="B28" s="85" t="s">
        <v>165</v>
      </c>
      <c r="C28" s="86">
        <v>141976</v>
      </c>
      <c r="D28" s="78">
        <f t="shared" si="2"/>
        <v>1.8193594106456499E-4</v>
      </c>
      <c r="E28" s="67"/>
      <c r="F28" s="86">
        <v>741424</v>
      </c>
      <c r="G28" s="78">
        <f t="shared" si="3"/>
        <v>9.2940728685653661E-4</v>
      </c>
    </row>
    <row r="29" spans="1:7" s="42" customFormat="1" ht="12">
      <c r="A29" s="68" t="s">
        <v>56</v>
      </c>
      <c r="B29" s="85" t="s">
        <v>166</v>
      </c>
      <c r="C29" s="86">
        <v>13071193</v>
      </c>
      <c r="D29" s="78">
        <f t="shared" si="2"/>
        <v>1.6750153542088482E-2</v>
      </c>
      <c r="E29" s="67"/>
      <c r="F29" s="86">
        <v>13466376</v>
      </c>
      <c r="G29" s="78">
        <f t="shared" si="3"/>
        <v>1.6880689028072979E-2</v>
      </c>
    </row>
    <row r="30" spans="1:7" s="42" customFormat="1" ht="12">
      <c r="A30" s="68" t="s">
        <v>57</v>
      </c>
      <c r="B30" s="85" t="s">
        <v>167</v>
      </c>
      <c r="C30" s="86">
        <v>98022818</v>
      </c>
      <c r="D30" s="78">
        <f t="shared" si="2"/>
        <v>0.12561188960550079</v>
      </c>
      <c r="E30" s="67"/>
      <c r="F30" s="86">
        <v>92127639</v>
      </c>
      <c r="G30" s="78">
        <f t="shared" si="3"/>
        <v>0.11548600936507107</v>
      </c>
    </row>
    <row r="31" spans="1:7" s="42" customFormat="1" ht="12">
      <c r="A31" s="68" t="s">
        <v>45</v>
      </c>
      <c r="B31" s="85" t="s">
        <v>58</v>
      </c>
      <c r="C31" s="86">
        <v>33710928</v>
      </c>
      <c r="D31" s="78">
        <f t="shared" si="2"/>
        <v>4.3199057656503871E-2</v>
      </c>
      <c r="E31" s="67"/>
      <c r="F31" s="86">
        <v>37797323</v>
      </c>
      <c r="G31" s="78">
        <f t="shared" si="3"/>
        <v>4.7380591159539173E-2</v>
      </c>
    </row>
    <row r="32" spans="1:7" s="42" customFormat="1" ht="12">
      <c r="A32" s="68" t="s">
        <v>59</v>
      </c>
      <c r="B32" s="85" t="s">
        <v>60</v>
      </c>
      <c r="C32" s="86">
        <v>1466717</v>
      </c>
      <c r="D32" s="78">
        <f t="shared" si="2"/>
        <v>1.8795327215190988E-3</v>
      </c>
      <c r="E32" s="67"/>
      <c r="F32" s="86">
        <v>1535277</v>
      </c>
      <c r="G32" s="78">
        <f t="shared" si="3"/>
        <v>1.9245366094747984E-3</v>
      </c>
    </row>
    <row r="33" spans="1:7" s="42" customFormat="1" ht="12">
      <c r="A33" s="68" t="s">
        <v>61</v>
      </c>
      <c r="B33" s="85" t="s">
        <v>62</v>
      </c>
      <c r="C33" s="86">
        <v>3178888</v>
      </c>
      <c r="D33" s="78">
        <f t="shared" si="2"/>
        <v>4.0736038472618816E-3</v>
      </c>
      <c r="E33" s="67"/>
      <c r="F33" s="86">
        <v>3112810</v>
      </c>
      <c r="G33" s="78">
        <f t="shared" si="3"/>
        <v>3.9020429559872569E-3</v>
      </c>
    </row>
    <row r="34" spans="1:7" s="42" customFormat="1" ht="12">
      <c r="A34" s="68" t="s">
        <v>63</v>
      </c>
      <c r="B34" s="85" t="s">
        <v>615</v>
      </c>
      <c r="C34" s="86">
        <v>11654335</v>
      </c>
      <c r="D34" s="78">
        <f t="shared" si="2"/>
        <v>1.4934512915610364E-2</v>
      </c>
      <c r="E34" s="67"/>
      <c r="F34" s="86">
        <v>13130166</v>
      </c>
      <c r="G34" s="78">
        <f t="shared" si="3"/>
        <v>1.6459235144850915E-2</v>
      </c>
    </row>
    <row r="35" spans="1:7" s="42" customFormat="1" ht="12">
      <c r="A35" s="68" t="s">
        <v>64</v>
      </c>
      <c r="B35" s="85" t="s">
        <v>168</v>
      </c>
      <c r="C35" s="86">
        <v>4371367</v>
      </c>
      <c r="D35" s="78">
        <f t="shared" si="2"/>
        <v>5.6017127464049153E-3</v>
      </c>
      <c r="E35" s="67"/>
      <c r="F35" s="86">
        <v>4627324</v>
      </c>
      <c r="G35" s="78">
        <f t="shared" si="3"/>
        <v>5.8005522403457898E-3</v>
      </c>
    </row>
    <row r="36" spans="1:7" s="42" customFormat="1" ht="12">
      <c r="A36" s="68" t="s">
        <v>65</v>
      </c>
      <c r="B36" s="85" t="s">
        <v>66</v>
      </c>
      <c r="C36" s="86">
        <v>1767181</v>
      </c>
      <c r="D36" s="78">
        <f t="shared" si="2"/>
        <v>2.2645639986083495E-3</v>
      </c>
      <c r="E36" s="67"/>
      <c r="F36" s="86">
        <v>1927637</v>
      </c>
      <c r="G36" s="78">
        <f t="shared" si="3"/>
        <v>2.4163769640776042E-3</v>
      </c>
    </row>
    <row r="37" spans="1:7" s="42" customFormat="1" ht="12">
      <c r="A37" s="68" t="s">
        <v>67</v>
      </c>
      <c r="B37" s="85" t="s">
        <v>169</v>
      </c>
      <c r="C37" s="86">
        <v>48778</v>
      </c>
      <c r="D37" s="78">
        <f t="shared" si="2"/>
        <v>6.2506841531296498E-5</v>
      </c>
      <c r="E37" s="67"/>
      <c r="F37" s="86">
        <v>37883</v>
      </c>
      <c r="G37" s="78">
        <f t="shared" si="3"/>
        <v>4.7487991011871992E-5</v>
      </c>
    </row>
    <row r="38" spans="1:7" s="42" customFormat="1" ht="12">
      <c r="A38" s="68" t="s">
        <v>69</v>
      </c>
      <c r="B38" s="85" t="s">
        <v>170</v>
      </c>
      <c r="C38" s="86">
        <v>1105602</v>
      </c>
      <c r="D38" s="78">
        <f t="shared" si="2"/>
        <v>1.4167798804929368E-3</v>
      </c>
      <c r="E38" s="67"/>
      <c r="F38" s="86">
        <v>1133447</v>
      </c>
      <c r="G38" s="78">
        <f t="shared" si="3"/>
        <v>1.4208251972767012E-3</v>
      </c>
    </row>
    <row r="39" spans="1:7" s="42" customFormat="1" ht="12">
      <c r="A39" s="68" t="s">
        <v>71</v>
      </c>
      <c r="B39" s="85" t="s">
        <v>72</v>
      </c>
      <c r="C39" s="86">
        <v>1624221</v>
      </c>
      <c r="D39" s="78">
        <f t="shared" si="2"/>
        <v>2.081367105227847E-3</v>
      </c>
      <c r="E39" s="67"/>
      <c r="F39" s="86">
        <v>1762669</v>
      </c>
      <c r="G39" s="78">
        <f t="shared" si="3"/>
        <v>2.2095823886414852E-3</v>
      </c>
    </row>
    <row r="40" spans="1:7" s="42" customFormat="1" ht="12">
      <c r="A40" s="68" t="s">
        <v>73</v>
      </c>
      <c r="B40" s="85" t="s">
        <v>74</v>
      </c>
      <c r="C40" s="86">
        <v>2876980</v>
      </c>
      <c r="D40" s="78">
        <f t="shared" si="2"/>
        <v>3.6867221482781046E-3</v>
      </c>
      <c r="E40" s="67"/>
      <c r="F40" s="86">
        <v>3119000</v>
      </c>
      <c r="G40" s="78">
        <f t="shared" si="3"/>
        <v>3.9098023906773156E-3</v>
      </c>
    </row>
    <row r="41" spans="1:7" s="42" customFormat="1" ht="12">
      <c r="A41" s="68" t="s">
        <v>75</v>
      </c>
      <c r="B41" s="85" t="s">
        <v>76</v>
      </c>
      <c r="C41" s="86">
        <v>6288163</v>
      </c>
      <c r="D41" s="78">
        <f t="shared" si="2"/>
        <v>8.0580017254492185E-3</v>
      </c>
      <c r="E41" s="67"/>
      <c r="F41" s="86">
        <v>4826908</v>
      </c>
      <c r="G41" s="78">
        <f t="shared" si="3"/>
        <v>6.0507394799549398E-3</v>
      </c>
    </row>
    <row r="42" spans="1:7" s="42" customFormat="1" ht="12">
      <c r="A42" s="68" t="s">
        <v>77</v>
      </c>
      <c r="B42" s="85" t="s">
        <v>171</v>
      </c>
      <c r="C42" s="86">
        <v>5101642</v>
      </c>
      <c r="D42" s="78">
        <f t="shared" si="2"/>
        <v>6.5375277388045128E-3</v>
      </c>
      <c r="E42" s="67"/>
      <c r="F42" s="86">
        <v>5017899</v>
      </c>
      <c r="G42" s="78">
        <f t="shared" si="3"/>
        <v>6.2901550196785222E-3</v>
      </c>
    </row>
    <row r="43" spans="1:7" s="42" customFormat="1" ht="12">
      <c r="A43" s="68" t="s">
        <v>79</v>
      </c>
      <c r="B43" s="85" t="s">
        <v>172</v>
      </c>
      <c r="C43" s="86">
        <v>1100109</v>
      </c>
      <c r="D43" s="78">
        <f t="shared" si="2"/>
        <v>1.409740844851225E-3</v>
      </c>
      <c r="E43" s="67"/>
      <c r="F43" s="86">
        <v>910043</v>
      </c>
      <c r="G43" s="78">
        <f t="shared" si="3"/>
        <v>1.1407785498618647E-3</v>
      </c>
    </row>
    <row r="44" spans="1:7" s="42" customFormat="1" ht="12">
      <c r="A44" s="68" t="s">
        <v>81</v>
      </c>
      <c r="B44" s="85" t="s">
        <v>82</v>
      </c>
      <c r="C44" s="86">
        <v>4623086</v>
      </c>
      <c r="D44" s="78">
        <f t="shared" si="2"/>
        <v>5.924279469997855E-3</v>
      </c>
      <c r="E44" s="67"/>
      <c r="F44" s="86">
        <v>4968913</v>
      </c>
      <c r="G44" s="78">
        <f t="shared" si="3"/>
        <v>6.2287489344237225E-3</v>
      </c>
    </row>
    <row r="45" spans="1:7" s="42" customFormat="1" ht="12">
      <c r="A45" s="68" t="s">
        <v>83</v>
      </c>
      <c r="B45" s="85" t="s">
        <v>84</v>
      </c>
      <c r="C45" s="86">
        <v>3164244</v>
      </c>
      <c r="D45" s="78">
        <f t="shared" si="2"/>
        <v>4.0548382113730725E-3</v>
      </c>
      <c r="E45" s="67"/>
      <c r="F45" s="86">
        <v>3083266</v>
      </c>
      <c r="G45" s="78">
        <f t="shared" si="3"/>
        <v>3.8650082647945119E-3</v>
      </c>
    </row>
    <row r="46" spans="1:7" s="42" customFormat="1" ht="12">
      <c r="A46" s="68" t="s">
        <v>85</v>
      </c>
      <c r="B46" s="85" t="s">
        <v>86</v>
      </c>
      <c r="C46" s="86">
        <v>5370742</v>
      </c>
      <c r="D46" s="78">
        <f t="shared" si="2"/>
        <v>6.8823674422788632E-3</v>
      </c>
      <c r="E46" s="67"/>
      <c r="F46" s="86">
        <v>5609141</v>
      </c>
      <c r="G46" s="78">
        <f t="shared" si="3"/>
        <v>7.031302626305273E-3</v>
      </c>
    </row>
    <row r="47" spans="1:7" s="42" customFormat="1" ht="12">
      <c r="A47" s="68" t="s">
        <v>87</v>
      </c>
      <c r="B47" s="85" t="s">
        <v>88</v>
      </c>
      <c r="C47" s="86">
        <v>25595</v>
      </c>
      <c r="D47" s="78">
        <f t="shared" si="2"/>
        <v>3.2798856226034972E-5</v>
      </c>
      <c r="E47" s="67"/>
      <c r="F47" s="86">
        <v>17760</v>
      </c>
      <c r="G47" s="78">
        <f t="shared" si="3"/>
        <v>2.2262933779554061E-5</v>
      </c>
    </row>
    <row r="48" spans="1:7" s="42" customFormat="1" ht="12">
      <c r="A48" s="68" t="s">
        <v>89</v>
      </c>
      <c r="B48" s="85" t="s">
        <v>614</v>
      </c>
      <c r="C48" s="86">
        <v>1717942</v>
      </c>
      <c r="D48" s="78">
        <f t="shared" si="2"/>
        <v>2.2014664060428586E-3</v>
      </c>
      <c r="E48" s="67"/>
      <c r="F48" s="86">
        <v>1780572</v>
      </c>
      <c r="G48" s="78">
        <f t="shared" si="3"/>
        <v>2.2320245791513588E-3</v>
      </c>
    </row>
    <row r="49" spans="1:7" s="42" customFormat="1" ht="12">
      <c r="A49" s="68" t="s">
        <v>90</v>
      </c>
      <c r="B49" s="85" t="s">
        <v>91</v>
      </c>
      <c r="C49" s="86">
        <v>41916</v>
      </c>
      <c r="D49" s="78">
        <f t="shared" si="2"/>
        <v>5.371349316548083E-5</v>
      </c>
      <c r="E49" s="67"/>
      <c r="F49" s="86">
        <v>60402</v>
      </c>
      <c r="G49" s="78">
        <f t="shared" si="3"/>
        <v>7.5716538634719839E-5</v>
      </c>
    </row>
    <row r="50" spans="1:7" s="42" customFormat="1" ht="12">
      <c r="A50" s="68" t="s">
        <v>92</v>
      </c>
      <c r="B50" s="85" t="s">
        <v>173</v>
      </c>
      <c r="C50" s="86">
        <v>1850277</v>
      </c>
      <c r="D50" s="78">
        <f t="shared" si="2"/>
        <v>2.3710478336135695E-3</v>
      </c>
      <c r="E50" s="67"/>
      <c r="F50" s="86">
        <v>1864389</v>
      </c>
      <c r="G50" s="78">
        <f t="shared" si="3"/>
        <v>2.3370928404464536E-3</v>
      </c>
    </row>
    <row r="51" spans="1:7" s="42" customFormat="1" ht="12">
      <c r="A51" s="68" t="s">
        <v>94</v>
      </c>
      <c r="B51" s="85" t="s">
        <v>174</v>
      </c>
      <c r="C51" s="86">
        <v>9636255</v>
      </c>
      <c r="D51" s="78">
        <f t="shared" si="2"/>
        <v>1.2348432987005688E-2</v>
      </c>
      <c r="E51" s="67"/>
      <c r="F51" s="86">
        <v>7704645</v>
      </c>
      <c r="G51" s="78">
        <f t="shared" si="3"/>
        <v>9.6581081886245659E-3</v>
      </c>
    </row>
    <row r="52" spans="1:7" s="42" customFormat="1" ht="12">
      <c r="A52" s="68" t="s">
        <v>96</v>
      </c>
      <c r="B52" s="85" t="s">
        <v>175</v>
      </c>
      <c r="C52" s="86">
        <v>37060436</v>
      </c>
      <c r="D52" s="78">
        <f t="shared" si="2"/>
        <v>4.7491303459197914E-2</v>
      </c>
      <c r="E52" s="67"/>
      <c r="F52" s="86">
        <v>37136999</v>
      </c>
      <c r="G52" s="78">
        <f t="shared" si="3"/>
        <v>4.6552846256101656E-2</v>
      </c>
    </row>
    <row r="53" spans="1:7" s="42" customFormat="1" ht="12">
      <c r="A53" s="68" t="s">
        <v>98</v>
      </c>
      <c r="B53" s="85" t="s">
        <v>176</v>
      </c>
      <c r="C53" s="86">
        <v>20605940</v>
      </c>
      <c r="D53" s="78">
        <f t="shared" si="2"/>
        <v>2.6405597322223209E-2</v>
      </c>
      <c r="E53" s="67"/>
      <c r="F53" s="86">
        <v>20560543</v>
      </c>
      <c r="G53" s="78">
        <f t="shared" si="3"/>
        <v>2.5773536445983885E-2</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35055</v>
      </c>
      <c r="D55" s="78">
        <f t="shared" si="2"/>
        <v>4.4921426255270791E-5</v>
      </c>
      <c r="E55" s="67"/>
      <c r="F55" s="86">
        <v>5779</v>
      </c>
      <c r="G55" s="78">
        <f t="shared" si="3"/>
        <v>7.2442282833357505E-6</v>
      </c>
    </row>
    <row r="56" spans="1:7" s="42" customFormat="1" ht="12">
      <c r="A56" s="68" t="s">
        <v>104</v>
      </c>
      <c r="B56" s="85" t="s">
        <v>107</v>
      </c>
      <c r="C56" s="86">
        <v>958392</v>
      </c>
      <c r="D56" s="78">
        <f t="shared" si="2"/>
        <v>1.2281368007885176E-3</v>
      </c>
      <c r="E56" s="67"/>
      <c r="F56" s="86">
        <v>827437</v>
      </c>
      <c r="G56" s="78">
        <f t="shared" si="3"/>
        <v>1.0372283298284277E-3</v>
      </c>
    </row>
    <row r="57" spans="1:7" s="42" customFormat="1" ht="12">
      <c r="A57" s="68" t="s">
        <v>106</v>
      </c>
      <c r="B57" s="85" t="s">
        <v>179</v>
      </c>
      <c r="C57" s="86">
        <v>707196</v>
      </c>
      <c r="D57" s="78">
        <f t="shared" si="2"/>
        <v>9.0624027847732084E-4</v>
      </c>
      <c r="E57" s="67"/>
      <c r="F57" s="86">
        <v>679839</v>
      </c>
      <c r="G57" s="78">
        <f t="shared" si="3"/>
        <v>8.522078061800819E-4</v>
      </c>
    </row>
    <row r="58" spans="1:7" s="42" customFormat="1" ht="12">
      <c r="A58" s="68" t="s">
        <v>108</v>
      </c>
      <c r="B58" s="85" t="s">
        <v>180</v>
      </c>
      <c r="C58" s="52">
        <v>19433780</v>
      </c>
      <c r="D58" s="79">
        <f t="shared" si="2"/>
        <v>2.4903526319530918E-2</v>
      </c>
      <c r="E58" s="67"/>
      <c r="F58" s="52">
        <v>17942593</v>
      </c>
      <c r="G58" s="79">
        <f t="shared" si="3"/>
        <v>2.2491822060387964E-2</v>
      </c>
    </row>
    <row r="59" spans="1:7" s="42" customFormat="1" ht="5.45" customHeight="1">
      <c r="A59" s="68"/>
      <c r="B59" s="85"/>
      <c r="C59" s="92"/>
      <c r="D59" s="91"/>
      <c r="E59" s="67"/>
      <c r="F59" s="92"/>
      <c r="G59" s="91"/>
    </row>
    <row r="60" spans="1:7" s="42" customFormat="1" ht="12">
      <c r="A60" s="89" t="s">
        <v>30</v>
      </c>
      <c r="B60" s="89"/>
      <c r="C60" s="86">
        <f>SUM(C23:C58)</f>
        <v>657296579</v>
      </c>
      <c r="D60" s="78">
        <f t="shared" si="2"/>
        <v>0.84229638571930598</v>
      </c>
      <c r="E60" s="69"/>
      <c r="F60" s="86">
        <f>SUM(F23:F58)</f>
        <v>670621640</v>
      </c>
      <c r="G60" s="78">
        <f t="shared" si="3"/>
        <v>0.84065344383197882</v>
      </c>
    </row>
    <row r="61" spans="1:7" s="42" customFormat="1" ht="6.75" customHeight="1" thickBot="1">
      <c r="A61" s="83"/>
      <c r="B61" s="83"/>
      <c r="C61" s="83"/>
      <c r="D61" s="83"/>
      <c r="E61" s="67"/>
      <c r="F61" s="83"/>
      <c r="G61" s="83"/>
    </row>
    <row r="62" spans="1:7" s="42" customFormat="1" ht="12.75" thickTop="1">
      <c r="A62" s="89" t="s">
        <v>31</v>
      </c>
      <c r="B62" s="89"/>
      <c r="C62" s="54">
        <v>123066004</v>
      </c>
      <c r="D62" s="81">
        <f t="shared" si="2"/>
        <v>0.15770362068797206</v>
      </c>
      <c r="E62" s="69"/>
      <c r="F62" s="54">
        <v>127116891</v>
      </c>
      <c r="G62" s="81">
        <f t="shared" si="3"/>
        <v>0.15934656118219548</v>
      </c>
    </row>
  </sheetData>
  <mergeCells count="5">
    <mergeCell ref="A1:G1"/>
    <mergeCell ref="A2:G2"/>
    <mergeCell ref="C4:D4"/>
    <mergeCell ref="F4:G4"/>
    <mergeCell ref="A5:B5"/>
  </mergeCells>
  <printOptions horizontalCentered="1"/>
  <pageMargins left="0.4" right="0.21" top="0.43" bottom="0.4" header="0.42" footer="0.21"/>
  <pageSetup scale="99"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A2007-FC54-40C4-BE66-0B8F20FC0126}">
  <sheetPr codeName="Sheet17">
    <tabColor rgb="FF963634"/>
  </sheetPr>
  <dimension ref="A1:G62"/>
  <sheetViews>
    <sheetView showGridLines="0" zoomScaleNormal="100" workbookViewId="0">
      <selection activeCell="B24" sqref="B24"/>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181</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140</v>
      </c>
      <c r="D4" s="388"/>
      <c r="E4" s="64"/>
      <c r="F4" s="388" t="s">
        <v>141</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783665155</v>
      </c>
      <c r="D6" s="78">
        <f t="shared" ref="D6:D20" si="0">IFERROR(C6/C$20,"err")</f>
        <v>0.9823584150399195</v>
      </c>
      <c r="E6" s="67"/>
      <c r="F6" s="86">
        <v>878440548</v>
      </c>
      <c r="G6" s="78">
        <f t="shared" ref="G6:G20" si="1">IFERROR(F6/F$20,"err")</f>
        <v>0.97931588678553982</v>
      </c>
    </row>
    <row r="7" spans="1:7" s="42" customFormat="1" ht="12">
      <c r="A7" s="68" t="s">
        <v>39</v>
      </c>
      <c r="B7" s="85" t="s">
        <v>145</v>
      </c>
      <c r="C7" s="86">
        <v>117550141</v>
      </c>
      <c r="D7" s="78">
        <f t="shared" si="0"/>
        <v>0.1473542232466353</v>
      </c>
      <c r="E7" s="67"/>
      <c r="F7" s="86">
        <v>131810599</v>
      </c>
      <c r="G7" s="78">
        <f t="shared" si="1"/>
        <v>0.14694701188522344</v>
      </c>
    </row>
    <row r="8" spans="1:7" s="42" customFormat="1" ht="12">
      <c r="A8" s="68" t="s">
        <v>41</v>
      </c>
      <c r="B8" s="85" t="s">
        <v>146</v>
      </c>
      <c r="C8" s="86">
        <v>666115014</v>
      </c>
      <c r="D8" s="78">
        <f t="shared" si="0"/>
        <v>0.83500419179328411</v>
      </c>
      <c r="E8" s="67"/>
      <c r="F8" s="86">
        <v>746629949</v>
      </c>
      <c r="G8" s="78">
        <f t="shared" si="1"/>
        <v>0.83236887490031641</v>
      </c>
    </row>
    <row r="9" spans="1:7" s="42" customFormat="1" ht="12">
      <c r="A9" s="68" t="s">
        <v>43</v>
      </c>
      <c r="B9" s="85" t="s">
        <v>147</v>
      </c>
      <c r="C9" s="86">
        <v>21242232</v>
      </c>
      <c r="D9" s="78">
        <f t="shared" si="0"/>
        <v>2.6628063307766004E-2</v>
      </c>
      <c r="E9" s="67"/>
      <c r="F9" s="86">
        <v>20139026</v>
      </c>
      <c r="G9" s="78">
        <f t="shared" si="1"/>
        <v>2.2451682303475638E-2</v>
      </c>
    </row>
    <row r="10" spans="1:7" s="42" customFormat="1" ht="12">
      <c r="A10" s="68" t="s">
        <v>45</v>
      </c>
      <c r="B10" s="85" t="s">
        <v>148</v>
      </c>
      <c r="C10" s="86">
        <v>59165261</v>
      </c>
      <c r="D10" s="78">
        <f t="shared" si="0"/>
        <v>7.4166232415148234E-2</v>
      </c>
      <c r="E10" s="67"/>
      <c r="F10" s="86">
        <v>64193693</v>
      </c>
      <c r="G10" s="78">
        <f t="shared" si="1"/>
        <v>7.1565347853607617E-2</v>
      </c>
    </row>
    <row r="11" spans="1:7" s="42" customFormat="1" ht="12">
      <c r="A11" s="68" t="s">
        <v>59</v>
      </c>
      <c r="B11" s="85" t="s">
        <v>149</v>
      </c>
      <c r="C11" s="86">
        <v>7743279</v>
      </c>
      <c r="D11" s="78">
        <f t="shared" si="0"/>
        <v>9.706537590856509E-3</v>
      </c>
      <c r="E11" s="67"/>
      <c r="F11" s="86">
        <v>11891216</v>
      </c>
      <c r="G11" s="78">
        <f t="shared" si="1"/>
        <v>1.3256738624499833E-2</v>
      </c>
    </row>
    <row r="12" spans="1:7" s="42" customFormat="1" ht="12">
      <c r="A12" s="68" t="s">
        <v>61</v>
      </c>
      <c r="B12" s="85" t="s">
        <v>150</v>
      </c>
      <c r="C12" s="86">
        <v>36095449</v>
      </c>
      <c r="D12" s="78">
        <f t="shared" si="0"/>
        <v>4.5247217952154889E-2</v>
      </c>
      <c r="E12" s="67"/>
      <c r="F12" s="86">
        <v>47923057</v>
      </c>
      <c r="G12" s="78">
        <f t="shared" si="1"/>
        <v>5.3426280435575901E-2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6345</v>
      </c>
      <c r="D14" s="78">
        <f t="shared" si="0"/>
        <v>7.9537339432021696E-6</v>
      </c>
      <c r="E14" s="67"/>
      <c r="F14" s="86">
        <v>6239</v>
      </c>
      <c r="G14" s="78">
        <f t="shared" si="1"/>
        <v>6.9554528551373095E-6</v>
      </c>
    </row>
    <row r="15" spans="1:7" s="42" customFormat="1" ht="12">
      <c r="A15" s="68" t="s">
        <v>65</v>
      </c>
      <c r="B15" s="85" t="s">
        <v>153</v>
      </c>
      <c r="C15" s="86">
        <v>1925766</v>
      </c>
      <c r="D15" s="78">
        <f t="shared" si="0"/>
        <v>2.4140315840606255E-3</v>
      </c>
      <c r="E15" s="67"/>
      <c r="F15" s="86">
        <v>3588148</v>
      </c>
      <c r="G15" s="78">
        <f t="shared" si="1"/>
        <v>4.000191417094923E-3</v>
      </c>
    </row>
    <row r="16" spans="1:7" s="42" customFormat="1" ht="12">
      <c r="A16" s="68" t="s">
        <v>67</v>
      </c>
      <c r="B16" s="85" t="s">
        <v>154</v>
      </c>
      <c r="C16" s="86">
        <v>11512</v>
      </c>
      <c r="D16" s="78">
        <f t="shared" si="0"/>
        <v>1.4430793562512746E-5</v>
      </c>
      <c r="E16" s="67"/>
      <c r="F16" s="86">
        <v>13306</v>
      </c>
      <c r="G16" s="78">
        <f t="shared" si="1"/>
        <v>1.4833988730639051E-5</v>
      </c>
    </row>
    <row r="17" spans="1:7" s="42" customFormat="1" ht="12">
      <c r="A17" s="68" t="s">
        <v>69</v>
      </c>
      <c r="B17" s="87" t="s">
        <v>155</v>
      </c>
      <c r="C17" s="86">
        <v>37825</v>
      </c>
      <c r="D17" s="78">
        <f t="shared" si="0"/>
        <v>4.7415285484889214E-5</v>
      </c>
      <c r="E17" s="67"/>
      <c r="F17" s="86">
        <v>346452</v>
      </c>
      <c r="G17" s="78">
        <f t="shared" si="1"/>
        <v>3.8623666494118147E-4</v>
      </c>
    </row>
    <row r="18" spans="1:7" s="42" customFormat="1" ht="12">
      <c r="A18" s="68" t="s">
        <v>71</v>
      </c>
      <c r="B18" s="85" t="s">
        <v>46</v>
      </c>
      <c r="C18" s="88">
        <v>5395844</v>
      </c>
      <c r="D18" s="79">
        <f t="shared" si="0"/>
        <v>6.7639255437389701E-3</v>
      </c>
      <c r="E18" s="67"/>
      <c r="F18" s="88">
        <v>2262989</v>
      </c>
      <c r="G18" s="79">
        <f t="shared" si="1"/>
        <v>2.522858358902761E-3</v>
      </c>
    </row>
    <row r="19" spans="1:7" s="42" customFormat="1" ht="12" customHeight="1">
      <c r="A19" s="68"/>
      <c r="B19" s="85"/>
      <c r="C19" s="90"/>
      <c r="D19" s="91"/>
      <c r="E19" s="67"/>
      <c r="F19" s="90"/>
      <c r="G19" s="91"/>
    </row>
    <row r="20" spans="1:7" s="42" customFormat="1" ht="12">
      <c r="A20" s="84" t="s">
        <v>28</v>
      </c>
      <c r="B20" s="84"/>
      <c r="C20" s="86">
        <f>SUM(C8:C18)</f>
        <v>797738527</v>
      </c>
      <c r="D20" s="78">
        <f t="shared" si="0"/>
        <v>1</v>
      </c>
      <c r="E20" s="69"/>
      <c r="F20" s="86">
        <f>SUM(F8:F18)</f>
        <v>896994075</v>
      </c>
      <c r="G20" s="78">
        <f t="shared" si="1"/>
        <v>1</v>
      </c>
    </row>
    <row r="21" spans="1:7" s="72" customFormat="1" ht="12">
      <c r="A21" s="70"/>
      <c r="B21" s="71" t="s">
        <v>143</v>
      </c>
      <c r="C21" s="80">
        <v>60</v>
      </c>
      <c r="D21" s="87"/>
      <c r="E21" s="73"/>
      <c r="F21" s="80">
        <v>62</v>
      </c>
      <c r="G21" s="87"/>
    </row>
    <row r="22" spans="1:7" s="42" customFormat="1" ht="12">
      <c r="A22" s="84" t="s">
        <v>29</v>
      </c>
      <c r="B22" s="84"/>
      <c r="C22" s="82"/>
      <c r="D22" s="82"/>
      <c r="E22" s="74"/>
      <c r="F22" s="82"/>
      <c r="G22" s="82"/>
    </row>
    <row r="23" spans="1:7" s="42" customFormat="1" ht="12">
      <c r="A23" s="68" t="s">
        <v>156</v>
      </c>
      <c r="B23" s="85" t="s">
        <v>157</v>
      </c>
      <c r="C23" s="86">
        <v>319792734</v>
      </c>
      <c r="D23" s="78">
        <f t="shared" ref="D23:D62" si="2">IFERROR(C23/C$20,"err")</f>
        <v>0.40087412501264341</v>
      </c>
      <c r="E23" s="67"/>
      <c r="F23" s="86">
        <v>347116927</v>
      </c>
      <c r="G23" s="78">
        <f t="shared" ref="G23:G62" si="3">IFERROR(F23/F$20,"err")</f>
        <v>0.38697794854442041</v>
      </c>
    </row>
    <row r="24" spans="1:7" s="42" customFormat="1" ht="12">
      <c r="A24" s="68" t="s">
        <v>158</v>
      </c>
      <c r="B24" s="85" t="s">
        <v>159</v>
      </c>
      <c r="C24" s="86">
        <v>1138175</v>
      </c>
      <c r="D24" s="78">
        <f t="shared" si="2"/>
        <v>1.4267519512693662E-3</v>
      </c>
      <c r="E24" s="67"/>
      <c r="F24" s="86">
        <v>8090323</v>
      </c>
      <c r="G24" s="78">
        <f t="shared" si="3"/>
        <v>9.0193717277340987E-3</v>
      </c>
    </row>
    <row r="25" spans="1:7" s="42" customFormat="1" ht="12">
      <c r="A25" s="68" t="s">
        <v>160</v>
      </c>
      <c r="B25" s="85" t="s">
        <v>161</v>
      </c>
      <c r="C25" s="86">
        <v>57036177</v>
      </c>
      <c r="D25" s="78">
        <f t="shared" si="2"/>
        <v>7.1497332859793039E-2</v>
      </c>
      <c r="E25" s="67"/>
      <c r="F25" s="86">
        <v>51123013</v>
      </c>
      <c r="G25" s="78">
        <f t="shared" si="3"/>
        <v>5.6993701992959098E-2</v>
      </c>
    </row>
    <row r="26" spans="1:7" s="42" customFormat="1" ht="12">
      <c r="A26" s="68" t="s">
        <v>162</v>
      </c>
      <c r="B26" s="85" t="s">
        <v>163</v>
      </c>
      <c r="C26" s="86">
        <v>114846</v>
      </c>
      <c r="D26" s="78">
        <f t="shared" si="2"/>
        <v>1.4396446468731226E-4</v>
      </c>
      <c r="E26" s="67"/>
      <c r="F26" s="86">
        <v>103388</v>
      </c>
      <c r="G26" s="78">
        <f t="shared" si="3"/>
        <v>1.1526051607420037E-4</v>
      </c>
    </row>
    <row r="27" spans="1:7" s="42" customFormat="1" ht="12">
      <c r="A27" s="68" t="s">
        <v>51</v>
      </c>
      <c r="B27" s="85" t="s">
        <v>164</v>
      </c>
      <c r="C27" s="86">
        <v>5023605</v>
      </c>
      <c r="D27" s="78">
        <f t="shared" si="2"/>
        <v>6.2973077392813447E-3</v>
      </c>
      <c r="E27" s="67"/>
      <c r="F27" s="86">
        <v>5527968</v>
      </c>
      <c r="G27" s="78">
        <f t="shared" si="3"/>
        <v>6.1627698042487069E-3</v>
      </c>
    </row>
    <row r="28" spans="1:7" s="42" customFormat="1" ht="12">
      <c r="A28" s="68" t="s">
        <v>53</v>
      </c>
      <c r="B28" s="85" t="s">
        <v>165</v>
      </c>
      <c r="C28" s="86">
        <v>741424</v>
      </c>
      <c r="D28" s="78">
        <f t="shared" si="2"/>
        <v>9.2940728685653661E-4</v>
      </c>
      <c r="E28" s="67"/>
      <c r="F28" s="86">
        <v>1284901</v>
      </c>
      <c r="G28" s="78">
        <f t="shared" si="3"/>
        <v>1.4324520482479218E-3</v>
      </c>
    </row>
    <row r="29" spans="1:7" s="42" customFormat="1" ht="12">
      <c r="A29" s="68" t="s">
        <v>56</v>
      </c>
      <c r="B29" s="85" t="s">
        <v>166</v>
      </c>
      <c r="C29" s="86">
        <v>13466376</v>
      </c>
      <c r="D29" s="78">
        <f t="shared" si="2"/>
        <v>1.6880689028072979E-2</v>
      </c>
      <c r="E29" s="67"/>
      <c r="F29" s="86">
        <v>17185092</v>
      </c>
      <c r="G29" s="78">
        <f t="shared" si="3"/>
        <v>1.9158534575604638E-2</v>
      </c>
    </row>
    <row r="30" spans="1:7" s="42" customFormat="1" ht="12">
      <c r="A30" s="68" t="s">
        <v>57</v>
      </c>
      <c r="B30" s="85" t="s">
        <v>167</v>
      </c>
      <c r="C30" s="86">
        <v>92127639</v>
      </c>
      <c r="D30" s="78">
        <f t="shared" si="2"/>
        <v>0.11548600936507107</v>
      </c>
      <c r="E30" s="67"/>
      <c r="F30" s="86">
        <v>90558256</v>
      </c>
      <c r="G30" s="78">
        <f t="shared" si="3"/>
        <v>0.10095747399446311</v>
      </c>
    </row>
    <row r="31" spans="1:7" s="42" customFormat="1" ht="12">
      <c r="A31" s="68" t="s">
        <v>45</v>
      </c>
      <c r="B31" s="85" t="s">
        <v>58</v>
      </c>
      <c r="C31" s="86">
        <v>37797323</v>
      </c>
      <c r="D31" s="78">
        <f t="shared" si="2"/>
        <v>4.7380591159539173E-2</v>
      </c>
      <c r="E31" s="67"/>
      <c r="F31" s="86">
        <v>37345133</v>
      </c>
      <c r="G31" s="78">
        <f t="shared" si="3"/>
        <v>4.1633645127477567E-2</v>
      </c>
    </row>
    <row r="32" spans="1:7" s="42" customFormat="1" ht="12">
      <c r="A32" s="68" t="s">
        <v>59</v>
      </c>
      <c r="B32" s="85" t="s">
        <v>60</v>
      </c>
      <c r="C32" s="86">
        <v>1535277</v>
      </c>
      <c r="D32" s="78">
        <f t="shared" si="2"/>
        <v>1.9245366094747984E-3</v>
      </c>
      <c r="E32" s="67"/>
      <c r="F32" s="86">
        <v>1518138</v>
      </c>
      <c r="G32" s="78">
        <f t="shared" si="3"/>
        <v>1.6924727178381864E-3</v>
      </c>
    </row>
    <row r="33" spans="1:7" s="42" customFormat="1" ht="12">
      <c r="A33" s="68" t="s">
        <v>61</v>
      </c>
      <c r="B33" s="85" t="s">
        <v>62</v>
      </c>
      <c r="C33" s="86">
        <v>3112810</v>
      </c>
      <c r="D33" s="78">
        <f t="shared" si="2"/>
        <v>3.9020429559872569E-3</v>
      </c>
      <c r="E33" s="67"/>
      <c r="F33" s="86">
        <v>3036750</v>
      </c>
      <c r="G33" s="78">
        <f t="shared" si="3"/>
        <v>3.3854738672604943E-3</v>
      </c>
    </row>
    <row r="34" spans="1:7" s="42" customFormat="1" ht="12">
      <c r="A34" s="68" t="s">
        <v>63</v>
      </c>
      <c r="B34" s="85" t="s">
        <v>615</v>
      </c>
      <c r="C34" s="86">
        <v>13130166</v>
      </c>
      <c r="D34" s="78">
        <f t="shared" si="2"/>
        <v>1.6459235144850915E-2</v>
      </c>
      <c r="E34" s="67"/>
      <c r="F34" s="86">
        <v>9121334</v>
      </c>
      <c r="G34" s="78">
        <f t="shared" si="3"/>
        <v>1.0168778428107232E-2</v>
      </c>
    </row>
    <row r="35" spans="1:7" s="42" customFormat="1" ht="12">
      <c r="A35" s="68" t="s">
        <v>64</v>
      </c>
      <c r="B35" s="85" t="s">
        <v>168</v>
      </c>
      <c r="C35" s="86">
        <v>4627324</v>
      </c>
      <c r="D35" s="78">
        <f t="shared" si="2"/>
        <v>5.8005522403457898E-3</v>
      </c>
      <c r="E35" s="67"/>
      <c r="F35" s="86">
        <v>3220271</v>
      </c>
      <c r="G35" s="78">
        <f t="shared" si="3"/>
        <v>3.5900694215845294E-3</v>
      </c>
    </row>
    <row r="36" spans="1:7" s="42" customFormat="1" ht="12">
      <c r="A36" s="68" t="s">
        <v>65</v>
      </c>
      <c r="B36" s="85" t="s">
        <v>66</v>
      </c>
      <c r="C36" s="86">
        <v>1927637</v>
      </c>
      <c r="D36" s="78">
        <f t="shared" si="2"/>
        <v>2.4163769640776042E-3</v>
      </c>
      <c r="E36" s="67"/>
      <c r="F36" s="86">
        <v>2079723</v>
      </c>
      <c r="G36" s="78">
        <f t="shared" si="3"/>
        <v>2.3185470873929685E-3</v>
      </c>
    </row>
    <row r="37" spans="1:7" s="42" customFormat="1" ht="12">
      <c r="A37" s="68" t="s">
        <v>67</v>
      </c>
      <c r="B37" s="85" t="s">
        <v>169</v>
      </c>
      <c r="C37" s="86">
        <v>37883</v>
      </c>
      <c r="D37" s="78">
        <f t="shared" si="2"/>
        <v>4.7487991011871992E-5</v>
      </c>
      <c r="E37" s="67"/>
      <c r="F37" s="86">
        <v>39908</v>
      </c>
      <c r="G37" s="78">
        <f t="shared" si="3"/>
        <v>4.4490817846260579E-5</v>
      </c>
    </row>
    <row r="38" spans="1:7" s="42" customFormat="1" ht="12">
      <c r="A38" s="68" t="s">
        <v>69</v>
      </c>
      <c r="B38" s="85" t="s">
        <v>170</v>
      </c>
      <c r="C38" s="86">
        <v>1133447</v>
      </c>
      <c r="D38" s="78">
        <f t="shared" si="2"/>
        <v>1.4208251972767012E-3</v>
      </c>
      <c r="E38" s="67"/>
      <c r="F38" s="86">
        <v>633345</v>
      </c>
      <c r="G38" s="78">
        <f t="shared" si="3"/>
        <v>7.0607489798636626E-4</v>
      </c>
    </row>
    <row r="39" spans="1:7" s="42" customFormat="1" ht="12">
      <c r="A39" s="68" t="s">
        <v>71</v>
      </c>
      <c r="B39" s="85" t="s">
        <v>72</v>
      </c>
      <c r="C39" s="86">
        <v>1762669</v>
      </c>
      <c r="D39" s="78">
        <f t="shared" si="2"/>
        <v>2.2095823886414852E-3</v>
      </c>
      <c r="E39" s="67"/>
      <c r="F39" s="86">
        <v>2349269</v>
      </c>
      <c r="G39" s="78">
        <f t="shared" si="3"/>
        <v>2.6190462852276925E-3</v>
      </c>
    </row>
    <row r="40" spans="1:7" s="42" customFormat="1" ht="12">
      <c r="A40" s="68" t="s">
        <v>73</v>
      </c>
      <c r="B40" s="85" t="s">
        <v>74</v>
      </c>
      <c r="C40" s="86">
        <v>3119000</v>
      </c>
      <c r="D40" s="78">
        <f t="shared" si="2"/>
        <v>3.9098023906773156E-3</v>
      </c>
      <c r="E40" s="67"/>
      <c r="F40" s="86">
        <v>3733460</v>
      </c>
      <c r="G40" s="78">
        <f t="shared" si="3"/>
        <v>4.1621902574997503E-3</v>
      </c>
    </row>
    <row r="41" spans="1:7" s="42" customFormat="1" ht="12">
      <c r="A41" s="68" t="s">
        <v>75</v>
      </c>
      <c r="B41" s="85" t="s">
        <v>76</v>
      </c>
      <c r="C41" s="86">
        <v>4826908</v>
      </c>
      <c r="D41" s="78">
        <f t="shared" si="2"/>
        <v>6.0507394799549398E-3</v>
      </c>
      <c r="E41" s="67"/>
      <c r="F41" s="86">
        <v>6916411</v>
      </c>
      <c r="G41" s="78">
        <f t="shared" si="3"/>
        <v>7.7106540530939406E-3</v>
      </c>
    </row>
    <row r="42" spans="1:7" s="42" customFormat="1" ht="12">
      <c r="A42" s="68" t="s">
        <v>77</v>
      </c>
      <c r="B42" s="85" t="s">
        <v>171</v>
      </c>
      <c r="C42" s="86">
        <v>5017899</v>
      </c>
      <c r="D42" s="78">
        <f t="shared" si="2"/>
        <v>6.2901550196785222E-3</v>
      </c>
      <c r="E42" s="67"/>
      <c r="F42" s="86">
        <v>4787528</v>
      </c>
      <c r="G42" s="78">
        <f t="shared" si="3"/>
        <v>5.3373016984532475E-3</v>
      </c>
    </row>
    <row r="43" spans="1:7" s="42" customFormat="1" ht="12">
      <c r="A43" s="68" t="s">
        <v>79</v>
      </c>
      <c r="B43" s="85" t="s">
        <v>172</v>
      </c>
      <c r="C43" s="86">
        <v>910043</v>
      </c>
      <c r="D43" s="78">
        <f t="shared" si="2"/>
        <v>1.1407785498618647E-3</v>
      </c>
      <c r="E43" s="67"/>
      <c r="F43" s="86">
        <v>1007970</v>
      </c>
      <c r="G43" s="78">
        <f t="shared" si="3"/>
        <v>1.1237197971458173E-3</v>
      </c>
    </row>
    <row r="44" spans="1:7" s="42" customFormat="1" ht="12">
      <c r="A44" s="68" t="s">
        <v>81</v>
      </c>
      <c r="B44" s="85" t="s">
        <v>82</v>
      </c>
      <c r="C44" s="86">
        <v>4968913</v>
      </c>
      <c r="D44" s="78">
        <f t="shared" si="2"/>
        <v>6.2287489344237225E-3</v>
      </c>
      <c r="E44" s="67"/>
      <c r="F44" s="86">
        <v>4854123</v>
      </c>
      <c r="G44" s="78">
        <f t="shared" si="3"/>
        <v>5.4115441063532109E-3</v>
      </c>
    </row>
    <row r="45" spans="1:7" s="42" customFormat="1" ht="12">
      <c r="A45" s="68" t="s">
        <v>83</v>
      </c>
      <c r="B45" s="85" t="s">
        <v>84</v>
      </c>
      <c r="C45" s="86">
        <v>3083266</v>
      </c>
      <c r="D45" s="78">
        <f t="shared" si="2"/>
        <v>3.8650082647945119E-3</v>
      </c>
      <c r="E45" s="67"/>
      <c r="F45" s="86">
        <v>3430335</v>
      </c>
      <c r="G45" s="78">
        <f t="shared" si="3"/>
        <v>3.824256029784812E-3</v>
      </c>
    </row>
    <row r="46" spans="1:7" s="42" customFormat="1" ht="12">
      <c r="A46" s="68" t="s">
        <v>85</v>
      </c>
      <c r="B46" s="85" t="s">
        <v>86</v>
      </c>
      <c r="C46" s="86">
        <v>5609141</v>
      </c>
      <c r="D46" s="78">
        <f t="shared" si="2"/>
        <v>7.031302626305273E-3</v>
      </c>
      <c r="E46" s="67"/>
      <c r="F46" s="86">
        <v>6090697</v>
      </c>
      <c r="G46" s="78">
        <f t="shared" si="3"/>
        <v>6.7901195445466012E-3</v>
      </c>
    </row>
    <row r="47" spans="1:7" s="42" customFormat="1" ht="12">
      <c r="A47" s="68" t="s">
        <v>87</v>
      </c>
      <c r="B47" s="85" t="s">
        <v>88</v>
      </c>
      <c r="C47" s="86">
        <v>17760</v>
      </c>
      <c r="D47" s="78">
        <f t="shared" si="2"/>
        <v>2.2262933779554061E-5</v>
      </c>
      <c r="E47" s="67"/>
      <c r="F47" s="86">
        <v>12010</v>
      </c>
      <c r="G47" s="78">
        <f t="shared" si="3"/>
        <v>1.3389163133546897E-5</v>
      </c>
    </row>
    <row r="48" spans="1:7" s="42" customFormat="1" ht="12">
      <c r="A48" s="68" t="s">
        <v>89</v>
      </c>
      <c r="B48" s="85" t="s">
        <v>614</v>
      </c>
      <c r="C48" s="86">
        <v>1780572</v>
      </c>
      <c r="D48" s="78">
        <f t="shared" si="2"/>
        <v>2.2320245791513588E-3</v>
      </c>
      <c r="E48" s="67"/>
      <c r="F48" s="86">
        <v>1567803</v>
      </c>
      <c r="G48" s="78">
        <f t="shared" si="3"/>
        <v>1.7478409765415675E-3</v>
      </c>
    </row>
    <row r="49" spans="1:7" s="42" customFormat="1" ht="12">
      <c r="A49" s="68" t="s">
        <v>90</v>
      </c>
      <c r="B49" s="85" t="s">
        <v>91</v>
      </c>
      <c r="C49" s="86">
        <v>60402</v>
      </c>
      <c r="D49" s="78">
        <f t="shared" si="2"/>
        <v>7.5716538634719839E-5</v>
      </c>
      <c r="E49" s="67"/>
      <c r="F49" s="86">
        <v>22396</v>
      </c>
      <c r="G49" s="78">
        <f t="shared" si="3"/>
        <v>2.4967834932465969E-5</v>
      </c>
    </row>
    <row r="50" spans="1:7" s="42" customFormat="1" ht="12">
      <c r="A50" s="68" t="s">
        <v>92</v>
      </c>
      <c r="B50" s="85" t="s">
        <v>173</v>
      </c>
      <c r="C50" s="86">
        <v>1864389</v>
      </c>
      <c r="D50" s="78">
        <f t="shared" si="2"/>
        <v>2.3370928404464536E-3</v>
      </c>
      <c r="E50" s="67"/>
      <c r="F50" s="86">
        <v>2448639</v>
      </c>
      <c r="G50" s="78">
        <f t="shared" si="3"/>
        <v>2.7298273960170809E-3</v>
      </c>
    </row>
    <row r="51" spans="1:7" s="42" customFormat="1" ht="12">
      <c r="A51" s="68" t="s">
        <v>94</v>
      </c>
      <c r="B51" s="85" t="s">
        <v>174</v>
      </c>
      <c r="C51" s="86">
        <v>7704645</v>
      </c>
      <c r="D51" s="78">
        <f t="shared" si="2"/>
        <v>9.6581081886245659E-3</v>
      </c>
      <c r="E51" s="67"/>
      <c r="F51" s="86">
        <v>12053404</v>
      </c>
      <c r="G51" s="78">
        <f t="shared" si="3"/>
        <v>1.3437551413034696E-2</v>
      </c>
    </row>
    <row r="52" spans="1:7" s="42" customFormat="1" ht="12">
      <c r="A52" s="68" t="s">
        <v>96</v>
      </c>
      <c r="B52" s="85" t="s">
        <v>175</v>
      </c>
      <c r="C52" s="86">
        <v>37136999</v>
      </c>
      <c r="D52" s="78">
        <f t="shared" si="2"/>
        <v>4.6552846256101656E-2</v>
      </c>
      <c r="E52" s="67"/>
      <c r="F52" s="86">
        <v>48359181</v>
      </c>
      <c r="G52" s="78">
        <f t="shared" si="3"/>
        <v>5.3912486545688719E-2</v>
      </c>
    </row>
    <row r="53" spans="1:7" s="42" customFormat="1" ht="12">
      <c r="A53" s="68" t="s">
        <v>98</v>
      </c>
      <c r="B53" s="85" t="s">
        <v>176</v>
      </c>
      <c r="C53" s="86">
        <v>20560543</v>
      </c>
      <c r="D53" s="78">
        <f t="shared" si="2"/>
        <v>2.5773536445983885E-2</v>
      </c>
      <c r="E53" s="67"/>
      <c r="F53" s="86">
        <v>22829942</v>
      </c>
      <c r="G53" s="78">
        <f t="shared" si="3"/>
        <v>2.5451608473556528E-2</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5779</v>
      </c>
      <c r="D55" s="78">
        <f t="shared" si="2"/>
        <v>7.2442282833357505E-6</v>
      </c>
      <c r="E55" s="67"/>
      <c r="F55" s="86">
        <v>56488</v>
      </c>
      <c r="G55" s="78">
        <f t="shared" si="3"/>
        <v>6.2974774944862374E-5</v>
      </c>
    </row>
    <row r="56" spans="1:7" s="42" customFormat="1" ht="12">
      <c r="A56" s="68" t="s">
        <v>104</v>
      </c>
      <c r="B56" s="85" t="s">
        <v>107</v>
      </c>
      <c r="C56" s="86">
        <v>827437</v>
      </c>
      <c r="D56" s="78">
        <f t="shared" si="2"/>
        <v>1.0372283298284277E-3</v>
      </c>
      <c r="E56" s="67"/>
      <c r="F56" s="86">
        <v>721237</v>
      </c>
      <c r="G56" s="78">
        <f t="shared" si="3"/>
        <v>8.0405993763113764E-4</v>
      </c>
    </row>
    <row r="57" spans="1:7" s="42" customFormat="1" ht="12">
      <c r="A57" s="68" t="s">
        <v>106</v>
      </c>
      <c r="B57" s="85" t="s">
        <v>179</v>
      </c>
      <c r="C57" s="86">
        <v>679839</v>
      </c>
      <c r="D57" s="78">
        <f t="shared" si="2"/>
        <v>8.522078061800819E-4</v>
      </c>
      <c r="E57" s="67"/>
      <c r="F57" s="86">
        <v>586789</v>
      </c>
      <c r="G57" s="78">
        <f t="shared" si="3"/>
        <v>6.5417265994761453E-4</v>
      </c>
    </row>
    <row r="58" spans="1:7" s="42" customFormat="1" ht="12">
      <c r="A58" s="68" t="s">
        <v>108</v>
      </c>
      <c r="B58" s="85" t="s">
        <v>180</v>
      </c>
      <c r="C58" s="52">
        <v>17942593</v>
      </c>
      <c r="D58" s="79">
        <f t="shared" si="2"/>
        <v>2.2491822060387964E-2</v>
      </c>
      <c r="E58" s="67"/>
      <c r="F58" s="52">
        <v>22157844</v>
      </c>
      <c r="G58" s="79">
        <f t="shared" si="3"/>
        <v>2.4702330391647237E-2</v>
      </c>
    </row>
    <row r="59" spans="1:7" s="42" customFormat="1" ht="5.45" customHeight="1">
      <c r="A59" s="68"/>
      <c r="B59" s="85"/>
      <c r="C59" s="92"/>
      <c r="D59" s="91"/>
      <c r="E59" s="67"/>
      <c r="F59" s="92"/>
      <c r="G59" s="91"/>
    </row>
    <row r="60" spans="1:7" s="42" customFormat="1" ht="12">
      <c r="A60" s="89" t="s">
        <v>30</v>
      </c>
      <c r="B60" s="89"/>
      <c r="C60" s="86">
        <f>SUM(C23:C58)</f>
        <v>670621640</v>
      </c>
      <c r="D60" s="78">
        <f t="shared" si="2"/>
        <v>0.84065344383197882</v>
      </c>
      <c r="E60" s="69"/>
      <c r="F60" s="86">
        <f>SUM(F23:F58)</f>
        <v>721969996</v>
      </c>
      <c r="G60" s="78">
        <f t="shared" si="3"/>
        <v>0.8048771069084264</v>
      </c>
    </row>
    <row r="61" spans="1:7" s="42" customFormat="1" ht="6.75" customHeight="1" thickBot="1">
      <c r="A61" s="83"/>
      <c r="B61" s="83"/>
      <c r="C61" s="83"/>
      <c r="D61" s="83"/>
      <c r="E61" s="67"/>
      <c r="F61" s="83"/>
      <c r="G61" s="83"/>
    </row>
    <row r="62" spans="1:7" s="42" customFormat="1" ht="12.75" thickTop="1">
      <c r="A62" s="89" t="s">
        <v>31</v>
      </c>
      <c r="B62" s="89"/>
      <c r="C62" s="54">
        <v>127116891</v>
      </c>
      <c r="D62" s="81">
        <f t="shared" si="2"/>
        <v>0.15934656118219548</v>
      </c>
      <c r="E62" s="69"/>
      <c r="F62" s="54">
        <v>175024082</v>
      </c>
      <c r="G62" s="81">
        <f t="shared" si="3"/>
        <v>0.19512289643607736</v>
      </c>
    </row>
  </sheetData>
  <mergeCells count="5">
    <mergeCell ref="A1:G1"/>
    <mergeCell ref="A2:G2"/>
    <mergeCell ref="C4:D4"/>
    <mergeCell ref="F4:G4"/>
    <mergeCell ref="A5:B5"/>
  </mergeCells>
  <printOptions horizontalCentered="1"/>
  <pageMargins left="0.4" right="0.21" top="0.43" bottom="0.4" header="0.42" footer="0.21"/>
  <pageSetup scale="99"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9B927-D326-4612-98AC-3569A45CF3F3}">
  <sheetPr codeName="Sheet18"/>
  <dimension ref="A1:G62"/>
  <sheetViews>
    <sheetView showGridLines="0" zoomScaleNormal="100" workbookViewId="0">
      <selection activeCell="B25" sqref="B25"/>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33</v>
      </c>
      <c r="D4" s="388"/>
      <c r="E4" s="64"/>
      <c r="F4" s="388" t="s">
        <v>110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89488168</v>
      </c>
      <c r="D6" s="78">
        <f>IFERROR(C6/C$20,"err")</f>
        <v>0.82749352812190624</v>
      </c>
      <c r="E6" s="67"/>
      <c r="F6" s="86">
        <v>184284605</v>
      </c>
      <c r="G6" s="78">
        <f>IFERROR(F6/F$20,"err")</f>
        <v>0.78470674326049961</v>
      </c>
    </row>
    <row r="7" spans="1:7" s="42" customFormat="1" ht="12">
      <c r="A7" s="68" t="s">
        <v>39</v>
      </c>
      <c r="B7" s="85" t="s">
        <v>145</v>
      </c>
      <c r="C7" s="86">
        <v>13423227</v>
      </c>
      <c r="D7" s="78">
        <f t="shared" ref="D7:D20" si="0">IFERROR(C7/C$20,"err")</f>
        <v>0.12412404586281429</v>
      </c>
      <c r="E7" s="67"/>
      <c r="F7" s="86">
        <v>27644543</v>
      </c>
      <c r="G7" s="78">
        <f t="shared" ref="G7:G20" si="1">IFERROR(F7/F$20,"err")</f>
        <v>0.11771389859969499</v>
      </c>
    </row>
    <row r="8" spans="1:7" s="42" customFormat="1" ht="12">
      <c r="A8" s="68" t="s">
        <v>41</v>
      </c>
      <c r="B8" s="85" t="s">
        <v>146</v>
      </c>
      <c r="C8" s="86">
        <v>76064941</v>
      </c>
      <c r="D8" s="78">
        <f t="shared" si="0"/>
        <v>0.7033694822590919</v>
      </c>
      <c r="E8" s="67"/>
      <c r="F8" s="86">
        <v>156640062</v>
      </c>
      <c r="G8" s="78">
        <f t="shared" si="1"/>
        <v>0.66699284466080466</v>
      </c>
    </row>
    <row r="9" spans="1:7" s="42" customFormat="1" ht="12">
      <c r="A9" s="68" t="s">
        <v>43</v>
      </c>
      <c r="B9" s="85" t="s">
        <v>147</v>
      </c>
      <c r="C9" s="86">
        <v>940694</v>
      </c>
      <c r="D9" s="78">
        <f t="shared" si="0"/>
        <v>8.6985599810592666E-3</v>
      </c>
      <c r="E9" s="67"/>
      <c r="F9" s="86">
        <v>619661</v>
      </c>
      <c r="G9" s="78">
        <f t="shared" si="1"/>
        <v>2.6385935235097063E-3</v>
      </c>
    </row>
    <row r="10" spans="1:7" s="42" customFormat="1" ht="12">
      <c r="A10" s="68" t="s">
        <v>45</v>
      </c>
      <c r="B10" s="85" t="s">
        <v>148</v>
      </c>
      <c r="C10" s="86">
        <v>26346594</v>
      </c>
      <c r="D10" s="78">
        <f t="shared" si="0"/>
        <v>0.24362590619863228</v>
      </c>
      <c r="E10" s="67"/>
      <c r="F10" s="86">
        <v>37794261</v>
      </c>
      <c r="G10" s="78">
        <f t="shared" si="1"/>
        <v>0.16093265882544727</v>
      </c>
    </row>
    <row r="11" spans="1:7" s="42" customFormat="1" ht="12">
      <c r="A11" s="68" t="s">
        <v>59</v>
      </c>
      <c r="B11" s="85" t="s">
        <v>149</v>
      </c>
      <c r="C11" s="86">
        <v>922588</v>
      </c>
      <c r="D11" s="78">
        <f t="shared" si="0"/>
        <v>8.5311345196264748E-3</v>
      </c>
      <c r="E11" s="67"/>
      <c r="F11" s="86">
        <v>2377088</v>
      </c>
      <c r="G11" s="78">
        <f t="shared" si="1"/>
        <v>1.0121936028913618E-2</v>
      </c>
    </row>
    <row r="12" spans="1:7" s="42" customFormat="1" ht="12">
      <c r="A12" s="68" t="s">
        <v>61</v>
      </c>
      <c r="B12" s="85" t="s">
        <v>150</v>
      </c>
      <c r="C12" s="86">
        <v>2528043</v>
      </c>
      <c r="D12" s="78">
        <f t="shared" si="0"/>
        <v>2.3376713012092147E-2</v>
      </c>
      <c r="E12" s="67"/>
      <c r="F12" s="86">
        <v>6809253</v>
      </c>
      <c r="G12" s="78">
        <f t="shared" si="1"/>
        <v>2.8994645242703735E-2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0</v>
      </c>
      <c r="D14" s="78">
        <f t="shared" si="0"/>
        <v>0</v>
      </c>
      <c r="E14" s="67"/>
      <c r="F14" s="86">
        <v>0</v>
      </c>
      <c r="G14" s="78">
        <f t="shared" si="1"/>
        <v>0</v>
      </c>
    </row>
    <row r="15" spans="1:7" s="42" customFormat="1" ht="12">
      <c r="A15" s="68" t="s">
        <v>65</v>
      </c>
      <c r="B15" s="85" t="s">
        <v>153</v>
      </c>
      <c r="C15" s="86">
        <v>145680</v>
      </c>
      <c r="D15" s="78">
        <f t="shared" si="0"/>
        <v>1.3470971623511087E-3</v>
      </c>
      <c r="E15" s="67"/>
      <c r="F15" s="86">
        <v>1070504</v>
      </c>
      <c r="G15" s="78">
        <f t="shared" si="1"/>
        <v>4.5583390293906425E-3</v>
      </c>
    </row>
    <row r="16" spans="1:7" s="42" customFormat="1" ht="12">
      <c r="A16" s="68" t="s">
        <v>67</v>
      </c>
      <c r="B16" s="85" t="s">
        <v>154</v>
      </c>
      <c r="C16" s="86">
        <v>0</v>
      </c>
      <c r="D16" s="78">
        <f t="shared" si="0"/>
        <v>0</v>
      </c>
      <c r="E16" s="67"/>
      <c r="F16" s="86">
        <v>0</v>
      </c>
      <c r="G16" s="78">
        <f t="shared" si="1"/>
        <v>0</v>
      </c>
    </row>
    <row r="17" spans="1:7" s="42" customFormat="1" ht="12">
      <c r="A17" s="68" t="s">
        <v>69</v>
      </c>
      <c r="B17" s="87" t="s">
        <v>155</v>
      </c>
      <c r="C17" s="86">
        <v>16</v>
      </c>
      <c r="D17" s="78">
        <f t="shared" si="0"/>
        <v>1.4795136324559129E-7</v>
      </c>
      <c r="E17" s="67"/>
      <c r="F17" s="86">
        <v>243</v>
      </c>
      <c r="G17" s="78">
        <f t="shared" si="1"/>
        <v>1.0347241898600343E-6</v>
      </c>
    </row>
    <row r="18" spans="1:7" s="42" customFormat="1" ht="12">
      <c r="A18" s="68" t="s">
        <v>71</v>
      </c>
      <c r="B18" s="85" t="s">
        <v>46</v>
      </c>
      <c r="C18" s="88">
        <v>1195091</v>
      </c>
      <c r="D18" s="79">
        <f t="shared" si="0"/>
        <v>1.105095891578356E-2</v>
      </c>
      <c r="E18" s="67"/>
      <c r="F18" s="88">
        <v>29534119</v>
      </c>
      <c r="G18" s="79">
        <f t="shared" si="1"/>
        <v>0.1257599479650405</v>
      </c>
    </row>
    <row r="19" spans="1:7" s="42" customFormat="1" ht="12" customHeight="1">
      <c r="A19" s="68"/>
      <c r="B19" s="85"/>
      <c r="C19" s="90"/>
      <c r="D19" s="91"/>
      <c r="E19" s="67"/>
      <c r="F19" s="90"/>
      <c r="G19" s="91"/>
    </row>
    <row r="20" spans="1:7" s="42" customFormat="1" ht="12">
      <c r="A20" s="84" t="s">
        <v>28</v>
      </c>
      <c r="B20" s="84"/>
      <c r="C20" s="86">
        <f>SUM(C8:C18)</f>
        <v>108143647</v>
      </c>
      <c r="D20" s="78">
        <f t="shared" si="0"/>
        <v>1</v>
      </c>
      <c r="E20" s="69"/>
      <c r="F20" s="86">
        <f>SUM(F8:F18)</f>
        <v>234845191</v>
      </c>
      <c r="G20" s="78">
        <f t="shared" si="1"/>
        <v>1</v>
      </c>
    </row>
    <row r="21" spans="1:7" s="72" customFormat="1" ht="12">
      <c r="A21" s="70"/>
      <c r="B21" s="71" t="s">
        <v>143</v>
      </c>
      <c r="C21" s="80">
        <v>11</v>
      </c>
      <c r="D21" s="87"/>
      <c r="E21" s="73"/>
      <c r="F21" s="80">
        <v>14</v>
      </c>
      <c r="G21" s="87"/>
    </row>
    <row r="22" spans="1:7" s="42" customFormat="1" ht="12">
      <c r="A22" s="84" t="s">
        <v>29</v>
      </c>
      <c r="B22" s="84"/>
      <c r="C22" s="82"/>
      <c r="D22" s="82"/>
      <c r="E22" s="74"/>
      <c r="F22" s="82"/>
      <c r="G22" s="82"/>
    </row>
    <row r="23" spans="1:7" s="42" customFormat="1" ht="12">
      <c r="A23" s="68" t="s">
        <v>156</v>
      </c>
      <c r="B23" s="85" t="s">
        <v>157</v>
      </c>
      <c r="C23" s="86">
        <v>48348188</v>
      </c>
      <c r="D23" s="78">
        <f t="shared" ref="D23:D62" si="2">IFERROR(C23/C$20,"err")</f>
        <v>0.44707377031588363</v>
      </c>
      <c r="E23" s="67"/>
      <c r="F23" s="86">
        <v>95945495</v>
      </c>
      <c r="G23" s="78">
        <f t="shared" ref="G23:G62" si="3">IFERROR(F23/F$20,"err")</f>
        <v>0.40854783779668707</v>
      </c>
    </row>
    <row r="24" spans="1:7" s="42" customFormat="1" ht="12">
      <c r="A24" s="68" t="s">
        <v>158</v>
      </c>
      <c r="B24" s="85" t="s">
        <v>159</v>
      </c>
      <c r="C24" s="86">
        <v>0</v>
      </c>
      <c r="D24" s="78">
        <f t="shared" si="2"/>
        <v>0</v>
      </c>
      <c r="E24" s="67"/>
      <c r="F24" s="86">
        <v>82610</v>
      </c>
      <c r="G24" s="78">
        <f t="shared" si="3"/>
        <v>3.5176364331003057E-4</v>
      </c>
    </row>
    <row r="25" spans="1:7" s="42" customFormat="1" ht="12">
      <c r="A25" s="68" t="s">
        <v>160</v>
      </c>
      <c r="B25" s="85" t="s">
        <v>161</v>
      </c>
      <c r="C25" s="86">
        <v>6107072</v>
      </c>
      <c r="D25" s="78">
        <f t="shared" si="2"/>
        <v>5.6471851739936234E-2</v>
      </c>
      <c r="E25" s="67"/>
      <c r="F25" s="86">
        <v>14763526</v>
      </c>
      <c r="G25" s="78">
        <f t="shared" si="3"/>
        <v>6.2864927900524906E-2</v>
      </c>
    </row>
    <row r="26" spans="1:7" s="42" customFormat="1" ht="12">
      <c r="A26" s="68" t="s">
        <v>162</v>
      </c>
      <c r="B26" s="85" t="s">
        <v>163</v>
      </c>
      <c r="C26" s="86">
        <v>0</v>
      </c>
      <c r="D26" s="78">
        <f t="shared" si="2"/>
        <v>0</v>
      </c>
      <c r="E26" s="67"/>
      <c r="F26" s="86">
        <v>0</v>
      </c>
      <c r="G26" s="78">
        <f t="shared" si="3"/>
        <v>0</v>
      </c>
    </row>
    <row r="27" spans="1:7" s="42" customFormat="1" ht="12">
      <c r="A27" s="68" t="s">
        <v>51</v>
      </c>
      <c r="B27" s="85" t="s">
        <v>164</v>
      </c>
      <c r="C27" s="86">
        <v>12290</v>
      </c>
      <c r="D27" s="78">
        <f t="shared" si="2"/>
        <v>1.1364514089301981E-4</v>
      </c>
      <c r="E27" s="67"/>
      <c r="F27" s="86">
        <v>2774928</v>
      </c>
      <c r="G27" s="78">
        <f>IFERROR(F27/F$20,"err")</f>
        <v>1.1815988175802161E-2</v>
      </c>
    </row>
    <row r="28" spans="1:7" s="42" customFormat="1" ht="12">
      <c r="A28" s="68" t="s">
        <v>53</v>
      </c>
      <c r="B28" s="85" t="s">
        <v>165</v>
      </c>
      <c r="C28" s="86">
        <v>2454416</v>
      </c>
      <c r="D28" s="78">
        <f t="shared" si="2"/>
        <v>2.2695887073236953E-2</v>
      </c>
      <c r="E28" s="67"/>
      <c r="F28" s="86">
        <v>86343</v>
      </c>
      <c r="G28" s="78">
        <f>IFERROR(F28/F$20,"err")</f>
        <v>3.6765922109088453E-4</v>
      </c>
    </row>
    <row r="29" spans="1:7" s="42" customFormat="1" ht="12">
      <c r="A29" s="68" t="s">
        <v>56</v>
      </c>
      <c r="B29" s="85" t="s">
        <v>166</v>
      </c>
      <c r="C29" s="86">
        <v>157925</v>
      </c>
      <c r="D29" s="78">
        <f t="shared" si="2"/>
        <v>1.4603261900350004E-3</v>
      </c>
      <c r="E29" s="67"/>
      <c r="F29" s="86">
        <v>501569</v>
      </c>
      <c r="G29" s="78">
        <f t="shared" si="3"/>
        <v>2.1357431159831583E-3</v>
      </c>
    </row>
    <row r="30" spans="1:7" s="42" customFormat="1" ht="12">
      <c r="A30" s="68" t="s">
        <v>57</v>
      </c>
      <c r="B30" s="85" t="s">
        <v>167</v>
      </c>
      <c r="C30" s="86">
        <v>6154254</v>
      </c>
      <c r="D30" s="78">
        <f t="shared" si="2"/>
        <v>5.6908141816227081E-2</v>
      </c>
      <c r="E30" s="67"/>
      <c r="F30" s="86">
        <v>10272626</v>
      </c>
      <c r="G30" s="78">
        <f t="shared" si="3"/>
        <v>4.3742117759609567E-2</v>
      </c>
    </row>
    <row r="31" spans="1:7" s="42" customFormat="1" ht="12">
      <c r="A31" s="68" t="s">
        <v>45</v>
      </c>
      <c r="B31" s="85" t="s">
        <v>58</v>
      </c>
      <c r="C31" s="86">
        <v>3555331</v>
      </c>
      <c r="D31" s="78">
        <f t="shared" si="2"/>
        <v>3.2876004264956959E-2</v>
      </c>
      <c r="E31" s="67"/>
      <c r="F31" s="86">
        <v>9691291</v>
      </c>
      <c r="G31" s="78">
        <f t="shared" si="3"/>
        <v>4.1266721105649551E-2</v>
      </c>
    </row>
    <row r="32" spans="1:7" s="42" customFormat="1" ht="12">
      <c r="A32" s="68" t="s">
        <v>59</v>
      </c>
      <c r="B32" s="85" t="s">
        <v>60</v>
      </c>
      <c r="C32" s="86">
        <v>117404</v>
      </c>
      <c r="D32" s="78">
        <f t="shared" si="2"/>
        <v>1.0856301156553375E-3</v>
      </c>
      <c r="E32" s="67"/>
      <c r="F32" s="86">
        <v>204197</v>
      </c>
      <c r="G32" s="78">
        <f t="shared" si="3"/>
        <v>8.6949619504876304E-4</v>
      </c>
    </row>
    <row r="33" spans="1:7" s="42" customFormat="1" ht="12">
      <c r="A33" s="68" t="s">
        <v>61</v>
      </c>
      <c r="B33" s="85" t="s">
        <v>62</v>
      </c>
      <c r="C33" s="86">
        <v>334428</v>
      </c>
      <c r="D33" s="78">
        <f t="shared" si="2"/>
        <v>3.0924424067185381E-3</v>
      </c>
      <c r="E33" s="67"/>
      <c r="F33" s="86">
        <v>296116</v>
      </c>
      <c r="G33" s="78">
        <f t="shared" si="3"/>
        <v>1.2608987168913329E-3</v>
      </c>
    </row>
    <row r="34" spans="1:7" s="42" customFormat="1" ht="12">
      <c r="A34" s="68" t="s">
        <v>63</v>
      </c>
      <c r="B34" s="85" t="s">
        <v>615</v>
      </c>
      <c r="C34" s="86">
        <v>3731138</v>
      </c>
      <c r="D34" s="78">
        <f t="shared" si="2"/>
        <v>3.4501684597339315E-2</v>
      </c>
      <c r="E34" s="67"/>
      <c r="F34" s="86">
        <v>5117784</v>
      </c>
      <c r="G34" s="78">
        <f t="shared" si="3"/>
        <v>2.1792160095796896E-2</v>
      </c>
    </row>
    <row r="35" spans="1:7" s="42" customFormat="1" ht="12">
      <c r="A35" s="68" t="s">
        <v>64</v>
      </c>
      <c r="B35" s="85" t="s">
        <v>168</v>
      </c>
      <c r="C35" s="86">
        <v>951261</v>
      </c>
      <c r="D35" s="78">
        <f t="shared" si="2"/>
        <v>8.7962726095227768E-3</v>
      </c>
      <c r="E35" s="67"/>
      <c r="F35" s="86">
        <v>1585384</v>
      </c>
      <c r="G35" s="78">
        <f t="shared" si="3"/>
        <v>6.7507620371072448E-3</v>
      </c>
    </row>
    <row r="36" spans="1:7" s="42" customFormat="1" ht="12">
      <c r="A36" s="68" t="s">
        <v>65</v>
      </c>
      <c r="B36" s="85" t="s">
        <v>66</v>
      </c>
      <c r="C36" s="86">
        <v>330910</v>
      </c>
      <c r="D36" s="78">
        <f t="shared" si="2"/>
        <v>3.0599116007249136E-3</v>
      </c>
      <c r="E36" s="67"/>
      <c r="F36" s="86">
        <v>306661</v>
      </c>
      <c r="G36" s="78">
        <f t="shared" si="3"/>
        <v>1.3058006369821727E-3</v>
      </c>
    </row>
    <row r="37" spans="1:7" s="42" customFormat="1" ht="12">
      <c r="A37" s="68" t="s">
        <v>67</v>
      </c>
      <c r="B37" s="85" t="s">
        <v>169</v>
      </c>
      <c r="C37" s="86">
        <v>32435</v>
      </c>
      <c r="D37" s="78">
        <f t="shared" si="2"/>
        <v>2.9992515417942209E-4</v>
      </c>
      <c r="E37" s="67"/>
      <c r="F37" s="86">
        <v>915</v>
      </c>
      <c r="G37" s="78">
        <f t="shared" si="3"/>
        <v>3.8961836778680301E-6</v>
      </c>
    </row>
    <row r="38" spans="1:7" s="42" customFormat="1" ht="12">
      <c r="A38" s="68" t="s">
        <v>69</v>
      </c>
      <c r="B38" s="85" t="s">
        <v>170</v>
      </c>
      <c r="C38" s="86">
        <v>33062</v>
      </c>
      <c r="D38" s="78">
        <f t="shared" si="2"/>
        <v>3.0572299822660871E-4</v>
      </c>
      <c r="E38" s="67"/>
      <c r="F38" s="86">
        <v>72898</v>
      </c>
      <c r="G38" s="78">
        <f t="shared" si="3"/>
        <v>3.1040874070953405E-4</v>
      </c>
    </row>
    <row r="39" spans="1:7" s="42" customFormat="1" ht="12">
      <c r="A39" s="68" t="s">
        <v>71</v>
      </c>
      <c r="B39" s="85" t="s">
        <v>72</v>
      </c>
      <c r="C39" s="86">
        <v>1150628</v>
      </c>
      <c r="D39" s="78">
        <f t="shared" si="2"/>
        <v>1.0639811324284263E-2</v>
      </c>
      <c r="E39" s="67"/>
      <c r="F39" s="86">
        <v>1297836</v>
      </c>
      <c r="G39" s="78">
        <f t="shared" si="3"/>
        <v>5.5263469286880142E-3</v>
      </c>
    </row>
    <row r="40" spans="1:7" s="42" customFormat="1" ht="12">
      <c r="A40" s="68" t="s">
        <v>73</v>
      </c>
      <c r="B40" s="85" t="s">
        <v>74</v>
      </c>
      <c r="C40" s="86">
        <v>295038</v>
      </c>
      <c r="D40" s="78">
        <f t="shared" si="2"/>
        <v>2.7282046443282979E-3</v>
      </c>
      <c r="E40" s="67"/>
      <c r="F40" s="86">
        <v>530901</v>
      </c>
      <c r="G40" s="78">
        <f t="shared" si="3"/>
        <v>2.260642416135317E-3</v>
      </c>
    </row>
    <row r="41" spans="1:7" s="42" customFormat="1" ht="12">
      <c r="A41" s="68" t="s">
        <v>75</v>
      </c>
      <c r="B41" s="85" t="s">
        <v>76</v>
      </c>
      <c r="C41" s="86">
        <v>388556</v>
      </c>
      <c r="D41" s="78">
        <f t="shared" si="2"/>
        <v>3.5929618685783733E-3</v>
      </c>
      <c r="E41" s="67"/>
      <c r="F41" s="86">
        <v>1294628</v>
      </c>
      <c r="G41" s="78">
        <f t="shared" si="3"/>
        <v>5.5126868661321661E-3</v>
      </c>
    </row>
    <row r="42" spans="1:7" s="42" customFormat="1" ht="12">
      <c r="A42" s="68" t="s">
        <v>77</v>
      </c>
      <c r="B42" s="85" t="s">
        <v>171</v>
      </c>
      <c r="C42" s="86">
        <v>374472</v>
      </c>
      <c r="D42" s="78">
        <f t="shared" si="2"/>
        <v>3.4627276810814418E-3</v>
      </c>
      <c r="E42" s="67"/>
      <c r="F42" s="86">
        <v>948144</v>
      </c>
      <c r="G42" s="78">
        <f t="shared" si="3"/>
        <v>4.0373149476158532E-3</v>
      </c>
    </row>
    <row r="43" spans="1:7" s="42" customFormat="1" ht="12">
      <c r="A43" s="68" t="s">
        <v>79</v>
      </c>
      <c r="B43" s="85" t="s">
        <v>172</v>
      </c>
      <c r="C43" s="86">
        <v>159251</v>
      </c>
      <c r="D43" s="78">
        <f t="shared" si="2"/>
        <v>1.4725876592639787E-3</v>
      </c>
      <c r="E43" s="67"/>
      <c r="F43" s="86">
        <v>165276</v>
      </c>
      <c r="G43" s="78">
        <f t="shared" si="3"/>
        <v>7.0376574157739516E-4</v>
      </c>
    </row>
    <row r="44" spans="1:7" s="42" customFormat="1" ht="12">
      <c r="A44" s="68" t="s">
        <v>81</v>
      </c>
      <c r="B44" s="85" t="s">
        <v>82</v>
      </c>
      <c r="C44" s="86">
        <v>461051</v>
      </c>
      <c r="D44" s="78">
        <f t="shared" si="2"/>
        <v>4.2633202484839445E-3</v>
      </c>
      <c r="E44" s="67"/>
      <c r="F44" s="86">
        <v>820741</v>
      </c>
      <c r="G44" s="78">
        <f t="shared" si="3"/>
        <v>3.4948171453082896E-3</v>
      </c>
    </row>
    <row r="45" spans="1:7" s="42" customFormat="1" ht="12">
      <c r="A45" s="68" t="s">
        <v>83</v>
      </c>
      <c r="B45" s="85" t="s">
        <v>84</v>
      </c>
      <c r="C45" s="86">
        <v>394445</v>
      </c>
      <c r="D45" s="78">
        <f t="shared" si="2"/>
        <v>3.6474172172129538E-3</v>
      </c>
      <c r="E45" s="67"/>
      <c r="F45" s="86">
        <v>380391</v>
      </c>
      <c r="G45" s="78">
        <f t="shared" si="3"/>
        <v>1.6197521370578118E-3</v>
      </c>
    </row>
    <row r="46" spans="1:7" s="42" customFormat="1" ht="12">
      <c r="A46" s="68" t="s">
        <v>85</v>
      </c>
      <c r="B46" s="85" t="s">
        <v>86</v>
      </c>
      <c r="C46" s="86">
        <v>941832</v>
      </c>
      <c r="D46" s="78">
        <f t="shared" si="2"/>
        <v>8.7090830217701094E-3</v>
      </c>
      <c r="E46" s="67"/>
      <c r="F46" s="86">
        <v>1334350</v>
      </c>
      <c r="G46" s="78">
        <f t="shared" si="3"/>
        <v>5.6818280771182578E-3</v>
      </c>
    </row>
    <row r="47" spans="1:7" s="42" customFormat="1" ht="12">
      <c r="A47" s="68" t="s">
        <v>87</v>
      </c>
      <c r="B47" s="85" t="s">
        <v>88</v>
      </c>
      <c r="C47" s="86">
        <v>0</v>
      </c>
      <c r="D47" s="78">
        <f t="shared" si="2"/>
        <v>0</v>
      </c>
      <c r="E47" s="67"/>
      <c r="F47" s="86">
        <v>0</v>
      </c>
      <c r="G47" s="78">
        <f t="shared" si="3"/>
        <v>0</v>
      </c>
    </row>
    <row r="48" spans="1:7" s="42" customFormat="1" ht="12">
      <c r="A48" s="68" t="s">
        <v>89</v>
      </c>
      <c r="B48" s="85" t="s">
        <v>614</v>
      </c>
      <c r="C48" s="86">
        <v>253405</v>
      </c>
      <c r="D48" s="78">
        <f t="shared" si="2"/>
        <v>2.3432259502030664E-3</v>
      </c>
      <c r="E48" s="67"/>
      <c r="F48" s="86">
        <v>371554</v>
      </c>
      <c r="G48" s="78">
        <f t="shared" si="3"/>
        <v>1.5821230931656592E-3</v>
      </c>
    </row>
    <row r="49" spans="1:7" s="42" customFormat="1" ht="12">
      <c r="A49" s="68" t="s">
        <v>90</v>
      </c>
      <c r="B49" s="85" t="s">
        <v>91</v>
      </c>
      <c r="C49" s="86">
        <v>6825</v>
      </c>
      <c r="D49" s="78">
        <f t="shared" si="2"/>
        <v>6.311050338444754E-5</v>
      </c>
      <c r="E49" s="67"/>
      <c r="F49" s="86">
        <v>23734</v>
      </c>
      <c r="G49" s="78">
        <f t="shared" si="3"/>
        <v>1.0106232066723478E-4</v>
      </c>
    </row>
    <row r="50" spans="1:7" s="42" customFormat="1" ht="12">
      <c r="A50" s="68" t="s">
        <v>92</v>
      </c>
      <c r="B50" s="85" t="s">
        <v>173</v>
      </c>
      <c r="C50" s="86">
        <v>0</v>
      </c>
      <c r="D50" s="78">
        <f t="shared" si="2"/>
        <v>0</v>
      </c>
      <c r="E50" s="67"/>
      <c r="F50" s="86">
        <v>30270</v>
      </c>
      <c r="G50" s="78">
        <f t="shared" si="3"/>
        <v>1.2889342068750302E-4</v>
      </c>
    </row>
    <row r="51" spans="1:7" s="42" customFormat="1" ht="12">
      <c r="A51" s="68" t="s">
        <v>94</v>
      </c>
      <c r="B51" s="85" t="s">
        <v>174</v>
      </c>
      <c r="C51" s="86">
        <v>936980</v>
      </c>
      <c r="D51" s="78">
        <f t="shared" si="2"/>
        <v>8.6642167708658839E-3</v>
      </c>
      <c r="E51" s="67"/>
      <c r="F51" s="86">
        <v>2340824</v>
      </c>
      <c r="G51" s="78">
        <f t="shared" si="3"/>
        <v>9.9675194115428998E-3</v>
      </c>
    </row>
    <row r="52" spans="1:7" s="42" customFormat="1" ht="12">
      <c r="A52" s="68" t="s">
        <v>96</v>
      </c>
      <c r="B52" s="85" t="s">
        <v>175</v>
      </c>
      <c r="C52" s="86">
        <v>2862202</v>
      </c>
      <c r="D52" s="78">
        <f t="shared" si="2"/>
        <v>2.6466667986516118E-2</v>
      </c>
      <c r="E52" s="67"/>
      <c r="F52" s="86">
        <v>6834134</v>
      </c>
      <c r="G52" s="78">
        <f t="shared" si="3"/>
        <v>2.9100591631872078E-2</v>
      </c>
    </row>
    <row r="53" spans="1:7" s="42" customFormat="1" ht="12">
      <c r="A53" s="68" t="s">
        <v>98</v>
      </c>
      <c r="B53" s="85" t="s">
        <v>176</v>
      </c>
      <c r="C53" s="86">
        <v>1094177</v>
      </c>
      <c r="D53" s="78">
        <f t="shared" si="2"/>
        <v>1.011781117387321E-2</v>
      </c>
      <c r="E53" s="67"/>
      <c r="F53" s="86">
        <v>37241874</v>
      </c>
      <c r="G53" s="78">
        <f t="shared" si="3"/>
        <v>0.15858052635193198</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3338</v>
      </c>
      <c r="D55" s="78">
        <f t="shared" si="2"/>
        <v>3.0866353157111484E-5</v>
      </c>
      <c r="E55" s="67"/>
      <c r="F55" s="86">
        <v>-7339</v>
      </c>
      <c r="G55" s="78">
        <f t="shared" si="3"/>
        <v>-3.1250373783468276E-5</v>
      </c>
    </row>
    <row r="56" spans="1:7" s="42" customFormat="1" ht="12">
      <c r="A56" s="68" t="s">
        <v>104</v>
      </c>
      <c r="B56" s="85" t="s">
        <v>107</v>
      </c>
      <c r="C56" s="86">
        <v>184296</v>
      </c>
      <c r="D56" s="78">
        <f t="shared" si="2"/>
        <v>1.7041777775443434E-3</v>
      </c>
      <c r="E56" s="67"/>
      <c r="F56" s="86">
        <v>146232</v>
      </c>
      <c r="G56" s="78">
        <f t="shared" si="3"/>
        <v>6.2267402358688281E-4</v>
      </c>
    </row>
    <row r="57" spans="1:7" s="42" customFormat="1" ht="12">
      <c r="A57" s="68" t="s">
        <v>106</v>
      </c>
      <c r="B57" s="85" t="s">
        <v>179</v>
      </c>
      <c r="C57" s="86">
        <v>36267</v>
      </c>
      <c r="D57" s="78">
        <f t="shared" si="2"/>
        <v>3.3535950567674123E-4</v>
      </c>
      <c r="E57" s="67"/>
      <c r="F57" s="86">
        <v>89225</v>
      </c>
      <c r="G57" s="78">
        <f t="shared" si="3"/>
        <v>3.7993113514510926E-4</v>
      </c>
    </row>
    <row r="58" spans="1:7" s="42" customFormat="1" ht="12">
      <c r="A58" s="68" t="s">
        <v>108</v>
      </c>
      <c r="B58" s="85" t="s">
        <v>180</v>
      </c>
      <c r="C58" s="52">
        <v>16292059</v>
      </c>
      <c r="D58" s="79">
        <f t="shared" si="2"/>
        <v>0.1506520211954753</v>
      </c>
      <c r="E58" s="67"/>
      <c r="F58" s="52">
        <v>18572649</v>
      </c>
      <c r="G58" s="79">
        <f t="shared" si="3"/>
        <v>7.9084646872756278E-2</v>
      </c>
    </row>
    <row r="59" spans="1:7" s="42" customFormat="1" ht="5.45" customHeight="1">
      <c r="A59" s="68"/>
      <c r="B59" s="85"/>
      <c r="C59" s="92"/>
      <c r="D59" s="91"/>
      <c r="E59" s="67"/>
      <c r="F59" s="92"/>
      <c r="G59" s="91"/>
    </row>
    <row r="60" spans="1:7" s="42" customFormat="1" ht="12">
      <c r="A60" s="89" t="s">
        <v>30</v>
      </c>
      <c r="B60" s="89"/>
      <c r="C60" s="86">
        <f>SUM(C23:C58)</f>
        <v>98154936</v>
      </c>
      <c r="D60" s="78">
        <f t="shared" si="2"/>
        <v>0.90763478690523536</v>
      </c>
      <c r="E60" s="69"/>
      <c r="F60" s="86">
        <f>SUM(F23:F58)</f>
        <v>214117767</v>
      </c>
      <c r="G60" s="78">
        <f t="shared" si="3"/>
        <v>0.91174005347207643</v>
      </c>
    </row>
    <row r="61" spans="1:7" s="42" customFormat="1" ht="6.75" customHeight="1" thickBot="1">
      <c r="A61" s="83"/>
      <c r="B61" s="83"/>
      <c r="C61" s="83"/>
      <c r="D61" s="83"/>
      <c r="E61" s="67"/>
      <c r="F61" s="83"/>
      <c r="G61" s="83"/>
    </row>
    <row r="62" spans="1:7" s="42" customFormat="1" ht="12.75" thickTop="1">
      <c r="A62" s="89" t="s">
        <v>31</v>
      </c>
      <c r="B62" s="89"/>
      <c r="C62" s="54">
        <v>9988712</v>
      </c>
      <c r="D62" s="81">
        <f t="shared" si="2"/>
        <v>9.2365222341724798E-2</v>
      </c>
      <c r="E62" s="69"/>
      <c r="F62" s="54">
        <v>20727423</v>
      </c>
      <c r="G62" s="81">
        <f t="shared" si="3"/>
        <v>8.8259942269799344E-2</v>
      </c>
    </row>
  </sheetData>
  <mergeCells count="5">
    <mergeCell ref="A1:G1"/>
    <mergeCell ref="A2:G2"/>
    <mergeCell ref="C4:D4"/>
    <mergeCell ref="F4:G4"/>
    <mergeCell ref="A5:B5"/>
  </mergeCells>
  <printOptions horizontalCentered="1"/>
  <pageMargins left="0.4" right="0.21" top="0.43" bottom="0.4" header="0.42" footer="0.21"/>
  <pageSetup scale="99"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BFBF5-B255-42A8-A86D-ECA13C61875C}">
  <sheetPr codeName="Sheet19"/>
  <dimension ref="A1:G62"/>
  <sheetViews>
    <sheetView showGridLines="0" zoomScaleNormal="100" workbookViewId="0">
      <selection activeCell="C14" sqref="C14"/>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110</v>
      </c>
      <c r="D4" s="388"/>
      <c r="E4" s="64"/>
      <c r="F4" s="388" t="s">
        <v>139</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184284605</v>
      </c>
      <c r="D6" s="78">
        <f>IFERROR(C6/C$20,"err")</f>
        <v>0.78470674326049961</v>
      </c>
      <c r="E6" s="67"/>
      <c r="F6" s="86">
        <v>197841277</v>
      </c>
      <c r="G6" s="78">
        <f>IFERROR(F6/F$20,"err")</f>
        <v>0.8130749273176161</v>
      </c>
    </row>
    <row r="7" spans="1:7" s="42" customFormat="1" ht="12">
      <c r="A7" s="68" t="s">
        <v>39</v>
      </c>
      <c r="B7" s="85" t="s">
        <v>145</v>
      </c>
      <c r="C7" s="86">
        <v>27644543</v>
      </c>
      <c r="D7" s="78">
        <f t="shared" ref="D7:D20" si="0">IFERROR(C7/C$20,"err")</f>
        <v>0.11771389859969499</v>
      </c>
      <c r="E7" s="67"/>
      <c r="F7" s="86">
        <v>29676192</v>
      </c>
      <c r="G7" s="78">
        <f t="shared" ref="G7:G20" si="1">IFERROR(F7/F$20,"err")</f>
        <v>0.1219612409470225</v>
      </c>
    </row>
    <row r="8" spans="1:7" s="42" customFormat="1" ht="12">
      <c r="A8" s="68" t="s">
        <v>41</v>
      </c>
      <c r="B8" s="85" t="s">
        <v>146</v>
      </c>
      <c r="C8" s="86">
        <v>156640062</v>
      </c>
      <c r="D8" s="78">
        <f t="shared" si="0"/>
        <v>0.66699284466080466</v>
      </c>
      <c r="E8" s="67"/>
      <c r="F8" s="86">
        <v>168165085</v>
      </c>
      <c r="G8" s="78">
        <f t="shared" si="1"/>
        <v>0.69111368637059356</v>
      </c>
    </row>
    <row r="9" spans="1:7" s="42" customFormat="1" ht="12">
      <c r="A9" s="68" t="s">
        <v>43</v>
      </c>
      <c r="B9" s="85" t="s">
        <v>147</v>
      </c>
      <c r="C9" s="86">
        <v>619661</v>
      </c>
      <c r="D9" s="78">
        <f t="shared" si="0"/>
        <v>2.6385935235097063E-3</v>
      </c>
      <c r="E9" s="67"/>
      <c r="F9" s="86">
        <v>670542</v>
      </c>
      <c r="G9" s="78">
        <f t="shared" si="1"/>
        <v>2.7557489325819957E-3</v>
      </c>
    </row>
    <row r="10" spans="1:7" s="42" customFormat="1" ht="12">
      <c r="A10" s="68" t="s">
        <v>45</v>
      </c>
      <c r="B10" s="85" t="s">
        <v>148</v>
      </c>
      <c r="C10" s="86">
        <v>37794261</v>
      </c>
      <c r="D10" s="78">
        <f t="shared" si="0"/>
        <v>0.16093265882544727</v>
      </c>
      <c r="E10" s="67"/>
      <c r="F10" s="86">
        <v>36258394</v>
      </c>
      <c r="G10" s="78">
        <f t="shared" si="1"/>
        <v>0.14901233712822975</v>
      </c>
    </row>
    <row r="11" spans="1:7" s="42" customFormat="1" ht="12">
      <c r="A11" s="68" t="s">
        <v>59</v>
      </c>
      <c r="B11" s="85" t="s">
        <v>149</v>
      </c>
      <c r="C11" s="86">
        <v>2377088</v>
      </c>
      <c r="D11" s="78">
        <f t="shared" si="0"/>
        <v>1.0121936028913618E-2</v>
      </c>
      <c r="E11" s="67"/>
      <c r="F11" s="86">
        <v>2462383</v>
      </c>
      <c r="G11" s="78">
        <f t="shared" si="1"/>
        <v>1.0119737949089025E-2</v>
      </c>
    </row>
    <row r="12" spans="1:7" s="42" customFormat="1" ht="12">
      <c r="A12" s="68" t="s">
        <v>61</v>
      </c>
      <c r="B12" s="85" t="s">
        <v>150</v>
      </c>
      <c r="C12" s="86">
        <v>6809253</v>
      </c>
      <c r="D12" s="78">
        <f t="shared" si="0"/>
        <v>2.8994645242703735E-2</v>
      </c>
      <c r="E12" s="67"/>
      <c r="F12" s="86">
        <v>6817715</v>
      </c>
      <c r="G12" s="78">
        <f t="shared" si="1"/>
        <v>2.8018991851216271E-2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0</v>
      </c>
      <c r="D14" s="78">
        <f t="shared" si="0"/>
        <v>0</v>
      </c>
      <c r="E14" s="67"/>
      <c r="F14" s="86">
        <v>300</v>
      </c>
      <c r="G14" s="78">
        <f t="shared" si="1"/>
        <v>1.2329200553799742E-6</v>
      </c>
    </row>
    <row r="15" spans="1:7" s="42" customFormat="1" ht="12">
      <c r="A15" s="68" t="s">
        <v>65</v>
      </c>
      <c r="B15" s="85" t="s">
        <v>153</v>
      </c>
      <c r="C15" s="86">
        <v>1070504</v>
      </c>
      <c r="D15" s="78">
        <f t="shared" si="0"/>
        <v>4.5583390293906425E-3</v>
      </c>
      <c r="E15" s="67"/>
      <c r="F15" s="86">
        <v>1242759</v>
      </c>
      <c r="G15" s="78">
        <f t="shared" si="1"/>
        <v>5.1074083170132047E-3</v>
      </c>
    </row>
    <row r="16" spans="1:7" s="42" customFormat="1" ht="12">
      <c r="A16" s="68" t="s">
        <v>67</v>
      </c>
      <c r="B16" s="85" t="s">
        <v>154</v>
      </c>
      <c r="C16" s="86">
        <v>0</v>
      </c>
      <c r="D16" s="78">
        <f t="shared" si="0"/>
        <v>0</v>
      </c>
      <c r="E16" s="67"/>
      <c r="F16" s="86">
        <v>0</v>
      </c>
      <c r="G16" s="78">
        <f t="shared" si="1"/>
        <v>0</v>
      </c>
    </row>
    <row r="17" spans="1:7" s="42" customFormat="1" ht="12">
      <c r="A17" s="68" t="s">
        <v>69</v>
      </c>
      <c r="B17" s="87" t="s">
        <v>155</v>
      </c>
      <c r="C17" s="86">
        <v>243</v>
      </c>
      <c r="D17" s="78">
        <f t="shared" si="0"/>
        <v>1.0347241898600343E-6</v>
      </c>
      <c r="E17" s="67"/>
      <c r="F17" s="86">
        <v>0</v>
      </c>
      <c r="G17" s="78">
        <f t="shared" si="1"/>
        <v>0</v>
      </c>
    </row>
    <row r="18" spans="1:7" s="42" customFormat="1" ht="12">
      <c r="A18" s="68" t="s">
        <v>71</v>
      </c>
      <c r="B18" s="85" t="s">
        <v>46</v>
      </c>
      <c r="C18" s="88">
        <v>29534119</v>
      </c>
      <c r="D18" s="79">
        <f t="shared" si="0"/>
        <v>0.1257599479650405</v>
      </c>
      <c r="E18" s="67"/>
      <c r="F18" s="88">
        <v>27707601</v>
      </c>
      <c r="G18" s="79">
        <f t="shared" si="1"/>
        <v>0.11387085653122077</v>
      </c>
    </row>
    <row r="19" spans="1:7" s="42" customFormat="1" ht="12" customHeight="1">
      <c r="A19" s="68"/>
      <c r="B19" s="85"/>
      <c r="C19" s="90"/>
      <c r="D19" s="91"/>
      <c r="E19" s="67"/>
      <c r="F19" s="90"/>
      <c r="G19" s="91"/>
    </row>
    <row r="20" spans="1:7" s="42" customFormat="1" ht="12">
      <c r="A20" s="84" t="s">
        <v>28</v>
      </c>
      <c r="B20" s="84"/>
      <c r="C20" s="86">
        <f>SUM(C8:C18)</f>
        <v>234845191</v>
      </c>
      <c r="D20" s="78">
        <f t="shared" si="0"/>
        <v>1</v>
      </c>
      <c r="E20" s="69"/>
      <c r="F20" s="86">
        <f>SUM(F8:F18)</f>
        <v>243324779</v>
      </c>
      <c r="G20" s="78">
        <f t="shared" si="1"/>
        <v>1</v>
      </c>
    </row>
    <row r="21" spans="1:7" s="72" customFormat="1" ht="12">
      <c r="A21" s="70"/>
      <c r="B21" s="71" t="s">
        <v>143</v>
      </c>
      <c r="C21" s="80">
        <v>14</v>
      </c>
      <c r="D21" s="87"/>
      <c r="E21" s="73"/>
      <c r="F21" s="80">
        <v>11</v>
      </c>
      <c r="G21" s="87"/>
    </row>
    <row r="22" spans="1:7" s="42" customFormat="1" ht="12">
      <c r="A22" s="84" t="s">
        <v>29</v>
      </c>
      <c r="B22" s="84"/>
      <c r="C22" s="82"/>
      <c r="D22" s="82"/>
      <c r="E22" s="74"/>
      <c r="F22" s="82"/>
      <c r="G22" s="82"/>
    </row>
    <row r="23" spans="1:7" s="42" customFormat="1" ht="12">
      <c r="A23" s="68" t="s">
        <v>156</v>
      </c>
      <c r="B23" s="85" t="s">
        <v>157</v>
      </c>
      <c r="C23" s="86">
        <v>95945495</v>
      </c>
      <c r="D23" s="78">
        <f t="shared" ref="D23:D62" si="2">IFERROR(C23/C$20,"err")</f>
        <v>0.40854783779668707</v>
      </c>
      <c r="E23" s="67"/>
      <c r="F23" s="86">
        <v>100496598</v>
      </c>
      <c r="G23" s="78">
        <f t="shared" ref="G23:G62" si="3">IFERROR(F23/F$20,"err")</f>
        <v>0.41301423723886338</v>
      </c>
    </row>
    <row r="24" spans="1:7" s="42" customFormat="1" ht="12">
      <c r="A24" s="68" t="s">
        <v>158</v>
      </c>
      <c r="B24" s="85" t="s">
        <v>159</v>
      </c>
      <c r="C24" s="86">
        <v>82610</v>
      </c>
      <c r="D24" s="78">
        <f t="shared" si="2"/>
        <v>3.5176364331003057E-4</v>
      </c>
      <c r="E24" s="67"/>
      <c r="F24" s="86">
        <v>0</v>
      </c>
      <c r="G24" s="78">
        <f t="shared" si="3"/>
        <v>0</v>
      </c>
    </row>
    <row r="25" spans="1:7" s="42" customFormat="1" ht="12">
      <c r="A25" s="68" t="s">
        <v>160</v>
      </c>
      <c r="B25" s="85" t="s">
        <v>161</v>
      </c>
      <c r="C25" s="86">
        <v>14763526</v>
      </c>
      <c r="D25" s="78">
        <f t="shared" si="2"/>
        <v>6.2864927900524906E-2</v>
      </c>
      <c r="E25" s="67"/>
      <c r="F25" s="86">
        <v>16344356</v>
      </c>
      <c r="G25" s="78">
        <f t="shared" si="3"/>
        <v>6.7170947682233376E-2</v>
      </c>
    </row>
    <row r="26" spans="1:7" s="42" customFormat="1" ht="12">
      <c r="A26" s="68" t="s">
        <v>162</v>
      </c>
      <c r="B26" s="85" t="s">
        <v>163</v>
      </c>
      <c r="C26" s="86">
        <v>0</v>
      </c>
      <c r="D26" s="78">
        <f t="shared" si="2"/>
        <v>0</v>
      </c>
      <c r="E26" s="67"/>
      <c r="F26" s="86">
        <v>0</v>
      </c>
      <c r="G26" s="78">
        <f t="shared" si="3"/>
        <v>0</v>
      </c>
    </row>
    <row r="27" spans="1:7" s="42" customFormat="1" ht="12">
      <c r="A27" s="68" t="s">
        <v>51</v>
      </c>
      <c r="B27" s="85" t="s">
        <v>164</v>
      </c>
      <c r="C27" s="86">
        <v>2774928</v>
      </c>
      <c r="D27" s="78">
        <f>IFERROR(C27/C$20,"err")</f>
        <v>1.1815988175802161E-2</v>
      </c>
      <c r="E27" s="67"/>
      <c r="F27" s="86">
        <v>8716608</v>
      </c>
      <c r="G27" s="78">
        <f>IFERROR(F27/F$20,"err")</f>
        <v>3.5822936060285089E-2</v>
      </c>
    </row>
    <row r="28" spans="1:7" s="42" customFormat="1" ht="12">
      <c r="A28" s="68" t="s">
        <v>53</v>
      </c>
      <c r="B28" s="85" t="s">
        <v>165</v>
      </c>
      <c r="C28" s="86">
        <v>86343</v>
      </c>
      <c r="D28" s="78">
        <f>IFERROR(C28/C$20,"err")</f>
        <v>3.6765922109088453E-4</v>
      </c>
      <c r="E28" s="67"/>
      <c r="F28" s="86">
        <v>10723</v>
      </c>
      <c r="G28" s="78">
        <f>IFERROR(F28/F$20,"err")</f>
        <v>4.4068672512798216E-5</v>
      </c>
    </row>
    <row r="29" spans="1:7" s="42" customFormat="1" ht="12">
      <c r="A29" s="68" t="s">
        <v>56</v>
      </c>
      <c r="B29" s="85" t="s">
        <v>166</v>
      </c>
      <c r="C29" s="86">
        <v>501569</v>
      </c>
      <c r="D29" s="78">
        <f t="shared" si="2"/>
        <v>2.1357431159831583E-3</v>
      </c>
      <c r="E29" s="67"/>
      <c r="F29" s="86">
        <v>3082303</v>
      </c>
      <c r="G29" s="78">
        <f t="shared" si="3"/>
        <v>1.2667443951526202E-2</v>
      </c>
    </row>
    <row r="30" spans="1:7" s="42" customFormat="1" ht="12">
      <c r="A30" s="68" t="s">
        <v>57</v>
      </c>
      <c r="B30" s="85" t="s">
        <v>167</v>
      </c>
      <c r="C30" s="86">
        <v>10272626</v>
      </c>
      <c r="D30" s="78">
        <f t="shared" si="2"/>
        <v>4.3742117759609567E-2</v>
      </c>
      <c r="E30" s="67"/>
      <c r="F30" s="86">
        <v>7753650</v>
      </c>
      <c r="G30" s="78">
        <f t="shared" si="3"/>
        <v>3.1865435291323123E-2</v>
      </c>
    </row>
    <row r="31" spans="1:7" s="42" customFormat="1" ht="12">
      <c r="A31" s="68" t="s">
        <v>45</v>
      </c>
      <c r="B31" s="85" t="s">
        <v>58</v>
      </c>
      <c r="C31" s="86">
        <v>9691291</v>
      </c>
      <c r="D31" s="78">
        <f t="shared" si="2"/>
        <v>4.1266721105649551E-2</v>
      </c>
      <c r="E31" s="67"/>
      <c r="F31" s="86">
        <v>10925038</v>
      </c>
      <c r="G31" s="78">
        <f t="shared" si="3"/>
        <v>4.4898994853294412E-2</v>
      </c>
    </row>
    <row r="32" spans="1:7" s="42" customFormat="1" ht="12">
      <c r="A32" s="68" t="s">
        <v>59</v>
      </c>
      <c r="B32" s="85" t="s">
        <v>60</v>
      </c>
      <c r="C32" s="86">
        <v>204197</v>
      </c>
      <c r="D32" s="78">
        <f t="shared" si="2"/>
        <v>8.6949619504876304E-4</v>
      </c>
      <c r="E32" s="67"/>
      <c r="F32" s="86">
        <v>238487</v>
      </c>
      <c r="G32" s="78">
        <f t="shared" si="3"/>
        <v>9.8011801749134635E-4</v>
      </c>
    </row>
    <row r="33" spans="1:7" s="42" customFormat="1" ht="12">
      <c r="A33" s="68" t="s">
        <v>61</v>
      </c>
      <c r="B33" s="85" t="s">
        <v>62</v>
      </c>
      <c r="C33" s="86">
        <v>296116</v>
      </c>
      <c r="D33" s="78">
        <f t="shared" si="2"/>
        <v>1.2608987168913329E-3</v>
      </c>
      <c r="E33" s="67"/>
      <c r="F33" s="86">
        <v>315067</v>
      </c>
      <c r="G33" s="78">
        <f t="shared" si="3"/>
        <v>1.2948414102946745E-3</v>
      </c>
    </row>
    <row r="34" spans="1:7" s="42" customFormat="1" ht="12">
      <c r="A34" s="68" t="s">
        <v>63</v>
      </c>
      <c r="B34" s="85" t="s">
        <v>615</v>
      </c>
      <c r="C34" s="86">
        <v>5117784</v>
      </c>
      <c r="D34" s="78">
        <f t="shared" si="2"/>
        <v>2.1792160095796896E-2</v>
      </c>
      <c r="E34" s="67"/>
      <c r="F34" s="86">
        <v>4643075</v>
      </c>
      <c r="G34" s="78">
        <f t="shared" si="3"/>
        <v>1.9081800953777914E-2</v>
      </c>
    </row>
    <row r="35" spans="1:7" s="42" customFormat="1" ht="12">
      <c r="A35" s="68" t="s">
        <v>64</v>
      </c>
      <c r="B35" s="85" t="s">
        <v>168</v>
      </c>
      <c r="C35" s="86">
        <v>1585384</v>
      </c>
      <c r="D35" s="78">
        <f t="shared" si="2"/>
        <v>6.7507620371072448E-3</v>
      </c>
      <c r="E35" s="67"/>
      <c r="F35" s="86">
        <v>2117803</v>
      </c>
      <c r="G35" s="78">
        <f t="shared" si="3"/>
        <v>8.7036059734795848E-3</v>
      </c>
    </row>
    <row r="36" spans="1:7" s="42" customFormat="1" ht="12">
      <c r="A36" s="68" t="s">
        <v>65</v>
      </c>
      <c r="B36" s="85" t="s">
        <v>66</v>
      </c>
      <c r="C36" s="86">
        <v>306661</v>
      </c>
      <c r="D36" s="78">
        <f t="shared" si="2"/>
        <v>1.3058006369821727E-3</v>
      </c>
      <c r="E36" s="67"/>
      <c r="F36" s="86">
        <v>311692</v>
      </c>
      <c r="G36" s="78">
        <f t="shared" si="3"/>
        <v>1.2809710596716499E-3</v>
      </c>
    </row>
    <row r="37" spans="1:7" s="42" customFormat="1" ht="12">
      <c r="A37" s="68" t="s">
        <v>67</v>
      </c>
      <c r="B37" s="85" t="s">
        <v>169</v>
      </c>
      <c r="C37" s="86">
        <v>915</v>
      </c>
      <c r="D37" s="78">
        <f t="shared" si="2"/>
        <v>3.8961836778680301E-6</v>
      </c>
      <c r="E37" s="67"/>
      <c r="F37" s="86">
        <v>342</v>
      </c>
      <c r="G37" s="78">
        <f t="shared" si="3"/>
        <v>1.4055288631331706E-6</v>
      </c>
    </row>
    <row r="38" spans="1:7" s="42" customFormat="1" ht="12">
      <c r="A38" s="68" t="s">
        <v>69</v>
      </c>
      <c r="B38" s="85" t="s">
        <v>170</v>
      </c>
      <c r="C38" s="86">
        <v>72898</v>
      </c>
      <c r="D38" s="78">
        <f t="shared" si="2"/>
        <v>3.1040874070953405E-4</v>
      </c>
      <c r="E38" s="67"/>
      <c r="F38" s="86">
        <v>51873</v>
      </c>
      <c r="G38" s="78">
        <f t="shared" si="3"/>
        <v>2.1318420677575136E-4</v>
      </c>
    </row>
    <row r="39" spans="1:7" s="42" customFormat="1" ht="12">
      <c r="A39" s="68" t="s">
        <v>71</v>
      </c>
      <c r="B39" s="85" t="s">
        <v>72</v>
      </c>
      <c r="C39" s="86">
        <v>1297836</v>
      </c>
      <c r="D39" s="78">
        <f t="shared" si="2"/>
        <v>5.5263469286880142E-3</v>
      </c>
      <c r="E39" s="67"/>
      <c r="F39" s="86">
        <v>1618706</v>
      </c>
      <c r="G39" s="78">
        <f t="shared" si="3"/>
        <v>6.6524503038796557E-3</v>
      </c>
    </row>
    <row r="40" spans="1:7" s="42" customFormat="1" ht="12">
      <c r="A40" s="68" t="s">
        <v>73</v>
      </c>
      <c r="B40" s="85" t="s">
        <v>74</v>
      </c>
      <c r="C40" s="86">
        <v>530901</v>
      </c>
      <c r="D40" s="78">
        <f t="shared" si="2"/>
        <v>2.260642416135317E-3</v>
      </c>
      <c r="E40" s="67"/>
      <c r="F40" s="86">
        <v>457727</v>
      </c>
      <c r="G40" s="78">
        <f t="shared" si="3"/>
        <v>1.8811359939630316E-3</v>
      </c>
    </row>
    <row r="41" spans="1:7" s="42" customFormat="1" ht="12">
      <c r="A41" s="68" t="s">
        <v>75</v>
      </c>
      <c r="B41" s="85" t="s">
        <v>76</v>
      </c>
      <c r="C41" s="86">
        <v>1294628</v>
      </c>
      <c r="D41" s="78">
        <f t="shared" si="2"/>
        <v>5.5126868661321661E-3</v>
      </c>
      <c r="E41" s="67"/>
      <c r="F41" s="86">
        <v>1448115</v>
      </c>
      <c r="G41" s="78">
        <f t="shared" si="3"/>
        <v>5.9513667533219045E-3</v>
      </c>
    </row>
    <row r="42" spans="1:7" s="42" customFormat="1" ht="12">
      <c r="A42" s="68" t="s">
        <v>77</v>
      </c>
      <c r="B42" s="85" t="s">
        <v>171</v>
      </c>
      <c r="C42" s="86">
        <v>948144</v>
      </c>
      <c r="D42" s="78">
        <f t="shared" si="2"/>
        <v>4.0373149476158532E-3</v>
      </c>
      <c r="E42" s="67"/>
      <c r="F42" s="86">
        <v>983215</v>
      </c>
      <c r="G42" s="78">
        <f t="shared" si="3"/>
        <v>4.0407516408347381E-3</v>
      </c>
    </row>
    <row r="43" spans="1:7" s="42" customFormat="1" ht="12">
      <c r="A43" s="68" t="s">
        <v>79</v>
      </c>
      <c r="B43" s="85" t="s">
        <v>172</v>
      </c>
      <c r="C43" s="86">
        <v>165276</v>
      </c>
      <c r="D43" s="78">
        <f t="shared" si="2"/>
        <v>7.0376574157739516E-4</v>
      </c>
      <c r="E43" s="67"/>
      <c r="F43" s="86">
        <v>146805</v>
      </c>
      <c r="G43" s="78">
        <f t="shared" si="3"/>
        <v>6.0332942910019038E-4</v>
      </c>
    </row>
    <row r="44" spans="1:7" s="42" customFormat="1" ht="12">
      <c r="A44" s="68" t="s">
        <v>81</v>
      </c>
      <c r="B44" s="85" t="s">
        <v>82</v>
      </c>
      <c r="C44" s="86">
        <v>820741</v>
      </c>
      <c r="D44" s="78">
        <f t="shared" si="2"/>
        <v>3.4948171453082896E-3</v>
      </c>
      <c r="E44" s="67"/>
      <c r="F44" s="86">
        <v>806108</v>
      </c>
      <c r="G44" s="78">
        <f t="shared" si="3"/>
        <v>3.3128890666741344E-3</v>
      </c>
    </row>
    <row r="45" spans="1:7" s="42" customFormat="1" ht="12">
      <c r="A45" s="68" t="s">
        <v>83</v>
      </c>
      <c r="B45" s="85" t="s">
        <v>84</v>
      </c>
      <c r="C45" s="86">
        <v>380391</v>
      </c>
      <c r="D45" s="78">
        <f t="shared" si="2"/>
        <v>1.6197521370578118E-3</v>
      </c>
      <c r="E45" s="67"/>
      <c r="F45" s="86">
        <v>569088</v>
      </c>
      <c r="G45" s="78">
        <f t="shared" si="3"/>
        <v>2.3388000282535959E-3</v>
      </c>
    </row>
    <row r="46" spans="1:7" s="42" customFormat="1" ht="12">
      <c r="A46" s="68" t="s">
        <v>85</v>
      </c>
      <c r="B46" s="85" t="s">
        <v>86</v>
      </c>
      <c r="C46" s="86">
        <v>1334350</v>
      </c>
      <c r="D46" s="78">
        <f t="shared" si="2"/>
        <v>5.6818280771182578E-3</v>
      </c>
      <c r="E46" s="67"/>
      <c r="F46" s="86">
        <v>1602402</v>
      </c>
      <c r="G46" s="78">
        <f t="shared" si="3"/>
        <v>6.5854452086032715E-3</v>
      </c>
    </row>
    <row r="47" spans="1:7" s="42" customFormat="1" ht="12">
      <c r="A47" s="68" t="s">
        <v>87</v>
      </c>
      <c r="B47" s="85" t="s">
        <v>88</v>
      </c>
      <c r="C47" s="86">
        <v>0</v>
      </c>
      <c r="D47" s="78">
        <f t="shared" si="2"/>
        <v>0</v>
      </c>
      <c r="E47" s="67"/>
      <c r="F47" s="86">
        <v>0</v>
      </c>
      <c r="G47" s="78">
        <f t="shared" si="3"/>
        <v>0</v>
      </c>
    </row>
    <row r="48" spans="1:7" s="42" customFormat="1" ht="12">
      <c r="A48" s="68" t="s">
        <v>89</v>
      </c>
      <c r="B48" s="85" t="s">
        <v>614</v>
      </c>
      <c r="C48" s="86">
        <v>371554</v>
      </c>
      <c r="D48" s="78">
        <f t="shared" si="2"/>
        <v>1.5821230931656592E-3</v>
      </c>
      <c r="E48" s="67"/>
      <c r="F48" s="86">
        <v>434167</v>
      </c>
      <c r="G48" s="78">
        <f t="shared" si="3"/>
        <v>1.7843106722805243E-3</v>
      </c>
    </row>
    <row r="49" spans="1:7" s="42" customFormat="1" ht="12">
      <c r="A49" s="68" t="s">
        <v>90</v>
      </c>
      <c r="B49" s="85" t="s">
        <v>91</v>
      </c>
      <c r="C49" s="86">
        <v>23734</v>
      </c>
      <c r="D49" s="78">
        <f t="shared" si="2"/>
        <v>1.0106232066723478E-4</v>
      </c>
      <c r="E49" s="67"/>
      <c r="F49" s="86">
        <v>31527</v>
      </c>
      <c r="G49" s="78">
        <f t="shared" si="3"/>
        <v>1.2956756861988149E-4</v>
      </c>
    </row>
    <row r="50" spans="1:7" s="42" customFormat="1" ht="12">
      <c r="A50" s="68" t="s">
        <v>92</v>
      </c>
      <c r="B50" s="85" t="s">
        <v>173</v>
      </c>
      <c r="C50" s="86">
        <v>30270</v>
      </c>
      <c r="D50" s="78">
        <f t="shared" si="2"/>
        <v>1.2889342068750302E-4</v>
      </c>
      <c r="E50" s="67"/>
      <c r="F50" s="86">
        <v>55423</v>
      </c>
      <c r="G50" s="78">
        <f t="shared" si="3"/>
        <v>2.2777376076441437E-4</v>
      </c>
    </row>
    <row r="51" spans="1:7" s="42" customFormat="1" ht="12">
      <c r="A51" s="68" t="s">
        <v>94</v>
      </c>
      <c r="B51" s="85" t="s">
        <v>174</v>
      </c>
      <c r="C51" s="86">
        <v>2340824</v>
      </c>
      <c r="D51" s="78">
        <f t="shared" si="2"/>
        <v>9.9675194115428998E-3</v>
      </c>
      <c r="E51" s="67"/>
      <c r="F51" s="86">
        <v>2457311</v>
      </c>
      <c r="G51" s="78">
        <f t="shared" si="3"/>
        <v>1.0098893380686067E-2</v>
      </c>
    </row>
    <row r="52" spans="1:7" s="42" customFormat="1" ht="12">
      <c r="A52" s="68" t="s">
        <v>96</v>
      </c>
      <c r="B52" s="85" t="s">
        <v>175</v>
      </c>
      <c r="C52" s="86">
        <v>6834134</v>
      </c>
      <c r="D52" s="78">
        <f t="shared" si="2"/>
        <v>2.9100591631872078E-2</v>
      </c>
      <c r="E52" s="67"/>
      <c r="F52" s="86">
        <v>6914535</v>
      </c>
      <c r="G52" s="78">
        <f t="shared" si="3"/>
        <v>2.8416896250422569E-2</v>
      </c>
    </row>
    <row r="53" spans="1:7" s="42" customFormat="1" ht="12">
      <c r="A53" s="68" t="s">
        <v>98</v>
      </c>
      <c r="B53" s="85" t="s">
        <v>176</v>
      </c>
      <c r="C53" s="86">
        <v>37241874</v>
      </c>
      <c r="D53" s="78">
        <f t="shared" si="2"/>
        <v>0.15858052635193198</v>
      </c>
      <c r="E53" s="67"/>
      <c r="F53" s="86">
        <v>41175185</v>
      </c>
      <c r="G53" s="78">
        <f t="shared" si="3"/>
        <v>0.16921903790160228</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-7339</v>
      </c>
      <c r="D55" s="78">
        <f t="shared" si="2"/>
        <v>-3.1250373783468276E-5</v>
      </c>
      <c r="E55" s="67"/>
      <c r="F55" s="86">
        <v>12932</v>
      </c>
      <c r="G55" s="78">
        <f t="shared" si="3"/>
        <v>5.3147073853912756E-5</v>
      </c>
    </row>
    <row r="56" spans="1:7" s="42" customFormat="1" ht="12">
      <c r="A56" s="68" t="s">
        <v>104</v>
      </c>
      <c r="B56" s="85" t="s">
        <v>107</v>
      </c>
      <c r="C56" s="86">
        <v>146232</v>
      </c>
      <c r="D56" s="78">
        <f t="shared" si="2"/>
        <v>6.2267402358688281E-4</v>
      </c>
      <c r="E56" s="67"/>
      <c r="F56" s="86">
        <v>160261</v>
      </c>
      <c r="G56" s="78">
        <f t="shared" si="3"/>
        <v>6.5863000331750014E-4</v>
      </c>
    </row>
    <row r="57" spans="1:7" s="42" customFormat="1" ht="12">
      <c r="A57" s="68" t="s">
        <v>106</v>
      </c>
      <c r="B57" s="85" t="s">
        <v>179</v>
      </c>
      <c r="C57" s="86">
        <v>89225</v>
      </c>
      <c r="D57" s="78">
        <f t="shared" si="2"/>
        <v>3.7993113514510926E-4</v>
      </c>
      <c r="E57" s="67"/>
      <c r="F57" s="86">
        <v>86337</v>
      </c>
      <c r="G57" s="78">
        <f t="shared" si="3"/>
        <v>3.5482206273780277E-4</v>
      </c>
    </row>
    <row r="58" spans="1:7" s="42" customFormat="1" ht="12">
      <c r="A58" s="68" t="s">
        <v>108</v>
      </c>
      <c r="B58" s="85" t="s">
        <v>180</v>
      </c>
      <c r="C58" s="52">
        <v>18572649</v>
      </c>
      <c r="D58" s="79">
        <f t="shared" si="2"/>
        <v>7.9084646872756278E-2</v>
      </c>
      <c r="E58" s="67"/>
      <c r="F58" s="52">
        <v>20601109</v>
      </c>
      <c r="G58" s="79">
        <f t="shared" si="3"/>
        <v>8.4665068163896282E-2</v>
      </c>
    </row>
    <row r="59" spans="1:7" s="42" customFormat="1" ht="5.45" customHeight="1">
      <c r="A59" s="68"/>
      <c r="B59" s="85"/>
      <c r="C59" s="92"/>
      <c r="D59" s="91"/>
      <c r="E59" s="67"/>
      <c r="F59" s="92"/>
      <c r="G59" s="91"/>
    </row>
    <row r="60" spans="1:7" s="42" customFormat="1" ht="12">
      <c r="A60" s="89" t="s">
        <v>30</v>
      </c>
      <c r="B60" s="89"/>
      <c r="C60" s="86">
        <f>SUM(C23:C58)</f>
        <v>214117767</v>
      </c>
      <c r="D60" s="78">
        <f t="shared" si="2"/>
        <v>0.91174005347207643</v>
      </c>
      <c r="E60" s="69"/>
      <c r="F60" s="86">
        <f>SUM(F23:F58)</f>
        <v>234568568</v>
      </c>
      <c r="G60" s="78">
        <f t="shared" si="3"/>
        <v>0.96401430616320416</v>
      </c>
    </row>
    <row r="61" spans="1:7" s="42" customFormat="1" ht="6.75" customHeight="1" thickBot="1">
      <c r="A61" s="83"/>
      <c r="B61" s="83"/>
      <c r="C61" s="83"/>
      <c r="D61" s="83"/>
      <c r="E61" s="67"/>
      <c r="F61" s="83"/>
      <c r="G61" s="83"/>
    </row>
    <row r="62" spans="1:7" s="42" customFormat="1" ht="12.75" thickTop="1">
      <c r="A62" s="89" t="s">
        <v>31</v>
      </c>
      <c r="B62" s="89"/>
      <c r="C62" s="54">
        <v>20727423</v>
      </c>
      <c r="D62" s="81">
        <f t="shared" si="2"/>
        <v>8.8259942269799344E-2</v>
      </c>
      <c r="E62" s="69"/>
      <c r="F62" s="54">
        <v>8756211</v>
      </c>
      <c r="G62" s="81">
        <f t="shared" si="3"/>
        <v>3.5985693836795798E-2</v>
      </c>
    </row>
  </sheetData>
  <mergeCells count="5">
    <mergeCell ref="A1:G1"/>
    <mergeCell ref="A2:G2"/>
    <mergeCell ref="C4:D4"/>
    <mergeCell ref="F4:G4"/>
    <mergeCell ref="A5:B5"/>
  </mergeCells>
  <printOptions horizontalCentered="1"/>
  <pageMargins left="0.4" right="0.21" top="0.43" bottom="0.4" header="0.42" footer="0.21"/>
  <pageSetup scale="99"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8D917-4012-46DC-A32D-A4C3762633CF}">
  <sheetPr codeName="Sheet2"/>
  <dimension ref="A1:C62"/>
  <sheetViews>
    <sheetView zoomScaleNormal="100" workbookViewId="0">
      <selection activeCell="D59" sqref="D59"/>
    </sheetView>
  </sheetViews>
  <sheetFormatPr defaultRowHeight="14.25"/>
  <cols>
    <col min="1" max="1" width="16.5703125" style="4" customWidth="1"/>
    <col min="2" max="2" width="59.140625" style="4" customWidth="1"/>
    <col min="3" max="3" width="5.5703125" style="2" bestFit="1" customWidth="1"/>
    <col min="4" max="16384" width="9.140625" style="2"/>
  </cols>
  <sheetData>
    <row r="1" spans="1:3" ht="20.25">
      <c r="A1" s="382" t="s">
        <v>2</v>
      </c>
      <c r="B1" s="382"/>
      <c r="C1" s="382"/>
    </row>
    <row r="2" spans="1:3" ht="7.5" customHeight="1">
      <c r="A2" s="3"/>
      <c r="C2" s="5"/>
    </row>
    <row r="3" spans="1:3">
      <c r="A3" s="4" t="s">
        <v>3</v>
      </c>
      <c r="B3" s="2"/>
      <c r="C3" s="5" t="s">
        <v>4</v>
      </c>
    </row>
    <row r="4" spans="1:3">
      <c r="A4" s="4" t="s">
        <v>5</v>
      </c>
      <c r="C4" s="6"/>
    </row>
    <row r="5" spans="1:3">
      <c r="A5" s="7" t="s">
        <v>18</v>
      </c>
      <c r="B5" s="2"/>
      <c r="C5" s="8">
        <v>1</v>
      </c>
    </row>
    <row r="6" spans="1:3">
      <c r="A6" s="7" t="s">
        <v>19</v>
      </c>
      <c r="B6" s="9"/>
      <c r="C6" s="8">
        <v>2</v>
      </c>
    </row>
    <row r="7" spans="1:3">
      <c r="A7" s="7" t="s">
        <v>20</v>
      </c>
      <c r="B7" s="10"/>
      <c r="C7" s="8">
        <v>3</v>
      </c>
    </row>
    <row r="8" spans="1:3">
      <c r="A8" s="7" t="s">
        <v>21</v>
      </c>
      <c r="B8" s="10"/>
      <c r="C8" s="8">
        <v>4</v>
      </c>
    </row>
    <row r="9" spans="1:3">
      <c r="A9" s="7" t="s">
        <v>22</v>
      </c>
      <c r="B9" s="10"/>
      <c r="C9" s="8">
        <v>5</v>
      </c>
    </row>
    <row r="10" spans="1:3">
      <c r="A10" s="4" t="s">
        <v>6</v>
      </c>
      <c r="C10" s="11"/>
    </row>
    <row r="11" spans="1:3">
      <c r="A11" s="7" t="s">
        <v>19</v>
      </c>
      <c r="B11" s="10"/>
      <c r="C11" s="8">
        <v>6</v>
      </c>
    </row>
    <row r="12" spans="1:3">
      <c r="A12" s="7" t="s">
        <v>20</v>
      </c>
      <c r="B12" s="10"/>
      <c r="C12" s="8">
        <v>7</v>
      </c>
    </row>
    <row r="13" spans="1:3">
      <c r="A13" s="7" t="s">
        <v>21</v>
      </c>
      <c r="B13" s="10"/>
      <c r="C13" s="8">
        <v>8</v>
      </c>
    </row>
    <row r="14" spans="1:3">
      <c r="A14" s="7" t="s">
        <v>22</v>
      </c>
      <c r="B14" s="10"/>
      <c r="C14" s="8">
        <v>9</v>
      </c>
    </row>
    <row r="15" spans="1:3">
      <c r="A15" s="4" t="s">
        <v>7</v>
      </c>
      <c r="C15" s="8"/>
    </row>
    <row r="16" spans="1:3">
      <c r="A16" s="7" t="s">
        <v>19</v>
      </c>
      <c r="B16" s="10"/>
      <c r="C16" s="8">
        <v>10</v>
      </c>
    </row>
    <row r="17" spans="1:3">
      <c r="A17" s="7" t="s">
        <v>20</v>
      </c>
      <c r="B17" s="9"/>
      <c r="C17" s="8">
        <v>11</v>
      </c>
    </row>
    <row r="18" spans="1:3">
      <c r="A18" s="7" t="s">
        <v>21</v>
      </c>
      <c r="B18" s="10"/>
      <c r="C18" s="8">
        <v>12</v>
      </c>
    </row>
    <row r="19" spans="1:3">
      <c r="A19" s="7" t="s">
        <v>22</v>
      </c>
      <c r="B19" s="10"/>
      <c r="C19" s="8">
        <v>13</v>
      </c>
    </row>
    <row r="20" spans="1:3">
      <c r="A20" s="4" t="s">
        <v>8</v>
      </c>
      <c r="C20" s="5"/>
    </row>
    <row r="21" spans="1:3">
      <c r="A21" s="7" t="s">
        <v>19</v>
      </c>
      <c r="B21" s="10"/>
      <c r="C21" s="8">
        <v>14</v>
      </c>
    </row>
    <row r="22" spans="1:3">
      <c r="A22" s="7" t="s">
        <v>20</v>
      </c>
      <c r="B22" s="9"/>
      <c r="C22" s="8">
        <v>15</v>
      </c>
    </row>
    <row r="23" spans="1:3">
      <c r="A23" s="7" t="s">
        <v>21</v>
      </c>
      <c r="B23" s="10"/>
      <c r="C23" s="8">
        <v>16</v>
      </c>
    </row>
    <row r="24" spans="1:3">
      <c r="A24" s="7" t="s">
        <v>22</v>
      </c>
      <c r="B24" s="10"/>
      <c r="C24" s="8">
        <v>17</v>
      </c>
    </row>
    <row r="25" spans="1:3">
      <c r="A25" s="4" t="s">
        <v>9</v>
      </c>
      <c r="C25" s="5"/>
    </row>
    <row r="26" spans="1:3">
      <c r="A26" s="7" t="s">
        <v>23</v>
      </c>
      <c r="B26" s="10"/>
      <c r="C26" s="8">
        <v>18</v>
      </c>
    </row>
    <row r="27" spans="1:3">
      <c r="A27" s="4" t="s">
        <v>10</v>
      </c>
      <c r="C27" s="8"/>
    </row>
    <row r="28" spans="1:3">
      <c r="A28" s="12">
        <v>2016</v>
      </c>
      <c r="B28" s="10"/>
      <c r="C28" s="8">
        <v>19</v>
      </c>
    </row>
    <row r="29" spans="1:3">
      <c r="A29" s="12">
        <v>2017</v>
      </c>
      <c r="B29" s="10"/>
      <c r="C29" s="8">
        <v>21</v>
      </c>
    </row>
    <row r="30" spans="1:3">
      <c r="A30" s="12">
        <v>2018</v>
      </c>
      <c r="B30" s="10"/>
      <c r="C30" s="8">
        <v>23</v>
      </c>
    </row>
    <row r="31" spans="1:3">
      <c r="A31" s="12">
        <v>2019</v>
      </c>
      <c r="B31" s="10"/>
      <c r="C31" s="8">
        <v>25</v>
      </c>
    </row>
    <row r="32" spans="1:3">
      <c r="A32" s="12">
        <v>2020</v>
      </c>
      <c r="B32" s="10"/>
      <c r="C32" s="8">
        <v>27</v>
      </c>
    </row>
    <row r="33" spans="1:3">
      <c r="A33" s="4" t="s">
        <v>11</v>
      </c>
      <c r="C33" s="8"/>
    </row>
    <row r="34" spans="1:3">
      <c r="A34" s="12">
        <v>2016</v>
      </c>
      <c r="B34" s="10"/>
      <c r="C34" s="8">
        <v>29</v>
      </c>
    </row>
    <row r="35" spans="1:3">
      <c r="A35" s="12">
        <v>2017</v>
      </c>
      <c r="B35" s="10"/>
      <c r="C35" s="8">
        <v>30</v>
      </c>
    </row>
    <row r="36" spans="1:3">
      <c r="A36" s="12">
        <v>2018</v>
      </c>
      <c r="B36" s="10"/>
      <c r="C36" s="8">
        <v>31</v>
      </c>
    </row>
    <row r="37" spans="1:3">
      <c r="A37" s="12">
        <v>2019</v>
      </c>
      <c r="B37" s="10"/>
      <c r="C37" s="8">
        <v>32</v>
      </c>
    </row>
    <row r="38" spans="1:3">
      <c r="A38" s="12">
        <v>2020</v>
      </c>
      <c r="C38" s="8">
        <v>33</v>
      </c>
    </row>
    <row r="39" spans="1:3">
      <c r="A39" s="4" t="s">
        <v>12</v>
      </c>
      <c r="B39" s="13"/>
      <c r="C39" s="8"/>
    </row>
    <row r="40" spans="1:3">
      <c r="A40" s="7" t="s">
        <v>18</v>
      </c>
      <c r="B40" s="10"/>
      <c r="C40" s="8">
        <v>34</v>
      </c>
    </row>
    <row r="41" spans="1:3">
      <c r="A41" s="4" t="s">
        <v>13</v>
      </c>
      <c r="C41" s="8"/>
    </row>
    <row r="42" spans="1:3">
      <c r="A42" s="12">
        <v>2016</v>
      </c>
      <c r="B42" s="10"/>
      <c r="C42" s="8">
        <v>35</v>
      </c>
    </row>
    <row r="43" spans="1:3">
      <c r="A43" s="12">
        <v>2017</v>
      </c>
      <c r="B43" s="10"/>
      <c r="C43" s="8">
        <v>39</v>
      </c>
    </row>
    <row r="44" spans="1:3">
      <c r="A44" s="12">
        <v>2018</v>
      </c>
      <c r="B44" s="10"/>
      <c r="C44" s="8">
        <v>43</v>
      </c>
    </row>
    <row r="45" spans="1:3">
      <c r="A45" s="12">
        <v>2019</v>
      </c>
      <c r="B45" s="10"/>
      <c r="C45" s="8">
        <v>47</v>
      </c>
    </row>
    <row r="46" spans="1:3">
      <c r="A46" s="12">
        <v>2020</v>
      </c>
      <c r="B46" s="10"/>
      <c r="C46" s="8">
        <v>51</v>
      </c>
    </row>
    <row r="47" spans="1:3" ht="17.25">
      <c r="A47" s="4" t="s">
        <v>14</v>
      </c>
      <c r="B47" s="14"/>
      <c r="C47" s="5"/>
    </row>
    <row r="48" spans="1:3">
      <c r="A48" s="2" t="s">
        <v>15</v>
      </c>
      <c r="B48" s="5"/>
      <c r="C48" s="5"/>
    </row>
    <row r="49" spans="1:3">
      <c r="A49" s="12">
        <v>2016</v>
      </c>
      <c r="B49" s="15"/>
      <c r="C49" s="8">
        <v>55</v>
      </c>
    </row>
    <row r="50" spans="1:3">
      <c r="A50" s="12">
        <v>2017</v>
      </c>
      <c r="B50" s="15"/>
      <c r="C50" s="8">
        <v>56</v>
      </c>
    </row>
    <row r="51" spans="1:3">
      <c r="A51" s="12">
        <v>2018</v>
      </c>
      <c r="B51" s="10"/>
      <c r="C51" s="8">
        <v>57</v>
      </c>
    </row>
    <row r="52" spans="1:3">
      <c r="A52" s="12">
        <v>2019</v>
      </c>
      <c r="B52" s="10"/>
      <c r="C52" s="8">
        <v>58</v>
      </c>
    </row>
    <row r="53" spans="1:3">
      <c r="A53" s="12">
        <v>2020</v>
      </c>
      <c r="B53" s="10"/>
      <c r="C53" s="8">
        <v>59</v>
      </c>
    </row>
    <row r="54" spans="1:3">
      <c r="A54" s="4" t="s">
        <v>16</v>
      </c>
      <c r="C54" s="5"/>
    </row>
    <row r="55" spans="1:3">
      <c r="A55" s="4" t="s">
        <v>17</v>
      </c>
      <c r="C55" s="5"/>
    </row>
    <row r="56" spans="1:3">
      <c r="A56" s="12">
        <v>2016</v>
      </c>
      <c r="B56" s="10"/>
      <c r="C56" s="8">
        <v>60</v>
      </c>
    </row>
    <row r="57" spans="1:3">
      <c r="A57" s="12">
        <v>2017</v>
      </c>
      <c r="B57" s="10"/>
      <c r="C57" s="8">
        <v>63</v>
      </c>
    </row>
    <row r="58" spans="1:3">
      <c r="A58" s="12">
        <v>2018</v>
      </c>
      <c r="B58" s="10"/>
      <c r="C58" s="8">
        <v>66</v>
      </c>
    </row>
    <row r="59" spans="1:3">
      <c r="A59" s="12">
        <v>2019</v>
      </c>
      <c r="B59" s="10"/>
      <c r="C59" s="8">
        <v>69</v>
      </c>
    </row>
    <row r="60" spans="1:3">
      <c r="A60" s="12">
        <v>2020</v>
      </c>
      <c r="B60" s="10"/>
      <c r="C60" s="8">
        <v>72</v>
      </c>
    </row>
    <row r="61" spans="1:3">
      <c r="C61" s="5"/>
    </row>
    <row r="62" spans="1:3">
      <c r="C62" s="5"/>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DF895-A23E-435D-B9D4-2F846119AFD6}">
  <sheetPr codeName="Sheet20"/>
  <dimension ref="A1:G62"/>
  <sheetViews>
    <sheetView showGridLines="0" zoomScaleNormal="100" workbookViewId="0">
      <selection activeCell="C12" sqref="C12"/>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139</v>
      </c>
      <c r="D4" s="388"/>
      <c r="E4" s="64"/>
      <c r="F4" s="388" t="s">
        <v>140</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197841277</v>
      </c>
      <c r="D6" s="78">
        <f>IFERROR(C6/C$20,"err")</f>
        <v>0.8130749273176161</v>
      </c>
      <c r="E6" s="67"/>
      <c r="F6" s="86">
        <v>202987331</v>
      </c>
      <c r="G6" s="78">
        <f>IFERROR(F6/F$20,"err")</f>
        <v>0.77791779468752997</v>
      </c>
    </row>
    <row r="7" spans="1:7" s="42" customFormat="1" ht="12">
      <c r="A7" s="68" t="s">
        <v>39</v>
      </c>
      <c r="B7" s="85" t="s">
        <v>145</v>
      </c>
      <c r="C7" s="86">
        <v>29676192</v>
      </c>
      <c r="D7" s="78">
        <f t="shared" ref="D7:D20" si="0">IFERROR(C7/C$20,"err")</f>
        <v>0.1219612409470225</v>
      </c>
      <c r="E7" s="67"/>
      <c r="F7" s="86">
        <v>30720508</v>
      </c>
      <c r="G7" s="78">
        <f t="shared" ref="G7:G20" si="1">IFERROR(F7/F$20,"err")</f>
        <v>0.11773163239946546</v>
      </c>
    </row>
    <row r="8" spans="1:7" s="42" customFormat="1" ht="12">
      <c r="A8" s="68" t="s">
        <v>41</v>
      </c>
      <c r="B8" s="85" t="s">
        <v>146</v>
      </c>
      <c r="C8" s="86">
        <v>168165085</v>
      </c>
      <c r="D8" s="78">
        <f t="shared" si="0"/>
        <v>0.69111368637059356</v>
      </c>
      <c r="E8" s="67"/>
      <c r="F8" s="86">
        <v>172266823</v>
      </c>
      <c r="G8" s="78">
        <f t="shared" si="1"/>
        <v>0.66018616228806448</v>
      </c>
    </row>
    <row r="9" spans="1:7" s="42" customFormat="1" ht="12">
      <c r="A9" s="68" t="s">
        <v>43</v>
      </c>
      <c r="B9" s="85" t="s">
        <v>147</v>
      </c>
      <c r="C9" s="86">
        <v>670542</v>
      </c>
      <c r="D9" s="78">
        <f t="shared" si="0"/>
        <v>2.7557489325819957E-3</v>
      </c>
      <c r="E9" s="67"/>
      <c r="F9" s="86">
        <v>1362994</v>
      </c>
      <c r="G9" s="78">
        <f t="shared" si="1"/>
        <v>5.2234653336682138E-3</v>
      </c>
    </row>
    <row r="10" spans="1:7" s="42" customFormat="1" ht="12">
      <c r="A10" s="68" t="s">
        <v>45</v>
      </c>
      <c r="B10" s="85" t="s">
        <v>148</v>
      </c>
      <c r="C10" s="86">
        <v>36258394</v>
      </c>
      <c r="D10" s="78">
        <f t="shared" si="0"/>
        <v>0.14901233712822975</v>
      </c>
      <c r="E10" s="67"/>
      <c r="F10" s="86">
        <v>42390567</v>
      </c>
      <c r="G10" s="78">
        <f t="shared" si="1"/>
        <v>0.1624553425760053</v>
      </c>
    </row>
    <row r="11" spans="1:7" s="42" customFormat="1" ht="12">
      <c r="A11" s="68" t="s">
        <v>59</v>
      </c>
      <c r="B11" s="85" t="s">
        <v>149</v>
      </c>
      <c r="C11" s="86">
        <v>2462383</v>
      </c>
      <c r="D11" s="78">
        <f t="shared" si="0"/>
        <v>1.0119737949089025E-2</v>
      </c>
      <c r="E11" s="67"/>
      <c r="F11" s="86">
        <v>3431079</v>
      </c>
      <c r="G11" s="78">
        <f t="shared" si="1"/>
        <v>1.3149083718326715E-2</v>
      </c>
    </row>
    <row r="12" spans="1:7" s="42" customFormat="1" ht="12">
      <c r="A12" s="68" t="s">
        <v>61</v>
      </c>
      <c r="B12" s="85" t="s">
        <v>150</v>
      </c>
      <c r="C12" s="86">
        <v>6817715</v>
      </c>
      <c r="D12" s="78">
        <f t="shared" si="0"/>
        <v>2.8018991851216271E-2</v>
      </c>
      <c r="E12" s="67"/>
      <c r="F12" s="86">
        <v>9162698</v>
      </c>
      <c r="G12" s="78">
        <f t="shared" si="1"/>
        <v>3.5114633935197863E-2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300</v>
      </c>
      <c r="D14" s="78">
        <f t="shared" si="0"/>
        <v>1.2329200553799742E-6</v>
      </c>
      <c r="E14" s="67"/>
      <c r="F14" s="86">
        <v>175</v>
      </c>
      <c r="G14" s="78">
        <f t="shared" si="1"/>
        <v>6.7066064369464383E-7</v>
      </c>
    </row>
    <row r="15" spans="1:7" s="42" customFormat="1" ht="12">
      <c r="A15" s="68" t="s">
        <v>65</v>
      </c>
      <c r="B15" s="85" t="s">
        <v>153</v>
      </c>
      <c r="C15" s="86">
        <v>1242759</v>
      </c>
      <c r="D15" s="78">
        <f t="shared" si="0"/>
        <v>5.1074083170132047E-3</v>
      </c>
      <c r="E15" s="67"/>
      <c r="F15" s="86">
        <v>1548335</v>
      </c>
      <c r="G15" s="78">
        <f t="shared" si="1"/>
        <v>5.9337562728854079E-3</v>
      </c>
    </row>
    <row r="16" spans="1:7" s="42" customFormat="1" ht="12">
      <c r="A16" s="68" t="s">
        <v>67</v>
      </c>
      <c r="B16" s="85" t="s">
        <v>154</v>
      </c>
      <c r="C16" s="86">
        <v>0</v>
      </c>
      <c r="D16" s="78">
        <f t="shared" si="0"/>
        <v>0</v>
      </c>
      <c r="E16" s="67"/>
      <c r="F16" s="86">
        <v>0</v>
      </c>
      <c r="G16" s="78">
        <f t="shared" si="1"/>
        <v>0</v>
      </c>
    </row>
    <row r="17" spans="1:7" s="42" customFormat="1" ht="12">
      <c r="A17" s="68" t="s">
        <v>69</v>
      </c>
      <c r="B17" s="87" t="s">
        <v>155</v>
      </c>
      <c r="C17" s="86">
        <v>0</v>
      </c>
      <c r="D17" s="78">
        <f t="shared" si="0"/>
        <v>0</v>
      </c>
      <c r="E17" s="67"/>
      <c r="F17" s="86">
        <v>1</v>
      </c>
      <c r="G17" s="78">
        <f t="shared" si="1"/>
        <v>3.8323465353979647E-9</v>
      </c>
    </row>
    <row r="18" spans="1:7" s="42" customFormat="1" ht="12">
      <c r="A18" s="68" t="s">
        <v>71</v>
      </c>
      <c r="B18" s="85" t="s">
        <v>46</v>
      </c>
      <c r="C18" s="88">
        <v>27707601</v>
      </c>
      <c r="D18" s="79">
        <f t="shared" si="0"/>
        <v>0.11387085653122077</v>
      </c>
      <c r="E18" s="67"/>
      <c r="F18" s="88">
        <v>30774065</v>
      </c>
      <c r="G18" s="79">
        <f t="shared" si="1"/>
        <v>0.11793688138286178</v>
      </c>
    </row>
    <row r="19" spans="1:7" s="42" customFormat="1" ht="12" customHeight="1">
      <c r="A19" s="68"/>
      <c r="B19" s="85"/>
      <c r="C19" s="90"/>
      <c r="D19" s="91"/>
      <c r="E19" s="67"/>
      <c r="F19" s="90"/>
      <c r="G19" s="91"/>
    </row>
    <row r="20" spans="1:7" s="42" customFormat="1" ht="12">
      <c r="A20" s="84" t="s">
        <v>28</v>
      </c>
      <c r="B20" s="84"/>
      <c r="C20" s="86">
        <f>SUM(C8:C18)</f>
        <v>243324779</v>
      </c>
      <c r="D20" s="78">
        <f t="shared" si="0"/>
        <v>1</v>
      </c>
      <c r="E20" s="69"/>
      <c r="F20" s="86">
        <f>SUM(F8:F18)</f>
        <v>260936737</v>
      </c>
      <c r="G20" s="78">
        <f t="shared" si="1"/>
        <v>1</v>
      </c>
    </row>
    <row r="21" spans="1:7" s="72" customFormat="1" ht="12">
      <c r="A21" s="70"/>
      <c r="B21" s="71" t="s">
        <v>143</v>
      </c>
      <c r="C21" s="80">
        <v>11</v>
      </c>
      <c r="D21" s="87"/>
      <c r="E21" s="73"/>
      <c r="F21" s="80">
        <v>17</v>
      </c>
      <c r="G21" s="87"/>
    </row>
    <row r="22" spans="1:7" s="42" customFormat="1" ht="12">
      <c r="A22" s="84" t="s">
        <v>29</v>
      </c>
      <c r="B22" s="84"/>
      <c r="C22" s="82"/>
      <c r="D22" s="82"/>
      <c r="E22" s="74"/>
      <c r="F22" s="82"/>
      <c r="G22" s="82"/>
    </row>
    <row r="23" spans="1:7" s="42" customFormat="1" ht="12">
      <c r="A23" s="68" t="s">
        <v>156</v>
      </c>
      <c r="B23" s="85" t="s">
        <v>157</v>
      </c>
      <c r="C23" s="86">
        <v>100496598</v>
      </c>
      <c r="D23" s="78">
        <f t="shared" ref="D23:D62" si="2">IFERROR(C23/C$20,"err")</f>
        <v>0.41301423723886338</v>
      </c>
      <c r="E23" s="67"/>
      <c r="F23" s="86">
        <v>107978308</v>
      </c>
      <c r="G23" s="78">
        <f t="shared" ref="G23:G62" si="3">IFERROR(F23/F$20,"err")</f>
        <v>0.41381029456193436</v>
      </c>
    </row>
    <row r="24" spans="1:7" s="42" customFormat="1" ht="12">
      <c r="A24" s="68" t="s">
        <v>158</v>
      </c>
      <c r="B24" s="85" t="s">
        <v>159</v>
      </c>
      <c r="C24" s="86">
        <v>0</v>
      </c>
      <c r="D24" s="78">
        <f t="shared" si="2"/>
        <v>0</v>
      </c>
      <c r="E24" s="67"/>
      <c r="F24" s="86">
        <v>1386868</v>
      </c>
      <c r="G24" s="78">
        <f t="shared" si="3"/>
        <v>5.3149587748543047E-3</v>
      </c>
    </row>
    <row r="25" spans="1:7" s="42" customFormat="1" ht="12">
      <c r="A25" s="68" t="s">
        <v>160</v>
      </c>
      <c r="B25" s="85" t="s">
        <v>161</v>
      </c>
      <c r="C25" s="86">
        <v>16344356</v>
      </c>
      <c r="D25" s="78">
        <f t="shared" si="2"/>
        <v>6.7170947682233376E-2</v>
      </c>
      <c r="E25" s="67"/>
      <c r="F25" s="86">
        <v>17796429</v>
      </c>
      <c r="G25" s="78">
        <f t="shared" si="3"/>
        <v>6.8202083020605875E-2</v>
      </c>
    </row>
    <row r="26" spans="1:7" s="42" customFormat="1" ht="12">
      <c r="A26" s="68" t="s">
        <v>162</v>
      </c>
      <c r="B26" s="85" t="s">
        <v>163</v>
      </c>
      <c r="C26" s="86">
        <v>0</v>
      </c>
      <c r="D26" s="78">
        <f t="shared" si="2"/>
        <v>0</v>
      </c>
      <c r="E26" s="67"/>
      <c r="F26" s="86">
        <v>18104</v>
      </c>
      <c r="G26" s="78">
        <f t="shared" si="3"/>
        <v>6.9380801676844757E-5</v>
      </c>
    </row>
    <row r="27" spans="1:7" s="42" customFormat="1" ht="12">
      <c r="A27" s="68" t="s">
        <v>51</v>
      </c>
      <c r="B27" s="85" t="s">
        <v>164</v>
      </c>
      <c r="C27" s="86">
        <v>8716608</v>
      </c>
      <c r="D27" s="78">
        <f>IFERROR(C27/C$20,"err")</f>
        <v>3.5822936060285089E-2</v>
      </c>
      <c r="E27" s="67"/>
      <c r="F27" s="86">
        <v>11177731</v>
      </c>
      <c r="G27" s="78">
        <f>IFERROR(F27/F$20,"err")</f>
        <v>4.2836938671460434E-2</v>
      </c>
    </row>
    <row r="28" spans="1:7" s="42" customFormat="1" ht="12">
      <c r="A28" s="68" t="s">
        <v>53</v>
      </c>
      <c r="B28" s="85" t="s">
        <v>165</v>
      </c>
      <c r="C28" s="86">
        <v>10723</v>
      </c>
      <c r="D28" s="78">
        <f>IFERROR(C28/C$20,"err")</f>
        <v>4.4068672512798216E-5</v>
      </c>
      <c r="E28" s="67"/>
      <c r="F28" s="86">
        <v>42069</v>
      </c>
      <c r="G28" s="78">
        <f>IFERROR(F28/F$20,"err")</f>
        <v>1.61222986397657E-4</v>
      </c>
    </row>
    <row r="29" spans="1:7" s="42" customFormat="1" ht="12">
      <c r="A29" s="68" t="s">
        <v>56</v>
      </c>
      <c r="B29" s="85" t="s">
        <v>166</v>
      </c>
      <c r="C29" s="86">
        <v>3082303</v>
      </c>
      <c r="D29" s="78">
        <f t="shared" si="2"/>
        <v>1.2667443951526202E-2</v>
      </c>
      <c r="E29" s="67"/>
      <c r="F29" s="86">
        <v>1053131</v>
      </c>
      <c r="G29" s="78">
        <f t="shared" si="3"/>
        <v>4.0359629391701944E-3</v>
      </c>
    </row>
    <row r="30" spans="1:7" s="42" customFormat="1" ht="12">
      <c r="A30" s="68" t="s">
        <v>57</v>
      </c>
      <c r="B30" s="85" t="s">
        <v>167</v>
      </c>
      <c r="C30" s="86">
        <v>7753650</v>
      </c>
      <c r="D30" s="78">
        <f t="shared" si="2"/>
        <v>3.1865435291323123E-2</v>
      </c>
      <c r="E30" s="67"/>
      <c r="F30" s="86">
        <v>7989052</v>
      </c>
      <c r="G30" s="78">
        <f t="shared" si="3"/>
        <v>3.0616815753314184E-2</v>
      </c>
    </row>
    <row r="31" spans="1:7" s="42" customFormat="1" ht="12">
      <c r="A31" s="68" t="s">
        <v>45</v>
      </c>
      <c r="B31" s="85" t="s">
        <v>58</v>
      </c>
      <c r="C31" s="86">
        <v>10925038</v>
      </c>
      <c r="D31" s="78">
        <f t="shared" si="2"/>
        <v>4.4898994853294412E-2</v>
      </c>
      <c r="E31" s="67"/>
      <c r="F31" s="86">
        <v>13567453</v>
      </c>
      <c r="G31" s="78">
        <f t="shared" si="3"/>
        <v>5.199518149872473E-2</v>
      </c>
    </row>
    <row r="32" spans="1:7" s="42" customFormat="1" ht="12">
      <c r="A32" s="68" t="s">
        <v>59</v>
      </c>
      <c r="B32" s="85" t="s">
        <v>60</v>
      </c>
      <c r="C32" s="86">
        <v>238487</v>
      </c>
      <c r="D32" s="78">
        <f t="shared" si="2"/>
        <v>9.8011801749134635E-4</v>
      </c>
      <c r="E32" s="67"/>
      <c r="F32" s="86">
        <v>348136</v>
      </c>
      <c r="G32" s="78">
        <f t="shared" si="3"/>
        <v>1.3341777934473059E-3</v>
      </c>
    </row>
    <row r="33" spans="1:7" s="42" customFormat="1" ht="12">
      <c r="A33" s="68" t="s">
        <v>61</v>
      </c>
      <c r="B33" s="85" t="s">
        <v>62</v>
      </c>
      <c r="C33" s="86">
        <v>315067</v>
      </c>
      <c r="D33" s="78">
        <f t="shared" si="2"/>
        <v>1.2948414102946745E-3</v>
      </c>
      <c r="E33" s="67"/>
      <c r="F33" s="86">
        <v>371751</v>
      </c>
      <c r="G33" s="78">
        <f t="shared" si="3"/>
        <v>1.4246786568807288E-3</v>
      </c>
    </row>
    <row r="34" spans="1:7" s="42" customFormat="1" ht="12">
      <c r="A34" s="68" t="s">
        <v>63</v>
      </c>
      <c r="B34" s="85" t="s">
        <v>615</v>
      </c>
      <c r="C34" s="86">
        <v>4643075</v>
      </c>
      <c r="D34" s="78">
        <f t="shared" si="2"/>
        <v>1.9081800953777914E-2</v>
      </c>
      <c r="E34" s="67"/>
      <c r="F34" s="86">
        <v>4797210</v>
      </c>
      <c r="G34" s="78">
        <f t="shared" si="3"/>
        <v>1.8384571123076471E-2</v>
      </c>
    </row>
    <row r="35" spans="1:7" s="42" customFormat="1" ht="12">
      <c r="A35" s="68" t="s">
        <v>64</v>
      </c>
      <c r="B35" s="85" t="s">
        <v>168</v>
      </c>
      <c r="C35" s="86">
        <v>2117803</v>
      </c>
      <c r="D35" s="78">
        <f t="shared" si="2"/>
        <v>8.7036059734795848E-3</v>
      </c>
      <c r="E35" s="67"/>
      <c r="F35" s="86">
        <v>1974312</v>
      </c>
      <c r="G35" s="78">
        <f t="shared" si="3"/>
        <v>7.5662477529946275E-3</v>
      </c>
    </row>
    <row r="36" spans="1:7" s="42" customFormat="1" ht="12">
      <c r="A36" s="68" t="s">
        <v>65</v>
      </c>
      <c r="B36" s="85" t="s">
        <v>66</v>
      </c>
      <c r="C36" s="86">
        <v>311692</v>
      </c>
      <c r="D36" s="78">
        <f t="shared" si="2"/>
        <v>1.2809710596716499E-3</v>
      </c>
      <c r="E36" s="67"/>
      <c r="F36" s="86">
        <v>397743</v>
      </c>
      <c r="G36" s="78">
        <f t="shared" si="3"/>
        <v>1.5242890080287928E-3</v>
      </c>
    </row>
    <row r="37" spans="1:7" s="42" customFormat="1" ht="12">
      <c r="A37" s="68" t="s">
        <v>67</v>
      </c>
      <c r="B37" s="85" t="s">
        <v>169</v>
      </c>
      <c r="C37" s="86">
        <v>342</v>
      </c>
      <c r="D37" s="78">
        <f t="shared" si="2"/>
        <v>1.4055288631331706E-6</v>
      </c>
      <c r="E37" s="67"/>
      <c r="F37" s="86">
        <v>408</v>
      </c>
      <c r="G37" s="78">
        <f t="shared" si="3"/>
        <v>1.5635973864423697E-6</v>
      </c>
    </row>
    <row r="38" spans="1:7" s="42" customFormat="1" ht="12">
      <c r="A38" s="68" t="s">
        <v>69</v>
      </c>
      <c r="B38" s="85" t="s">
        <v>170</v>
      </c>
      <c r="C38" s="86">
        <v>51873</v>
      </c>
      <c r="D38" s="78">
        <f t="shared" si="2"/>
        <v>2.1318420677575136E-4</v>
      </c>
      <c r="E38" s="67"/>
      <c r="F38" s="86">
        <v>42618</v>
      </c>
      <c r="G38" s="78">
        <f t="shared" si="3"/>
        <v>1.6332694464559047E-4</v>
      </c>
    </row>
    <row r="39" spans="1:7" s="42" customFormat="1" ht="12">
      <c r="A39" s="68" t="s">
        <v>71</v>
      </c>
      <c r="B39" s="85" t="s">
        <v>72</v>
      </c>
      <c r="C39" s="86">
        <v>1618706</v>
      </c>
      <c r="D39" s="78">
        <f t="shared" si="2"/>
        <v>6.6524503038796557E-3</v>
      </c>
      <c r="E39" s="67"/>
      <c r="F39" s="86">
        <v>1730599</v>
      </c>
      <c r="G39" s="78">
        <f t="shared" si="3"/>
        <v>6.6322550818131831E-3</v>
      </c>
    </row>
    <row r="40" spans="1:7" s="42" customFormat="1" ht="12">
      <c r="A40" s="68" t="s">
        <v>73</v>
      </c>
      <c r="B40" s="85" t="s">
        <v>74</v>
      </c>
      <c r="C40" s="86">
        <v>457727</v>
      </c>
      <c r="D40" s="78">
        <f t="shared" si="2"/>
        <v>1.8811359939630316E-3</v>
      </c>
      <c r="E40" s="67"/>
      <c r="F40" s="86">
        <v>577914</v>
      </c>
      <c r="G40" s="78">
        <f t="shared" si="3"/>
        <v>2.2147667156579794E-3</v>
      </c>
    </row>
    <row r="41" spans="1:7" s="42" customFormat="1" ht="12">
      <c r="A41" s="68" t="s">
        <v>75</v>
      </c>
      <c r="B41" s="85" t="s">
        <v>76</v>
      </c>
      <c r="C41" s="86">
        <v>1448115</v>
      </c>
      <c r="D41" s="78">
        <f t="shared" si="2"/>
        <v>5.9513667533219045E-3</v>
      </c>
      <c r="E41" s="67"/>
      <c r="F41" s="86">
        <v>1838680</v>
      </c>
      <c r="G41" s="78">
        <f t="shared" si="3"/>
        <v>7.0464589277055307E-3</v>
      </c>
    </row>
    <row r="42" spans="1:7" s="42" customFormat="1" ht="12">
      <c r="A42" s="68" t="s">
        <v>77</v>
      </c>
      <c r="B42" s="85" t="s">
        <v>171</v>
      </c>
      <c r="C42" s="86">
        <v>983215</v>
      </c>
      <c r="D42" s="78">
        <f t="shared" si="2"/>
        <v>4.0407516408347381E-3</v>
      </c>
      <c r="E42" s="67"/>
      <c r="F42" s="86">
        <v>1081915</v>
      </c>
      <c r="G42" s="78">
        <f t="shared" si="3"/>
        <v>4.1462732018450891E-3</v>
      </c>
    </row>
    <row r="43" spans="1:7" s="42" customFormat="1" ht="12">
      <c r="A43" s="68" t="s">
        <v>79</v>
      </c>
      <c r="B43" s="85" t="s">
        <v>172</v>
      </c>
      <c r="C43" s="86">
        <v>146805</v>
      </c>
      <c r="D43" s="78">
        <f t="shared" si="2"/>
        <v>6.0332942910019038E-4</v>
      </c>
      <c r="E43" s="67"/>
      <c r="F43" s="86">
        <v>201670</v>
      </c>
      <c r="G43" s="78">
        <f t="shared" si="3"/>
        <v>7.7286932579370758E-4</v>
      </c>
    </row>
    <row r="44" spans="1:7" s="42" customFormat="1" ht="12">
      <c r="A44" s="68" t="s">
        <v>81</v>
      </c>
      <c r="B44" s="85" t="s">
        <v>82</v>
      </c>
      <c r="C44" s="86">
        <v>806108</v>
      </c>
      <c r="D44" s="78">
        <f t="shared" si="2"/>
        <v>3.3128890666741344E-3</v>
      </c>
      <c r="E44" s="67"/>
      <c r="F44" s="86">
        <v>890708</v>
      </c>
      <c r="G44" s="78">
        <f t="shared" si="3"/>
        <v>3.4135017178512509E-3</v>
      </c>
    </row>
    <row r="45" spans="1:7" s="42" customFormat="1" ht="12">
      <c r="A45" s="68" t="s">
        <v>83</v>
      </c>
      <c r="B45" s="85" t="s">
        <v>84</v>
      </c>
      <c r="C45" s="86">
        <v>569088</v>
      </c>
      <c r="D45" s="78">
        <f t="shared" si="2"/>
        <v>2.3388000282535959E-3</v>
      </c>
      <c r="E45" s="67"/>
      <c r="F45" s="86">
        <v>829520</v>
      </c>
      <c r="G45" s="78">
        <f t="shared" si="3"/>
        <v>3.1790080980433201E-3</v>
      </c>
    </row>
    <row r="46" spans="1:7" s="42" customFormat="1" ht="12">
      <c r="A46" s="68" t="s">
        <v>85</v>
      </c>
      <c r="B46" s="85" t="s">
        <v>86</v>
      </c>
      <c r="C46" s="86">
        <v>1602402</v>
      </c>
      <c r="D46" s="78">
        <f t="shared" si="2"/>
        <v>6.5854452086032715E-3</v>
      </c>
      <c r="E46" s="67"/>
      <c r="F46" s="86">
        <v>1829025</v>
      </c>
      <c r="G46" s="78">
        <f t="shared" si="3"/>
        <v>7.0094576219062628E-3</v>
      </c>
    </row>
    <row r="47" spans="1:7" s="42" customFormat="1" ht="12">
      <c r="A47" s="68" t="s">
        <v>87</v>
      </c>
      <c r="B47" s="85" t="s">
        <v>88</v>
      </c>
      <c r="C47" s="86">
        <v>0</v>
      </c>
      <c r="D47" s="78">
        <f t="shared" si="2"/>
        <v>0</v>
      </c>
      <c r="E47" s="67"/>
      <c r="F47" s="86">
        <v>15500</v>
      </c>
      <c r="G47" s="78">
        <f t="shared" si="3"/>
        <v>5.9401371298668456E-5</v>
      </c>
    </row>
    <row r="48" spans="1:7" s="42" customFormat="1" ht="12">
      <c r="A48" s="68" t="s">
        <v>89</v>
      </c>
      <c r="B48" s="85" t="s">
        <v>614</v>
      </c>
      <c r="C48" s="86">
        <v>434167</v>
      </c>
      <c r="D48" s="78">
        <f t="shared" si="2"/>
        <v>1.7843106722805243E-3</v>
      </c>
      <c r="E48" s="67"/>
      <c r="F48" s="86">
        <v>468380</v>
      </c>
      <c r="G48" s="78">
        <f t="shared" si="3"/>
        <v>1.7949944702496988E-3</v>
      </c>
    </row>
    <row r="49" spans="1:7" s="42" customFormat="1" ht="12">
      <c r="A49" s="68" t="s">
        <v>90</v>
      </c>
      <c r="B49" s="85" t="s">
        <v>91</v>
      </c>
      <c r="C49" s="86">
        <v>31527</v>
      </c>
      <c r="D49" s="78">
        <f t="shared" si="2"/>
        <v>1.2956756861988149E-4</v>
      </c>
      <c r="E49" s="67"/>
      <c r="F49" s="86">
        <v>23125</v>
      </c>
      <c r="G49" s="78">
        <f t="shared" si="3"/>
        <v>8.8623013631077937E-5</v>
      </c>
    </row>
    <row r="50" spans="1:7" s="42" customFormat="1" ht="12">
      <c r="A50" s="68" t="s">
        <v>92</v>
      </c>
      <c r="B50" s="85" t="s">
        <v>173</v>
      </c>
      <c r="C50" s="86">
        <v>55423</v>
      </c>
      <c r="D50" s="78">
        <f t="shared" si="2"/>
        <v>2.2777376076441437E-4</v>
      </c>
      <c r="E50" s="67"/>
      <c r="F50" s="86">
        <v>108132</v>
      </c>
      <c r="G50" s="78">
        <f t="shared" si="3"/>
        <v>4.1439929556565276E-4</v>
      </c>
    </row>
    <row r="51" spans="1:7" s="42" customFormat="1" ht="12">
      <c r="A51" s="68" t="s">
        <v>94</v>
      </c>
      <c r="B51" s="85" t="s">
        <v>174</v>
      </c>
      <c r="C51" s="86">
        <v>2457311</v>
      </c>
      <c r="D51" s="78">
        <f t="shared" si="2"/>
        <v>1.0098893380686067E-2</v>
      </c>
      <c r="E51" s="67"/>
      <c r="F51" s="86">
        <v>3484069</v>
      </c>
      <c r="G51" s="78">
        <f t="shared" si="3"/>
        <v>1.3352159761237452E-2</v>
      </c>
    </row>
    <row r="52" spans="1:7" s="42" customFormat="1" ht="12">
      <c r="A52" s="68" t="s">
        <v>96</v>
      </c>
      <c r="B52" s="85" t="s">
        <v>175</v>
      </c>
      <c r="C52" s="86">
        <v>6914535</v>
      </c>
      <c r="D52" s="78">
        <f t="shared" si="2"/>
        <v>2.8416896250422569E-2</v>
      </c>
      <c r="E52" s="67"/>
      <c r="F52" s="86">
        <v>9385970</v>
      </c>
      <c r="G52" s="78">
        <f t="shared" si="3"/>
        <v>3.5970289610849235E-2</v>
      </c>
    </row>
    <row r="53" spans="1:7" s="42" customFormat="1" ht="12">
      <c r="A53" s="68" t="s">
        <v>98</v>
      </c>
      <c r="B53" s="85" t="s">
        <v>176</v>
      </c>
      <c r="C53" s="86">
        <v>41175185</v>
      </c>
      <c r="D53" s="78">
        <f t="shared" si="2"/>
        <v>0.16921903790160228</v>
      </c>
      <c r="E53" s="67"/>
      <c r="F53" s="86">
        <v>23832680</v>
      </c>
      <c r="G53" s="78">
        <f t="shared" si="3"/>
        <v>9.1335088627248373E-2</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12932</v>
      </c>
      <c r="D55" s="78">
        <f t="shared" si="2"/>
        <v>5.3147073853912756E-5</v>
      </c>
      <c r="E55" s="67"/>
      <c r="F55" s="86">
        <v>7226</v>
      </c>
      <c r="G55" s="78">
        <f t="shared" si="3"/>
        <v>2.7692536064785696E-5</v>
      </c>
    </row>
    <row r="56" spans="1:7" s="42" customFormat="1" ht="12">
      <c r="A56" s="68" t="s">
        <v>104</v>
      </c>
      <c r="B56" s="85" t="s">
        <v>107</v>
      </c>
      <c r="C56" s="86">
        <v>160261</v>
      </c>
      <c r="D56" s="78">
        <f t="shared" si="2"/>
        <v>6.5863000331750014E-4</v>
      </c>
      <c r="E56" s="67"/>
      <c r="F56" s="86">
        <v>152659</v>
      </c>
      <c r="G56" s="78">
        <f t="shared" si="3"/>
        <v>5.8504218974731793E-4</v>
      </c>
    </row>
    <row r="57" spans="1:7" s="42" customFormat="1" ht="12">
      <c r="A57" s="68" t="s">
        <v>106</v>
      </c>
      <c r="B57" s="85" t="s">
        <v>179</v>
      </c>
      <c r="C57" s="86">
        <v>86337</v>
      </c>
      <c r="D57" s="78">
        <f t="shared" si="2"/>
        <v>3.5482206273780277E-4</v>
      </c>
      <c r="E57" s="67"/>
      <c r="F57" s="86">
        <v>119615</v>
      </c>
      <c r="G57" s="78">
        <f t="shared" si="3"/>
        <v>4.5840613083162761E-4</v>
      </c>
    </row>
    <row r="58" spans="1:7" s="42" customFormat="1" ht="12">
      <c r="A58" s="68" t="s">
        <v>108</v>
      </c>
      <c r="B58" s="85" t="s">
        <v>180</v>
      </c>
      <c r="C58" s="52">
        <v>20601109</v>
      </c>
      <c r="D58" s="79">
        <f t="shared" si="2"/>
        <v>8.4665068163896282E-2</v>
      </c>
      <c r="E58" s="67"/>
      <c r="F58" s="52">
        <v>24515506</v>
      </c>
      <c r="G58" s="79">
        <f t="shared" si="3"/>
        <v>9.3951914482628018E-2</v>
      </c>
    </row>
    <row r="59" spans="1:7" s="42" customFormat="1" ht="5.45" customHeight="1">
      <c r="A59" s="68"/>
      <c r="B59" s="85"/>
      <c r="C59" s="92"/>
      <c r="D59" s="91"/>
      <c r="E59" s="67"/>
      <c r="F59" s="92"/>
      <c r="G59" s="91"/>
    </row>
    <row r="60" spans="1:7" s="42" customFormat="1" ht="12">
      <c r="A60" s="89" t="s">
        <v>30</v>
      </c>
      <c r="B60" s="89"/>
      <c r="C60" s="86">
        <f>SUM(C23:C58)</f>
        <v>234568568</v>
      </c>
      <c r="D60" s="78">
        <f t="shared" si="2"/>
        <v>0.96401430616320416</v>
      </c>
      <c r="E60" s="69"/>
      <c r="F60" s="86">
        <f>SUM(F23:F58)</f>
        <v>240034216</v>
      </c>
      <c r="G60" s="78">
        <f t="shared" si="3"/>
        <v>0.91989429606456674</v>
      </c>
    </row>
    <row r="61" spans="1:7" s="42" customFormat="1" ht="6.75" customHeight="1" thickBot="1">
      <c r="A61" s="83"/>
      <c r="B61" s="83"/>
      <c r="C61" s="83"/>
      <c r="D61" s="83"/>
      <c r="E61" s="67"/>
      <c r="F61" s="83"/>
      <c r="G61" s="83"/>
    </row>
    <row r="62" spans="1:7" s="42" customFormat="1" ht="12.75" thickTop="1">
      <c r="A62" s="89" t="s">
        <v>31</v>
      </c>
      <c r="B62" s="89"/>
      <c r="C62" s="54">
        <v>8756211</v>
      </c>
      <c r="D62" s="81">
        <f t="shared" si="2"/>
        <v>3.5985693836795798E-2</v>
      </c>
      <c r="E62" s="69"/>
      <c r="F62" s="54">
        <v>20902520</v>
      </c>
      <c r="G62" s="81">
        <f t="shared" si="3"/>
        <v>8.0105700103086666E-2</v>
      </c>
    </row>
  </sheetData>
  <mergeCells count="5">
    <mergeCell ref="A1:G1"/>
    <mergeCell ref="A2:G2"/>
    <mergeCell ref="C4:D4"/>
    <mergeCell ref="F4:G4"/>
    <mergeCell ref="A5:B5"/>
  </mergeCells>
  <printOptions horizontalCentered="1"/>
  <pageMargins left="0.4" right="0.21" top="0.43" bottom="0.4" header="0.42" footer="0.21"/>
  <pageSetup scale="99"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E6842-B434-410B-89F7-7C701D523210}">
  <sheetPr codeName="Sheet21">
    <tabColor rgb="FF963634"/>
  </sheetPr>
  <dimension ref="A1:G62"/>
  <sheetViews>
    <sheetView showGridLines="0" zoomScaleNormal="100" workbookViewId="0">
      <selection activeCell="C23" sqref="C23"/>
    </sheetView>
  </sheetViews>
  <sheetFormatPr defaultColWidth="9.140625" defaultRowHeight="14.25"/>
  <cols>
    <col min="1" max="1" width="5.28515625" style="75" customWidth="1"/>
    <col min="2" max="2" width="39.5703125" style="58" bestFit="1" customWidth="1"/>
    <col min="3" max="3" width="12.85546875" style="76" customWidth="1"/>
    <col min="4" max="4" width="9.7109375" style="58" bestFit="1" customWidth="1"/>
    <col min="5" max="5" width="4.7109375" style="58" customWidth="1"/>
    <col min="6" max="6" width="12.7109375" style="76" customWidth="1"/>
    <col min="7" max="7" width="9.7109375" style="77" bestFit="1" customWidth="1"/>
    <col min="8" max="16384" width="9.140625" style="58"/>
  </cols>
  <sheetData>
    <row r="1" spans="1:7">
      <c r="A1" s="386" t="s">
        <v>32</v>
      </c>
      <c r="B1" s="386"/>
      <c r="C1" s="386"/>
      <c r="D1" s="386"/>
      <c r="E1" s="386"/>
      <c r="F1" s="386"/>
      <c r="G1" s="386"/>
    </row>
    <row r="2" spans="1:7" s="59" customFormat="1">
      <c r="A2" s="386" t="s">
        <v>182</v>
      </c>
      <c r="B2" s="386"/>
      <c r="C2" s="386"/>
      <c r="D2" s="386"/>
      <c r="E2" s="386"/>
      <c r="F2" s="386"/>
      <c r="G2" s="386"/>
    </row>
    <row r="3" spans="1:7" s="59" customFormat="1" ht="9.75" customHeight="1">
      <c r="A3" s="60"/>
      <c r="B3" s="61"/>
      <c r="C3" s="62"/>
      <c r="D3" s="62"/>
      <c r="E3" s="62"/>
      <c r="F3" s="62"/>
      <c r="G3" s="62"/>
    </row>
    <row r="4" spans="1:7" s="65" customFormat="1" ht="13.5" customHeight="1" thickBot="1">
      <c r="A4" s="63"/>
      <c r="B4" s="62"/>
      <c r="C4" s="388" t="s">
        <v>140</v>
      </c>
      <c r="D4" s="388"/>
      <c r="E4" s="64"/>
      <c r="F4" s="388" t="s">
        <v>141</v>
      </c>
      <c r="G4" s="388"/>
    </row>
    <row r="5" spans="1:7" s="42" customFormat="1" ht="25.15" customHeight="1" thickBot="1">
      <c r="A5" s="389" t="s">
        <v>27</v>
      </c>
      <c r="B5" s="390"/>
      <c r="C5" s="39" t="s">
        <v>35</v>
      </c>
      <c r="D5" s="40" t="s">
        <v>36</v>
      </c>
      <c r="E5" s="66"/>
      <c r="F5" s="39" t="s">
        <v>35</v>
      </c>
      <c r="G5" s="40" t="s">
        <v>36</v>
      </c>
    </row>
    <row r="6" spans="1:7" s="42" customFormat="1" ht="12">
      <c r="A6" s="68" t="s">
        <v>37</v>
      </c>
      <c r="B6" s="85" t="s">
        <v>144</v>
      </c>
      <c r="C6" s="86">
        <v>202987331</v>
      </c>
      <c r="D6" s="78">
        <f>IFERROR(C6/C$20,"err")</f>
        <v>0.77791779468752997</v>
      </c>
      <c r="E6" s="67"/>
      <c r="F6" s="86">
        <v>217853465</v>
      </c>
      <c r="G6" s="78">
        <f>IFERROR(F6/F$20,"err")</f>
        <v>0.84934774113488731</v>
      </c>
    </row>
    <row r="7" spans="1:7" s="42" customFormat="1" ht="12">
      <c r="A7" s="68" t="s">
        <v>39</v>
      </c>
      <c r="B7" s="85" t="s">
        <v>145</v>
      </c>
      <c r="C7" s="86">
        <v>30720508</v>
      </c>
      <c r="D7" s="78">
        <f t="shared" ref="D7:D20" si="0">IFERROR(C7/C$20,"err")</f>
        <v>0.11773163239946546</v>
      </c>
      <c r="E7" s="67"/>
      <c r="F7" s="86">
        <v>32938183</v>
      </c>
      <c r="G7" s="78">
        <f t="shared" ref="G7:G20" si="1">IFERROR(F7/F$20,"err")</f>
        <v>0.1284164625434695</v>
      </c>
    </row>
    <row r="8" spans="1:7" s="42" customFormat="1" ht="12">
      <c r="A8" s="68" t="s">
        <v>41</v>
      </c>
      <c r="B8" s="85" t="s">
        <v>146</v>
      </c>
      <c r="C8" s="86">
        <v>172266823</v>
      </c>
      <c r="D8" s="78">
        <f t="shared" si="0"/>
        <v>0.66018616228806448</v>
      </c>
      <c r="E8" s="67"/>
      <c r="F8" s="86">
        <v>184915282</v>
      </c>
      <c r="G8" s="78">
        <f t="shared" si="1"/>
        <v>0.72093127859141781</v>
      </c>
    </row>
    <row r="9" spans="1:7" s="42" customFormat="1" ht="12">
      <c r="A9" s="68" t="s">
        <v>43</v>
      </c>
      <c r="B9" s="85" t="s">
        <v>147</v>
      </c>
      <c r="C9" s="86">
        <v>1362994</v>
      </c>
      <c r="D9" s="78">
        <f t="shared" si="0"/>
        <v>5.2234653336682138E-3</v>
      </c>
      <c r="E9" s="67"/>
      <c r="F9" s="86">
        <v>1282125</v>
      </c>
      <c r="G9" s="78">
        <f t="shared" si="1"/>
        <v>4.9986350807069667E-3</v>
      </c>
    </row>
    <row r="10" spans="1:7" s="42" customFormat="1" ht="12">
      <c r="A10" s="68" t="s">
        <v>45</v>
      </c>
      <c r="B10" s="85" t="s">
        <v>148</v>
      </c>
      <c r="C10" s="86">
        <v>42390567</v>
      </c>
      <c r="D10" s="78">
        <f t="shared" si="0"/>
        <v>0.1624553425760053</v>
      </c>
      <c r="E10" s="67"/>
      <c r="F10" s="86">
        <v>27250228</v>
      </c>
      <c r="G10" s="78">
        <f t="shared" si="1"/>
        <v>0.10624076875348601</v>
      </c>
    </row>
    <row r="11" spans="1:7" s="42" customFormat="1" ht="12">
      <c r="A11" s="68" t="s">
        <v>59</v>
      </c>
      <c r="B11" s="85" t="s">
        <v>149</v>
      </c>
      <c r="C11" s="86">
        <v>3431079</v>
      </c>
      <c r="D11" s="78">
        <f t="shared" si="0"/>
        <v>1.3149083718326715E-2</v>
      </c>
      <c r="E11" s="67"/>
      <c r="F11" s="86">
        <v>4592893</v>
      </c>
      <c r="G11" s="78">
        <f t="shared" si="1"/>
        <v>1.7906363320061198E-2</v>
      </c>
    </row>
    <row r="12" spans="1:7" s="42" customFormat="1" ht="12">
      <c r="A12" s="68" t="s">
        <v>61</v>
      </c>
      <c r="B12" s="85" t="s">
        <v>150</v>
      </c>
      <c r="C12" s="86">
        <v>9162698</v>
      </c>
      <c r="D12" s="78">
        <f t="shared" si="0"/>
        <v>3.5114633935197863E-2</v>
      </c>
      <c r="E12" s="67"/>
      <c r="F12" s="86">
        <v>11118469</v>
      </c>
      <c r="G12" s="78">
        <f t="shared" si="1"/>
        <v>4.334769947325956E-2</v>
      </c>
    </row>
    <row r="13" spans="1:7" s="42" customFormat="1" ht="12">
      <c r="A13" s="68" t="s">
        <v>63</v>
      </c>
      <c r="B13" s="85" t="s">
        <v>151</v>
      </c>
      <c r="C13" s="86">
        <v>0</v>
      </c>
      <c r="D13" s="78">
        <f t="shared" si="0"/>
        <v>0</v>
      </c>
      <c r="E13" s="67"/>
      <c r="F13" s="86">
        <v>0</v>
      </c>
      <c r="G13" s="78">
        <f t="shared" si="1"/>
        <v>0</v>
      </c>
    </row>
    <row r="14" spans="1:7" s="42" customFormat="1" ht="12">
      <c r="A14" s="68" t="s">
        <v>64</v>
      </c>
      <c r="B14" s="85" t="s">
        <v>152</v>
      </c>
      <c r="C14" s="86">
        <v>175</v>
      </c>
      <c r="D14" s="78">
        <f t="shared" si="0"/>
        <v>6.7066064369464383E-7</v>
      </c>
      <c r="E14" s="67"/>
      <c r="F14" s="86">
        <v>0</v>
      </c>
      <c r="G14" s="78">
        <f t="shared" si="1"/>
        <v>0</v>
      </c>
    </row>
    <row r="15" spans="1:7" s="42" customFormat="1" ht="12">
      <c r="A15" s="68" t="s">
        <v>65</v>
      </c>
      <c r="B15" s="85" t="s">
        <v>153</v>
      </c>
      <c r="C15" s="86">
        <v>1548335</v>
      </c>
      <c r="D15" s="78">
        <f t="shared" si="0"/>
        <v>5.9337562728854079E-3</v>
      </c>
      <c r="E15" s="67"/>
      <c r="F15" s="86">
        <v>1788574</v>
      </c>
      <c r="G15" s="78">
        <f t="shared" si="1"/>
        <v>6.9731334626813943E-3</v>
      </c>
    </row>
    <row r="16" spans="1:7" s="42" customFormat="1" ht="12">
      <c r="A16" s="68" t="s">
        <v>67</v>
      </c>
      <c r="B16" s="85" t="s">
        <v>154</v>
      </c>
      <c r="C16" s="86">
        <v>0</v>
      </c>
      <c r="D16" s="78">
        <f t="shared" si="0"/>
        <v>0</v>
      </c>
      <c r="E16" s="67"/>
      <c r="F16" s="86">
        <v>0</v>
      </c>
      <c r="G16" s="78">
        <f t="shared" si="1"/>
        <v>0</v>
      </c>
    </row>
    <row r="17" spans="1:7" s="42" customFormat="1" ht="12">
      <c r="A17" s="68" t="s">
        <v>69</v>
      </c>
      <c r="B17" s="87" t="s">
        <v>155</v>
      </c>
      <c r="C17" s="86">
        <v>1</v>
      </c>
      <c r="D17" s="78">
        <f t="shared" si="0"/>
        <v>3.8323465353979647E-9</v>
      </c>
      <c r="E17" s="67"/>
      <c r="F17" s="86">
        <v>0</v>
      </c>
      <c r="G17" s="78">
        <f t="shared" si="1"/>
        <v>0</v>
      </c>
    </row>
    <row r="18" spans="1:7" s="42" customFormat="1" ht="12">
      <c r="A18" s="68" t="s">
        <v>71</v>
      </c>
      <c r="B18" s="85" t="s">
        <v>46</v>
      </c>
      <c r="C18" s="88">
        <v>30774065</v>
      </c>
      <c r="D18" s="79">
        <f t="shared" si="0"/>
        <v>0.11793688138286178</v>
      </c>
      <c r="E18" s="67"/>
      <c r="F18" s="88">
        <v>25547448</v>
      </c>
      <c r="G18" s="79">
        <f t="shared" si="1"/>
        <v>9.9602121318387082E-2</v>
      </c>
    </row>
    <row r="19" spans="1:7" s="42" customFormat="1" ht="12" customHeight="1">
      <c r="A19" s="68"/>
      <c r="B19" s="85"/>
      <c r="C19" s="90"/>
      <c r="D19" s="91"/>
      <c r="E19" s="67"/>
      <c r="F19" s="90"/>
      <c r="G19" s="91"/>
    </row>
    <row r="20" spans="1:7" s="42" customFormat="1" ht="12">
      <c r="A20" s="84" t="s">
        <v>28</v>
      </c>
      <c r="B20" s="84"/>
      <c r="C20" s="86">
        <f>SUM(C8:C18)</f>
        <v>260936737</v>
      </c>
      <c r="D20" s="78">
        <f t="shared" si="0"/>
        <v>1</v>
      </c>
      <c r="E20" s="69"/>
      <c r="F20" s="86">
        <f>SUM(F8:F18)</f>
        <v>256495019</v>
      </c>
      <c r="G20" s="78">
        <f t="shared" si="1"/>
        <v>1</v>
      </c>
    </row>
    <row r="21" spans="1:7" s="72" customFormat="1" ht="12">
      <c r="A21" s="70"/>
      <c r="B21" s="71" t="s">
        <v>143</v>
      </c>
      <c r="C21" s="80">
        <v>17</v>
      </c>
      <c r="D21" s="87"/>
      <c r="E21" s="73"/>
      <c r="F21" s="80">
        <v>22</v>
      </c>
      <c r="G21" s="87"/>
    </row>
    <row r="22" spans="1:7" s="42" customFormat="1" ht="12">
      <c r="A22" s="84" t="s">
        <v>29</v>
      </c>
      <c r="B22" s="84"/>
      <c r="C22" s="82"/>
      <c r="D22" s="82"/>
      <c r="E22" s="74"/>
      <c r="F22" s="82"/>
      <c r="G22" s="82"/>
    </row>
    <row r="23" spans="1:7" s="42" customFormat="1" ht="12">
      <c r="A23" s="68" t="s">
        <v>156</v>
      </c>
      <c r="B23" s="85" t="s">
        <v>157</v>
      </c>
      <c r="C23" s="86">
        <v>107978308</v>
      </c>
      <c r="D23" s="78">
        <f t="shared" ref="D23:D62" si="2">IFERROR(C23/C$20,"err")</f>
        <v>0.41381029456193436</v>
      </c>
      <c r="E23" s="67"/>
      <c r="F23" s="86">
        <v>110069344</v>
      </c>
      <c r="G23" s="78">
        <f t="shared" ref="G23:G62" si="3">IFERROR(F23/F$20,"err")</f>
        <v>0.42912858280495497</v>
      </c>
    </row>
    <row r="24" spans="1:7" s="42" customFormat="1" ht="12">
      <c r="A24" s="68" t="s">
        <v>158</v>
      </c>
      <c r="B24" s="85" t="s">
        <v>159</v>
      </c>
      <c r="C24" s="86">
        <v>1386868</v>
      </c>
      <c r="D24" s="78">
        <f t="shared" si="2"/>
        <v>5.3149587748543047E-3</v>
      </c>
      <c r="E24" s="67"/>
      <c r="F24" s="86">
        <v>249312</v>
      </c>
      <c r="G24" s="78">
        <f t="shared" si="3"/>
        <v>9.7199548346784857E-4</v>
      </c>
    </row>
    <row r="25" spans="1:7" s="42" customFormat="1" ht="12">
      <c r="A25" s="68" t="s">
        <v>160</v>
      </c>
      <c r="B25" s="85" t="s">
        <v>161</v>
      </c>
      <c r="C25" s="86">
        <v>17796429</v>
      </c>
      <c r="D25" s="78">
        <f t="shared" si="2"/>
        <v>6.8202083020605875E-2</v>
      </c>
      <c r="E25" s="67"/>
      <c r="F25" s="86">
        <v>18724219</v>
      </c>
      <c r="G25" s="78">
        <f t="shared" si="3"/>
        <v>7.3000322084227298E-2</v>
      </c>
    </row>
    <row r="26" spans="1:7" s="42" customFormat="1" ht="12">
      <c r="A26" s="68" t="s">
        <v>162</v>
      </c>
      <c r="B26" s="85" t="s">
        <v>163</v>
      </c>
      <c r="C26" s="86">
        <v>18104</v>
      </c>
      <c r="D26" s="78">
        <f t="shared" si="2"/>
        <v>6.9380801676844757E-5</v>
      </c>
      <c r="E26" s="67"/>
      <c r="F26" s="86">
        <v>613</v>
      </c>
      <c r="G26" s="78">
        <f t="shared" si="3"/>
        <v>2.3899099576666634E-6</v>
      </c>
    </row>
    <row r="27" spans="1:7" s="42" customFormat="1" ht="12">
      <c r="A27" s="68" t="s">
        <v>51</v>
      </c>
      <c r="B27" s="85" t="s">
        <v>164</v>
      </c>
      <c r="C27" s="86">
        <v>11177731</v>
      </c>
      <c r="D27" s="78">
        <f>IFERROR(C27/C$20,"err")</f>
        <v>4.2836938671460434E-2</v>
      </c>
      <c r="E27" s="67"/>
      <c r="F27" s="86">
        <v>13023653</v>
      </c>
      <c r="G27" s="78">
        <f>IFERROR(F27/F$20,"err")</f>
        <v>5.0775461647463806E-2</v>
      </c>
    </row>
    <row r="28" spans="1:7" s="42" customFormat="1" ht="12">
      <c r="A28" s="68" t="s">
        <v>53</v>
      </c>
      <c r="B28" s="85" t="s">
        <v>165</v>
      </c>
      <c r="C28" s="86">
        <v>42069</v>
      </c>
      <c r="D28" s="78">
        <f>IFERROR(C28/C$20,"err")</f>
        <v>1.61222986397657E-4</v>
      </c>
      <c r="E28" s="67"/>
      <c r="F28" s="86">
        <v>38407</v>
      </c>
      <c r="G28" s="78">
        <f>IFERROR(F28/F$20,"err")</f>
        <v>1.4973780056134345E-4</v>
      </c>
    </row>
    <row r="29" spans="1:7" s="42" customFormat="1" ht="12">
      <c r="A29" s="68" t="s">
        <v>56</v>
      </c>
      <c r="B29" s="85" t="s">
        <v>166</v>
      </c>
      <c r="C29" s="86">
        <v>1053131</v>
      </c>
      <c r="D29" s="78">
        <f t="shared" si="2"/>
        <v>4.0359629391701944E-3</v>
      </c>
      <c r="E29" s="67"/>
      <c r="F29" s="86">
        <v>562363</v>
      </c>
      <c r="G29" s="78">
        <f t="shared" si="3"/>
        <v>2.1924909192875984E-3</v>
      </c>
    </row>
    <row r="30" spans="1:7" s="42" customFormat="1" ht="12">
      <c r="A30" s="68" t="s">
        <v>57</v>
      </c>
      <c r="B30" s="85" t="s">
        <v>167</v>
      </c>
      <c r="C30" s="86">
        <v>7989052</v>
      </c>
      <c r="D30" s="78">
        <f t="shared" si="2"/>
        <v>3.0616815753314184E-2</v>
      </c>
      <c r="E30" s="67"/>
      <c r="F30" s="86">
        <v>5431707</v>
      </c>
      <c r="G30" s="78">
        <f t="shared" si="3"/>
        <v>2.1176656845722217E-2</v>
      </c>
    </row>
    <row r="31" spans="1:7" s="42" customFormat="1" ht="12">
      <c r="A31" s="68" t="s">
        <v>45</v>
      </c>
      <c r="B31" s="85" t="s">
        <v>58</v>
      </c>
      <c r="C31" s="86">
        <v>13567453</v>
      </c>
      <c r="D31" s="78">
        <f t="shared" si="2"/>
        <v>5.199518149872473E-2</v>
      </c>
      <c r="E31" s="67"/>
      <c r="F31" s="86">
        <v>12495573</v>
      </c>
      <c r="G31" s="78">
        <f t="shared" si="3"/>
        <v>4.8716630243802121E-2</v>
      </c>
    </row>
    <row r="32" spans="1:7" s="42" customFormat="1" ht="12">
      <c r="A32" s="68" t="s">
        <v>59</v>
      </c>
      <c r="B32" s="85" t="s">
        <v>60</v>
      </c>
      <c r="C32" s="86">
        <v>348136</v>
      </c>
      <c r="D32" s="78">
        <f t="shared" si="2"/>
        <v>1.3341777934473059E-3</v>
      </c>
      <c r="E32" s="67"/>
      <c r="F32" s="86">
        <v>333462</v>
      </c>
      <c r="G32" s="78">
        <f t="shared" si="3"/>
        <v>1.3000720298587942E-3</v>
      </c>
    </row>
    <row r="33" spans="1:7" s="42" customFormat="1" ht="12">
      <c r="A33" s="68" t="s">
        <v>61</v>
      </c>
      <c r="B33" s="85" t="s">
        <v>62</v>
      </c>
      <c r="C33" s="86">
        <v>371751</v>
      </c>
      <c r="D33" s="78">
        <f t="shared" si="2"/>
        <v>1.4246786568807288E-3</v>
      </c>
      <c r="E33" s="67"/>
      <c r="F33" s="86">
        <v>297355</v>
      </c>
      <c r="G33" s="78">
        <f t="shared" si="3"/>
        <v>1.1593012650276846E-3</v>
      </c>
    </row>
    <row r="34" spans="1:7" s="42" customFormat="1" ht="12">
      <c r="A34" s="68" t="s">
        <v>63</v>
      </c>
      <c r="B34" s="85" t="s">
        <v>615</v>
      </c>
      <c r="C34" s="86">
        <v>4797210</v>
      </c>
      <c r="D34" s="78">
        <f t="shared" si="2"/>
        <v>1.8384571123076471E-2</v>
      </c>
      <c r="E34" s="67"/>
      <c r="F34" s="86">
        <v>2286674</v>
      </c>
      <c r="G34" s="78">
        <f t="shared" si="3"/>
        <v>8.9150815049550726E-3</v>
      </c>
    </row>
    <row r="35" spans="1:7" s="42" customFormat="1" ht="12">
      <c r="A35" s="68" t="s">
        <v>64</v>
      </c>
      <c r="B35" s="85" t="s">
        <v>168</v>
      </c>
      <c r="C35" s="86">
        <v>1974312</v>
      </c>
      <c r="D35" s="78">
        <f t="shared" si="2"/>
        <v>7.5662477529946275E-3</v>
      </c>
      <c r="E35" s="67"/>
      <c r="F35" s="86">
        <v>886367</v>
      </c>
      <c r="G35" s="78">
        <f t="shared" si="3"/>
        <v>3.4556889387391963E-3</v>
      </c>
    </row>
    <row r="36" spans="1:7" s="42" customFormat="1" ht="12">
      <c r="A36" s="68" t="s">
        <v>65</v>
      </c>
      <c r="B36" s="85" t="s">
        <v>66</v>
      </c>
      <c r="C36" s="86">
        <v>397743</v>
      </c>
      <c r="D36" s="78">
        <f t="shared" si="2"/>
        <v>1.5242890080287928E-3</v>
      </c>
      <c r="E36" s="67"/>
      <c r="F36" s="86">
        <v>423702</v>
      </c>
      <c r="G36" s="78">
        <f t="shared" si="3"/>
        <v>1.6518917273789242E-3</v>
      </c>
    </row>
    <row r="37" spans="1:7" s="42" customFormat="1" ht="12">
      <c r="A37" s="68" t="s">
        <v>67</v>
      </c>
      <c r="B37" s="85" t="s">
        <v>169</v>
      </c>
      <c r="C37" s="86">
        <v>408</v>
      </c>
      <c r="D37" s="78">
        <f t="shared" si="2"/>
        <v>1.5635973864423697E-6</v>
      </c>
      <c r="E37" s="67"/>
      <c r="F37" s="86">
        <v>6440</v>
      </c>
      <c r="G37" s="78">
        <f t="shared" si="3"/>
        <v>2.5107700044654669E-5</v>
      </c>
    </row>
    <row r="38" spans="1:7" s="42" customFormat="1" ht="12">
      <c r="A38" s="68" t="s">
        <v>69</v>
      </c>
      <c r="B38" s="85" t="s">
        <v>170</v>
      </c>
      <c r="C38" s="86">
        <v>42618</v>
      </c>
      <c r="D38" s="78">
        <f t="shared" si="2"/>
        <v>1.6332694464559047E-4</v>
      </c>
      <c r="E38" s="67"/>
      <c r="F38" s="86">
        <v>-79806</v>
      </c>
      <c r="G38" s="78">
        <f t="shared" si="3"/>
        <v>-3.1114054499436496E-4</v>
      </c>
    </row>
    <row r="39" spans="1:7" s="42" customFormat="1" ht="12">
      <c r="A39" s="68" t="s">
        <v>71</v>
      </c>
      <c r="B39" s="85" t="s">
        <v>72</v>
      </c>
      <c r="C39" s="86">
        <v>1730599</v>
      </c>
      <c r="D39" s="78">
        <f t="shared" si="2"/>
        <v>6.6322550818131831E-3</v>
      </c>
      <c r="E39" s="67"/>
      <c r="F39" s="86">
        <v>1831704</v>
      </c>
      <c r="G39" s="78">
        <f t="shared" si="3"/>
        <v>7.1412848761792137E-3</v>
      </c>
    </row>
    <row r="40" spans="1:7" s="42" customFormat="1" ht="12">
      <c r="A40" s="68" t="s">
        <v>73</v>
      </c>
      <c r="B40" s="85" t="s">
        <v>74</v>
      </c>
      <c r="C40" s="86">
        <v>577914</v>
      </c>
      <c r="D40" s="78">
        <f t="shared" si="2"/>
        <v>2.2147667156579794E-3</v>
      </c>
      <c r="E40" s="67"/>
      <c r="F40" s="86">
        <v>827545</v>
      </c>
      <c r="G40" s="78">
        <f t="shared" si="3"/>
        <v>3.2263589492940604E-3</v>
      </c>
    </row>
    <row r="41" spans="1:7" s="42" customFormat="1" ht="12">
      <c r="A41" s="68" t="s">
        <v>75</v>
      </c>
      <c r="B41" s="85" t="s">
        <v>76</v>
      </c>
      <c r="C41" s="86">
        <v>1838680</v>
      </c>
      <c r="D41" s="78">
        <f t="shared" si="2"/>
        <v>7.0464589277055307E-3</v>
      </c>
      <c r="E41" s="67"/>
      <c r="F41" s="86">
        <v>2049214</v>
      </c>
      <c r="G41" s="78">
        <f t="shared" si="3"/>
        <v>7.9892935464762373E-3</v>
      </c>
    </row>
    <row r="42" spans="1:7" s="42" customFormat="1" ht="12">
      <c r="A42" s="68" t="s">
        <v>77</v>
      </c>
      <c r="B42" s="85" t="s">
        <v>171</v>
      </c>
      <c r="C42" s="86">
        <v>1081915</v>
      </c>
      <c r="D42" s="78">
        <f t="shared" si="2"/>
        <v>4.1462732018450891E-3</v>
      </c>
      <c r="E42" s="67"/>
      <c r="F42" s="86">
        <v>1000518</v>
      </c>
      <c r="G42" s="78">
        <f t="shared" si="3"/>
        <v>3.9007307194530746E-3</v>
      </c>
    </row>
    <row r="43" spans="1:7" s="42" customFormat="1" ht="12">
      <c r="A43" s="68" t="s">
        <v>79</v>
      </c>
      <c r="B43" s="85" t="s">
        <v>172</v>
      </c>
      <c r="C43" s="86">
        <v>201670</v>
      </c>
      <c r="D43" s="78">
        <f t="shared" si="2"/>
        <v>7.7286932579370758E-4</v>
      </c>
      <c r="E43" s="67"/>
      <c r="F43" s="86">
        <v>144816</v>
      </c>
      <c r="G43" s="78">
        <f t="shared" si="3"/>
        <v>5.6459575926501716E-4</v>
      </c>
    </row>
    <row r="44" spans="1:7" s="42" customFormat="1" ht="12">
      <c r="A44" s="68" t="s">
        <v>81</v>
      </c>
      <c r="B44" s="85" t="s">
        <v>82</v>
      </c>
      <c r="C44" s="86">
        <v>890708</v>
      </c>
      <c r="D44" s="78">
        <f t="shared" si="2"/>
        <v>3.4135017178512509E-3</v>
      </c>
      <c r="E44" s="67"/>
      <c r="F44" s="86">
        <v>931362</v>
      </c>
      <c r="G44" s="78">
        <f t="shared" si="3"/>
        <v>3.6311114486008789E-3</v>
      </c>
    </row>
    <row r="45" spans="1:7" s="42" customFormat="1" ht="12">
      <c r="A45" s="68" t="s">
        <v>83</v>
      </c>
      <c r="B45" s="85" t="s">
        <v>84</v>
      </c>
      <c r="C45" s="86">
        <v>829520</v>
      </c>
      <c r="D45" s="78">
        <f t="shared" si="2"/>
        <v>3.1790080980433201E-3</v>
      </c>
      <c r="E45" s="67"/>
      <c r="F45" s="86">
        <v>775322</v>
      </c>
      <c r="G45" s="78">
        <f t="shared" si="3"/>
        <v>3.0227565549723208E-3</v>
      </c>
    </row>
    <row r="46" spans="1:7" s="42" customFormat="1" ht="12">
      <c r="A46" s="68" t="s">
        <v>85</v>
      </c>
      <c r="B46" s="85" t="s">
        <v>86</v>
      </c>
      <c r="C46" s="86">
        <v>1829025</v>
      </c>
      <c r="D46" s="78">
        <f t="shared" si="2"/>
        <v>7.0094576219062628E-3</v>
      </c>
      <c r="E46" s="67"/>
      <c r="F46" s="86">
        <v>1804424</v>
      </c>
      <c r="G46" s="78">
        <f t="shared" si="3"/>
        <v>7.0349280349962665E-3</v>
      </c>
    </row>
    <row r="47" spans="1:7" s="42" customFormat="1" ht="12">
      <c r="A47" s="68" t="s">
        <v>87</v>
      </c>
      <c r="B47" s="85" t="s">
        <v>88</v>
      </c>
      <c r="C47" s="86">
        <v>15500</v>
      </c>
      <c r="D47" s="78">
        <f t="shared" si="2"/>
        <v>5.9401371298668456E-5</v>
      </c>
      <c r="E47" s="67"/>
      <c r="F47" s="86">
        <v>0</v>
      </c>
      <c r="G47" s="78">
        <f t="shared" si="3"/>
        <v>0</v>
      </c>
    </row>
    <row r="48" spans="1:7" s="42" customFormat="1" ht="12">
      <c r="A48" s="68" t="s">
        <v>89</v>
      </c>
      <c r="B48" s="85" t="s">
        <v>614</v>
      </c>
      <c r="C48" s="86">
        <v>468380</v>
      </c>
      <c r="D48" s="78">
        <f t="shared" si="2"/>
        <v>1.7949944702496988E-3</v>
      </c>
      <c r="E48" s="67"/>
      <c r="F48" s="86">
        <v>399830</v>
      </c>
      <c r="G48" s="78">
        <f t="shared" si="3"/>
        <v>1.5588216939214714E-3</v>
      </c>
    </row>
    <row r="49" spans="1:7" s="42" customFormat="1" ht="12">
      <c r="A49" s="68" t="s">
        <v>90</v>
      </c>
      <c r="B49" s="85" t="s">
        <v>91</v>
      </c>
      <c r="C49" s="86">
        <v>23125</v>
      </c>
      <c r="D49" s="78">
        <f t="shared" si="2"/>
        <v>8.8623013631077937E-5</v>
      </c>
      <c r="E49" s="67"/>
      <c r="F49" s="86">
        <v>33515</v>
      </c>
      <c r="G49" s="78">
        <f t="shared" si="3"/>
        <v>1.3066530543425484E-4</v>
      </c>
    </row>
    <row r="50" spans="1:7" s="42" customFormat="1" ht="12">
      <c r="A50" s="68" t="s">
        <v>92</v>
      </c>
      <c r="B50" s="85" t="s">
        <v>173</v>
      </c>
      <c r="C50" s="86">
        <v>108132</v>
      </c>
      <c r="D50" s="78">
        <f t="shared" si="2"/>
        <v>4.1439929556565276E-4</v>
      </c>
      <c r="E50" s="67"/>
      <c r="F50" s="86">
        <v>729852</v>
      </c>
      <c r="G50" s="78">
        <f t="shared" si="3"/>
        <v>2.8454821572967857E-3</v>
      </c>
    </row>
    <row r="51" spans="1:7" s="42" customFormat="1" ht="12">
      <c r="A51" s="68" t="s">
        <v>94</v>
      </c>
      <c r="B51" s="85" t="s">
        <v>174</v>
      </c>
      <c r="C51" s="86">
        <v>3484069</v>
      </c>
      <c r="D51" s="78">
        <f t="shared" si="2"/>
        <v>1.3352159761237452E-2</v>
      </c>
      <c r="E51" s="67"/>
      <c r="F51" s="86">
        <v>4603361</v>
      </c>
      <c r="G51" s="78">
        <f t="shared" si="3"/>
        <v>1.7947175028767321E-2</v>
      </c>
    </row>
    <row r="52" spans="1:7" s="42" customFormat="1" ht="12">
      <c r="A52" s="68" t="s">
        <v>96</v>
      </c>
      <c r="B52" s="85" t="s">
        <v>175</v>
      </c>
      <c r="C52" s="86">
        <v>9385970</v>
      </c>
      <c r="D52" s="78">
        <f t="shared" si="2"/>
        <v>3.5970289610849235E-2</v>
      </c>
      <c r="E52" s="67"/>
      <c r="F52" s="86">
        <v>11073802</v>
      </c>
      <c r="G52" s="78">
        <f t="shared" si="3"/>
        <v>4.3173555740667231E-2</v>
      </c>
    </row>
    <row r="53" spans="1:7" s="42" customFormat="1" ht="12">
      <c r="A53" s="68" t="s">
        <v>98</v>
      </c>
      <c r="B53" s="85" t="s">
        <v>176</v>
      </c>
      <c r="C53" s="86">
        <v>23832680</v>
      </c>
      <c r="D53" s="78">
        <f t="shared" si="2"/>
        <v>9.1335088627248373E-2</v>
      </c>
      <c r="E53" s="67"/>
      <c r="F53" s="86">
        <v>32256804</v>
      </c>
      <c r="G53" s="78">
        <f t="shared" si="3"/>
        <v>0.125759962613543</v>
      </c>
    </row>
    <row r="54" spans="1:7" s="42" customFormat="1" ht="12">
      <c r="A54" s="68" t="s">
        <v>100</v>
      </c>
      <c r="B54" s="85" t="s">
        <v>177</v>
      </c>
      <c r="C54" s="86">
        <v>0</v>
      </c>
      <c r="D54" s="78">
        <f t="shared" si="2"/>
        <v>0</v>
      </c>
      <c r="E54" s="67"/>
      <c r="F54" s="86">
        <v>0</v>
      </c>
      <c r="G54" s="78">
        <f t="shared" si="3"/>
        <v>0</v>
      </c>
    </row>
    <row r="55" spans="1:7" s="42" customFormat="1" ht="12">
      <c r="A55" s="68" t="s">
        <v>102</v>
      </c>
      <c r="B55" s="85" t="s">
        <v>178</v>
      </c>
      <c r="C55" s="86">
        <v>7226</v>
      </c>
      <c r="D55" s="78">
        <f t="shared" si="2"/>
        <v>2.7692536064785696E-5</v>
      </c>
      <c r="E55" s="67"/>
      <c r="F55" s="86">
        <v>773</v>
      </c>
      <c r="G55" s="78">
        <f t="shared" si="3"/>
        <v>3.0137037475959717E-6</v>
      </c>
    </row>
    <row r="56" spans="1:7" s="42" customFormat="1" ht="12">
      <c r="A56" s="68" t="s">
        <v>104</v>
      </c>
      <c r="B56" s="85" t="s">
        <v>107</v>
      </c>
      <c r="C56" s="86">
        <v>152659</v>
      </c>
      <c r="D56" s="78">
        <f t="shared" si="2"/>
        <v>5.8504218974731793E-4</v>
      </c>
      <c r="E56" s="67"/>
      <c r="F56" s="86">
        <v>102639</v>
      </c>
      <c r="G56" s="78">
        <f t="shared" si="3"/>
        <v>4.0015981752846439E-4</v>
      </c>
    </row>
    <row r="57" spans="1:7" s="42" customFormat="1" ht="12">
      <c r="A57" s="68" t="s">
        <v>106</v>
      </c>
      <c r="B57" s="85" t="s">
        <v>179</v>
      </c>
      <c r="C57" s="86">
        <v>119615</v>
      </c>
      <c r="D57" s="78">
        <f t="shared" si="2"/>
        <v>4.5840613083162761E-4</v>
      </c>
      <c r="E57" s="67"/>
      <c r="F57" s="86">
        <v>93920</v>
      </c>
      <c r="G57" s="78">
        <f t="shared" si="3"/>
        <v>3.661669546885041E-4</v>
      </c>
    </row>
    <row r="58" spans="1:7" s="42" customFormat="1" ht="12">
      <c r="A58" s="68" t="s">
        <v>108</v>
      </c>
      <c r="B58" s="85" t="s">
        <v>180</v>
      </c>
      <c r="C58" s="52">
        <v>24515506</v>
      </c>
      <c r="D58" s="79">
        <f t="shared" si="2"/>
        <v>9.3951914482628018E-2</v>
      </c>
      <c r="E58" s="67"/>
      <c r="F58" s="52">
        <v>23338073</v>
      </c>
      <c r="G58" s="79">
        <f t="shared" si="3"/>
        <v>9.098840628948042E-2</v>
      </c>
    </row>
    <row r="59" spans="1:7" s="42" customFormat="1" ht="5.45" customHeight="1">
      <c r="A59" s="68"/>
      <c r="B59" s="85"/>
      <c r="C59" s="92"/>
      <c r="D59" s="91"/>
      <c r="E59" s="67"/>
      <c r="F59" s="92"/>
      <c r="G59" s="91"/>
    </row>
    <row r="60" spans="1:7" s="42" customFormat="1" ht="12">
      <c r="A60" s="89" t="s">
        <v>30</v>
      </c>
      <c r="B60" s="89"/>
      <c r="C60" s="86">
        <f>SUM(C23:C58)</f>
        <v>240034216</v>
      </c>
      <c r="D60" s="78">
        <f t="shared" si="2"/>
        <v>0.91989429606456674</v>
      </c>
      <c r="E60" s="69"/>
      <c r="F60" s="86">
        <f>SUM(F23:F58)</f>
        <v>246746859</v>
      </c>
      <c r="G60" s="78">
        <f t="shared" si="3"/>
        <v>0.961994739554767</v>
      </c>
    </row>
    <row r="61" spans="1:7" s="42" customFormat="1" ht="6.75" customHeight="1" thickBot="1">
      <c r="A61" s="83"/>
      <c r="B61" s="83"/>
      <c r="C61" s="83"/>
      <c r="D61" s="83"/>
      <c r="E61" s="67"/>
      <c r="F61" s="83"/>
      <c r="G61" s="83"/>
    </row>
    <row r="62" spans="1:7" s="42" customFormat="1" ht="12.75" thickTop="1">
      <c r="A62" s="89" t="s">
        <v>31</v>
      </c>
      <c r="B62" s="89"/>
      <c r="C62" s="54">
        <v>20902520</v>
      </c>
      <c r="D62" s="81">
        <f t="shared" si="2"/>
        <v>8.0105700103086666E-2</v>
      </c>
      <c r="E62" s="69"/>
      <c r="F62" s="54">
        <v>9748162</v>
      </c>
      <c r="G62" s="81">
        <f t="shared" si="3"/>
        <v>3.8005268242655425E-2</v>
      </c>
    </row>
  </sheetData>
  <mergeCells count="5">
    <mergeCell ref="A1:G1"/>
    <mergeCell ref="A2:G2"/>
    <mergeCell ref="C4:D4"/>
    <mergeCell ref="F4:G4"/>
    <mergeCell ref="A5:B5"/>
  </mergeCells>
  <printOptions horizontalCentered="1"/>
  <pageMargins left="0.4" right="0.21" top="0.43" bottom="0.4" header="0.42" footer="0.21"/>
  <pageSetup scale="99"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079B-8A42-4AA5-AE5A-C96C0C4E78C3}">
  <sheetPr codeName="Sheet25"/>
  <dimension ref="A1:I24"/>
  <sheetViews>
    <sheetView showGridLines="0" zoomScaleNormal="100" workbookViewId="0">
      <selection activeCell="E31" sqref="E31"/>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3897-DBE6-4244-9138-4709CADFBDC3}">
  <sheetPr codeName="Sheet23">
    <tabColor rgb="FF963634"/>
  </sheetPr>
  <dimension ref="A1:I18"/>
  <sheetViews>
    <sheetView showGridLines="0" zoomScaleNormal="100" workbookViewId="0">
      <selection activeCell="E22" sqref="E22"/>
    </sheetView>
  </sheetViews>
  <sheetFormatPr defaultColWidth="9.140625" defaultRowHeight="14.25"/>
  <cols>
    <col min="1" max="1" width="9.42578125" style="23" bestFit="1" customWidth="1"/>
    <col min="2" max="2" width="14" style="26" customWidth="1"/>
    <col min="3" max="3" width="10.7109375" style="23" customWidth="1"/>
    <col min="4" max="4" width="13" style="23" customWidth="1"/>
    <col min="5" max="5" width="10.7109375" style="23" customWidth="1"/>
    <col min="6" max="6" width="11.85546875" style="23" customWidth="1"/>
    <col min="7" max="7" width="10.7109375" style="23" customWidth="1"/>
    <col min="8" max="8" width="9.7109375" style="23" customWidth="1"/>
    <col min="9" max="9" width="10.7109375" style="23" customWidth="1"/>
    <col min="10" max="16384" width="9.140625" style="23"/>
  </cols>
  <sheetData>
    <row r="1" spans="1:9" s="20" customFormat="1" ht="17.25">
      <c r="A1" s="391" t="s">
        <v>32</v>
      </c>
      <c r="B1" s="391"/>
      <c r="C1" s="391"/>
      <c r="D1" s="391"/>
      <c r="E1" s="391"/>
      <c r="F1" s="391"/>
      <c r="G1" s="391"/>
      <c r="H1" s="391"/>
      <c r="I1" s="391"/>
    </row>
    <row r="2" spans="1:9" s="20" customFormat="1" ht="17.25">
      <c r="A2" s="391" t="s">
        <v>183</v>
      </c>
      <c r="B2" s="391"/>
      <c r="C2" s="391"/>
      <c r="D2" s="391"/>
      <c r="E2" s="391"/>
      <c r="F2" s="391"/>
      <c r="G2" s="391"/>
      <c r="H2" s="391"/>
      <c r="I2" s="391"/>
    </row>
    <row r="3" spans="1:9" s="20" customFormat="1" ht="17.25">
      <c r="A3" s="391" t="s">
        <v>184</v>
      </c>
      <c r="B3" s="391"/>
      <c r="C3" s="391"/>
      <c r="D3" s="391"/>
      <c r="E3" s="391"/>
      <c r="F3" s="391"/>
      <c r="G3" s="391"/>
      <c r="H3" s="391"/>
      <c r="I3" s="391"/>
    </row>
    <row r="4" spans="1:9" s="20" customFormat="1" ht="17.25">
      <c r="A4" s="391" t="s">
        <v>194</v>
      </c>
      <c r="B4" s="391"/>
      <c r="C4" s="391"/>
      <c r="D4" s="391"/>
      <c r="E4" s="391"/>
      <c r="F4" s="391"/>
      <c r="G4" s="391"/>
      <c r="H4" s="391"/>
      <c r="I4" s="391"/>
    </row>
    <row r="5" spans="1:9" s="20" customFormat="1" ht="18" thickBot="1">
      <c r="B5" s="93"/>
    </row>
    <row r="6" spans="1:9" s="20" customFormat="1" ht="18" thickBot="1">
      <c r="A6" s="94"/>
      <c r="B6" s="95" t="s">
        <v>185</v>
      </c>
      <c r="C6" s="95"/>
      <c r="D6" s="95" t="s">
        <v>186</v>
      </c>
      <c r="E6" s="95"/>
      <c r="F6" s="95" t="s">
        <v>187</v>
      </c>
      <c r="G6" s="95"/>
      <c r="H6" s="95" t="s">
        <v>188</v>
      </c>
      <c r="I6" s="96"/>
    </row>
    <row r="7" spans="1:9" s="20" customFormat="1" ht="17.25">
      <c r="A7" s="97" t="s">
        <v>189</v>
      </c>
      <c r="B7" s="98"/>
      <c r="C7" s="99" t="s">
        <v>190</v>
      </c>
      <c r="D7" s="94"/>
      <c r="E7" s="99" t="s">
        <v>190</v>
      </c>
      <c r="F7" s="94"/>
      <c r="G7" s="99" t="s">
        <v>190</v>
      </c>
      <c r="H7" s="94"/>
      <c r="I7" s="99" t="s">
        <v>190</v>
      </c>
    </row>
    <row r="8" spans="1:9" s="20" customFormat="1" ht="18" thickBot="1">
      <c r="A8" s="100" t="s">
        <v>191</v>
      </c>
      <c r="B8" s="100" t="s">
        <v>192</v>
      </c>
      <c r="C8" s="100" t="s">
        <v>193</v>
      </c>
      <c r="D8" s="100" t="s">
        <v>192</v>
      </c>
      <c r="E8" s="100" t="s">
        <v>193</v>
      </c>
      <c r="F8" s="100" t="s">
        <v>192</v>
      </c>
      <c r="G8" s="100" t="s">
        <v>193</v>
      </c>
      <c r="H8" s="100" t="s">
        <v>192</v>
      </c>
      <c r="I8" s="100" t="s">
        <v>193</v>
      </c>
    </row>
    <row r="9" spans="1:9" s="20" customFormat="1" ht="18" thickBot="1">
      <c r="A9" s="102">
        <v>2011</v>
      </c>
      <c r="B9" s="103">
        <v>2604851</v>
      </c>
      <c r="C9" s="103">
        <v>758824</v>
      </c>
      <c r="D9" s="103">
        <v>358180</v>
      </c>
      <c r="E9" s="103">
        <v>87047</v>
      </c>
      <c r="F9" s="103">
        <v>1147269</v>
      </c>
      <c r="G9" s="103">
        <v>326137</v>
      </c>
      <c r="H9" s="103">
        <v>1282450</v>
      </c>
      <c r="I9" s="104">
        <v>426140</v>
      </c>
    </row>
    <row r="10" spans="1:9" s="20" customFormat="1" ht="15.75" customHeight="1" thickBot="1">
      <c r="A10" s="102">
        <v>2012</v>
      </c>
      <c r="B10" s="103">
        <v>2988329</v>
      </c>
      <c r="C10" s="103">
        <v>854376</v>
      </c>
      <c r="D10" s="103">
        <v>62780</v>
      </c>
      <c r="E10" s="103">
        <v>16652</v>
      </c>
      <c r="F10" s="103">
        <v>3185547</v>
      </c>
      <c r="G10" s="103">
        <v>450778</v>
      </c>
      <c r="H10" s="103">
        <v>1492220</v>
      </c>
      <c r="I10" s="104">
        <v>505241</v>
      </c>
    </row>
    <row r="11" spans="1:9" s="101" customFormat="1" ht="18" thickBot="1">
      <c r="A11" s="102">
        <v>2013</v>
      </c>
      <c r="B11" s="103">
        <v>3519237</v>
      </c>
      <c r="C11" s="103">
        <v>966868</v>
      </c>
      <c r="D11" s="103">
        <v>89665</v>
      </c>
      <c r="E11" s="103">
        <v>25785</v>
      </c>
      <c r="F11" s="103">
        <v>1810277</v>
      </c>
      <c r="G11" s="103">
        <v>488717</v>
      </c>
      <c r="H11" s="103">
        <v>1701643</v>
      </c>
      <c r="I11" s="104">
        <v>597107</v>
      </c>
    </row>
    <row r="12" spans="1:9" s="101" customFormat="1" ht="18" thickBot="1">
      <c r="A12" s="102">
        <v>2014</v>
      </c>
      <c r="B12" s="103">
        <v>2896546</v>
      </c>
      <c r="C12" s="103">
        <v>935836</v>
      </c>
      <c r="D12" s="103">
        <v>81576</v>
      </c>
      <c r="E12" s="103">
        <v>22163</v>
      </c>
      <c r="F12" s="103">
        <v>1352662</v>
      </c>
      <c r="G12" s="103">
        <v>407545</v>
      </c>
      <c r="H12" s="103">
        <v>1621440</v>
      </c>
      <c r="I12" s="104">
        <v>599099</v>
      </c>
    </row>
    <row r="13" spans="1:9" s="20" customFormat="1" ht="18" thickBot="1">
      <c r="A13" s="102">
        <v>2015</v>
      </c>
      <c r="B13" s="103">
        <v>2962055.0130681964</v>
      </c>
      <c r="C13" s="103">
        <v>972636.01306819613</v>
      </c>
      <c r="D13" s="103">
        <v>102262</v>
      </c>
      <c r="E13" s="103">
        <v>24663</v>
      </c>
      <c r="F13" s="103">
        <v>1447445</v>
      </c>
      <c r="G13" s="103">
        <v>451991</v>
      </c>
      <c r="H13" s="103">
        <v>2219014</v>
      </c>
      <c r="I13" s="104">
        <v>660200</v>
      </c>
    </row>
    <row r="14" spans="1:9" s="20" customFormat="1" ht="18" thickBot="1">
      <c r="A14" s="102">
        <v>2016</v>
      </c>
      <c r="B14" s="103">
        <v>3154482</v>
      </c>
      <c r="C14" s="103">
        <v>1063305</v>
      </c>
      <c r="D14" s="103">
        <v>66234</v>
      </c>
      <c r="E14" s="103">
        <v>17095</v>
      </c>
      <c r="F14" s="103">
        <v>1551080</v>
      </c>
      <c r="G14" s="103">
        <v>489459</v>
      </c>
      <c r="H14" s="103">
        <v>2153067</v>
      </c>
      <c r="I14" s="104">
        <v>666504</v>
      </c>
    </row>
    <row r="15" spans="1:9" s="20" customFormat="1" ht="18" thickBot="1">
      <c r="A15" s="102">
        <v>2017</v>
      </c>
      <c r="B15" s="103">
        <v>3152535.0439999998</v>
      </c>
      <c r="C15" s="103">
        <v>1071729.044</v>
      </c>
      <c r="D15" s="103">
        <v>335443</v>
      </c>
      <c r="E15" s="103">
        <v>78344</v>
      </c>
      <c r="F15" s="103">
        <v>1367598</v>
      </c>
      <c r="G15" s="103">
        <v>408573</v>
      </c>
      <c r="H15" s="103">
        <v>2200078</v>
      </c>
      <c r="I15" s="104">
        <v>700414</v>
      </c>
    </row>
    <row r="16" spans="1:9" s="20" customFormat="1" ht="18" thickBot="1">
      <c r="A16" s="102">
        <v>2018</v>
      </c>
      <c r="B16" s="103">
        <v>2961777</v>
      </c>
      <c r="C16" s="103">
        <v>1076507</v>
      </c>
      <c r="D16" s="103">
        <v>290444</v>
      </c>
      <c r="E16" s="103">
        <v>74767</v>
      </c>
      <c r="F16" s="103">
        <v>1314417</v>
      </c>
      <c r="G16" s="103">
        <v>399970</v>
      </c>
      <c r="H16" s="103">
        <v>2212253</v>
      </c>
      <c r="I16" s="104">
        <v>700714</v>
      </c>
    </row>
    <row r="17" spans="1:9" s="20" customFormat="1" ht="18" thickBot="1">
      <c r="A17" s="102">
        <v>2019</v>
      </c>
      <c r="B17" s="103">
        <v>3126414</v>
      </c>
      <c r="C17" s="103">
        <v>1113544.0558968978</v>
      </c>
      <c r="D17" s="103">
        <v>318839</v>
      </c>
      <c r="E17" s="103">
        <v>84267</v>
      </c>
      <c r="F17" s="103">
        <v>1211305</v>
      </c>
      <c r="G17" s="103">
        <v>365037</v>
      </c>
      <c r="H17" s="103">
        <v>2541984</v>
      </c>
      <c r="I17" s="104">
        <v>751655</v>
      </c>
    </row>
    <row r="18" spans="1:9" s="20" customFormat="1" ht="18" thickBot="1">
      <c r="A18" s="102">
        <v>2020</v>
      </c>
      <c r="B18" s="103">
        <v>4766660</v>
      </c>
      <c r="C18" s="103">
        <v>1336837</v>
      </c>
      <c r="D18" s="103">
        <v>407629</v>
      </c>
      <c r="E18" s="103">
        <v>102974</v>
      </c>
      <c r="F18" s="103">
        <v>1929072</v>
      </c>
      <c r="G18" s="103">
        <v>501524</v>
      </c>
      <c r="H18" s="103">
        <v>4924635</v>
      </c>
      <c r="I18" s="104">
        <v>1079827</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03846-F72C-4E07-91E6-09FA11F956A0}">
  <sheetPr codeName="Sheet26"/>
  <dimension ref="A1:I24"/>
  <sheetViews>
    <sheetView showGridLines="0" zoomScaleNormal="100" workbookViewId="0">
      <selection activeCell="E27" sqref="E27"/>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842CF-4245-4365-A933-B867C4B6D81E}">
  <dimension ref="A1:F564"/>
  <sheetViews>
    <sheetView showGridLines="0" zoomScaleNormal="100" workbookViewId="0">
      <selection activeCell="A3" sqref="A3:E3"/>
    </sheetView>
  </sheetViews>
  <sheetFormatPr defaultColWidth="9.140625" defaultRowHeight="14.25" outlineLevelRow="1"/>
  <cols>
    <col min="1" max="1" width="4.5703125" style="105" customWidth="1"/>
    <col min="2" max="2" width="48.5703125" style="105" customWidth="1"/>
    <col min="3" max="5" width="24.7109375" style="105" customWidth="1"/>
    <col min="6" max="16384" width="9.140625" style="105"/>
  </cols>
  <sheetData>
    <row r="1" spans="1:6" ht="16.5">
      <c r="A1" s="393" t="s">
        <v>195</v>
      </c>
      <c r="B1" s="393"/>
      <c r="C1" s="393"/>
      <c r="D1" s="393"/>
      <c r="E1" s="393"/>
    </row>
    <row r="2" spans="1:6" ht="16.5">
      <c r="A2" s="393" t="s">
        <v>196</v>
      </c>
      <c r="B2" s="393"/>
      <c r="C2" s="393"/>
      <c r="D2" s="393"/>
      <c r="E2" s="393"/>
    </row>
    <row r="3" spans="1:6" ht="16.5">
      <c r="A3" s="393" t="s">
        <v>197</v>
      </c>
      <c r="B3" s="393"/>
      <c r="C3" s="393"/>
      <c r="D3" s="393"/>
      <c r="E3" s="393"/>
    </row>
    <row r="4" spans="1:6" ht="16.5">
      <c r="A4" s="106"/>
      <c r="B4" s="106"/>
      <c r="C4" s="106"/>
      <c r="D4" s="106" t="s">
        <v>198</v>
      </c>
      <c r="E4" s="107"/>
    </row>
    <row r="5" spans="1:6" ht="27.2" customHeight="1" thickBot="1">
      <c r="A5" s="394" t="s">
        <v>34</v>
      </c>
      <c r="B5" s="394"/>
      <c r="C5" s="394"/>
      <c r="D5" s="394"/>
      <c r="E5" s="394"/>
    </row>
    <row r="6" spans="1:6" ht="17.25" thickBot="1">
      <c r="A6" s="106"/>
      <c r="B6" s="106"/>
      <c r="C6" s="108" t="s">
        <v>199</v>
      </c>
      <c r="D6" s="108" t="s">
        <v>200</v>
      </c>
      <c r="E6" s="108" t="s">
        <v>192</v>
      </c>
    </row>
    <row r="7" spans="1:6" ht="15.2" customHeight="1">
      <c r="A7" s="395" t="s">
        <v>201</v>
      </c>
      <c r="B7" s="395"/>
      <c r="C7" s="395"/>
      <c r="D7" s="395"/>
      <c r="E7" s="395"/>
    </row>
    <row r="8" spans="1:6" ht="15.2" hidden="1" customHeight="1" outlineLevel="1">
      <c r="A8" s="109"/>
      <c r="B8" s="110" t="s">
        <v>202</v>
      </c>
      <c r="C8" s="111">
        <v>0</v>
      </c>
      <c r="D8" s="111">
        <v>0</v>
      </c>
      <c r="E8" s="111">
        <v>0</v>
      </c>
      <c r="F8" s="112"/>
    </row>
    <row r="9" spans="1:6" ht="15.2" hidden="1" customHeight="1" outlineLevel="1">
      <c r="A9" s="109"/>
      <c r="B9" s="110" t="s">
        <v>203</v>
      </c>
      <c r="C9" s="111">
        <v>75583469</v>
      </c>
      <c r="D9" s="111">
        <v>0</v>
      </c>
      <c r="E9" s="111">
        <v>75583469</v>
      </c>
      <c r="F9" s="112"/>
    </row>
    <row r="10" spans="1:6" ht="15.2" hidden="1" customHeight="1" outlineLevel="1">
      <c r="A10" s="109"/>
      <c r="B10" s="110" t="s">
        <v>204</v>
      </c>
      <c r="C10" s="111">
        <v>64564154</v>
      </c>
      <c r="D10" s="111">
        <v>59023730</v>
      </c>
      <c r="E10" s="111">
        <v>123587884</v>
      </c>
      <c r="F10" s="112"/>
    </row>
    <row r="11" spans="1:6" ht="15.2" hidden="1" customHeight="1" outlineLevel="1">
      <c r="A11" s="109"/>
      <c r="B11" s="110" t="s">
        <v>205</v>
      </c>
      <c r="C11" s="111">
        <v>0</v>
      </c>
      <c r="D11" s="111">
        <v>40305543</v>
      </c>
      <c r="E11" s="111">
        <v>40305543</v>
      </c>
      <c r="F11" s="112"/>
    </row>
    <row r="12" spans="1:6" ht="15.2" hidden="1" customHeight="1" outlineLevel="1">
      <c r="A12" s="109"/>
      <c r="B12" s="110" t="s">
        <v>206</v>
      </c>
      <c r="C12" s="111">
        <v>6854508.6200000001</v>
      </c>
      <c r="D12" s="111">
        <v>0</v>
      </c>
      <c r="E12" s="111">
        <v>6854508.6200000001</v>
      </c>
      <c r="F12" s="112"/>
    </row>
    <row r="13" spans="1:6" ht="15.2" hidden="1" customHeight="1" outlineLevel="1">
      <c r="A13" s="109"/>
      <c r="B13" s="110" t="s">
        <v>207</v>
      </c>
      <c r="C13" s="111">
        <v>0</v>
      </c>
      <c r="D13" s="111">
        <v>4739158</v>
      </c>
      <c r="E13" s="111">
        <v>4739158</v>
      </c>
      <c r="F13" s="112"/>
    </row>
    <row r="14" spans="1:6" ht="15.2" hidden="1" customHeight="1" outlineLevel="1">
      <c r="A14" s="109"/>
      <c r="B14" s="110" t="s">
        <v>208</v>
      </c>
      <c r="C14" s="111">
        <v>240469958</v>
      </c>
      <c r="D14" s="111">
        <v>1840410847.9626393</v>
      </c>
      <c r="E14" s="111">
        <v>2080880805.9626393</v>
      </c>
      <c r="F14" s="112"/>
    </row>
    <row r="15" spans="1:6" ht="15.2" hidden="1" customHeight="1" outlineLevel="1">
      <c r="A15" s="109"/>
      <c r="B15" s="110" t="s">
        <v>209</v>
      </c>
      <c r="C15" s="111">
        <v>50099155</v>
      </c>
      <c r="D15" s="111">
        <v>596831051</v>
      </c>
      <c r="E15" s="111">
        <v>646930206</v>
      </c>
      <c r="F15" s="112"/>
    </row>
    <row r="16" spans="1:6" ht="15.2" hidden="1" customHeight="1" outlineLevel="1">
      <c r="A16" s="109"/>
      <c r="B16" s="110" t="s">
        <v>210</v>
      </c>
      <c r="C16" s="111">
        <v>507456</v>
      </c>
      <c r="D16" s="111">
        <v>11348813</v>
      </c>
      <c r="E16" s="111">
        <v>11856269</v>
      </c>
      <c r="F16" s="112"/>
    </row>
    <row r="17" spans="1:6" ht="15.2" hidden="1" customHeight="1" outlineLevel="1">
      <c r="A17" s="109"/>
      <c r="B17" s="110" t="s">
        <v>211</v>
      </c>
      <c r="C17" s="111">
        <v>305989228</v>
      </c>
      <c r="D17" s="111">
        <v>1542588178</v>
      </c>
      <c r="E17" s="111">
        <v>1848577406</v>
      </c>
      <c r="F17" s="112"/>
    </row>
    <row r="18" spans="1:6" ht="15.2" hidden="1" customHeight="1" outlineLevel="1">
      <c r="A18" s="109"/>
      <c r="B18" s="110" t="s">
        <v>212</v>
      </c>
      <c r="C18" s="111">
        <v>125779230</v>
      </c>
      <c r="D18" s="111">
        <v>0</v>
      </c>
      <c r="E18" s="111">
        <v>125779230</v>
      </c>
      <c r="F18" s="112"/>
    </row>
    <row r="19" spans="1:6" ht="15.2" hidden="1" customHeight="1" outlineLevel="1">
      <c r="A19" s="109"/>
      <c r="B19" s="110" t="s">
        <v>213</v>
      </c>
      <c r="C19" s="111">
        <v>296408489</v>
      </c>
      <c r="D19" s="111">
        <v>3147492556</v>
      </c>
      <c r="E19" s="111">
        <v>3443901045</v>
      </c>
      <c r="F19" s="112"/>
    </row>
    <row r="20" spans="1:6" ht="15.2" hidden="1" customHeight="1" outlineLevel="1">
      <c r="A20" s="109"/>
      <c r="B20" s="110" t="s">
        <v>214</v>
      </c>
      <c r="C20" s="111">
        <v>73934416</v>
      </c>
      <c r="D20" s="111">
        <v>3874527</v>
      </c>
      <c r="E20" s="111">
        <v>77808943</v>
      </c>
      <c r="F20" s="112"/>
    </row>
    <row r="21" spans="1:6" ht="15.2" hidden="1" customHeight="1" outlineLevel="1">
      <c r="A21" s="109"/>
      <c r="B21" s="110" t="s">
        <v>215</v>
      </c>
      <c r="C21" s="111">
        <v>24162213</v>
      </c>
      <c r="D21" s="111">
        <v>4895</v>
      </c>
      <c r="E21" s="111">
        <v>24167108</v>
      </c>
      <c r="F21" s="112"/>
    </row>
    <row r="22" spans="1:6" ht="15.2" hidden="1" customHeight="1" outlineLevel="1">
      <c r="A22" s="109"/>
      <c r="B22" s="110" t="s">
        <v>216</v>
      </c>
      <c r="C22" s="111">
        <v>38029</v>
      </c>
      <c r="D22" s="111">
        <v>83178962</v>
      </c>
      <c r="E22" s="111">
        <v>83216991</v>
      </c>
      <c r="F22" s="112"/>
    </row>
    <row r="23" spans="1:6" ht="15.2" hidden="1" customHeight="1" outlineLevel="1">
      <c r="A23" s="109"/>
      <c r="B23" s="110" t="s">
        <v>217</v>
      </c>
      <c r="C23" s="111">
        <v>32655432</v>
      </c>
      <c r="D23" s="111">
        <v>198254411</v>
      </c>
      <c r="E23" s="111">
        <v>230909843</v>
      </c>
      <c r="F23" s="112"/>
    </row>
    <row r="24" spans="1:6" ht="15.2" hidden="1" customHeight="1" outlineLevel="1">
      <c r="A24" s="109"/>
      <c r="B24" s="110" t="s">
        <v>218</v>
      </c>
      <c r="C24" s="111">
        <v>144605715</v>
      </c>
      <c r="D24" s="111">
        <v>1886304844</v>
      </c>
      <c r="E24" s="111">
        <v>2030910559</v>
      </c>
      <c r="F24" s="112"/>
    </row>
    <row r="25" spans="1:6" ht="15.2" hidden="1" customHeight="1" outlineLevel="1">
      <c r="A25" s="109"/>
      <c r="B25" s="110" t="s">
        <v>219</v>
      </c>
      <c r="C25" s="111">
        <v>8096631</v>
      </c>
      <c r="D25" s="111">
        <v>17048987</v>
      </c>
      <c r="E25" s="111">
        <v>25145618</v>
      </c>
      <c r="F25" s="112"/>
    </row>
    <row r="26" spans="1:6" ht="15.2" hidden="1" customHeight="1" outlineLevel="1">
      <c r="A26" s="109"/>
      <c r="B26" s="110" t="s">
        <v>220</v>
      </c>
      <c r="C26" s="111">
        <v>662040.10999999917</v>
      </c>
      <c r="D26" s="111">
        <v>14073475</v>
      </c>
      <c r="E26" s="111">
        <v>14735515.109999999</v>
      </c>
      <c r="F26" s="112"/>
    </row>
    <row r="27" spans="1:6" ht="15.2" hidden="1" customHeight="1" outlineLevel="1">
      <c r="A27" s="109"/>
      <c r="B27" s="110" t="s">
        <v>221</v>
      </c>
      <c r="C27" s="111">
        <v>4854461.4400000004</v>
      </c>
      <c r="D27" s="111">
        <v>0</v>
      </c>
      <c r="E27" s="111">
        <v>4854461.4400000004</v>
      </c>
      <c r="F27" s="112"/>
    </row>
    <row r="28" spans="1:6" ht="15.2" hidden="1" customHeight="1" outlineLevel="1">
      <c r="A28" s="109"/>
      <c r="B28" s="110" t="s">
        <v>222</v>
      </c>
      <c r="C28" s="111">
        <v>328258494</v>
      </c>
      <c r="D28" s="111">
        <v>1301384258</v>
      </c>
      <c r="E28" s="111">
        <v>1629642752</v>
      </c>
      <c r="F28" s="112"/>
    </row>
    <row r="29" spans="1:6" ht="15.2" hidden="1" customHeight="1" outlineLevel="1">
      <c r="A29" s="109"/>
      <c r="B29" s="110" t="s">
        <v>223</v>
      </c>
      <c r="C29" s="111">
        <v>141996571</v>
      </c>
      <c r="D29" s="111">
        <v>181354111</v>
      </c>
      <c r="E29" s="111">
        <v>323350682</v>
      </c>
      <c r="F29" s="112"/>
    </row>
    <row r="30" spans="1:6" ht="15.2" hidden="1" customHeight="1" outlineLevel="1">
      <c r="A30" s="109"/>
      <c r="B30" s="110" t="s">
        <v>224</v>
      </c>
      <c r="C30" s="111">
        <v>39755520</v>
      </c>
      <c r="D30" s="111">
        <v>459463707</v>
      </c>
      <c r="E30" s="111">
        <v>499219227</v>
      </c>
      <c r="F30" s="112"/>
    </row>
    <row r="31" spans="1:6" ht="15.2" hidden="1" customHeight="1" outlineLevel="1">
      <c r="A31" s="109"/>
      <c r="B31" s="110" t="s">
        <v>225</v>
      </c>
      <c r="C31" s="111">
        <v>76134632</v>
      </c>
      <c r="D31" s="111">
        <v>272675718</v>
      </c>
      <c r="E31" s="111">
        <v>348810350</v>
      </c>
      <c r="F31" s="112"/>
    </row>
    <row r="32" spans="1:6" ht="15.2" customHeight="1" collapsed="1">
      <c r="A32" s="109" t="s">
        <v>37</v>
      </c>
      <c r="B32" s="113" t="s">
        <v>226</v>
      </c>
      <c r="C32" s="111">
        <f>SUM($C$8:$C$31)</f>
        <v>2041409802.1699998</v>
      </c>
      <c r="D32" s="111">
        <f>SUM($D$8:$D$31)</f>
        <v>11660357771.962639</v>
      </c>
      <c r="E32" s="111">
        <f>SUM($E$8:$E$31)</f>
        <v>13701767574.132641</v>
      </c>
      <c r="F32" s="112"/>
    </row>
    <row r="33" spans="1:6" ht="15.2" hidden="1" customHeight="1" outlineLevel="1">
      <c r="A33" s="109"/>
      <c r="B33" s="110" t="s">
        <v>202</v>
      </c>
      <c r="C33" s="111">
        <v>0</v>
      </c>
      <c r="D33" s="111">
        <v>0</v>
      </c>
      <c r="E33" s="111">
        <v>0</v>
      </c>
      <c r="F33" s="112"/>
    </row>
    <row r="34" spans="1:6" ht="15.2" hidden="1" customHeight="1" outlineLevel="1">
      <c r="A34" s="109"/>
      <c r="B34" s="110" t="s">
        <v>203</v>
      </c>
      <c r="C34" s="111">
        <v>28136186</v>
      </c>
      <c r="D34" s="111">
        <v>0</v>
      </c>
      <c r="E34" s="111">
        <v>28136186</v>
      </c>
      <c r="F34" s="112"/>
    </row>
    <row r="35" spans="1:6" ht="15.2" hidden="1" customHeight="1" outlineLevel="1">
      <c r="A35" s="109"/>
      <c r="B35" s="110" t="s">
        <v>204</v>
      </c>
      <c r="C35" s="111">
        <v>106368</v>
      </c>
      <c r="D35" s="111">
        <v>1998312</v>
      </c>
      <c r="E35" s="111">
        <v>2104680</v>
      </c>
      <c r="F35" s="112"/>
    </row>
    <row r="36" spans="1:6" ht="15.2" hidden="1" customHeight="1" outlineLevel="1">
      <c r="A36" s="109"/>
      <c r="B36" s="110" t="s">
        <v>205</v>
      </c>
      <c r="C36" s="111">
        <v>0</v>
      </c>
      <c r="D36" s="111">
        <v>435102</v>
      </c>
      <c r="E36" s="111">
        <v>435102</v>
      </c>
      <c r="F36" s="112"/>
    </row>
    <row r="37" spans="1:6" ht="15.2" hidden="1" customHeight="1" outlineLevel="1">
      <c r="A37" s="109"/>
      <c r="B37" s="110" t="s">
        <v>206</v>
      </c>
      <c r="C37" s="111">
        <v>0</v>
      </c>
      <c r="D37" s="111">
        <v>0</v>
      </c>
      <c r="E37" s="111">
        <v>0</v>
      </c>
      <c r="F37" s="112"/>
    </row>
    <row r="38" spans="1:6" ht="15.2" hidden="1" customHeight="1" outlineLevel="1">
      <c r="A38" s="109"/>
      <c r="B38" s="110" t="s">
        <v>207</v>
      </c>
      <c r="C38" s="111">
        <v>0</v>
      </c>
      <c r="D38" s="111">
        <v>3225</v>
      </c>
      <c r="E38" s="111">
        <v>3225</v>
      </c>
      <c r="F38" s="112"/>
    </row>
    <row r="39" spans="1:6" ht="15.2" hidden="1" customHeight="1" outlineLevel="1">
      <c r="A39" s="109"/>
      <c r="B39" s="110" t="s">
        <v>208</v>
      </c>
      <c r="C39" s="111">
        <v>53354385.149999999</v>
      </c>
      <c r="D39" s="111">
        <v>410074666.11000007</v>
      </c>
      <c r="E39" s="111">
        <v>463429051.26000005</v>
      </c>
      <c r="F39" s="112"/>
    </row>
    <row r="40" spans="1:6" ht="15.2" hidden="1" customHeight="1" outlineLevel="1">
      <c r="A40" s="109"/>
      <c r="B40" s="110" t="s">
        <v>209</v>
      </c>
      <c r="C40" s="111">
        <v>5176803</v>
      </c>
      <c r="D40" s="111">
        <v>37741290</v>
      </c>
      <c r="E40" s="111">
        <v>42918093</v>
      </c>
      <c r="F40" s="112"/>
    </row>
    <row r="41" spans="1:6" ht="15.2" hidden="1" customHeight="1" outlineLevel="1">
      <c r="A41" s="109"/>
      <c r="B41" s="110" t="s">
        <v>210</v>
      </c>
      <c r="C41" s="111">
        <v>42001</v>
      </c>
      <c r="D41" s="111">
        <v>3853139</v>
      </c>
      <c r="E41" s="111">
        <v>3895140</v>
      </c>
      <c r="F41" s="112"/>
    </row>
    <row r="42" spans="1:6" ht="15.2" hidden="1" customHeight="1" outlineLevel="1">
      <c r="A42" s="109"/>
      <c r="B42" s="110" t="s">
        <v>211</v>
      </c>
      <c r="C42" s="111">
        <v>60579137</v>
      </c>
      <c r="D42" s="111">
        <v>416906037</v>
      </c>
      <c r="E42" s="111">
        <v>477485174</v>
      </c>
      <c r="F42" s="112"/>
    </row>
    <row r="43" spans="1:6" ht="15.2" hidden="1" customHeight="1" outlineLevel="1">
      <c r="A43" s="109"/>
      <c r="B43" s="110" t="s">
        <v>212</v>
      </c>
      <c r="C43" s="111">
        <v>0</v>
      </c>
      <c r="D43" s="111">
        <v>84</v>
      </c>
      <c r="E43" s="111">
        <v>84</v>
      </c>
      <c r="F43" s="112"/>
    </row>
    <row r="44" spans="1:6" ht="15.2" hidden="1" customHeight="1" outlineLevel="1">
      <c r="A44" s="109"/>
      <c r="B44" s="110" t="s">
        <v>213</v>
      </c>
      <c r="C44" s="111">
        <v>20894425</v>
      </c>
      <c r="D44" s="111">
        <v>372678988</v>
      </c>
      <c r="E44" s="111">
        <v>393573413</v>
      </c>
      <c r="F44" s="112"/>
    </row>
    <row r="45" spans="1:6" ht="15.2" hidden="1" customHeight="1" outlineLevel="1">
      <c r="A45" s="109"/>
      <c r="B45" s="110" t="s">
        <v>214</v>
      </c>
      <c r="C45" s="111">
        <v>0</v>
      </c>
      <c r="D45" s="111">
        <v>8425</v>
      </c>
      <c r="E45" s="111">
        <v>8425</v>
      </c>
      <c r="F45" s="112"/>
    </row>
    <row r="46" spans="1:6" ht="15.2" hidden="1" customHeight="1" outlineLevel="1">
      <c r="A46" s="109"/>
      <c r="B46" s="110" t="s">
        <v>215</v>
      </c>
      <c r="C46" s="111">
        <v>0</v>
      </c>
      <c r="D46" s="111">
        <v>5878</v>
      </c>
      <c r="E46" s="111">
        <v>5878</v>
      </c>
      <c r="F46" s="112"/>
    </row>
    <row r="47" spans="1:6" ht="15.2" hidden="1" customHeight="1" outlineLevel="1">
      <c r="A47" s="109"/>
      <c r="B47" s="110" t="s">
        <v>216</v>
      </c>
      <c r="C47" s="111">
        <v>0</v>
      </c>
      <c r="D47" s="111">
        <v>1645248</v>
      </c>
      <c r="E47" s="111">
        <v>1645248</v>
      </c>
      <c r="F47" s="112"/>
    </row>
    <row r="48" spans="1:6" ht="15.2" hidden="1" customHeight="1" outlineLevel="1">
      <c r="A48" s="109"/>
      <c r="B48" s="110" t="s">
        <v>217</v>
      </c>
      <c r="C48" s="111">
        <v>0</v>
      </c>
      <c r="D48" s="111">
        <v>0</v>
      </c>
      <c r="E48" s="111">
        <v>0</v>
      </c>
      <c r="F48" s="112"/>
    </row>
    <row r="49" spans="1:6" ht="15.2" hidden="1" customHeight="1" outlineLevel="1">
      <c r="A49" s="109"/>
      <c r="B49" s="110" t="s">
        <v>218</v>
      </c>
      <c r="C49" s="111">
        <v>10041904</v>
      </c>
      <c r="D49" s="111">
        <v>429684067</v>
      </c>
      <c r="E49" s="111">
        <v>439725971</v>
      </c>
      <c r="F49" s="112"/>
    </row>
    <row r="50" spans="1:6" ht="15.2" hidden="1" customHeight="1" outlineLevel="1">
      <c r="A50" s="109"/>
      <c r="B50" s="110" t="s">
        <v>219</v>
      </c>
      <c r="C50" s="114"/>
      <c r="D50" s="114"/>
      <c r="E50" s="111">
        <v>0</v>
      </c>
      <c r="F50" s="112"/>
    </row>
    <row r="51" spans="1:6" ht="15.2" hidden="1" customHeight="1" outlineLevel="1">
      <c r="A51" s="109"/>
      <c r="B51" s="110" t="s">
        <v>220</v>
      </c>
      <c r="C51" s="114">
        <v>0</v>
      </c>
      <c r="D51" s="114">
        <v>1093720</v>
      </c>
      <c r="E51" s="111">
        <v>1093720</v>
      </c>
      <c r="F51" s="112"/>
    </row>
    <row r="52" spans="1:6" ht="15.2" hidden="1" customHeight="1" outlineLevel="1">
      <c r="A52" s="109"/>
      <c r="B52" s="110" t="s">
        <v>221</v>
      </c>
      <c r="C52" s="114"/>
      <c r="D52" s="114"/>
      <c r="E52" s="111">
        <v>0</v>
      </c>
      <c r="F52" s="112"/>
    </row>
    <row r="53" spans="1:6" ht="15.2" hidden="1" customHeight="1" outlineLevel="1">
      <c r="A53" s="109"/>
      <c r="B53" s="110" t="s">
        <v>222</v>
      </c>
      <c r="C53" s="111">
        <v>42630788</v>
      </c>
      <c r="D53" s="111">
        <v>212331057</v>
      </c>
      <c r="E53" s="111">
        <v>254961845</v>
      </c>
      <c r="F53" s="112"/>
    </row>
    <row r="54" spans="1:6" ht="15.2" hidden="1" customHeight="1" outlineLevel="1">
      <c r="A54" s="109"/>
      <c r="B54" s="110" t="s">
        <v>223</v>
      </c>
      <c r="C54" s="111">
        <v>13538</v>
      </c>
      <c r="D54" s="111">
        <v>4925910</v>
      </c>
      <c r="E54" s="111">
        <v>4939448</v>
      </c>
      <c r="F54" s="112"/>
    </row>
    <row r="55" spans="1:6" ht="15.2" hidden="1" customHeight="1" outlineLevel="1">
      <c r="A55" s="109"/>
      <c r="B55" s="110" t="s">
        <v>224</v>
      </c>
      <c r="C55" s="111">
        <v>103220</v>
      </c>
      <c r="D55" s="111">
        <v>17384743</v>
      </c>
      <c r="E55" s="111">
        <v>17487963</v>
      </c>
      <c r="F55" s="112"/>
    </row>
    <row r="56" spans="1:6" ht="15.2" hidden="1" customHeight="1" outlineLevel="1">
      <c r="A56" s="109"/>
      <c r="B56" s="110" t="s">
        <v>225</v>
      </c>
      <c r="C56" s="111">
        <v>-1742</v>
      </c>
      <c r="D56" s="111">
        <v>30729738</v>
      </c>
      <c r="E56" s="111">
        <v>30727996</v>
      </c>
      <c r="F56" s="112"/>
    </row>
    <row r="57" spans="1:6" ht="15.2" customHeight="1" collapsed="1">
      <c r="A57" s="109" t="s">
        <v>39</v>
      </c>
      <c r="B57" s="113" t="s">
        <v>227</v>
      </c>
      <c r="C57" s="111">
        <f>SUM($C$33:$C$56)</f>
        <v>221077013.15000001</v>
      </c>
      <c r="D57" s="111">
        <f>SUM($D$33:$D$56)</f>
        <v>1941499629.1100001</v>
      </c>
      <c r="E57" s="111">
        <f>SUM($E$33:$E$56)</f>
        <v>2162576642.2600002</v>
      </c>
      <c r="F57" s="112"/>
    </row>
    <row r="58" spans="1:6" ht="15.2" hidden="1" customHeight="1" outlineLevel="1">
      <c r="A58" s="109"/>
      <c r="B58" s="110" t="s">
        <v>202</v>
      </c>
      <c r="C58" s="111">
        <v>0</v>
      </c>
      <c r="D58" s="111">
        <v>0</v>
      </c>
      <c r="E58" s="111">
        <v>0</v>
      </c>
      <c r="F58" s="112"/>
    </row>
    <row r="59" spans="1:6" ht="15.2" hidden="1" customHeight="1" outlineLevel="1">
      <c r="A59" s="109"/>
      <c r="B59" s="110" t="s">
        <v>203</v>
      </c>
      <c r="C59" s="111">
        <v>103719655</v>
      </c>
      <c r="D59" s="111">
        <v>0</v>
      </c>
      <c r="E59" s="111">
        <v>103719655</v>
      </c>
      <c r="F59" s="112"/>
    </row>
    <row r="60" spans="1:6" ht="15.2" hidden="1" customHeight="1" outlineLevel="1">
      <c r="A60" s="109"/>
      <c r="B60" s="110" t="s">
        <v>204</v>
      </c>
      <c r="C60" s="111">
        <v>64670522</v>
      </c>
      <c r="D60" s="111">
        <v>61022042</v>
      </c>
      <c r="E60" s="111">
        <v>125692564</v>
      </c>
      <c r="F60" s="112"/>
    </row>
    <row r="61" spans="1:6" ht="15.2" hidden="1" customHeight="1" outlineLevel="1">
      <c r="A61" s="109"/>
      <c r="B61" s="110" t="s">
        <v>205</v>
      </c>
      <c r="C61" s="111">
        <v>0</v>
      </c>
      <c r="D61" s="111">
        <v>40740645</v>
      </c>
      <c r="E61" s="111">
        <v>40740645</v>
      </c>
      <c r="F61" s="112"/>
    </row>
    <row r="62" spans="1:6" ht="15.2" hidden="1" customHeight="1" outlineLevel="1">
      <c r="A62" s="109"/>
      <c r="B62" s="110" t="s">
        <v>206</v>
      </c>
      <c r="C62" s="111">
        <v>6854508.6200000001</v>
      </c>
      <c r="D62" s="111">
        <v>0</v>
      </c>
      <c r="E62" s="111">
        <v>6854508.6200000001</v>
      </c>
      <c r="F62" s="112"/>
    </row>
    <row r="63" spans="1:6" ht="15.2" hidden="1" customHeight="1" outlineLevel="1">
      <c r="A63" s="109"/>
      <c r="B63" s="110" t="s">
        <v>207</v>
      </c>
      <c r="C63" s="111">
        <v>0</v>
      </c>
      <c r="D63" s="111">
        <v>4742383</v>
      </c>
      <c r="E63" s="111">
        <v>4742383</v>
      </c>
      <c r="F63" s="112"/>
    </row>
    <row r="64" spans="1:6" ht="15.2" hidden="1" customHeight="1" outlineLevel="1">
      <c r="A64" s="109"/>
      <c r="B64" s="110" t="s">
        <v>208</v>
      </c>
      <c r="C64" s="111">
        <v>293824343.14999998</v>
      </c>
      <c r="D64" s="111">
        <v>2250485514.0726395</v>
      </c>
      <c r="E64" s="111">
        <v>2544309857.2226396</v>
      </c>
      <c r="F64" s="112"/>
    </row>
    <row r="65" spans="1:6" ht="15.2" hidden="1" customHeight="1" outlineLevel="1">
      <c r="A65" s="109"/>
      <c r="B65" s="110" t="s">
        <v>209</v>
      </c>
      <c r="C65" s="111">
        <v>55275958</v>
      </c>
      <c r="D65" s="111">
        <v>634572341</v>
      </c>
      <c r="E65" s="111">
        <v>689848299</v>
      </c>
      <c r="F65" s="112"/>
    </row>
    <row r="66" spans="1:6" ht="15.2" hidden="1" customHeight="1" outlineLevel="1">
      <c r="A66" s="109"/>
      <c r="B66" s="110" t="s">
        <v>210</v>
      </c>
      <c r="C66" s="111">
        <v>549457</v>
      </c>
      <c r="D66" s="111">
        <v>15201952</v>
      </c>
      <c r="E66" s="111">
        <v>15751409</v>
      </c>
      <c r="F66" s="112"/>
    </row>
    <row r="67" spans="1:6" ht="15.2" hidden="1" customHeight="1" outlineLevel="1">
      <c r="A67" s="109"/>
      <c r="B67" s="110" t="s">
        <v>211</v>
      </c>
      <c r="C67" s="111">
        <v>366568365</v>
      </c>
      <c r="D67" s="111">
        <v>1959494215</v>
      </c>
      <c r="E67" s="111">
        <v>2326062580</v>
      </c>
      <c r="F67" s="112"/>
    </row>
    <row r="68" spans="1:6" ht="15.2" hidden="1" customHeight="1" outlineLevel="1">
      <c r="A68" s="109"/>
      <c r="B68" s="110" t="s">
        <v>212</v>
      </c>
      <c r="C68" s="111">
        <v>125779230</v>
      </c>
      <c r="D68" s="111">
        <v>84</v>
      </c>
      <c r="E68" s="111">
        <v>125779314</v>
      </c>
      <c r="F68" s="112"/>
    </row>
    <row r="69" spans="1:6" ht="15.2" hidden="1" customHeight="1" outlineLevel="1">
      <c r="A69" s="109"/>
      <c r="B69" s="110" t="s">
        <v>213</v>
      </c>
      <c r="C69" s="111">
        <v>317302914</v>
      </c>
      <c r="D69" s="111">
        <v>3520171544</v>
      </c>
      <c r="E69" s="111">
        <v>3837474458</v>
      </c>
      <c r="F69" s="112"/>
    </row>
    <row r="70" spans="1:6" ht="15.2" hidden="1" customHeight="1" outlineLevel="1">
      <c r="A70" s="109"/>
      <c r="B70" s="110" t="s">
        <v>214</v>
      </c>
      <c r="C70" s="111">
        <v>73934416</v>
      </c>
      <c r="D70" s="111">
        <v>3882952</v>
      </c>
      <c r="E70" s="111">
        <v>77817368</v>
      </c>
      <c r="F70" s="112"/>
    </row>
    <row r="71" spans="1:6" ht="15.2" hidden="1" customHeight="1" outlineLevel="1">
      <c r="A71" s="109"/>
      <c r="B71" s="110" t="s">
        <v>215</v>
      </c>
      <c r="C71" s="111">
        <v>24162213</v>
      </c>
      <c r="D71" s="111">
        <v>10773</v>
      </c>
      <c r="E71" s="111">
        <v>24172986</v>
      </c>
      <c r="F71" s="112"/>
    </row>
    <row r="72" spans="1:6" ht="15.2" hidden="1" customHeight="1" outlineLevel="1">
      <c r="A72" s="109"/>
      <c r="B72" s="110" t="s">
        <v>216</v>
      </c>
      <c r="C72" s="111">
        <v>38029</v>
      </c>
      <c r="D72" s="111">
        <v>84824210</v>
      </c>
      <c r="E72" s="111">
        <v>84862239</v>
      </c>
      <c r="F72" s="112"/>
    </row>
    <row r="73" spans="1:6" ht="15.2" hidden="1" customHeight="1" outlineLevel="1">
      <c r="A73" s="109"/>
      <c r="B73" s="110" t="s">
        <v>217</v>
      </c>
      <c r="C73" s="111">
        <v>32655432</v>
      </c>
      <c r="D73" s="111">
        <v>198254411</v>
      </c>
      <c r="E73" s="111">
        <v>230909843</v>
      </c>
      <c r="F73" s="112"/>
    </row>
    <row r="74" spans="1:6" ht="15.2" hidden="1" customHeight="1" outlineLevel="1">
      <c r="A74" s="109"/>
      <c r="B74" s="110" t="s">
        <v>218</v>
      </c>
      <c r="C74" s="111">
        <v>154647619</v>
      </c>
      <c r="D74" s="111">
        <v>2315988911</v>
      </c>
      <c r="E74" s="111">
        <v>2470636530</v>
      </c>
      <c r="F74" s="112"/>
    </row>
    <row r="75" spans="1:6" ht="15.2" hidden="1" customHeight="1" outlineLevel="1">
      <c r="A75" s="109"/>
      <c r="B75" s="110" t="s">
        <v>219</v>
      </c>
      <c r="C75" s="111">
        <v>8096631</v>
      </c>
      <c r="D75" s="111">
        <v>17048987</v>
      </c>
      <c r="E75" s="111">
        <v>25145618</v>
      </c>
      <c r="F75" s="112"/>
    </row>
    <row r="76" spans="1:6" ht="15.2" hidden="1" customHeight="1" outlineLevel="1">
      <c r="A76" s="109"/>
      <c r="B76" s="110" t="s">
        <v>220</v>
      </c>
      <c r="C76" s="111">
        <v>662040.10999999917</v>
      </c>
      <c r="D76" s="111">
        <v>15167195</v>
      </c>
      <c r="E76" s="111">
        <v>15829235.109999999</v>
      </c>
      <c r="F76" s="112"/>
    </row>
    <row r="77" spans="1:6" ht="15.2" hidden="1" customHeight="1" outlineLevel="1">
      <c r="A77" s="109"/>
      <c r="B77" s="110" t="s">
        <v>221</v>
      </c>
      <c r="C77" s="111">
        <v>4854461.4400000004</v>
      </c>
      <c r="D77" s="111">
        <v>0</v>
      </c>
      <c r="E77" s="111">
        <v>4854461.4400000004</v>
      </c>
      <c r="F77" s="112"/>
    </row>
    <row r="78" spans="1:6" ht="15.2" hidden="1" customHeight="1" outlineLevel="1">
      <c r="A78" s="109"/>
      <c r="B78" s="110" t="s">
        <v>222</v>
      </c>
      <c r="C78" s="111">
        <v>370889282</v>
      </c>
      <c r="D78" s="111">
        <v>1513715315</v>
      </c>
      <c r="E78" s="111">
        <v>1884604597</v>
      </c>
      <c r="F78" s="112"/>
    </row>
    <row r="79" spans="1:6" ht="15.2" hidden="1" customHeight="1" outlineLevel="1">
      <c r="A79" s="109"/>
      <c r="B79" s="110" t="s">
        <v>223</v>
      </c>
      <c r="C79" s="111">
        <v>142010109</v>
      </c>
      <c r="D79" s="111">
        <v>186280021</v>
      </c>
      <c r="E79" s="111">
        <v>328290130</v>
      </c>
      <c r="F79" s="112"/>
    </row>
    <row r="80" spans="1:6" ht="15.2" hidden="1" customHeight="1" outlineLevel="1">
      <c r="A80" s="109"/>
      <c r="B80" s="110" t="s">
        <v>224</v>
      </c>
      <c r="C80" s="111">
        <v>39858740</v>
      </c>
      <c r="D80" s="111">
        <v>476848450</v>
      </c>
      <c r="E80" s="111">
        <v>516707190</v>
      </c>
      <c r="F80" s="112"/>
    </row>
    <row r="81" spans="1:6" ht="15.2" hidden="1" customHeight="1" outlineLevel="1">
      <c r="A81" s="109"/>
      <c r="B81" s="110" t="s">
        <v>225</v>
      </c>
      <c r="C81" s="111">
        <v>76132890</v>
      </c>
      <c r="D81" s="111">
        <v>303405456</v>
      </c>
      <c r="E81" s="111">
        <v>379538346</v>
      </c>
      <c r="F81" s="112"/>
    </row>
    <row r="82" spans="1:6" ht="15.2" customHeight="1" collapsed="1">
      <c r="A82" s="109" t="s">
        <v>41</v>
      </c>
      <c r="B82" s="113" t="s">
        <v>228</v>
      </c>
      <c r="C82" s="111">
        <f>SUM($C$58:$C$81)</f>
        <v>2262486815.3199997</v>
      </c>
      <c r="D82" s="111">
        <f>SUM($D$58:$D$81)</f>
        <v>13601857401.072639</v>
      </c>
      <c r="E82" s="111">
        <f>SUM($E$58:$E$81)</f>
        <v>15864344216.392641</v>
      </c>
      <c r="F82" s="112"/>
    </row>
    <row r="83" spans="1:6" ht="15.2" hidden="1" customHeight="1" outlineLevel="1">
      <c r="A83" s="109"/>
      <c r="B83" s="110" t="s">
        <v>202</v>
      </c>
      <c r="C83" s="111">
        <v>0</v>
      </c>
      <c r="D83" s="111">
        <v>918548</v>
      </c>
      <c r="E83" s="111">
        <v>918548</v>
      </c>
      <c r="F83" s="112"/>
    </row>
    <row r="84" spans="1:6" ht="15.2" hidden="1" customHeight="1" outlineLevel="1">
      <c r="A84" s="109"/>
      <c r="B84" s="110" t="s">
        <v>203</v>
      </c>
      <c r="C84" s="111">
        <v>9600</v>
      </c>
      <c r="D84" s="111">
        <v>0</v>
      </c>
      <c r="E84" s="111">
        <v>9600</v>
      </c>
      <c r="F84" s="112"/>
    </row>
    <row r="85" spans="1:6" ht="15.2" hidden="1" customHeight="1" outlineLevel="1">
      <c r="A85" s="109"/>
      <c r="B85" s="110" t="s">
        <v>204</v>
      </c>
      <c r="C85" s="114"/>
      <c r="D85" s="114"/>
      <c r="E85" s="111">
        <v>0</v>
      </c>
      <c r="F85" s="112"/>
    </row>
    <row r="86" spans="1:6" ht="15.2" hidden="1" customHeight="1" outlineLevel="1">
      <c r="A86" s="109"/>
      <c r="B86" s="110" t="s">
        <v>205</v>
      </c>
      <c r="C86" s="111">
        <v>0</v>
      </c>
      <c r="D86" s="111">
        <v>861</v>
      </c>
      <c r="E86" s="111">
        <v>861</v>
      </c>
      <c r="F86" s="112"/>
    </row>
    <row r="87" spans="1:6" ht="15.2" hidden="1" customHeight="1" outlineLevel="1">
      <c r="A87" s="109"/>
      <c r="B87" s="110" t="s">
        <v>206</v>
      </c>
      <c r="C87" s="111">
        <v>0</v>
      </c>
      <c r="D87" s="111">
        <v>0</v>
      </c>
      <c r="E87" s="111">
        <v>0</v>
      </c>
      <c r="F87" s="112"/>
    </row>
    <row r="88" spans="1:6" ht="15.2" hidden="1" customHeight="1" outlineLevel="1">
      <c r="A88" s="109"/>
      <c r="B88" s="110" t="s">
        <v>207</v>
      </c>
      <c r="C88" s="111">
        <v>0</v>
      </c>
      <c r="D88" s="111">
        <v>0</v>
      </c>
      <c r="E88" s="111">
        <v>0</v>
      </c>
      <c r="F88" s="112"/>
    </row>
    <row r="89" spans="1:6" ht="15.2" hidden="1" customHeight="1" outlineLevel="1">
      <c r="A89" s="109"/>
      <c r="B89" s="110" t="s">
        <v>208</v>
      </c>
      <c r="C89" s="111">
        <v>1046564</v>
      </c>
      <c r="D89" s="111">
        <v>6310001.8077141605</v>
      </c>
      <c r="E89" s="111">
        <v>7356565.8077141605</v>
      </c>
      <c r="F89" s="112"/>
    </row>
    <row r="90" spans="1:6" ht="15.2" hidden="1" customHeight="1" outlineLevel="1">
      <c r="A90" s="109"/>
      <c r="B90" s="110" t="s">
        <v>209</v>
      </c>
      <c r="C90" s="111">
        <v>314634</v>
      </c>
      <c r="D90" s="111">
        <v>1130097</v>
      </c>
      <c r="E90" s="111">
        <v>1444731</v>
      </c>
      <c r="F90" s="112"/>
    </row>
    <row r="91" spans="1:6" ht="15.2" hidden="1" customHeight="1" outlineLevel="1">
      <c r="A91" s="109"/>
      <c r="B91" s="110" t="s">
        <v>210</v>
      </c>
      <c r="C91" s="114"/>
      <c r="D91" s="114"/>
      <c r="E91" s="111">
        <v>0</v>
      </c>
      <c r="F91" s="112"/>
    </row>
    <row r="92" spans="1:6" ht="15.2" hidden="1" customHeight="1" outlineLevel="1">
      <c r="A92" s="109"/>
      <c r="B92" s="110" t="s">
        <v>211</v>
      </c>
      <c r="C92" s="111">
        <v>210621</v>
      </c>
      <c r="D92" s="111">
        <v>4543206</v>
      </c>
      <c r="E92" s="111">
        <v>4753827</v>
      </c>
      <c r="F92" s="112"/>
    </row>
    <row r="93" spans="1:6" ht="15.2" hidden="1" customHeight="1" outlineLevel="1">
      <c r="A93" s="109"/>
      <c r="B93" s="110" t="s">
        <v>212</v>
      </c>
      <c r="C93" s="111"/>
      <c r="D93" s="111"/>
      <c r="E93" s="111">
        <v>0</v>
      </c>
      <c r="F93" s="112"/>
    </row>
    <row r="94" spans="1:6" ht="15.2" hidden="1" customHeight="1" outlineLevel="1">
      <c r="A94" s="109"/>
      <c r="B94" s="110" t="s">
        <v>213</v>
      </c>
      <c r="C94" s="111">
        <v>1333805</v>
      </c>
      <c r="D94" s="111">
        <v>3583978</v>
      </c>
      <c r="E94" s="111">
        <v>4917783</v>
      </c>
      <c r="F94" s="112"/>
    </row>
    <row r="95" spans="1:6" ht="15.2" hidden="1" customHeight="1" outlineLevel="1">
      <c r="A95" s="109"/>
      <c r="B95" s="110" t="s">
        <v>214</v>
      </c>
      <c r="C95" s="111">
        <v>0</v>
      </c>
      <c r="D95" s="111">
        <v>0</v>
      </c>
      <c r="E95" s="111">
        <v>0</v>
      </c>
      <c r="F95" s="112"/>
    </row>
    <row r="96" spans="1:6" ht="15.2" hidden="1" customHeight="1" outlineLevel="1">
      <c r="A96" s="109"/>
      <c r="B96" s="110" t="s">
        <v>215</v>
      </c>
      <c r="C96" s="111">
        <v>104</v>
      </c>
      <c r="D96" s="111">
        <v>36189</v>
      </c>
      <c r="E96" s="111">
        <v>36293</v>
      </c>
      <c r="F96" s="112"/>
    </row>
    <row r="97" spans="1:6" ht="15.2" hidden="1" customHeight="1" outlineLevel="1">
      <c r="A97" s="109"/>
      <c r="B97" s="110" t="s">
        <v>216</v>
      </c>
      <c r="C97" s="111">
        <v>0</v>
      </c>
      <c r="D97" s="111">
        <v>0</v>
      </c>
      <c r="E97" s="111">
        <v>0</v>
      </c>
      <c r="F97" s="112"/>
    </row>
    <row r="98" spans="1:6" ht="15.2" hidden="1" customHeight="1" outlineLevel="1">
      <c r="A98" s="109"/>
      <c r="B98" s="110" t="s">
        <v>217</v>
      </c>
      <c r="C98" s="111">
        <v>0</v>
      </c>
      <c r="D98" s="111">
        <v>0</v>
      </c>
      <c r="E98" s="111">
        <v>0</v>
      </c>
      <c r="F98" s="112"/>
    </row>
    <row r="99" spans="1:6" ht="15.2" hidden="1" customHeight="1" outlineLevel="1">
      <c r="A99" s="109"/>
      <c r="B99" s="110" t="s">
        <v>218</v>
      </c>
      <c r="C99" s="111">
        <v>623973</v>
      </c>
      <c r="D99" s="111">
        <v>1279020</v>
      </c>
      <c r="E99" s="111">
        <v>1902993</v>
      </c>
      <c r="F99" s="112"/>
    </row>
    <row r="100" spans="1:6" ht="15.2" hidden="1" customHeight="1" outlineLevel="1">
      <c r="A100" s="109"/>
      <c r="B100" s="110" t="s">
        <v>219</v>
      </c>
      <c r="C100" s="114"/>
      <c r="D100" s="111">
        <v>0</v>
      </c>
      <c r="E100" s="111">
        <v>0</v>
      </c>
      <c r="F100" s="112"/>
    </row>
    <row r="101" spans="1:6" ht="15.2" hidden="1" customHeight="1" outlineLevel="1">
      <c r="A101" s="109"/>
      <c r="B101" s="110" t="s">
        <v>220</v>
      </c>
      <c r="C101" s="114"/>
      <c r="D101" s="111"/>
      <c r="E101" s="111">
        <v>0</v>
      </c>
      <c r="F101" s="112"/>
    </row>
    <row r="102" spans="1:6" ht="15.2" hidden="1" customHeight="1" outlineLevel="1">
      <c r="A102" s="109"/>
      <c r="B102" s="110" t="s">
        <v>221</v>
      </c>
      <c r="C102" s="114"/>
      <c r="D102" s="114"/>
      <c r="E102" s="111">
        <v>0</v>
      </c>
      <c r="F102" s="112"/>
    </row>
    <row r="103" spans="1:6" ht="15.2" hidden="1" customHeight="1" outlineLevel="1">
      <c r="A103" s="109"/>
      <c r="B103" s="110" t="s">
        <v>222</v>
      </c>
      <c r="C103" s="111">
        <v>13162</v>
      </c>
      <c r="D103" s="111">
        <v>270245</v>
      </c>
      <c r="E103" s="111">
        <v>283407</v>
      </c>
      <c r="F103" s="112"/>
    </row>
    <row r="104" spans="1:6" ht="15.2" hidden="1" customHeight="1" outlineLevel="1">
      <c r="A104" s="109"/>
      <c r="B104" s="110" t="s">
        <v>223</v>
      </c>
      <c r="C104" s="114"/>
      <c r="D104" s="114"/>
      <c r="E104" s="111">
        <v>0</v>
      </c>
      <c r="F104" s="112"/>
    </row>
    <row r="105" spans="1:6" ht="15.2" hidden="1" customHeight="1" outlineLevel="1">
      <c r="A105" s="109"/>
      <c r="B105" s="110" t="s">
        <v>224</v>
      </c>
      <c r="C105" s="114"/>
      <c r="D105" s="111">
        <v>0</v>
      </c>
      <c r="E105" s="111">
        <v>0</v>
      </c>
      <c r="F105" s="112"/>
    </row>
    <row r="106" spans="1:6" ht="15.2" hidden="1" customHeight="1" outlineLevel="1">
      <c r="A106" s="109"/>
      <c r="B106" s="110" t="s">
        <v>225</v>
      </c>
      <c r="C106" s="111">
        <v>0</v>
      </c>
      <c r="D106" s="111">
        <v>0</v>
      </c>
      <c r="E106" s="111">
        <v>0</v>
      </c>
      <c r="F106" s="112"/>
    </row>
    <row r="107" spans="1:6" ht="15.2" customHeight="1" collapsed="1">
      <c r="A107" s="109" t="s">
        <v>43</v>
      </c>
      <c r="B107" s="113" t="s">
        <v>229</v>
      </c>
      <c r="C107" s="111">
        <f>SUM($C$83:$C$106)</f>
        <v>3552463</v>
      </c>
      <c r="D107" s="111">
        <f>SUM($D$83:$D$106)</f>
        <v>18072145.807714161</v>
      </c>
      <c r="E107" s="111">
        <f>SUM($E$83:$E$106)</f>
        <v>21624608.807714161</v>
      </c>
      <c r="F107" s="112"/>
    </row>
    <row r="108" spans="1:6" ht="15.2" hidden="1" customHeight="1" outlineLevel="1">
      <c r="A108" s="109"/>
      <c r="B108" s="110" t="s">
        <v>202</v>
      </c>
      <c r="C108" s="111">
        <v>0</v>
      </c>
      <c r="D108" s="111">
        <v>0</v>
      </c>
      <c r="E108" s="111">
        <v>0</v>
      </c>
      <c r="F108" s="112"/>
    </row>
    <row r="109" spans="1:6" ht="15.2" hidden="1" customHeight="1" outlineLevel="1">
      <c r="A109" s="109"/>
      <c r="B109" s="110" t="s">
        <v>203</v>
      </c>
      <c r="C109" s="111">
        <v>113912</v>
      </c>
      <c r="D109" s="111">
        <v>0</v>
      </c>
      <c r="E109" s="111">
        <v>113912</v>
      </c>
      <c r="F109" s="112"/>
    </row>
    <row r="110" spans="1:6" ht="15.2" hidden="1" customHeight="1" outlineLevel="1">
      <c r="A110" s="109"/>
      <c r="B110" s="110" t="s">
        <v>204</v>
      </c>
      <c r="C110" s="111">
        <v>441278</v>
      </c>
      <c r="D110" s="111">
        <v>212164</v>
      </c>
      <c r="E110" s="111">
        <v>653442</v>
      </c>
      <c r="F110" s="112"/>
    </row>
    <row r="111" spans="1:6" ht="15.2" hidden="1" customHeight="1" outlineLevel="1">
      <c r="A111" s="109"/>
      <c r="B111" s="110" t="s">
        <v>205</v>
      </c>
      <c r="C111" s="111">
        <v>0</v>
      </c>
      <c r="D111" s="111">
        <v>0</v>
      </c>
      <c r="E111" s="111">
        <v>0</v>
      </c>
      <c r="F111" s="112"/>
    </row>
    <row r="112" spans="1:6" ht="15.2" hidden="1" customHeight="1" outlineLevel="1">
      <c r="A112" s="109"/>
      <c r="B112" s="110" t="s">
        <v>206</v>
      </c>
      <c r="C112" s="111">
        <v>0</v>
      </c>
      <c r="D112" s="111">
        <v>0</v>
      </c>
      <c r="E112" s="111">
        <v>0</v>
      </c>
      <c r="F112" s="112"/>
    </row>
    <row r="113" spans="1:6" ht="15.2" hidden="1" customHeight="1" outlineLevel="1">
      <c r="A113" s="109"/>
      <c r="B113" s="110" t="s">
        <v>207</v>
      </c>
      <c r="C113" s="111">
        <v>0</v>
      </c>
      <c r="D113" s="111">
        <v>313886</v>
      </c>
      <c r="E113" s="111">
        <v>313886</v>
      </c>
      <c r="F113" s="112"/>
    </row>
    <row r="114" spans="1:6" ht="15.2" hidden="1" customHeight="1" outlineLevel="1">
      <c r="A114" s="109"/>
      <c r="B114" s="110" t="s">
        <v>208</v>
      </c>
      <c r="C114" s="111">
        <v>1306584</v>
      </c>
      <c r="D114" s="111">
        <v>8700477</v>
      </c>
      <c r="E114" s="111">
        <v>10007061</v>
      </c>
      <c r="F114" s="112"/>
    </row>
    <row r="115" spans="1:6" ht="15.2" hidden="1" customHeight="1" outlineLevel="1">
      <c r="A115" s="109"/>
      <c r="B115" s="110" t="s">
        <v>209</v>
      </c>
      <c r="C115" s="111">
        <v>209796</v>
      </c>
      <c r="D115" s="111">
        <v>6913922</v>
      </c>
      <c r="E115" s="111">
        <v>7123718</v>
      </c>
      <c r="F115" s="112"/>
    </row>
    <row r="116" spans="1:6" ht="15.2" hidden="1" customHeight="1" outlineLevel="1">
      <c r="A116" s="109"/>
      <c r="B116" s="110" t="s">
        <v>210</v>
      </c>
      <c r="C116" s="111">
        <v>7782</v>
      </c>
      <c r="D116" s="111">
        <v>174028</v>
      </c>
      <c r="E116" s="111">
        <v>181810</v>
      </c>
      <c r="F116" s="112"/>
    </row>
    <row r="117" spans="1:6" ht="15.2" hidden="1" customHeight="1" outlineLevel="1">
      <c r="A117" s="109"/>
      <c r="B117" s="110" t="s">
        <v>211</v>
      </c>
      <c r="C117" s="111">
        <v>2486661</v>
      </c>
      <c r="D117" s="111">
        <v>9563243</v>
      </c>
      <c r="E117" s="111">
        <v>12049904</v>
      </c>
      <c r="F117" s="112"/>
    </row>
    <row r="118" spans="1:6" ht="15.2" hidden="1" customHeight="1" outlineLevel="1">
      <c r="A118" s="109"/>
      <c r="B118" s="110" t="s">
        <v>212</v>
      </c>
      <c r="C118" s="111">
        <v>673904</v>
      </c>
      <c r="D118" s="111"/>
      <c r="E118" s="111">
        <v>673904</v>
      </c>
      <c r="F118" s="112"/>
    </row>
    <row r="119" spans="1:6" ht="15.2" hidden="1" customHeight="1" outlineLevel="1">
      <c r="A119" s="109"/>
      <c r="B119" s="110" t="s">
        <v>213</v>
      </c>
      <c r="C119" s="111">
        <v>888145</v>
      </c>
      <c r="D119" s="111">
        <v>11364645</v>
      </c>
      <c r="E119" s="111">
        <v>12252790</v>
      </c>
      <c r="F119" s="112"/>
    </row>
    <row r="120" spans="1:6" ht="15.2" hidden="1" customHeight="1" outlineLevel="1">
      <c r="A120" s="109"/>
      <c r="B120" s="110" t="s">
        <v>214</v>
      </c>
      <c r="C120" s="111">
        <v>222681</v>
      </c>
      <c r="D120" s="111">
        <v>9686</v>
      </c>
      <c r="E120" s="111">
        <v>232367</v>
      </c>
      <c r="F120" s="112"/>
    </row>
    <row r="121" spans="1:6" ht="15.2" hidden="1" customHeight="1" outlineLevel="1">
      <c r="A121" s="109"/>
      <c r="B121" s="110" t="s">
        <v>215</v>
      </c>
      <c r="C121" s="111">
        <v>120299</v>
      </c>
      <c r="D121" s="111">
        <v>-300</v>
      </c>
      <c r="E121" s="111">
        <v>119999</v>
      </c>
      <c r="F121" s="112"/>
    </row>
    <row r="122" spans="1:6" ht="15.2" hidden="1" customHeight="1" outlineLevel="1">
      <c r="A122" s="109"/>
      <c r="B122" s="110" t="s">
        <v>216</v>
      </c>
      <c r="C122" s="111">
        <v>3</v>
      </c>
      <c r="D122" s="111">
        <v>5868</v>
      </c>
      <c r="E122" s="111">
        <v>5871</v>
      </c>
      <c r="F122" s="112"/>
    </row>
    <row r="123" spans="1:6" ht="15.2" hidden="1" customHeight="1" outlineLevel="1">
      <c r="A123" s="109"/>
      <c r="B123" s="110" t="s">
        <v>217</v>
      </c>
      <c r="C123" s="111">
        <v>0</v>
      </c>
      <c r="D123" s="111">
        <v>101527.86</v>
      </c>
      <c r="E123" s="111">
        <v>101527.86</v>
      </c>
      <c r="F123" s="112"/>
    </row>
    <row r="124" spans="1:6" ht="15.2" hidden="1" customHeight="1" outlineLevel="1">
      <c r="A124" s="109"/>
      <c r="B124" s="110" t="s">
        <v>218</v>
      </c>
      <c r="C124" s="111">
        <v>0</v>
      </c>
      <c r="D124" s="111">
        <v>80783</v>
      </c>
      <c r="E124" s="111">
        <v>80783</v>
      </c>
      <c r="F124" s="112"/>
    </row>
    <row r="125" spans="1:6" ht="15.2" hidden="1" customHeight="1" outlineLevel="1">
      <c r="A125" s="109"/>
      <c r="B125" s="110" t="s">
        <v>219</v>
      </c>
      <c r="C125" s="111">
        <v>0</v>
      </c>
      <c r="D125" s="111">
        <v>0</v>
      </c>
      <c r="E125" s="111">
        <v>0</v>
      </c>
      <c r="F125" s="112"/>
    </row>
    <row r="126" spans="1:6" ht="15.2" hidden="1" customHeight="1" outlineLevel="1">
      <c r="A126" s="109"/>
      <c r="B126" s="110" t="s">
        <v>220</v>
      </c>
      <c r="C126" s="111">
        <v>54</v>
      </c>
      <c r="D126" s="111">
        <v>43386</v>
      </c>
      <c r="E126" s="111">
        <v>43440</v>
      </c>
      <c r="F126" s="112"/>
    </row>
    <row r="127" spans="1:6" ht="15.2" hidden="1" customHeight="1" outlineLevel="1">
      <c r="A127" s="109"/>
      <c r="B127" s="110" t="s">
        <v>221</v>
      </c>
      <c r="C127" s="114"/>
      <c r="D127" s="114"/>
      <c r="E127" s="111">
        <v>0</v>
      </c>
      <c r="F127" s="112"/>
    </row>
    <row r="128" spans="1:6" ht="15.2" hidden="1" customHeight="1" outlineLevel="1">
      <c r="A128" s="109"/>
      <c r="B128" s="110" t="s">
        <v>222</v>
      </c>
      <c r="C128" s="111">
        <v>36582</v>
      </c>
      <c r="D128" s="111">
        <v>1901412</v>
      </c>
      <c r="E128" s="111">
        <v>1937994</v>
      </c>
      <c r="F128" s="112"/>
    </row>
    <row r="129" spans="1:6" ht="15.2" hidden="1" customHeight="1" outlineLevel="1">
      <c r="A129" s="109"/>
      <c r="B129" s="110" t="s">
        <v>223</v>
      </c>
      <c r="C129" s="111">
        <v>559047</v>
      </c>
      <c r="D129" s="111">
        <v>315054</v>
      </c>
      <c r="E129" s="111">
        <v>874101</v>
      </c>
      <c r="F129" s="112"/>
    </row>
    <row r="130" spans="1:6" ht="15.2" hidden="1" customHeight="1" outlineLevel="1">
      <c r="A130" s="109"/>
      <c r="B130" s="110" t="s">
        <v>224</v>
      </c>
      <c r="C130" s="111">
        <v>232962.66</v>
      </c>
      <c r="D130" s="111">
        <v>2261705.5999999996</v>
      </c>
      <c r="E130" s="111">
        <v>2494668.2599999998</v>
      </c>
      <c r="F130" s="112"/>
    </row>
    <row r="131" spans="1:6" ht="15.2" hidden="1" customHeight="1" outlineLevel="1">
      <c r="A131" s="109"/>
      <c r="B131" s="110" t="s">
        <v>225</v>
      </c>
      <c r="C131" s="111">
        <v>118560</v>
      </c>
      <c r="D131" s="111">
        <v>350119</v>
      </c>
      <c r="E131" s="111">
        <v>468679</v>
      </c>
      <c r="F131" s="112"/>
    </row>
    <row r="132" spans="1:6" ht="15.2" customHeight="1" collapsed="1">
      <c r="A132" s="109" t="s">
        <v>45</v>
      </c>
      <c r="B132" s="113" t="s">
        <v>230</v>
      </c>
      <c r="C132" s="111">
        <f>SUM($C$108:$C$131)</f>
        <v>7418250.6600000001</v>
      </c>
      <c r="D132" s="111">
        <f>SUM($D$108:$D$131)</f>
        <v>42311606.460000001</v>
      </c>
      <c r="E132" s="111">
        <f>SUM($E$108:$E$131)</f>
        <v>49729857.119999997</v>
      </c>
      <c r="F132" s="112"/>
    </row>
    <row r="133" spans="1:6" ht="15.2" hidden="1" customHeight="1" outlineLevel="1">
      <c r="A133" s="109"/>
      <c r="B133" s="110" t="s">
        <v>202</v>
      </c>
      <c r="C133" s="111">
        <v>0</v>
      </c>
      <c r="D133" s="111">
        <v>0</v>
      </c>
      <c r="E133" s="111">
        <v>0</v>
      </c>
      <c r="F133" s="112"/>
    </row>
    <row r="134" spans="1:6" ht="15.2" hidden="1" customHeight="1" outlineLevel="1">
      <c r="A134" s="109"/>
      <c r="B134" s="110" t="s">
        <v>203</v>
      </c>
      <c r="C134" s="111">
        <v>1169904</v>
      </c>
      <c r="D134" s="111">
        <v>-4572</v>
      </c>
      <c r="E134" s="111">
        <v>1165332</v>
      </c>
      <c r="F134" s="112"/>
    </row>
    <row r="135" spans="1:6" ht="15.2" hidden="1" customHeight="1" outlineLevel="1">
      <c r="A135" s="109"/>
      <c r="B135" s="110" t="s">
        <v>204</v>
      </c>
      <c r="C135" s="111">
        <v>490025</v>
      </c>
      <c r="D135" s="111">
        <v>1619117</v>
      </c>
      <c r="E135" s="111">
        <v>2109142</v>
      </c>
      <c r="F135" s="112"/>
    </row>
    <row r="136" spans="1:6" ht="15.2" hidden="1" customHeight="1" outlineLevel="1">
      <c r="A136" s="109"/>
      <c r="B136" s="110" t="s">
        <v>205</v>
      </c>
      <c r="C136" s="111">
        <v>0</v>
      </c>
      <c r="D136" s="111">
        <v>-429284</v>
      </c>
      <c r="E136" s="111">
        <v>-429284</v>
      </c>
      <c r="F136" s="112"/>
    </row>
    <row r="137" spans="1:6" ht="15.2" hidden="1" customHeight="1" outlineLevel="1">
      <c r="A137" s="109"/>
      <c r="B137" s="110" t="s">
        <v>206</v>
      </c>
      <c r="C137" s="111">
        <v>184821.15</v>
      </c>
      <c r="D137" s="111">
        <v>0</v>
      </c>
      <c r="E137" s="111">
        <v>184821.15</v>
      </c>
      <c r="F137" s="112"/>
    </row>
    <row r="138" spans="1:6" ht="15.2" hidden="1" customHeight="1" outlineLevel="1">
      <c r="A138" s="109"/>
      <c r="B138" s="110" t="s">
        <v>207</v>
      </c>
      <c r="C138" s="111">
        <v>0</v>
      </c>
      <c r="D138" s="111">
        <v>-34220</v>
      </c>
      <c r="E138" s="111">
        <v>-34220</v>
      </c>
      <c r="F138" s="112"/>
    </row>
    <row r="139" spans="1:6" ht="15.2" hidden="1" customHeight="1" outlineLevel="1">
      <c r="A139" s="109"/>
      <c r="B139" s="110" t="s">
        <v>208</v>
      </c>
      <c r="C139" s="111">
        <v>180549</v>
      </c>
      <c r="D139" s="111">
        <v>18892268</v>
      </c>
      <c r="E139" s="111">
        <v>19072817</v>
      </c>
      <c r="F139" s="112"/>
    </row>
    <row r="140" spans="1:6" ht="15.2" hidden="1" customHeight="1" outlineLevel="1">
      <c r="A140" s="109"/>
      <c r="B140" s="110" t="s">
        <v>209</v>
      </c>
      <c r="C140" s="111">
        <v>-442910</v>
      </c>
      <c r="D140" s="111">
        <v>-119801</v>
      </c>
      <c r="E140" s="111">
        <v>-562711</v>
      </c>
      <c r="F140" s="112"/>
    </row>
    <row r="141" spans="1:6" ht="15.2" hidden="1" customHeight="1" outlineLevel="1">
      <c r="A141" s="109"/>
      <c r="B141" s="110" t="s">
        <v>210</v>
      </c>
      <c r="C141" s="111">
        <v>41966</v>
      </c>
      <c r="D141" s="111">
        <v>218065</v>
      </c>
      <c r="E141" s="111">
        <v>260031</v>
      </c>
      <c r="F141" s="112"/>
    </row>
    <row r="142" spans="1:6" ht="15.2" hidden="1" customHeight="1" outlineLevel="1">
      <c r="A142" s="109"/>
      <c r="B142" s="110" t="s">
        <v>211</v>
      </c>
      <c r="C142" s="111">
        <v>2554268</v>
      </c>
      <c r="D142" s="111">
        <v>321340</v>
      </c>
      <c r="E142" s="111">
        <v>2875608</v>
      </c>
      <c r="F142" s="112"/>
    </row>
    <row r="143" spans="1:6" ht="15.2" hidden="1" customHeight="1" outlineLevel="1">
      <c r="A143" s="109"/>
      <c r="B143" s="110" t="s">
        <v>212</v>
      </c>
      <c r="C143" s="111">
        <v>2594863</v>
      </c>
      <c r="D143" s="111">
        <v>-273594</v>
      </c>
      <c r="E143" s="111">
        <v>2321269</v>
      </c>
      <c r="F143" s="112"/>
    </row>
    <row r="144" spans="1:6" ht="15.2" hidden="1" customHeight="1" outlineLevel="1">
      <c r="A144" s="109"/>
      <c r="B144" s="110" t="s">
        <v>213</v>
      </c>
      <c r="C144" s="111">
        <v>3631308</v>
      </c>
      <c r="D144" s="111">
        <v>40141614</v>
      </c>
      <c r="E144" s="111">
        <v>43772922</v>
      </c>
      <c r="F144" s="112"/>
    </row>
    <row r="145" spans="1:6" ht="15.2" hidden="1" customHeight="1" outlineLevel="1">
      <c r="A145" s="109"/>
      <c r="B145" s="110" t="s">
        <v>214</v>
      </c>
      <c r="C145" s="111">
        <v>1292150</v>
      </c>
      <c r="D145" s="111">
        <v>85520</v>
      </c>
      <c r="E145" s="111">
        <v>1377670</v>
      </c>
      <c r="F145" s="112"/>
    </row>
    <row r="146" spans="1:6" ht="15.2" hidden="1" customHeight="1" outlineLevel="1">
      <c r="A146" s="109"/>
      <c r="B146" s="110" t="s">
        <v>215</v>
      </c>
      <c r="C146" s="111">
        <v>144856</v>
      </c>
      <c r="D146" s="111">
        <v>-74970</v>
      </c>
      <c r="E146" s="111">
        <v>69886</v>
      </c>
      <c r="F146" s="112"/>
    </row>
    <row r="147" spans="1:6" ht="15.2" hidden="1" customHeight="1" outlineLevel="1">
      <c r="A147" s="109"/>
      <c r="B147" s="110" t="s">
        <v>216</v>
      </c>
      <c r="C147" s="111">
        <v>-171598</v>
      </c>
      <c r="D147" s="111">
        <v>1043733</v>
      </c>
      <c r="E147" s="111">
        <v>872135</v>
      </c>
      <c r="F147" s="112"/>
    </row>
    <row r="148" spans="1:6" ht="15.2" hidden="1" customHeight="1" outlineLevel="1">
      <c r="A148" s="109"/>
      <c r="B148" s="110" t="s">
        <v>217</v>
      </c>
      <c r="C148" s="111">
        <v>772237.9393111536</v>
      </c>
      <c r="D148" s="111">
        <v>5363052.8887958024</v>
      </c>
      <c r="E148" s="111">
        <v>6135290.8281069556</v>
      </c>
      <c r="F148" s="112"/>
    </row>
    <row r="149" spans="1:6" ht="15.2" hidden="1" customHeight="1" outlineLevel="1">
      <c r="A149" s="109"/>
      <c r="B149" s="110" t="s">
        <v>218</v>
      </c>
      <c r="C149" s="111">
        <v>810435</v>
      </c>
      <c r="D149" s="111">
        <v>26260296</v>
      </c>
      <c r="E149" s="111">
        <v>27070731</v>
      </c>
      <c r="F149" s="112"/>
    </row>
    <row r="150" spans="1:6" ht="15.2" hidden="1" customHeight="1" outlineLevel="1">
      <c r="A150" s="109"/>
      <c r="B150" s="110" t="s">
        <v>219</v>
      </c>
      <c r="C150" s="111">
        <v>-56660.000000000022</v>
      </c>
      <c r="D150" s="111">
        <v>0</v>
      </c>
      <c r="E150" s="111">
        <v>-56660.000000000022</v>
      </c>
      <c r="F150" s="112"/>
    </row>
    <row r="151" spans="1:6" ht="15.2" hidden="1" customHeight="1" outlineLevel="1">
      <c r="A151" s="109"/>
      <c r="B151" s="110" t="s">
        <v>220</v>
      </c>
      <c r="C151" s="111">
        <v>0</v>
      </c>
      <c r="D151" s="111">
        <v>708457</v>
      </c>
      <c r="E151" s="111">
        <v>708457</v>
      </c>
      <c r="F151" s="112"/>
    </row>
    <row r="152" spans="1:6" ht="15.2" hidden="1" customHeight="1" outlineLevel="1">
      <c r="A152" s="109"/>
      <c r="B152" s="110" t="s">
        <v>221</v>
      </c>
      <c r="C152" s="111">
        <v>39035.89</v>
      </c>
      <c r="D152" s="114"/>
      <c r="E152" s="111">
        <v>39035.89</v>
      </c>
      <c r="F152" s="112"/>
    </row>
    <row r="153" spans="1:6" ht="15.2" hidden="1" customHeight="1" outlineLevel="1">
      <c r="A153" s="109"/>
      <c r="B153" s="110" t="s">
        <v>222</v>
      </c>
      <c r="C153" s="111">
        <v>1944485</v>
      </c>
      <c r="D153" s="111">
        <v>6846260</v>
      </c>
      <c r="E153" s="111">
        <v>8790745</v>
      </c>
      <c r="F153" s="112"/>
    </row>
    <row r="154" spans="1:6" ht="15.2" hidden="1" customHeight="1" outlineLevel="1">
      <c r="A154" s="109"/>
      <c r="B154" s="110" t="s">
        <v>223</v>
      </c>
      <c r="C154" s="111">
        <v>1167775</v>
      </c>
      <c r="D154" s="111">
        <v>3246865</v>
      </c>
      <c r="E154" s="111">
        <v>4414640</v>
      </c>
      <c r="F154" s="112"/>
    </row>
    <row r="155" spans="1:6" ht="15.2" hidden="1" customHeight="1" outlineLevel="1">
      <c r="A155" s="109"/>
      <c r="B155" s="110" t="s">
        <v>224</v>
      </c>
      <c r="C155" s="111">
        <v>1222415.02</v>
      </c>
      <c r="D155" s="111">
        <v>16777219.140000012</v>
      </c>
      <c r="E155" s="111">
        <v>17999634.160000011</v>
      </c>
      <c r="F155" s="112"/>
    </row>
    <row r="156" spans="1:6" ht="15.2" hidden="1" customHeight="1" outlineLevel="1">
      <c r="A156" s="109"/>
      <c r="B156" s="110" t="s">
        <v>225</v>
      </c>
      <c r="C156" s="111">
        <v>1026585</v>
      </c>
      <c r="D156" s="111">
        <v>13608819</v>
      </c>
      <c r="E156" s="111">
        <v>14635404</v>
      </c>
      <c r="F156" s="112"/>
    </row>
    <row r="157" spans="1:6" ht="15.2" customHeight="1" collapsed="1">
      <c r="A157" s="109" t="s">
        <v>59</v>
      </c>
      <c r="B157" s="113" t="s">
        <v>231</v>
      </c>
      <c r="C157" s="111">
        <f>SUM($C$133:$C$156)</f>
        <v>18596510.999311157</v>
      </c>
      <c r="D157" s="111">
        <f>SUM($D$133:$D$156)</f>
        <v>134196185.02879581</v>
      </c>
      <c r="E157" s="111">
        <f>SUM($E$133:$E$156)</f>
        <v>152792696.02810699</v>
      </c>
      <c r="F157" s="112"/>
    </row>
    <row r="158" spans="1:6" ht="15.2" hidden="1" customHeight="1" outlineLevel="1">
      <c r="A158" s="109"/>
      <c r="B158" s="110" t="s">
        <v>202</v>
      </c>
      <c r="C158" s="111">
        <v>0</v>
      </c>
      <c r="D158" s="111">
        <v>918548</v>
      </c>
      <c r="E158" s="111">
        <v>918548</v>
      </c>
      <c r="F158" s="112"/>
    </row>
    <row r="159" spans="1:6" ht="15.2" hidden="1" customHeight="1" outlineLevel="1">
      <c r="A159" s="109"/>
      <c r="B159" s="110" t="s">
        <v>203</v>
      </c>
      <c r="C159" s="111">
        <v>102445439</v>
      </c>
      <c r="D159" s="111">
        <v>4572</v>
      </c>
      <c r="E159" s="111">
        <v>102450011</v>
      </c>
      <c r="F159" s="112"/>
    </row>
    <row r="160" spans="1:6" ht="15.2" hidden="1" customHeight="1" outlineLevel="1">
      <c r="A160" s="109"/>
      <c r="B160" s="110" t="s">
        <v>204</v>
      </c>
      <c r="C160" s="111">
        <v>63739219</v>
      </c>
      <c r="D160" s="111">
        <v>59190761</v>
      </c>
      <c r="E160" s="111">
        <v>122929980</v>
      </c>
      <c r="F160" s="112"/>
    </row>
    <row r="161" spans="1:6" ht="15.2" hidden="1" customHeight="1" outlineLevel="1">
      <c r="A161" s="109"/>
      <c r="B161" s="110" t="s">
        <v>205</v>
      </c>
      <c r="C161" s="111">
        <v>0</v>
      </c>
      <c r="D161" s="111">
        <v>41170790</v>
      </c>
      <c r="E161" s="111">
        <v>41170790</v>
      </c>
      <c r="F161" s="112"/>
    </row>
    <row r="162" spans="1:6" ht="15.2" hidden="1" customHeight="1" outlineLevel="1">
      <c r="A162" s="109"/>
      <c r="B162" s="110" t="s">
        <v>206</v>
      </c>
      <c r="C162" s="111">
        <v>6669687.4699999997</v>
      </c>
      <c r="D162" s="111">
        <v>0</v>
      </c>
      <c r="E162" s="111">
        <v>6669687.4699999997</v>
      </c>
      <c r="F162" s="112"/>
    </row>
    <row r="163" spans="1:6" ht="15.2" hidden="1" customHeight="1" outlineLevel="1">
      <c r="A163" s="109"/>
      <c r="B163" s="110" t="s">
        <v>207</v>
      </c>
      <c r="C163" s="111">
        <v>0</v>
      </c>
      <c r="D163" s="111">
        <v>4462717</v>
      </c>
      <c r="E163" s="111">
        <v>4462717</v>
      </c>
      <c r="F163" s="112"/>
    </row>
    <row r="164" spans="1:6" ht="15.2" hidden="1" customHeight="1" outlineLevel="1">
      <c r="A164" s="109"/>
      <c r="B164" s="110" t="s">
        <v>208</v>
      </c>
      <c r="C164" s="111">
        <v>293383774.14999998</v>
      </c>
      <c r="D164" s="111">
        <v>2229202770.8803535</v>
      </c>
      <c r="E164" s="111">
        <v>2522586545.0303535</v>
      </c>
      <c r="F164" s="112"/>
    </row>
    <row r="165" spans="1:6" ht="15.2" hidden="1" customHeight="1" outlineLevel="1">
      <c r="A165" s="109"/>
      <c r="B165" s="110" t="s">
        <v>209</v>
      </c>
      <c r="C165" s="111">
        <v>55823706</v>
      </c>
      <c r="D165" s="111">
        <v>628908317</v>
      </c>
      <c r="E165" s="111">
        <v>684732023</v>
      </c>
      <c r="F165" s="112"/>
    </row>
    <row r="166" spans="1:6" ht="15.2" hidden="1" customHeight="1" outlineLevel="1">
      <c r="A166" s="109"/>
      <c r="B166" s="110" t="s">
        <v>210</v>
      </c>
      <c r="C166" s="111">
        <v>499709</v>
      </c>
      <c r="D166" s="111">
        <v>14809859</v>
      </c>
      <c r="E166" s="111">
        <v>15309568</v>
      </c>
      <c r="F166" s="112"/>
    </row>
    <row r="167" spans="1:6" ht="15.2" hidden="1" customHeight="1" outlineLevel="1">
      <c r="A167" s="109"/>
      <c r="B167" s="110" t="s">
        <v>211</v>
      </c>
      <c r="C167" s="111">
        <v>361738057</v>
      </c>
      <c r="D167" s="111">
        <v>1954152838</v>
      </c>
      <c r="E167" s="111">
        <v>2315890895</v>
      </c>
      <c r="F167" s="112"/>
    </row>
    <row r="168" spans="1:6" ht="15.2" hidden="1" customHeight="1" outlineLevel="1">
      <c r="A168" s="109"/>
      <c r="B168" s="110" t="s">
        <v>212</v>
      </c>
      <c r="C168" s="111">
        <v>122510463</v>
      </c>
      <c r="D168" s="111">
        <v>273678</v>
      </c>
      <c r="E168" s="111">
        <v>122784141</v>
      </c>
      <c r="F168" s="112"/>
    </row>
    <row r="169" spans="1:6" ht="15.2" hidden="1" customHeight="1" outlineLevel="1">
      <c r="A169" s="109"/>
      <c r="B169" s="110" t="s">
        <v>213</v>
      </c>
      <c r="C169" s="111">
        <v>314117266</v>
      </c>
      <c r="D169" s="111">
        <v>3472249263</v>
      </c>
      <c r="E169" s="111">
        <v>3786366529</v>
      </c>
      <c r="F169" s="112"/>
    </row>
    <row r="170" spans="1:6" ht="15.2" hidden="1" customHeight="1" outlineLevel="1">
      <c r="A170" s="109"/>
      <c r="B170" s="110" t="s">
        <v>214</v>
      </c>
      <c r="C170" s="111">
        <v>72419585</v>
      </c>
      <c r="D170" s="111">
        <v>3787746</v>
      </c>
      <c r="E170" s="111">
        <v>76207331</v>
      </c>
      <c r="F170" s="112"/>
    </row>
    <row r="171" spans="1:6" ht="15.2" hidden="1" customHeight="1" outlineLevel="1">
      <c r="A171" s="109"/>
      <c r="B171" s="110" t="s">
        <v>215</v>
      </c>
      <c r="C171" s="111">
        <v>23897162</v>
      </c>
      <c r="D171" s="111">
        <v>122232</v>
      </c>
      <c r="E171" s="111">
        <v>24019394</v>
      </c>
      <c r="F171" s="112"/>
    </row>
    <row r="172" spans="1:6" ht="15.2" hidden="1" customHeight="1" outlineLevel="1">
      <c r="A172" s="109"/>
      <c r="B172" s="110" t="s">
        <v>216</v>
      </c>
      <c r="C172" s="111">
        <v>209624</v>
      </c>
      <c r="D172" s="111">
        <v>83774609</v>
      </c>
      <c r="E172" s="111">
        <v>83984233</v>
      </c>
      <c r="F172" s="112"/>
    </row>
    <row r="173" spans="1:6" ht="15.2" hidden="1" customHeight="1" outlineLevel="1">
      <c r="A173" s="109"/>
      <c r="B173" s="110" t="s">
        <v>217</v>
      </c>
      <c r="C173" s="111">
        <v>31883194.060688846</v>
      </c>
      <c r="D173" s="111">
        <v>192789830.25120419</v>
      </c>
      <c r="E173" s="111">
        <v>224673024.31189305</v>
      </c>
      <c r="F173" s="112"/>
    </row>
    <row r="174" spans="1:6" ht="15.2" hidden="1" customHeight="1" outlineLevel="1">
      <c r="A174" s="109"/>
      <c r="B174" s="110" t="s">
        <v>218</v>
      </c>
      <c r="C174" s="111">
        <v>154461157</v>
      </c>
      <c r="D174" s="111">
        <v>2290926852</v>
      </c>
      <c r="E174" s="111">
        <v>2445388009</v>
      </c>
      <c r="F174" s="112"/>
    </row>
    <row r="175" spans="1:6" ht="15.2" hidden="1" customHeight="1" outlineLevel="1">
      <c r="A175" s="109"/>
      <c r="B175" s="110" t="s">
        <v>219</v>
      </c>
      <c r="C175" s="111">
        <v>8153291</v>
      </c>
      <c r="D175" s="111">
        <v>17048987</v>
      </c>
      <c r="E175" s="111">
        <v>25202278</v>
      </c>
      <c r="F175" s="112"/>
    </row>
    <row r="176" spans="1:6" ht="15.2" hidden="1" customHeight="1" outlineLevel="1">
      <c r="A176" s="109"/>
      <c r="B176" s="110" t="s">
        <v>220</v>
      </c>
      <c r="C176" s="111">
        <v>661986.10999999917</v>
      </c>
      <c r="D176" s="111">
        <v>14415352</v>
      </c>
      <c r="E176" s="111">
        <v>15077338.109999999</v>
      </c>
      <c r="F176" s="112"/>
    </row>
    <row r="177" spans="1:6" ht="15.2" hidden="1" customHeight="1" outlineLevel="1">
      <c r="A177" s="109"/>
      <c r="B177" s="110" t="s">
        <v>221</v>
      </c>
      <c r="C177" s="111">
        <v>4815425.5500000007</v>
      </c>
      <c r="D177" s="111">
        <v>0</v>
      </c>
      <c r="E177" s="111">
        <v>4815425.5500000007</v>
      </c>
      <c r="F177" s="112"/>
    </row>
    <row r="178" spans="1:6" ht="15.2" hidden="1" customHeight="1" outlineLevel="1">
      <c r="A178" s="109"/>
      <c r="B178" s="110" t="s">
        <v>222</v>
      </c>
      <c r="C178" s="111">
        <v>368921377</v>
      </c>
      <c r="D178" s="111">
        <v>1505237888</v>
      </c>
      <c r="E178" s="111">
        <v>1874159265</v>
      </c>
      <c r="F178" s="112"/>
    </row>
    <row r="179" spans="1:6" ht="15.2" hidden="1" customHeight="1" outlineLevel="1">
      <c r="A179" s="109"/>
      <c r="B179" s="110" t="s">
        <v>223</v>
      </c>
      <c r="C179" s="111">
        <v>140283287</v>
      </c>
      <c r="D179" s="111">
        <v>182718102</v>
      </c>
      <c r="E179" s="111">
        <v>323001389</v>
      </c>
      <c r="F179" s="112"/>
    </row>
    <row r="180" spans="1:6" ht="15.2" hidden="1" customHeight="1" outlineLevel="1">
      <c r="A180" s="109"/>
      <c r="B180" s="110" t="s">
        <v>224</v>
      </c>
      <c r="C180" s="111">
        <v>38403362.32</v>
      </c>
      <c r="D180" s="111">
        <v>457809525.25999999</v>
      </c>
      <c r="E180" s="111">
        <v>496212887.57999998</v>
      </c>
      <c r="F180" s="112"/>
    </row>
    <row r="181" spans="1:6" ht="15.2" hidden="1" customHeight="1" outlineLevel="1">
      <c r="A181" s="109"/>
      <c r="B181" s="110" t="s">
        <v>225</v>
      </c>
      <c r="C181" s="111">
        <v>74987745</v>
      </c>
      <c r="D181" s="111">
        <v>289446518</v>
      </c>
      <c r="E181" s="111">
        <v>364434263</v>
      </c>
      <c r="F181" s="112"/>
    </row>
    <row r="182" spans="1:6" ht="15.2" customHeight="1" collapsed="1">
      <c r="A182" s="109" t="s">
        <v>61</v>
      </c>
      <c r="B182" s="113" t="s">
        <v>232</v>
      </c>
      <c r="C182" s="111">
        <f>SUM($C$158:$C$181)</f>
        <v>2240024516.6606884</v>
      </c>
      <c r="D182" s="111">
        <f>SUM($D$158:$D$181)</f>
        <v>13443421755.391558</v>
      </c>
      <c r="E182" s="111">
        <f>SUM($E$158:$E$181)</f>
        <v>15683446272.052248</v>
      </c>
      <c r="F182" s="112"/>
    </row>
    <row r="183" spans="1:6" ht="15.2" hidden="1" customHeight="1" outlineLevel="1">
      <c r="A183" s="109"/>
      <c r="B183" s="110" t="s">
        <v>202</v>
      </c>
      <c r="C183" s="111">
        <v>0</v>
      </c>
      <c r="D183" s="111">
        <v>0</v>
      </c>
      <c r="E183" s="111">
        <v>0</v>
      </c>
      <c r="F183" s="112"/>
    </row>
    <row r="184" spans="1:6" ht="15.2" hidden="1" customHeight="1" outlineLevel="1">
      <c r="A184" s="109"/>
      <c r="B184" s="110" t="s">
        <v>203</v>
      </c>
      <c r="C184" s="111">
        <v>3707781</v>
      </c>
      <c r="D184" s="111">
        <v>6414</v>
      </c>
      <c r="E184" s="111">
        <v>3714195</v>
      </c>
      <c r="F184" s="112"/>
    </row>
    <row r="185" spans="1:6" ht="15.2" hidden="1" customHeight="1" outlineLevel="1">
      <c r="A185" s="109"/>
      <c r="B185" s="110" t="s">
        <v>204</v>
      </c>
      <c r="C185" s="111">
        <v>1559276</v>
      </c>
      <c r="D185" s="111">
        <v>2232633</v>
      </c>
      <c r="E185" s="111">
        <v>3791909</v>
      </c>
      <c r="F185" s="112"/>
    </row>
    <row r="186" spans="1:6" ht="15.2" hidden="1" customHeight="1" outlineLevel="1">
      <c r="A186" s="109"/>
      <c r="B186" s="110" t="s">
        <v>205</v>
      </c>
      <c r="C186" s="111">
        <v>0</v>
      </c>
      <c r="D186" s="111">
        <v>1044286</v>
      </c>
      <c r="E186" s="111">
        <v>1044286</v>
      </c>
      <c r="F186" s="112"/>
    </row>
    <row r="187" spans="1:6" ht="15.2" hidden="1" customHeight="1" outlineLevel="1">
      <c r="A187" s="109"/>
      <c r="B187" s="110" t="s">
        <v>206</v>
      </c>
      <c r="C187" s="111">
        <v>0</v>
      </c>
      <c r="D187" s="111">
        <v>0</v>
      </c>
      <c r="E187" s="111">
        <v>0</v>
      </c>
      <c r="F187" s="112"/>
    </row>
    <row r="188" spans="1:6" ht="15.2" hidden="1" customHeight="1" outlineLevel="1">
      <c r="A188" s="109"/>
      <c r="B188" s="110" t="s">
        <v>207</v>
      </c>
      <c r="C188" s="111">
        <v>0</v>
      </c>
      <c r="D188" s="111">
        <v>75</v>
      </c>
      <c r="E188" s="111">
        <v>75</v>
      </c>
      <c r="F188" s="112"/>
    </row>
    <row r="189" spans="1:6" ht="15.2" hidden="1" customHeight="1" outlineLevel="1">
      <c r="A189" s="109"/>
      <c r="B189" s="110" t="s">
        <v>208</v>
      </c>
      <c r="C189" s="111">
        <v>5566309</v>
      </c>
      <c r="D189" s="111">
        <v>98234259</v>
      </c>
      <c r="E189" s="111">
        <v>103800568</v>
      </c>
      <c r="F189" s="112"/>
    </row>
    <row r="190" spans="1:6" ht="15.2" hidden="1" customHeight="1" outlineLevel="1">
      <c r="A190" s="109"/>
      <c r="B190" s="110" t="s">
        <v>209</v>
      </c>
      <c r="C190" s="111">
        <v>711457</v>
      </c>
      <c r="D190" s="111">
        <v>29305554</v>
      </c>
      <c r="E190" s="111">
        <v>30017011</v>
      </c>
      <c r="F190" s="112"/>
    </row>
    <row r="191" spans="1:6" ht="15.2" hidden="1" customHeight="1" outlineLevel="1">
      <c r="A191" s="109"/>
      <c r="B191" s="110" t="s">
        <v>210</v>
      </c>
      <c r="C191" s="111">
        <v>0</v>
      </c>
      <c r="D191" s="111">
        <v>733223</v>
      </c>
      <c r="E191" s="111">
        <v>733223</v>
      </c>
      <c r="F191" s="112"/>
    </row>
    <row r="192" spans="1:6" ht="15.2" hidden="1" customHeight="1" outlineLevel="1">
      <c r="A192" s="109"/>
      <c r="B192" s="110" t="s">
        <v>211</v>
      </c>
      <c r="C192" s="111">
        <v>9163208</v>
      </c>
      <c r="D192" s="111">
        <v>104861041</v>
      </c>
      <c r="E192" s="111">
        <v>114024249</v>
      </c>
      <c r="F192" s="112"/>
    </row>
    <row r="193" spans="1:6" ht="15.2" hidden="1" customHeight="1" outlineLevel="1">
      <c r="A193" s="109"/>
      <c r="B193" s="110" t="s">
        <v>212</v>
      </c>
      <c r="C193" s="111">
        <v>366537</v>
      </c>
      <c r="D193" s="111">
        <v>-0.21000000002095476</v>
      </c>
      <c r="E193" s="111">
        <v>366536.79</v>
      </c>
      <c r="F193" s="112"/>
    </row>
    <row r="194" spans="1:6" ht="15.2" hidden="1" customHeight="1" outlineLevel="1">
      <c r="A194" s="109"/>
      <c r="B194" s="110" t="s">
        <v>213</v>
      </c>
      <c r="C194" s="111">
        <v>6078763</v>
      </c>
      <c r="D194" s="111">
        <v>243086403</v>
      </c>
      <c r="E194" s="111">
        <v>249165166</v>
      </c>
      <c r="F194" s="112"/>
    </row>
    <row r="195" spans="1:6" ht="15.2" hidden="1" customHeight="1" outlineLevel="1">
      <c r="A195" s="109"/>
      <c r="B195" s="110" t="s">
        <v>214</v>
      </c>
      <c r="C195" s="111">
        <v>638902</v>
      </c>
      <c r="D195" s="111">
        <v>0</v>
      </c>
      <c r="E195" s="111">
        <v>638902</v>
      </c>
      <c r="F195" s="112"/>
    </row>
    <row r="196" spans="1:6" ht="15.2" hidden="1" customHeight="1" outlineLevel="1">
      <c r="A196" s="109"/>
      <c r="B196" s="110" t="s">
        <v>215</v>
      </c>
      <c r="C196" s="111">
        <v>122854</v>
      </c>
      <c r="D196" s="111">
        <v>69755</v>
      </c>
      <c r="E196" s="111">
        <v>192609</v>
      </c>
      <c r="F196" s="112"/>
    </row>
    <row r="197" spans="1:6" ht="15.2" hidden="1" customHeight="1" outlineLevel="1">
      <c r="A197" s="109"/>
      <c r="B197" s="110" t="s">
        <v>216</v>
      </c>
      <c r="C197" s="111">
        <v>125225</v>
      </c>
      <c r="D197" s="111">
        <v>3883659</v>
      </c>
      <c r="E197" s="111">
        <v>4008884</v>
      </c>
      <c r="F197" s="112"/>
    </row>
    <row r="198" spans="1:6" ht="15.2" hidden="1" customHeight="1" outlineLevel="1">
      <c r="A198" s="109"/>
      <c r="B198" s="110" t="s">
        <v>217</v>
      </c>
      <c r="C198" s="111">
        <v>133276.70985431183</v>
      </c>
      <c r="D198" s="111">
        <v>3393260.5464647515</v>
      </c>
      <c r="E198" s="111">
        <v>3526537.2563190632</v>
      </c>
      <c r="F198" s="112"/>
    </row>
    <row r="199" spans="1:6" ht="15.2" hidden="1" customHeight="1" outlineLevel="1">
      <c r="A199" s="109"/>
      <c r="B199" s="110" t="s">
        <v>218</v>
      </c>
      <c r="C199" s="111">
        <v>1782747</v>
      </c>
      <c r="D199" s="111">
        <v>66915546</v>
      </c>
      <c r="E199" s="111">
        <v>68698293</v>
      </c>
      <c r="F199" s="112"/>
    </row>
    <row r="200" spans="1:6" ht="15.2" hidden="1" customHeight="1" outlineLevel="1">
      <c r="A200" s="109"/>
      <c r="B200" s="110" t="s">
        <v>219</v>
      </c>
      <c r="C200" s="111">
        <v>11996</v>
      </c>
      <c r="D200" s="111">
        <v>78542</v>
      </c>
      <c r="E200" s="111">
        <v>90538</v>
      </c>
      <c r="F200" s="112"/>
    </row>
    <row r="201" spans="1:6" ht="15.2" hidden="1" customHeight="1" outlineLevel="1">
      <c r="A201" s="109"/>
      <c r="B201" s="110" t="s">
        <v>220</v>
      </c>
      <c r="C201" s="111">
        <v>563</v>
      </c>
      <c r="D201" s="111">
        <v>148776</v>
      </c>
      <c r="E201" s="111">
        <v>149339</v>
      </c>
      <c r="F201" s="112"/>
    </row>
    <row r="202" spans="1:6" ht="15.2" hidden="1" customHeight="1" outlineLevel="1">
      <c r="A202" s="109"/>
      <c r="B202" s="110" t="s">
        <v>221</v>
      </c>
      <c r="C202" s="111">
        <v>90000</v>
      </c>
      <c r="D202" s="111">
        <v>0</v>
      </c>
      <c r="E202" s="111">
        <v>90000</v>
      </c>
      <c r="F202" s="112"/>
    </row>
    <row r="203" spans="1:6" ht="15.2" hidden="1" customHeight="1" outlineLevel="1">
      <c r="A203" s="109"/>
      <c r="B203" s="110" t="s">
        <v>222</v>
      </c>
      <c r="C203" s="111">
        <v>7241754</v>
      </c>
      <c r="D203" s="111">
        <v>80661050</v>
      </c>
      <c r="E203" s="111">
        <v>87902804</v>
      </c>
      <c r="F203" s="112"/>
    </row>
    <row r="204" spans="1:6" ht="15.2" hidden="1" customHeight="1" outlineLevel="1">
      <c r="A204" s="109"/>
      <c r="B204" s="110" t="s">
        <v>223</v>
      </c>
      <c r="C204" s="111">
        <v>1823713</v>
      </c>
      <c r="D204" s="111">
        <v>3221168</v>
      </c>
      <c r="E204" s="111">
        <v>5044881</v>
      </c>
      <c r="F204" s="112"/>
    </row>
    <row r="205" spans="1:6" ht="15.2" hidden="1" customHeight="1" outlineLevel="1">
      <c r="A205" s="109"/>
      <c r="B205" s="110" t="s">
        <v>224</v>
      </c>
      <c r="C205" s="111">
        <v>1001180.5456967527</v>
      </c>
      <c r="D205" s="111">
        <v>10901391.635303222</v>
      </c>
      <c r="E205" s="111">
        <v>11902572.180999974</v>
      </c>
      <c r="F205" s="112"/>
    </row>
    <row r="206" spans="1:6" ht="15.2" hidden="1" customHeight="1" outlineLevel="1">
      <c r="A206" s="109"/>
      <c r="B206" s="110" t="s">
        <v>225</v>
      </c>
      <c r="C206" s="111">
        <v>2772427</v>
      </c>
      <c r="D206" s="111">
        <v>7796499</v>
      </c>
      <c r="E206" s="111">
        <v>10568926</v>
      </c>
      <c r="F206" s="112"/>
    </row>
    <row r="207" spans="1:6" ht="15.2" customHeight="1" collapsed="1">
      <c r="A207" s="109" t="s">
        <v>63</v>
      </c>
      <c r="B207" s="113" t="s">
        <v>233</v>
      </c>
      <c r="C207" s="111">
        <f>SUM($C$183:$C$206)</f>
        <v>42897969.255551063</v>
      </c>
      <c r="D207" s="111">
        <f>SUM($D$183:$D$206)</f>
        <v>656573534.9717679</v>
      </c>
      <c r="E207" s="111">
        <f>SUM($E$183:$E$206)</f>
        <v>699471504.227319</v>
      </c>
      <c r="F207" s="112"/>
    </row>
    <row r="208" spans="1:6" ht="15.2" hidden="1" customHeight="1" outlineLevel="1">
      <c r="A208" s="109"/>
      <c r="B208" s="110" t="s">
        <v>202</v>
      </c>
      <c r="C208" s="111">
        <v>0</v>
      </c>
      <c r="D208" s="111">
        <v>0</v>
      </c>
      <c r="E208" s="111">
        <v>0</v>
      </c>
      <c r="F208" s="112"/>
    </row>
    <row r="209" spans="1:6" ht="15.2" hidden="1" customHeight="1" outlineLevel="1">
      <c r="A209" s="109"/>
      <c r="B209" s="110" t="s">
        <v>203</v>
      </c>
      <c r="C209" s="111">
        <v>25370235</v>
      </c>
      <c r="D209" s="111">
        <v>0</v>
      </c>
      <c r="E209" s="111">
        <v>25370235</v>
      </c>
      <c r="F209" s="112"/>
    </row>
    <row r="210" spans="1:6" ht="15.2" hidden="1" customHeight="1" outlineLevel="1">
      <c r="A210" s="109"/>
      <c r="B210" s="110" t="s">
        <v>204</v>
      </c>
      <c r="C210" s="111">
        <v>51299960</v>
      </c>
      <c r="D210" s="111">
        <v>49154805</v>
      </c>
      <c r="E210" s="111">
        <v>100454765</v>
      </c>
      <c r="F210" s="112"/>
    </row>
    <row r="211" spans="1:6" ht="15.2" hidden="1" customHeight="1" outlineLevel="1">
      <c r="A211" s="109"/>
      <c r="B211" s="110" t="s">
        <v>205</v>
      </c>
      <c r="C211" s="111">
        <v>0</v>
      </c>
      <c r="D211" s="111">
        <v>27449588</v>
      </c>
      <c r="E211" s="111">
        <v>27449588</v>
      </c>
      <c r="F211" s="112"/>
    </row>
    <row r="212" spans="1:6" ht="15.2" hidden="1" customHeight="1" outlineLevel="1">
      <c r="A212" s="109"/>
      <c r="B212" s="110" t="s">
        <v>206</v>
      </c>
      <c r="C212" s="111">
        <v>5826411.5499999998</v>
      </c>
      <c r="D212" s="111">
        <v>0</v>
      </c>
      <c r="E212" s="111">
        <v>5826411.5499999998</v>
      </c>
      <c r="F212" s="112"/>
    </row>
    <row r="213" spans="1:6" ht="15.2" hidden="1" customHeight="1" outlineLevel="1">
      <c r="A213" s="109"/>
      <c r="B213" s="110" t="s">
        <v>207</v>
      </c>
      <c r="C213" s="111">
        <v>0</v>
      </c>
      <c r="D213" s="111">
        <v>4104302</v>
      </c>
      <c r="E213" s="111">
        <v>4104302</v>
      </c>
      <c r="F213" s="112"/>
    </row>
    <row r="214" spans="1:6" ht="15.2" hidden="1" customHeight="1" outlineLevel="1">
      <c r="A214" s="109"/>
      <c r="B214" s="110" t="s">
        <v>208</v>
      </c>
      <c r="C214" s="111">
        <v>101211178</v>
      </c>
      <c r="D214" s="111">
        <v>862612757</v>
      </c>
      <c r="E214" s="111">
        <v>963823935</v>
      </c>
      <c r="F214" s="112"/>
    </row>
    <row r="215" spans="1:6" ht="15.2" hidden="1" customHeight="1" outlineLevel="1">
      <c r="A215" s="109"/>
      <c r="B215" s="110" t="s">
        <v>209</v>
      </c>
      <c r="C215" s="111">
        <v>32850747</v>
      </c>
      <c r="D215" s="111">
        <v>434243311</v>
      </c>
      <c r="E215" s="111">
        <v>467094058</v>
      </c>
      <c r="F215" s="112"/>
    </row>
    <row r="216" spans="1:6" ht="15.2" hidden="1" customHeight="1" outlineLevel="1">
      <c r="A216" s="109"/>
      <c r="B216" s="110" t="s">
        <v>210</v>
      </c>
      <c r="C216" s="111">
        <v>637</v>
      </c>
      <c r="D216" s="111">
        <v>3222561</v>
      </c>
      <c r="E216" s="111">
        <v>3223198</v>
      </c>
      <c r="F216" s="112"/>
    </row>
    <row r="217" spans="1:6" ht="15.2" hidden="1" customHeight="1" outlineLevel="1">
      <c r="A217" s="109"/>
      <c r="B217" s="110" t="s">
        <v>211</v>
      </c>
      <c r="C217" s="111">
        <v>152067777</v>
      </c>
      <c r="D217" s="111">
        <v>679387509</v>
      </c>
      <c r="E217" s="111">
        <v>831455286</v>
      </c>
      <c r="F217" s="112"/>
    </row>
    <row r="218" spans="1:6" ht="15.2" hidden="1" customHeight="1" outlineLevel="1">
      <c r="A218" s="109"/>
      <c r="B218" s="110" t="s">
        <v>212</v>
      </c>
      <c r="C218" s="111">
        <v>106912359</v>
      </c>
      <c r="D218" s="111"/>
      <c r="E218" s="111">
        <v>106912359</v>
      </c>
      <c r="F218" s="112"/>
    </row>
    <row r="219" spans="1:6" ht="15.2" hidden="1" customHeight="1" outlineLevel="1">
      <c r="A219" s="109"/>
      <c r="B219" s="110" t="s">
        <v>213</v>
      </c>
      <c r="C219" s="111">
        <v>251947216</v>
      </c>
      <c r="D219" s="111">
        <v>1992175240</v>
      </c>
      <c r="E219" s="111">
        <v>2244122456</v>
      </c>
      <c r="F219" s="112"/>
    </row>
    <row r="220" spans="1:6" ht="15.2" hidden="1" customHeight="1" outlineLevel="1">
      <c r="A220" s="109"/>
      <c r="B220" s="110" t="s">
        <v>214</v>
      </c>
      <c r="C220" s="111">
        <v>62843953</v>
      </c>
      <c r="D220" s="111">
        <v>3362359</v>
      </c>
      <c r="E220" s="111">
        <v>66206312</v>
      </c>
      <c r="F220" s="112"/>
    </row>
    <row r="221" spans="1:6" ht="15.2" hidden="1" customHeight="1" outlineLevel="1">
      <c r="A221" s="109"/>
      <c r="B221" s="110" t="s">
        <v>215</v>
      </c>
      <c r="C221" s="111">
        <v>20537869</v>
      </c>
      <c r="D221" s="111">
        <v>4023</v>
      </c>
      <c r="E221" s="111">
        <v>20541892</v>
      </c>
      <c r="F221" s="112"/>
    </row>
    <row r="222" spans="1:6" ht="15.2" hidden="1" customHeight="1" outlineLevel="1">
      <c r="A222" s="109"/>
      <c r="B222" s="110" t="s">
        <v>216</v>
      </c>
      <c r="C222" s="111">
        <v>32325</v>
      </c>
      <c r="D222" s="111">
        <v>71625780</v>
      </c>
      <c r="E222" s="111">
        <v>71658105</v>
      </c>
      <c r="F222" s="112"/>
    </row>
    <row r="223" spans="1:6" ht="15.2" hidden="1" customHeight="1" outlineLevel="1">
      <c r="A223" s="109"/>
      <c r="B223" s="110" t="s">
        <v>217</v>
      </c>
      <c r="C223" s="111">
        <v>27886132.705368884</v>
      </c>
      <c r="D223" s="111">
        <v>166333496.94763944</v>
      </c>
      <c r="E223" s="111">
        <v>194219629.65300831</v>
      </c>
      <c r="F223" s="112"/>
    </row>
    <row r="224" spans="1:6" ht="15.2" hidden="1" customHeight="1" outlineLevel="1">
      <c r="A224" s="109"/>
      <c r="B224" s="110" t="s">
        <v>218</v>
      </c>
      <c r="C224" s="111">
        <v>80549120</v>
      </c>
      <c r="D224" s="111">
        <v>1438990882</v>
      </c>
      <c r="E224" s="111">
        <v>1519540002</v>
      </c>
      <c r="F224" s="112"/>
    </row>
    <row r="225" spans="1:6" ht="15.2" hidden="1" customHeight="1" outlineLevel="1">
      <c r="A225" s="109"/>
      <c r="B225" s="110" t="s">
        <v>219</v>
      </c>
      <c r="C225" s="111">
        <v>6883615</v>
      </c>
      <c r="D225" s="111">
        <v>14173409</v>
      </c>
      <c r="E225" s="111">
        <v>21057024</v>
      </c>
      <c r="F225" s="112"/>
    </row>
    <row r="226" spans="1:6" ht="15.2" hidden="1" customHeight="1" outlineLevel="1">
      <c r="A226" s="109"/>
      <c r="B226" s="110" t="s">
        <v>220</v>
      </c>
      <c r="C226" s="111">
        <v>562734.09350000008</v>
      </c>
      <c r="D226" s="111">
        <v>10779301</v>
      </c>
      <c r="E226" s="111">
        <v>11342035.093499999</v>
      </c>
      <c r="F226" s="112"/>
    </row>
    <row r="227" spans="1:6" ht="15.2" hidden="1" customHeight="1" outlineLevel="1">
      <c r="A227" s="109"/>
      <c r="B227" s="110" t="s">
        <v>221</v>
      </c>
      <c r="C227" s="111">
        <v>4126313.51</v>
      </c>
      <c r="D227" s="114"/>
      <c r="E227" s="111">
        <v>4126313.51</v>
      </c>
      <c r="F227" s="112"/>
    </row>
    <row r="228" spans="1:6" ht="15.2" hidden="1" customHeight="1" outlineLevel="1">
      <c r="A228" s="109"/>
      <c r="B228" s="110" t="s">
        <v>222</v>
      </c>
      <c r="C228" s="111">
        <v>115649749</v>
      </c>
      <c r="D228" s="111">
        <v>709493108</v>
      </c>
      <c r="E228" s="111">
        <v>825142857</v>
      </c>
      <c r="F228" s="112"/>
    </row>
    <row r="229" spans="1:6" ht="15.2" hidden="1" customHeight="1" outlineLevel="1">
      <c r="A229" s="109"/>
      <c r="B229" s="110" t="s">
        <v>223</v>
      </c>
      <c r="C229" s="111">
        <v>120697377</v>
      </c>
      <c r="D229" s="111">
        <v>150999817</v>
      </c>
      <c r="E229" s="111">
        <v>271697194</v>
      </c>
      <c r="F229" s="112"/>
    </row>
    <row r="230" spans="1:6" ht="15.2" hidden="1" customHeight="1" outlineLevel="1">
      <c r="A230" s="109"/>
      <c r="B230" s="110" t="s">
        <v>224</v>
      </c>
      <c r="C230" s="111">
        <v>33383769.800000012</v>
      </c>
      <c r="D230" s="111">
        <v>384549176.85000008</v>
      </c>
      <c r="E230" s="111">
        <v>417932946.6500001</v>
      </c>
      <c r="F230" s="112"/>
    </row>
    <row r="231" spans="1:6" ht="15.2" hidden="1" customHeight="1" outlineLevel="1">
      <c r="A231" s="109"/>
      <c r="B231" s="110" t="s">
        <v>225</v>
      </c>
      <c r="C231" s="111">
        <v>64674439</v>
      </c>
      <c r="D231" s="111">
        <v>194287321</v>
      </c>
      <c r="E231" s="111">
        <v>258961760</v>
      </c>
      <c r="F231" s="112"/>
    </row>
    <row r="232" spans="1:6" ht="15.2" customHeight="1" collapsed="1">
      <c r="A232" s="109" t="s">
        <v>64</v>
      </c>
      <c r="B232" s="113" t="s">
        <v>234</v>
      </c>
      <c r="C232" s="111">
        <f>SUM($C$208:$C$231)</f>
        <v>1265313917.6588688</v>
      </c>
      <c r="D232" s="111">
        <f>SUM($D$208:$D$231)</f>
        <v>7196948746.7976398</v>
      </c>
      <c r="E232" s="111">
        <f>SUM($E$208:$E$231)</f>
        <v>8462262664.4565086</v>
      </c>
      <c r="F232" s="112"/>
    </row>
    <row r="233" spans="1:6" ht="15.2" hidden="1" customHeight="1" outlineLevel="1">
      <c r="A233" s="109"/>
      <c r="B233" s="110" t="s">
        <v>202</v>
      </c>
      <c r="C233" s="111">
        <v>0</v>
      </c>
      <c r="D233" s="111">
        <v>241583</v>
      </c>
      <c r="E233" s="111">
        <v>241583</v>
      </c>
      <c r="F233" s="112"/>
    </row>
    <row r="234" spans="1:6" ht="15.2" hidden="1" customHeight="1" outlineLevel="1">
      <c r="A234" s="109"/>
      <c r="B234" s="110" t="s">
        <v>203</v>
      </c>
      <c r="C234" s="111">
        <v>53044216</v>
      </c>
      <c r="D234" s="111">
        <v>0</v>
      </c>
      <c r="E234" s="111">
        <v>53044216</v>
      </c>
      <c r="F234" s="112"/>
    </row>
    <row r="235" spans="1:6" ht="15.2" hidden="1" customHeight="1" outlineLevel="1">
      <c r="A235" s="109"/>
      <c r="B235" s="110" t="s">
        <v>204</v>
      </c>
      <c r="C235" s="111">
        <v>3287765</v>
      </c>
      <c r="D235" s="111">
        <v>5276282</v>
      </c>
      <c r="E235" s="111">
        <v>8564047</v>
      </c>
      <c r="F235" s="112"/>
    </row>
    <row r="236" spans="1:6" ht="15.2" hidden="1" customHeight="1" outlineLevel="1">
      <c r="A236" s="109"/>
      <c r="B236" s="110" t="s">
        <v>205</v>
      </c>
      <c r="C236" s="111">
        <v>650</v>
      </c>
      <c r="D236" s="111">
        <v>5795798</v>
      </c>
      <c r="E236" s="111">
        <v>5796448</v>
      </c>
      <c r="F236" s="112"/>
    </row>
    <row r="237" spans="1:6" ht="15.2" hidden="1" customHeight="1" outlineLevel="1">
      <c r="A237" s="109"/>
      <c r="B237" s="110" t="s">
        <v>206</v>
      </c>
      <c r="C237" s="111">
        <v>572621.16</v>
      </c>
      <c r="D237" s="111">
        <v>0</v>
      </c>
      <c r="E237" s="111">
        <v>572621.16</v>
      </c>
      <c r="F237" s="112"/>
    </row>
    <row r="238" spans="1:6" ht="15.2" hidden="1" customHeight="1" outlineLevel="1">
      <c r="A238" s="109"/>
      <c r="B238" s="110" t="s">
        <v>207</v>
      </c>
      <c r="C238" s="111">
        <v>0</v>
      </c>
      <c r="D238" s="111">
        <v>191369</v>
      </c>
      <c r="E238" s="111">
        <v>191369</v>
      </c>
      <c r="F238" s="112"/>
    </row>
    <row r="239" spans="1:6" ht="15.2" hidden="1" customHeight="1" outlineLevel="1">
      <c r="A239" s="109"/>
      <c r="B239" s="110" t="s">
        <v>208</v>
      </c>
      <c r="C239" s="111">
        <v>126819793</v>
      </c>
      <c r="D239" s="111">
        <v>921746334</v>
      </c>
      <c r="E239" s="111">
        <v>1048566127</v>
      </c>
      <c r="F239" s="112"/>
    </row>
    <row r="240" spans="1:6" ht="15.2" hidden="1" customHeight="1" outlineLevel="1">
      <c r="A240" s="109"/>
      <c r="B240" s="110" t="s">
        <v>209</v>
      </c>
      <c r="C240" s="111">
        <v>10679139</v>
      </c>
      <c r="D240" s="111">
        <v>51498986</v>
      </c>
      <c r="E240" s="111">
        <v>62178125</v>
      </c>
      <c r="F240" s="112"/>
    </row>
    <row r="241" spans="1:6" ht="15.2" hidden="1" customHeight="1" outlineLevel="1">
      <c r="A241" s="109"/>
      <c r="B241" s="110" t="s">
        <v>210</v>
      </c>
      <c r="C241" s="111">
        <v>708457</v>
      </c>
      <c r="D241" s="111">
        <v>10459018</v>
      </c>
      <c r="E241" s="111">
        <v>11167475</v>
      </c>
      <c r="F241" s="112"/>
    </row>
    <row r="242" spans="1:6" ht="15.2" hidden="1" customHeight="1" outlineLevel="1">
      <c r="A242" s="109"/>
      <c r="B242" s="110" t="s">
        <v>211</v>
      </c>
      <c r="C242" s="111">
        <v>128084510</v>
      </c>
      <c r="D242" s="111">
        <v>653726865</v>
      </c>
      <c r="E242" s="111">
        <v>781811375</v>
      </c>
      <c r="F242" s="112"/>
    </row>
    <row r="243" spans="1:6" ht="15.2" hidden="1" customHeight="1" outlineLevel="1">
      <c r="A243" s="109"/>
      <c r="B243" s="110" t="s">
        <v>212</v>
      </c>
      <c r="C243" s="111">
        <v>1453486</v>
      </c>
      <c r="D243" s="111">
        <v>0</v>
      </c>
      <c r="E243" s="111">
        <v>1453486</v>
      </c>
      <c r="F243" s="112"/>
    </row>
    <row r="244" spans="1:6" ht="15.2" hidden="1" customHeight="1" outlineLevel="1">
      <c r="A244" s="109"/>
      <c r="B244" s="110" t="s">
        <v>213</v>
      </c>
      <c r="C244" s="111">
        <v>80906152</v>
      </c>
      <c r="D244" s="111">
        <v>892850085</v>
      </c>
      <c r="E244" s="111">
        <v>973756237</v>
      </c>
      <c r="F244" s="112"/>
    </row>
    <row r="245" spans="1:6" ht="15.2" hidden="1" customHeight="1" outlineLevel="1">
      <c r="A245" s="109"/>
      <c r="B245" s="110" t="s">
        <v>214</v>
      </c>
      <c r="C245" s="111">
        <v>4516955</v>
      </c>
      <c r="D245" s="111">
        <v>425079</v>
      </c>
      <c r="E245" s="111">
        <v>4942034</v>
      </c>
      <c r="F245" s="112"/>
    </row>
    <row r="246" spans="1:6" ht="15.2" hidden="1" customHeight="1" outlineLevel="1">
      <c r="A246" s="109"/>
      <c r="B246" s="110" t="s">
        <v>215</v>
      </c>
      <c r="C246" s="111">
        <v>1806250</v>
      </c>
      <c r="D246" s="111">
        <v>106547</v>
      </c>
      <c r="E246" s="111">
        <v>1912797</v>
      </c>
      <c r="F246" s="112"/>
    </row>
    <row r="247" spans="1:6" ht="15.2" hidden="1" customHeight="1" outlineLevel="1">
      <c r="A247" s="109"/>
      <c r="B247" s="110" t="s">
        <v>216</v>
      </c>
      <c r="C247" s="111">
        <v>0</v>
      </c>
      <c r="D247" s="111">
        <v>2588</v>
      </c>
      <c r="E247" s="111">
        <v>2588</v>
      </c>
      <c r="F247" s="112"/>
    </row>
    <row r="248" spans="1:6" ht="15.2" hidden="1" customHeight="1" outlineLevel="1">
      <c r="A248" s="109"/>
      <c r="B248" s="110" t="s">
        <v>217</v>
      </c>
      <c r="C248" s="111">
        <v>804437.90699318796</v>
      </c>
      <c r="D248" s="111">
        <v>2229184.4330068156</v>
      </c>
      <c r="E248" s="111">
        <v>3033622.3400000036</v>
      </c>
      <c r="F248" s="112"/>
    </row>
    <row r="249" spans="1:6" ht="15.2" hidden="1" customHeight="1" outlineLevel="1">
      <c r="A249" s="109"/>
      <c r="B249" s="110" t="s">
        <v>218</v>
      </c>
      <c r="C249" s="111">
        <v>63635429</v>
      </c>
      <c r="D249" s="111">
        <v>558147534</v>
      </c>
      <c r="E249" s="111">
        <v>621782963</v>
      </c>
      <c r="F249" s="112"/>
    </row>
    <row r="250" spans="1:6" ht="15.2" hidden="1" customHeight="1" outlineLevel="1">
      <c r="A250" s="109"/>
      <c r="B250" s="110" t="s">
        <v>219</v>
      </c>
      <c r="C250" s="111">
        <v>482965</v>
      </c>
      <c r="D250" s="111">
        <v>924487</v>
      </c>
      <c r="E250" s="111">
        <v>1407452</v>
      </c>
      <c r="F250" s="112"/>
    </row>
    <row r="251" spans="1:6" ht="15.2" hidden="1" customHeight="1" outlineLevel="1">
      <c r="A251" s="109"/>
      <c r="B251" s="110" t="s">
        <v>220</v>
      </c>
      <c r="C251" s="111"/>
      <c r="D251" s="111"/>
      <c r="E251" s="111">
        <v>0</v>
      </c>
      <c r="F251" s="112"/>
    </row>
    <row r="252" spans="1:6" ht="15.2" hidden="1" customHeight="1" outlineLevel="1">
      <c r="A252" s="109"/>
      <c r="B252" s="110" t="s">
        <v>221</v>
      </c>
      <c r="C252" s="111">
        <v>320359.98</v>
      </c>
      <c r="D252" s="114"/>
      <c r="E252" s="111">
        <v>320359.98</v>
      </c>
      <c r="F252" s="112"/>
    </row>
    <row r="253" spans="1:6" ht="15.2" hidden="1" customHeight="1" outlineLevel="1">
      <c r="A253" s="109"/>
      <c r="B253" s="110" t="s">
        <v>222</v>
      </c>
      <c r="C253" s="111">
        <v>168340454</v>
      </c>
      <c r="D253" s="111">
        <v>570036651</v>
      </c>
      <c r="E253" s="111">
        <v>738377105</v>
      </c>
      <c r="F253" s="112"/>
    </row>
    <row r="254" spans="1:6" ht="15.2" hidden="1" customHeight="1" outlineLevel="1">
      <c r="A254" s="109"/>
      <c r="B254" s="110" t="s">
        <v>223</v>
      </c>
      <c r="C254" s="111">
        <v>0</v>
      </c>
      <c r="D254" s="111">
        <v>0</v>
      </c>
      <c r="E254" s="111">
        <v>0</v>
      </c>
      <c r="F254" s="112"/>
    </row>
    <row r="255" spans="1:6" ht="15.2" hidden="1" customHeight="1" outlineLevel="1">
      <c r="A255" s="109"/>
      <c r="B255" s="110" t="s">
        <v>224</v>
      </c>
      <c r="C255" s="111">
        <v>1164619.23</v>
      </c>
      <c r="D255" s="111">
        <v>21792516.81000001</v>
      </c>
      <c r="E255" s="111">
        <v>22957136.04000001</v>
      </c>
      <c r="F255" s="112"/>
    </row>
    <row r="256" spans="1:6" ht="15.2" hidden="1" customHeight="1" outlineLevel="1">
      <c r="A256" s="109"/>
      <c r="B256" s="110" t="s">
        <v>225</v>
      </c>
      <c r="C256" s="111">
        <v>1699367</v>
      </c>
      <c r="D256" s="111">
        <v>5414089</v>
      </c>
      <c r="E256" s="111">
        <v>7113456</v>
      </c>
      <c r="F256" s="112"/>
    </row>
    <row r="257" spans="1:6" ht="15.2" customHeight="1" collapsed="1">
      <c r="A257" s="109" t="s">
        <v>65</v>
      </c>
      <c r="B257" s="113" t="s">
        <v>235</v>
      </c>
      <c r="C257" s="111">
        <f>SUM($C$233:$C$256)</f>
        <v>648327626.27699327</v>
      </c>
      <c r="D257" s="111">
        <f>SUM($D$233:$D$256)</f>
        <v>3700864996.2430067</v>
      </c>
      <c r="E257" s="111">
        <f>SUM($E$233:$E$256)</f>
        <v>4349192622.5199995</v>
      </c>
      <c r="F257" s="112"/>
    </row>
    <row r="258" spans="1:6" ht="15.2" hidden="1" customHeight="1" outlineLevel="1">
      <c r="A258" s="109"/>
      <c r="B258" s="110" t="s">
        <v>202</v>
      </c>
      <c r="C258" s="111">
        <v>0</v>
      </c>
      <c r="D258" s="111">
        <v>0</v>
      </c>
      <c r="E258" s="111">
        <v>0</v>
      </c>
      <c r="F258" s="112"/>
    </row>
    <row r="259" spans="1:6" ht="15.2" hidden="1" customHeight="1" outlineLevel="1">
      <c r="A259" s="109"/>
      <c r="B259" s="110" t="s">
        <v>203</v>
      </c>
      <c r="C259" s="111">
        <v>2146104</v>
      </c>
      <c r="D259" s="111">
        <v>600</v>
      </c>
      <c r="E259" s="111">
        <v>2146704</v>
      </c>
      <c r="F259" s="112"/>
    </row>
    <row r="260" spans="1:6" ht="15.2" hidden="1" customHeight="1" outlineLevel="1">
      <c r="A260" s="109"/>
      <c r="B260" s="110" t="s">
        <v>204</v>
      </c>
      <c r="C260" s="111">
        <v>2243972</v>
      </c>
      <c r="D260" s="111">
        <v>3402585</v>
      </c>
      <c r="E260" s="111">
        <v>5646557</v>
      </c>
      <c r="F260" s="112"/>
    </row>
    <row r="261" spans="1:6" ht="15.2" hidden="1" customHeight="1" outlineLevel="1">
      <c r="A261" s="109"/>
      <c r="B261" s="110" t="s">
        <v>205</v>
      </c>
      <c r="C261" s="111">
        <v>0</v>
      </c>
      <c r="D261" s="111">
        <v>0</v>
      </c>
      <c r="E261" s="111">
        <v>0</v>
      </c>
      <c r="F261" s="112"/>
    </row>
    <row r="262" spans="1:6" ht="15.2" hidden="1" customHeight="1" outlineLevel="1">
      <c r="A262" s="109"/>
      <c r="B262" s="110" t="s">
        <v>206</v>
      </c>
      <c r="C262" s="111">
        <v>0</v>
      </c>
      <c r="D262" s="111">
        <v>0</v>
      </c>
      <c r="E262" s="111">
        <v>0</v>
      </c>
      <c r="F262" s="112"/>
    </row>
    <row r="263" spans="1:6" ht="15.2" hidden="1" customHeight="1" outlineLevel="1">
      <c r="A263" s="109"/>
      <c r="B263" s="110" t="s">
        <v>207</v>
      </c>
      <c r="C263" s="111">
        <v>0</v>
      </c>
      <c r="D263" s="111">
        <v>1869135</v>
      </c>
      <c r="E263" s="111">
        <v>1869135</v>
      </c>
      <c r="F263" s="112"/>
    </row>
    <row r="264" spans="1:6" ht="15.2" hidden="1" customHeight="1" outlineLevel="1">
      <c r="A264" s="109"/>
      <c r="B264" s="110" t="s">
        <v>208</v>
      </c>
      <c r="C264" s="111">
        <v>9854299</v>
      </c>
      <c r="D264" s="111">
        <v>63659211</v>
      </c>
      <c r="E264" s="111">
        <v>73513510</v>
      </c>
      <c r="F264" s="112"/>
    </row>
    <row r="265" spans="1:6" ht="15.2" hidden="1" customHeight="1" outlineLevel="1">
      <c r="A265" s="109"/>
      <c r="B265" s="110" t="s">
        <v>209</v>
      </c>
      <c r="C265" s="111">
        <v>2494859</v>
      </c>
      <c r="D265" s="111">
        <v>75573169</v>
      </c>
      <c r="E265" s="111">
        <v>78068028</v>
      </c>
      <c r="F265" s="112"/>
    </row>
    <row r="266" spans="1:6" ht="15.2" hidden="1" customHeight="1" outlineLevel="1">
      <c r="A266" s="109"/>
      <c r="B266" s="110" t="s">
        <v>210</v>
      </c>
      <c r="C266" s="111">
        <v>101185</v>
      </c>
      <c r="D266" s="111">
        <v>2427391</v>
      </c>
      <c r="E266" s="111">
        <v>2528576</v>
      </c>
      <c r="F266" s="112"/>
    </row>
    <row r="267" spans="1:6" ht="15.2" hidden="1" customHeight="1" outlineLevel="1">
      <c r="A267" s="109"/>
      <c r="B267" s="110" t="s">
        <v>211</v>
      </c>
      <c r="C267" s="111">
        <v>17657037</v>
      </c>
      <c r="D267" s="111">
        <v>301003533</v>
      </c>
      <c r="E267" s="111">
        <v>318660570</v>
      </c>
      <c r="F267" s="112"/>
    </row>
    <row r="268" spans="1:6" ht="15.2" hidden="1" customHeight="1" outlineLevel="1">
      <c r="A268" s="109"/>
      <c r="B268" s="110" t="s">
        <v>212</v>
      </c>
      <c r="C268" s="111">
        <v>337453</v>
      </c>
      <c r="D268" s="111"/>
      <c r="E268" s="111">
        <v>337453</v>
      </c>
      <c r="F268" s="112"/>
    </row>
    <row r="269" spans="1:6" ht="15.2" hidden="1" customHeight="1" outlineLevel="1">
      <c r="A269" s="109"/>
      <c r="B269" s="110" t="s">
        <v>213</v>
      </c>
      <c r="C269" s="111">
        <v>14871661</v>
      </c>
      <c r="D269" s="111">
        <v>164391196</v>
      </c>
      <c r="E269" s="111">
        <v>179262857</v>
      </c>
      <c r="F269" s="112"/>
    </row>
    <row r="270" spans="1:6" ht="15.2" hidden="1" customHeight="1" outlineLevel="1">
      <c r="A270" s="109"/>
      <c r="B270" s="110" t="s">
        <v>214</v>
      </c>
      <c r="C270" s="111">
        <v>0</v>
      </c>
      <c r="D270" s="111">
        <v>0</v>
      </c>
      <c r="E270" s="111">
        <v>0</v>
      </c>
      <c r="F270" s="112"/>
    </row>
    <row r="271" spans="1:6" ht="15.2" hidden="1" customHeight="1" outlineLevel="1">
      <c r="A271" s="109"/>
      <c r="B271" s="110" t="s">
        <v>215</v>
      </c>
      <c r="C271" s="111">
        <v>867830</v>
      </c>
      <c r="D271" s="111">
        <v>176</v>
      </c>
      <c r="E271" s="111">
        <v>868006</v>
      </c>
      <c r="F271" s="112"/>
    </row>
    <row r="272" spans="1:6" ht="15.2" hidden="1" customHeight="1" outlineLevel="1">
      <c r="A272" s="109"/>
      <c r="B272" s="110" t="s">
        <v>216</v>
      </c>
      <c r="C272" s="111">
        <v>4538</v>
      </c>
      <c r="D272" s="111">
        <v>3852402</v>
      </c>
      <c r="E272" s="111">
        <v>3856940</v>
      </c>
      <c r="F272" s="112"/>
    </row>
    <row r="273" spans="1:6" ht="15.2" hidden="1" customHeight="1" outlineLevel="1">
      <c r="A273" s="109"/>
      <c r="B273" s="110" t="s">
        <v>217</v>
      </c>
      <c r="C273" s="111">
        <v>1231726.1361518274</v>
      </c>
      <c r="D273" s="111">
        <v>11142503.835529111</v>
      </c>
      <c r="E273" s="111">
        <v>12374229.971680939</v>
      </c>
      <c r="F273" s="112"/>
    </row>
    <row r="274" spans="1:6" ht="15.2" hidden="1" customHeight="1" outlineLevel="1">
      <c r="A274" s="109"/>
      <c r="B274" s="110" t="s">
        <v>218</v>
      </c>
      <c r="C274" s="111">
        <v>6105952</v>
      </c>
      <c r="D274" s="111">
        <v>50612182</v>
      </c>
      <c r="E274" s="111">
        <v>56718134</v>
      </c>
      <c r="F274" s="112"/>
    </row>
    <row r="275" spans="1:6" ht="15.2" hidden="1" customHeight="1" outlineLevel="1">
      <c r="A275" s="109"/>
      <c r="B275" s="110" t="s">
        <v>219</v>
      </c>
      <c r="C275" s="114"/>
      <c r="D275" s="114"/>
      <c r="E275" s="111">
        <v>0</v>
      </c>
      <c r="F275" s="112"/>
    </row>
    <row r="276" spans="1:6" ht="15.2" hidden="1" customHeight="1" outlineLevel="1">
      <c r="A276" s="109"/>
      <c r="B276" s="110" t="s">
        <v>220</v>
      </c>
      <c r="C276" s="114">
        <v>0</v>
      </c>
      <c r="D276" s="114">
        <v>2226326</v>
      </c>
      <c r="E276" s="111">
        <v>2226326</v>
      </c>
      <c r="F276" s="112"/>
    </row>
    <row r="277" spans="1:6" ht="15.2" hidden="1" customHeight="1" outlineLevel="1">
      <c r="A277" s="109"/>
      <c r="B277" s="110" t="s">
        <v>221</v>
      </c>
      <c r="C277" s="114"/>
      <c r="D277" s="114"/>
      <c r="E277" s="111">
        <v>0</v>
      </c>
      <c r="F277" s="112"/>
    </row>
    <row r="278" spans="1:6" ht="15.2" hidden="1" customHeight="1" outlineLevel="1">
      <c r="A278" s="109"/>
      <c r="B278" s="110" t="s">
        <v>222</v>
      </c>
      <c r="C278" s="111">
        <v>45380730</v>
      </c>
      <c r="D278" s="111">
        <v>99666922</v>
      </c>
      <c r="E278" s="111">
        <v>145047652</v>
      </c>
      <c r="F278" s="112"/>
    </row>
    <row r="279" spans="1:6" ht="15.2" hidden="1" customHeight="1" outlineLevel="1">
      <c r="A279" s="109"/>
      <c r="B279" s="110" t="s">
        <v>223</v>
      </c>
      <c r="C279" s="111">
        <v>8443856</v>
      </c>
      <c r="D279" s="111">
        <v>10746726</v>
      </c>
      <c r="E279" s="111">
        <v>19190582</v>
      </c>
      <c r="F279" s="112"/>
    </row>
    <row r="280" spans="1:6" ht="15.2" hidden="1" customHeight="1" outlineLevel="1">
      <c r="A280" s="109"/>
      <c r="B280" s="110" t="s">
        <v>224</v>
      </c>
      <c r="C280" s="111">
        <v>2744469.9075662396</v>
      </c>
      <c r="D280" s="111">
        <v>34606992.462433785</v>
      </c>
      <c r="E280" s="111">
        <v>37351462.370000027</v>
      </c>
      <c r="F280" s="112"/>
    </row>
    <row r="281" spans="1:6" ht="15.2" hidden="1" customHeight="1" outlineLevel="1">
      <c r="A281" s="109"/>
      <c r="B281" s="110" t="s">
        <v>225</v>
      </c>
      <c r="C281" s="111">
        <v>4856572</v>
      </c>
      <c r="D281" s="111">
        <v>80757521</v>
      </c>
      <c r="E281" s="111">
        <v>85614093</v>
      </c>
      <c r="F281" s="112"/>
    </row>
    <row r="282" spans="1:6" ht="15.2" customHeight="1" collapsed="1">
      <c r="A282" s="109" t="s">
        <v>67</v>
      </c>
      <c r="B282" s="113" t="s">
        <v>236</v>
      </c>
      <c r="C282" s="111">
        <f>SUM($C$258:$C$281)</f>
        <v>119342244.04371805</v>
      </c>
      <c r="D282" s="111">
        <f>SUM($D$258:$D$281)</f>
        <v>905938571.2979629</v>
      </c>
      <c r="E282" s="111">
        <f>SUM($E$258:$E$281)</f>
        <v>1025280815.3416809</v>
      </c>
      <c r="F282" s="112"/>
    </row>
    <row r="283" spans="1:6" ht="15.2" hidden="1" customHeight="1" outlineLevel="1">
      <c r="A283" s="109"/>
      <c r="B283" s="110" t="s">
        <v>202</v>
      </c>
      <c r="C283" s="111">
        <v>0</v>
      </c>
      <c r="D283" s="111">
        <v>241583</v>
      </c>
      <c r="E283" s="111">
        <v>241583</v>
      </c>
      <c r="F283" s="112"/>
    </row>
    <row r="284" spans="1:6" ht="15.2" hidden="1" customHeight="1" outlineLevel="1">
      <c r="A284" s="109"/>
      <c r="B284" s="110" t="s">
        <v>203</v>
      </c>
      <c r="C284" s="111">
        <v>84268336</v>
      </c>
      <c r="D284" s="111">
        <v>7014</v>
      </c>
      <c r="E284" s="111">
        <v>84275350</v>
      </c>
      <c r="F284" s="112"/>
    </row>
    <row r="285" spans="1:6" ht="15.2" hidden="1" customHeight="1" outlineLevel="1">
      <c r="A285" s="109"/>
      <c r="B285" s="110" t="s">
        <v>204</v>
      </c>
      <c r="C285" s="111">
        <v>58390973</v>
      </c>
      <c r="D285" s="111">
        <v>60066305</v>
      </c>
      <c r="E285" s="111">
        <v>118457278</v>
      </c>
      <c r="F285" s="112"/>
    </row>
    <row r="286" spans="1:6" ht="15.2" hidden="1" customHeight="1" outlineLevel="1">
      <c r="A286" s="109"/>
      <c r="B286" s="110" t="s">
        <v>205</v>
      </c>
      <c r="C286" s="111">
        <v>650</v>
      </c>
      <c r="D286" s="111">
        <v>34289672</v>
      </c>
      <c r="E286" s="111">
        <v>34290322</v>
      </c>
      <c r="F286" s="112"/>
    </row>
    <row r="287" spans="1:6" ht="15.2" hidden="1" customHeight="1" outlineLevel="1">
      <c r="A287" s="109"/>
      <c r="B287" s="110" t="s">
        <v>206</v>
      </c>
      <c r="C287" s="111">
        <v>6399032.71</v>
      </c>
      <c r="D287" s="111">
        <v>0</v>
      </c>
      <c r="E287" s="111">
        <v>6399032.71</v>
      </c>
      <c r="F287" s="112"/>
    </row>
    <row r="288" spans="1:6" ht="15.2" hidden="1" customHeight="1" outlineLevel="1">
      <c r="A288" s="109"/>
      <c r="B288" s="110" t="s">
        <v>207</v>
      </c>
      <c r="C288" s="111">
        <v>0</v>
      </c>
      <c r="D288" s="111">
        <v>6164881</v>
      </c>
      <c r="E288" s="111">
        <v>6164881</v>
      </c>
      <c r="F288" s="112"/>
    </row>
    <row r="289" spans="1:6" ht="15.2" hidden="1" customHeight="1" outlineLevel="1">
      <c r="A289" s="109"/>
      <c r="B289" s="110" t="s">
        <v>208</v>
      </c>
      <c r="C289" s="111">
        <v>243451579</v>
      </c>
      <c r="D289" s="111">
        <v>1946252561</v>
      </c>
      <c r="E289" s="111">
        <v>2189704140</v>
      </c>
      <c r="F289" s="112"/>
    </row>
    <row r="290" spans="1:6" ht="15.2" hidden="1" customHeight="1" outlineLevel="1">
      <c r="A290" s="109"/>
      <c r="B290" s="110" t="s">
        <v>209</v>
      </c>
      <c r="C290" s="111">
        <v>46736202</v>
      </c>
      <c r="D290" s="111">
        <v>590621020</v>
      </c>
      <c r="E290" s="111">
        <v>637357222</v>
      </c>
      <c r="F290" s="112"/>
    </row>
    <row r="291" spans="1:6" ht="15.2" hidden="1" customHeight="1" outlineLevel="1">
      <c r="A291" s="109"/>
      <c r="B291" s="110" t="s">
        <v>210</v>
      </c>
      <c r="C291" s="111">
        <v>810279</v>
      </c>
      <c r="D291" s="111">
        <v>16842193</v>
      </c>
      <c r="E291" s="111">
        <v>17652472</v>
      </c>
      <c r="F291" s="112"/>
    </row>
    <row r="292" spans="1:6" ht="15.2" hidden="1" customHeight="1" outlineLevel="1">
      <c r="A292" s="109"/>
      <c r="B292" s="110" t="s">
        <v>211</v>
      </c>
      <c r="C292" s="111">
        <v>306972532</v>
      </c>
      <c r="D292" s="111">
        <v>1738978948</v>
      </c>
      <c r="E292" s="111">
        <v>2045951480</v>
      </c>
      <c r="F292" s="112"/>
    </row>
    <row r="293" spans="1:6" ht="15.2" hidden="1" customHeight="1" outlineLevel="1">
      <c r="A293" s="109"/>
      <c r="B293" s="110" t="s">
        <v>212</v>
      </c>
      <c r="C293" s="111">
        <v>109069835</v>
      </c>
      <c r="D293" s="111">
        <v>-0.21000000002095476</v>
      </c>
      <c r="E293" s="111">
        <v>109069834.79000001</v>
      </c>
      <c r="F293" s="112"/>
    </row>
    <row r="294" spans="1:6" ht="15.2" hidden="1" customHeight="1" outlineLevel="1">
      <c r="A294" s="109"/>
      <c r="B294" s="110" t="s">
        <v>213</v>
      </c>
      <c r="C294" s="111">
        <v>353803792</v>
      </c>
      <c r="D294" s="111">
        <v>3292502924</v>
      </c>
      <c r="E294" s="111">
        <v>3646306716</v>
      </c>
      <c r="F294" s="112"/>
    </row>
    <row r="295" spans="1:6" ht="15.2" hidden="1" customHeight="1" outlineLevel="1">
      <c r="A295" s="109"/>
      <c r="B295" s="110" t="s">
        <v>214</v>
      </c>
      <c r="C295" s="111">
        <v>67999810</v>
      </c>
      <c r="D295" s="111">
        <v>3787438</v>
      </c>
      <c r="E295" s="111">
        <v>71787248</v>
      </c>
      <c r="F295" s="112"/>
    </row>
    <row r="296" spans="1:6" ht="15.2" hidden="1" customHeight="1" outlineLevel="1">
      <c r="A296" s="109"/>
      <c r="B296" s="110" t="s">
        <v>215</v>
      </c>
      <c r="C296" s="111">
        <v>23334803</v>
      </c>
      <c r="D296" s="111">
        <v>180501</v>
      </c>
      <c r="E296" s="111">
        <v>23515304</v>
      </c>
      <c r="F296" s="112"/>
    </row>
    <row r="297" spans="1:6" ht="15.2" hidden="1" customHeight="1" outlineLevel="1">
      <c r="A297" s="109"/>
      <c r="B297" s="110" t="s">
        <v>216</v>
      </c>
      <c r="C297" s="111">
        <v>162088</v>
      </c>
      <c r="D297" s="111">
        <v>79364429</v>
      </c>
      <c r="E297" s="111">
        <v>79526517</v>
      </c>
      <c r="F297" s="112"/>
    </row>
    <row r="298" spans="1:6" ht="15.2" hidden="1" customHeight="1" outlineLevel="1">
      <c r="A298" s="109"/>
      <c r="B298" s="110" t="s">
        <v>217</v>
      </c>
      <c r="C298" s="111">
        <v>30055573.458368212</v>
      </c>
      <c r="D298" s="111">
        <v>183098445.76264012</v>
      </c>
      <c r="E298" s="111">
        <v>213154019.22100833</v>
      </c>
      <c r="F298" s="112"/>
    </row>
    <row r="299" spans="1:6" ht="15.2" hidden="1" customHeight="1" outlineLevel="1">
      <c r="A299" s="109"/>
      <c r="B299" s="110" t="s">
        <v>218</v>
      </c>
      <c r="C299" s="111">
        <v>152073248</v>
      </c>
      <c r="D299" s="111">
        <v>2114666144</v>
      </c>
      <c r="E299" s="111">
        <v>2266739392</v>
      </c>
      <c r="F299" s="112"/>
    </row>
    <row r="300" spans="1:6" ht="15.2" hidden="1" customHeight="1" outlineLevel="1">
      <c r="A300" s="109"/>
      <c r="B300" s="110" t="s">
        <v>219</v>
      </c>
      <c r="C300" s="111">
        <v>7378576</v>
      </c>
      <c r="D300" s="111">
        <v>15176438</v>
      </c>
      <c r="E300" s="111">
        <v>22555014</v>
      </c>
      <c r="F300" s="112"/>
    </row>
    <row r="301" spans="1:6" ht="15.2" hidden="1" customHeight="1" outlineLevel="1">
      <c r="A301" s="109"/>
      <c r="B301" s="110" t="s">
        <v>220</v>
      </c>
      <c r="C301" s="111">
        <v>563297.09350000008</v>
      </c>
      <c r="D301" s="111">
        <v>13154403</v>
      </c>
      <c r="E301" s="111">
        <v>13717700.093499999</v>
      </c>
      <c r="F301" s="112"/>
    </row>
    <row r="302" spans="1:6" ht="15.2" hidden="1" customHeight="1" outlineLevel="1">
      <c r="A302" s="109"/>
      <c r="B302" s="110" t="s">
        <v>221</v>
      </c>
      <c r="C302" s="111">
        <v>4536673.49</v>
      </c>
      <c r="D302" s="111">
        <v>0</v>
      </c>
      <c r="E302" s="111">
        <v>4536673.49</v>
      </c>
      <c r="F302" s="112"/>
    </row>
    <row r="303" spans="1:6" ht="15.2" hidden="1" customHeight="1" outlineLevel="1">
      <c r="A303" s="109"/>
      <c r="B303" s="110" t="s">
        <v>222</v>
      </c>
      <c r="C303" s="111">
        <v>336612687</v>
      </c>
      <c r="D303" s="111">
        <v>1459857731</v>
      </c>
      <c r="E303" s="111">
        <v>1796470418</v>
      </c>
      <c r="F303" s="112"/>
    </row>
    <row r="304" spans="1:6" ht="15.2" hidden="1" customHeight="1" outlineLevel="1">
      <c r="A304" s="109"/>
      <c r="B304" s="110" t="s">
        <v>223</v>
      </c>
      <c r="C304" s="111">
        <v>130964946</v>
      </c>
      <c r="D304" s="111">
        <v>164967711</v>
      </c>
      <c r="E304" s="111">
        <v>295932657</v>
      </c>
      <c r="F304" s="112"/>
    </row>
    <row r="305" spans="1:6" ht="15.2" hidden="1" customHeight="1" outlineLevel="1">
      <c r="A305" s="109"/>
      <c r="B305" s="110" t="s">
        <v>224</v>
      </c>
      <c r="C305" s="111">
        <v>38294039.483263001</v>
      </c>
      <c r="D305" s="111">
        <v>451850077.75773704</v>
      </c>
      <c r="E305" s="111">
        <v>490144117.24100006</v>
      </c>
      <c r="F305" s="112"/>
    </row>
    <row r="306" spans="1:6" ht="15.2" hidden="1" customHeight="1" outlineLevel="1">
      <c r="A306" s="109"/>
      <c r="B306" s="110" t="s">
        <v>225</v>
      </c>
      <c r="C306" s="111">
        <v>74002805</v>
      </c>
      <c r="D306" s="111">
        <v>288255430</v>
      </c>
      <c r="E306" s="111">
        <v>362258235</v>
      </c>
      <c r="F306" s="112"/>
    </row>
    <row r="307" spans="1:6" ht="15.2" customHeight="1" collapsed="1">
      <c r="A307" s="109" t="s">
        <v>69</v>
      </c>
      <c r="B307" s="113" t="s">
        <v>237</v>
      </c>
      <c r="C307" s="111">
        <f>SUM($C$283:$C$306)</f>
        <v>2075881757.2351313</v>
      </c>
      <c r="D307" s="111">
        <f>SUM($D$283:$D$306)</f>
        <v>12460325849.310375</v>
      </c>
      <c r="E307" s="111">
        <f>SUM($E$283:$E$306)</f>
        <v>14536207606.545507</v>
      </c>
      <c r="F307" s="112"/>
    </row>
    <row r="308" spans="1:6" ht="15.2" hidden="1" customHeight="1" outlineLevel="1">
      <c r="A308" s="109"/>
      <c r="B308" s="110" t="s">
        <v>202</v>
      </c>
      <c r="C308" s="111">
        <v>0</v>
      </c>
      <c r="D308" s="111">
        <v>0</v>
      </c>
      <c r="E308" s="111">
        <v>0</v>
      </c>
      <c r="F308" s="112"/>
    </row>
    <row r="309" spans="1:6" ht="15.2" hidden="1" customHeight="1" outlineLevel="1">
      <c r="A309" s="109"/>
      <c r="B309" s="110" t="s">
        <v>203</v>
      </c>
      <c r="C309" s="111">
        <v>0</v>
      </c>
      <c r="D309" s="111">
        <v>0</v>
      </c>
      <c r="E309" s="111">
        <v>0</v>
      </c>
      <c r="F309" s="112"/>
    </row>
    <row r="310" spans="1:6" ht="15.2" hidden="1" customHeight="1" outlineLevel="1">
      <c r="A310" s="109"/>
      <c r="B310" s="110" t="s">
        <v>204</v>
      </c>
      <c r="C310" s="111">
        <v>4796.68</v>
      </c>
      <c r="D310" s="111">
        <v>8167</v>
      </c>
      <c r="E310" s="111">
        <v>12963.68</v>
      </c>
      <c r="F310" s="112"/>
    </row>
    <row r="311" spans="1:6" ht="15.2" hidden="1" customHeight="1" outlineLevel="1">
      <c r="A311" s="109"/>
      <c r="B311" s="110" t="s">
        <v>205</v>
      </c>
      <c r="C311" s="111">
        <v>0</v>
      </c>
      <c r="D311" s="111">
        <v>0</v>
      </c>
      <c r="E311" s="111">
        <v>0</v>
      </c>
      <c r="F311" s="112"/>
    </row>
    <row r="312" spans="1:6" ht="15.2" hidden="1" customHeight="1" outlineLevel="1">
      <c r="A312" s="109"/>
      <c r="B312" s="110" t="s">
        <v>206</v>
      </c>
      <c r="C312" s="111">
        <v>0</v>
      </c>
      <c r="D312" s="111">
        <v>0</v>
      </c>
      <c r="E312" s="111">
        <v>0</v>
      </c>
      <c r="F312" s="112"/>
    </row>
    <row r="313" spans="1:6" ht="15.2" hidden="1" customHeight="1" outlineLevel="1">
      <c r="A313" s="109"/>
      <c r="B313" s="110" t="s">
        <v>207</v>
      </c>
      <c r="C313" s="111">
        <v>0</v>
      </c>
      <c r="D313" s="111">
        <v>0</v>
      </c>
      <c r="E313" s="111">
        <v>0</v>
      </c>
      <c r="F313" s="112"/>
    </row>
    <row r="314" spans="1:6" ht="15.2" hidden="1" customHeight="1" outlineLevel="1">
      <c r="A314" s="109"/>
      <c r="B314" s="110" t="s">
        <v>208</v>
      </c>
      <c r="C314" s="114"/>
      <c r="D314" s="111">
        <v>2761</v>
      </c>
      <c r="E314" s="111">
        <v>2761</v>
      </c>
      <c r="F314" s="112"/>
    </row>
    <row r="315" spans="1:6" ht="15.2" hidden="1" customHeight="1" outlineLevel="1">
      <c r="A315" s="109"/>
      <c r="B315" s="110" t="s">
        <v>209</v>
      </c>
      <c r="C315" s="111">
        <v>296</v>
      </c>
      <c r="D315" s="111">
        <v>6756</v>
      </c>
      <c r="E315" s="111">
        <v>7052</v>
      </c>
      <c r="F315" s="112"/>
    </row>
    <row r="316" spans="1:6" ht="15.2" hidden="1" customHeight="1" outlineLevel="1">
      <c r="A316" s="109"/>
      <c r="B316" s="110" t="s">
        <v>210</v>
      </c>
      <c r="C316" s="114"/>
      <c r="D316" s="114"/>
      <c r="E316" s="111">
        <v>0</v>
      </c>
      <c r="F316" s="112"/>
    </row>
    <row r="317" spans="1:6" ht="15.2" hidden="1" customHeight="1" outlineLevel="1">
      <c r="A317" s="109"/>
      <c r="B317" s="110" t="s">
        <v>211</v>
      </c>
      <c r="C317" s="111">
        <v>282</v>
      </c>
      <c r="D317" s="111">
        <v>24965</v>
      </c>
      <c r="E317" s="111">
        <v>25247</v>
      </c>
      <c r="F317" s="112"/>
    </row>
    <row r="318" spans="1:6" ht="15.2" hidden="1" customHeight="1" outlineLevel="1">
      <c r="A318" s="109"/>
      <c r="B318" s="110" t="s">
        <v>212</v>
      </c>
      <c r="C318" s="111">
        <v>775</v>
      </c>
      <c r="D318" s="111">
        <v>0</v>
      </c>
      <c r="E318" s="111">
        <v>775</v>
      </c>
      <c r="F318" s="112"/>
    </row>
    <row r="319" spans="1:6" ht="15.2" hidden="1" customHeight="1" outlineLevel="1">
      <c r="A319" s="109"/>
      <c r="B319" s="110" t="s">
        <v>213</v>
      </c>
      <c r="C319" s="114">
        <v>855</v>
      </c>
      <c r="D319" s="114">
        <v>1495197</v>
      </c>
      <c r="E319" s="111">
        <v>1496052</v>
      </c>
      <c r="F319" s="112"/>
    </row>
    <row r="320" spans="1:6" ht="15.2" hidden="1" customHeight="1" outlineLevel="1">
      <c r="A320" s="109"/>
      <c r="B320" s="110" t="s">
        <v>214</v>
      </c>
      <c r="C320" s="111">
        <v>0</v>
      </c>
      <c r="D320" s="111">
        <v>0</v>
      </c>
      <c r="E320" s="111">
        <v>0</v>
      </c>
      <c r="F320" s="112"/>
    </row>
    <row r="321" spans="1:6" ht="15.2" hidden="1" customHeight="1" outlineLevel="1">
      <c r="A321" s="109"/>
      <c r="B321" s="110" t="s">
        <v>215</v>
      </c>
      <c r="C321" s="111">
        <v>0</v>
      </c>
      <c r="D321" s="111">
        <v>0</v>
      </c>
      <c r="E321" s="111">
        <v>0</v>
      </c>
      <c r="F321" s="112"/>
    </row>
    <row r="322" spans="1:6" ht="15.2" hidden="1" customHeight="1" outlineLevel="1">
      <c r="A322" s="109"/>
      <c r="B322" s="110" t="s">
        <v>216</v>
      </c>
      <c r="C322" s="111">
        <v>0</v>
      </c>
      <c r="D322" s="111">
        <v>0</v>
      </c>
      <c r="E322" s="111">
        <v>0</v>
      </c>
      <c r="F322" s="112"/>
    </row>
    <row r="323" spans="1:6" ht="15.2" hidden="1" customHeight="1" outlineLevel="1">
      <c r="A323" s="109"/>
      <c r="B323" s="110" t="s">
        <v>217</v>
      </c>
      <c r="C323" s="111">
        <v>0</v>
      </c>
      <c r="D323" s="111">
        <v>0</v>
      </c>
      <c r="E323" s="111">
        <v>0</v>
      </c>
      <c r="F323" s="112"/>
    </row>
    <row r="324" spans="1:6" ht="15.2" hidden="1" customHeight="1" outlineLevel="1">
      <c r="A324" s="109"/>
      <c r="B324" s="110" t="s">
        <v>218</v>
      </c>
      <c r="C324" s="111">
        <v>260442</v>
      </c>
      <c r="D324" s="111">
        <v>3294772</v>
      </c>
      <c r="E324" s="111">
        <v>3555214</v>
      </c>
      <c r="F324" s="112"/>
    </row>
    <row r="325" spans="1:6" ht="15.2" hidden="1" customHeight="1" outlineLevel="1">
      <c r="A325" s="109"/>
      <c r="B325" s="110" t="s">
        <v>219</v>
      </c>
      <c r="C325" s="114"/>
      <c r="D325" s="114"/>
      <c r="E325" s="111">
        <v>0</v>
      </c>
      <c r="F325" s="112"/>
    </row>
    <row r="326" spans="1:6" ht="15.2" hidden="1" customHeight="1" outlineLevel="1">
      <c r="A326" s="109"/>
      <c r="B326" s="110" t="s">
        <v>220</v>
      </c>
      <c r="C326" s="114"/>
      <c r="D326" s="114"/>
      <c r="E326" s="111">
        <v>0</v>
      </c>
      <c r="F326" s="112"/>
    </row>
    <row r="327" spans="1:6" ht="15.2" hidden="1" customHeight="1" outlineLevel="1">
      <c r="A327" s="109"/>
      <c r="B327" s="110" t="s">
        <v>221</v>
      </c>
      <c r="C327" s="114"/>
      <c r="D327" s="114"/>
      <c r="E327" s="111">
        <v>0</v>
      </c>
      <c r="F327" s="112"/>
    </row>
    <row r="328" spans="1:6" ht="15.2" hidden="1" customHeight="1" outlineLevel="1">
      <c r="A328" s="109"/>
      <c r="B328" s="110" t="s">
        <v>222</v>
      </c>
      <c r="C328" s="111">
        <v>470088</v>
      </c>
      <c r="D328" s="111">
        <v>761592</v>
      </c>
      <c r="E328" s="111">
        <v>1231680</v>
      </c>
      <c r="F328" s="112"/>
    </row>
    <row r="329" spans="1:6" ht="15.2" hidden="1" customHeight="1" outlineLevel="1">
      <c r="A329" s="109"/>
      <c r="B329" s="110" t="s">
        <v>223</v>
      </c>
      <c r="C329" s="111">
        <v>0</v>
      </c>
      <c r="D329" s="114"/>
      <c r="E329" s="111">
        <v>0</v>
      </c>
      <c r="F329" s="112"/>
    </row>
    <row r="330" spans="1:6" ht="15.2" hidden="1" customHeight="1" outlineLevel="1">
      <c r="A330" s="109"/>
      <c r="B330" s="110" t="s">
        <v>224</v>
      </c>
      <c r="C330" s="114"/>
      <c r="D330" s="114"/>
      <c r="E330" s="111">
        <v>0</v>
      </c>
      <c r="F330" s="112"/>
    </row>
    <row r="331" spans="1:6" ht="15.2" hidden="1" customHeight="1" outlineLevel="1">
      <c r="A331" s="109"/>
      <c r="B331" s="110" t="s">
        <v>225</v>
      </c>
      <c r="C331" s="111">
        <v>0</v>
      </c>
      <c r="D331" s="111">
        <v>0</v>
      </c>
      <c r="E331" s="111">
        <v>0</v>
      </c>
      <c r="F331" s="112"/>
    </row>
    <row r="332" spans="1:6" ht="15.2" customHeight="1" collapsed="1">
      <c r="A332" s="109" t="s">
        <v>71</v>
      </c>
      <c r="B332" s="113" t="s">
        <v>169</v>
      </c>
      <c r="C332" s="111">
        <f>SUM($C$308:$C$331)</f>
        <v>737534.67999999993</v>
      </c>
      <c r="D332" s="111">
        <f>SUM($D$308:$D$331)</f>
        <v>5594210</v>
      </c>
      <c r="E332" s="111">
        <f>SUM($E$308:$E$331)</f>
        <v>6331744.6799999997</v>
      </c>
      <c r="F332" s="112"/>
    </row>
    <row r="333" spans="1:6" ht="15.2" hidden="1" customHeight="1" outlineLevel="1">
      <c r="A333" s="109"/>
      <c r="B333" s="110" t="s">
        <v>202</v>
      </c>
      <c r="C333" s="111">
        <v>0</v>
      </c>
      <c r="D333" s="111">
        <v>241583</v>
      </c>
      <c r="E333" s="111">
        <v>241583</v>
      </c>
      <c r="F333" s="112"/>
    </row>
    <row r="334" spans="1:6" ht="15.2" hidden="1" customHeight="1" outlineLevel="1">
      <c r="A334" s="109"/>
      <c r="B334" s="110" t="s">
        <v>203</v>
      </c>
      <c r="C334" s="111">
        <v>84268336</v>
      </c>
      <c r="D334" s="111">
        <v>7014</v>
      </c>
      <c r="E334" s="111">
        <v>84275350</v>
      </c>
      <c r="F334" s="112"/>
    </row>
    <row r="335" spans="1:6" ht="15.2" hidden="1" customHeight="1" outlineLevel="1">
      <c r="A335" s="109"/>
      <c r="B335" s="110" t="s">
        <v>204</v>
      </c>
      <c r="C335" s="111">
        <v>58395769.68</v>
      </c>
      <c r="D335" s="111">
        <v>60074472</v>
      </c>
      <c r="E335" s="111">
        <v>118470241.68000001</v>
      </c>
      <c r="F335" s="112"/>
    </row>
    <row r="336" spans="1:6" ht="15.2" hidden="1" customHeight="1" outlineLevel="1">
      <c r="A336" s="109"/>
      <c r="B336" s="110" t="s">
        <v>205</v>
      </c>
      <c r="C336" s="111">
        <v>650</v>
      </c>
      <c r="D336" s="111">
        <v>34289672</v>
      </c>
      <c r="E336" s="111">
        <v>34290322</v>
      </c>
      <c r="F336" s="112"/>
    </row>
    <row r="337" spans="1:6" ht="15.2" hidden="1" customHeight="1" outlineLevel="1">
      <c r="A337" s="109"/>
      <c r="B337" s="110" t="s">
        <v>206</v>
      </c>
      <c r="C337" s="111">
        <v>6399032.71</v>
      </c>
      <c r="D337" s="111">
        <v>0</v>
      </c>
      <c r="E337" s="111">
        <v>6399032.71</v>
      </c>
      <c r="F337" s="112"/>
    </row>
    <row r="338" spans="1:6" ht="15.2" hidden="1" customHeight="1" outlineLevel="1">
      <c r="A338" s="109"/>
      <c r="B338" s="110" t="s">
        <v>207</v>
      </c>
      <c r="C338" s="111">
        <v>0</v>
      </c>
      <c r="D338" s="111">
        <v>6164881</v>
      </c>
      <c r="E338" s="111">
        <v>6164881</v>
      </c>
      <c r="F338" s="112"/>
    </row>
    <row r="339" spans="1:6" ht="15.2" hidden="1" customHeight="1" outlineLevel="1">
      <c r="A339" s="109"/>
      <c r="B339" s="110" t="s">
        <v>208</v>
      </c>
      <c r="C339" s="111">
        <v>243451579</v>
      </c>
      <c r="D339" s="111">
        <v>1946255322</v>
      </c>
      <c r="E339" s="111">
        <v>2189706901</v>
      </c>
      <c r="F339" s="112"/>
    </row>
    <row r="340" spans="1:6" ht="15.2" hidden="1" customHeight="1" outlineLevel="1">
      <c r="A340" s="109"/>
      <c r="B340" s="110" t="s">
        <v>209</v>
      </c>
      <c r="C340" s="111">
        <v>46736498</v>
      </c>
      <c r="D340" s="111">
        <v>590627776</v>
      </c>
      <c r="E340" s="111">
        <v>637364274</v>
      </c>
      <c r="F340" s="112"/>
    </row>
    <row r="341" spans="1:6" ht="15.2" hidden="1" customHeight="1" outlineLevel="1">
      <c r="A341" s="109"/>
      <c r="B341" s="110" t="s">
        <v>210</v>
      </c>
      <c r="C341" s="111">
        <v>810279</v>
      </c>
      <c r="D341" s="111">
        <v>16842193</v>
      </c>
      <c r="E341" s="111">
        <v>17652472</v>
      </c>
      <c r="F341" s="112"/>
    </row>
    <row r="342" spans="1:6" ht="15.2" hidden="1" customHeight="1" outlineLevel="1">
      <c r="A342" s="109"/>
      <c r="B342" s="110" t="s">
        <v>211</v>
      </c>
      <c r="C342" s="111">
        <v>306972814</v>
      </c>
      <c r="D342" s="111">
        <v>1739003913</v>
      </c>
      <c r="E342" s="111">
        <v>2045976727</v>
      </c>
      <c r="F342" s="112"/>
    </row>
    <row r="343" spans="1:6" ht="15.2" hidden="1" customHeight="1" outlineLevel="1">
      <c r="A343" s="109"/>
      <c r="B343" s="110" t="s">
        <v>212</v>
      </c>
      <c r="C343" s="111">
        <v>109070610</v>
      </c>
      <c r="D343" s="111">
        <v>-0.21000000002095476</v>
      </c>
      <c r="E343" s="111">
        <v>109070609.79000001</v>
      </c>
      <c r="F343" s="112"/>
    </row>
    <row r="344" spans="1:6" ht="15.2" hidden="1" customHeight="1" outlineLevel="1">
      <c r="A344" s="109"/>
      <c r="B344" s="110" t="s">
        <v>213</v>
      </c>
      <c r="C344" s="111">
        <v>353804647</v>
      </c>
      <c r="D344" s="111">
        <v>3293998121</v>
      </c>
      <c r="E344" s="111">
        <v>3647802768</v>
      </c>
      <c r="F344" s="112"/>
    </row>
    <row r="345" spans="1:6" ht="15.2" hidden="1" customHeight="1" outlineLevel="1">
      <c r="A345" s="109"/>
      <c r="B345" s="110" t="s">
        <v>214</v>
      </c>
      <c r="C345" s="111">
        <v>67999810</v>
      </c>
      <c r="D345" s="111">
        <v>3787438</v>
      </c>
      <c r="E345" s="111">
        <v>71787248</v>
      </c>
      <c r="F345" s="112"/>
    </row>
    <row r="346" spans="1:6" ht="15.2" hidden="1" customHeight="1" outlineLevel="1">
      <c r="A346" s="109"/>
      <c r="B346" s="110" t="s">
        <v>215</v>
      </c>
      <c r="C346" s="111">
        <v>23334803</v>
      </c>
      <c r="D346" s="111">
        <v>180501</v>
      </c>
      <c r="E346" s="111">
        <v>23515304</v>
      </c>
      <c r="F346" s="112"/>
    </row>
    <row r="347" spans="1:6" ht="15.2" hidden="1" customHeight="1" outlineLevel="1">
      <c r="A347" s="109"/>
      <c r="B347" s="110" t="s">
        <v>216</v>
      </c>
      <c r="C347" s="111">
        <v>162088</v>
      </c>
      <c r="D347" s="111">
        <v>79364429</v>
      </c>
      <c r="E347" s="111">
        <v>79526517</v>
      </c>
      <c r="F347" s="112"/>
    </row>
    <row r="348" spans="1:6" ht="15.2" hidden="1" customHeight="1" outlineLevel="1">
      <c r="A348" s="109"/>
      <c r="B348" s="110" t="s">
        <v>217</v>
      </c>
      <c r="C348" s="111">
        <v>30055573.458368212</v>
      </c>
      <c r="D348" s="111">
        <v>183098445.76264012</v>
      </c>
      <c r="E348" s="111">
        <v>213154019.22100833</v>
      </c>
      <c r="F348" s="112"/>
    </row>
    <row r="349" spans="1:6" ht="15.2" hidden="1" customHeight="1" outlineLevel="1">
      <c r="A349" s="109"/>
      <c r="B349" s="110" t="s">
        <v>218</v>
      </c>
      <c r="C349" s="111">
        <v>152333690</v>
      </c>
      <c r="D349" s="111">
        <v>2117960916</v>
      </c>
      <c r="E349" s="111">
        <v>2270294606</v>
      </c>
      <c r="F349" s="112"/>
    </row>
    <row r="350" spans="1:6" ht="15.2" hidden="1" customHeight="1" outlineLevel="1">
      <c r="A350" s="109"/>
      <c r="B350" s="110" t="s">
        <v>219</v>
      </c>
      <c r="C350" s="111">
        <v>7378576</v>
      </c>
      <c r="D350" s="111">
        <v>15176438</v>
      </c>
      <c r="E350" s="111">
        <v>22555014</v>
      </c>
      <c r="F350" s="112"/>
    </row>
    <row r="351" spans="1:6" ht="15.2" hidden="1" customHeight="1" outlineLevel="1">
      <c r="A351" s="109"/>
      <c r="B351" s="110" t="s">
        <v>220</v>
      </c>
      <c r="C351" s="111">
        <v>563297.09350000008</v>
      </c>
      <c r="D351" s="111">
        <v>13154403</v>
      </c>
      <c r="E351" s="111">
        <v>13717700.093499999</v>
      </c>
      <c r="F351" s="112"/>
    </row>
    <row r="352" spans="1:6" ht="15.2" hidden="1" customHeight="1" outlineLevel="1">
      <c r="A352" s="109"/>
      <c r="B352" s="110" t="s">
        <v>221</v>
      </c>
      <c r="C352" s="111">
        <v>4536673.49</v>
      </c>
      <c r="D352" s="111">
        <v>0</v>
      </c>
      <c r="E352" s="111">
        <v>4536673.49</v>
      </c>
      <c r="F352" s="112"/>
    </row>
    <row r="353" spans="1:6" ht="15.2" hidden="1" customHeight="1" outlineLevel="1">
      <c r="A353" s="109"/>
      <c r="B353" s="110" t="s">
        <v>222</v>
      </c>
      <c r="C353" s="111">
        <v>337082775</v>
      </c>
      <c r="D353" s="111">
        <v>1460619323</v>
      </c>
      <c r="E353" s="111">
        <v>1797702098</v>
      </c>
      <c r="F353" s="112"/>
    </row>
    <row r="354" spans="1:6" ht="15.2" hidden="1" customHeight="1" outlineLevel="1">
      <c r="A354" s="109"/>
      <c r="B354" s="110" t="s">
        <v>223</v>
      </c>
      <c r="C354" s="111">
        <v>130964946</v>
      </c>
      <c r="D354" s="111">
        <v>164967711</v>
      </c>
      <c r="E354" s="111">
        <v>295932657</v>
      </c>
      <c r="F354" s="112"/>
    </row>
    <row r="355" spans="1:6" ht="15.2" hidden="1" customHeight="1" outlineLevel="1">
      <c r="A355" s="109"/>
      <c r="B355" s="110" t="s">
        <v>224</v>
      </c>
      <c r="C355" s="111">
        <v>38294039.483263001</v>
      </c>
      <c r="D355" s="111">
        <v>451850077.75773704</v>
      </c>
      <c r="E355" s="111">
        <v>490144117.24100006</v>
      </c>
      <c r="F355" s="112"/>
    </row>
    <row r="356" spans="1:6" ht="15.2" hidden="1" customHeight="1" outlineLevel="1">
      <c r="A356" s="109"/>
      <c r="B356" s="110" t="s">
        <v>225</v>
      </c>
      <c r="C356" s="111">
        <v>74002805</v>
      </c>
      <c r="D356" s="111">
        <v>288255430</v>
      </c>
      <c r="E356" s="111">
        <v>362258235</v>
      </c>
      <c r="F356" s="112"/>
    </row>
    <row r="357" spans="1:6" ht="15.2" customHeight="1" collapsed="1">
      <c r="A357" s="109" t="s">
        <v>73</v>
      </c>
      <c r="B357" s="113" t="s">
        <v>238</v>
      </c>
      <c r="C357" s="111">
        <f>SUM($C$333:$C$356)</f>
        <v>2076619291.9151311</v>
      </c>
      <c r="D357" s="111">
        <f>SUM($D$333:$D$356)</f>
        <v>12465920059.310375</v>
      </c>
      <c r="E357" s="111">
        <f>SUM($E$333:$E$356)</f>
        <v>14542539351.225508</v>
      </c>
      <c r="F357" s="112"/>
    </row>
    <row r="358" spans="1:6" ht="15.2" hidden="1" customHeight="1" outlineLevel="1">
      <c r="A358" s="109"/>
      <c r="B358" s="110" t="s">
        <v>202</v>
      </c>
      <c r="C358" s="111">
        <v>0</v>
      </c>
      <c r="D358" s="111">
        <v>676965</v>
      </c>
      <c r="E358" s="111">
        <v>676965</v>
      </c>
      <c r="F358" s="112"/>
    </row>
    <row r="359" spans="1:6" ht="15.2" hidden="1" customHeight="1" outlineLevel="1">
      <c r="A359" s="109"/>
      <c r="B359" s="110" t="s">
        <v>203</v>
      </c>
      <c r="C359" s="111">
        <v>18177103</v>
      </c>
      <c r="D359" s="111">
        <v>-2442</v>
      </c>
      <c r="E359" s="111">
        <v>18174661</v>
      </c>
      <c r="F359" s="112"/>
    </row>
    <row r="360" spans="1:6" ht="15.2" hidden="1" customHeight="1" outlineLevel="1">
      <c r="A360" s="109"/>
      <c r="B360" s="110" t="s">
        <v>204</v>
      </c>
      <c r="C360" s="111">
        <v>5343449.32</v>
      </c>
      <c r="D360" s="111">
        <v>-883711</v>
      </c>
      <c r="E360" s="111">
        <v>4459738.32</v>
      </c>
      <c r="F360" s="112"/>
    </row>
    <row r="361" spans="1:6" ht="15.2" hidden="1" customHeight="1" outlineLevel="1">
      <c r="A361" s="109"/>
      <c r="B361" s="110" t="s">
        <v>205</v>
      </c>
      <c r="C361" s="111">
        <v>-650</v>
      </c>
      <c r="D361" s="111">
        <v>6881118</v>
      </c>
      <c r="E361" s="111">
        <v>6880468</v>
      </c>
      <c r="F361" s="112"/>
    </row>
    <row r="362" spans="1:6" ht="15.2" hidden="1" customHeight="1" outlineLevel="1">
      <c r="A362" s="109"/>
      <c r="B362" s="110" t="s">
        <v>206</v>
      </c>
      <c r="C362" s="111">
        <v>270654.75999999978</v>
      </c>
      <c r="D362" s="111">
        <v>0</v>
      </c>
      <c r="E362" s="111">
        <v>270654.75999999978</v>
      </c>
      <c r="F362" s="112"/>
    </row>
    <row r="363" spans="1:6" ht="15.2" hidden="1" customHeight="1" outlineLevel="1">
      <c r="A363" s="109"/>
      <c r="B363" s="110" t="s">
        <v>207</v>
      </c>
      <c r="C363" s="111">
        <v>0</v>
      </c>
      <c r="D363" s="111">
        <v>-1702164</v>
      </c>
      <c r="E363" s="111">
        <v>-1702164</v>
      </c>
      <c r="F363" s="112"/>
    </row>
    <row r="364" spans="1:6" ht="15.2" hidden="1" customHeight="1" outlineLevel="1">
      <c r="A364" s="109"/>
      <c r="B364" s="110" t="s">
        <v>208</v>
      </c>
      <c r="C364" s="111">
        <v>49932195.149999976</v>
      </c>
      <c r="D364" s="111">
        <v>282947448.88035345</v>
      </c>
      <c r="E364" s="111">
        <v>332879644.03035343</v>
      </c>
      <c r="F364" s="112"/>
    </row>
    <row r="365" spans="1:6" ht="15.2" hidden="1" customHeight="1" outlineLevel="1">
      <c r="A365" s="109"/>
      <c r="B365" s="110" t="s">
        <v>209</v>
      </c>
      <c r="C365" s="111">
        <v>9087208</v>
      </c>
      <c r="D365" s="111">
        <v>38280541</v>
      </c>
      <c r="E365" s="111">
        <v>47367749</v>
      </c>
      <c r="F365" s="112"/>
    </row>
    <row r="366" spans="1:6" ht="15.2" hidden="1" customHeight="1" outlineLevel="1">
      <c r="A366" s="109"/>
      <c r="B366" s="110" t="s">
        <v>210</v>
      </c>
      <c r="C366" s="111">
        <v>-310570</v>
      </c>
      <c r="D366" s="111">
        <v>-2032334</v>
      </c>
      <c r="E366" s="111">
        <v>-2342904</v>
      </c>
      <c r="F366" s="112"/>
    </row>
    <row r="367" spans="1:6" ht="15.2" hidden="1" customHeight="1" outlineLevel="1">
      <c r="A367" s="109"/>
      <c r="B367" s="110" t="s">
        <v>211</v>
      </c>
      <c r="C367" s="111">
        <v>54765243</v>
      </c>
      <c r="D367" s="111">
        <v>215148925</v>
      </c>
      <c r="E367" s="111">
        <v>269914168</v>
      </c>
      <c r="F367" s="112"/>
    </row>
    <row r="368" spans="1:6" ht="15.2" hidden="1" customHeight="1" outlineLevel="1">
      <c r="A368" s="109"/>
      <c r="B368" s="110" t="s">
        <v>212</v>
      </c>
      <c r="C368" s="111">
        <v>13439853</v>
      </c>
      <c r="D368" s="111">
        <v>273678.21000000002</v>
      </c>
      <c r="E368" s="111">
        <v>13713531.210000001</v>
      </c>
      <c r="F368" s="112"/>
    </row>
    <row r="369" spans="1:6" ht="15.2" hidden="1" customHeight="1" outlineLevel="1">
      <c r="A369" s="109"/>
      <c r="B369" s="110" t="s">
        <v>213</v>
      </c>
      <c r="C369" s="111">
        <v>-39687381</v>
      </c>
      <c r="D369" s="111">
        <v>178251142</v>
      </c>
      <c r="E369" s="111">
        <v>138563761</v>
      </c>
      <c r="F369" s="112"/>
    </row>
    <row r="370" spans="1:6" ht="15.2" hidden="1" customHeight="1" outlineLevel="1">
      <c r="A370" s="109"/>
      <c r="B370" s="110" t="s">
        <v>214</v>
      </c>
      <c r="C370" s="111">
        <v>4419775</v>
      </c>
      <c r="D370" s="111">
        <v>308</v>
      </c>
      <c r="E370" s="111">
        <v>4420083</v>
      </c>
      <c r="F370" s="112"/>
    </row>
    <row r="371" spans="1:6" ht="15.2" hidden="1" customHeight="1" outlineLevel="1">
      <c r="A371" s="109"/>
      <c r="B371" s="110" t="s">
        <v>215</v>
      </c>
      <c r="C371" s="111">
        <v>562359</v>
      </c>
      <c r="D371" s="111">
        <v>-58269</v>
      </c>
      <c r="E371" s="111">
        <v>504090</v>
      </c>
      <c r="F371" s="112"/>
    </row>
    <row r="372" spans="1:6" ht="15.2" hidden="1" customHeight="1" outlineLevel="1">
      <c r="A372" s="109"/>
      <c r="B372" s="110" t="s">
        <v>216</v>
      </c>
      <c r="C372" s="111">
        <v>47536</v>
      </c>
      <c r="D372" s="111">
        <v>4410180</v>
      </c>
      <c r="E372" s="111">
        <v>4457716</v>
      </c>
      <c r="F372" s="112"/>
    </row>
    <row r="373" spans="1:6" ht="15.2" hidden="1" customHeight="1" outlineLevel="1">
      <c r="A373" s="109"/>
      <c r="B373" s="110" t="s">
        <v>217</v>
      </c>
      <c r="C373" s="111">
        <v>1827620.6023206338</v>
      </c>
      <c r="D373" s="111">
        <v>9691384.488564074</v>
      </c>
      <c r="E373" s="111">
        <v>11519005.090884708</v>
      </c>
      <c r="F373" s="112"/>
    </row>
    <row r="374" spans="1:6" ht="15.2" hidden="1" customHeight="1" outlineLevel="1">
      <c r="A374" s="109"/>
      <c r="B374" s="110" t="s">
        <v>218</v>
      </c>
      <c r="C374" s="111">
        <v>2127467</v>
      </c>
      <c r="D374" s="111">
        <v>172965936</v>
      </c>
      <c r="E374" s="111">
        <v>175093403</v>
      </c>
      <c r="F374" s="112"/>
    </row>
    <row r="375" spans="1:6" ht="15.2" hidden="1" customHeight="1" outlineLevel="1">
      <c r="A375" s="109"/>
      <c r="B375" s="110" t="s">
        <v>219</v>
      </c>
      <c r="C375" s="111">
        <v>774715</v>
      </c>
      <c r="D375" s="111">
        <v>1872549</v>
      </c>
      <c r="E375" s="111">
        <v>2647264</v>
      </c>
      <c r="F375" s="112"/>
    </row>
    <row r="376" spans="1:6" ht="15.2" hidden="1" customHeight="1" outlineLevel="1">
      <c r="A376" s="109"/>
      <c r="B376" s="110" t="s">
        <v>220</v>
      </c>
      <c r="C376" s="111">
        <v>98689.016499999096</v>
      </c>
      <c r="D376" s="111">
        <v>1260949</v>
      </c>
      <c r="E376" s="111">
        <v>1359638.016499999</v>
      </c>
      <c r="F376" s="112"/>
    </row>
    <row r="377" spans="1:6" ht="15.2" hidden="1" customHeight="1" outlineLevel="1">
      <c r="A377" s="109"/>
      <c r="B377" s="110" t="s">
        <v>221</v>
      </c>
      <c r="C377" s="111">
        <v>278752.06000000052</v>
      </c>
      <c r="D377" s="111">
        <v>0</v>
      </c>
      <c r="E377" s="111">
        <v>278752.06000000052</v>
      </c>
      <c r="F377" s="112"/>
    </row>
    <row r="378" spans="1:6" ht="15.2" hidden="1" customHeight="1" outlineLevel="1">
      <c r="A378" s="109"/>
      <c r="B378" s="110" t="s">
        <v>222</v>
      </c>
      <c r="C378" s="111">
        <v>31838602</v>
      </c>
      <c r="D378" s="111">
        <v>44618565</v>
      </c>
      <c r="E378" s="111">
        <v>76457167</v>
      </c>
      <c r="F378" s="112"/>
    </row>
    <row r="379" spans="1:6" ht="15.2" hidden="1" customHeight="1" outlineLevel="1">
      <c r="A379" s="109"/>
      <c r="B379" s="110" t="s">
        <v>223</v>
      </c>
      <c r="C379" s="111">
        <v>9318341</v>
      </c>
      <c r="D379" s="111">
        <v>17750391</v>
      </c>
      <c r="E379" s="111">
        <v>27068732</v>
      </c>
      <c r="F379" s="112"/>
    </row>
    <row r="380" spans="1:6" ht="15.2" hidden="1" customHeight="1" outlineLevel="1">
      <c r="A380" s="109"/>
      <c r="B380" s="110" t="s">
        <v>224</v>
      </c>
      <c r="C380" s="111">
        <v>109322.83673699945</v>
      </c>
      <c r="D380" s="111">
        <v>5959447.5022629499</v>
      </c>
      <c r="E380" s="111">
        <v>6068770.3389999494</v>
      </c>
      <c r="F380" s="112"/>
    </row>
    <row r="381" spans="1:6" ht="15.2" hidden="1" customHeight="1" outlineLevel="1">
      <c r="A381" s="109"/>
      <c r="B381" s="110" t="s">
        <v>225</v>
      </c>
      <c r="C381" s="111">
        <v>984940</v>
      </c>
      <c r="D381" s="111">
        <v>1191088</v>
      </c>
      <c r="E381" s="111">
        <v>2176028</v>
      </c>
      <c r="F381" s="112"/>
    </row>
    <row r="382" spans="1:6" ht="15.2" customHeight="1" collapsed="1">
      <c r="A382" s="109" t="s">
        <v>75</v>
      </c>
      <c r="B382" s="113" t="s">
        <v>239</v>
      </c>
      <c r="C382" s="111">
        <f>SUM($C$358:$C$381)</f>
        <v>163405224.74555761</v>
      </c>
      <c r="D382" s="111">
        <f>SUM($D$358:$D$381)</f>
        <v>977501696.08118045</v>
      </c>
      <c r="E382" s="111">
        <f>SUM($E$358:$E$381)</f>
        <v>1140906920.8267381</v>
      </c>
      <c r="F382" s="112"/>
    </row>
    <row r="383" spans="1:6" ht="15.2" customHeight="1">
      <c r="A383" s="392" t="s">
        <v>240</v>
      </c>
      <c r="B383" s="392"/>
      <c r="C383" s="392"/>
      <c r="D383" s="392"/>
      <c r="E383" s="392"/>
    </row>
    <row r="384" spans="1:6" ht="15.2" hidden="1" customHeight="1" outlineLevel="1">
      <c r="A384" s="115"/>
      <c r="B384" s="110" t="s">
        <v>202</v>
      </c>
      <c r="C384" s="111">
        <v>0</v>
      </c>
      <c r="D384" s="111">
        <v>0</v>
      </c>
      <c r="E384" s="111">
        <v>0</v>
      </c>
      <c r="F384" s="112"/>
    </row>
    <row r="385" spans="1:6" ht="15.2" hidden="1" customHeight="1" outlineLevel="1">
      <c r="A385" s="115"/>
      <c r="B385" s="110" t="s">
        <v>203</v>
      </c>
      <c r="C385" s="111">
        <v>229480</v>
      </c>
      <c r="D385" s="111">
        <v>108</v>
      </c>
      <c r="E385" s="111">
        <v>229588</v>
      </c>
      <c r="F385" s="112"/>
    </row>
    <row r="386" spans="1:6" ht="15.2" hidden="1" customHeight="1" outlineLevel="1">
      <c r="A386" s="115"/>
      <c r="B386" s="110" t="s">
        <v>204</v>
      </c>
      <c r="C386" s="111">
        <v>51413.72</v>
      </c>
      <c r="D386" s="111">
        <v>87542</v>
      </c>
      <c r="E386" s="111">
        <v>138955.72</v>
      </c>
      <c r="F386" s="112"/>
    </row>
    <row r="387" spans="1:6" ht="15.2" hidden="1" customHeight="1" outlineLevel="1">
      <c r="A387" s="115"/>
      <c r="B387" s="110" t="s">
        <v>205</v>
      </c>
      <c r="C387" s="111">
        <v>0</v>
      </c>
      <c r="D387" s="111">
        <v>7214</v>
      </c>
      <c r="E387" s="111">
        <v>7214</v>
      </c>
      <c r="F387" s="112"/>
    </row>
    <row r="388" spans="1:6" ht="15.2" hidden="1" customHeight="1" outlineLevel="1">
      <c r="A388" s="115"/>
      <c r="B388" s="110" t="s">
        <v>206</v>
      </c>
      <c r="C388" s="111">
        <v>0</v>
      </c>
      <c r="D388" s="111">
        <v>0</v>
      </c>
      <c r="E388" s="111">
        <v>0</v>
      </c>
      <c r="F388" s="112"/>
    </row>
    <row r="389" spans="1:6" ht="15.2" hidden="1" customHeight="1" outlineLevel="1">
      <c r="A389" s="115"/>
      <c r="B389" s="110" t="s">
        <v>207</v>
      </c>
      <c r="C389" s="111">
        <v>0</v>
      </c>
      <c r="D389" s="111">
        <v>0</v>
      </c>
      <c r="E389" s="111">
        <v>0</v>
      </c>
      <c r="F389" s="112"/>
    </row>
    <row r="390" spans="1:6" ht="15.2" hidden="1" customHeight="1" outlineLevel="1">
      <c r="A390" s="115"/>
      <c r="B390" s="110" t="s">
        <v>208</v>
      </c>
      <c r="C390" s="111">
        <v>536453.33886715968</v>
      </c>
      <c r="D390" s="111">
        <v>5270832.6611328367</v>
      </c>
      <c r="E390" s="111">
        <v>5807285.9999999963</v>
      </c>
      <c r="F390" s="112"/>
    </row>
    <row r="391" spans="1:6" ht="15.2" hidden="1" customHeight="1" outlineLevel="1">
      <c r="A391" s="115"/>
      <c r="B391" s="110" t="s">
        <v>209</v>
      </c>
      <c r="C391" s="111">
        <v>75199</v>
      </c>
      <c r="D391" s="111">
        <v>2368624</v>
      </c>
      <c r="E391" s="111">
        <v>2443823</v>
      </c>
      <c r="F391" s="112"/>
    </row>
    <row r="392" spans="1:6" ht="15.2" hidden="1" customHeight="1" outlineLevel="1">
      <c r="A392" s="115"/>
      <c r="B392" s="110" t="s">
        <v>210</v>
      </c>
      <c r="C392" s="111">
        <v>0</v>
      </c>
      <c r="D392" s="111">
        <v>0</v>
      </c>
      <c r="E392" s="111">
        <v>0</v>
      </c>
      <c r="F392" s="112"/>
    </row>
    <row r="393" spans="1:6" ht="15.2" hidden="1" customHeight="1" outlineLevel="1">
      <c r="A393" s="115"/>
      <c r="B393" s="110" t="s">
        <v>211</v>
      </c>
      <c r="C393" s="111">
        <v>516441</v>
      </c>
      <c r="D393" s="111">
        <v>4388231</v>
      </c>
      <c r="E393" s="111">
        <v>4904672</v>
      </c>
      <c r="F393" s="112"/>
    </row>
    <row r="394" spans="1:6" ht="15.2" hidden="1" customHeight="1" outlineLevel="1">
      <c r="A394" s="115"/>
      <c r="B394" s="110" t="s">
        <v>212</v>
      </c>
      <c r="C394" s="111">
        <v>16292</v>
      </c>
      <c r="D394" s="111">
        <v>0</v>
      </c>
      <c r="E394" s="111">
        <v>16292</v>
      </c>
      <c r="F394" s="112"/>
    </row>
    <row r="395" spans="1:6" ht="15.2" hidden="1" customHeight="1" outlineLevel="1">
      <c r="A395" s="115"/>
      <c r="B395" s="110" t="s">
        <v>213</v>
      </c>
      <c r="C395" s="111">
        <v>570302</v>
      </c>
      <c r="D395" s="111">
        <v>6956950</v>
      </c>
      <c r="E395" s="111">
        <v>7527252</v>
      </c>
      <c r="F395" s="112"/>
    </row>
    <row r="396" spans="1:6" ht="15.2" hidden="1" customHeight="1" outlineLevel="1">
      <c r="A396" s="115"/>
      <c r="B396" s="110" t="s">
        <v>214</v>
      </c>
      <c r="C396" s="111">
        <v>9504</v>
      </c>
      <c r="D396" s="111">
        <v>514</v>
      </c>
      <c r="E396" s="111">
        <v>10018</v>
      </c>
      <c r="F396" s="112"/>
    </row>
    <row r="397" spans="1:6" ht="15.2" hidden="1" customHeight="1" outlineLevel="1">
      <c r="A397" s="115"/>
      <c r="B397" s="110" t="s">
        <v>215</v>
      </c>
      <c r="C397" s="111">
        <v>229730</v>
      </c>
      <c r="D397" s="111">
        <v>12164</v>
      </c>
      <c r="E397" s="111">
        <v>241894</v>
      </c>
      <c r="F397" s="112"/>
    </row>
    <row r="398" spans="1:6" ht="15.2" hidden="1" customHeight="1" outlineLevel="1">
      <c r="A398" s="115"/>
      <c r="B398" s="110" t="s">
        <v>216</v>
      </c>
      <c r="C398" s="111">
        <v>7124</v>
      </c>
      <c r="D398" s="111">
        <v>518765</v>
      </c>
      <c r="E398" s="111">
        <v>525889</v>
      </c>
      <c r="F398" s="112"/>
    </row>
    <row r="399" spans="1:6" ht="15.2" hidden="1" customHeight="1" outlineLevel="1">
      <c r="A399" s="115"/>
      <c r="B399" s="110" t="s">
        <v>217</v>
      </c>
      <c r="C399" s="114"/>
      <c r="D399" s="114"/>
      <c r="E399" s="111">
        <v>0</v>
      </c>
      <c r="F399" s="112"/>
    </row>
    <row r="400" spans="1:6" ht="15.2" hidden="1" customHeight="1" outlineLevel="1">
      <c r="A400" s="115"/>
      <c r="B400" s="110" t="s">
        <v>218</v>
      </c>
      <c r="C400" s="111">
        <v>65696</v>
      </c>
      <c r="D400" s="111">
        <v>921429</v>
      </c>
      <c r="E400" s="111">
        <v>987125</v>
      </c>
      <c r="F400" s="112"/>
    </row>
    <row r="401" spans="1:6" ht="15.2" hidden="1" customHeight="1" outlineLevel="1">
      <c r="A401" s="115"/>
      <c r="B401" s="110" t="s">
        <v>219</v>
      </c>
      <c r="C401" s="114"/>
      <c r="D401" s="114"/>
      <c r="E401" s="111">
        <v>0</v>
      </c>
      <c r="F401" s="112"/>
    </row>
    <row r="402" spans="1:6" ht="15.2" hidden="1" customHeight="1" outlineLevel="1">
      <c r="A402" s="115"/>
      <c r="B402" s="110" t="s">
        <v>220</v>
      </c>
      <c r="C402" s="114">
        <v>6142</v>
      </c>
      <c r="D402" s="114">
        <v>25392</v>
      </c>
      <c r="E402" s="111">
        <v>31534</v>
      </c>
      <c r="F402" s="112"/>
    </row>
    <row r="403" spans="1:6" ht="15.2" hidden="1" customHeight="1" outlineLevel="1">
      <c r="A403" s="115"/>
      <c r="B403" s="110" t="s">
        <v>221</v>
      </c>
      <c r="C403" s="114"/>
      <c r="D403" s="114"/>
      <c r="E403" s="111">
        <v>0</v>
      </c>
      <c r="F403" s="112"/>
    </row>
    <row r="404" spans="1:6" ht="15.2" hidden="1" customHeight="1" outlineLevel="1">
      <c r="A404" s="115"/>
      <c r="B404" s="110" t="s">
        <v>222</v>
      </c>
      <c r="C404" s="111">
        <v>128414</v>
      </c>
      <c r="D404" s="111">
        <v>945988</v>
      </c>
      <c r="E404" s="111">
        <v>1074402</v>
      </c>
      <c r="F404" s="112"/>
    </row>
    <row r="405" spans="1:6" ht="15.2" hidden="1" customHeight="1" outlineLevel="1">
      <c r="A405" s="115"/>
      <c r="B405" s="110" t="s">
        <v>223</v>
      </c>
      <c r="C405" s="114"/>
      <c r="D405" s="114"/>
      <c r="E405" s="111">
        <v>0</v>
      </c>
      <c r="F405" s="112"/>
    </row>
    <row r="406" spans="1:6" ht="15.2" hidden="1" customHeight="1" outlineLevel="1">
      <c r="A406" s="115"/>
      <c r="B406" s="110" t="s">
        <v>224</v>
      </c>
      <c r="C406" s="111">
        <v>130215.4074557537</v>
      </c>
      <c r="D406" s="111">
        <v>1692924.5925442455</v>
      </c>
      <c r="E406" s="111">
        <v>1823139.9999999993</v>
      </c>
      <c r="F406" s="112"/>
    </row>
    <row r="407" spans="1:6" ht="15.2" hidden="1" customHeight="1" outlineLevel="1">
      <c r="A407" s="115"/>
      <c r="B407" s="110" t="s">
        <v>225</v>
      </c>
      <c r="C407" s="111">
        <v>0</v>
      </c>
      <c r="D407" s="111">
        <v>0</v>
      </c>
      <c r="E407" s="111">
        <v>0</v>
      </c>
      <c r="F407" s="112"/>
    </row>
    <row r="408" spans="1:6" ht="15.2" customHeight="1" collapsed="1">
      <c r="A408" s="115" t="s">
        <v>77</v>
      </c>
      <c r="B408" s="113" t="s">
        <v>241</v>
      </c>
      <c r="C408" s="111">
        <f>SUM($C$384:$C$407)</f>
        <v>2572406.4663229133</v>
      </c>
      <c r="D408" s="111">
        <f>SUM($D$384:$D$407)</f>
        <v>23196678.253677081</v>
      </c>
      <c r="E408" s="111">
        <f>SUM($E$384:$E$407)</f>
        <v>25769084.719999995</v>
      </c>
      <c r="F408" s="112"/>
    </row>
    <row r="409" spans="1:6" ht="15.2" hidden="1" customHeight="1" outlineLevel="1">
      <c r="A409" s="115"/>
      <c r="B409" s="110" t="s">
        <v>202</v>
      </c>
      <c r="C409" s="111">
        <v>0</v>
      </c>
      <c r="D409" s="111">
        <v>0</v>
      </c>
      <c r="E409" s="111">
        <v>0</v>
      </c>
      <c r="F409" s="112"/>
    </row>
    <row r="410" spans="1:6" ht="15.2" hidden="1" customHeight="1" outlineLevel="1">
      <c r="A410" s="115"/>
      <c r="B410" s="110" t="s">
        <v>203</v>
      </c>
      <c r="C410" s="111">
        <v>-140</v>
      </c>
      <c r="D410" s="111">
        <v>140</v>
      </c>
      <c r="E410" s="111">
        <v>0</v>
      </c>
      <c r="F410" s="112"/>
    </row>
    <row r="411" spans="1:6" ht="15.2" hidden="1" customHeight="1" outlineLevel="1">
      <c r="A411" s="115"/>
      <c r="B411" s="110" t="s">
        <v>204</v>
      </c>
      <c r="C411" s="111">
        <v>10573.49</v>
      </c>
      <c r="D411" s="111">
        <v>18003.510000000002</v>
      </c>
      <c r="E411" s="111">
        <v>28577</v>
      </c>
      <c r="F411" s="112"/>
    </row>
    <row r="412" spans="1:6" ht="15.2" hidden="1" customHeight="1" outlineLevel="1">
      <c r="A412" s="115"/>
      <c r="B412" s="110" t="s">
        <v>205</v>
      </c>
      <c r="C412" s="111">
        <v>0</v>
      </c>
      <c r="D412" s="111">
        <v>343016</v>
      </c>
      <c r="E412" s="111">
        <v>343016</v>
      </c>
      <c r="F412" s="112"/>
    </row>
    <row r="413" spans="1:6" ht="15.2" hidden="1" customHeight="1" outlineLevel="1">
      <c r="A413" s="115"/>
      <c r="B413" s="110" t="s">
        <v>206</v>
      </c>
      <c r="C413" s="111">
        <v>0</v>
      </c>
      <c r="D413" s="111">
        <v>0</v>
      </c>
      <c r="E413" s="111">
        <v>0</v>
      </c>
      <c r="F413" s="112"/>
    </row>
    <row r="414" spans="1:6" ht="15.2" hidden="1" customHeight="1" outlineLevel="1">
      <c r="A414" s="115"/>
      <c r="B414" s="110" t="s">
        <v>207</v>
      </c>
      <c r="C414" s="111">
        <v>0</v>
      </c>
      <c r="D414" s="111">
        <v>0</v>
      </c>
      <c r="E414" s="111">
        <v>0</v>
      </c>
      <c r="F414" s="112"/>
    </row>
    <row r="415" spans="1:6" ht="15.2" hidden="1" customHeight="1" outlineLevel="1">
      <c r="A415" s="115"/>
      <c r="B415" s="110" t="s">
        <v>208</v>
      </c>
      <c r="C415" s="111">
        <v>4841948.286422546</v>
      </c>
      <c r="D415" s="111">
        <v>50509681.71357742</v>
      </c>
      <c r="E415" s="111">
        <v>55351629.999999963</v>
      </c>
      <c r="F415" s="112"/>
    </row>
    <row r="416" spans="1:6" ht="15.2" hidden="1" customHeight="1" outlineLevel="1">
      <c r="A416" s="115"/>
      <c r="B416" s="110" t="s">
        <v>209</v>
      </c>
      <c r="C416" s="111">
        <v>173258</v>
      </c>
      <c r="D416" s="111">
        <v>5457268</v>
      </c>
      <c r="E416" s="111">
        <v>5630526</v>
      </c>
      <c r="F416" s="112"/>
    </row>
    <row r="417" spans="1:6" ht="15.2" hidden="1" customHeight="1" outlineLevel="1">
      <c r="A417" s="115"/>
      <c r="B417" s="110" t="s">
        <v>210</v>
      </c>
      <c r="C417" s="114"/>
      <c r="D417" s="114"/>
      <c r="E417" s="111">
        <v>0</v>
      </c>
      <c r="F417" s="112"/>
    </row>
    <row r="418" spans="1:6" ht="15.2" hidden="1" customHeight="1" outlineLevel="1">
      <c r="A418" s="115"/>
      <c r="B418" s="110" t="s">
        <v>211</v>
      </c>
      <c r="C418" s="111">
        <v>699945</v>
      </c>
      <c r="D418" s="111">
        <v>7583455</v>
      </c>
      <c r="E418" s="111">
        <v>8283400</v>
      </c>
      <c r="F418" s="112"/>
    </row>
    <row r="419" spans="1:6" ht="15.2" hidden="1" customHeight="1" outlineLevel="1">
      <c r="A419" s="115"/>
      <c r="B419" s="110" t="s">
        <v>212</v>
      </c>
      <c r="C419" s="111">
        <v>164500</v>
      </c>
      <c r="D419" s="111">
        <v>0</v>
      </c>
      <c r="E419" s="111">
        <v>164500</v>
      </c>
      <c r="F419" s="112"/>
    </row>
    <row r="420" spans="1:6" ht="15.2" hidden="1" customHeight="1" outlineLevel="1">
      <c r="A420" s="115"/>
      <c r="B420" s="110" t="s">
        <v>213</v>
      </c>
      <c r="C420" s="111">
        <v>1044420</v>
      </c>
      <c r="D420" s="111">
        <v>12740595</v>
      </c>
      <c r="E420" s="111">
        <v>13785015</v>
      </c>
      <c r="F420" s="112"/>
    </row>
    <row r="421" spans="1:6" ht="15.2" hidden="1" customHeight="1" outlineLevel="1">
      <c r="A421" s="115"/>
      <c r="B421" s="110" t="s">
        <v>214</v>
      </c>
      <c r="C421" s="111">
        <v>27845</v>
      </c>
      <c r="D421" s="111">
        <v>1507</v>
      </c>
      <c r="E421" s="111">
        <v>29352</v>
      </c>
      <c r="F421" s="112"/>
    </row>
    <row r="422" spans="1:6" ht="15.2" hidden="1" customHeight="1" outlineLevel="1">
      <c r="A422" s="115"/>
      <c r="B422" s="110" t="s">
        <v>215</v>
      </c>
      <c r="C422" s="111">
        <v>100480</v>
      </c>
      <c r="D422" s="111">
        <v>5320</v>
      </c>
      <c r="E422" s="111">
        <v>105800</v>
      </c>
      <c r="F422" s="112"/>
    </row>
    <row r="423" spans="1:6" ht="15.2" hidden="1" customHeight="1" outlineLevel="1">
      <c r="A423" s="115"/>
      <c r="B423" s="110" t="s">
        <v>216</v>
      </c>
      <c r="C423" s="111">
        <v>660</v>
      </c>
      <c r="D423" s="111">
        <v>48090</v>
      </c>
      <c r="E423" s="111">
        <v>48750</v>
      </c>
      <c r="F423" s="112"/>
    </row>
    <row r="424" spans="1:6" ht="15.2" hidden="1" customHeight="1" outlineLevel="1">
      <c r="A424" s="115"/>
      <c r="B424" s="110" t="s">
        <v>217</v>
      </c>
      <c r="C424" s="114"/>
      <c r="D424" s="114"/>
      <c r="E424" s="111">
        <v>0</v>
      </c>
      <c r="F424" s="112"/>
    </row>
    <row r="425" spans="1:6" ht="15.2" hidden="1" customHeight="1" outlineLevel="1">
      <c r="A425" s="115"/>
      <c r="B425" s="110" t="s">
        <v>218</v>
      </c>
      <c r="C425" s="111">
        <v>605398</v>
      </c>
      <c r="D425" s="111">
        <v>8491046</v>
      </c>
      <c r="E425" s="111">
        <v>9096444</v>
      </c>
      <c r="F425" s="112"/>
    </row>
    <row r="426" spans="1:6" ht="15.2" hidden="1" customHeight="1" outlineLevel="1">
      <c r="A426" s="115"/>
      <c r="B426" s="110" t="s">
        <v>219</v>
      </c>
      <c r="C426" s="114"/>
      <c r="D426" s="111">
        <v>0</v>
      </c>
      <c r="E426" s="111">
        <v>0</v>
      </c>
      <c r="F426" s="112"/>
    </row>
    <row r="427" spans="1:6" ht="15.2" hidden="1" customHeight="1" outlineLevel="1">
      <c r="A427" s="115"/>
      <c r="B427" s="110" t="s">
        <v>220</v>
      </c>
      <c r="C427" s="114"/>
      <c r="D427" s="111"/>
      <c r="E427" s="111">
        <v>0</v>
      </c>
      <c r="F427" s="112"/>
    </row>
    <row r="428" spans="1:6" ht="15.2" hidden="1" customHeight="1" outlineLevel="1">
      <c r="A428" s="115"/>
      <c r="B428" s="110" t="s">
        <v>221</v>
      </c>
      <c r="C428" s="114"/>
      <c r="D428" s="114"/>
      <c r="E428" s="111">
        <v>0</v>
      </c>
      <c r="F428" s="112"/>
    </row>
    <row r="429" spans="1:6" ht="15.2" hidden="1" customHeight="1" outlineLevel="1">
      <c r="A429" s="115"/>
      <c r="B429" s="110" t="s">
        <v>222</v>
      </c>
      <c r="C429" s="111">
        <v>10041642</v>
      </c>
      <c r="D429" s="111">
        <v>1320882</v>
      </c>
      <c r="E429" s="111">
        <v>11362524</v>
      </c>
      <c r="F429" s="112"/>
    </row>
    <row r="430" spans="1:6" ht="15.2" hidden="1" customHeight="1" outlineLevel="1">
      <c r="A430" s="115"/>
      <c r="B430" s="110" t="s">
        <v>223</v>
      </c>
      <c r="C430" s="114"/>
      <c r="D430" s="114"/>
      <c r="E430" s="111">
        <v>0</v>
      </c>
      <c r="F430" s="112"/>
    </row>
    <row r="431" spans="1:6" ht="15.2" hidden="1" customHeight="1" outlineLevel="1">
      <c r="A431" s="115"/>
      <c r="B431" s="110" t="s">
        <v>224</v>
      </c>
      <c r="C431" s="114"/>
      <c r="D431" s="114"/>
      <c r="E431" s="111">
        <v>0</v>
      </c>
      <c r="F431" s="112"/>
    </row>
    <row r="432" spans="1:6" ht="15.2" hidden="1" customHeight="1" outlineLevel="1">
      <c r="A432" s="115"/>
      <c r="B432" s="110" t="s">
        <v>225</v>
      </c>
      <c r="C432" s="111">
        <v>0</v>
      </c>
      <c r="D432" s="111">
        <v>0</v>
      </c>
      <c r="E432" s="111">
        <v>0</v>
      </c>
      <c r="F432" s="112"/>
    </row>
    <row r="433" spans="1:6" ht="15.2" customHeight="1" collapsed="1">
      <c r="A433" s="115" t="s">
        <v>79</v>
      </c>
      <c r="B433" s="113" t="s">
        <v>242</v>
      </c>
      <c r="C433" s="111">
        <f>SUM($C$409:$C$432)</f>
        <v>17710529.776422545</v>
      </c>
      <c r="D433" s="111">
        <f>SUM($D$409:$D$432)</f>
        <v>86519004.22357741</v>
      </c>
      <c r="E433" s="111">
        <f>SUM($E$409:$E$432)</f>
        <v>104229533.99999997</v>
      </c>
      <c r="F433" s="112"/>
    </row>
    <row r="434" spans="1:6" ht="15.2" hidden="1" customHeight="1" outlineLevel="1">
      <c r="A434" s="115"/>
      <c r="B434" s="110" t="s">
        <v>202</v>
      </c>
      <c r="C434" s="111">
        <v>0</v>
      </c>
      <c r="D434" s="111">
        <v>1426263</v>
      </c>
      <c r="E434" s="111">
        <v>1426263</v>
      </c>
      <c r="F434" s="112"/>
    </row>
    <row r="435" spans="1:6" ht="15.2" hidden="1" customHeight="1" outlineLevel="1">
      <c r="A435" s="115"/>
      <c r="B435" s="110" t="s">
        <v>203</v>
      </c>
      <c r="C435" s="111">
        <v>624908</v>
      </c>
      <c r="D435" s="111">
        <v>294</v>
      </c>
      <c r="E435" s="111">
        <v>625202</v>
      </c>
      <c r="F435" s="112"/>
    </row>
    <row r="436" spans="1:6" ht="15.2" hidden="1" customHeight="1" outlineLevel="1">
      <c r="A436" s="115"/>
      <c r="B436" s="110" t="s">
        <v>204</v>
      </c>
      <c r="C436" s="111">
        <v>15713</v>
      </c>
      <c r="D436" s="111">
        <v>67748</v>
      </c>
      <c r="E436" s="111">
        <v>83461</v>
      </c>
      <c r="F436" s="112"/>
    </row>
    <row r="437" spans="1:6" ht="15.2" hidden="1" customHeight="1" outlineLevel="1">
      <c r="A437" s="115"/>
      <c r="B437" s="110" t="s">
        <v>205</v>
      </c>
      <c r="C437" s="111">
        <v>0</v>
      </c>
      <c r="D437" s="111">
        <v>793187</v>
      </c>
      <c r="E437" s="111">
        <v>793187</v>
      </c>
      <c r="F437" s="112"/>
    </row>
    <row r="438" spans="1:6" ht="15.2" hidden="1" customHeight="1" outlineLevel="1">
      <c r="A438" s="115"/>
      <c r="B438" s="110" t="s">
        <v>206</v>
      </c>
      <c r="C438" s="111">
        <v>16779.669999999998</v>
      </c>
      <c r="D438" s="111">
        <v>0</v>
      </c>
      <c r="E438" s="111">
        <v>16779.669999999998</v>
      </c>
      <c r="F438" s="112"/>
    </row>
    <row r="439" spans="1:6" ht="15.2" hidden="1" customHeight="1" outlineLevel="1">
      <c r="A439" s="115"/>
      <c r="B439" s="110" t="s">
        <v>207</v>
      </c>
      <c r="C439" s="111">
        <v>0</v>
      </c>
      <c r="D439" s="111">
        <v>478531</v>
      </c>
      <c r="E439" s="111">
        <v>478531</v>
      </c>
      <c r="F439" s="112"/>
    </row>
    <row r="440" spans="1:6" ht="15.2" hidden="1" customHeight="1" outlineLevel="1">
      <c r="A440" s="115"/>
      <c r="B440" s="110" t="s">
        <v>208</v>
      </c>
      <c r="C440" s="111">
        <v>2851831.7331366907</v>
      </c>
      <c r="D440" s="111">
        <v>28020196.266863298</v>
      </c>
      <c r="E440" s="111">
        <v>30872027.999999989</v>
      </c>
      <c r="F440" s="112"/>
    </row>
    <row r="441" spans="1:6" ht="15.2" hidden="1" customHeight="1" outlineLevel="1">
      <c r="A441" s="115"/>
      <c r="B441" s="110" t="s">
        <v>209</v>
      </c>
      <c r="C441" s="111">
        <v>306546</v>
      </c>
      <c r="D441" s="111">
        <v>9655564</v>
      </c>
      <c r="E441" s="111">
        <v>9962110</v>
      </c>
      <c r="F441" s="112"/>
    </row>
    <row r="442" spans="1:6" ht="15.2" hidden="1" customHeight="1" outlineLevel="1">
      <c r="A442" s="115"/>
      <c r="B442" s="110" t="s">
        <v>210</v>
      </c>
      <c r="C442" s="111">
        <v>0</v>
      </c>
      <c r="D442" s="111">
        <v>29940</v>
      </c>
      <c r="E442" s="111">
        <v>29940</v>
      </c>
      <c r="F442" s="112"/>
    </row>
    <row r="443" spans="1:6" ht="15.2" hidden="1" customHeight="1" outlineLevel="1">
      <c r="A443" s="115"/>
      <c r="B443" s="110" t="s">
        <v>211</v>
      </c>
      <c r="C443" s="111">
        <v>3087444</v>
      </c>
      <c r="D443" s="111">
        <v>26326783</v>
      </c>
      <c r="E443" s="111">
        <v>29414227</v>
      </c>
      <c r="F443" s="112"/>
    </row>
    <row r="444" spans="1:6" ht="15.2" hidden="1" customHeight="1" outlineLevel="1">
      <c r="A444" s="115"/>
      <c r="B444" s="110" t="s">
        <v>212</v>
      </c>
      <c r="C444" s="111">
        <v>116852</v>
      </c>
      <c r="D444" s="111">
        <v>57500</v>
      </c>
      <c r="E444" s="111">
        <v>174352</v>
      </c>
      <c r="F444" s="112"/>
    </row>
    <row r="445" spans="1:6" ht="15.2" hidden="1" customHeight="1" outlineLevel="1">
      <c r="A445" s="115"/>
      <c r="B445" s="110" t="s">
        <v>213</v>
      </c>
      <c r="C445" s="111">
        <v>4537449</v>
      </c>
      <c r="D445" s="111">
        <v>55351079</v>
      </c>
      <c r="E445" s="111">
        <v>59888528</v>
      </c>
      <c r="F445" s="112"/>
    </row>
    <row r="446" spans="1:6" ht="15.2" hidden="1" customHeight="1" outlineLevel="1">
      <c r="A446" s="115"/>
      <c r="B446" s="110" t="s">
        <v>214</v>
      </c>
      <c r="C446" s="111">
        <v>4271</v>
      </c>
      <c r="D446" s="111">
        <v>231</v>
      </c>
      <c r="E446" s="111">
        <v>4502</v>
      </c>
      <c r="F446" s="112"/>
    </row>
    <row r="447" spans="1:6" ht="15.2" hidden="1" customHeight="1" outlineLevel="1">
      <c r="A447" s="115"/>
      <c r="B447" s="110" t="s">
        <v>215</v>
      </c>
      <c r="C447" s="111">
        <v>48594</v>
      </c>
      <c r="D447" s="111">
        <v>2573</v>
      </c>
      <c r="E447" s="111">
        <v>51167</v>
      </c>
      <c r="F447" s="112"/>
    </row>
    <row r="448" spans="1:6" ht="15.2" hidden="1" customHeight="1" outlineLevel="1">
      <c r="A448" s="115"/>
      <c r="B448" s="110" t="s">
        <v>216</v>
      </c>
      <c r="C448" s="111">
        <v>24548</v>
      </c>
      <c r="D448" s="111">
        <v>1787647</v>
      </c>
      <c r="E448" s="111">
        <v>1812195</v>
      </c>
      <c r="F448" s="112"/>
    </row>
    <row r="449" spans="1:6" ht="15.2" hidden="1" customHeight="1" outlineLevel="1">
      <c r="A449" s="115"/>
      <c r="B449" s="110" t="s">
        <v>217</v>
      </c>
      <c r="C449" s="111">
        <v>524548.50307199871</v>
      </c>
      <c r="D449" s="111">
        <v>3075558.3369280011</v>
      </c>
      <c r="E449" s="111">
        <v>3600106.84</v>
      </c>
      <c r="F449" s="112"/>
    </row>
    <row r="450" spans="1:6" ht="15.2" hidden="1" customHeight="1" outlineLevel="1">
      <c r="A450" s="115"/>
      <c r="B450" s="110" t="s">
        <v>218</v>
      </c>
      <c r="C450" s="111">
        <v>1880144</v>
      </c>
      <c r="D450" s="111">
        <v>26370061</v>
      </c>
      <c r="E450" s="111">
        <v>28250205</v>
      </c>
      <c r="F450" s="112"/>
    </row>
    <row r="451" spans="1:6" ht="15.2" hidden="1" customHeight="1" outlineLevel="1">
      <c r="A451" s="115"/>
      <c r="B451" s="110" t="s">
        <v>219</v>
      </c>
      <c r="C451" s="111">
        <v>27404</v>
      </c>
      <c r="D451" s="111">
        <v>132724</v>
      </c>
      <c r="E451" s="111">
        <v>160128</v>
      </c>
      <c r="F451" s="112"/>
    </row>
    <row r="452" spans="1:6" ht="15.2" hidden="1" customHeight="1" outlineLevel="1">
      <c r="A452" s="115"/>
      <c r="B452" s="110" t="s">
        <v>220</v>
      </c>
      <c r="C452" s="114"/>
      <c r="D452" s="114"/>
      <c r="E452" s="111">
        <v>0</v>
      </c>
      <c r="F452" s="112"/>
    </row>
    <row r="453" spans="1:6" ht="15.2" hidden="1" customHeight="1" outlineLevel="1">
      <c r="A453" s="115"/>
      <c r="B453" s="110" t="s">
        <v>221</v>
      </c>
      <c r="C453" s="111">
        <v>46022.34</v>
      </c>
      <c r="D453" s="114"/>
      <c r="E453" s="111">
        <v>46022.34</v>
      </c>
      <c r="F453" s="112"/>
    </row>
    <row r="454" spans="1:6" ht="15.2" hidden="1" customHeight="1" outlineLevel="1">
      <c r="A454" s="115"/>
      <c r="B454" s="110" t="s">
        <v>222</v>
      </c>
      <c r="C454" s="111">
        <v>1511876</v>
      </c>
      <c r="D454" s="111">
        <v>16612716</v>
      </c>
      <c r="E454" s="111">
        <v>18124592</v>
      </c>
      <c r="F454" s="112"/>
    </row>
    <row r="455" spans="1:6" ht="15.2" hidden="1" customHeight="1" outlineLevel="1">
      <c r="A455" s="115"/>
      <c r="B455" s="110" t="s">
        <v>223</v>
      </c>
      <c r="C455" s="111">
        <v>11328</v>
      </c>
      <c r="D455" s="111">
        <v>131781</v>
      </c>
      <c r="E455" s="111">
        <v>143109</v>
      </c>
      <c r="F455" s="112"/>
    </row>
    <row r="456" spans="1:6" ht="15.2" hidden="1" customHeight="1" outlineLevel="1">
      <c r="A456" s="115"/>
      <c r="B456" s="110" t="s">
        <v>224</v>
      </c>
      <c r="C456" s="111">
        <v>-5903.2403664148114</v>
      </c>
      <c r="D456" s="111">
        <v>-76747.759633585185</v>
      </c>
      <c r="E456" s="111">
        <v>-82651</v>
      </c>
      <c r="F456" s="112"/>
    </row>
    <row r="457" spans="1:6" ht="15.2" hidden="1" customHeight="1" outlineLevel="1">
      <c r="A457" s="115"/>
      <c r="B457" s="110" t="s">
        <v>225</v>
      </c>
      <c r="C457" s="111">
        <v>173952</v>
      </c>
      <c r="D457" s="111">
        <v>2407933</v>
      </c>
      <c r="E457" s="111">
        <v>2581885</v>
      </c>
      <c r="F457" s="112"/>
    </row>
    <row r="458" spans="1:6" ht="15.2" customHeight="1" collapsed="1">
      <c r="A458" s="115" t="s">
        <v>81</v>
      </c>
      <c r="B458" s="113" t="s">
        <v>243</v>
      </c>
      <c r="C458" s="111">
        <f>SUM($C$434:$C$457)</f>
        <v>15804308.005842276</v>
      </c>
      <c r="D458" s="111">
        <f>SUM($D$434:$D$457)</f>
        <v>172651561.84415773</v>
      </c>
      <c r="E458" s="111">
        <f>SUM($E$434:$E$457)</f>
        <v>188455869.84999999</v>
      </c>
      <c r="F458" s="112"/>
    </row>
    <row r="459" spans="1:6" ht="15.2" hidden="1" customHeight="1" outlineLevel="1">
      <c r="A459" s="115"/>
      <c r="B459" s="110" t="s">
        <v>202</v>
      </c>
      <c r="C459" s="111">
        <v>0</v>
      </c>
      <c r="D459" s="111">
        <v>0</v>
      </c>
      <c r="E459" s="111">
        <v>0</v>
      </c>
      <c r="F459" s="112"/>
    </row>
    <row r="460" spans="1:6" ht="15.2" hidden="1" customHeight="1" outlineLevel="1">
      <c r="A460" s="115"/>
      <c r="B460" s="110" t="s">
        <v>203</v>
      </c>
      <c r="C460" s="111">
        <v>-26431</v>
      </c>
      <c r="D460" s="111">
        <v>-12</v>
      </c>
      <c r="E460" s="111">
        <v>-26443</v>
      </c>
      <c r="F460" s="112"/>
    </row>
    <row r="461" spans="1:6" ht="15.2" hidden="1" customHeight="1" outlineLevel="1">
      <c r="A461" s="115"/>
      <c r="B461" s="110" t="s">
        <v>204</v>
      </c>
      <c r="C461" s="111">
        <v>11127.01</v>
      </c>
      <c r="D461" s="111">
        <v>18945.989999999998</v>
      </c>
      <c r="E461" s="111">
        <v>30073</v>
      </c>
      <c r="F461" s="112"/>
    </row>
    <row r="462" spans="1:6" ht="15.2" hidden="1" customHeight="1" outlineLevel="1">
      <c r="A462" s="115"/>
      <c r="B462" s="110" t="s">
        <v>205</v>
      </c>
      <c r="C462" s="111">
        <v>0</v>
      </c>
      <c r="D462" s="111">
        <v>613654</v>
      </c>
      <c r="E462" s="111">
        <v>613654</v>
      </c>
      <c r="F462" s="112"/>
    </row>
    <row r="463" spans="1:6" ht="15.2" hidden="1" customHeight="1" outlineLevel="1">
      <c r="A463" s="115"/>
      <c r="B463" s="110" t="s">
        <v>206</v>
      </c>
      <c r="C463" s="111">
        <v>0</v>
      </c>
      <c r="D463" s="111">
        <v>0</v>
      </c>
      <c r="E463" s="111">
        <v>0</v>
      </c>
      <c r="F463" s="112"/>
    </row>
    <row r="464" spans="1:6" ht="15.2" hidden="1" customHeight="1" outlineLevel="1">
      <c r="A464" s="115"/>
      <c r="B464" s="110" t="s">
        <v>207</v>
      </c>
      <c r="C464" s="111">
        <v>0</v>
      </c>
      <c r="D464" s="111">
        <v>78804</v>
      </c>
      <c r="E464" s="111">
        <v>78804</v>
      </c>
      <c r="F464" s="112"/>
    </row>
    <row r="465" spans="1:6" ht="15.2" hidden="1" customHeight="1" outlineLevel="1">
      <c r="A465" s="115"/>
      <c r="B465" s="110" t="s">
        <v>208</v>
      </c>
      <c r="C465" s="111">
        <v>8826005.6785090994</v>
      </c>
      <c r="D465" s="111">
        <v>86718444.321490899</v>
      </c>
      <c r="E465" s="111">
        <v>95544450</v>
      </c>
      <c r="F465" s="112"/>
    </row>
    <row r="466" spans="1:6" ht="15.2" hidden="1" customHeight="1" outlineLevel="1">
      <c r="A466" s="115"/>
      <c r="B466" s="110" t="s">
        <v>209</v>
      </c>
      <c r="C466" s="111">
        <v>-25544</v>
      </c>
      <c r="D466" s="111">
        <v>-804567</v>
      </c>
      <c r="E466" s="111">
        <v>-830111</v>
      </c>
      <c r="F466" s="112"/>
    </row>
    <row r="467" spans="1:6" ht="15.2" hidden="1" customHeight="1" outlineLevel="1">
      <c r="A467" s="115"/>
      <c r="B467" s="110" t="s">
        <v>210</v>
      </c>
      <c r="C467" s="114"/>
      <c r="D467" s="114"/>
      <c r="E467" s="111">
        <v>0</v>
      </c>
      <c r="F467" s="112"/>
    </row>
    <row r="468" spans="1:6" ht="15.2" hidden="1" customHeight="1" outlineLevel="1">
      <c r="A468" s="115"/>
      <c r="B468" s="110" t="s">
        <v>211</v>
      </c>
      <c r="C468" s="111">
        <v>5564066</v>
      </c>
      <c r="D468" s="111">
        <v>47277679</v>
      </c>
      <c r="E468" s="111">
        <v>52841745</v>
      </c>
      <c r="F468" s="112"/>
    </row>
    <row r="469" spans="1:6" ht="15.2" hidden="1" customHeight="1" outlineLevel="1">
      <c r="A469" s="115"/>
      <c r="B469" s="110" t="s">
        <v>212</v>
      </c>
      <c r="C469" s="111">
        <v>47765</v>
      </c>
      <c r="D469" s="111">
        <v>0</v>
      </c>
      <c r="E469" s="111">
        <v>47765</v>
      </c>
      <c r="F469" s="112"/>
    </row>
    <row r="470" spans="1:6" ht="15.2" hidden="1" customHeight="1" outlineLevel="1">
      <c r="A470" s="115"/>
      <c r="B470" s="110" t="s">
        <v>213</v>
      </c>
      <c r="C470" s="111">
        <v>1306728</v>
      </c>
      <c r="D470" s="111">
        <v>15940411</v>
      </c>
      <c r="E470" s="111">
        <v>17247139</v>
      </c>
      <c r="F470" s="112"/>
    </row>
    <row r="471" spans="1:6" ht="15.2" hidden="1" customHeight="1" outlineLevel="1">
      <c r="A471" s="115"/>
      <c r="B471" s="110" t="s">
        <v>214</v>
      </c>
      <c r="C471" s="111">
        <v>-9991</v>
      </c>
      <c r="D471" s="111">
        <v>-541</v>
      </c>
      <c r="E471" s="111">
        <v>-10532</v>
      </c>
      <c r="F471" s="112"/>
    </row>
    <row r="472" spans="1:6" ht="15.2" hidden="1" customHeight="1" outlineLevel="1">
      <c r="A472" s="115"/>
      <c r="B472" s="110" t="s">
        <v>215</v>
      </c>
      <c r="C472" s="111">
        <v>-5869</v>
      </c>
      <c r="D472" s="111">
        <v>-311</v>
      </c>
      <c r="E472" s="111">
        <v>-6180</v>
      </c>
      <c r="F472" s="112"/>
    </row>
    <row r="473" spans="1:6" ht="15.2" hidden="1" customHeight="1" outlineLevel="1">
      <c r="A473" s="115"/>
      <c r="B473" s="110" t="s">
        <v>216</v>
      </c>
      <c r="C473" s="111">
        <v>146</v>
      </c>
      <c r="D473" s="111">
        <v>10601</v>
      </c>
      <c r="E473" s="111">
        <v>10747</v>
      </c>
      <c r="F473" s="112"/>
    </row>
    <row r="474" spans="1:6" ht="15.2" hidden="1" customHeight="1" outlineLevel="1">
      <c r="A474" s="115"/>
      <c r="B474" s="110" t="s">
        <v>217</v>
      </c>
      <c r="C474" s="114"/>
      <c r="D474" s="114"/>
      <c r="E474" s="111">
        <v>0</v>
      </c>
      <c r="F474" s="112"/>
    </row>
    <row r="475" spans="1:6" ht="15.2" hidden="1" customHeight="1" outlineLevel="1">
      <c r="A475" s="115"/>
      <c r="B475" s="110" t="s">
        <v>218</v>
      </c>
      <c r="C475" s="111">
        <v>479651</v>
      </c>
      <c r="D475" s="111">
        <v>6727371</v>
      </c>
      <c r="E475" s="111">
        <v>7207022</v>
      </c>
      <c r="F475" s="112"/>
    </row>
    <row r="476" spans="1:6" ht="15.2" hidden="1" customHeight="1" outlineLevel="1">
      <c r="A476" s="115"/>
      <c r="B476" s="110" t="s">
        <v>219</v>
      </c>
      <c r="C476" s="114"/>
      <c r="D476" s="114"/>
      <c r="E476" s="111">
        <v>0</v>
      </c>
      <c r="F476" s="112"/>
    </row>
    <row r="477" spans="1:6" ht="15.2" hidden="1" customHeight="1" outlineLevel="1">
      <c r="A477" s="115"/>
      <c r="B477" s="110" t="s">
        <v>220</v>
      </c>
      <c r="C477" s="114"/>
      <c r="D477" s="114"/>
      <c r="E477" s="111">
        <v>0</v>
      </c>
      <c r="F477" s="112"/>
    </row>
    <row r="478" spans="1:6" ht="15.2" hidden="1" customHeight="1" outlineLevel="1">
      <c r="A478" s="115"/>
      <c r="B478" s="110" t="s">
        <v>221</v>
      </c>
      <c r="C478" s="114"/>
      <c r="D478" s="114"/>
      <c r="E478" s="111">
        <v>0</v>
      </c>
      <c r="F478" s="112"/>
    </row>
    <row r="479" spans="1:6" ht="15.2" hidden="1" customHeight="1" outlineLevel="1">
      <c r="A479" s="115"/>
      <c r="B479" s="110" t="s">
        <v>222</v>
      </c>
      <c r="C479" s="111">
        <v>-9172568</v>
      </c>
      <c r="D479" s="111">
        <v>4668646</v>
      </c>
      <c r="E479" s="111">
        <v>-4503922</v>
      </c>
      <c r="F479" s="112"/>
    </row>
    <row r="480" spans="1:6" ht="15.2" hidden="1" customHeight="1" outlineLevel="1">
      <c r="A480" s="115"/>
      <c r="B480" s="110" t="s">
        <v>223</v>
      </c>
      <c r="C480" s="114"/>
      <c r="D480" s="114"/>
      <c r="E480" s="111">
        <v>0</v>
      </c>
      <c r="F480" s="112"/>
    </row>
    <row r="481" spans="1:6" ht="15.2" hidden="1" customHeight="1" outlineLevel="1">
      <c r="A481" s="115"/>
      <c r="B481" s="110" t="s">
        <v>224</v>
      </c>
      <c r="C481" s="114">
        <v>19950.711162723775</v>
      </c>
      <c r="D481" s="111">
        <v>259378.28883727611</v>
      </c>
      <c r="E481" s="111">
        <v>279328.99999999988</v>
      </c>
      <c r="F481" s="112"/>
    </row>
    <row r="482" spans="1:6" ht="15.2" hidden="1" customHeight="1" outlineLevel="1">
      <c r="A482" s="115"/>
      <c r="B482" s="110" t="s">
        <v>225</v>
      </c>
      <c r="C482" s="111">
        <v>-1208</v>
      </c>
      <c r="D482" s="111">
        <v>-16727</v>
      </c>
      <c r="E482" s="111">
        <v>-17935</v>
      </c>
      <c r="F482" s="112"/>
    </row>
    <row r="483" spans="1:6" ht="15.2" customHeight="1" collapsed="1">
      <c r="A483" s="115" t="s">
        <v>83</v>
      </c>
      <c r="B483" s="113" t="s">
        <v>244</v>
      </c>
      <c r="C483" s="111">
        <f>SUM($C$459:$C$482)</f>
        <v>7013828.3996718228</v>
      </c>
      <c r="D483" s="111">
        <f>SUM($D$459:$D$482)</f>
        <v>161491776.60032818</v>
      </c>
      <c r="E483" s="111">
        <f>SUM($E$459:$E$482)</f>
        <v>168505605</v>
      </c>
      <c r="F483" s="112"/>
    </row>
    <row r="484" spans="1:6" ht="15.2" hidden="1" customHeight="1" outlineLevel="1">
      <c r="A484" s="115"/>
      <c r="B484" s="110" t="s">
        <v>202</v>
      </c>
      <c r="C484" s="111">
        <v>0</v>
      </c>
      <c r="D484" s="111">
        <v>0</v>
      </c>
      <c r="E484" s="111">
        <v>0</v>
      </c>
      <c r="F484" s="112"/>
    </row>
    <row r="485" spans="1:6" ht="15.2" hidden="1" customHeight="1" outlineLevel="1">
      <c r="A485" s="115"/>
      <c r="B485" s="110" t="s">
        <v>203</v>
      </c>
      <c r="C485" s="111">
        <v>5421</v>
      </c>
      <c r="D485" s="111">
        <v>3</v>
      </c>
      <c r="E485" s="111">
        <v>5424</v>
      </c>
      <c r="F485" s="112"/>
    </row>
    <row r="486" spans="1:6" ht="15.2" hidden="1" customHeight="1" outlineLevel="1">
      <c r="A486" s="115"/>
      <c r="B486" s="110" t="s">
        <v>204</v>
      </c>
      <c r="C486" s="114"/>
      <c r="D486" s="111">
        <v>0</v>
      </c>
      <c r="E486" s="111">
        <v>0</v>
      </c>
      <c r="F486" s="112"/>
    </row>
    <row r="487" spans="1:6" ht="15.2" hidden="1" customHeight="1" outlineLevel="1">
      <c r="A487" s="115"/>
      <c r="B487" s="110" t="s">
        <v>205</v>
      </c>
      <c r="C487" s="111">
        <v>0</v>
      </c>
      <c r="D487" s="111">
        <v>1275235</v>
      </c>
      <c r="E487" s="111">
        <v>1275235</v>
      </c>
      <c r="F487" s="112"/>
    </row>
    <row r="488" spans="1:6" ht="15.2" hidden="1" customHeight="1" outlineLevel="1">
      <c r="A488" s="115"/>
      <c r="B488" s="110" t="s">
        <v>206</v>
      </c>
      <c r="C488" s="111">
        <v>0</v>
      </c>
      <c r="D488" s="111">
        <v>0</v>
      </c>
      <c r="E488" s="111">
        <v>0</v>
      </c>
      <c r="F488" s="112"/>
    </row>
    <row r="489" spans="1:6" ht="15.2" hidden="1" customHeight="1" outlineLevel="1">
      <c r="A489" s="115"/>
      <c r="B489" s="110" t="s">
        <v>207</v>
      </c>
      <c r="C489" s="111">
        <v>0</v>
      </c>
      <c r="D489" s="111">
        <v>0</v>
      </c>
      <c r="E489" s="111">
        <v>0</v>
      </c>
      <c r="F489" s="112"/>
    </row>
    <row r="490" spans="1:6" ht="15.2" hidden="1" customHeight="1" outlineLevel="1">
      <c r="A490" s="115"/>
      <c r="B490" s="110" t="s">
        <v>208</v>
      </c>
      <c r="C490" s="111">
        <v>4089201.6204435346</v>
      </c>
      <c r="D490" s="111">
        <v>40177767.379556455</v>
      </c>
      <c r="E490" s="111">
        <v>44266968.999999993</v>
      </c>
      <c r="F490" s="112"/>
    </row>
    <row r="491" spans="1:6" ht="15.2" hidden="1" customHeight="1" outlineLevel="1">
      <c r="A491" s="115"/>
      <c r="B491" s="110" t="s">
        <v>209</v>
      </c>
      <c r="C491" s="111">
        <v>389821</v>
      </c>
      <c r="D491" s="111">
        <v>12278535</v>
      </c>
      <c r="E491" s="111">
        <v>12668356</v>
      </c>
      <c r="F491" s="112"/>
    </row>
    <row r="492" spans="1:6" ht="15.2" hidden="1" customHeight="1" outlineLevel="1">
      <c r="A492" s="115"/>
      <c r="B492" s="110" t="s">
        <v>210</v>
      </c>
      <c r="C492" s="111">
        <v>0</v>
      </c>
      <c r="D492" s="111">
        <v>429</v>
      </c>
      <c r="E492" s="111">
        <v>429</v>
      </c>
      <c r="F492" s="112"/>
    </row>
    <row r="493" spans="1:6" ht="15.2" hidden="1" customHeight="1" outlineLevel="1">
      <c r="A493" s="115"/>
      <c r="B493" s="110" t="s">
        <v>211</v>
      </c>
      <c r="C493" s="111">
        <v>661602</v>
      </c>
      <c r="D493" s="111">
        <v>5621671</v>
      </c>
      <c r="E493" s="111">
        <v>6283273</v>
      </c>
      <c r="F493" s="112"/>
    </row>
    <row r="494" spans="1:6" ht="15.2" hidden="1" customHeight="1" outlineLevel="1">
      <c r="A494" s="115"/>
      <c r="B494" s="110" t="s">
        <v>212</v>
      </c>
      <c r="C494" s="111">
        <v>5536</v>
      </c>
      <c r="D494" s="111">
        <v>0</v>
      </c>
      <c r="E494" s="111">
        <v>5536</v>
      </c>
      <c r="F494" s="112"/>
    </row>
    <row r="495" spans="1:6" ht="15.2" hidden="1" customHeight="1" outlineLevel="1">
      <c r="A495" s="115"/>
      <c r="B495" s="110" t="s">
        <v>213</v>
      </c>
      <c r="C495" s="111">
        <v>1022760</v>
      </c>
      <c r="D495" s="111">
        <v>12476359</v>
      </c>
      <c r="E495" s="111">
        <v>13499119</v>
      </c>
      <c r="F495" s="112"/>
    </row>
    <row r="496" spans="1:6" ht="15.2" hidden="1" customHeight="1" outlineLevel="1">
      <c r="A496" s="115"/>
      <c r="B496" s="110" t="s">
        <v>214</v>
      </c>
      <c r="C496" s="111">
        <v>67282</v>
      </c>
      <c r="D496" s="111">
        <v>3642</v>
      </c>
      <c r="E496" s="111">
        <v>70924</v>
      </c>
      <c r="F496" s="112"/>
    </row>
    <row r="497" spans="1:6" ht="15.2" hidden="1" customHeight="1" outlineLevel="1">
      <c r="A497" s="115"/>
      <c r="B497" s="110" t="s">
        <v>215</v>
      </c>
      <c r="C497" s="111">
        <v>204803</v>
      </c>
      <c r="D497" s="111">
        <v>10844</v>
      </c>
      <c r="E497" s="111">
        <v>215647</v>
      </c>
      <c r="F497" s="112"/>
    </row>
    <row r="498" spans="1:6" ht="15.2" hidden="1" customHeight="1" outlineLevel="1">
      <c r="A498" s="115"/>
      <c r="B498" s="110" t="s">
        <v>216</v>
      </c>
      <c r="C498" s="111">
        <v>339</v>
      </c>
      <c r="D498" s="111">
        <v>24661</v>
      </c>
      <c r="E498" s="111">
        <v>25000</v>
      </c>
      <c r="F498" s="112"/>
    </row>
    <row r="499" spans="1:6" ht="15.2" hidden="1" customHeight="1" outlineLevel="1">
      <c r="A499" s="115"/>
      <c r="B499" s="110" t="s">
        <v>217</v>
      </c>
      <c r="C499" s="114"/>
      <c r="D499" s="114"/>
      <c r="E499" s="111">
        <v>0</v>
      </c>
      <c r="F499" s="112"/>
    </row>
    <row r="500" spans="1:6" ht="15.2" hidden="1" customHeight="1" outlineLevel="1">
      <c r="A500" s="115"/>
      <c r="B500" s="110" t="s">
        <v>218</v>
      </c>
      <c r="C500" s="111">
        <v>-657234</v>
      </c>
      <c r="D500" s="111">
        <v>-9218064</v>
      </c>
      <c r="E500" s="111">
        <v>-9875298</v>
      </c>
      <c r="F500" s="112"/>
    </row>
    <row r="501" spans="1:6" ht="15.2" hidden="1" customHeight="1" outlineLevel="1">
      <c r="A501" s="115"/>
      <c r="B501" s="110" t="s">
        <v>219</v>
      </c>
      <c r="C501" s="114"/>
      <c r="D501" s="114"/>
      <c r="E501" s="111">
        <v>0</v>
      </c>
      <c r="F501" s="112"/>
    </row>
    <row r="502" spans="1:6" ht="15.2" hidden="1" customHeight="1" outlineLevel="1">
      <c r="A502" s="115"/>
      <c r="B502" s="110" t="s">
        <v>220</v>
      </c>
      <c r="C502" s="114"/>
      <c r="D502" s="114"/>
      <c r="E502" s="111">
        <v>0</v>
      </c>
      <c r="F502" s="112"/>
    </row>
    <row r="503" spans="1:6" ht="15.2" hidden="1" customHeight="1" outlineLevel="1">
      <c r="A503" s="115"/>
      <c r="B503" s="110" t="s">
        <v>221</v>
      </c>
      <c r="C503" s="114"/>
      <c r="D503" s="114"/>
      <c r="E503" s="111">
        <v>0</v>
      </c>
      <c r="F503" s="112"/>
    </row>
    <row r="504" spans="1:6" ht="15.2" hidden="1" customHeight="1" outlineLevel="1">
      <c r="A504" s="115"/>
      <c r="B504" s="110" t="s">
        <v>222</v>
      </c>
      <c r="C504" s="111">
        <v>268256</v>
      </c>
      <c r="D504" s="111">
        <v>3585758</v>
      </c>
      <c r="E504" s="111">
        <v>3854014</v>
      </c>
      <c r="F504" s="112"/>
    </row>
    <row r="505" spans="1:6" ht="15.2" hidden="1" customHeight="1" outlineLevel="1">
      <c r="A505" s="115"/>
      <c r="B505" s="110" t="s">
        <v>223</v>
      </c>
      <c r="C505" s="114"/>
      <c r="D505" s="114"/>
      <c r="E505" s="111">
        <v>0</v>
      </c>
      <c r="F505" s="112"/>
    </row>
    <row r="506" spans="1:6" ht="15.2" hidden="1" customHeight="1" outlineLevel="1">
      <c r="A506" s="115"/>
      <c r="B506" s="110" t="s">
        <v>224</v>
      </c>
      <c r="C506" s="114"/>
      <c r="D506" s="114"/>
      <c r="E506" s="111">
        <v>0</v>
      </c>
      <c r="F506" s="112"/>
    </row>
    <row r="507" spans="1:6" ht="15.2" hidden="1" customHeight="1" outlineLevel="1">
      <c r="A507" s="115"/>
      <c r="B507" s="110" t="s">
        <v>225</v>
      </c>
      <c r="C507" s="111">
        <v>0</v>
      </c>
      <c r="D507" s="111">
        <v>0</v>
      </c>
      <c r="E507" s="111">
        <v>0</v>
      </c>
      <c r="F507" s="112"/>
    </row>
    <row r="508" spans="1:6" ht="15.2" customHeight="1" collapsed="1">
      <c r="A508" s="115" t="s">
        <v>85</v>
      </c>
      <c r="B508" s="113" t="s">
        <v>245</v>
      </c>
      <c r="C508" s="111">
        <f>SUM($C$484:$C$507)</f>
        <v>6057787.6204435341</v>
      </c>
      <c r="D508" s="111">
        <f>SUM($D$484:$D$507)</f>
        <v>66236840.379556447</v>
      </c>
      <c r="E508" s="111">
        <f>SUM($E$484:$E$507)</f>
        <v>72294628</v>
      </c>
      <c r="F508" s="112"/>
    </row>
    <row r="509" spans="1:6" hidden="1" outlineLevel="1">
      <c r="A509" s="116"/>
      <c r="B509" s="117" t="s">
        <v>202</v>
      </c>
      <c r="C509" s="111">
        <v>0</v>
      </c>
      <c r="D509" s="111">
        <v>58671</v>
      </c>
      <c r="E509" s="111">
        <v>58671</v>
      </c>
      <c r="F509" s="112"/>
    </row>
    <row r="510" spans="1:6" hidden="1" outlineLevel="1">
      <c r="A510" s="116"/>
      <c r="B510" s="117" t="s">
        <v>203</v>
      </c>
      <c r="C510" s="111">
        <v>35923</v>
      </c>
      <c r="D510" s="111">
        <v>17</v>
      </c>
      <c r="E510" s="111">
        <v>35940</v>
      </c>
      <c r="F510" s="112"/>
    </row>
    <row r="511" spans="1:6" hidden="1" outlineLevel="1">
      <c r="A511" s="116"/>
      <c r="B511" s="117" t="s">
        <v>204</v>
      </c>
      <c r="C511" s="114">
        <v>25572.55</v>
      </c>
      <c r="D511" s="114">
        <v>43542.45</v>
      </c>
      <c r="E511" s="111">
        <v>69115</v>
      </c>
      <c r="F511" s="112"/>
    </row>
    <row r="512" spans="1:6" hidden="1" outlineLevel="1">
      <c r="A512" s="116"/>
      <c r="B512" s="117" t="s">
        <v>205</v>
      </c>
      <c r="C512" s="111">
        <v>0</v>
      </c>
      <c r="D512" s="111">
        <v>58072</v>
      </c>
      <c r="E512" s="111">
        <v>58072</v>
      </c>
      <c r="F512" s="112"/>
    </row>
    <row r="513" spans="1:6" hidden="1" outlineLevel="1">
      <c r="A513" s="116"/>
      <c r="B513" s="117" t="s">
        <v>206</v>
      </c>
      <c r="C513" s="111">
        <v>0</v>
      </c>
      <c r="D513" s="111">
        <v>0</v>
      </c>
      <c r="E513" s="111">
        <v>0</v>
      </c>
      <c r="F513" s="112"/>
    </row>
    <row r="514" spans="1:6" hidden="1" outlineLevel="1">
      <c r="A514" s="116"/>
      <c r="B514" s="117" t="s">
        <v>207</v>
      </c>
      <c r="C514" s="111">
        <v>0</v>
      </c>
      <c r="D514" s="111">
        <v>14090</v>
      </c>
      <c r="E514" s="111">
        <v>14090</v>
      </c>
      <c r="F514" s="112"/>
    </row>
    <row r="515" spans="1:6" hidden="1" outlineLevel="1">
      <c r="A515" s="116"/>
      <c r="B515" s="117" t="s">
        <v>208</v>
      </c>
      <c r="C515" s="111">
        <v>320470.79006578407</v>
      </c>
      <c r="D515" s="111">
        <v>3148732.2099342165</v>
      </c>
      <c r="E515" s="111">
        <v>3469203.0000000005</v>
      </c>
      <c r="F515" s="112"/>
    </row>
    <row r="516" spans="1:6" hidden="1" outlineLevel="1">
      <c r="A516" s="116"/>
      <c r="B516" s="117" t="s">
        <v>209</v>
      </c>
      <c r="C516" s="111">
        <v>17642</v>
      </c>
      <c r="D516" s="111">
        <v>555674</v>
      </c>
      <c r="E516" s="111">
        <v>573316</v>
      </c>
      <c r="F516" s="112"/>
    </row>
    <row r="517" spans="1:6" hidden="1" outlineLevel="1">
      <c r="A517" s="116"/>
      <c r="B517" s="117" t="s">
        <v>210</v>
      </c>
      <c r="C517" s="111">
        <v>0</v>
      </c>
      <c r="D517" s="111">
        <v>14669</v>
      </c>
      <c r="E517" s="111">
        <v>14669</v>
      </c>
      <c r="F517" s="112"/>
    </row>
    <row r="518" spans="1:6" hidden="1" outlineLevel="1">
      <c r="A518" s="116"/>
      <c r="B518" s="117" t="s">
        <v>211</v>
      </c>
      <c r="C518" s="111">
        <v>167666</v>
      </c>
      <c r="D518" s="111">
        <v>1428378</v>
      </c>
      <c r="E518" s="111">
        <v>1596044</v>
      </c>
      <c r="F518" s="112"/>
    </row>
    <row r="519" spans="1:6" hidden="1" outlineLevel="1">
      <c r="A519" s="116"/>
      <c r="B519" s="117" t="s">
        <v>212</v>
      </c>
      <c r="C519" s="111">
        <v>5726</v>
      </c>
      <c r="D519" s="111"/>
      <c r="E519" s="111">
        <v>5726</v>
      </c>
      <c r="F519" s="112"/>
    </row>
    <row r="520" spans="1:6" hidden="1" outlineLevel="1">
      <c r="A520" s="116"/>
      <c r="B520" s="117" t="s">
        <v>213</v>
      </c>
      <c r="C520" s="111">
        <v>1854051</v>
      </c>
      <c r="D520" s="111">
        <v>22617059</v>
      </c>
      <c r="E520" s="111">
        <v>24471110</v>
      </c>
      <c r="F520" s="112"/>
    </row>
    <row r="521" spans="1:6" hidden="1" outlineLevel="1">
      <c r="A521" s="116"/>
      <c r="B521" s="117" t="s">
        <v>214</v>
      </c>
      <c r="C521" s="111">
        <v>6900</v>
      </c>
      <c r="D521" s="111">
        <v>374</v>
      </c>
      <c r="E521" s="111">
        <v>7274</v>
      </c>
      <c r="F521" s="112"/>
    </row>
    <row r="522" spans="1:6" hidden="1" outlineLevel="1">
      <c r="A522" s="116"/>
      <c r="B522" s="117" t="s">
        <v>215</v>
      </c>
      <c r="C522" s="111">
        <v>20161</v>
      </c>
      <c r="D522" s="111">
        <v>1068</v>
      </c>
      <c r="E522" s="111">
        <v>21229</v>
      </c>
      <c r="F522" s="112"/>
    </row>
    <row r="523" spans="1:6" hidden="1" outlineLevel="1">
      <c r="A523" s="116"/>
      <c r="B523" s="117" t="s">
        <v>216</v>
      </c>
      <c r="C523" s="111">
        <v>1352</v>
      </c>
      <c r="D523" s="111">
        <v>98475</v>
      </c>
      <c r="E523" s="111">
        <v>99827</v>
      </c>
      <c r="F523" s="112"/>
    </row>
    <row r="524" spans="1:6" hidden="1" outlineLevel="1">
      <c r="A524" s="116"/>
      <c r="B524" s="117" t="s">
        <v>217</v>
      </c>
      <c r="C524" s="114"/>
      <c r="D524" s="114"/>
      <c r="E524" s="111">
        <v>0</v>
      </c>
      <c r="F524" s="112"/>
    </row>
    <row r="525" spans="1:6" hidden="1" outlineLevel="1">
      <c r="A525" s="116"/>
      <c r="B525" s="117" t="s">
        <v>218</v>
      </c>
      <c r="C525" s="111">
        <v>488452</v>
      </c>
      <c r="D525" s="111">
        <v>6850816</v>
      </c>
      <c r="E525" s="111">
        <v>7339268</v>
      </c>
      <c r="F525" s="112"/>
    </row>
    <row r="526" spans="1:6" hidden="1" outlineLevel="1">
      <c r="A526" s="116"/>
      <c r="B526" s="117" t="s">
        <v>219</v>
      </c>
      <c r="C526" s="114"/>
      <c r="D526" s="114"/>
      <c r="E526" s="111">
        <v>0</v>
      </c>
      <c r="F526" s="112"/>
    </row>
    <row r="527" spans="1:6" hidden="1" outlineLevel="1">
      <c r="A527" s="116"/>
      <c r="B527" s="117" t="s">
        <v>220</v>
      </c>
      <c r="C527" s="114"/>
      <c r="D527" s="114"/>
      <c r="E527" s="111">
        <v>0</v>
      </c>
      <c r="F527" s="112"/>
    </row>
    <row r="528" spans="1:6" hidden="1" outlineLevel="1">
      <c r="A528" s="116"/>
      <c r="B528" s="117" t="s">
        <v>221</v>
      </c>
      <c r="C528" s="111">
        <v>16809.61</v>
      </c>
      <c r="D528" s="114"/>
      <c r="E528" s="111">
        <v>16809.61</v>
      </c>
      <c r="F528" s="112"/>
    </row>
    <row r="529" spans="1:6" hidden="1" outlineLevel="1">
      <c r="A529" s="116"/>
      <c r="B529" s="117" t="s">
        <v>222</v>
      </c>
      <c r="C529" s="111">
        <v>108817</v>
      </c>
      <c r="D529" s="111">
        <v>1583469</v>
      </c>
      <c r="E529" s="111">
        <v>1692286</v>
      </c>
      <c r="F529" s="112"/>
    </row>
    <row r="530" spans="1:6" hidden="1" outlineLevel="1">
      <c r="A530" s="116"/>
      <c r="B530" s="117" t="s">
        <v>223</v>
      </c>
      <c r="C530" s="111">
        <v>0</v>
      </c>
      <c r="D530" s="111">
        <v>159082</v>
      </c>
      <c r="E530" s="111">
        <v>159082</v>
      </c>
      <c r="F530" s="112"/>
    </row>
    <row r="531" spans="1:6" hidden="1" outlineLevel="1">
      <c r="A531" s="116"/>
      <c r="B531" s="117" t="s">
        <v>224</v>
      </c>
      <c r="C531" s="111">
        <v>6212.7465279770913</v>
      </c>
      <c r="D531" s="111">
        <v>78331.253472022901</v>
      </c>
      <c r="E531" s="111">
        <v>84544</v>
      </c>
      <c r="F531" s="112"/>
    </row>
    <row r="532" spans="1:6" hidden="1" outlineLevel="1">
      <c r="A532" s="116"/>
      <c r="B532" s="117" t="s">
        <v>225</v>
      </c>
      <c r="C532" s="111">
        <v>4233</v>
      </c>
      <c r="D532" s="111">
        <v>58600</v>
      </c>
      <c r="E532" s="111">
        <v>62833</v>
      </c>
      <c r="F532" s="112"/>
    </row>
    <row r="533" spans="1:6" ht="42.75" collapsed="1">
      <c r="A533" s="116" t="s">
        <v>87</v>
      </c>
      <c r="B533" s="118" t="s">
        <v>246</v>
      </c>
      <c r="C533" s="111">
        <f>SUM($C$509:$C$532)</f>
        <v>3079988.696593761</v>
      </c>
      <c r="D533" s="111">
        <f>SUM($D$509:$D$532)</f>
        <v>36769119.913406238</v>
      </c>
      <c r="E533" s="111">
        <f>SUM($E$509:$E$532)</f>
        <v>39849108.609999999</v>
      </c>
      <c r="F533" s="112"/>
    </row>
    <row r="534" spans="1:6" ht="15" hidden="1" outlineLevel="1" thickBot="1">
      <c r="A534" s="119"/>
      <c r="B534" s="125" t="s">
        <v>202</v>
      </c>
      <c r="C534" s="121">
        <v>0</v>
      </c>
      <c r="D534" s="121">
        <v>1367592</v>
      </c>
      <c r="E534" s="121">
        <v>1367592</v>
      </c>
      <c r="F534" s="112"/>
    </row>
    <row r="535" spans="1:6" ht="15" hidden="1" outlineLevel="1" thickBot="1">
      <c r="A535" s="119"/>
      <c r="B535" s="125" t="s">
        <v>203</v>
      </c>
      <c r="C535" s="121">
        <v>797315</v>
      </c>
      <c r="D535" s="121">
        <v>516</v>
      </c>
      <c r="E535" s="121">
        <v>797831</v>
      </c>
      <c r="F535" s="112"/>
    </row>
    <row r="536" spans="1:6" ht="15" hidden="1" outlineLevel="1" thickBot="1">
      <c r="A536" s="119"/>
      <c r="B536" s="125" t="s">
        <v>204</v>
      </c>
      <c r="C536" s="121">
        <v>63254.669999999984</v>
      </c>
      <c r="D536" s="121">
        <v>148697.04999999999</v>
      </c>
      <c r="E536" s="121">
        <v>211951.71999999997</v>
      </c>
      <c r="F536" s="112"/>
    </row>
    <row r="537" spans="1:6" ht="15" hidden="1" outlineLevel="1" thickBot="1">
      <c r="A537" s="119"/>
      <c r="B537" s="125" t="s">
        <v>205</v>
      </c>
      <c r="C537" s="121">
        <v>0</v>
      </c>
      <c r="D537" s="121">
        <v>2974234</v>
      </c>
      <c r="E537" s="121">
        <v>2974234</v>
      </c>
      <c r="F537" s="112"/>
    </row>
    <row r="538" spans="1:6" ht="15" hidden="1" outlineLevel="1" thickBot="1">
      <c r="A538" s="119"/>
      <c r="B538" s="125" t="s">
        <v>206</v>
      </c>
      <c r="C538" s="121">
        <v>16779.669999999998</v>
      </c>
      <c r="D538" s="121">
        <v>0</v>
      </c>
      <c r="E538" s="121">
        <v>16779.669999999998</v>
      </c>
      <c r="F538" s="112"/>
    </row>
    <row r="539" spans="1:6" ht="15" hidden="1" outlineLevel="1" thickBot="1">
      <c r="A539" s="119"/>
      <c r="B539" s="125" t="s">
        <v>207</v>
      </c>
      <c r="C539" s="121">
        <v>0</v>
      </c>
      <c r="D539" s="121">
        <v>543245</v>
      </c>
      <c r="E539" s="121">
        <v>543245</v>
      </c>
      <c r="F539" s="112"/>
    </row>
    <row r="540" spans="1:6" ht="15" hidden="1" outlineLevel="1" thickBot="1">
      <c r="A540" s="119"/>
      <c r="B540" s="125" t="s">
        <v>208</v>
      </c>
      <c r="C540" s="121">
        <v>20824969.867313243</v>
      </c>
      <c r="D540" s="121">
        <v>207548190.13268667</v>
      </c>
      <c r="E540" s="121">
        <v>228373159.99999991</v>
      </c>
      <c r="F540" s="112"/>
    </row>
    <row r="541" spans="1:6" ht="15" hidden="1" outlineLevel="1" thickBot="1">
      <c r="A541" s="119"/>
      <c r="B541" s="125" t="s">
        <v>209</v>
      </c>
      <c r="C541" s="121">
        <v>901638</v>
      </c>
      <c r="D541" s="121">
        <v>28399750</v>
      </c>
      <c r="E541" s="121">
        <v>29301388</v>
      </c>
      <c r="F541" s="112"/>
    </row>
    <row r="542" spans="1:6" ht="15" hidden="1" outlineLevel="1" thickBot="1">
      <c r="A542" s="119"/>
      <c r="B542" s="125" t="s">
        <v>210</v>
      </c>
      <c r="C542" s="121">
        <v>0</v>
      </c>
      <c r="D542" s="121">
        <v>15700</v>
      </c>
      <c r="E542" s="121">
        <v>15700</v>
      </c>
      <c r="F542" s="112"/>
    </row>
    <row r="543" spans="1:6" ht="15" hidden="1" outlineLevel="1" thickBot="1">
      <c r="A543" s="119"/>
      <c r="B543" s="125" t="s">
        <v>211</v>
      </c>
      <c r="C543" s="121">
        <v>10361832</v>
      </c>
      <c r="D543" s="121">
        <v>89769441</v>
      </c>
      <c r="E543" s="121">
        <v>100131273</v>
      </c>
      <c r="F543" s="112"/>
    </row>
    <row r="544" spans="1:6" ht="15" hidden="1" outlineLevel="1" thickBot="1">
      <c r="A544" s="119"/>
      <c r="B544" s="125" t="s">
        <v>212</v>
      </c>
      <c r="C544" s="121">
        <v>345219</v>
      </c>
      <c r="D544" s="121">
        <v>57500</v>
      </c>
      <c r="E544" s="121">
        <v>402719</v>
      </c>
      <c r="F544" s="112"/>
    </row>
    <row r="545" spans="1:6" ht="15" hidden="1" outlineLevel="1" thickBot="1">
      <c r="A545" s="119"/>
      <c r="B545" s="125" t="s">
        <v>213</v>
      </c>
      <c r="C545" s="121">
        <v>6627608</v>
      </c>
      <c r="D545" s="121">
        <v>80848335</v>
      </c>
      <c r="E545" s="121">
        <v>87475943</v>
      </c>
      <c r="F545" s="112"/>
    </row>
    <row r="546" spans="1:6" ht="15" hidden="1" outlineLevel="1" thickBot="1">
      <c r="A546" s="119"/>
      <c r="B546" s="125" t="s">
        <v>214</v>
      </c>
      <c r="C546" s="121">
        <v>92011</v>
      </c>
      <c r="D546" s="121">
        <v>4979</v>
      </c>
      <c r="E546" s="121">
        <v>96990</v>
      </c>
      <c r="F546" s="112"/>
    </row>
    <row r="547" spans="1:6" ht="15" hidden="1" outlineLevel="1" thickBot="1">
      <c r="A547" s="119"/>
      <c r="B547" s="125" t="s">
        <v>215</v>
      </c>
      <c r="C547" s="121">
        <v>557577</v>
      </c>
      <c r="D547" s="121">
        <v>29522</v>
      </c>
      <c r="E547" s="121">
        <v>587099</v>
      </c>
      <c r="F547" s="112"/>
    </row>
    <row r="548" spans="1:6" ht="15" hidden="1" outlineLevel="1" thickBot="1">
      <c r="A548" s="119"/>
      <c r="B548" s="125" t="s">
        <v>216</v>
      </c>
      <c r="C548" s="121">
        <v>31465</v>
      </c>
      <c r="D548" s="121">
        <v>2291289</v>
      </c>
      <c r="E548" s="121">
        <v>2322754</v>
      </c>
      <c r="F548" s="112"/>
    </row>
    <row r="549" spans="1:6" ht="15" hidden="1" outlineLevel="1" thickBot="1">
      <c r="A549" s="119"/>
      <c r="B549" s="125" t="s">
        <v>217</v>
      </c>
      <c r="C549" s="121">
        <v>524548.50307199871</v>
      </c>
      <c r="D549" s="121">
        <v>3075558.3369280011</v>
      </c>
      <c r="E549" s="121">
        <v>3600106.84</v>
      </c>
      <c r="F549" s="112"/>
    </row>
    <row r="550" spans="1:6" ht="15" hidden="1" outlineLevel="1" thickBot="1">
      <c r="A550" s="119"/>
      <c r="B550" s="125" t="s">
        <v>218</v>
      </c>
      <c r="C550" s="121">
        <v>1885203</v>
      </c>
      <c r="D550" s="121">
        <v>26441027</v>
      </c>
      <c r="E550" s="121">
        <v>28326230</v>
      </c>
      <c r="F550" s="112"/>
    </row>
    <row r="551" spans="1:6" ht="15" hidden="1" outlineLevel="1" thickBot="1">
      <c r="A551" s="119"/>
      <c r="B551" s="125" t="s">
        <v>219</v>
      </c>
      <c r="C551" s="121">
        <v>27404</v>
      </c>
      <c r="D551" s="121">
        <v>132724</v>
      </c>
      <c r="E551" s="121">
        <v>160128</v>
      </c>
      <c r="F551" s="112"/>
    </row>
    <row r="552" spans="1:6" ht="15" hidden="1" outlineLevel="1" thickBot="1">
      <c r="A552" s="119"/>
      <c r="B552" s="125" t="s">
        <v>220</v>
      </c>
      <c r="C552" s="121">
        <v>6142</v>
      </c>
      <c r="D552" s="121">
        <v>25392</v>
      </c>
      <c r="E552" s="121">
        <v>31534</v>
      </c>
      <c r="F552" s="112"/>
    </row>
    <row r="553" spans="1:6" ht="15" hidden="1" outlineLevel="1" thickBot="1">
      <c r="A553" s="119"/>
      <c r="B553" s="125" t="s">
        <v>221</v>
      </c>
      <c r="C553" s="121">
        <v>29212.729999999996</v>
      </c>
      <c r="D553" s="121">
        <v>0</v>
      </c>
      <c r="E553" s="121">
        <v>29212.729999999996</v>
      </c>
      <c r="F553" s="112"/>
    </row>
    <row r="554" spans="1:6" ht="15" hidden="1" outlineLevel="1" thickBot="1">
      <c r="A554" s="119"/>
      <c r="B554" s="125" t="s">
        <v>222</v>
      </c>
      <c r="C554" s="121">
        <v>2668803</v>
      </c>
      <c r="D554" s="121">
        <v>25550521</v>
      </c>
      <c r="E554" s="121">
        <v>28219324</v>
      </c>
      <c r="F554" s="112"/>
    </row>
    <row r="555" spans="1:6" ht="15" hidden="1" outlineLevel="1" thickBot="1">
      <c r="A555" s="119"/>
      <c r="B555" s="125" t="s">
        <v>223</v>
      </c>
      <c r="C555" s="121">
        <v>11328</v>
      </c>
      <c r="D555" s="121">
        <v>-27301</v>
      </c>
      <c r="E555" s="121">
        <v>-15973</v>
      </c>
      <c r="F555" s="112"/>
    </row>
    <row r="556" spans="1:6" ht="15" hidden="1" outlineLevel="1" thickBot="1">
      <c r="A556" s="119"/>
      <c r="B556" s="125" t="s">
        <v>224</v>
      </c>
      <c r="C556" s="121">
        <v>138050.13172408557</v>
      </c>
      <c r="D556" s="121">
        <v>1797223.8682759136</v>
      </c>
      <c r="E556" s="121">
        <v>1935273.9999999993</v>
      </c>
      <c r="F556" s="112"/>
    </row>
    <row r="557" spans="1:6" ht="15" hidden="1" outlineLevel="1" thickBot="1">
      <c r="A557" s="119"/>
      <c r="B557" s="125" t="s">
        <v>225</v>
      </c>
      <c r="C557" s="121">
        <v>168511</v>
      </c>
      <c r="D557" s="121">
        <v>2332606</v>
      </c>
      <c r="E557" s="121">
        <v>2501117</v>
      </c>
      <c r="F557" s="112"/>
    </row>
    <row r="558" spans="1:6" ht="29.25" collapsed="1" thickBot="1">
      <c r="A558" s="119" t="s">
        <v>89</v>
      </c>
      <c r="B558" s="126" t="s">
        <v>247</v>
      </c>
      <c r="C558" s="121">
        <f>SUM($C$534:$C$557)</f>
        <v>46078871.572109319</v>
      </c>
      <c r="D558" s="121">
        <f>SUM($D$534:$D$557)</f>
        <v>473326741.38789064</v>
      </c>
      <c r="E558" s="121">
        <f>SUM($E$534:$E$557)</f>
        <v>519405612.95999986</v>
      </c>
      <c r="F558" s="112"/>
    </row>
    <row r="559" spans="1:6">
      <c r="B559" s="127"/>
      <c r="C559" s="112"/>
      <c r="D559" s="112"/>
      <c r="E559" s="112"/>
    </row>
    <row r="560" spans="1:6">
      <c r="B560" s="127"/>
      <c r="C560" s="112"/>
      <c r="D560" s="112"/>
      <c r="E560" s="112"/>
    </row>
    <row r="561" spans="2:5">
      <c r="B561" s="127"/>
      <c r="C561" s="112"/>
      <c r="D561" s="112"/>
      <c r="E561" s="112"/>
    </row>
    <row r="562" spans="2:5">
      <c r="B562" s="127"/>
      <c r="C562" s="112"/>
      <c r="D562" s="112"/>
      <c r="E562" s="112"/>
    </row>
    <row r="563" spans="2:5">
      <c r="B563" s="127"/>
      <c r="C563" s="112"/>
      <c r="D563" s="112"/>
      <c r="E563" s="112"/>
    </row>
    <row r="564" spans="2:5">
      <c r="B564" s="127"/>
      <c r="C564" s="112"/>
      <c r="D564" s="112"/>
      <c r="E564" s="112"/>
    </row>
  </sheetData>
  <dataConsolidate link="1"/>
  <mergeCells count="6">
    <mergeCell ref="A383:E38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51E9-DD54-44E5-8F8F-286B38B3A407}">
  <dimension ref="A1:E449"/>
  <sheetViews>
    <sheetView showGridLines="0" zoomScaleNormal="100" workbookViewId="0">
      <selection activeCell="B443" sqref="B443"/>
    </sheetView>
  </sheetViews>
  <sheetFormatPr defaultColWidth="9.140625" defaultRowHeight="14.25" outlineLevelRow="1"/>
  <cols>
    <col min="1" max="1" width="5" style="112" customWidth="1"/>
    <col min="2" max="2" width="60.85546875" style="112" customWidth="1"/>
    <col min="3" max="5" width="19.7109375" style="112" customWidth="1"/>
    <col min="6" max="6" width="9.5703125" style="112" customWidth="1"/>
    <col min="7" max="16384" width="9.140625" style="112"/>
  </cols>
  <sheetData>
    <row r="1" spans="1:5" ht="16.5">
      <c r="A1" s="403" t="s">
        <v>195</v>
      </c>
      <c r="B1" s="404"/>
      <c r="C1" s="404"/>
      <c r="D1" s="404"/>
      <c r="E1" s="404"/>
    </row>
    <row r="2" spans="1:5" ht="16.5">
      <c r="A2" s="403" t="s">
        <v>196</v>
      </c>
      <c r="B2" s="404"/>
      <c r="C2" s="404"/>
      <c r="D2" s="404"/>
      <c r="E2" s="404"/>
    </row>
    <row r="3" spans="1:5" ht="16.5">
      <c r="A3" s="403" t="s">
        <v>248</v>
      </c>
      <c r="B3" s="404"/>
      <c r="C3" s="404"/>
      <c r="D3" s="404"/>
      <c r="E3" s="404"/>
    </row>
    <row r="4" spans="1:5" ht="15" customHeight="1">
      <c r="A4" s="405" t="s">
        <v>34</v>
      </c>
      <c r="B4" s="405"/>
      <c r="C4" s="405"/>
      <c r="D4" s="406" t="s">
        <v>249</v>
      </c>
      <c r="E4" s="406"/>
    </row>
    <row r="5" spans="1:5" ht="14.25" customHeight="1">
      <c r="A5" s="405"/>
      <c r="B5" s="405"/>
      <c r="C5" s="405"/>
      <c r="D5" s="407"/>
      <c r="E5" s="407"/>
    </row>
    <row r="6" spans="1:5" ht="16.5">
      <c r="A6" s="128"/>
      <c r="B6" s="129"/>
      <c r="C6" s="130" t="s">
        <v>199</v>
      </c>
      <c r="D6" s="130" t="s">
        <v>200</v>
      </c>
      <c r="E6" s="130" t="s">
        <v>192</v>
      </c>
    </row>
    <row r="7" spans="1:5" ht="16.5">
      <c r="A7" s="396" t="s">
        <v>250</v>
      </c>
      <c r="B7" s="397"/>
      <c r="C7" s="397"/>
      <c r="D7" s="397"/>
      <c r="E7" s="398"/>
    </row>
    <row r="8" spans="1:5" ht="18" customHeight="1">
      <c r="A8" s="396" t="s">
        <v>251</v>
      </c>
      <c r="B8" s="397"/>
      <c r="C8" s="397"/>
      <c r="D8" s="397"/>
      <c r="E8" s="398"/>
    </row>
    <row r="9" spans="1:5" ht="18" hidden="1" customHeight="1" outlineLevel="1">
      <c r="A9" s="131" t="s">
        <v>47</v>
      </c>
      <c r="B9" s="132" t="s">
        <v>202</v>
      </c>
      <c r="C9" s="133">
        <v>0</v>
      </c>
      <c r="D9" s="133">
        <v>0</v>
      </c>
      <c r="E9" s="133">
        <v>0</v>
      </c>
    </row>
    <row r="10" spans="1:5" ht="18" hidden="1" customHeight="1" outlineLevel="1">
      <c r="A10" s="131"/>
      <c r="B10" s="132" t="s">
        <v>203</v>
      </c>
      <c r="C10" s="133">
        <v>2747388.19</v>
      </c>
      <c r="D10" s="133">
        <v>0</v>
      </c>
      <c r="E10" s="133">
        <v>2747388.19</v>
      </c>
    </row>
    <row r="11" spans="1:5" ht="18" hidden="1" customHeight="1" outlineLevel="1">
      <c r="A11" s="131" t="s">
        <v>47</v>
      </c>
      <c r="B11" s="132" t="s">
        <v>204</v>
      </c>
      <c r="C11" s="134"/>
      <c r="D11" s="134"/>
      <c r="E11" s="133">
        <v>0</v>
      </c>
    </row>
    <row r="12" spans="1:5" ht="18" hidden="1" customHeight="1" outlineLevel="1">
      <c r="A12" s="131" t="s">
        <v>47</v>
      </c>
      <c r="B12" s="132" t="s">
        <v>205</v>
      </c>
      <c r="C12" s="133">
        <v>0</v>
      </c>
      <c r="D12" s="133">
        <v>20000</v>
      </c>
      <c r="E12" s="133">
        <v>20000</v>
      </c>
    </row>
    <row r="13" spans="1:5" ht="18" hidden="1" customHeight="1" outlineLevel="1">
      <c r="A13" s="131"/>
      <c r="B13" s="132" t="s">
        <v>206</v>
      </c>
      <c r="C13" s="133">
        <v>0</v>
      </c>
      <c r="D13" s="133">
        <v>0</v>
      </c>
      <c r="E13" s="133">
        <v>0</v>
      </c>
    </row>
    <row r="14" spans="1:5" ht="18" hidden="1" customHeight="1" outlineLevel="1">
      <c r="A14" s="131"/>
      <c r="B14" s="132" t="s">
        <v>207</v>
      </c>
      <c r="C14" s="133">
        <v>0</v>
      </c>
      <c r="D14" s="133">
        <v>46800</v>
      </c>
      <c r="E14" s="133">
        <v>46800</v>
      </c>
    </row>
    <row r="15" spans="1:5" ht="18" hidden="1" customHeight="1" outlineLevel="1">
      <c r="A15" s="131" t="s">
        <v>47</v>
      </c>
      <c r="B15" s="132" t="s">
        <v>208</v>
      </c>
      <c r="C15" s="133">
        <v>6443310</v>
      </c>
      <c r="D15" s="133">
        <v>59605804</v>
      </c>
      <c r="E15" s="133">
        <v>66049114</v>
      </c>
    </row>
    <row r="16" spans="1:5" ht="18" hidden="1" customHeight="1" outlineLevel="1">
      <c r="A16" s="131" t="s">
        <v>47</v>
      </c>
      <c r="B16" s="132" t="s">
        <v>209</v>
      </c>
      <c r="C16" s="133">
        <v>1450385</v>
      </c>
      <c r="D16" s="133">
        <v>7754617</v>
      </c>
      <c r="E16" s="133">
        <v>9205002</v>
      </c>
    </row>
    <row r="17" spans="1:5" ht="18" hidden="1" customHeight="1" outlineLevel="1">
      <c r="A17" s="131" t="s">
        <v>47</v>
      </c>
      <c r="B17" s="132" t="s">
        <v>210</v>
      </c>
      <c r="C17" s="133">
        <v>0</v>
      </c>
      <c r="D17" s="133">
        <v>42852</v>
      </c>
      <c r="E17" s="133">
        <v>42852</v>
      </c>
    </row>
    <row r="18" spans="1:5" ht="18" hidden="1" customHeight="1" outlineLevel="1">
      <c r="A18" s="131" t="s">
        <v>47</v>
      </c>
      <c r="B18" s="132" t="s">
        <v>211</v>
      </c>
      <c r="C18" s="133">
        <v>5547194</v>
      </c>
      <c r="D18" s="133">
        <v>46807897</v>
      </c>
      <c r="E18" s="133">
        <v>52355091</v>
      </c>
    </row>
    <row r="19" spans="1:5" ht="18" hidden="1" customHeight="1" outlineLevel="1">
      <c r="A19" s="131"/>
      <c r="B19" s="132" t="s">
        <v>212</v>
      </c>
      <c r="C19" s="133"/>
      <c r="D19" s="133"/>
      <c r="E19" s="133">
        <v>0</v>
      </c>
    </row>
    <row r="20" spans="1:5" ht="18" hidden="1" customHeight="1" outlineLevel="1">
      <c r="A20" s="131" t="s">
        <v>47</v>
      </c>
      <c r="B20" s="132" t="s">
        <v>213</v>
      </c>
      <c r="C20" s="133">
        <v>12874616</v>
      </c>
      <c r="D20" s="133">
        <v>116382891</v>
      </c>
      <c r="E20" s="133">
        <v>129257507</v>
      </c>
    </row>
    <row r="21" spans="1:5" ht="18" hidden="1" customHeight="1" outlineLevel="1">
      <c r="A21" s="131" t="s">
        <v>47</v>
      </c>
      <c r="B21" s="132" t="s">
        <v>214</v>
      </c>
      <c r="C21" s="133">
        <v>0</v>
      </c>
      <c r="D21" s="133">
        <v>0</v>
      </c>
      <c r="E21" s="133">
        <v>0</v>
      </c>
    </row>
    <row r="22" spans="1:5" ht="18" hidden="1" customHeight="1" outlineLevel="1">
      <c r="A22" s="131" t="s">
        <v>47</v>
      </c>
      <c r="B22" s="132" t="s">
        <v>215</v>
      </c>
      <c r="C22" s="133">
        <v>0</v>
      </c>
      <c r="D22" s="133">
        <v>0</v>
      </c>
      <c r="E22" s="133">
        <v>0</v>
      </c>
    </row>
    <row r="23" spans="1:5" ht="18" hidden="1" customHeight="1" outlineLevel="1">
      <c r="A23" s="131" t="s">
        <v>47</v>
      </c>
      <c r="B23" s="132" t="s">
        <v>216</v>
      </c>
      <c r="C23" s="133">
        <v>0</v>
      </c>
      <c r="D23" s="133">
        <v>1610000</v>
      </c>
      <c r="E23" s="133">
        <v>1610000</v>
      </c>
    </row>
    <row r="24" spans="1:5" ht="18" hidden="1" customHeight="1" outlineLevel="1">
      <c r="A24" s="131" t="s">
        <v>47</v>
      </c>
      <c r="B24" s="132" t="s">
        <v>217</v>
      </c>
      <c r="C24" s="133">
        <v>0</v>
      </c>
      <c r="D24" s="133">
        <v>1350000</v>
      </c>
      <c r="E24" s="133">
        <v>1350000</v>
      </c>
    </row>
    <row r="25" spans="1:5" ht="18" hidden="1" customHeight="1" outlineLevel="1">
      <c r="A25" s="131" t="s">
        <v>47</v>
      </c>
      <c r="B25" s="132" t="s">
        <v>218</v>
      </c>
      <c r="C25" s="133">
        <v>2453124</v>
      </c>
      <c r="D25" s="133">
        <v>31476728</v>
      </c>
      <c r="E25" s="133">
        <v>33929852</v>
      </c>
    </row>
    <row r="26" spans="1:5" ht="18" hidden="1" customHeight="1" outlineLevel="1">
      <c r="A26" s="131" t="s">
        <v>47</v>
      </c>
      <c r="B26" s="132" t="s">
        <v>219</v>
      </c>
      <c r="C26" s="133">
        <v>0</v>
      </c>
      <c r="D26" s="133">
        <v>0</v>
      </c>
      <c r="E26" s="133">
        <v>0</v>
      </c>
    </row>
    <row r="27" spans="1:5" ht="18" hidden="1" customHeight="1" outlineLevel="1">
      <c r="A27" s="131" t="s">
        <v>47</v>
      </c>
      <c r="B27" s="132" t="s">
        <v>221</v>
      </c>
      <c r="C27" s="133">
        <v>135000</v>
      </c>
      <c r="D27" s="134"/>
      <c r="E27" s="133">
        <v>135000</v>
      </c>
    </row>
    <row r="28" spans="1:5" ht="18" hidden="1" customHeight="1" outlineLevel="1">
      <c r="A28" s="131" t="s">
        <v>47</v>
      </c>
      <c r="B28" s="132" t="s">
        <v>222</v>
      </c>
      <c r="C28" s="133">
        <v>27292945</v>
      </c>
      <c r="D28" s="133">
        <v>38765315</v>
      </c>
      <c r="E28" s="133">
        <v>66058260</v>
      </c>
    </row>
    <row r="29" spans="1:5" ht="18" hidden="1" customHeight="1" outlineLevel="1">
      <c r="A29" s="131" t="s">
        <v>47</v>
      </c>
      <c r="B29" s="132" t="s">
        <v>223</v>
      </c>
      <c r="C29" s="134"/>
      <c r="D29" s="134"/>
      <c r="E29" s="133">
        <v>0</v>
      </c>
    </row>
    <row r="30" spans="1:5" ht="18" hidden="1" customHeight="1" outlineLevel="1">
      <c r="A30" s="131" t="s">
        <v>47</v>
      </c>
      <c r="B30" s="132" t="s">
        <v>224</v>
      </c>
      <c r="C30" s="134"/>
      <c r="D30" s="133">
        <v>203822</v>
      </c>
      <c r="E30" s="133">
        <v>203822</v>
      </c>
    </row>
    <row r="31" spans="1:5" ht="18" hidden="1" customHeight="1" outlineLevel="1">
      <c r="A31" s="131" t="s">
        <v>47</v>
      </c>
      <c r="B31" s="132" t="s">
        <v>225</v>
      </c>
      <c r="C31" s="133">
        <v>0</v>
      </c>
      <c r="D31" s="133">
        <v>4047670</v>
      </c>
      <c r="E31" s="133">
        <v>4047670</v>
      </c>
    </row>
    <row r="32" spans="1:5" ht="18" customHeight="1" collapsed="1">
      <c r="A32" s="131" t="s">
        <v>37</v>
      </c>
      <c r="B32" s="135" t="s">
        <v>252</v>
      </c>
      <c r="C32" s="133">
        <f>SUM($C$9:$C$31)</f>
        <v>58943962.189999998</v>
      </c>
      <c r="D32" s="133">
        <f>SUM($D$9:$D$31)</f>
        <v>308114396</v>
      </c>
      <c r="E32" s="133">
        <f>SUM($E$9:$E$31)</f>
        <v>367058358.19</v>
      </c>
    </row>
    <row r="33" spans="1:5" ht="18" hidden="1" customHeight="1" outlineLevel="1">
      <c r="A33" s="131" t="s">
        <v>47</v>
      </c>
      <c r="B33" s="132" t="s">
        <v>202</v>
      </c>
      <c r="C33" s="133">
        <v>0</v>
      </c>
      <c r="D33" s="133">
        <v>53667358</v>
      </c>
      <c r="E33" s="133">
        <v>53667358</v>
      </c>
    </row>
    <row r="34" spans="1:5" ht="18" hidden="1" customHeight="1" outlineLevel="1">
      <c r="A34" s="131"/>
      <c r="B34" s="132" t="s">
        <v>203</v>
      </c>
      <c r="C34" s="133">
        <v>2815401.600000001</v>
      </c>
      <c r="D34" s="133">
        <v>0</v>
      </c>
      <c r="E34" s="133">
        <v>2815401.600000001</v>
      </c>
    </row>
    <row r="35" spans="1:5" ht="18" hidden="1" customHeight="1" outlineLevel="1">
      <c r="A35" s="131" t="s">
        <v>47</v>
      </c>
      <c r="B35" s="132" t="s">
        <v>204</v>
      </c>
      <c r="C35" s="133">
        <v>1261956</v>
      </c>
      <c r="D35" s="133">
        <v>0</v>
      </c>
      <c r="E35" s="133">
        <v>1261956</v>
      </c>
    </row>
    <row r="36" spans="1:5" ht="18" hidden="1" customHeight="1" outlineLevel="1">
      <c r="A36" s="131" t="s">
        <v>47</v>
      </c>
      <c r="B36" s="132" t="s">
        <v>205</v>
      </c>
      <c r="C36" s="133">
        <v>0</v>
      </c>
      <c r="D36" s="133">
        <v>636259</v>
      </c>
      <c r="E36" s="133">
        <v>636259</v>
      </c>
    </row>
    <row r="37" spans="1:5" ht="18" hidden="1" customHeight="1" outlineLevel="1">
      <c r="A37" s="131"/>
      <c r="B37" s="132" t="s">
        <v>206</v>
      </c>
      <c r="C37" s="133">
        <v>29800440.739999998</v>
      </c>
      <c r="D37" s="133">
        <v>0</v>
      </c>
      <c r="E37" s="133">
        <v>29800440.739999998</v>
      </c>
    </row>
    <row r="38" spans="1:5" ht="18" hidden="1" customHeight="1" outlineLevel="1">
      <c r="A38" s="131"/>
      <c r="B38" s="132" t="s">
        <v>207</v>
      </c>
      <c r="C38" s="133">
        <v>0</v>
      </c>
      <c r="D38" s="133">
        <v>494875</v>
      </c>
      <c r="E38" s="133">
        <v>494875</v>
      </c>
    </row>
    <row r="39" spans="1:5" ht="18" hidden="1" customHeight="1" outlineLevel="1">
      <c r="A39" s="131" t="s">
        <v>47</v>
      </c>
      <c r="B39" s="132" t="s">
        <v>208</v>
      </c>
      <c r="C39" s="133">
        <v>8486920</v>
      </c>
      <c r="D39" s="133">
        <v>99945726</v>
      </c>
      <c r="E39" s="133">
        <v>108432646</v>
      </c>
    </row>
    <row r="40" spans="1:5" ht="18" hidden="1" customHeight="1" outlineLevel="1">
      <c r="A40" s="131" t="s">
        <v>47</v>
      </c>
      <c r="B40" s="132" t="s">
        <v>209</v>
      </c>
      <c r="C40" s="133">
        <v>2083615</v>
      </c>
      <c r="D40" s="133">
        <v>34641027</v>
      </c>
      <c r="E40" s="133">
        <v>36724642</v>
      </c>
    </row>
    <row r="41" spans="1:5" ht="18" hidden="1" customHeight="1" outlineLevel="1">
      <c r="A41" s="131" t="s">
        <v>47</v>
      </c>
      <c r="B41" s="132" t="s">
        <v>210</v>
      </c>
      <c r="C41" s="133">
        <v>1077162</v>
      </c>
      <c r="D41" s="133">
        <v>3282570</v>
      </c>
      <c r="E41" s="133">
        <v>4359732</v>
      </c>
    </row>
    <row r="42" spans="1:5" ht="18" hidden="1" customHeight="1" outlineLevel="1">
      <c r="A42" s="131" t="s">
        <v>47</v>
      </c>
      <c r="B42" s="132" t="s">
        <v>211</v>
      </c>
      <c r="C42" s="133">
        <v>10686736</v>
      </c>
      <c r="D42" s="133">
        <v>89609061</v>
      </c>
      <c r="E42" s="133">
        <v>100295797</v>
      </c>
    </row>
    <row r="43" spans="1:5" ht="18" hidden="1" customHeight="1" outlineLevel="1">
      <c r="A43" s="131"/>
      <c r="B43" s="132" t="s">
        <v>212</v>
      </c>
      <c r="C43" s="133">
        <v>5811307</v>
      </c>
      <c r="D43" s="133">
        <v>11000000</v>
      </c>
      <c r="E43" s="133">
        <v>16811307</v>
      </c>
    </row>
    <row r="44" spans="1:5" ht="18" hidden="1" customHeight="1" outlineLevel="1">
      <c r="A44" s="131" t="s">
        <v>47</v>
      </c>
      <c r="B44" s="132" t="s">
        <v>213</v>
      </c>
      <c r="C44" s="133">
        <v>30873858</v>
      </c>
      <c r="D44" s="133">
        <v>341279331</v>
      </c>
      <c r="E44" s="133">
        <v>372153189</v>
      </c>
    </row>
    <row r="45" spans="1:5" ht="18" hidden="1" customHeight="1" outlineLevel="1">
      <c r="A45" s="131" t="s">
        <v>47</v>
      </c>
      <c r="B45" s="132" t="s">
        <v>214</v>
      </c>
      <c r="C45" s="133">
        <v>1137048</v>
      </c>
      <c r="D45" s="133">
        <v>78027</v>
      </c>
      <c r="E45" s="133">
        <v>1215075</v>
      </c>
    </row>
    <row r="46" spans="1:5" ht="18" hidden="1" customHeight="1" outlineLevel="1">
      <c r="A46" s="131" t="s">
        <v>47</v>
      </c>
      <c r="B46" s="132" t="s">
        <v>215</v>
      </c>
      <c r="C46" s="133">
        <v>736551</v>
      </c>
      <c r="D46" s="133">
        <v>17912</v>
      </c>
      <c r="E46" s="133">
        <v>754463</v>
      </c>
    </row>
    <row r="47" spans="1:5" ht="18" hidden="1" customHeight="1" outlineLevel="1">
      <c r="A47" s="131" t="s">
        <v>47</v>
      </c>
      <c r="B47" s="132" t="s">
        <v>216</v>
      </c>
      <c r="C47" s="133">
        <v>0</v>
      </c>
      <c r="D47" s="133">
        <v>0</v>
      </c>
      <c r="E47" s="133">
        <v>0</v>
      </c>
    </row>
    <row r="48" spans="1:5" ht="18" hidden="1" customHeight="1" outlineLevel="1">
      <c r="A48" s="131" t="s">
        <v>47</v>
      </c>
      <c r="B48" s="132" t="s">
        <v>217</v>
      </c>
      <c r="C48" s="133">
        <v>465755.69999999995</v>
      </c>
      <c r="D48" s="133">
        <v>2023233.4600000002</v>
      </c>
      <c r="E48" s="133">
        <v>2488989.16</v>
      </c>
    </row>
    <row r="49" spans="1:5" ht="18" hidden="1" customHeight="1" outlineLevel="1">
      <c r="A49" s="131" t="s">
        <v>47</v>
      </c>
      <c r="B49" s="132" t="s">
        <v>218</v>
      </c>
      <c r="C49" s="133">
        <v>599066</v>
      </c>
      <c r="D49" s="133">
        <v>32179037</v>
      </c>
      <c r="E49" s="133">
        <v>32778103</v>
      </c>
    </row>
    <row r="50" spans="1:5" ht="18" hidden="1" customHeight="1" outlineLevel="1">
      <c r="A50" s="131" t="s">
        <v>47</v>
      </c>
      <c r="B50" s="132" t="s">
        <v>219</v>
      </c>
      <c r="C50" s="133">
        <v>5565296</v>
      </c>
      <c r="D50" s="133">
        <v>10653037</v>
      </c>
      <c r="E50" s="133">
        <v>16218333</v>
      </c>
    </row>
    <row r="51" spans="1:5" ht="18" hidden="1" customHeight="1" outlineLevel="1">
      <c r="A51" s="131" t="s">
        <v>47</v>
      </c>
      <c r="B51" s="132" t="s">
        <v>221</v>
      </c>
      <c r="C51" s="133">
        <v>4292603.87</v>
      </c>
      <c r="D51" s="134"/>
      <c r="E51" s="133">
        <v>4292603.87</v>
      </c>
    </row>
    <row r="52" spans="1:5" ht="18" hidden="1" customHeight="1" outlineLevel="1">
      <c r="A52" s="131" t="s">
        <v>47</v>
      </c>
      <c r="B52" s="132" t="s">
        <v>222</v>
      </c>
      <c r="C52" s="133">
        <v>275109147</v>
      </c>
      <c r="D52" s="133">
        <v>197731527</v>
      </c>
      <c r="E52" s="133">
        <v>472840674</v>
      </c>
    </row>
    <row r="53" spans="1:5" ht="18" hidden="1" customHeight="1" outlineLevel="1">
      <c r="A53" s="131" t="s">
        <v>47</v>
      </c>
      <c r="B53" s="132" t="s">
        <v>223</v>
      </c>
      <c r="C53" s="133">
        <v>23742911.16</v>
      </c>
      <c r="D53" s="133">
        <v>47406503</v>
      </c>
      <c r="E53" s="133">
        <v>71149414.159999996</v>
      </c>
    </row>
    <row r="54" spans="1:5" ht="18" hidden="1" customHeight="1" outlineLevel="1">
      <c r="A54" s="131" t="s">
        <v>47</v>
      </c>
      <c r="B54" s="132" t="s">
        <v>224</v>
      </c>
      <c r="C54" s="134"/>
      <c r="D54" s="134"/>
      <c r="E54" s="133">
        <v>0</v>
      </c>
    </row>
    <row r="55" spans="1:5" ht="18" hidden="1" customHeight="1" outlineLevel="1">
      <c r="A55" s="131" t="s">
        <v>47</v>
      </c>
      <c r="B55" s="132" t="s">
        <v>225</v>
      </c>
      <c r="C55" s="133">
        <v>28883</v>
      </c>
      <c r="D55" s="133">
        <v>5582910</v>
      </c>
      <c r="E55" s="133">
        <v>5611793</v>
      </c>
    </row>
    <row r="56" spans="1:5" ht="18" customHeight="1" collapsed="1">
      <c r="A56" s="131" t="s">
        <v>39</v>
      </c>
      <c r="B56" s="135" t="s">
        <v>253</v>
      </c>
      <c r="C56" s="133">
        <f>SUM($C$33:$C$55)</f>
        <v>404574658.07000005</v>
      </c>
      <c r="D56" s="133">
        <f>SUM($D$33:$D$55)</f>
        <v>930228393.46000004</v>
      </c>
      <c r="E56" s="133">
        <f>SUM($E$33:$E$55)</f>
        <v>1334803051.53</v>
      </c>
    </row>
    <row r="57" spans="1:5" ht="18" hidden="1" customHeight="1" outlineLevel="1">
      <c r="A57" s="131" t="s">
        <v>47</v>
      </c>
      <c r="B57" s="132" t="s">
        <v>202</v>
      </c>
      <c r="C57" s="133">
        <v>0</v>
      </c>
      <c r="D57" s="133">
        <v>0</v>
      </c>
      <c r="E57" s="133">
        <v>0</v>
      </c>
    </row>
    <row r="58" spans="1:5" ht="18" hidden="1" customHeight="1" outlineLevel="1">
      <c r="A58" s="131"/>
      <c r="B58" s="132" t="s">
        <v>203</v>
      </c>
      <c r="C58" s="133">
        <v>38057749</v>
      </c>
      <c r="D58" s="133">
        <v>23170</v>
      </c>
      <c r="E58" s="133">
        <v>38080919</v>
      </c>
    </row>
    <row r="59" spans="1:5" ht="18" hidden="1" customHeight="1" outlineLevel="1">
      <c r="A59" s="131" t="s">
        <v>47</v>
      </c>
      <c r="B59" s="132" t="s">
        <v>204</v>
      </c>
      <c r="C59" s="133">
        <v>9529916</v>
      </c>
      <c r="D59" s="133">
        <v>16126821</v>
      </c>
      <c r="E59" s="133">
        <v>25656737</v>
      </c>
    </row>
    <row r="60" spans="1:5" ht="18" hidden="1" customHeight="1" outlineLevel="1">
      <c r="A60" s="131" t="s">
        <v>47</v>
      </c>
      <c r="B60" s="132" t="s">
        <v>205</v>
      </c>
      <c r="C60" s="133">
        <v>0</v>
      </c>
      <c r="D60" s="133">
        <v>36154790</v>
      </c>
      <c r="E60" s="133">
        <v>36154790</v>
      </c>
    </row>
    <row r="61" spans="1:5" ht="18" hidden="1" customHeight="1" outlineLevel="1">
      <c r="A61" s="131"/>
      <c r="B61" s="132" t="s">
        <v>206</v>
      </c>
      <c r="C61" s="133">
        <v>0</v>
      </c>
      <c r="D61" s="133">
        <v>0</v>
      </c>
      <c r="E61" s="133">
        <v>0</v>
      </c>
    </row>
    <row r="62" spans="1:5" ht="18" hidden="1" customHeight="1" outlineLevel="1">
      <c r="A62" s="131"/>
      <c r="B62" s="132" t="s">
        <v>207</v>
      </c>
      <c r="C62" s="133">
        <v>0</v>
      </c>
      <c r="D62" s="133">
        <v>19773100</v>
      </c>
      <c r="E62" s="133">
        <v>19773100</v>
      </c>
    </row>
    <row r="63" spans="1:5" ht="18" hidden="1" customHeight="1" outlineLevel="1">
      <c r="A63" s="131" t="s">
        <v>47</v>
      </c>
      <c r="B63" s="132" t="s">
        <v>208</v>
      </c>
      <c r="C63" s="133">
        <v>175991572</v>
      </c>
      <c r="D63" s="133">
        <v>1682379057</v>
      </c>
      <c r="E63" s="133">
        <v>1858370629</v>
      </c>
    </row>
    <row r="64" spans="1:5" ht="18" hidden="1" customHeight="1" outlineLevel="1">
      <c r="A64" s="131" t="s">
        <v>47</v>
      </c>
      <c r="B64" s="132" t="s">
        <v>209</v>
      </c>
      <c r="C64" s="133">
        <v>48292120</v>
      </c>
      <c r="D64" s="133">
        <v>616158623</v>
      </c>
      <c r="E64" s="133">
        <v>664450743</v>
      </c>
    </row>
    <row r="65" spans="1:5" ht="18" hidden="1" customHeight="1" outlineLevel="1">
      <c r="A65" s="131" t="s">
        <v>47</v>
      </c>
      <c r="B65" s="132" t="s">
        <v>210</v>
      </c>
      <c r="C65" s="133">
        <v>485053</v>
      </c>
      <c r="D65" s="133">
        <v>10847792</v>
      </c>
      <c r="E65" s="133">
        <v>11332845</v>
      </c>
    </row>
    <row r="66" spans="1:5" ht="18" hidden="1" customHeight="1" outlineLevel="1">
      <c r="A66" s="131" t="s">
        <v>47</v>
      </c>
      <c r="B66" s="132" t="s">
        <v>211</v>
      </c>
      <c r="C66" s="133">
        <v>122885391</v>
      </c>
      <c r="D66" s="133">
        <v>1122987337</v>
      </c>
      <c r="E66" s="133">
        <v>1245872728</v>
      </c>
    </row>
    <row r="67" spans="1:5" ht="18" hidden="1" customHeight="1" outlineLevel="1">
      <c r="A67" s="131"/>
      <c r="B67" s="132" t="s">
        <v>212</v>
      </c>
      <c r="C67" s="133">
        <v>8161544</v>
      </c>
      <c r="D67" s="133">
        <v>0</v>
      </c>
      <c r="E67" s="133">
        <v>8161544</v>
      </c>
    </row>
    <row r="68" spans="1:5" ht="18" hidden="1" customHeight="1" outlineLevel="1">
      <c r="A68" s="131" t="s">
        <v>47</v>
      </c>
      <c r="B68" s="132" t="s">
        <v>213</v>
      </c>
      <c r="C68" s="133">
        <v>173511736</v>
      </c>
      <c r="D68" s="133">
        <v>1917997077</v>
      </c>
      <c r="E68" s="133">
        <v>2091508813</v>
      </c>
    </row>
    <row r="69" spans="1:5" ht="18" hidden="1" customHeight="1" outlineLevel="1">
      <c r="A69" s="131" t="s">
        <v>47</v>
      </c>
      <c r="B69" s="132" t="s">
        <v>214</v>
      </c>
      <c r="C69" s="133">
        <v>12089881</v>
      </c>
      <c r="D69" s="133">
        <v>633569</v>
      </c>
      <c r="E69" s="133">
        <v>12723450</v>
      </c>
    </row>
    <row r="70" spans="1:5" ht="18" hidden="1" customHeight="1" outlineLevel="1">
      <c r="A70" s="131" t="s">
        <v>47</v>
      </c>
      <c r="B70" s="132" t="s">
        <v>215</v>
      </c>
      <c r="C70" s="133">
        <v>14279433</v>
      </c>
      <c r="D70" s="133">
        <v>757738</v>
      </c>
      <c r="E70" s="133">
        <v>15037171</v>
      </c>
    </row>
    <row r="71" spans="1:5" ht="18" hidden="1" customHeight="1" outlineLevel="1">
      <c r="A71" s="131" t="s">
        <v>47</v>
      </c>
      <c r="B71" s="132" t="s">
        <v>216</v>
      </c>
      <c r="C71" s="133">
        <v>1809719</v>
      </c>
      <c r="D71" s="133">
        <v>126508076</v>
      </c>
      <c r="E71" s="133">
        <v>128317795</v>
      </c>
    </row>
    <row r="72" spans="1:5" ht="18" hidden="1" customHeight="1" outlineLevel="1">
      <c r="A72" s="131" t="s">
        <v>47</v>
      </c>
      <c r="B72" s="132" t="s">
        <v>217</v>
      </c>
      <c r="C72" s="133">
        <v>17430332.042246092</v>
      </c>
      <c r="D72" s="133">
        <v>100824727.73176277</v>
      </c>
      <c r="E72" s="133">
        <v>118255059.77400886</v>
      </c>
    </row>
    <row r="73" spans="1:5" ht="18" hidden="1" customHeight="1" outlineLevel="1">
      <c r="A73" s="131" t="s">
        <v>47</v>
      </c>
      <c r="B73" s="132" t="s">
        <v>218</v>
      </c>
      <c r="C73" s="133">
        <v>80398156</v>
      </c>
      <c r="D73" s="133">
        <v>1176038532</v>
      </c>
      <c r="E73" s="133">
        <v>1256436688</v>
      </c>
    </row>
    <row r="74" spans="1:5" ht="18" hidden="1" customHeight="1" outlineLevel="1">
      <c r="A74" s="131" t="s">
        <v>47</v>
      </c>
      <c r="B74" s="132" t="s">
        <v>219</v>
      </c>
      <c r="C74" s="133">
        <v>0</v>
      </c>
      <c r="D74" s="133">
        <v>0</v>
      </c>
      <c r="E74" s="133">
        <v>0</v>
      </c>
    </row>
    <row r="75" spans="1:5" ht="18" hidden="1" customHeight="1" outlineLevel="1">
      <c r="A75" s="131" t="s">
        <v>47</v>
      </c>
      <c r="B75" s="132" t="s">
        <v>221</v>
      </c>
      <c r="C75" s="134"/>
      <c r="D75" s="134"/>
      <c r="E75" s="133">
        <v>0</v>
      </c>
    </row>
    <row r="76" spans="1:5" ht="18" hidden="1" customHeight="1" outlineLevel="1">
      <c r="A76" s="131" t="s">
        <v>47</v>
      </c>
      <c r="B76" s="132" t="s">
        <v>222</v>
      </c>
      <c r="C76" s="133">
        <v>72986029</v>
      </c>
      <c r="D76" s="133">
        <v>688955598</v>
      </c>
      <c r="E76" s="133">
        <v>761941627</v>
      </c>
    </row>
    <row r="77" spans="1:5" ht="18" hidden="1" customHeight="1" outlineLevel="1">
      <c r="A77" s="131" t="s">
        <v>47</v>
      </c>
      <c r="B77" s="132" t="s">
        <v>223</v>
      </c>
      <c r="C77" s="133">
        <v>3339358.88</v>
      </c>
      <c r="D77" s="133">
        <v>4250093</v>
      </c>
      <c r="E77" s="133">
        <v>7589451.8799999999</v>
      </c>
    </row>
    <row r="78" spans="1:5" ht="18" hidden="1" customHeight="1" outlineLevel="1">
      <c r="A78" s="131" t="s">
        <v>47</v>
      </c>
      <c r="B78" s="132" t="s">
        <v>224</v>
      </c>
      <c r="C78" s="133">
        <v>9496981.9832201637</v>
      </c>
      <c r="D78" s="133">
        <v>123469831.01677984</v>
      </c>
      <c r="E78" s="133">
        <v>132966813</v>
      </c>
    </row>
    <row r="79" spans="1:5" ht="18" hidden="1" customHeight="1" outlineLevel="1">
      <c r="A79" s="131" t="s">
        <v>47</v>
      </c>
      <c r="B79" s="132" t="s">
        <v>225</v>
      </c>
      <c r="C79" s="133">
        <v>7020840</v>
      </c>
      <c r="D79" s="133">
        <v>101324083</v>
      </c>
      <c r="E79" s="133">
        <v>108344923</v>
      </c>
    </row>
    <row r="80" spans="1:5" ht="18" customHeight="1" collapsed="1">
      <c r="A80" s="131" t="s">
        <v>41</v>
      </c>
      <c r="B80" s="135" t="s">
        <v>254</v>
      </c>
      <c r="C80" s="133">
        <f>SUM($C$57:$C$79)</f>
        <v>795765811.90546632</v>
      </c>
      <c r="D80" s="133">
        <f>SUM($D$57:$D$79)</f>
        <v>7745210014.7485428</v>
      </c>
      <c r="E80" s="133">
        <f>SUM($E$57:$E$79)</f>
        <v>8540975826.6540089</v>
      </c>
    </row>
    <row r="81" spans="1:5" ht="18" hidden="1" customHeight="1" outlineLevel="1">
      <c r="A81" s="131" t="s">
        <v>47</v>
      </c>
      <c r="B81" s="132" t="s">
        <v>202</v>
      </c>
      <c r="C81" s="133">
        <v>0</v>
      </c>
      <c r="D81" s="133">
        <v>53667358</v>
      </c>
      <c r="E81" s="133">
        <v>53667358</v>
      </c>
    </row>
    <row r="82" spans="1:5" ht="18" hidden="1" customHeight="1" outlineLevel="1">
      <c r="A82" s="131"/>
      <c r="B82" s="132" t="s">
        <v>203</v>
      </c>
      <c r="C82" s="133">
        <v>43620538.789999999</v>
      </c>
      <c r="D82" s="133">
        <v>23170</v>
      </c>
      <c r="E82" s="133">
        <v>43643708.789999999</v>
      </c>
    </row>
    <row r="83" spans="1:5" ht="18" hidden="1" customHeight="1" outlineLevel="1">
      <c r="A83" s="131" t="s">
        <v>47</v>
      </c>
      <c r="B83" s="132" t="s">
        <v>204</v>
      </c>
      <c r="C83" s="133">
        <v>10791872</v>
      </c>
      <c r="D83" s="133">
        <v>16126821</v>
      </c>
      <c r="E83" s="133">
        <v>26918693</v>
      </c>
    </row>
    <row r="84" spans="1:5" ht="18" hidden="1" customHeight="1" outlineLevel="1">
      <c r="A84" s="131" t="s">
        <v>47</v>
      </c>
      <c r="B84" s="132" t="s">
        <v>205</v>
      </c>
      <c r="C84" s="133">
        <v>0</v>
      </c>
      <c r="D84" s="133">
        <v>36811049</v>
      </c>
      <c r="E84" s="133">
        <v>36811049</v>
      </c>
    </row>
    <row r="85" spans="1:5" ht="18" hidden="1" customHeight="1" outlineLevel="1">
      <c r="A85" s="131"/>
      <c r="B85" s="132" t="s">
        <v>206</v>
      </c>
      <c r="C85" s="133">
        <v>29800440.739999998</v>
      </c>
      <c r="D85" s="133">
        <v>0</v>
      </c>
      <c r="E85" s="133">
        <v>29800440.739999998</v>
      </c>
    </row>
    <row r="86" spans="1:5" ht="18" hidden="1" customHeight="1" outlineLevel="1">
      <c r="A86" s="131"/>
      <c r="B86" s="132" t="s">
        <v>207</v>
      </c>
      <c r="C86" s="133">
        <v>0</v>
      </c>
      <c r="D86" s="133">
        <v>20314775</v>
      </c>
      <c r="E86" s="133">
        <v>20314775</v>
      </c>
    </row>
    <row r="87" spans="1:5" ht="18" hidden="1" customHeight="1" outlineLevel="1">
      <c r="A87" s="131" t="s">
        <v>47</v>
      </c>
      <c r="B87" s="132" t="s">
        <v>208</v>
      </c>
      <c r="C87" s="133">
        <v>190921802</v>
      </c>
      <c r="D87" s="133">
        <v>1841930587</v>
      </c>
      <c r="E87" s="133">
        <v>2032852389</v>
      </c>
    </row>
    <row r="88" spans="1:5" ht="18" hidden="1" customHeight="1" outlineLevel="1">
      <c r="A88" s="131" t="s">
        <v>47</v>
      </c>
      <c r="B88" s="132" t="s">
        <v>209</v>
      </c>
      <c r="C88" s="133">
        <v>51826120</v>
      </c>
      <c r="D88" s="133">
        <v>658554267</v>
      </c>
      <c r="E88" s="133">
        <v>710380387</v>
      </c>
    </row>
    <row r="89" spans="1:5" ht="18" hidden="1" customHeight="1" outlineLevel="1">
      <c r="A89" s="131" t="s">
        <v>47</v>
      </c>
      <c r="B89" s="132" t="s">
        <v>210</v>
      </c>
      <c r="C89" s="133">
        <v>1562215</v>
      </c>
      <c r="D89" s="133">
        <v>14173214</v>
      </c>
      <c r="E89" s="133">
        <v>15735429</v>
      </c>
    </row>
    <row r="90" spans="1:5" ht="18" hidden="1" customHeight="1" outlineLevel="1">
      <c r="A90" s="131" t="s">
        <v>47</v>
      </c>
      <c r="B90" s="132" t="s">
        <v>211</v>
      </c>
      <c r="C90" s="133">
        <v>139119321</v>
      </c>
      <c r="D90" s="133">
        <v>1259404295</v>
      </c>
      <c r="E90" s="133">
        <v>1398523616</v>
      </c>
    </row>
    <row r="91" spans="1:5" ht="18" hidden="1" customHeight="1" outlineLevel="1">
      <c r="A91" s="131"/>
      <c r="B91" s="132" t="s">
        <v>212</v>
      </c>
      <c r="C91" s="133">
        <v>13972851</v>
      </c>
      <c r="D91" s="133">
        <v>11000000</v>
      </c>
      <c r="E91" s="133">
        <v>24972851</v>
      </c>
    </row>
    <row r="92" spans="1:5" ht="18" hidden="1" customHeight="1" outlineLevel="1">
      <c r="A92" s="131" t="s">
        <v>47</v>
      </c>
      <c r="B92" s="132" t="s">
        <v>213</v>
      </c>
      <c r="C92" s="133">
        <v>217260210</v>
      </c>
      <c r="D92" s="133">
        <v>2375659299</v>
      </c>
      <c r="E92" s="133">
        <v>2592919509</v>
      </c>
    </row>
    <row r="93" spans="1:5" ht="18" hidden="1" customHeight="1" outlineLevel="1">
      <c r="A93" s="131" t="s">
        <v>47</v>
      </c>
      <c r="B93" s="132" t="s">
        <v>214</v>
      </c>
      <c r="C93" s="133">
        <v>13226929</v>
      </c>
      <c r="D93" s="133">
        <v>711596</v>
      </c>
      <c r="E93" s="133">
        <v>13938525</v>
      </c>
    </row>
    <row r="94" spans="1:5" ht="18" hidden="1" customHeight="1" outlineLevel="1">
      <c r="A94" s="131" t="s">
        <v>47</v>
      </c>
      <c r="B94" s="132" t="s">
        <v>215</v>
      </c>
      <c r="C94" s="133">
        <v>15015984</v>
      </c>
      <c r="D94" s="133">
        <v>775650</v>
      </c>
      <c r="E94" s="133">
        <v>15791634</v>
      </c>
    </row>
    <row r="95" spans="1:5" ht="18" hidden="1" customHeight="1" outlineLevel="1">
      <c r="A95" s="131" t="s">
        <v>47</v>
      </c>
      <c r="B95" s="132" t="s">
        <v>216</v>
      </c>
      <c r="C95" s="133">
        <v>1809719</v>
      </c>
      <c r="D95" s="133">
        <v>128118076</v>
      </c>
      <c r="E95" s="133">
        <v>129927795</v>
      </c>
    </row>
    <row r="96" spans="1:5" ht="18" hidden="1" customHeight="1" outlineLevel="1">
      <c r="A96" s="131" t="s">
        <v>47</v>
      </c>
      <c r="B96" s="132" t="s">
        <v>217</v>
      </c>
      <c r="C96" s="133">
        <v>17896087.742246091</v>
      </c>
      <c r="D96" s="133">
        <v>104197961.19176276</v>
      </c>
      <c r="E96" s="133">
        <v>122094048.93400885</v>
      </c>
    </row>
    <row r="97" spans="1:5" ht="18" hidden="1" customHeight="1" outlineLevel="1">
      <c r="A97" s="131" t="s">
        <v>47</v>
      </c>
      <c r="B97" s="132" t="s">
        <v>218</v>
      </c>
      <c r="C97" s="133">
        <v>83450346</v>
      </c>
      <c r="D97" s="133">
        <v>1239694297</v>
      </c>
      <c r="E97" s="133">
        <v>1323144643</v>
      </c>
    </row>
    <row r="98" spans="1:5" ht="18" hidden="1" customHeight="1" outlineLevel="1">
      <c r="A98" s="131" t="s">
        <v>47</v>
      </c>
      <c r="B98" s="132" t="s">
        <v>219</v>
      </c>
      <c r="C98" s="133">
        <v>5565296</v>
      </c>
      <c r="D98" s="133">
        <v>10653037</v>
      </c>
      <c r="E98" s="133">
        <v>16218333</v>
      </c>
    </row>
    <row r="99" spans="1:5" ht="18" hidden="1" customHeight="1" outlineLevel="1">
      <c r="A99" s="131" t="s">
        <v>47</v>
      </c>
      <c r="B99" s="132" t="s">
        <v>221</v>
      </c>
      <c r="C99" s="133">
        <v>4427603.87</v>
      </c>
      <c r="D99" s="133">
        <v>0</v>
      </c>
      <c r="E99" s="133">
        <v>4427603.87</v>
      </c>
    </row>
    <row r="100" spans="1:5" ht="18" hidden="1" customHeight="1" outlineLevel="1">
      <c r="A100" s="131" t="s">
        <v>47</v>
      </c>
      <c r="B100" s="132" t="s">
        <v>222</v>
      </c>
      <c r="C100" s="133">
        <v>375388121</v>
      </c>
      <c r="D100" s="133">
        <v>925452440</v>
      </c>
      <c r="E100" s="133">
        <v>1300840561</v>
      </c>
    </row>
    <row r="101" spans="1:5" ht="18" hidden="1" customHeight="1" outlineLevel="1">
      <c r="A101" s="131" t="s">
        <v>47</v>
      </c>
      <c r="B101" s="132" t="s">
        <v>223</v>
      </c>
      <c r="C101" s="133">
        <v>27082270.039999999</v>
      </c>
      <c r="D101" s="133">
        <v>51656596</v>
      </c>
      <c r="E101" s="133">
        <v>78738866.039999992</v>
      </c>
    </row>
    <row r="102" spans="1:5" ht="18" hidden="1" customHeight="1" outlineLevel="1">
      <c r="A102" s="131" t="s">
        <v>47</v>
      </c>
      <c r="B102" s="132" t="s">
        <v>224</v>
      </c>
      <c r="C102" s="133">
        <v>9496981.9832201637</v>
      </c>
      <c r="D102" s="133">
        <v>123673653.01677984</v>
      </c>
      <c r="E102" s="133">
        <v>133170635</v>
      </c>
    </row>
    <row r="103" spans="1:5" ht="18" hidden="1" customHeight="1" outlineLevel="1">
      <c r="A103" s="131" t="s">
        <v>47</v>
      </c>
      <c r="B103" s="132" t="s">
        <v>225</v>
      </c>
      <c r="C103" s="133">
        <v>7049723</v>
      </c>
      <c r="D103" s="133">
        <v>110954663</v>
      </c>
      <c r="E103" s="133">
        <v>118004386</v>
      </c>
    </row>
    <row r="104" spans="1:5" ht="18" customHeight="1" collapsed="1">
      <c r="A104" s="131" t="s">
        <v>43</v>
      </c>
      <c r="B104" s="135" t="s">
        <v>255</v>
      </c>
      <c r="C104" s="133">
        <f>SUM($C$81:$C$103)</f>
        <v>1259284432.1654663</v>
      </c>
      <c r="D104" s="133">
        <f>SUM($D$81:$D$103)</f>
        <v>8983552804.2085419</v>
      </c>
      <c r="E104" s="133">
        <f>SUM($E$81:$E$103)</f>
        <v>10242837236.37401</v>
      </c>
    </row>
    <row r="105" spans="1:5" ht="18" customHeight="1">
      <c r="A105" s="399" t="s">
        <v>256</v>
      </c>
      <c r="B105" s="400"/>
      <c r="C105" s="400"/>
      <c r="D105" s="400"/>
      <c r="E105" s="401"/>
    </row>
    <row r="106" spans="1:5" ht="18" hidden="1" customHeight="1" outlineLevel="1">
      <c r="A106" s="131" t="s">
        <v>47</v>
      </c>
      <c r="B106" s="132" t="s">
        <v>202</v>
      </c>
      <c r="C106" s="133">
        <v>0</v>
      </c>
      <c r="D106" s="133">
        <v>0</v>
      </c>
      <c r="E106" s="133">
        <v>0</v>
      </c>
    </row>
    <row r="107" spans="1:5" ht="18" hidden="1" customHeight="1" outlineLevel="1">
      <c r="A107" s="131"/>
      <c r="B107" s="132" t="s">
        <v>203</v>
      </c>
      <c r="C107" s="133">
        <v>1180</v>
      </c>
      <c r="D107" s="133">
        <v>0</v>
      </c>
      <c r="E107" s="133">
        <v>1180</v>
      </c>
    </row>
    <row r="108" spans="1:5" ht="18" hidden="1" customHeight="1" outlineLevel="1">
      <c r="A108" s="131" t="s">
        <v>47</v>
      </c>
      <c r="B108" s="132" t="s">
        <v>204</v>
      </c>
      <c r="C108" s="133">
        <v>0</v>
      </c>
      <c r="D108" s="134"/>
      <c r="E108" s="133">
        <v>0</v>
      </c>
    </row>
    <row r="109" spans="1:5" ht="18" hidden="1" customHeight="1" outlineLevel="1">
      <c r="A109" s="131" t="s">
        <v>47</v>
      </c>
      <c r="B109" s="132" t="s">
        <v>205</v>
      </c>
      <c r="C109" s="133">
        <v>0</v>
      </c>
      <c r="D109" s="133">
        <v>0</v>
      </c>
      <c r="E109" s="133">
        <v>0</v>
      </c>
    </row>
    <row r="110" spans="1:5" ht="18" hidden="1" customHeight="1" outlineLevel="1">
      <c r="A110" s="131"/>
      <c r="B110" s="132" t="s">
        <v>206</v>
      </c>
      <c r="C110" s="133">
        <v>0</v>
      </c>
      <c r="D110" s="133">
        <v>0</v>
      </c>
      <c r="E110" s="133">
        <v>0</v>
      </c>
    </row>
    <row r="111" spans="1:5" ht="18" hidden="1" customHeight="1" outlineLevel="1">
      <c r="A111" s="131"/>
      <c r="B111" s="132" t="s">
        <v>207</v>
      </c>
      <c r="C111" s="133">
        <v>0</v>
      </c>
      <c r="D111" s="133">
        <v>0</v>
      </c>
      <c r="E111" s="133">
        <v>0</v>
      </c>
    </row>
    <row r="112" spans="1:5" ht="18" hidden="1" customHeight="1" outlineLevel="1">
      <c r="A112" s="131" t="s">
        <v>47</v>
      </c>
      <c r="B112" s="132" t="s">
        <v>208</v>
      </c>
      <c r="C112" s="133">
        <v>0</v>
      </c>
      <c r="D112" s="133">
        <v>0</v>
      </c>
      <c r="E112" s="133">
        <v>0</v>
      </c>
    </row>
    <row r="113" spans="1:5" ht="18" hidden="1" customHeight="1" outlineLevel="1">
      <c r="A113" s="131" t="s">
        <v>47</v>
      </c>
      <c r="B113" s="132" t="s">
        <v>209</v>
      </c>
      <c r="C113" s="133">
        <v>0</v>
      </c>
      <c r="D113" s="133">
        <v>0</v>
      </c>
      <c r="E113" s="133">
        <v>0</v>
      </c>
    </row>
    <row r="114" spans="1:5" ht="18" hidden="1" customHeight="1" outlineLevel="1">
      <c r="A114" s="131" t="s">
        <v>47</v>
      </c>
      <c r="B114" s="132" t="s">
        <v>210</v>
      </c>
      <c r="C114" s="133">
        <v>0</v>
      </c>
      <c r="D114" s="133">
        <v>0</v>
      </c>
      <c r="E114" s="133">
        <v>0</v>
      </c>
    </row>
    <row r="115" spans="1:5" ht="18" hidden="1" customHeight="1" outlineLevel="1">
      <c r="A115" s="131" t="s">
        <v>47</v>
      </c>
      <c r="B115" s="132" t="s">
        <v>211</v>
      </c>
      <c r="C115" s="133">
        <v>0</v>
      </c>
      <c r="D115" s="133">
        <v>3572584</v>
      </c>
      <c r="E115" s="133">
        <v>3572584</v>
      </c>
    </row>
    <row r="116" spans="1:5" ht="18" hidden="1" customHeight="1" outlineLevel="1">
      <c r="A116" s="131"/>
      <c r="B116" s="132" t="s">
        <v>212</v>
      </c>
      <c r="C116" s="133"/>
      <c r="D116" s="133"/>
      <c r="E116" s="133">
        <v>0</v>
      </c>
    </row>
    <row r="117" spans="1:5" ht="18" hidden="1" customHeight="1" outlineLevel="1">
      <c r="A117" s="131" t="s">
        <v>47</v>
      </c>
      <c r="B117" s="132" t="s">
        <v>213</v>
      </c>
      <c r="C117" s="134"/>
      <c r="D117" s="134"/>
      <c r="E117" s="133">
        <v>0</v>
      </c>
    </row>
    <row r="118" spans="1:5" ht="18" hidden="1" customHeight="1" outlineLevel="1">
      <c r="A118" s="131" t="s">
        <v>47</v>
      </c>
      <c r="B118" s="132" t="s">
        <v>214</v>
      </c>
      <c r="C118" s="133">
        <v>0</v>
      </c>
      <c r="D118" s="133">
        <v>0</v>
      </c>
      <c r="E118" s="133">
        <v>0</v>
      </c>
    </row>
    <row r="119" spans="1:5" ht="18" hidden="1" customHeight="1" outlineLevel="1">
      <c r="A119" s="131" t="s">
        <v>47</v>
      </c>
      <c r="B119" s="132" t="s">
        <v>215</v>
      </c>
      <c r="C119" s="133">
        <v>0</v>
      </c>
      <c r="D119" s="133">
        <v>0</v>
      </c>
      <c r="E119" s="133">
        <v>0</v>
      </c>
    </row>
    <row r="120" spans="1:5" ht="18" hidden="1" customHeight="1" outlineLevel="1">
      <c r="A120" s="131" t="s">
        <v>47</v>
      </c>
      <c r="B120" s="132" t="s">
        <v>216</v>
      </c>
      <c r="C120" s="133">
        <v>0</v>
      </c>
      <c r="D120" s="133">
        <v>0</v>
      </c>
      <c r="E120" s="133">
        <v>0</v>
      </c>
    </row>
    <row r="121" spans="1:5" ht="18" hidden="1" customHeight="1" outlineLevel="1">
      <c r="A121" s="131" t="s">
        <v>47</v>
      </c>
      <c r="B121" s="132" t="s">
        <v>217</v>
      </c>
      <c r="C121" s="133">
        <v>0</v>
      </c>
      <c r="D121" s="133">
        <v>561618.54</v>
      </c>
      <c r="E121" s="133">
        <v>561618.54</v>
      </c>
    </row>
    <row r="122" spans="1:5" ht="18" hidden="1" customHeight="1" outlineLevel="1">
      <c r="A122" s="131" t="s">
        <v>47</v>
      </c>
      <c r="B122" s="132" t="s">
        <v>218</v>
      </c>
      <c r="C122" s="133">
        <v>2245685</v>
      </c>
      <c r="D122" s="133">
        <v>7123412</v>
      </c>
      <c r="E122" s="133">
        <v>9369097</v>
      </c>
    </row>
    <row r="123" spans="1:5" ht="18" hidden="1" customHeight="1" outlineLevel="1">
      <c r="A123" s="131" t="s">
        <v>47</v>
      </c>
      <c r="B123" s="132" t="s">
        <v>219</v>
      </c>
      <c r="C123" s="133">
        <v>0</v>
      </c>
      <c r="D123" s="133">
        <v>0</v>
      </c>
      <c r="E123" s="133">
        <v>0</v>
      </c>
    </row>
    <row r="124" spans="1:5" ht="18" hidden="1" customHeight="1" outlineLevel="1">
      <c r="A124" s="131" t="s">
        <v>47</v>
      </c>
      <c r="B124" s="132" t="s">
        <v>221</v>
      </c>
      <c r="C124" s="134"/>
      <c r="D124" s="134"/>
      <c r="E124" s="133">
        <v>0</v>
      </c>
    </row>
    <row r="125" spans="1:5" ht="18" hidden="1" customHeight="1" outlineLevel="1">
      <c r="A125" s="131" t="s">
        <v>47</v>
      </c>
      <c r="B125" s="132" t="s">
        <v>222</v>
      </c>
      <c r="C125" s="133">
        <v>100000</v>
      </c>
      <c r="D125" s="133">
        <v>0</v>
      </c>
      <c r="E125" s="133">
        <v>100000</v>
      </c>
    </row>
    <row r="126" spans="1:5" ht="18" hidden="1" customHeight="1" outlineLevel="1">
      <c r="A126" s="131" t="s">
        <v>47</v>
      </c>
      <c r="B126" s="132" t="s">
        <v>223</v>
      </c>
      <c r="C126" s="134"/>
      <c r="D126" s="134"/>
      <c r="E126" s="133">
        <v>0</v>
      </c>
    </row>
    <row r="127" spans="1:5" ht="18" hidden="1" customHeight="1" outlineLevel="1">
      <c r="A127" s="131" t="s">
        <v>47</v>
      </c>
      <c r="B127" s="132" t="s">
        <v>224</v>
      </c>
      <c r="C127" s="134"/>
      <c r="D127" s="134"/>
      <c r="E127" s="133">
        <v>0</v>
      </c>
    </row>
    <row r="128" spans="1:5" ht="18" hidden="1" customHeight="1" outlineLevel="1">
      <c r="A128" s="131" t="s">
        <v>47</v>
      </c>
      <c r="B128" s="132" t="s">
        <v>225</v>
      </c>
      <c r="C128" s="133">
        <v>0</v>
      </c>
      <c r="D128" s="133">
        <v>0</v>
      </c>
      <c r="E128" s="133">
        <v>0</v>
      </c>
    </row>
    <row r="129" spans="1:5" ht="18" customHeight="1" collapsed="1">
      <c r="A129" s="131" t="s">
        <v>45</v>
      </c>
      <c r="B129" s="135" t="s">
        <v>252</v>
      </c>
      <c r="C129" s="133">
        <f>SUM($C$106:$C$128)</f>
        <v>2346865</v>
      </c>
      <c r="D129" s="133">
        <f>SUM($D$106:$D$128)</f>
        <v>11257614.539999999</v>
      </c>
      <c r="E129" s="133">
        <f>SUM($E$106:$E$128)</f>
        <v>13604479.539999999</v>
      </c>
    </row>
    <row r="130" spans="1:5" ht="18" hidden="1" customHeight="1" outlineLevel="1">
      <c r="A130" s="131" t="s">
        <v>47</v>
      </c>
      <c r="B130" s="132" t="s">
        <v>202</v>
      </c>
      <c r="C130" s="133">
        <v>0</v>
      </c>
      <c r="D130" s="133">
        <v>-4521071</v>
      </c>
      <c r="E130" s="133">
        <v>-4521071</v>
      </c>
    </row>
    <row r="131" spans="1:5" ht="18" hidden="1" customHeight="1" outlineLevel="1">
      <c r="A131" s="131"/>
      <c r="B131" s="132" t="s">
        <v>203</v>
      </c>
      <c r="C131" s="133">
        <v>12352497.890000001</v>
      </c>
      <c r="D131" s="133">
        <v>0</v>
      </c>
      <c r="E131" s="133">
        <v>12352497.890000001</v>
      </c>
    </row>
    <row r="132" spans="1:5" ht="18" hidden="1" customHeight="1" outlineLevel="1">
      <c r="A132" s="131" t="s">
        <v>47</v>
      </c>
      <c r="B132" s="132" t="s">
        <v>204</v>
      </c>
      <c r="C132" s="134"/>
      <c r="D132" s="133">
        <v>0</v>
      </c>
      <c r="E132" s="133">
        <v>0</v>
      </c>
    </row>
    <row r="133" spans="1:5" ht="18" hidden="1" customHeight="1" outlineLevel="1">
      <c r="A133" s="131" t="s">
        <v>47</v>
      </c>
      <c r="B133" s="132" t="s">
        <v>205</v>
      </c>
      <c r="C133" s="133">
        <v>0</v>
      </c>
      <c r="D133" s="133">
        <v>19526</v>
      </c>
      <c r="E133" s="133">
        <v>19526</v>
      </c>
    </row>
    <row r="134" spans="1:5" ht="18" hidden="1" customHeight="1" outlineLevel="1">
      <c r="A134" s="131"/>
      <c r="B134" s="132" t="s">
        <v>206</v>
      </c>
      <c r="C134" s="133">
        <v>-2347</v>
      </c>
      <c r="D134" s="133">
        <v>0</v>
      </c>
      <c r="E134" s="133">
        <v>-2347</v>
      </c>
    </row>
    <row r="135" spans="1:5" ht="18" hidden="1" customHeight="1" outlineLevel="1">
      <c r="A135" s="131"/>
      <c r="B135" s="132" t="s">
        <v>207</v>
      </c>
      <c r="C135" s="133">
        <v>0</v>
      </c>
      <c r="D135" s="133">
        <v>0</v>
      </c>
      <c r="E135" s="133">
        <v>0</v>
      </c>
    </row>
    <row r="136" spans="1:5" ht="18" hidden="1" customHeight="1" outlineLevel="1">
      <c r="A136" s="131" t="s">
        <v>47</v>
      </c>
      <c r="B136" s="132" t="s">
        <v>208</v>
      </c>
      <c r="C136" s="133">
        <v>20059808</v>
      </c>
      <c r="D136" s="133">
        <v>151380086</v>
      </c>
      <c r="E136" s="133">
        <v>171439894</v>
      </c>
    </row>
    <row r="137" spans="1:5" ht="18" hidden="1" customHeight="1" outlineLevel="1">
      <c r="A137" s="131" t="s">
        <v>47</v>
      </c>
      <c r="B137" s="132" t="s">
        <v>209</v>
      </c>
      <c r="C137" s="133">
        <v>1914368</v>
      </c>
      <c r="D137" s="133">
        <v>10938340</v>
      </c>
      <c r="E137" s="133">
        <v>12852708</v>
      </c>
    </row>
    <row r="138" spans="1:5" ht="18" hidden="1" customHeight="1" outlineLevel="1">
      <c r="A138" s="131" t="s">
        <v>47</v>
      </c>
      <c r="B138" s="132" t="s">
        <v>210</v>
      </c>
      <c r="C138" s="133">
        <v>0</v>
      </c>
      <c r="D138" s="133">
        <v>686170</v>
      </c>
      <c r="E138" s="133">
        <v>686170</v>
      </c>
    </row>
    <row r="139" spans="1:5" ht="18" hidden="1" customHeight="1" outlineLevel="1">
      <c r="A139" s="131" t="s">
        <v>47</v>
      </c>
      <c r="B139" s="132" t="s">
        <v>211</v>
      </c>
      <c r="C139" s="133">
        <v>36413840</v>
      </c>
      <c r="D139" s="133">
        <v>141544893</v>
      </c>
      <c r="E139" s="133">
        <v>177958733</v>
      </c>
    </row>
    <row r="140" spans="1:5" ht="18" hidden="1" customHeight="1" outlineLevel="1">
      <c r="A140" s="131"/>
      <c r="B140" s="132" t="s">
        <v>212</v>
      </c>
      <c r="C140" s="133"/>
      <c r="D140" s="133"/>
      <c r="E140" s="133">
        <v>0</v>
      </c>
    </row>
    <row r="141" spans="1:5" ht="18" hidden="1" customHeight="1" outlineLevel="1">
      <c r="A141" s="131" t="s">
        <v>47</v>
      </c>
      <c r="B141" s="132" t="s">
        <v>213</v>
      </c>
      <c r="C141" s="134">
        <v>0</v>
      </c>
      <c r="D141" s="134">
        <v>0</v>
      </c>
      <c r="E141" s="133">
        <v>0</v>
      </c>
    </row>
    <row r="142" spans="1:5" ht="18" hidden="1" customHeight="1" outlineLevel="1">
      <c r="A142" s="131" t="s">
        <v>47</v>
      </c>
      <c r="B142" s="132" t="s">
        <v>214</v>
      </c>
      <c r="C142" s="133">
        <v>43080</v>
      </c>
      <c r="D142" s="133">
        <v>3213</v>
      </c>
      <c r="E142" s="133">
        <v>46293</v>
      </c>
    </row>
    <row r="143" spans="1:5" ht="18" hidden="1" customHeight="1" outlineLevel="1">
      <c r="A143" s="131" t="s">
        <v>47</v>
      </c>
      <c r="B143" s="132" t="s">
        <v>215</v>
      </c>
      <c r="C143" s="133">
        <v>35753</v>
      </c>
      <c r="D143" s="133">
        <v>8985</v>
      </c>
      <c r="E143" s="133">
        <v>44738</v>
      </c>
    </row>
    <row r="144" spans="1:5" ht="18" hidden="1" customHeight="1" outlineLevel="1">
      <c r="A144" s="131" t="s">
        <v>47</v>
      </c>
      <c r="B144" s="132" t="s">
        <v>216</v>
      </c>
      <c r="C144" s="133">
        <v>0</v>
      </c>
      <c r="D144" s="133">
        <v>0</v>
      </c>
      <c r="E144" s="133">
        <v>0</v>
      </c>
    </row>
    <row r="145" spans="1:5" ht="18" hidden="1" customHeight="1" outlineLevel="1">
      <c r="A145" s="131" t="s">
        <v>47</v>
      </c>
      <c r="B145" s="132" t="s">
        <v>217</v>
      </c>
      <c r="C145" s="133">
        <v>0</v>
      </c>
      <c r="D145" s="133">
        <v>160829.65</v>
      </c>
      <c r="E145" s="133">
        <v>160829.65</v>
      </c>
    </row>
    <row r="146" spans="1:5" ht="18" hidden="1" customHeight="1" outlineLevel="1">
      <c r="A146" s="131" t="s">
        <v>47</v>
      </c>
      <c r="B146" s="132" t="s">
        <v>218</v>
      </c>
      <c r="C146" s="133">
        <v>4834367</v>
      </c>
      <c r="D146" s="133">
        <v>81714710</v>
      </c>
      <c r="E146" s="133">
        <v>86549077</v>
      </c>
    </row>
    <row r="147" spans="1:5" ht="18" hidden="1" customHeight="1" outlineLevel="1">
      <c r="A147" s="131" t="s">
        <v>47</v>
      </c>
      <c r="B147" s="132" t="s">
        <v>219</v>
      </c>
      <c r="C147" s="133">
        <v>0</v>
      </c>
      <c r="D147" s="133">
        <v>142057</v>
      </c>
      <c r="E147" s="133">
        <v>142057</v>
      </c>
    </row>
    <row r="148" spans="1:5" ht="18" hidden="1" customHeight="1" outlineLevel="1">
      <c r="A148" s="131" t="s">
        <v>47</v>
      </c>
      <c r="B148" s="132" t="s">
        <v>221</v>
      </c>
      <c r="C148" s="133">
        <v>209466.1</v>
      </c>
      <c r="D148" s="134"/>
      <c r="E148" s="133">
        <v>209466.1</v>
      </c>
    </row>
    <row r="149" spans="1:5" ht="18" hidden="1" customHeight="1" outlineLevel="1">
      <c r="A149" s="131" t="s">
        <v>47</v>
      </c>
      <c r="B149" s="132" t="s">
        <v>222</v>
      </c>
      <c r="C149" s="133">
        <v>643949</v>
      </c>
      <c r="D149" s="133">
        <v>5046074</v>
      </c>
      <c r="E149" s="133">
        <v>5690023</v>
      </c>
    </row>
    <row r="150" spans="1:5" ht="18" hidden="1" customHeight="1" outlineLevel="1">
      <c r="A150" s="131" t="s">
        <v>47</v>
      </c>
      <c r="B150" s="132" t="s">
        <v>223</v>
      </c>
      <c r="C150" s="133">
        <v>429367.84</v>
      </c>
      <c r="D150" s="133">
        <v>546468</v>
      </c>
      <c r="E150" s="133">
        <v>975835.84000000008</v>
      </c>
    </row>
    <row r="151" spans="1:5" ht="18" hidden="1" customHeight="1" outlineLevel="1">
      <c r="A151" s="131" t="s">
        <v>47</v>
      </c>
      <c r="B151" s="132" t="s">
        <v>224</v>
      </c>
      <c r="C151" s="134"/>
      <c r="D151" s="134"/>
      <c r="E151" s="133">
        <v>0</v>
      </c>
    </row>
    <row r="152" spans="1:5" ht="18" hidden="1" customHeight="1" outlineLevel="1">
      <c r="A152" s="131" t="s">
        <v>47</v>
      </c>
      <c r="B152" s="132" t="s">
        <v>225</v>
      </c>
      <c r="C152" s="133">
        <v>134093</v>
      </c>
      <c r="D152" s="133">
        <v>2894595</v>
      </c>
      <c r="E152" s="133">
        <v>3028688</v>
      </c>
    </row>
    <row r="153" spans="1:5" ht="18" customHeight="1" collapsed="1">
      <c r="A153" s="131" t="s">
        <v>59</v>
      </c>
      <c r="B153" s="135" t="s">
        <v>257</v>
      </c>
      <c r="C153" s="133">
        <f>SUM($C$130:$C$152)</f>
        <v>77068242.829999998</v>
      </c>
      <c r="D153" s="133">
        <f>SUM($D$130:$D$152)</f>
        <v>390564875.64999998</v>
      </c>
      <c r="E153" s="133">
        <f>SUM($E$130:$E$152)</f>
        <v>467633118.47999996</v>
      </c>
    </row>
    <row r="154" spans="1:5" ht="18" hidden="1" customHeight="1" outlineLevel="1">
      <c r="A154" s="131" t="s">
        <v>47</v>
      </c>
      <c r="B154" s="132" t="s">
        <v>202</v>
      </c>
      <c r="C154" s="133">
        <v>0</v>
      </c>
      <c r="D154" s="133">
        <v>0</v>
      </c>
      <c r="E154" s="133">
        <v>0</v>
      </c>
    </row>
    <row r="155" spans="1:5" ht="18" hidden="1" customHeight="1" outlineLevel="1">
      <c r="A155" s="131"/>
      <c r="B155" s="132" t="s">
        <v>203</v>
      </c>
      <c r="C155" s="133">
        <v>12290</v>
      </c>
      <c r="D155" s="133">
        <v>0</v>
      </c>
      <c r="E155" s="133">
        <v>12290</v>
      </c>
    </row>
    <row r="156" spans="1:5" ht="18" hidden="1" customHeight="1" outlineLevel="1">
      <c r="A156" s="131" t="s">
        <v>47</v>
      </c>
      <c r="B156" s="132" t="s">
        <v>204</v>
      </c>
      <c r="C156" s="133">
        <v>491487</v>
      </c>
      <c r="D156" s="133">
        <v>917455</v>
      </c>
      <c r="E156" s="133">
        <v>1408942</v>
      </c>
    </row>
    <row r="157" spans="1:5" ht="18" hidden="1" customHeight="1" outlineLevel="1">
      <c r="A157" s="131" t="s">
        <v>47</v>
      </c>
      <c r="B157" s="132" t="s">
        <v>205</v>
      </c>
      <c r="C157" s="133">
        <v>0</v>
      </c>
      <c r="D157" s="133">
        <v>0</v>
      </c>
      <c r="E157" s="133">
        <v>0</v>
      </c>
    </row>
    <row r="158" spans="1:5" ht="18" hidden="1" customHeight="1" outlineLevel="1">
      <c r="A158" s="131"/>
      <c r="B158" s="132" t="s">
        <v>206</v>
      </c>
      <c r="C158" s="133">
        <v>0</v>
      </c>
      <c r="D158" s="133">
        <v>0</v>
      </c>
      <c r="E158" s="133">
        <v>0</v>
      </c>
    </row>
    <row r="159" spans="1:5" ht="18" hidden="1" customHeight="1" outlineLevel="1">
      <c r="A159" s="131"/>
      <c r="B159" s="132" t="s">
        <v>207</v>
      </c>
      <c r="C159" s="133">
        <v>0</v>
      </c>
      <c r="D159" s="133">
        <v>97177</v>
      </c>
      <c r="E159" s="133">
        <v>97177</v>
      </c>
    </row>
    <row r="160" spans="1:5" ht="18" hidden="1" customHeight="1" outlineLevel="1">
      <c r="A160" s="131" t="s">
        <v>47</v>
      </c>
      <c r="B160" s="132" t="s">
        <v>208</v>
      </c>
      <c r="C160" s="133">
        <v>15917720</v>
      </c>
      <c r="D160" s="133">
        <v>121824553</v>
      </c>
      <c r="E160" s="133">
        <v>137742273</v>
      </c>
    </row>
    <row r="161" spans="1:5" ht="18" hidden="1" customHeight="1" outlineLevel="1">
      <c r="A161" s="131" t="s">
        <v>47</v>
      </c>
      <c r="B161" s="132" t="s">
        <v>209</v>
      </c>
      <c r="C161" s="133">
        <v>1486394</v>
      </c>
      <c r="D161" s="133">
        <v>17707433</v>
      </c>
      <c r="E161" s="133">
        <v>19193827</v>
      </c>
    </row>
    <row r="162" spans="1:5" ht="18" hidden="1" customHeight="1" outlineLevel="1">
      <c r="A162" s="131" t="s">
        <v>47</v>
      </c>
      <c r="B162" s="132" t="s">
        <v>210</v>
      </c>
      <c r="C162" s="133">
        <v>0</v>
      </c>
      <c r="D162" s="133">
        <v>0</v>
      </c>
      <c r="E162" s="133">
        <v>0</v>
      </c>
    </row>
    <row r="163" spans="1:5" ht="18" hidden="1" customHeight="1" outlineLevel="1">
      <c r="A163" s="131" t="s">
        <v>47</v>
      </c>
      <c r="B163" s="132" t="s">
        <v>211</v>
      </c>
      <c r="C163" s="133">
        <v>11840140</v>
      </c>
      <c r="D163" s="133">
        <v>59689877</v>
      </c>
      <c r="E163" s="133">
        <v>71530017</v>
      </c>
    </row>
    <row r="164" spans="1:5" ht="18" hidden="1" customHeight="1" outlineLevel="1">
      <c r="A164" s="131"/>
      <c r="B164" s="132" t="s">
        <v>212</v>
      </c>
      <c r="C164" s="133">
        <v>8787216</v>
      </c>
      <c r="D164" s="133">
        <v>6904241</v>
      </c>
      <c r="E164" s="133">
        <v>15691457</v>
      </c>
    </row>
    <row r="165" spans="1:5" ht="18" hidden="1" customHeight="1" outlineLevel="1">
      <c r="A165" s="131" t="s">
        <v>47</v>
      </c>
      <c r="B165" s="132" t="s">
        <v>213</v>
      </c>
      <c r="C165" s="133">
        <v>20838643</v>
      </c>
      <c r="D165" s="133">
        <v>230350158</v>
      </c>
      <c r="E165" s="133">
        <v>251188801</v>
      </c>
    </row>
    <row r="166" spans="1:5" ht="18" hidden="1" customHeight="1" outlineLevel="1">
      <c r="A166" s="131" t="s">
        <v>47</v>
      </c>
      <c r="B166" s="132" t="s">
        <v>214</v>
      </c>
      <c r="C166" s="133">
        <v>953746</v>
      </c>
      <c r="D166" s="133">
        <v>49981</v>
      </c>
      <c r="E166" s="133">
        <v>1003727</v>
      </c>
    </row>
    <row r="167" spans="1:5" ht="18" hidden="1" customHeight="1" outlineLevel="1">
      <c r="A167" s="131" t="s">
        <v>47</v>
      </c>
      <c r="B167" s="132" t="s">
        <v>215</v>
      </c>
      <c r="C167" s="133">
        <v>22431</v>
      </c>
      <c r="D167" s="133">
        <v>1190</v>
      </c>
      <c r="E167" s="133">
        <v>23621</v>
      </c>
    </row>
    <row r="168" spans="1:5" ht="18" hidden="1" customHeight="1" outlineLevel="1">
      <c r="A168" s="131" t="s">
        <v>47</v>
      </c>
      <c r="B168" s="132" t="s">
        <v>216</v>
      </c>
      <c r="C168" s="133">
        <v>2774</v>
      </c>
      <c r="D168" s="133">
        <v>6068515</v>
      </c>
      <c r="E168" s="133">
        <v>6071289</v>
      </c>
    </row>
    <row r="169" spans="1:5" ht="18" hidden="1" customHeight="1" outlineLevel="1">
      <c r="A169" s="131" t="s">
        <v>47</v>
      </c>
      <c r="B169" s="132" t="s">
        <v>217</v>
      </c>
      <c r="C169" s="133">
        <v>109991.27139045835</v>
      </c>
      <c r="D169" s="133">
        <v>491114.73324277217</v>
      </c>
      <c r="E169" s="133">
        <v>601106.00463323051</v>
      </c>
    </row>
    <row r="170" spans="1:5" ht="18" hidden="1" customHeight="1" outlineLevel="1">
      <c r="A170" s="131" t="s">
        <v>47</v>
      </c>
      <c r="B170" s="132" t="s">
        <v>218</v>
      </c>
      <c r="C170" s="133">
        <v>18119</v>
      </c>
      <c r="D170" s="133">
        <v>288482</v>
      </c>
      <c r="E170" s="133">
        <v>306601</v>
      </c>
    </row>
    <row r="171" spans="1:5" ht="18" hidden="1" customHeight="1" outlineLevel="1">
      <c r="A171" s="131" t="s">
        <v>47</v>
      </c>
      <c r="B171" s="132" t="s">
        <v>219</v>
      </c>
      <c r="C171" s="133">
        <v>0</v>
      </c>
      <c r="D171" s="133">
        <v>0</v>
      </c>
      <c r="E171" s="133">
        <v>0</v>
      </c>
    </row>
    <row r="172" spans="1:5" ht="18" hidden="1" customHeight="1" outlineLevel="1">
      <c r="A172" s="131" t="s">
        <v>47</v>
      </c>
      <c r="B172" s="132" t="s">
        <v>221</v>
      </c>
      <c r="C172" s="134"/>
      <c r="D172" s="134"/>
      <c r="E172" s="133">
        <v>0</v>
      </c>
    </row>
    <row r="173" spans="1:5" ht="18" hidden="1" customHeight="1" outlineLevel="1">
      <c r="A173" s="131" t="s">
        <v>47</v>
      </c>
      <c r="B173" s="132" t="s">
        <v>222</v>
      </c>
      <c r="C173" s="133">
        <v>4275787</v>
      </c>
      <c r="D173" s="133">
        <v>22976281</v>
      </c>
      <c r="E173" s="133">
        <v>27252068</v>
      </c>
    </row>
    <row r="174" spans="1:5" ht="18" hidden="1" customHeight="1" outlineLevel="1">
      <c r="A174" s="131" t="s">
        <v>47</v>
      </c>
      <c r="B174" s="132" t="s">
        <v>223</v>
      </c>
      <c r="C174" s="133">
        <v>666699</v>
      </c>
      <c r="D174" s="133">
        <v>848526</v>
      </c>
      <c r="E174" s="133">
        <v>1515225</v>
      </c>
    </row>
    <row r="175" spans="1:5" ht="18" hidden="1" customHeight="1" outlineLevel="1">
      <c r="A175" s="131" t="s">
        <v>47</v>
      </c>
      <c r="B175" s="132" t="s">
        <v>224</v>
      </c>
      <c r="C175" s="133">
        <v>453079.39416254463</v>
      </c>
      <c r="D175" s="133">
        <v>5890464.605837455</v>
      </c>
      <c r="E175" s="133">
        <v>6343544</v>
      </c>
    </row>
    <row r="176" spans="1:5" ht="18" hidden="1" customHeight="1" outlineLevel="1">
      <c r="A176" s="131" t="s">
        <v>47</v>
      </c>
      <c r="B176" s="132" t="s">
        <v>225</v>
      </c>
      <c r="C176" s="133">
        <v>213227</v>
      </c>
      <c r="D176" s="133">
        <v>3001197</v>
      </c>
      <c r="E176" s="133">
        <v>3214424</v>
      </c>
    </row>
    <row r="177" spans="1:5" ht="18" customHeight="1" collapsed="1">
      <c r="A177" s="131" t="s">
        <v>61</v>
      </c>
      <c r="B177" s="135" t="s">
        <v>258</v>
      </c>
      <c r="C177" s="133">
        <f>SUM($C$154:$C$176)</f>
        <v>66089743.665553004</v>
      </c>
      <c r="D177" s="133">
        <f>SUM($D$154:$D$176)</f>
        <v>477106645.33908021</v>
      </c>
      <c r="E177" s="133">
        <f>SUM($E$154:$E$176)</f>
        <v>543196389.00463319</v>
      </c>
    </row>
    <row r="178" spans="1:5" ht="18" hidden="1" customHeight="1" outlineLevel="1">
      <c r="A178" s="131" t="s">
        <v>47</v>
      </c>
      <c r="B178" s="132" t="s">
        <v>202</v>
      </c>
      <c r="C178" s="133">
        <v>0</v>
      </c>
      <c r="D178" s="133">
        <v>-4521071</v>
      </c>
      <c r="E178" s="133">
        <v>-4521071</v>
      </c>
    </row>
    <row r="179" spans="1:5" ht="18" hidden="1" customHeight="1" outlineLevel="1">
      <c r="A179" s="131"/>
      <c r="B179" s="132" t="s">
        <v>203</v>
      </c>
      <c r="C179" s="133">
        <v>12365967.890000001</v>
      </c>
      <c r="D179" s="133">
        <v>0</v>
      </c>
      <c r="E179" s="133">
        <v>12365967.890000001</v>
      </c>
    </row>
    <row r="180" spans="1:5" ht="18" hidden="1" customHeight="1" outlineLevel="1">
      <c r="A180" s="131" t="s">
        <v>47</v>
      </c>
      <c r="B180" s="132" t="s">
        <v>204</v>
      </c>
      <c r="C180" s="133">
        <v>491487</v>
      </c>
      <c r="D180" s="133">
        <v>917455</v>
      </c>
      <c r="E180" s="133">
        <v>1408942</v>
      </c>
    </row>
    <row r="181" spans="1:5" ht="18" hidden="1" customHeight="1" outlineLevel="1">
      <c r="A181" s="131" t="s">
        <v>47</v>
      </c>
      <c r="B181" s="132" t="s">
        <v>205</v>
      </c>
      <c r="C181" s="133">
        <v>0</v>
      </c>
      <c r="D181" s="133">
        <v>19526</v>
      </c>
      <c r="E181" s="133">
        <v>19526</v>
      </c>
    </row>
    <row r="182" spans="1:5" ht="18" hidden="1" customHeight="1" outlineLevel="1">
      <c r="A182" s="131"/>
      <c r="B182" s="132" t="s">
        <v>206</v>
      </c>
      <c r="C182" s="133">
        <v>-2347</v>
      </c>
      <c r="D182" s="133">
        <v>0</v>
      </c>
      <c r="E182" s="133">
        <v>-2347</v>
      </c>
    </row>
    <row r="183" spans="1:5" ht="18" hidden="1" customHeight="1" outlineLevel="1">
      <c r="A183" s="131"/>
      <c r="B183" s="132" t="s">
        <v>207</v>
      </c>
      <c r="C183" s="133">
        <v>0</v>
      </c>
      <c r="D183" s="133">
        <v>97177</v>
      </c>
      <c r="E183" s="133">
        <v>97177</v>
      </c>
    </row>
    <row r="184" spans="1:5" ht="18" hidden="1" customHeight="1" outlineLevel="1">
      <c r="A184" s="131" t="s">
        <v>47</v>
      </c>
      <c r="B184" s="132" t="s">
        <v>208</v>
      </c>
      <c r="C184" s="133">
        <v>35977528</v>
      </c>
      <c r="D184" s="133">
        <v>273204639</v>
      </c>
      <c r="E184" s="133">
        <v>309182167</v>
      </c>
    </row>
    <row r="185" spans="1:5" ht="18" hidden="1" customHeight="1" outlineLevel="1">
      <c r="A185" s="131" t="s">
        <v>47</v>
      </c>
      <c r="B185" s="132" t="s">
        <v>209</v>
      </c>
      <c r="C185" s="133">
        <v>3400762</v>
      </c>
      <c r="D185" s="133">
        <v>28645773</v>
      </c>
      <c r="E185" s="133">
        <v>32046535</v>
      </c>
    </row>
    <row r="186" spans="1:5" ht="18" hidden="1" customHeight="1" outlineLevel="1">
      <c r="A186" s="131" t="s">
        <v>47</v>
      </c>
      <c r="B186" s="132" t="s">
        <v>210</v>
      </c>
      <c r="C186" s="133">
        <v>0</v>
      </c>
      <c r="D186" s="133">
        <v>686170</v>
      </c>
      <c r="E186" s="133">
        <v>686170</v>
      </c>
    </row>
    <row r="187" spans="1:5" ht="18" hidden="1" customHeight="1" outlineLevel="1">
      <c r="A187" s="131" t="s">
        <v>47</v>
      </c>
      <c r="B187" s="132" t="s">
        <v>211</v>
      </c>
      <c r="C187" s="133">
        <v>48253980</v>
      </c>
      <c r="D187" s="133">
        <v>204807354</v>
      </c>
      <c r="E187" s="133">
        <v>253061334</v>
      </c>
    </row>
    <row r="188" spans="1:5" ht="18" hidden="1" customHeight="1" outlineLevel="1">
      <c r="A188" s="131"/>
      <c r="B188" s="132" t="s">
        <v>212</v>
      </c>
      <c r="C188" s="133">
        <v>8787216</v>
      </c>
      <c r="D188" s="133">
        <v>6904241</v>
      </c>
      <c r="E188" s="133">
        <v>15691457</v>
      </c>
    </row>
    <row r="189" spans="1:5" ht="18" hidden="1" customHeight="1" outlineLevel="1">
      <c r="A189" s="131" t="s">
        <v>47</v>
      </c>
      <c r="B189" s="132" t="s">
        <v>213</v>
      </c>
      <c r="C189" s="133">
        <v>20838643</v>
      </c>
      <c r="D189" s="133">
        <v>230350158</v>
      </c>
      <c r="E189" s="133">
        <v>251188801</v>
      </c>
    </row>
    <row r="190" spans="1:5" ht="18" hidden="1" customHeight="1" outlineLevel="1">
      <c r="A190" s="131" t="s">
        <v>47</v>
      </c>
      <c r="B190" s="132" t="s">
        <v>214</v>
      </c>
      <c r="C190" s="133">
        <v>996826</v>
      </c>
      <c r="D190" s="133">
        <v>53194</v>
      </c>
      <c r="E190" s="133">
        <v>1050020</v>
      </c>
    </row>
    <row r="191" spans="1:5" ht="18" hidden="1" customHeight="1" outlineLevel="1">
      <c r="A191" s="131" t="s">
        <v>47</v>
      </c>
      <c r="B191" s="132" t="s">
        <v>215</v>
      </c>
      <c r="C191" s="133">
        <v>58184</v>
      </c>
      <c r="D191" s="133">
        <v>10175</v>
      </c>
      <c r="E191" s="133">
        <v>68359</v>
      </c>
    </row>
    <row r="192" spans="1:5" ht="18" hidden="1" customHeight="1" outlineLevel="1">
      <c r="A192" s="131" t="s">
        <v>47</v>
      </c>
      <c r="B192" s="132" t="s">
        <v>216</v>
      </c>
      <c r="C192" s="133">
        <v>2774</v>
      </c>
      <c r="D192" s="133">
        <v>6068515</v>
      </c>
      <c r="E192" s="133">
        <v>6071289</v>
      </c>
    </row>
    <row r="193" spans="1:5" ht="18" hidden="1" customHeight="1" outlineLevel="1">
      <c r="A193" s="131" t="s">
        <v>47</v>
      </c>
      <c r="B193" s="132" t="s">
        <v>217</v>
      </c>
      <c r="C193" s="133">
        <v>109991.27139045835</v>
      </c>
      <c r="D193" s="133">
        <v>1213562.9232427722</v>
      </c>
      <c r="E193" s="133">
        <v>1323554.1946332306</v>
      </c>
    </row>
    <row r="194" spans="1:5" ht="18" hidden="1" customHeight="1" outlineLevel="1">
      <c r="A194" s="131" t="s">
        <v>47</v>
      </c>
      <c r="B194" s="132" t="s">
        <v>218</v>
      </c>
      <c r="C194" s="133">
        <v>7098171</v>
      </c>
      <c r="D194" s="133">
        <v>89126604</v>
      </c>
      <c r="E194" s="133">
        <v>96224775</v>
      </c>
    </row>
    <row r="195" spans="1:5" ht="18" hidden="1" customHeight="1" outlineLevel="1">
      <c r="A195" s="131" t="s">
        <v>47</v>
      </c>
      <c r="B195" s="132" t="s">
        <v>219</v>
      </c>
      <c r="C195" s="133">
        <v>0</v>
      </c>
      <c r="D195" s="133">
        <v>142057</v>
      </c>
      <c r="E195" s="133">
        <v>142057</v>
      </c>
    </row>
    <row r="196" spans="1:5" ht="18" hidden="1" customHeight="1" outlineLevel="1">
      <c r="A196" s="131" t="s">
        <v>47</v>
      </c>
      <c r="B196" s="132" t="s">
        <v>221</v>
      </c>
      <c r="C196" s="133">
        <v>209466.1</v>
      </c>
      <c r="D196" s="133">
        <v>0</v>
      </c>
      <c r="E196" s="133">
        <v>209466.1</v>
      </c>
    </row>
    <row r="197" spans="1:5" ht="18" hidden="1" customHeight="1" outlineLevel="1">
      <c r="A197" s="131" t="s">
        <v>47</v>
      </c>
      <c r="B197" s="132" t="s">
        <v>222</v>
      </c>
      <c r="C197" s="133">
        <v>5019736</v>
      </c>
      <c r="D197" s="133">
        <v>28022355</v>
      </c>
      <c r="E197" s="133">
        <v>33042091</v>
      </c>
    </row>
    <row r="198" spans="1:5" ht="18" hidden="1" customHeight="1" outlineLevel="1">
      <c r="A198" s="131" t="s">
        <v>47</v>
      </c>
      <c r="B198" s="132" t="s">
        <v>223</v>
      </c>
      <c r="C198" s="133">
        <v>1096066.8400000001</v>
      </c>
      <c r="D198" s="133">
        <v>1394994</v>
      </c>
      <c r="E198" s="133">
        <v>2491060.84</v>
      </c>
    </row>
    <row r="199" spans="1:5" ht="18" hidden="1" customHeight="1" outlineLevel="1">
      <c r="A199" s="131" t="s">
        <v>47</v>
      </c>
      <c r="B199" s="132" t="s">
        <v>224</v>
      </c>
      <c r="C199" s="133">
        <v>453079.39416254463</v>
      </c>
      <c r="D199" s="133">
        <v>5890464.605837455</v>
      </c>
      <c r="E199" s="133">
        <v>6343544</v>
      </c>
    </row>
    <row r="200" spans="1:5" ht="18" hidden="1" customHeight="1" outlineLevel="1">
      <c r="A200" s="131" t="s">
        <v>47</v>
      </c>
      <c r="B200" s="132" t="s">
        <v>225</v>
      </c>
      <c r="C200" s="133">
        <v>347320</v>
      </c>
      <c r="D200" s="133">
        <v>5895792</v>
      </c>
      <c r="E200" s="133">
        <v>6243112</v>
      </c>
    </row>
    <row r="201" spans="1:5" ht="18" customHeight="1" collapsed="1">
      <c r="A201" s="131" t="s">
        <v>63</v>
      </c>
      <c r="B201" s="135" t="s">
        <v>259</v>
      </c>
      <c r="C201" s="133">
        <f>SUM($C$178:$C$200)</f>
        <v>145504851.49555299</v>
      </c>
      <c r="D201" s="133">
        <f>SUM($D$178:$D$200)</f>
        <v>878929135.52908027</v>
      </c>
      <c r="E201" s="133">
        <f>SUM($E$178:$E$200)</f>
        <v>1024433987.0246333</v>
      </c>
    </row>
    <row r="202" spans="1:5" ht="18" hidden="1" customHeight="1" outlineLevel="1">
      <c r="A202" s="131" t="s">
        <v>47</v>
      </c>
      <c r="B202" s="136" t="s">
        <v>202</v>
      </c>
      <c r="C202" s="133">
        <v>0</v>
      </c>
      <c r="D202" s="133">
        <v>49146287</v>
      </c>
      <c r="E202" s="133">
        <v>49146287</v>
      </c>
    </row>
    <row r="203" spans="1:5" ht="18" hidden="1" customHeight="1" outlineLevel="1">
      <c r="A203" s="131"/>
      <c r="B203" s="136" t="s">
        <v>203</v>
      </c>
      <c r="C203" s="133">
        <v>55986506.68</v>
      </c>
      <c r="D203" s="133">
        <v>23170</v>
      </c>
      <c r="E203" s="133">
        <v>56009676.68</v>
      </c>
    </row>
    <row r="204" spans="1:5" ht="18" hidden="1" customHeight="1" outlineLevel="1">
      <c r="A204" s="131" t="s">
        <v>47</v>
      </c>
      <c r="B204" s="136" t="s">
        <v>204</v>
      </c>
      <c r="C204" s="133">
        <v>11283359</v>
      </c>
      <c r="D204" s="133">
        <v>17044276</v>
      </c>
      <c r="E204" s="133">
        <v>28327635</v>
      </c>
    </row>
    <row r="205" spans="1:5" ht="18" hidden="1" customHeight="1" outlineLevel="1">
      <c r="A205" s="131" t="s">
        <v>47</v>
      </c>
      <c r="B205" s="136" t="s">
        <v>205</v>
      </c>
      <c r="C205" s="133">
        <v>0</v>
      </c>
      <c r="D205" s="133">
        <v>36830575</v>
      </c>
      <c r="E205" s="133">
        <v>36830575</v>
      </c>
    </row>
    <row r="206" spans="1:5" ht="18" hidden="1" customHeight="1" outlineLevel="1">
      <c r="A206" s="131"/>
      <c r="B206" s="136" t="s">
        <v>206</v>
      </c>
      <c r="C206" s="133">
        <v>29798093.739999998</v>
      </c>
      <c r="D206" s="133">
        <v>0</v>
      </c>
      <c r="E206" s="133">
        <v>29798093.739999998</v>
      </c>
    </row>
    <row r="207" spans="1:5" ht="18" hidden="1" customHeight="1" outlineLevel="1">
      <c r="A207" s="131"/>
      <c r="B207" s="136" t="s">
        <v>207</v>
      </c>
      <c r="C207" s="133">
        <v>0</v>
      </c>
      <c r="D207" s="133">
        <v>20411952</v>
      </c>
      <c r="E207" s="133">
        <v>20411952</v>
      </c>
    </row>
    <row r="208" spans="1:5" ht="18" hidden="1" customHeight="1" outlineLevel="1">
      <c r="A208" s="131" t="s">
        <v>47</v>
      </c>
      <c r="B208" s="136" t="s">
        <v>208</v>
      </c>
      <c r="C208" s="133">
        <v>226899330</v>
      </c>
      <c r="D208" s="133">
        <v>2115135226</v>
      </c>
      <c r="E208" s="133">
        <v>2342034556</v>
      </c>
    </row>
    <row r="209" spans="1:5" ht="18" hidden="1" customHeight="1" outlineLevel="1">
      <c r="A209" s="131" t="s">
        <v>47</v>
      </c>
      <c r="B209" s="136" t="s">
        <v>209</v>
      </c>
      <c r="C209" s="133">
        <v>55226882</v>
      </c>
      <c r="D209" s="133">
        <v>687200040</v>
      </c>
      <c r="E209" s="133">
        <v>742426922</v>
      </c>
    </row>
    <row r="210" spans="1:5" ht="18" hidden="1" customHeight="1" outlineLevel="1">
      <c r="A210" s="131" t="s">
        <v>47</v>
      </c>
      <c r="B210" s="136" t="s">
        <v>210</v>
      </c>
      <c r="C210" s="133">
        <v>1562215</v>
      </c>
      <c r="D210" s="133">
        <v>14859384</v>
      </c>
      <c r="E210" s="133">
        <v>16421599</v>
      </c>
    </row>
    <row r="211" spans="1:5" ht="18" hidden="1" customHeight="1" outlineLevel="1">
      <c r="A211" s="131" t="s">
        <v>47</v>
      </c>
      <c r="B211" s="136" t="s">
        <v>211</v>
      </c>
      <c r="C211" s="133">
        <v>187373301</v>
      </c>
      <c r="D211" s="133">
        <v>1464211649</v>
      </c>
      <c r="E211" s="133">
        <v>1651584950</v>
      </c>
    </row>
    <row r="212" spans="1:5" ht="18" hidden="1" customHeight="1" outlineLevel="1">
      <c r="A212" s="131"/>
      <c r="B212" s="136" t="s">
        <v>212</v>
      </c>
      <c r="C212" s="133">
        <v>22760067</v>
      </c>
      <c r="D212" s="133">
        <v>17904241</v>
      </c>
      <c r="E212" s="133">
        <v>40664308</v>
      </c>
    </row>
    <row r="213" spans="1:5" ht="18" hidden="1" customHeight="1" outlineLevel="1">
      <c r="A213" s="131" t="s">
        <v>47</v>
      </c>
      <c r="B213" s="136" t="s">
        <v>213</v>
      </c>
      <c r="C213" s="133">
        <v>238098853</v>
      </c>
      <c r="D213" s="133">
        <v>2606009457</v>
      </c>
      <c r="E213" s="133">
        <v>2844108310</v>
      </c>
    </row>
    <row r="214" spans="1:5" ht="18" hidden="1" customHeight="1" outlineLevel="1">
      <c r="A214" s="131" t="s">
        <v>47</v>
      </c>
      <c r="B214" s="136" t="s">
        <v>214</v>
      </c>
      <c r="C214" s="133">
        <v>14223755</v>
      </c>
      <c r="D214" s="133">
        <v>764790</v>
      </c>
      <c r="E214" s="133">
        <v>14988545</v>
      </c>
    </row>
    <row r="215" spans="1:5" ht="18" hidden="1" customHeight="1" outlineLevel="1">
      <c r="A215" s="131" t="s">
        <v>47</v>
      </c>
      <c r="B215" s="136" t="s">
        <v>215</v>
      </c>
      <c r="C215" s="133">
        <v>15074168</v>
      </c>
      <c r="D215" s="133">
        <v>785825</v>
      </c>
      <c r="E215" s="133">
        <v>15859993</v>
      </c>
    </row>
    <row r="216" spans="1:5" ht="18" hidden="1" customHeight="1" outlineLevel="1">
      <c r="A216" s="131" t="s">
        <v>47</v>
      </c>
      <c r="B216" s="136" t="s">
        <v>216</v>
      </c>
      <c r="C216" s="133">
        <v>1812493</v>
      </c>
      <c r="D216" s="133">
        <v>134186591</v>
      </c>
      <c r="E216" s="133">
        <v>135999084</v>
      </c>
    </row>
    <row r="217" spans="1:5" ht="18" hidden="1" customHeight="1" outlineLevel="1">
      <c r="A217" s="131" t="s">
        <v>47</v>
      </c>
      <c r="B217" s="136" t="s">
        <v>217</v>
      </c>
      <c r="C217" s="133">
        <v>18006079.013636548</v>
      </c>
      <c r="D217" s="133">
        <v>105411524.11500554</v>
      </c>
      <c r="E217" s="133">
        <v>123417603.12864208</v>
      </c>
    </row>
    <row r="218" spans="1:5" ht="18" hidden="1" customHeight="1" outlineLevel="1">
      <c r="A218" s="131" t="s">
        <v>47</v>
      </c>
      <c r="B218" s="136" t="s">
        <v>218</v>
      </c>
      <c r="C218" s="133">
        <v>90548517</v>
      </c>
      <c r="D218" s="133">
        <v>1328820901</v>
      </c>
      <c r="E218" s="133">
        <v>1419369418</v>
      </c>
    </row>
    <row r="219" spans="1:5" ht="18" hidden="1" customHeight="1" outlineLevel="1">
      <c r="A219" s="131" t="s">
        <v>47</v>
      </c>
      <c r="B219" s="136" t="s">
        <v>219</v>
      </c>
      <c r="C219" s="133">
        <v>5565296</v>
      </c>
      <c r="D219" s="133">
        <v>10795094</v>
      </c>
      <c r="E219" s="133">
        <v>16360390</v>
      </c>
    </row>
    <row r="220" spans="1:5" ht="18" hidden="1" customHeight="1" outlineLevel="1">
      <c r="A220" s="131" t="s">
        <v>47</v>
      </c>
      <c r="B220" s="136" t="s">
        <v>221</v>
      </c>
      <c r="C220" s="133">
        <v>4637069.97</v>
      </c>
      <c r="D220" s="133">
        <v>0</v>
      </c>
      <c r="E220" s="133">
        <v>4637069.97</v>
      </c>
    </row>
    <row r="221" spans="1:5" ht="18" hidden="1" customHeight="1" outlineLevel="1">
      <c r="A221" s="131" t="s">
        <v>47</v>
      </c>
      <c r="B221" s="136" t="s">
        <v>222</v>
      </c>
      <c r="C221" s="133">
        <v>380407857</v>
      </c>
      <c r="D221" s="133">
        <v>953474795</v>
      </c>
      <c r="E221" s="133">
        <v>1333882652</v>
      </c>
    </row>
    <row r="222" spans="1:5" ht="18" hidden="1" customHeight="1" outlineLevel="1">
      <c r="A222" s="131" t="s">
        <v>47</v>
      </c>
      <c r="B222" s="136" t="s">
        <v>223</v>
      </c>
      <c r="C222" s="133">
        <v>28178336.879999999</v>
      </c>
      <c r="D222" s="133">
        <v>53051590</v>
      </c>
      <c r="E222" s="133">
        <v>81229926.879999995</v>
      </c>
    </row>
    <row r="223" spans="1:5" ht="18" hidden="1" customHeight="1" outlineLevel="1">
      <c r="A223" s="131" t="s">
        <v>47</v>
      </c>
      <c r="B223" s="136" t="s">
        <v>224</v>
      </c>
      <c r="C223" s="133">
        <v>9950061.3773827087</v>
      </c>
      <c r="D223" s="133">
        <v>129564117.62261729</v>
      </c>
      <c r="E223" s="133">
        <v>139514179</v>
      </c>
    </row>
    <row r="224" spans="1:5" ht="18" hidden="1" customHeight="1" outlineLevel="1">
      <c r="A224" s="131" t="s">
        <v>47</v>
      </c>
      <c r="B224" s="136" t="s">
        <v>225</v>
      </c>
      <c r="C224" s="133">
        <v>7397043</v>
      </c>
      <c r="D224" s="133">
        <v>116850455</v>
      </c>
      <c r="E224" s="133">
        <v>124247498</v>
      </c>
    </row>
    <row r="225" spans="1:5" ht="18" customHeight="1" collapsed="1">
      <c r="A225" s="131" t="s">
        <v>64</v>
      </c>
      <c r="B225" s="137" t="s">
        <v>260</v>
      </c>
      <c r="C225" s="133">
        <f>SUM($C$202:$C$224)</f>
        <v>1404789283.6610196</v>
      </c>
      <c r="D225" s="133">
        <f>SUM($D$202:$D$224)</f>
        <v>9862481939.7376232</v>
      </c>
      <c r="E225" s="133">
        <f>SUM($E$202:$E$224)</f>
        <v>11267271223.39864</v>
      </c>
    </row>
    <row r="226" spans="1:5" ht="18" customHeight="1">
      <c r="A226" s="402" t="s">
        <v>261</v>
      </c>
      <c r="B226" s="402"/>
      <c r="C226" s="402"/>
      <c r="D226" s="402"/>
      <c r="E226" s="402"/>
    </row>
    <row r="227" spans="1:5" ht="18" hidden="1" customHeight="1" outlineLevel="1">
      <c r="A227" s="131" t="s">
        <v>47</v>
      </c>
      <c r="B227" s="132" t="s">
        <v>202</v>
      </c>
      <c r="C227" s="133">
        <v>0</v>
      </c>
      <c r="D227" s="133">
        <v>2783</v>
      </c>
      <c r="E227" s="133">
        <v>2783</v>
      </c>
    </row>
    <row r="228" spans="1:5" ht="18" hidden="1" customHeight="1" outlineLevel="1">
      <c r="A228" s="131"/>
      <c r="B228" s="132" t="s">
        <v>203</v>
      </c>
      <c r="C228" s="133">
        <v>1879700</v>
      </c>
      <c r="D228" s="133">
        <v>13374</v>
      </c>
      <c r="E228" s="133">
        <v>1893074</v>
      </c>
    </row>
    <row r="229" spans="1:5" ht="18" hidden="1" customHeight="1" outlineLevel="1">
      <c r="A229" s="131" t="s">
        <v>47</v>
      </c>
      <c r="B229" s="132" t="s">
        <v>204</v>
      </c>
      <c r="C229" s="133">
        <v>4220335</v>
      </c>
      <c r="D229" s="133">
        <v>1095573</v>
      </c>
      <c r="E229" s="133">
        <v>5315908</v>
      </c>
    </row>
    <row r="230" spans="1:5" ht="18" hidden="1" customHeight="1" outlineLevel="1">
      <c r="A230" s="131" t="s">
        <v>47</v>
      </c>
      <c r="B230" s="132" t="s">
        <v>205</v>
      </c>
      <c r="C230" s="133">
        <v>0</v>
      </c>
      <c r="D230" s="133">
        <v>524639</v>
      </c>
      <c r="E230" s="133">
        <v>524639</v>
      </c>
    </row>
    <row r="231" spans="1:5" ht="18" hidden="1" customHeight="1" outlineLevel="1">
      <c r="A231" s="131"/>
      <c r="B231" s="132" t="s">
        <v>206</v>
      </c>
      <c r="C231" s="133">
        <v>198572.79</v>
      </c>
      <c r="D231" s="133">
        <v>0</v>
      </c>
      <c r="E231" s="133">
        <v>198572.79</v>
      </c>
    </row>
    <row r="232" spans="1:5" ht="18" hidden="1" customHeight="1" outlineLevel="1">
      <c r="A232" s="131"/>
      <c r="B232" s="132" t="s">
        <v>207</v>
      </c>
      <c r="C232" s="133">
        <v>0</v>
      </c>
      <c r="D232" s="133">
        <v>125706</v>
      </c>
      <c r="E232" s="133">
        <v>125706</v>
      </c>
    </row>
    <row r="233" spans="1:5" ht="18" hidden="1" customHeight="1" outlineLevel="1">
      <c r="A233" s="131" t="s">
        <v>47</v>
      </c>
      <c r="B233" s="132" t="s">
        <v>208</v>
      </c>
      <c r="C233" s="133">
        <v>1807607</v>
      </c>
      <c r="D233" s="133">
        <v>64304173</v>
      </c>
      <c r="E233" s="133">
        <v>66111780</v>
      </c>
    </row>
    <row r="234" spans="1:5" ht="18" hidden="1" customHeight="1" outlineLevel="1">
      <c r="A234" s="131" t="s">
        <v>47</v>
      </c>
      <c r="B234" s="132" t="s">
        <v>209</v>
      </c>
      <c r="C234" s="133">
        <v>496832</v>
      </c>
      <c r="D234" s="133">
        <v>26553373</v>
      </c>
      <c r="E234" s="133">
        <v>27050205</v>
      </c>
    </row>
    <row r="235" spans="1:5" ht="18" hidden="1" customHeight="1" outlineLevel="1">
      <c r="A235" s="131" t="s">
        <v>47</v>
      </c>
      <c r="B235" s="132" t="s">
        <v>210</v>
      </c>
      <c r="C235" s="133">
        <v>0</v>
      </c>
      <c r="D235" s="133">
        <v>530160</v>
      </c>
      <c r="E235" s="133">
        <v>530160</v>
      </c>
    </row>
    <row r="236" spans="1:5" ht="18" hidden="1" customHeight="1" outlineLevel="1">
      <c r="A236" s="131" t="s">
        <v>47</v>
      </c>
      <c r="B236" s="132" t="s">
        <v>211</v>
      </c>
      <c r="C236" s="133">
        <v>3162009</v>
      </c>
      <c r="D236" s="133">
        <v>61722576</v>
      </c>
      <c r="E236" s="133">
        <v>64884585</v>
      </c>
    </row>
    <row r="237" spans="1:5" ht="18" hidden="1" customHeight="1" outlineLevel="1">
      <c r="A237" s="131"/>
      <c r="B237" s="132" t="s">
        <v>212</v>
      </c>
      <c r="C237" s="133">
        <v>26885.49</v>
      </c>
      <c r="D237" s="133">
        <v>0</v>
      </c>
      <c r="E237" s="133">
        <v>26885.49</v>
      </c>
    </row>
    <row r="238" spans="1:5" ht="18" hidden="1" customHeight="1" outlineLevel="1">
      <c r="A238" s="131" t="s">
        <v>47</v>
      </c>
      <c r="B238" s="132" t="s">
        <v>213</v>
      </c>
      <c r="C238" s="133">
        <v>6373546</v>
      </c>
      <c r="D238" s="133">
        <v>286431798</v>
      </c>
      <c r="E238" s="133">
        <v>292805344</v>
      </c>
    </row>
    <row r="239" spans="1:5" ht="18" hidden="1" customHeight="1" outlineLevel="1">
      <c r="A239" s="131" t="s">
        <v>47</v>
      </c>
      <c r="B239" s="132" t="s">
        <v>214</v>
      </c>
      <c r="C239" s="133">
        <v>91887</v>
      </c>
      <c r="D239" s="133">
        <v>0</v>
      </c>
      <c r="E239" s="133">
        <v>91887</v>
      </c>
    </row>
    <row r="240" spans="1:5" ht="18" hidden="1" customHeight="1" outlineLevel="1">
      <c r="A240" s="131" t="s">
        <v>47</v>
      </c>
      <c r="B240" s="132" t="s">
        <v>215</v>
      </c>
      <c r="C240" s="133">
        <v>86586</v>
      </c>
      <c r="D240" s="133">
        <v>3195</v>
      </c>
      <c r="E240" s="133">
        <v>89781</v>
      </c>
    </row>
    <row r="241" spans="1:5" ht="18" hidden="1" customHeight="1" outlineLevel="1">
      <c r="A241" s="131" t="s">
        <v>47</v>
      </c>
      <c r="B241" s="132" t="s">
        <v>216</v>
      </c>
      <c r="C241" s="133">
        <v>45959</v>
      </c>
      <c r="D241" s="133">
        <v>1654013</v>
      </c>
      <c r="E241" s="133">
        <v>1699972</v>
      </c>
    </row>
    <row r="242" spans="1:5" ht="18" hidden="1" customHeight="1" outlineLevel="1">
      <c r="A242" s="131" t="s">
        <v>47</v>
      </c>
      <c r="B242" s="132" t="s">
        <v>217</v>
      </c>
      <c r="C242" s="133">
        <v>17807.16</v>
      </c>
      <c r="D242" s="133">
        <v>3361887.03</v>
      </c>
      <c r="E242" s="133">
        <v>3379694.19</v>
      </c>
    </row>
    <row r="243" spans="1:5" ht="18" hidden="1" customHeight="1" outlineLevel="1">
      <c r="A243" s="131" t="s">
        <v>47</v>
      </c>
      <c r="B243" s="132" t="s">
        <v>218</v>
      </c>
      <c r="C243" s="133">
        <v>1735356</v>
      </c>
      <c r="D243" s="133">
        <v>69436702</v>
      </c>
      <c r="E243" s="133">
        <v>71172058</v>
      </c>
    </row>
    <row r="244" spans="1:5" ht="18" hidden="1" customHeight="1" outlineLevel="1">
      <c r="A244" s="131" t="s">
        <v>47</v>
      </c>
      <c r="B244" s="132" t="s">
        <v>219</v>
      </c>
      <c r="C244" s="133">
        <v>2091431</v>
      </c>
      <c r="D244" s="133">
        <v>4003398</v>
      </c>
      <c r="E244" s="133">
        <v>6094829</v>
      </c>
    </row>
    <row r="245" spans="1:5" ht="18" hidden="1" customHeight="1" outlineLevel="1">
      <c r="A245" s="131" t="s">
        <v>47</v>
      </c>
      <c r="B245" s="132" t="s">
        <v>221</v>
      </c>
      <c r="C245" s="133">
        <v>509330.97</v>
      </c>
      <c r="D245" s="134"/>
      <c r="E245" s="133">
        <v>509330.97</v>
      </c>
    </row>
    <row r="246" spans="1:5" ht="18" hidden="1" customHeight="1" outlineLevel="1">
      <c r="A246" s="131" t="s">
        <v>47</v>
      </c>
      <c r="B246" s="132" t="s">
        <v>222</v>
      </c>
      <c r="C246" s="133">
        <v>17153034</v>
      </c>
      <c r="D246" s="133">
        <v>79922668</v>
      </c>
      <c r="E246" s="133">
        <v>97075702</v>
      </c>
    </row>
    <row r="247" spans="1:5" ht="18" hidden="1" customHeight="1" outlineLevel="1">
      <c r="A247" s="131" t="s">
        <v>47</v>
      </c>
      <c r="B247" s="132" t="s">
        <v>223</v>
      </c>
      <c r="C247" s="133">
        <v>285822</v>
      </c>
      <c r="D247" s="133">
        <v>2138455</v>
      </c>
      <c r="E247" s="133">
        <v>2424277</v>
      </c>
    </row>
    <row r="248" spans="1:5" ht="18" hidden="1" customHeight="1" outlineLevel="1">
      <c r="A248" s="131" t="s">
        <v>47</v>
      </c>
      <c r="B248" s="132" t="s">
        <v>224</v>
      </c>
      <c r="C248" s="133">
        <v>334268.5</v>
      </c>
      <c r="D248" s="133">
        <v>1835951.5</v>
      </c>
      <c r="E248" s="133">
        <v>2170220</v>
      </c>
    </row>
    <row r="249" spans="1:5" ht="18" hidden="1" customHeight="1" outlineLevel="1">
      <c r="A249" s="131" t="s">
        <v>47</v>
      </c>
      <c r="B249" s="132" t="s">
        <v>225</v>
      </c>
      <c r="C249" s="133">
        <v>1048966</v>
      </c>
      <c r="D249" s="133">
        <v>4205897</v>
      </c>
      <c r="E249" s="133">
        <v>5254863</v>
      </c>
    </row>
    <row r="250" spans="1:5" ht="18" customHeight="1" collapsed="1">
      <c r="A250" s="131" t="s">
        <v>65</v>
      </c>
      <c r="B250" s="135" t="s">
        <v>262</v>
      </c>
      <c r="C250" s="133">
        <f>SUM($C$227:$C$249)</f>
        <v>41565934.909999996</v>
      </c>
      <c r="D250" s="133">
        <f>SUM($D$227:$D$249)</f>
        <v>607866321.52999997</v>
      </c>
      <c r="E250" s="133">
        <f>SUM($E$227:$E$249)</f>
        <v>649432256.44000006</v>
      </c>
    </row>
    <row r="251" spans="1:5" ht="18" hidden="1" customHeight="1" outlineLevel="1">
      <c r="A251" s="131" t="s">
        <v>47</v>
      </c>
      <c r="B251" s="132" t="s">
        <v>202</v>
      </c>
      <c r="C251" s="133">
        <v>0</v>
      </c>
      <c r="D251" s="133">
        <v>3422238</v>
      </c>
      <c r="E251" s="133">
        <v>3422238</v>
      </c>
    </row>
    <row r="252" spans="1:5" ht="18" hidden="1" customHeight="1" outlineLevel="1">
      <c r="A252" s="131"/>
      <c r="B252" s="132" t="s">
        <v>203</v>
      </c>
      <c r="C252" s="133">
        <v>12314904</v>
      </c>
      <c r="D252" s="133">
        <v>9796</v>
      </c>
      <c r="E252" s="133">
        <v>12324700</v>
      </c>
    </row>
    <row r="253" spans="1:5" ht="18" hidden="1" customHeight="1" outlineLevel="1">
      <c r="A253" s="131" t="s">
        <v>47</v>
      </c>
      <c r="B253" s="132" t="s">
        <v>204</v>
      </c>
      <c r="C253" s="133">
        <v>3647250</v>
      </c>
      <c r="D253" s="133">
        <v>7938496</v>
      </c>
      <c r="E253" s="133">
        <v>11585746</v>
      </c>
    </row>
    <row r="254" spans="1:5" ht="18" hidden="1" customHeight="1" outlineLevel="1">
      <c r="A254" s="131" t="s">
        <v>47</v>
      </c>
      <c r="B254" s="132" t="s">
        <v>205</v>
      </c>
      <c r="C254" s="133">
        <v>0</v>
      </c>
      <c r="D254" s="133">
        <v>8725275</v>
      </c>
      <c r="E254" s="133">
        <v>8725275</v>
      </c>
    </row>
    <row r="255" spans="1:5" ht="18" hidden="1" customHeight="1" outlineLevel="1">
      <c r="A255" s="131"/>
      <c r="B255" s="132" t="s">
        <v>206</v>
      </c>
      <c r="C255" s="133">
        <v>0</v>
      </c>
      <c r="D255" s="133">
        <v>0</v>
      </c>
      <c r="E255" s="133">
        <v>0</v>
      </c>
    </row>
    <row r="256" spans="1:5" ht="18" hidden="1" customHeight="1" outlineLevel="1">
      <c r="A256" s="131"/>
      <c r="B256" s="132" t="s">
        <v>207</v>
      </c>
      <c r="C256" s="133">
        <v>0</v>
      </c>
      <c r="D256" s="133">
        <v>369169</v>
      </c>
      <c r="E256" s="133">
        <v>369169</v>
      </c>
    </row>
    <row r="257" spans="1:5" ht="18" hidden="1" customHeight="1" outlineLevel="1">
      <c r="A257" s="131" t="s">
        <v>47</v>
      </c>
      <c r="B257" s="132" t="s">
        <v>208</v>
      </c>
      <c r="C257" s="133">
        <v>51543261</v>
      </c>
      <c r="D257" s="133">
        <v>721411885</v>
      </c>
      <c r="E257" s="133">
        <v>772955146</v>
      </c>
    </row>
    <row r="258" spans="1:5" ht="18" hidden="1" customHeight="1" outlineLevel="1">
      <c r="A258" s="131" t="s">
        <v>47</v>
      </c>
      <c r="B258" s="132" t="s">
        <v>209</v>
      </c>
      <c r="C258" s="133">
        <v>19218000</v>
      </c>
      <c r="D258" s="133">
        <v>235932395</v>
      </c>
      <c r="E258" s="133">
        <v>255150395</v>
      </c>
    </row>
    <row r="259" spans="1:5" ht="18" hidden="1" customHeight="1" outlineLevel="1">
      <c r="A259" s="131" t="s">
        <v>47</v>
      </c>
      <c r="B259" s="132" t="s">
        <v>210</v>
      </c>
      <c r="C259" s="133">
        <v>217344</v>
      </c>
      <c r="D259" s="133">
        <v>5809748</v>
      </c>
      <c r="E259" s="133">
        <v>6027092</v>
      </c>
    </row>
    <row r="260" spans="1:5" ht="18" hidden="1" customHeight="1" outlineLevel="1">
      <c r="A260" s="131" t="s">
        <v>47</v>
      </c>
      <c r="B260" s="132" t="s">
        <v>211</v>
      </c>
      <c r="C260" s="133">
        <v>45251232</v>
      </c>
      <c r="D260" s="133">
        <v>609802009</v>
      </c>
      <c r="E260" s="133">
        <v>655053241</v>
      </c>
    </row>
    <row r="261" spans="1:5" ht="18" hidden="1" customHeight="1" outlineLevel="1">
      <c r="A261" s="131"/>
      <c r="B261" s="132" t="s">
        <v>212</v>
      </c>
      <c r="C261" s="133">
        <v>4204432</v>
      </c>
      <c r="D261" s="133">
        <v>1589729</v>
      </c>
      <c r="E261" s="133">
        <v>5794161</v>
      </c>
    </row>
    <row r="262" spans="1:5" ht="18" hidden="1" customHeight="1" outlineLevel="1">
      <c r="A262" s="131" t="s">
        <v>47</v>
      </c>
      <c r="B262" s="132" t="s">
        <v>213</v>
      </c>
      <c r="C262" s="133">
        <v>22716579</v>
      </c>
      <c r="D262" s="133">
        <v>801262666</v>
      </c>
      <c r="E262" s="133">
        <v>823979245</v>
      </c>
    </row>
    <row r="263" spans="1:5" ht="18" hidden="1" customHeight="1" outlineLevel="1">
      <c r="A263" s="131" t="s">
        <v>47</v>
      </c>
      <c r="B263" s="132" t="s">
        <v>214</v>
      </c>
      <c r="C263" s="133">
        <v>3474801</v>
      </c>
      <c r="D263" s="133">
        <v>249686</v>
      </c>
      <c r="E263" s="133">
        <v>3724487</v>
      </c>
    </row>
    <row r="264" spans="1:5" ht="18" hidden="1" customHeight="1" outlineLevel="1">
      <c r="A264" s="131" t="s">
        <v>47</v>
      </c>
      <c r="B264" s="132" t="s">
        <v>215</v>
      </c>
      <c r="C264" s="133">
        <v>2217817</v>
      </c>
      <c r="D264" s="133">
        <v>329075</v>
      </c>
      <c r="E264" s="133">
        <v>2546892</v>
      </c>
    </row>
    <row r="265" spans="1:5" ht="18" hidden="1" customHeight="1" outlineLevel="1">
      <c r="A265" s="131" t="s">
        <v>47</v>
      </c>
      <c r="B265" s="132" t="s">
        <v>216</v>
      </c>
      <c r="C265" s="133">
        <v>1060488</v>
      </c>
      <c r="D265" s="133">
        <v>62140714</v>
      </c>
      <c r="E265" s="133">
        <v>63201202</v>
      </c>
    </row>
    <row r="266" spans="1:5" ht="18" hidden="1" customHeight="1" outlineLevel="1">
      <c r="A266" s="131" t="s">
        <v>47</v>
      </c>
      <c r="B266" s="132" t="s">
        <v>217</v>
      </c>
      <c r="C266" s="133">
        <v>5690469.9074466703</v>
      </c>
      <c r="D266" s="133">
        <v>35853688.420696937</v>
      </c>
      <c r="E266" s="133">
        <v>41544158.328143604</v>
      </c>
    </row>
    <row r="267" spans="1:5" ht="18" hidden="1" customHeight="1" outlineLevel="1">
      <c r="A267" s="131" t="s">
        <v>47</v>
      </c>
      <c r="B267" s="132" t="s">
        <v>218</v>
      </c>
      <c r="C267" s="133">
        <v>13754000</v>
      </c>
      <c r="D267" s="133">
        <v>481521308</v>
      </c>
      <c r="E267" s="133">
        <v>495275308</v>
      </c>
    </row>
    <row r="268" spans="1:5" ht="18" hidden="1" customHeight="1" outlineLevel="1">
      <c r="A268" s="131" t="s">
        <v>47</v>
      </c>
      <c r="B268" s="132" t="s">
        <v>219</v>
      </c>
      <c r="C268" s="133">
        <v>0</v>
      </c>
      <c r="D268" s="133">
        <v>0</v>
      </c>
      <c r="E268" s="133">
        <v>0</v>
      </c>
    </row>
    <row r="269" spans="1:5" ht="18" hidden="1" customHeight="1" outlineLevel="1">
      <c r="A269" s="131" t="s">
        <v>47</v>
      </c>
      <c r="B269" s="132" t="s">
        <v>221</v>
      </c>
      <c r="C269" s="134"/>
      <c r="D269" s="134"/>
      <c r="E269" s="133">
        <v>0</v>
      </c>
    </row>
    <row r="270" spans="1:5" ht="18" hidden="1" customHeight="1" outlineLevel="1">
      <c r="A270" s="131" t="s">
        <v>47</v>
      </c>
      <c r="B270" s="132" t="s">
        <v>222</v>
      </c>
      <c r="C270" s="133">
        <v>41534671</v>
      </c>
      <c r="D270" s="133">
        <v>451641915</v>
      </c>
      <c r="E270" s="133">
        <v>493176586</v>
      </c>
    </row>
    <row r="271" spans="1:5" ht="18" hidden="1" customHeight="1" outlineLevel="1">
      <c r="A271" s="131" t="s">
        <v>47</v>
      </c>
      <c r="B271" s="132" t="s">
        <v>223</v>
      </c>
      <c r="C271" s="133">
        <v>12543421</v>
      </c>
      <c r="D271" s="133">
        <v>31377925</v>
      </c>
      <c r="E271" s="133">
        <v>43921346</v>
      </c>
    </row>
    <row r="272" spans="1:5" ht="18" hidden="1" customHeight="1" outlineLevel="1">
      <c r="A272" s="131" t="s">
        <v>47</v>
      </c>
      <c r="B272" s="132" t="s">
        <v>224</v>
      </c>
      <c r="C272" s="133">
        <v>5863940.6449999986</v>
      </c>
      <c r="D272" s="133">
        <v>76679154.19099699</v>
      </c>
      <c r="E272" s="133">
        <v>82543094.835996985</v>
      </c>
    </row>
    <row r="273" spans="1:5" ht="18" hidden="1" customHeight="1" outlineLevel="1">
      <c r="A273" s="131" t="s">
        <v>47</v>
      </c>
      <c r="B273" s="132" t="s">
        <v>225</v>
      </c>
      <c r="C273" s="133">
        <v>4937054</v>
      </c>
      <c r="D273" s="133">
        <v>68008639</v>
      </c>
      <c r="E273" s="133">
        <v>72945693</v>
      </c>
    </row>
    <row r="274" spans="1:5" ht="18" customHeight="1" collapsed="1">
      <c r="A274" s="131" t="s">
        <v>67</v>
      </c>
      <c r="B274" s="135" t="s">
        <v>263</v>
      </c>
      <c r="C274" s="133">
        <f>SUM($C$251:$C$273)</f>
        <v>250189664.55244669</v>
      </c>
      <c r="D274" s="133">
        <f>SUM($D$251:$D$273)</f>
        <v>3604075510.6116939</v>
      </c>
      <c r="E274" s="133">
        <f>SUM($E$251:$E$273)</f>
        <v>3854265175.1641407</v>
      </c>
    </row>
    <row r="275" spans="1:5" ht="18" hidden="1" customHeight="1" outlineLevel="1">
      <c r="A275" s="131" t="s">
        <v>47</v>
      </c>
      <c r="B275" s="132" t="s">
        <v>202</v>
      </c>
      <c r="C275" s="133">
        <v>0</v>
      </c>
      <c r="D275" s="133">
        <v>45451677</v>
      </c>
      <c r="E275" s="133">
        <v>45451677</v>
      </c>
    </row>
    <row r="276" spans="1:5" ht="18" hidden="1" customHeight="1" outlineLevel="1">
      <c r="A276" s="131"/>
      <c r="B276" s="132" t="s">
        <v>203</v>
      </c>
      <c r="C276" s="133">
        <v>24723988</v>
      </c>
      <c r="D276" s="133">
        <v>0</v>
      </c>
      <c r="E276" s="133">
        <v>24723988</v>
      </c>
    </row>
    <row r="277" spans="1:5" ht="18" hidden="1" customHeight="1" outlineLevel="1">
      <c r="A277" s="131" t="s">
        <v>47</v>
      </c>
      <c r="B277" s="132" t="s">
        <v>204</v>
      </c>
      <c r="C277" s="133">
        <v>2212543.3360909666</v>
      </c>
      <c r="D277" s="133">
        <v>5188554.6639090329</v>
      </c>
      <c r="E277" s="133">
        <v>7401098</v>
      </c>
    </row>
    <row r="278" spans="1:5" ht="18" hidden="1" customHeight="1" outlineLevel="1">
      <c r="A278" s="131" t="s">
        <v>47</v>
      </c>
      <c r="B278" s="132" t="s">
        <v>205</v>
      </c>
      <c r="C278" s="133">
        <v>0</v>
      </c>
      <c r="D278" s="133">
        <v>26559061</v>
      </c>
      <c r="E278" s="133">
        <v>26559061</v>
      </c>
    </row>
    <row r="279" spans="1:5" ht="18" hidden="1" customHeight="1" outlineLevel="1">
      <c r="A279" s="131"/>
      <c r="B279" s="132" t="s">
        <v>206</v>
      </c>
      <c r="C279" s="133">
        <v>3912471.28</v>
      </c>
      <c r="D279" s="133">
        <v>0</v>
      </c>
      <c r="E279" s="133">
        <v>3912471.28</v>
      </c>
    </row>
    <row r="280" spans="1:5" ht="18" hidden="1" customHeight="1" outlineLevel="1">
      <c r="A280" s="131"/>
      <c r="B280" s="132" t="s">
        <v>207</v>
      </c>
      <c r="C280" s="133">
        <v>0</v>
      </c>
      <c r="D280" s="133">
        <v>19319459</v>
      </c>
      <c r="E280" s="133">
        <v>19319459</v>
      </c>
    </row>
    <row r="281" spans="1:5" ht="18" hidden="1" customHeight="1" outlineLevel="1">
      <c r="A281" s="131" t="s">
        <v>47</v>
      </c>
      <c r="B281" s="132" t="s">
        <v>208</v>
      </c>
      <c r="C281" s="133">
        <v>112704685</v>
      </c>
      <c r="D281" s="133">
        <v>865301438</v>
      </c>
      <c r="E281" s="133">
        <v>978006123</v>
      </c>
    </row>
    <row r="282" spans="1:5" ht="18" hidden="1" customHeight="1" outlineLevel="1">
      <c r="A282" s="131" t="s">
        <v>47</v>
      </c>
      <c r="B282" s="132" t="s">
        <v>209</v>
      </c>
      <c r="C282" s="133">
        <v>28199233</v>
      </c>
      <c r="D282" s="133">
        <v>337255014</v>
      </c>
      <c r="E282" s="133">
        <v>365454247</v>
      </c>
    </row>
    <row r="283" spans="1:5" ht="18" hidden="1" customHeight="1" outlineLevel="1">
      <c r="A283" s="131" t="s">
        <v>47</v>
      </c>
      <c r="B283" s="132" t="s">
        <v>210</v>
      </c>
      <c r="C283" s="133">
        <v>1116039</v>
      </c>
      <c r="D283" s="133">
        <v>7393916</v>
      </c>
      <c r="E283" s="133">
        <v>8509955</v>
      </c>
    </row>
    <row r="284" spans="1:5" ht="18" hidden="1" customHeight="1" outlineLevel="1">
      <c r="A284" s="131" t="s">
        <v>47</v>
      </c>
      <c r="B284" s="132" t="s">
        <v>211</v>
      </c>
      <c r="C284" s="133">
        <v>81713998</v>
      </c>
      <c r="D284" s="133">
        <v>394125701</v>
      </c>
      <c r="E284" s="133">
        <v>475839699</v>
      </c>
    </row>
    <row r="285" spans="1:5" ht="18" hidden="1" customHeight="1" outlineLevel="1">
      <c r="A285" s="131"/>
      <c r="B285" s="132" t="s">
        <v>212</v>
      </c>
      <c r="C285" s="133">
        <v>9880686.359769959</v>
      </c>
      <c r="D285" s="133">
        <v>8699916.640230041</v>
      </c>
      <c r="E285" s="133">
        <v>18580603</v>
      </c>
    </row>
    <row r="286" spans="1:5" ht="18" hidden="1" customHeight="1" outlineLevel="1">
      <c r="A286" s="131" t="s">
        <v>47</v>
      </c>
      <c r="B286" s="132" t="s">
        <v>213</v>
      </c>
      <c r="C286" s="133">
        <v>143681736</v>
      </c>
      <c r="D286" s="133">
        <v>1043756095</v>
      </c>
      <c r="E286" s="133">
        <v>1187437831</v>
      </c>
    </row>
    <row r="287" spans="1:5" ht="18" hidden="1" customHeight="1" outlineLevel="1">
      <c r="A287" s="131" t="s">
        <v>47</v>
      </c>
      <c r="B287" s="132" t="s">
        <v>214</v>
      </c>
      <c r="C287" s="133">
        <v>8757083</v>
      </c>
      <c r="D287" s="133">
        <v>423269</v>
      </c>
      <c r="E287" s="133">
        <v>9180352</v>
      </c>
    </row>
    <row r="288" spans="1:5" ht="18" hidden="1" customHeight="1" outlineLevel="1">
      <c r="A288" s="131" t="s">
        <v>47</v>
      </c>
      <c r="B288" s="132" t="s">
        <v>215</v>
      </c>
      <c r="C288" s="133">
        <v>11994992</v>
      </c>
      <c r="D288" s="133">
        <v>426037</v>
      </c>
      <c r="E288" s="133">
        <v>12421029</v>
      </c>
    </row>
    <row r="289" spans="1:5" ht="18" hidden="1" customHeight="1" outlineLevel="1">
      <c r="A289" s="131" t="s">
        <v>47</v>
      </c>
      <c r="B289" s="132" t="s">
        <v>216</v>
      </c>
      <c r="C289" s="133">
        <v>702245</v>
      </c>
      <c r="D289" s="133">
        <v>62051995</v>
      </c>
      <c r="E289" s="133">
        <v>62754240</v>
      </c>
    </row>
    <row r="290" spans="1:5" ht="18" hidden="1" customHeight="1" outlineLevel="1">
      <c r="A290" s="131" t="s">
        <v>47</v>
      </c>
      <c r="B290" s="132" t="s">
        <v>217</v>
      </c>
      <c r="C290" s="133">
        <v>11702172.393305982</v>
      </c>
      <c r="D290" s="133">
        <v>62297563.2462525</v>
      </c>
      <c r="E290" s="133">
        <v>73999735.639558479</v>
      </c>
    </row>
    <row r="291" spans="1:5" ht="18" hidden="1" customHeight="1" outlineLevel="1">
      <c r="A291" s="131" t="s">
        <v>47</v>
      </c>
      <c r="B291" s="132" t="s">
        <v>218</v>
      </c>
      <c r="C291" s="133">
        <v>37638219</v>
      </c>
      <c r="D291" s="133">
        <v>476150058</v>
      </c>
      <c r="E291" s="133">
        <v>513788277</v>
      </c>
    </row>
    <row r="292" spans="1:5" ht="18" hidden="1" customHeight="1" outlineLevel="1">
      <c r="A292" s="131" t="s">
        <v>47</v>
      </c>
      <c r="B292" s="132" t="s">
        <v>219</v>
      </c>
      <c r="C292" s="133">
        <v>2948066</v>
      </c>
      <c r="D292" s="133">
        <v>5643159</v>
      </c>
      <c r="E292" s="133">
        <v>8591225</v>
      </c>
    </row>
    <row r="293" spans="1:5" ht="18" hidden="1" customHeight="1" outlineLevel="1">
      <c r="A293" s="131" t="s">
        <v>47</v>
      </c>
      <c r="B293" s="132" t="s">
        <v>221</v>
      </c>
      <c r="C293" s="133">
        <v>3612887.77</v>
      </c>
      <c r="D293" s="134"/>
      <c r="E293" s="133">
        <v>3612887.77</v>
      </c>
    </row>
    <row r="294" spans="1:5" ht="18" hidden="1" customHeight="1" outlineLevel="1">
      <c r="A294" s="131" t="s">
        <v>47</v>
      </c>
      <c r="B294" s="132" t="s">
        <v>222</v>
      </c>
      <c r="C294" s="133">
        <v>184729335</v>
      </c>
      <c r="D294" s="133">
        <v>325200148</v>
      </c>
      <c r="E294" s="133">
        <v>509929483</v>
      </c>
    </row>
    <row r="295" spans="1:5" ht="18" hidden="1" customHeight="1" outlineLevel="1">
      <c r="A295" s="131" t="s">
        <v>47</v>
      </c>
      <c r="B295" s="132" t="s">
        <v>223</v>
      </c>
      <c r="C295" s="133">
        <v>9869183.2799999993</v>
      </c>
      <c r="D295" s="133">
        <v>12560779</v>
      </c>
      <c r="E295" s="133">
        <v>22429962.280000001</v>
      </c>
    </row>
    <row r="296" spans="1:5" ht="18" hidden="1" customHeight="1" outlineLevel="1">
      <c r="A296" s="131" t="s">
        <v>47</v>
      </c>
      <c r="B296" s="132" t="s">
        <v>224</v>
      </c>
      <c r="C296" s="133">
        <v>2509843.9550055051</v>
      </c>
      <c r="D296" s="133">
        <v>34149817.044994496</v>
      </c>
      <c r="E296" s="133">
        <v>36659661</v>
      </c>
    </row>
    <row r="297" spans="1:5" ht="18" hidden="1" customHeight="1" outlineLevel="1">
      <c r="A297" s="131" t="s">
        <v>47</v>
      </c>
      <c r="B297" s="132" t="s">
        <v>225</v>
      </c>
      <c r="C297" s="133">
        <v>244036</v>
      </c>
      <c r="D297" s="133">
        <v>27393855</v>
      </c>
      <c r="E297" s="133">
        <v>27637891</v>
      </c>
    </row>
    <row r="298" spans="1:5" ht="18" customHeight="1" collapsed="1">
      <c r="A298" s="131" t="s">
        <v>69</v>
      </c>
      <c r="B298" s="135" t="s">
        <v>264</v>
      </c>
      <c r="C298" s="133">
        <f>SUM($C$275:$C$297)</f>
        <v>682853443.37417233</v>
      </c>
      <c r="D298" s="133">
        <f>SUM($D$275:$D$297)</f>
        <v>3759347512.595386</v>
      </c>
      <c r="E298" s="133">
        <f>SUM($E$275:$E$297)</f>
        <v>4442200955.9695578</v>
      </c>
    </row>
    <row r="299" spans="1:5" ht="18" hidden="1" customHeight="1" outlineLevel="1">
      <c r="A299" s="131" t="s">
        <v>47</v>
      </c>
      <c r="B299" s="132" t="s">
        <v>202</v>
      </c>
      <c r="C299" s="133">
        <v>0</v>
      </c>
      <c r="D299" s="133">
        <v>0</v>
      </c>
      <c r="E299" s="133">
        <v>0</v>
      </c>
    </row>
    <row r="300" spans="1:5" ht="18" hidden="1" customHeight="1" outlineLevel="1">
      <c r="A300" s="131"/>
      <c r="B300" s="132" t="s">
        <v>203</v>
      </c>
      <c r="C300" s="133">
        <v>12365967.890000001</v>
      </c>
      <c r="D300" s="133">
        <v>0</v>
      </c>
      <c r="E300" s="133">
        <v>12365967.890000001</v>
      </c>
    </row>
    <row r="301" spans="1:5" ht="18" hidden="1" customHeight="1" outlineLevel="1">
      <c r="A301" s="131" t="s">
        <v>47</v>
      </c>
      <c r="B301" s="132" t="s">
        <v>204</v>
      </c>
      <c r="C301" s="133">
        <v>0</v>
      </c>
      <c r="D301" s="133">
        <v>0</v>
      </c>
      <c r="E301" s="133">
        <v>0</v>
      </c>
    </row>
    <row r="302" spans="1:5" ht="18" hidden="1" customHeight="1" outlineLevel="1">
      <c r="A302" s="131" t="s">
        <v>47</v>
      </c>
      <c r="B302" s="132" t="s">
        <v>205</v>
      </c>
      <c r="C302" s="133">
        <v>0</v>
      </c>
      <c r="D302" s="133">
        <v>19526</v>
      </c>
      <c r="E302" s="133">
        <v>19526</v>
      </c>
    </row>
    <row r="303" spans="1:5" ht="18" hidden="1" customHeight="1" outlineLevel="1">
      <c r="A303" s="131"/>
      <c r="B303" s="132" t="s">
        <v>206</v>
      </c>
      <c r="C303" s="133">
        <v>0</v>
      </c>
      <c r="D303" s="133">
        <v>0</v>
      </c>
      <c r="E303" s="133">
        <v>0</v>
      </c>
    </row>
    <row r="304" spans="1:5" ht="18" hidden="1" customHeight="1" outlineLevel="1">
      <c r="A304" s="131"/>
      <c r="B304" s="132" t="s">
        <v>207</v>
      </c>
      <c r="C304" s="133">
        <v>0</v>
      </c>
      <c r="D304" s="133">
        <v>97177</v>
      </c>
      <c r="E304" s="133">
        <v>97177</v>
      </c>
    </row>
    <row r="305" spans="1:5" ht="18" hidden="1" customHeight="1" outlineLevel="1">
      <c r="A305" s="131" t="s">
        <v>47</v>
      </c>
      <c r="B305" s="132" t="s">
        <v>208</v>
      </c>
      <c r="C305" s="133">
        <v>35977528</v>
      </c>
      <c r="D305" s="133">
        <v>273204639</v>
      </c>
      <c r="E305" s="133">
        <v>309182167</v>
      </c>
    </row>
    <row r="306" spans="1:5" ht="18" hidden="1" customHeight="1" outlineLevel="1">
      <c r="A306" s="131" t="s">
        <v>47</v>
      </c>
      <c r="B306" s="132" t="s">
        <v>209</v>
      </c>
      <c r="C306" s="133">
        <v>2472779</v>
      </c>
      <c r="D306" s="133">
        <v>29573755</v>
      </c>
      <c r="E306" s="133">
        <v>32046534</v>
      </c>
    </row>
    <row r="307" spans="1:5" ht="18" hidden="1" customHeight="1" outlineLevel="1">
      <c r="A307" s="131" t="s">
        <v>47</v>
      </c>
      <c r="B307" s="132" t="s">
        <v>210</v>
      </c>
      <c r="C307" s="133">
        <v>0</v>
      </c>
      <c r="D307" s="133">
        <v>686170</v>
      </c>
      <c r="E307" s="133">
        <v>686170</v>
      </c>
    </row>
    <row r="308" spans="1:5" ht="18" hidden="1" customHeight="1" outlineLevel="1">
      <c r="A308" s="131" t="s">
        <v>47</v>
      </c>
      <c r="B308" s="132" t="s">
        <v>211</v>
      </c>
      <c r="C308" s="133">
        <v>43457184</v>
      </c>
      <c r="D308" s="133">
        <v>209604149</v>
      </c>
      <c r="E308" s="133">
        <v>253061333</v>
      </c>
    </row>
    <row r="309" spans="1:5" ht="18" hidden="1" customHeight="1" outlineLevel="1">
      <c r="A309" s="131"/>
      <c r="B309" s="132" t="s">
        <v>212</v>
      </c>
      <c r="C309" s="133">
        <v>8787216</v>
      </c>
      <c r="D309" s="133">
        <v>6904241</v>
      </c>
      <c r="E309" s="133">
        <v>15691457</v>
      </c>
    </row>
    <row r="310" spans="1:5" ht="18" hidden="1" customHeight="1" outlineLevel="1">
      <c r="A310" s="131" t="s">
        <v>47</v>
      </c>
      <c r="B310" s="132" t="s">
        <v>213</v>
      </c>
      <c r="C310" s="133">
        <v>20838643</v>
      </c>
      <c r="D310" s="133">
        <v>230350158</v>
      </c>
      <c r="E310" s="133">
        <v>251188801</v>
      </c>
    </row>
    <row r="311" spans="1:5" ht="18" hidden="1" customHeight="1" outlineLevel="1">
      <c r="A311" s="131" t="s">
        <v>47</v>
      </c>
      <c r="B311" s="132" t="s">
        <v>214</v>
      </c>
      <c r="C311" s="133">
        <v>1001608</v>
      </c>
      <c r="D311" s="133">
        <v>48412</v>
      </c>
      <c r="E311" s="133">
        <v>1050020</v>
      </c>
    </row>
    <row r="312" spans="1:5" ht="18" hidden="1" customHeight="1" outlineLevel="1">
      <c r="A312" s="131" t="s">
        <v>47</v>
      </c>
      <c r="B312" s="132" t="s">
        <v>215</v>
      </c>
      <c r="C312" s="133">
        <v>66014</v>
      </c>
      <c r="D312" s="133">
        <v>2345</v>
      </c>
      <c r="E312" s="133">
        <v>68359</v>
      </c>
    </row>
    <row r="313" spans="1:5" ht="18" hidden="1" customHeight="1" outlineLevel="1">
      <c r="A313" s="131" t="s">
        <v>47</v>
      </c>
      <c r="B313" s="132" t="s">
        <v>216</v>
      </c>
      <c r="C313" s="133">
        <v>2774</v>
      </c>
      <c r="D313" s="133">
        <v>6068515</v>
      </c>
      <c r="E313" s="133">
        <v>6071289</v>
      </c>
    </row>
    <row r="314" spans="1:5" ht="18" hidden="1" customHeight="1" outlineLevel="1">
      <c r="A314" s="131" t="s">
        <v>47</v>
      </c>
      <c r="B314" s="132" t="s">
        <v>217</v>
      </c>
      <c r="C314" s="133">
        <v>109991.27139045835</v>
      </c>
      <c r="D314" s="133">
        <v>1213562.9232427722</v>
      </c>
      <c r="E314" s="133">
        <v>1323554.1946332306</v>
      </c>
    </row>
    <row r="315" spans="1:5" ht="18" hidden="1" customHeight="1" outlineLevel="1">
      <c r="A315" s="131" t="s">
        <v>47</v>
      </c>
      <c r="B315" s="132" t="s">
        <v>218</v>
      </c>
      <c r="C315" s="133">
        <v>7049069</v>
      </c>
      <c r="D315" s="133">
        <v>89175706</v>
      </c>
      <c r="E315" s="133">
        <v>96224775</v>
      </c>
    </row>
    <row r="316" spans="1:5" ht="18" hidden="1" customHeight="1" outlineLevel="1">
      <c r="A316" s="131" t="s">
        <v>47</v>
      </c>
      <c r="B316" s="132" t="s">
        <v>219</v>
      </c>
      <c r="C316" s="133">
        <v>0</v>
      </c>
      <c r="D316" s="133">
        <v>142057</v>
      </c>
      <c r="E316" s="133">
        <v>142057</v>
      </c>
    </row>
    <row r="317" spans="1:5" ht="18" hidden="1" customHeight="1" outlineLevel="1">
      <c r="A317" s="131" t="s">
        <v>47</v>
      </c>
      <c r="B317" s="132" t="s">
        <v>221</v>
      </c>
      <c r="C317" s="133">
        <v>209466.1</v>
      </c>
      <c r="D317" s="134"/>
      <c r="E317" s="133">
        <v>209466.1</v>
      </c>
    </row>
    <row r="318" spans="1:5" ht="18" hidden="1" customHeight="1" outlineLevel="1">
      <c r="A318" s="131" t="s">
        <v>47</v>
      </c>
      <c r="B318" s="132" t="s">
        <v>222</v>
      </c>
      <c r="C318" s="133">
        <v>5019736</v>
      </c>
      <c r="D318" s="133">
        <v>28022357</v>
      </c>
      <c r="E318" s="133">
        <v>33042093</v>
      </c>
    </row>
    <row r="319" spans="1:5" ht="18" hidden="1" customHeight="1" outlineLevel="1">
      <c r="A319" s="131" t="s">
        <v>47</v>
      </c>
      <c r="B319" s="132" t="s">
        <v>223</v>
      </c>
      <c r="C319" s="133">
        <v>1096066.8400000001</v>
      </c>
      <c r="D319" s="133">
        <v>1394994</v>
      </c>
      <c r="E319" s="133">
        <v>2491060.84</v>
      </c>
    </row>
    <row r="320" spans="1:5" ht="18" hidden="1" customHeight="1" outlineLevel="1">
      <c r="A320" s="131" t="s">
        <v>47</v>
      </c>
      <c r="B320" s="132" t="s">
        <v>224</v>
      </c>
      <c r="C320" s="133">
        <v>434300.40342466458</v>
      </c>
      <c r="D320" s="133">
        <v>5909243.5965753356</v>
      </c>
      <c r="E320" s="133">
        <v>6343544</v>
      </c>
    </row>
    <row r="321" spans="1:5" ht="18" hidden="1" customHeight="1" outlineLevel="1">
      <c r="A321" s="131" t="s">
        <v>47</v>
      </c>
      <c r="B321" s="132" t="s">
        <v>225</v>
      </c>
      <c r="C321" s="133">
        <v>347320</v>
      </c>
      <c r="D321" s="133">
        <v>5895792</v>
      </c>
      <c r="E321" s="133">
        <v>6243112</v>
      </c>
    </row>
    <row r="322" spans="1:5" ht="18" customHeight="1" collapsed="1">
      <c r="A322" s="131" t="s">
        <v>71</v>
      </c>
      <c r="B322" s="135" t="s">
        <v>265</v>
      </c>
      <c r="C322" s="133">
        <f>SUM($C$299:$C$321)</f>
        <v>139235663.5048151</v>
      </c>
      <c r="D322" s="133">
        <f>SUM($D$299:$D$321)</f>
        <v>888312799.51981819</v>
      </c>
      <c r="E322" s="133">
        <f>SUM($E$299:$E$321)</f>
        <v>1027548463.0246333</v>
      </c>
    </row>
    <row r="323" spans="1:5" ht="18" hidden="1" customHeight="1" outlineLevel="1">
      <c r="A323" s="131" t="s">
        <v>47</v>
      </c>
      <c r="B323" s="132" t="s">
        <v>202</v>
      </c>
      <c r="C323" s="133">
        <v>0</v>
      </c>
      <c r="D323" s="133">
        <v>45451677</v>
      </c>
      <c r="E323" s="133">
        <v>45451677</v>
      </c>
    </row>
    <row r="324" spans="1:5" ht="18" hidden="1" customHeight="1" outlineLevel="1">
      <c r="A324" s="131"/>
      <c r="B324" s="132" t="s">
        <v>203</v>
      </c>
      <c r="C324" s="133">
        <v>37089955.890000001</v>
      </c>
      <c r="D324" s="133">
        <v>0</v>
      </c>
      <c r="E324" s="133">
        <v>37089955.890000001</v>
      </c>
    </row>
    <row r="325" spans="1:5" ht="18" hidden="1" customHeight="1" outlineLevel="1">
      <c r="A325" s="131" t="s">
        <v>47</v>
      </c>
      <c r="B325" s="132" t="s">
        <v>204</v>
      </c>
      <c r="C325" s="133">
        <v>2212543.3360909666</v>
      </c>
      <c r="D325" s="133">
        <v>5188554.6639090329</v>
      </c>
      <c r="E325" s="133">
        <v>7401098</v>
      </c>
    </row>
    <row r="326" spans="1:5" ht="18" hidden="1" customHeight="1" outlineLevel="1">
      <c r="A326" s="131" t="s">
        <v>47</v>
      </c>
      <c r="B326" s="132" t="s">
        <v>205</v>
      </c>
      <c r="C326" s="133">
        <v>0</v>
      </c>
      <c r="D326" s="133">
        <v>26578587</v>
      </c>
      <c r="E326" s="133">
        <v>26578587</v>
      </c>
    </row>
    <row r="327" spans="1:5" ht="18" hidden="1" customHeight="1" outlineLevel="1">
      <c r="A327" s="131"/>
      <c r="B327" s="132" t="s">
        <v>206</v>
      </c>
      <c r="C327" s="133">
        <v>3912471.28</v>
      </c>
      <c r="D327" s="133">
        <v>0</v>
      </c>
      <c r="E327" s="133">
        <v>3912471.28</v>
      </c>
    </row>
    <row r="328" spans="1:5" ht="18" hidden="1" customHeight="1" outlineLevel="1">
      <c r="A328" s="131"/>
      <c r="B328" s="132" t="s">
        <v>207</v>
      </c>
      <c r="C328" s="133">
        <v>0</v>
      </c>
      <c r="D328" s="133">
        <v>19416636</v>
      </c>
      <c r="E328" s="133">
        <v>19416636</v>
      </c>
    </row>
    <row r="329" spans="1:5" ht="18" hidden="1" customHeight="1" outlineLevel="1">
      <c r="A329" s="131" t="s">
        <v>47</v>
      </c>
      <c r="B329" s="132" t="s">
        <v>208</v>
      </c>
      <c r="C329" s="133">
        <v>148682213</v>
      </c>
      <c r="D329" s="133">
        <v>1138506077</v>
      </c>
      <c r="E329" s="133">
        <v>1287188290</v>
      </c>
    </row>
    <row r="330" spans="1:5" ht="18" hidden="1" customHeight="1" outlineLevel="1">
      <c r="A330" s="131" t="s">
        <v>47</v>
      </c>
      <c r="B330" s="132" t="s">
        <v>209</v>
      </c>
      <c r="C330" s="133">
        <v>30672012</v>
      </c>
      <c r="D330" s="133">
        <v>366828769</v>
      </c>
      <c r="E330" s="133">
        <v>397500781</v>
      </c>
    </row>
    <row r="331" spans="1:5" ht="18" hidden="1" customHeight="1" outlineLevel="1">
      <c r="A331" s="131" t="s">
        <v>47</v>
      </c>
      <c r="B331" s="132" t="s">
        <v>210</v>
      </c>
      <c r="C331" s="133">
        <v>1116039</v>
      </c>
      <c r="D331" s="133">
        <v>8080086</v>
      </c>
      <c r="E331" s="133">
        <v>9196125</v>
      </c>
    </row>
    <row r="332" spans="1:5" ht="18" hidden="1" customHeight="1" outlineLevel="1">
      <c r="A332" s="131" t="s">
        <v>47</v>
      </c>
      <c r="B332" s="132" t="s">
        <v>211</v>
      </c>
      <c r="C332" s="133">
        <v>125171182</v>
      </c>
      <c r="D332" s="133">
        <v>603729850</v>
      </c>
      <c r="E332" s="133">
        <v>728901032</v>
      </c>
    </row>
    <row r="333" spans="1:5" ht="18" hidden="1" customHeight="1" outlineLevel="1">
      <c r="A333" s="131"/>
      <c r="B333" s="132" t="s">
        <v>212</v>
      </c>
      <c r="C333" s="133">
        <v>18667902.359769959</v>
      </c>
      <c r="D333" s="133">
        <v>15604157.640230041</v>
      </c>
      <c r="E333" s="133">
        <v>34272060</v>
      </c>
    </row>
    <row r="334" spans="1:5" ht="18" hidden="1" customHeight="1" outlineLevel="1">
      <c r="A334" s="131" t="s">
        <v>47</v>
      </c>
      <c r="B334" s="132" t="s">
        <v>213</v>
      </c>
      <c r="C334" s="133">
        <v>164520379</v>
      </c>
      <c r="D334" s="133">
        <v>1274106253</v>
      </c>
      <c r="E334" s="133">
        <v>1438626632</v>
      </c>
    </row>
    <row r="335" spans="1:5" ht="18" hidden="1" customHeight="1" outlineLevel="1">
      <c r="A335" s="131" t="s">
        <v>47</v>
      </c>
      <c r="B335" s="132" t="s">
        <v>214</v>
      </c>
      <c r="C335" s="133">
        <v>9758691</v>
      </c>
      <c r="D335" s="133">
        <v>471681</v>
      </c>
      <c r="E335" s="133">
        <v>10230372</v>
      </c>
    </row>
    <row r="336" spans="1:5" ht="18" hidden="1" customHeight="1" outlineLevel="1">
      <c r="A336" s="131" t="s">
        <v>47</v>
      </c>
      <c r="B336" s="132" t="s">
        <v>215</v>
      </c>
      <c r="C336" s="133">
        <v>12061006</v>
      </c>
      <c r="D336" s="133">
        <v>428382</v>
      </c>
      <c r="E336" s="133">
        <v>12489388</v>
      </c>
    </row>
    <row r="337" spans="1:5" ht="18" hidden="1" customHeight="1" outlineLevel="1">
      <c r="A337" s="131" t="s">
        <v>47</v>
      </c>
      <c r="B337" s="132" t="s">
        <v>216</v>
      </c>
      <c r="C337" s="133">
        <v>705019</v>
      </c>
      <c r="D337" s="133">
        <v>68120510</v>
      </c>
      <c r="E337" s="133">
        <v>68825529</v>
      </c>
    </row>
    <row r="338" spans="1:5" ht="18" hidden="1" customHeight="1" outlineLevel="1">
      <c r="A338" s="131" t="s">
        <v>47</v>
      </c>
      <c r="B338" s="132" t="s">
        <v>217</v>
      </c>
      <c r="C338" s="133">
        <v>11812163.66469644</v>
      </c>
      <c r="D338" s="133">
        <v>63511126.16949527</v>
      </c>
      <c r="E338" s="133">
        <v>75323289.83419171</v>
      </c>
    </row>
    <row r="339" spans="1:5" ht="18" hidden="1" customHeight="1" outlineLevel="1">
      <c r="A339" s="131" t="s">
        <v>47</v>
      </c>
      <c r="B339" s="132" t="s">
        <v>218</v>
      </c>
      <c r="C339" s="133">
        <v>44687288</v>
      </c>
      <c r="D339" s="133">
        <v>565325764</v>
      </c>
      <c r="E339" s="133">
        <v>610013052</v>
      </c>
    </row>
    <row r="340" spans="1:5" ht="18" hidden="1" customHeight="1" outlineLevel="1">
      <c r="A340" s="131" t="s">
        <v>47</v>
      </c>
      <c r="B340" s="132" t="s">
        <v>219</v>
      </c>
      <c r="C340" s="133">
        <v>2948066</v>
      </c>
      <c r="D340" s="133">
        <v>5785216</v>
      </c>
      <c r="E340" s="133">
        <v>8733282</v>
      </c>
    </row>
    <row r="341" spans="1:5" ht="18" hidden="1" customHeight="1" outlineLevel="1">
      <c r="A341" s="131" t="s">
        <v>47</v>
      </c>
      <c r="B341" s="132" t="s">
        <v>221</v>
      </c>
      <c r="C341" s="133">
        <v>3822353.87</v>
      </c>
      <c r="D341" s="133">
        <v>0</v>
      </c>
      <c r="E341" s="133">
        <v>3822353.87</v>
      </c>
    </row>
    <row r="342" spans="1:5" ht="18" hidden="1" customHeight="1" outlineLevel="1">
      <c r="A342" s="131" t="s">
        <v>47</v>
      </c>
      <c r="B342" s="132" t="s">
        <v>222</v>
      </c>
      <c r="C342" s="133">
        <v>189749071</v>
      </c>
      <c r="D342" s="133">
        <v>353222505</v>
      </c>
      <c r="E342" s="133">
        <v>542971576</v>
      </c>
    </row>
    <row r="343" spans="1:5" ht="18" hidden="1" customHeight="1" outlineLevel="1">
      <c r="A343" s="131" t="s">
        <v>47</v>
      </c>
      <c r="B343" s="132" t="s">
        <v>223</v>
      </c>
      <c r="C343" s="133">
        <v>10965250.119999999</v>
      </c>
      <c r="D343" s="133">
        <v>13955773</v>
      </c>
      <c r="E343" s="133">
        <v>24921023.120000001</v>
      </c>
    </row>
    <row r="344" spans="1:5" ht="18" hidden="1" customHeight="1" outlineLevel="1">
      <c r="A344" s="131" t="s">
        <v>47</v>
      </c>
      <c r="B344" s="132" t="s">
        <v>224</v>
      </c>
      <c r="C344" s="133">
        <v>2944144.3584301695</v>
      </c>
      <c r="D344" s="133">
        <v>40059060.64156983</v>
      </c>
      <c r="E344" s="133">
        <v>43003205</v>
      </c>
    </row>
    <row r="345" spans="1:5" ht="18" hidden="1" customHeight="1" outlineLevel="1">
      <c r="A345" s="131" t="s">
        <v>47</v>
      </c>
      <c r="B345" s="132" t="s">
        <v>225</v>
      </c>
      <c r="C345" s="133">
        <v>591356</v>
      </c>
      <c r="D345" s="133">
        <v>33289647</v>
      </c>
      <c r="E345" s="133">
        <v>33881003</v>
      </c>
    </row>
    <row r="346" spans="1:5" ht="18" customHeight="1" collapsed="1">
      <c r="A346" s="131" t="s">
        <v>73</v>
      </c>
      <c r="B346" s="135" t="s">
        <v>266</v>
      </c>
      <c r="C346" s="133">
        <f>SUM($C$323:$C$345)</f>
        <v>822089106.87898755</v>
      </c>
      <c r="D346" s="133">
        <f>SUM($D$323:$D$345)</f>
        <v>4647660312.1152048</v>
      </c>
      <c r="E346" s="133">
        <f>SUM($E$323:$E$345)</f>
        <v>5469749418.9941921</v>
      </c>
    </row>
    <row r="347" spans="1:5" ht="18" hidden="1" customHeight="1" outlineLevel="1">
      <c r="A347" s="131" t="s">
        <v>47</v>
      </c>
      <c r="B347" s="138" t="s">
        <v>202</v>
      </c>
      <c r="C347" s="133">
        <v>0</v>
      </c>
      <c r="D347" s="133">
        <v>0</v>
      </c>
      <c r="E347" s="133">
        <v>0</v>
      </c>
    </row>
    <row r="348" spans="1:5" ht="18" hidden="1" customHeight="1" outlineLevel="1">
      <c r="A348" s="131"/>
      <c r="B348" s="138" t="s">
        <v>203</v>
      </c>
      <c r="C348" s="133">
        <v>0</v>
      </c>
      <c r="D348" s="133">
        <v>0</v>
      </c>
      <c r="E348" s="133">
        <v>0</v>
      </c>
    </row>
    <row r="349" spans="1:5" ht="18" hidden="1" customHeight="1" outlineLevel="1">
      <c r="A349" s="131" t="s">
        <v>47</v>
      </c>
      <c r="B349" s="138" t="s">
        <v>204</v>
      </c>
      <c r="C349" s="134"/>
      <c r="D349" s="134"/>
      <c r="E349" s="133">
        <v>0</v>
      </c>
    </row>
    <row r="350" spans="1:5" ht="18" hidden="1" customHeight="1" outlineLevel="1">
      <c r="A350" s="131" t="s">
        <v>47</v>
      </c>
      <c r="B350" s="138" t="s">
        <v>205</v>
      </c>
      <c r="C350" s="133">
        <v>0</v>
      </c>
      <c r="D350" s="133">
        <v>0</v>
      </c>
      <c r="E350" s="133">
        <v>0</v>
      </c>
    </row>
    <row r="351" spans="1:5" ht="18" hidden="1" customHeight="1" outlineLevel="1">
      <c r="A351" s="131"/>
      <c r="B351" s="138" t="s">
        <v>206</v>
      </c>
      <c r="C351" s="133">
        <v>25000000</v>
      </c>
      <c r="D351" s="133">
        <v>0</v>
      </c>
      <c r="E351" s="133">
        <v>25000000</v>
      </c>
    </row>
    <row r="352" spans="1:5" ht="18" hidden="1" customHeight="1" outlineLevel="1">
      <c r="A352" s="131"/>
      <c r="B352" s="138" t="s">
        <v>207</v>
      </c>
      <c r="C352" s="133">
        <v>0</v>
      </c>
      <c r="D352" s="133">
        <v>0</v>
      </c>
      <c r="E352" s="133">
        <v>0</v>
      </c>
    </row>
    <row r="353" spans="1:5" ht="18" hidden="1" customHeight="1" outlineLevel="1">
      <c r="A353" s="131" t="s">
        <v>47</v>
      </c>
      <c r="B353" s="138" t="s">
        <v>208</v>
      </c>
      <c r="C353" s="133">
        <v>0</v>
      </c>
      <c r="D353" s="133">
        <v>0</v>
      </c>
      <c r="E353" s="133">
        <v>0</v>
      </c>
    </row>
    <row r="354" spans="1:5" ht="18" hidden="1" customHeight="1" outlineLevel="1">
      <c r="A354" s="131" t="s">
        <v>47</v>
      </c>
      <c r="B354" s="138" t="s">
        <v>209</v>
      </c>
      <c r="C354" s="133">
        <v>0</v>
      </c>
      <c r="D354" s="133">
        <v>0</v>
      </c>
      <c r="E354" s="133">
        <v>0</v>
      </c>
    </row>
    <row r="355" spans="1:5" ht="18" hidden="1" customHeight="1" outlineLevel="1">
      <c r="A355" s="131" t="s">
        <v>47</v>
      </c>
      <c r="B355" s="138" t="s">
        <v>210</v>
      </c>
      <c r="C355" s="134"/>
      <c r="D355" s="134"/>
      <c r="E355" s="133">
        <v>0</v>
      </c>
    </row>
    <row r="356" spans="1:5" ht="18" hidden="1" customHeight="1" outlineLevel="1">
      <c r="A356" s="131" t="s">
        <v>47</v>
      </c>
      <c r="B356" s="138" t="s">
        <v>211</v>
      </c>
      <c r="C356" s="133">
        <v>0</v>
      </c>
      <c r="D356" s="133">
        <v>0</v>
      </c>
      <c r="E356" s="133">
        <v>0</v>
      </c>
    </row>
    <row r="357" spans="1:5" ht="18" hidden="1" customHeight="1" outlineLevel="1">
      <c r="A357" s="131"/>
      <c r="B357" s="138" t="s">
        <v>212</v>
      </c>
      <c r="C357" s="133"/>
      <c r="D357" s="133"/>
      <c r="E357" s="133">
        <v>0</v>
      </c>
    </row>
    <row r="358" spans="1:5" ht="18" hidden="1" customHeight="1" outlineLevel="1">
      <c r="A358" s="131" t="s">
        <v>47</v>
      </c>
      <c r="B358" s="138" t="s">
        <v>213</v>
      </c>
      <c r="C358" s="134"/>
      <c r="D358" s="134"/>
      <c r="E358" s="133">
        <v>0</v>
      </c>
    </row>
    <row r="359" spans="1:5" ht="18" hidden="1" customHeight="1" outlineLevel="1">
      <c r="A359" s="131" t="s">
        <v>47</v>
      </c>
      <c r="B359" s="138" t="s">
        <v>214</v>
      </c>
      <c r="C359" s="133">
        <v>0</v>
      </c>
      <c r="D359" s="133">
        <v>0</v>
      </c>
      <c r="E359" s="133">
        <v>0</v>
      </c>
    </row>
    <row r="360" spans="1:5" ht="18" hidden="1" customHeight="1" outlineLevel="1">
      <c r="A360" s="131" t="s">
        <v>47</v>
      </c>
      <c r="B360" s="138" t="s">
        <v>215</v>
      </c>
      <c r="C360" s="133">
        <v>0</v>
      </c>
      <c r="D360" s="133">
        <v>0</v>
      </c>
      <c r="E360" s="133">
        <v>0</v>
      </c>
    </row>
    <row r="361" spans="1:5" ht="18" hidden="1" customHeight="1" outlineLevel="1">
      <c r="A361" s="131" t="s">
        <v>47</v>
      </c>
      <c r="B361" s="138" t="s">
        <v>216</v>
      </c>
      <c r="C361" s="133">
        <v>0</v>
      </c>
      <c r="D361" s="133">
        <v>0</v>
      </c>
      <c r="E361" s="133">
        <v>0</v>
      </c>
    </row>
    <row r="362" spans="1:5" ht="18" hidden="1" customHeight="1" outlineLevel="1">
      <c r="A362" s="131" t="s">
        <v>47</v>
      </c>
      <c r="B362" s="138" t="s">
        <v>217</v>
      </c>
      <c r="C362" s="133">
        <v>0</v>
      </c>
      <c r="D362" s="133">
        <v>0</v>
      </c>
      <c r="E362" s="133">
        <v>0</v>
      </c>
    </row>
    <row r="363" spans="1:5" ht="18" hidden="1" customHeight="1" outlineLevel="1">
      <c r="A363" s="131" t="s">
        <v>47</v>
      </c>
      <c r="B363" s="138" t="s">
        <v>218</v>
      </c>
      <c r="C363" s="133">
        <v>7537372</v>
      </c>
      <c r="D363" s="133">
        <v>95353084</v>
      </c>
      <c r="E363" s="133">
        <v>102890456</v>
      </c>
    </row>
    <row r="364" spans="1:5" ht="18" hidden="1" customHeight="1" outlineLevel="1">
      <c r="A364" s="131" t="s">
        <v>47</v>
      </c>
      <c r="B364" s="138" t="s">
        <v>219</v>
      </c>
      <c r="C364" s="133">
        <v>0</v>
      </c>
      <c r="D364" s="133">
        <v>0</v>
      </c>
      <c r="E364" s="133">
        <v>0</v>
      </c>
    </row>
    <row r="365" spans="1:5" ht="18" hidden="1" customHeight="1" outlineLevel="1">
      <c r="A365" s="131" t="s">
        <v>47</v>
      </c>
      <c r="B365" s="138" t="s">
        <v>221</v>
      </c>
      <c r="C365" s="134"/>
      <c r="D365" s="134"/>
      <c r="E365" s="133">
        <v>0</v>
      </c>
    </row>
    <row r="366" spans="1:5" ht="18" hidden="1" customHeight="1" outlineLevel="1">
      <c r="A366" s="131" t="s">
        <v>47</v>
      </c>
      <c r="B366" s="138" t="s">
        <v>222</v>
      </c>
      <c r="C366" s="133">
        <v>47492879</v>
      </c>
      <c r="D366" s="133">
        <v>0</v>
      </c>
      <c r="E366" s="133">
        <v>47492879</v>
      </c>
    </row>
    <row r="367" spans="1:5" ht="18" hidden="1" customHeight="1" outlineLevel="1">
      <c r="A367" s="131" t="s">
        <v>47</v>
      </c>
      <c r="B367" s="138" t="s">
        <v>223</v>
      </c>
      <c r="C367" s="134"/>
      <c r="D367" s="134"/>
      <c r="E367" s="133">
        <v>0</v>
      </c>
    </row>
    <row r="368" spans="1:5" ht="18" hidden="1" customHeight="1" outlineLevel="1">
      <c r="A368" s="131" t="s">
        <v>47</v>
      </c>
      <c r="B368" s="138" t="s">
        <v>224</v>
      </c>
      <c r="C368" s="134"/>
      <c r="D368" s="134"/>
      <c r="E368" s="133">
        <v>0</v>
      </c>
    </row>
    <row r="369" spans="1:5" ht="18" hidden="1" customHeight="1" outlineLevel="1">
      <c r="A369" s="131" t="s">
        <v>47</v>
      </c>
      <c r="B369" s="138" t="s">
        <v>225</v>
      </c>
      <c r="C369" s="133">
        <v>0</v>
      </c>
      <c r="D369" s="133">
        <v>0</v>
      </c>
      <c r="E369" s="133">
        <v>0</v>
      </c>
    </row>
    <row r="370" spans="1:5" ht="18" customHeight="1" collapsed="1">
      <c r="A370" s="131" t="s">
        <v>75</v>
      </c>
      <c r="B370" s="138" t="s">
        <v>267</v>
      </c>
      <c r="C370" s="133">
        <f>SUM($C$347:$C$369)</f>
        <v>80030251</v>
      </c>
      <c r="D370" s="133">
        <f>SUM($D$347:$D$369)</f>
        <v>95353084</v>
      </c>
      <c r="E370" s="133">
        <f>SUM($E$347:$E$369)</f>
        <v>175383335</v>
      </c>
    </row>
    <row r="371" spans="1:5" ht="18" hidden="1" customHeight="1" outlineLevel="1">
      <c r="A371" s="131" t="s">
        <v>47</v>
      </c>
      <c r="B371" s="138" t="s">
        <v>202</v>
      </c>
      <c r="C371" s="133">
        <v>0</v>
      </c>
      <c r="D371" s="133">
        <v>48876698</v>
      </c>
      <c r="E371" s="133">
        <v>48876698</v>
      </c>
    </row>
    <row r="372" spans="1:5" ht="18" hidden="1" customHeight="1" outlineLevel="1">
      <c r="A372" s="131"/>
      <c r="B372" s="138" t="s">
        <v>203</v>
      </c>
      <c r="C372" s="133">
        <v>51284559.890000001</v>
      </c>
      <c r="D372" s="133">
        <v>23170</v>
      </c>
      <c r="E372" s="133">
        <v>51307729.890000001</v>
      </c>
    </row>
    <row r="373" spans="1:5" ht="18" hidden="1" customHeight="1" outlineLevel="1">
      <c r="A373" s="131" t="s">
        <v>47</v>
      </c>
      <c r="B373" s="138" t="s">
        <v>204</v>
      </c>
      <c r="C373" s="133">
        <v>10080128.336090967</v>
      </c>
      <c r="D373" s="133">
        <v>14222623.663909033</v>
      </c>
      <c r="E373" s="133">
        <v>24302752</v>
      </c>
    </row>
    <row r="374" spans="1:5" ht="18" hidden="1" customHeight="1" outlineLevel="1">
      <c r="A374" s="131" t="s">
        <v>47</v>
      </c>
      <c r="B374" s="138" t="s">
        <v>205</v>
      </c>
      <c r="C374" s="133">
        <v>0</v>
      </c>
      <c r="D374" s="133">
        <v>35828501</v>
      </c>
      <c r="E374" s="133">
        <v>35828501</v>
      </c>
    </row>
    <row r="375" spans="1:5" ht="18" hidden="1" customHeight="1" outlineLevel="1">
      <c r="A375" s="131"/>
      <c r="B375" s="138" t="s">
        <v>206</v>
      </c>
      <c r="C375" s="133">
        <v>29111044.07</v>
      </c>
      <c r="D375" s="133">
        <v>0</v>
      </c>
      <c r="E375" s="133">
        <v>29111044.07</v>
      </c>
    </row>
    <row r="376" spans="1:5" ht="18" hidden="1" customHeight="1" outlineLevel="1">
      <c r="A376" s="131"/>
      <c r="B376" s="138" t="s">
        <v>207</v>
      </c>
      <c r="C376" s="133">
        <v>0</v>
      </c>
      <c r="D376" s="133">
        <v>19911511</v>
      </c>
      <c r="E376" s="133">
        <v>19911511</v>
      </c>
    </row>
    <row r="377" spans="1:5" ht="18" hidden="1" customHeight="1" outlineLevel="1">
      <c r="A377" s="131" t="s">
        <v>47</v>
      </c>
      <c r="B377" s="138" t="s">
        <v>208</v>
      </c>
      <c r="C377" s="133">
        <v>202033081</v>
      </c>
      <c r="D377" s="133">
        <v>1924222135</v>
      </c>
      <c r="E377" s="133">
        <v>2126255216</v>
      </c>
    </row>
    <row r="378" spans="1:5" ht="18" hidden="1" customHeight="1" outlineLevel="1">
      <c r="A378" s="131" t="s">
        <v>47</v>
      </c>
      <c r="B378" s="138" t="s">
        <v>209</v>
      </c>
      <c r="C378" s="133">
        <v>50386844</v>
      </c>
      <c r="D378" s="133">
        <v>629314537</v>
      </c>
      <c r="E378" s="133">
        <v>679701381</v>
      </c>
    </row>
    <row r="379" spans="1:5" ht="18" hidden="1" customHeight="1" outlineLevel="1">
      <c r="A379" s="131" t="s">
        <v>47</v>
      </c>
      <c r="B379" s="138" t="s">
        <v>210</v>
      </c>
      <c r="C379" s="133">
        <v>1333383</v>
      </c>
      <c r="D379" s="133">
        <v>14419994</v>
      </c>
      <c r="E379" s="133">
        <v>15753377</v>
      </c>
    </row>
    <row r="380" spans="1:5" ht="18" hidden="1" customHeight="1" outlineLevel="1">
      <c r="A380" s="131" t="s">
        <v>47</v>
      </c>
      <c r="B380" s="138" t="s">
        <v>211</v>
      </c>
      <c r="C380" s="133">
        <v>173584423</v>
      </c>
      <c r="D380" s="133">
        <v>1275254435</v>
      </c>
      <c r="E380" s="133">
        <v>1448838858</v>
      </c>
    </row>
    <row r="381" spans="1:5" ht="18" hidden="1" customHeight="1" outlineLevel="1">
      <c r="A381" s="131"/>
      <c r="B381" s="138" t="s">
        <v>212</v>
      </c>
      <c r="C381" s="133">
        <v>22899219.849769957</v>
      </c>
      <c r="D381" s="133">
        <v>17193886.640230041</v>
      </c>
      <c r="E381" s="133">
        <v>40093106.490000002</v>
      </c>
    </row>
    <row r="382" spans="1:5" ht="18" hidden="1" customHeight="1" outlineLevel="1">
      <c r="A382" s="131" t="s">
        <v>47</v>
      </c>
      <c r="B382" s="138" t="s">
        <v>213</v>
      </c>
      <c r="C382" s="133">
        <v>193610504</v>
      </c>
      <c r="D382" s="133">
        <v>2361800717</v>
      </c>
      <c r="E382" s="133">
        <v>2555411221</v>
      </c>
    </row>
    <row r="383" spans="1:5" ht="18" hidden="1" customHeight="1" outlineLevel="1">
      <c r="A383" s="131" t="s">
        <v>47</v>
      </c>
      <c r="B383" s="138" t="s">
        <v>214</v>
      </c>
      <c r="C383" s="133">
        <v>13325379</v>
      </c>
      <c r="D383" s="133">
        <v>721367</v>
      </c>
      <c r="E383" s="133">
        <v>14046746</v>
      </c>
    </row>
    <row r="384" spans="1:5" ht="18" hidden="1" customHeight="1" outlineLevel="1">
      <c r="A384" s="131" t="s">
        <v>47</v>
      </c>
      <c r="B384" s="138" t="s">
        <v>215</v>
      </c>
      <c r="C384" s="133">
        <v>14365409</v>
      </c>
      <c r="D384" s="133">
        <v>760652</v>
      </c>
      <c r="E384" s="133">
        <v>15126061</v>
      </c>
    </row>
    <row r="385" spans="1:5" ht="18" hidden="1" customHeight="1" outlineLevel="1">
      <c r="A385" s="131" t="s">
        <v>47</v>
      </c>
      <c r="B385" s="138" t="s">
        <v>216</v>
      </c>
      <c r="C385" s="133">
        <v>1811466</v>
      </c>
      <c r="D385" s="133">
        <v>131915237</v>
      </c>
      <c r="E385" s="133">
        <v>133726703</v>
      </c>
    </row>
    <row r="386" spans="1:5" ht="18" hidden="1" customHeight="1" outlineLevel="1">
      <c r="A386" s="131" t="s">
        <v>47</v>
      </c>
      <c r="B386" s="138" t="s">
        <v>217</v>
      </c>
      <c r="C386" s="133">
        <v>17520440.732143112</v>
      </c>
      <c r="D386" s="133">
        <v>102726701.6201922</v>
      </c>
      <c r="E386" s="133">
        <v>120247142.3523353</v>
      </c>
    </row>
    <row r="387" spans="1:5" ht="18" hidden="1" customHeight="1" outlineLevel="1">
      <c r="A387" s="131" t="s">
        <v>47</v>
      </c>
      <c r="B387" s="138" t="s">
        <v>218</v>
      </c>
      <c r="C387" s="133">
        <v>67714016</v>
      </c>
      <c r="D387" s="133">
        <v>1211636858</v>
      </c>
      <c r="E387" s="133">
        <v>1279350874</v>
      </c>
    </row>
    <row r="388" spans="1:5" ht="18" hidden="1" customHeight="1" outlineLevel="1">
      <c r="A388" s="131" t="s">
        <v>47</v>
      </c>
      <c r="B388" s="138" t="s">
        <v>219</v>
      </c>
      <c r="C388" s="133">
        <v>5039497</v>
      </c>
      <c r="D388" s="133">
        <v>9788614</v>
      </c>
      <c r="E388" s="133">
        <v>14828111</v>
      </c>
    </row>
    <row r="389" spans="1:5" ht="18" hidden="1" customHeight="1" outlineLevel="1">
      <c r="A389" s="131" t="s">
        <v>47</v>
      </c>
      <c r="B389" s="138" t="s">
        <v>221</v>
      </c>
      <c r="C389" s="133">
        <v>4331684.84</v>
      </c>
      <c r="D389" s="133">
        <v>0</v>
      </c>
      <c r="E389" s="133">
        <v>4331684.84</v>
      </c>
    </row>
    <row r="390" spans="1:5" ht="18" hidden="1" customHeight="1" outlineLevel="1">
      <c r="A390" s="131" t="s">
        <v>47</v>
      </c>
      <c r="B390" s="138" t="s">
        <v>222</v>
      </c>
      <c r="C390" s="133">
        <v>295929655</v>
      </c>
      <c r="D390" s="133">
        <v>884787088</v>
      </c>
      <c r="E390" s="133">
        <v>1180716743</v>
      </c>
    </row>
    <row r="391" spans="1:5" ht="18" hidden="1" customHeight="1" outlineLevel="1">
      <c r="A391" s="131" t="s">
        <v>47</v>
      </c>
      <c r="B391" s="138" t="s">
        <v>223</v>
      </c>
      <c r="C391" s="133">
        <v>23794493.119999997</v>
      </c>
      <c r="D391" s="133">
        <v>47472153</v>
      </c>
      <c r="E391" s="133">
        <v>71266646.120000005</v>
      </c>
    </row>
    <row r="392" spans="1:5" ht="18" hidden="1" customHeight="1" outlineLevel="1">
      <c r="A392" s="131" t="s">
        <v>47</v>
      </c>
      <c r="B392" s="138" t="s">
        <v>224</v>
      </c>
      <c r="C392" s="133">
        <v>9142353.5034301691</v>
      </c>
      <c r="D392" s="133">
        <v>118574166.33256683</v>
      </c>
      <c r="E392" s="133">
        <v>127716519.83599699</v>
      </c>
    </row>
    <row r="393" spans="1:5" ht="18" hidden="1" customHeight="1" outlineLevel="1">
      <c r="A393" s="131" t="s">
        <v>47</v>
      </c>
      <c r="B393" s="138" t="s">
        <v>225</v>
      </c>
      <c r="C393" s="133">
        <v>6577376</v>
      </c>
      <c r="D393" s="133">
        <v>105504183</v>
      </c>
      <c r="E393" s="133">
        <v>112081559</v>
      </c>
    </row>
    <row r="394" spans="1:5" ht="18" customHeight="1" collapsed="1">
      <c r="A394" s="131" t="s">
        <v>77</v>
      </c>
      <c r="B394" s="139" t="s">
        <v>268</v>
      </c>
      <c r="C394" s="133">
        <f>SUM($C$371:$C$393)</f>
        <v>1193874957.3414342</v>
      </c>
      <c r="D394" s="133">
        <f>SUM($D$371:$D$393)</f>
        <v>8954955228.2568989</v>
      </c>
      <c r="E394" s="133">
        <f>SUM($E$371:$E$393)</f>
        <v>10148830185.598331</v>
      </c>
    </row>
    <row r="395" spans="1:5" ht="18" hidden="1" customHeight="1" outlineLevel="1">
      <c r="A395" s="131" t="s">
        <v>47</v>
      </c>
      <c r="B395" s="138" t="s">
        <v>202</v>
      </c>
      <c r="C395" s="133">
        <v>0</v>
      </c>
      <c r="D395" s="133">
        <v>269589</v>
      </c>
      <c r="E395" s="133">
        <v>269589</v>
      </c>
    </row>
    <row r="396" spans="1:5" ht="18" hidden="1" customHeight="1" outlineLevel="1">
      <c r="A396" s="131"/>
      <c r="B396" s="138" t="s">
        <v>203</v>
      </c>
      <c r="C396" s="133">
        <v>4701947</v>
      </c>
      <c r="D396" s="133">
        <v>0</v>
      </c>
      <c r="E396" s="133">
        <v>4701947</v>
      </c>
    </row>
    <row r="397" spans="1:5" ht="18" hidden="1" customHeight="1" outlineLevel="1">
      <c r="A397" s="131" t="s">
        <v>47</v>
      </c>
      <c r="B397" s="138" t="s">
        <v>204</v>
      </c>
      <c r="C397" s="133">
        <v>1203231</v>
      </c>
      <c r="D397" s="133">
        <v>2821652</v>
      </c>
      <c r="E397" s="133">
        <v>4024883</v>
      </c>
    </row>
    <row r="398" spans="1:5" ht="18" hidden="1" customHeight="1" outlineLevel="1">
      <c r="A398" s="131" t="s">
        <v>47</v>
      </c>
      <c r="B398" s="138" t="s">
        <v>205</v>
      </c>
      <c r="C398" s="133">
        <v>0</v>
      </c>
      <c r="D398" s="133">
        <v>1002074</v>
      </c>
      <c r="E398" s="133">
        <v>1002074</v>
      </c>
    </row>
    <row r="399" spans="1:5" ht="18" hidden="1" customHeight="1" outlineLevel="1">
      <c r="A399" s="131"/>
      <c r="B399" s="138" t="s">
        <v>206</v>
      </c>
      <c r="C399" s="133">
        <v>687049.67</v>
      </c>
      <c r="D399" s="133">
        <v>0</v>
      </c>
      <c r="E399" s="133">
        <v>687049.67</v>
      </c>
    </row>
    <row r="400" spans="1:5" ht="18" hidden="1" customHeight="1" outlineLevel="1">
      <c r="A400" s="131"/>
      <c r="B400" s="138" t="s">
        <v>207</v>
      </c>
      <c r="C400" s="133">
        <v>0</v>
      </c>
      <c r="D400" s="133">
        <v>500441</v>
      </c>
      <c r="E400" s="133">
        <v>500441</v>
      </c>
    </row>
    <row r="401" spans="1:5" ht="18" hidden="1" customHeight="1" outlineLevel="1">
      <c r="A401" s="131" t="s">
        <v>47</v>
      </c>
      <c r="B401" s="138" t="s">
        <v>208</v>
      </c>
      <c r="C401" s="133">
        <v>24866249</v>
      </c>
      <c r="D401" s="133">
        <v>190913091</v>
      </c>
      <c r="E401" s="133">
        <v>215779340</v>
      </c>
    </row>
    <row r="402" spans="1:5" ht="18" hidden="1" customHeight="1" outlineLevel="1">
      <c r="A402" s="131" t="s">
        <v>47</v>
      </c>
      <c r="B402" s="138" t="s">
        <v>209</v>
      </c>
      <c r="C402" s="133">
        <v>4840038</v>
      </c>
      <c r="D402" s="133">
        <v>57885503</v>
      </c>
      <c r="E402" s="133">
        <v>62725541</v>
      </c>
    </row>
    <row r="403" spans="1:5" ht="18" hidden="1" customHeight="1" outlineLevel="1">
      <c r="A403" s="131" t="s">
        <v>47</v>
      </c>
      <c r="B403" s="138" t="s">
        <v>210</v>
      </c>
      <c r="C403" s="133">
        <v>228832.36</v>
      </c>
      <c r="D403" s="133">
        <v>439390</v>
      </c>
      <c r="E403" s="133">
        <v>668222.36</v>
      </c>
    </row>
    <row r="404" spans="1:5" ht="18" hidden="1" customHeight="1" outlineLevel="1">
      <c r="A404" s="131" t="s">
        <v>47</v>
      </c>
      <c r="B404" s="138" t="s">
        <v>211</v>
      </c>
      <c r="C404" s="133">
        <v>13788878</v>
      </c>
      <c r="D404" s="133">
        <v>188957214</v>
      </c>
      <c r="E404" s="133">
        <v>202746092</v>
      </c>
    </row>
    <row r="405" spans="1:5" ht="18" hidden="1" customHeight="1" outlineLevel="1">
      <c r="A405" s="131"/>
      <c r="B405" s="138" t="s">
        <v>212</v>
      </c>
      <c r="C405" s="133">
        <v>-139152.84976995736</v>
      </c>
      <c r="D405" s="133">
        <v>710354.35976995737</v>
      </c>
      <c r="E405" s="133">
        <v>571201.51</v>
      </c>
    </row>
    <row r="406" spans="1:5" ht="18" hidden="1" customHeight="1" outlineLevel="1">
      <c r="A406" s="131" t="s">
        <v>47</v>
      </c>
      <c r="B406" s="138" t="s">
        <v>213</v>
      </c>
      <c r="C406" s="133">
        <v>44488349</v>
      </c>
      <c r="D406" s="133">
        <v>244208740</v>
      </c>
      <c r="E406" s="133">
        <v>288697089</v>
      </c>
    </row>
    <row r="407" spans="1:5" ht="18" hidden="1" customHeight="1" outlineLevel="1">
      <c r="A407" s="131" t="s">
        <v>47</v>
      </c>
      <c r="B407" s="138" t="s">
        <v>214</v>
      </c>
      <c r="C407" s="133">
        <v>898376</v>
      </c>
      <c r="D407" s="133">
        <v>43423</v>
      </c>
      <c r="E407" s="133">
        <v>941799</v>
      </c>
    </row>
    <row r="408" spans="1:5" ht="18" hidden="1" customHeight="1" outlineLevel="1">
      <c r="A408" s="131" t="s">
        <v>47</v>
      </c>
      <c r="B408" s="138" t="s">
        <v>215</v>
      </c>
      <c r="C408" s="133">
        <v>708759</v>
      </c>
      <c r="D408" s="133">
        <v>25173</v>
      </c>
      <c r="E408" s="133">
        <v>733932</v>
      </c>
    </row>
    <row r="409" spans="1:5" ht="18" hidden="1" customHeight="1" outlineLevel="1">
      <c r="A409" s="131" t="s">
        <v>47</v>
      </c>
      <c r="B409" s="138" t="s">
        <v>216</v>
      </c>
      <c r="C409" s="133">
        <v>1027</v>
      </c>
      <c r="D409" s="133">
        <v>2271354</v>
      </c>
      <c r="E409" s="133">
        <v>2272381</v>
      </c>
    </row>
    <row r="410" spans="1:5" ht="18" hidden="1" customHeight="1" outlineLevel="1">
      <c r="A410" s="131" t="s">
        <v>47</v>
      </c>
      <c r="B410" s="138" t="s">
        <v>217</v>
      </c>
      <c r="C410" s="133">
        <v>485638.28149343596</v>
      </c>
      <c r="D410" s="133">
        <v>2684822.4948133319</v>
      </c>
      <c r="E410" s="133">
        <v>3170460.7763067679</v>
      </c>
    </row>
    <row r="411" spans="1:5" ht="18" hidden="1" customHeight="1" outlineLevel="1">
      <c r="A411" s="131" t="s">
        <v>47</v>
      </c>
      <c r="B411" s="138" t="s">
        <v>218</v>
      </c>
      <c r="C411" s="133">
        <v>22834501</v>
      </c>
      <c r="D411" s="133">
        <v>117184043</v>
      </c>
      <c r="E411" s="133">
        <v>140018544</v>
      </c>
    </row>
    <row r="412" spans="1:5" ht="18" hidden="1" customHeight="1" outlineLevel="1">
      <c r="A412" s="131" t="s">
        <v>47</v>
      </c>
      <c r="B412" s="138" t="s">
        <v>219</v>
      </c>
      <c r="C412" s="133">
        <v>525799</v>
      </c>
      <c r="D412" s="133">
        <v>1006480</v>
      </c>
      <c r="E412" s="133">
        <v>1532279</v>
      </c>
    </row>
    <row r="413" spans="1:5" ht="18" hidden="1" customHeight="1" outlineLevel="1">
      <c r="A413" s="131" t="s">
        <v>47</v>
      </c>
      <c r="B413" s="138" t="s">
        <v>221</v>
      </c>
      <c r="C413" s="133">
        <v>305385</v>
      </c>
      <c r="D413" s="133">
        <v>0</v>
      </c>
      <c r="E413" s="133">
        <v>305385</v>
      </c>
    </row>
    <row r="414" spans="1:5" ht="18" hidden="1" customHeight="1" outlineLevel="1">
      <c r="A414" s="131" t="s">
        <v>47</v>
      </c>
      <c r="B414" s="138" t="s">
        <v>222</v>
      </c>
      <c r="C414" s="133">
        <v>84478202</v>
      </c>
      <c r="D414" s="133">
        <v>68687707</v>
      </c>
      <c r="E414" s="133">
        <v>153165909</v>
      </c>
    </row>
    <row r="415" spans="1:5" ht="18" hidden="1" customHeight="1" outlineLevel="1">
      <c r="A415" s="131" t="s">
        <v>47</v>
      </c>
      <c r="B415" s="138" t="s">
        <v>223</v>
      </c>
      <c r="C415" s="133">
        <v>4383843.6399999997</v>
      </c>
      <c r="D415" s="133">
        <v>5579437</v>
      </c>
      <c r="E415" s="133">
        <v>9963280.6400000006</v>
      </c>
    </row>
    <row r="416" spans="1:5" ht="18" hidden="1" customHeight="1" outlineLevel="1">
      <c r="A416" s="131" t="s">
        <v>47</v>
      </c>
      <c r="B416" s="138" t="s">
        <v>224</v>
      </c>
      <c r="C416" s="133">
        <v>807707.49965108221</v>
      </c>
      <c r="D416" s="133">
        <v>10989951.500348918</v>
      </c>
      <c r="E416" s="133">
        <v>11797659</v>
      </c>
    </row>
    <row r="417" spans="1:5" ht="18" hidden="1" customHeight="1" outlineLevel="1">
      <c r="A417" s="131" t="s">
        <v>47</v>
      </c>
      <c r="B417" s="138" t="s">
        <v>225</v>
      </c>
      <c r="C417" s="133">
        <v>819667</v>
      </c>
      <c r="D417" s="133">
        <v>11346272</v>
      </c>
      <c r="E417" s="133">
        <v>12165939</v>
      </c>
    </row>
    <row r="418" spans="1:5" ht="18" customHeight="1" collapsed="1">
      <c r="A418" s="131" t="s">
        <v>79</v>
      </c>
      <c r="B418" s="139" t="s">
        <v>269</v>
      </c>
      <c r="C418" s="133">
        <f>SUM($C$395:$C$417)</f>
        <v>210914326.60137457</v>
      </c>
      <c r="D418" s="133">
        <f>SUM($D$395:$D$417)</f>
        <v>907526711.35493219</v>
      </c>
      <c r="E418" s="133">
        <f>SUM($E$395:$E$417)</f>
        <v>1118441037.9563067</v>
      </c>
    </row>
    <row r="419" spans="1:5" ht="18" hidden="1" customHeight="1" outlineLevel="1">
      <c r="A419" s="131" t="s">
        <v>47</v>
      </c>
      <c r="B419" s="132" t="s">
        <v>202</v>
      </c>
      <c r="C419" s="133">
        <v>0</v>
      </c>
      <c r="D419" s="133">
        <v>49146287</v>
      </c>
      <c r="E419" s="133">
        <v>49146287</v>
      </c>
    </row>
    <row r="420" spans="1:5" ht="18" hidden="1" customHeight="1" outlineLevel="1">
      <c r="A420" s="131"/>
      <c r="B420" s="132" t="s">
        <v>203</v>
      </c>
      <c r="C420" s="133">
        <v>55986506.890000001</v>
      </c>
      <c r="D420" s="133">
        <v>23170</v>
      </c>
      <c r="E420" s="133">
        <v>56009676.890000001</v>
      </c>
    </row>
    <row r="421" spans="1:5" ht="18" hidden="1" customHeight="1" outlineLevel="1">
      <c r="A421" s="131" t="s">
        <v>47</v>
      </c>
      <c r="B421" s="132" t="s">
        <v>204</v>
      </c>
      <c r="C421" s="133">
        <v>11283359.336090967</v>
      </c>
      <c r="D421" s="133">
        <v>17044275.663909033</v>
      </c>
      <c r="E421" s="133">
        <v>28327635</v>
      </c>
    </row>
    <row r="422" spans="1:5" ht="18" hidden="1" customHeight="1" outlineLevel="1">
      <c r="A422" s="131" t="s">
        <v>47</v>
      </c>
      <c r="B422" s="132" t="s">
        <v>205</v>
      </c>
      <c r="C422" s="133">
        <v>0</v>
      </c>
      <c r="D422" s="133">
        <v>36830575</v>
      </c>
      <c r="E422" s="133">
        <v>36830575</v>
      </c>
    </row>
    <row r="423" spans="1:5" ht="18" hidden="1" customHeight="1" outlineLevel="1">
      <c r="A423" s="131"/>
      <c r="B423" s="132" t="s">
        <v>206</v>
      </c>
      <c r="C423" s="133">
        <v>29798093.740000002</v>
      </c>
      <c r="D423" s="133">
        <v>0</v>
      </c>
      <c r="E423" s="133">
        <v>29798093.740000002</v>
      </c>
    </row>
    <row r="424" spans="1:5" ht="18" hidden="1" customHeight="1" outlineLevel="1">
      <c r="A424" s="131"/>
      <c r="B424" s="132" t="s">
        <v>207</v>
      </c>
      <c r="C424" s="133">
        <v>0</v>
      </c>
      <c r="D424" s="133">
        <v>20411952</v>
      </c>
      <c r="E424" s="133">
        <v>20411952</v>
      </c>
    </row>
    <row r="425" spans="1:5" ht="18" hidden="1" customHeight="1" outlineLevel="1">
      <c r="A425" s="131" t="s">
        <v>47</v>
      </c>
      <c r="B425" s="132" t="s">
        <v>208</v>
      </c>
      <c r="C425" s="133">
        <v>226899330</v>
      </c>
      <c r="D425" s="133">
        <v>2115135226</v>
      </c>
      <c r="E425" s="133">
        <v>2342034556</v>
      </c>
    </row>
    <row r="426" spans="1:5" ht="18" hidden="1" customHeight="1" outlineLevel="1">
      <c r="A426" s="131" t="s">
        <v>47</v>
      </c>
      <c r="B426" s="132" t="s">
        <v>209</v>
      </c>
      <c r="C426" s="133">
        <v>55226882</v>
      </c>
      <c r="D426" s="133">
        <v>687200040</v>
      </c>
      <c r="E426" s="133">
        <v>742426922</v>
      </c>
    </row>
    <row r="427" spans="1:5" ht="18" hidden="1" customHeight="1" outlineLevel="1">
      <c r="A427" s="131" t="s">
        <v>47</v>
      </c>
      <c r="B427" s="132" t="s">
        <v>210</v>
      </c>
      <c r="C427" s="133">
        <v>1562215.3599999999</v>
      </c>
      <c r="D427" s="133">
        <v>14859384</v>
      </c>
      <c r="E427" s="133">
        <v>16421599.359999999</v>
      </c>
    </row>
    <row r="428" spans="1:5" ht="18" hidden="1" customHeight="1" outlineLevel="1">
      <c r="A428" s="131" t="s">
        <v>47</v>
      </c>
      <c r="B428" s="132" t="s">
        <v>211</v>
      </c>
      <c r="C428" s="133">
        <v>187373301</v>
      </c>
      <c r="D428" s="133">
        <v>1464211649</v>
      </c>
      <c r="E428" s="133">
        <v>1651584950</v>
      </c>
    </row>
    <row r="429" spans="1:5" ht="18" hidden="1" customHeight="1" outlineLevel="1">
      <c r="A429" s="131"/>
      <c r="B429" s="132" t="s">
        <v>212</v>
      </c>
      <c r="C429" s="133">
        <v>22760067</v>
      </c>
      <c r="D429" s="133">
        <v>17904241</v>
      </c>
      <c r="E429" s="133">
        <v>40664308</v>
      </c>
    </row>
    <row r="430" spans="1:5" ht="18" hidden="1" customHeight="1" outlineLevel="1">
      <c r="A430" s="131" t="s">
        <v>47</v>
      </c>
      <c r="B430" s="132" t="s">
        <v>213</v>
      </c>
      <c r="C430" s="133">
        <v>238098853</v>
      </c>
      <c r="D430" s="133">
        <v>2606009457</v>
      </c>
      <c r="E430" s="133">
        <v>2844108310</v>
      </c>
    </row>
    <row r="431" spans="1:5" ht="18" hidden="1" customHeight="1" outlineLevel="1">
      <c r="A431" s="131" t="s">
        <v>47</v>
      </c>
      <c r="B431" s="132" t="s">
        <v>214</v>
      </c>
      <c r="C431" s="133">
        <v>14223755</v>
      </c>
      <c r="D431" s="133">
        <v>764790</v>
      </c>
      <c r="E431" s="133">
        <v>14988545</v>
      </c>
    </row>
    <row r="432" spans="1:5" ht="18" hidden="1" customHeight="1" outlineLevel="1">
      <c r="A432" s="131" t="s">
        <v>47</v>
      </c>
      <c r="B432" s="132" t="s">
        <v>215</v>
      </c>
      <c r="C432" s="133">
        <v>15074168</v>
      </c>
      <c r="D432" s="133">
        <v>785825</v>
      </c>
      <c r="E432" s="133">
        <v>15859993</v>
      </c>
    </row>
    <row r="433" spans="1:5" ht="18" hidden="1" customHeight="1" outlineLevel="1">
      <c r="A433" s="131" t="s">
        <v>47</v>
      </c>
      <c r="B433" s="132" t="s">
        <v>216</v>
      </c>
      <c r="C433" s="133">
        <v>1812493</v>
      </c>
      <c r="D433" s="133">
        <v>134186591</v>
      </c>
      <c r="E433" s="133">
        <v>135999084</v>
      </c>
    </row>
    <row r="434" spans="1:5" ht="18" hidden="1" customHeight="1" outlineLevel="1">
      <c r="A434" s="131" t="s">
        <v>47</v>
      </c>
      <c r="B434" s="132" t="s">
        <v>217</v>
      </c>
      <c r="C434" s="133">
        <v>18006079.013636548</v>
      </c>
      <c r="D434" s="133">
        <v>105411524.11500554</v>
      </c>
      <c r="E434" s="133">
        <v>123417603.12864207</v>
      </c>
    </row>
    <row r="435" spans="1:5" ht="18" hidden="1" customHeight="1" outlineLevel="1">
      <c r="A435" s="131" t="s">
        <v>47</v>
      </c>
      <c r="B435" s="132" t="s">
        <v>218</v>
      </c>
      <c r="C435" s="133">
        <v>90548517</v>
      </c>
      <c r="D435" s="133">
        <v>1328820901</v>
      </c>
      <c r="E435" s="133">
        <v>1419369418</v>
      </c>
    </row>
    <row r="436" spans="1:5" ht="18" hidden="1" customHeight="1" outlineLevel="1">
      <c r="A436" s="131" t="s">
        <v>47</v>
      </c>
      <c r="B436" s="132" t="s">
        <v>219</v>
      </c>
      <c r="C436" s="133">
        <v>5565296</v>
      </c>
      <c r="D436" s="133">
        <v>10795094</v>
      </c>
      <c r="E436" s="133">
        <v>16360390</v>
      </c>
    </row>
    <row r="437" spans="1:5" ht="18" hidden="1" customHeight="1" outlineLevel="1">
      <c r="A437" s="131" t="s">
        <v>47</v>
      </c>
      <c r="B437" s="132" t="s">
        <v>221</v>
      </c>
      <c r="C437" s="133">
        <v>4637069.84</v>
      </c>
      <c r="D437" s="133">
        <v>0</v>
      </c>
      <c r="E437" s="133">
        <v>4637069.84</v>
      </c>
    </row>
    <row r="438" spans="1:5" ht="18" hidden="1" customHeight="1" outlineLevel="1">
      <c r="A438" s="131" t="s">
        <v>47</v>
      </c>
      <c r="B438" s="132" t="s">
        <v>222</v>
      </c>
      <c r="C438" s="133">
        <v>380407857</v>
      </c>
      <c r="D438" s="133">
        <v>953474795</v>
      </c>
      <c r="E438" s="133">
        <v>1333882652</v>
      </c>
    </row>
    <row r="439" spans="1:5" ht="18" hidden="1" customHeight="1" outlineLevel="1">
      <c r="A439" s="131" t="s">
        <v>47</v>
      </c>
      <c r="B439" s="132" t="s">
        <v>223</v>
      </c>
      <c r="C439" s="133">
        <v>28178336.759999998</v>
      </c>
      <c r="D439" s="133">
        <v>53051590</v>
      </c>
      <c r="E439" s="133">
        <v>81229926.760000005</v>
      </c>
    </row>
    <row r="440" spans="1:5" ht="18" hidden="1" customHeight="1" outlineLevel="1">
      <c r="A440" s="131" t="s">
        <v>47</v>
      </c>
      <c r="B440" s="132" t="s">
        <v>224</v>
      </c>
      <c r="C440" s="133">
        <v>9950061.0030812509</v>
      </c>
      <c r="D440" s="133">
        <v>129564117.83291575</v>
      </c>
      <c r="E440" s="133">
        <v>139514178.83599699</v>
      </c>
    </row>
    <row r="441" spans="1:5" ht="18" hidden="1" customHeight="1" outlineLevel="1">
      <c r="A441" s="131" t="s">
        <v>47</v>
      </c>
      <c r="B441" s="132" t="s">
        <v>225</v>
      </c>
      <c r="C441" s="133">
        <v>7397043</v>
      </c>
      <c r="D441" s="133">
        <v>116850455</v>
      </c>
      <c r="E441" s="133">
        <v>124247498</v>
      </c>
    </row>
    <row r="442" spans="1:5" ht="18" customHeight="1" collapsed="1">
      <c r="A442" s="131" t="s">
        <v>81</v>
      </c>
      <c r="B442" s="135" t="s">
        <v>270</v>
      </c>
      <c r="C442" s="133">
        <f>SUM($C$419:$C$441)</f>
        <v>1404789283.9428089</v>
      </c>
      <c r="D442" s="133">
        <f>SUM($D$419:$D$441)</f>
        <v>9862481939.6118317</v>
      </c>
      <c r="E442" s="133">
        <f>SUM($E$419:$E$441)</f>
        <v>11267271223.554638</v>
      </c>
    </row>
    <row r="443" spans="1:5">
      <c r="B443" s="127"/>
    </row>
    <row r="444" spans="1:5">
      <c r="B444" s="127"/>
    </row>
    <row r="445" spans="1:5">
      <c r="B445" s="127"/>
    </row>
    <row r="446" spans="1:5">
      <c r="B446" s="127"/>
    </row>
    <row r="447" spans="1:5">
      <c r="B447" s="127"/>
    </row>
    <row r="448" spans="1:5">
      <c r="B448" s="127"/>
    </row>
    <row r="449" spans="2:2">
      <c r="B449" s="127"/>
    </row>
  </sheetData>
  <mergeCells count="9">
    <mergeCell ref="A8:E8"/>
    <mergeCell ref="A105:E105"/>
    <mergeCell ref="A226:E226"/>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4685-DEB5-4AD1-A221-21C5D68C2DB5}">
  <dimension ref="A1:F608"/>
  <sheetViews>
    <sheetView showGridLines="0" zoomScaleNormal="100" workbookViewId="0">
      <selection activeCell="F4" sqref="F4"/>
    </sheetView>
  </sheetViews>
  <sheetFormatPr defaultColWidth="9.140625" defaultRowHeight="14.25" outlineLevelRow="1"/>
  <cols>
    <col min="1" max="1" width="4.5703125" style="105" customWidth="1"/>
    <col min="2" max="2" width="48.5703125" style="105" customWidth="1"/>
    <col min="3" max="5" width="24.7109375" style="105" customWidth="1"/>
    <col min="6" max="16384" width="9.140625" style="105"/>
  </cols>
  <sheetData>
    <row r="1" spans="1:6" ht="16.5">
      <c r="A1" s="393" t="s">
        <v>195</v>
      </c>
      <c r="B1" s="393"/>
      <c r="C1" s="393"/>
      <c r="D1" s="393"/>
      <c r="E1" s="393"/>
    </row>
    <row r="2" spans="1:6" ht="16.5">
      <c r="A2" s="393" t="s">
        <v>196</v>
      </c>
      <c r="B2" s="393"/>
      <c r="C2" s="393"/>
      <c r="D2" s="393"/>
      <c r="E2" s="393"/>
    </row>
    <row r="3" spans="1:6" ht="16.5">
      <c r="A3" s="393" t="s">
        <v>197</v>
      </c>
      <c r="B3" s="393"/>
      <c r="C3" s="393"/>
      <c r="D3" s="393"/>
      <c r="E3" s="393"/>
    </row>
    <row r="4" spans="1:6" ht="16.5">
      <c r="A4" s="106"/>
      <c r="B4" s="106"/>
      <c r="C4" s="106"/>
      <c r="D4" s="106" t="s">
        <v>271</v>
      </c>
      <c r="E4" s="107"/>
    </row>
    <row r="5" spans="1:6" ht="27.2" customHeight="1" thickBot="1">
      <c r="A5" s="394" t="s">
        <v>34</v>
      </c>
      <c r="B5" s="394"/>
      <c r="C5" s="394"/>
      <c r="D5" s="394"/>
      <c r="E5" s="394"/>
    </row>
    <row r="6" spans="1:6" ht="17.25" thickBot="1">
      <c r="A6" s="106"/>
      <c r="B6" s="106"/>
      <c r="C6" s="108" t="s">
        <v>199</v>
      </c>
      <c r="D6" s="108" t="s">
        <v>200</v>
      </c>
      <c r="E6" s="108" t="s">
        <v>192</v>
      </c>
    </row>
    <row r="7" spans="1:6" ht="15.2" customHeight="1">
      <c r="A7" s="395" t="s">
        <v>201</v>
      </c>
      <c r="B7" s="395"/>
      <c r="C7" s="395"/>
      <c r="D7" s="395"/>
      <c r="E7" s="395"/>
    </row>
    <row r="8" spans="1:6" ht="15.2" hidden="1" customHeight="1" outlineLevel="1">
      <c r="A8" s="109"/>
      <c r="B8" s="110" t="s">
        <v>272</v>
      </c>
      <c r="C8" s="111">
        <v>0</v>
      </c>
      <c r="D8" s="111">
        <v>7725884.3200000003</v>
      </c>
      <c r="E8" s="111">
        <v>7725884.3200000003</v>
      </c>
      <c r="F8" s="112"/>
    </row>
    <row r="9" spans="1:6" ht="15.2" hidden="1" customHeight="1" outlineLevel="1">
      <c r="A9" s="109"/>
      <c r="B9" s="110" t="s">
        <v>203</v>
      </c>
      <c r="C9" s="111">
        <v>74685380</v>
      </c>
      <c r="D9" s="111">
        <v>0</v>
      </c>
      <c r="E9" s="111">
        <v>74685380</v>
      </c>
      <c r="F9" s="112"/>
    </row>
    <row r="10" spans="1:6" ht="15.2" hidden="1" customHeight="1" outlineLevel="1">
      <c r="A10" s="109"/>
      <c r="B10" s="110" t="s">
        <v>204</v>
      </c>
      <c r="C10" s="111">
        <v>59249450</v>
      </c>
      <c r="D10" s="111">
        <v>64495824</v>
      </c>
      <c r="E10" s="111">
        <v>123745274</v>
      </c>
      <c r="F10" s="112"/>
    </row>
    <row r="11" spans="1:6" ht="15.2" hidden="1" customHeight="1" outlineLevel="1">
      <c r="A11" s="109"/>
      <c r="B11" s="110" t="s">
        <v>205</v>
      </c>
      <c r="C11" s="111">
        <v>0</v>
      </c>
      <c r="D11" s="111">
        <v>0</v>
      </c>
      <c r="E11" s="111">
        <v>0</v>
      </c>
      <c r="F11" s="112"/>
    </row>
    <row r="12" spans="1:6" ht="15.2" hidden="1" customHeight="1" outlineLevel="1">
      <c r="A12" s="109"/>
      <c r="B12" s="110" t="s">
        <v>206</v>
      </c>
      <c r="C12" s="111">
        <v>13333109.869999997</v>
      </c>
      <c r="D12" s="111">
        <v>1666678.1600000011</v>
      </c>
      <c r="E12" s="111">
        <v>14999788.029999997</v>
      </c>
      <c r="F12" s="112"/>
    </row>
    <row r="13" spans="1:6" ht="15.2" hidden="1" customHeight="1" outlineLevel="1">
      <c r="A13" s="109"/>
      <c r="B13" s="110" t="s">
        <v>207</v>
      </c>
      <c r="C13" s="111">
        <v>22178</v>
      </c>
      <c r="D13" s="111">
        <v>19270758</v>
      </c>
      <c r="E13" s="111">
        <v>19292936</v>
      </c>
      <c r="F13" s="112"/>
    </row>
    <row r="14" spans="1:6" ht="15.2" hidden="1" customHeight="1" outlineLevel="1">
      <c r="A14" s="109"/>
      <c r="B14" s="110" t="s">
        <v>208</v>
      </c>
      <c r="C14" s="111">
        <v>241665520</v>
      </c>
      <c r="D14" s="111">
        <v>1905910231</v>
      </c>
      <c r="E14" s="111">
        <v>2147575751</v>
      </c>
      <c r="F14" s="112"/>
    </row>
    <row r="15" spans="1:6" ht="15.2" hidden="1" customHeight="1" outlineLevel="1">
      <c r="A15" s="109"/>
      <c r="B15" s="110" t="s">
        <v>209</v>
      </c>
      <c r="C15" s="111">
        <v>51542478</v>
      </c>
      <c r="D15" s="111">
        <v>652082750</v>
      </c>
      <c r="E15" s="111">
        <v>703625228</v>
      </c>
      <c r="F15" s="112"/>
    </row>
    <row r="16" spans="1:6" ht="15.2" hidden="1" customHeight="1" outlineLevel="1">
      <c r="A16" s="109"/>
      <c r="B16" s="110" t="s">
        <v>210</v>
      </c>
      <c r="C16" s="111">
        <v>306481</v>
      </c>
      <c r="D16" s="111">
        <v>9197190</v>
      </c>
      <c r="E16" s="111">
        <v>9503671</v>
      </c>
      <c r="F16" s="112"/>
    </row>
    <row r="17" spans="1:6" ht="15.2" hidden="1" customHeight="1" outlineLevel="1">
      <c r="A17" s="109"/>
      <c r="B17" s="110" t="s">
        <v>211</v>
      </c>
      <c r="C17" s="111">
        <v>323960851</v>
      </c>
      <c r="D17" s="111">
        <v>1593182203</v>
      </c>
      <c r="E17" s="111">
        <v>1917143054</v>
      </c>
      <c r="F17" s="112"/>
    </row>
    <row r="18" spans="1:6" ht="15.2" hidden="1" customHeight="1" outlineLevel="1">
      <c r="A18" s="109"/>
      <c r="B18" s="110" t="s">
        <v>212</v>
      </c>
      <c r="C18" s="111">
        <v>136926984</v>
      </c>
      <c r="D18" s="111">
        <v>0</v>
      </c>
      <c r="E18" s="111">
        <v>136926984</v>
      </c>
      <c r="F18" s="112"/>
    </row>
    <row r="19" spans="1:6" ht="15.2" hidden="1" customHeight="1" outlineLevel="1">
      <c r="A19" s="109"/>
      <c r="B19" s="110" t="s">
        <v>213</v>
      </c>
      <c r="C19" s="111">
        <v>271875872</v>
      </c>
      <c r="D19" s="111">
        <v>3240846949</v>
      </c>
      <c r="E19" s="111">
        <v>3512722821</v>
      </c>
      <c r="F19" s="112"/>
    </row>
    <row r="20" spans="1:6" ht="15.2" hidden="1" customHeight="1" outlineLevel="1">
      <c r="A20" s="109"/>
      <c r="B20" s="110" t="s">
        <v>214</v>
      </c>
      <c r="C20" s="111">
        <v>92269845</v>
      </c>
      <c r="D20" s="111">
        <v>5240145</v>
      </c>
      <c r="E20" s="111">
        <v>97509990</v>
      </c>
      <c r="F20" s="112"/>
    </row>
    <row r="21" spans="1:6" ht="15.2" hidden="1" customHeight="1" outlineLevel="1">
      <c r="A21" s="109"/>
      <c r="B21" s="110" t="s">
        <v>273</v>
      </c>
      <c r="C21" s="111">
        <v>0</v>
      </c>
      <c r="D21" s="111">
        <v>113331425</v>
      </c>
      <c r="E21" s="111">
        <v>113331425</v>
      </c>
      <c r="F21" s="112"/>
    </row>
    <row r="22" spans="1:6" ht="15.2" hidden="1" customHeight="1" outlineLevel="1">
      <c r="A22" s="109"/>
      <c r="B22" s="110" t="s">
        <v>215</v>
      </c>
      <c r="C22" s="111">
        <v>26545853</v>
      </c>
      <c r="D22" s="111">
        <v>20</v>
      </c>
      <c r="E22" s="111">
        <v>26545873</v>
      </c>
      <c r="F22" s="112"/>
    </row>
    <row r="23" spans="1:6" ht="15.2" hidden="1" customHeight="1" outlineLevel="1">
      <c r="A23" s="109"/>
      <c r="B23" s="110" t="s">
        <v>216</v>
      </c>
      <c r="C23" s="111">
        <v>32031</v>
      </c>
      <c r="D23" s="111">
        <v>69345833</v>
      </c>
      <c r="E23" s="111">
        <v>69377864</v>
      </c>
      <c r="F23" s="112"/>
    </row>
    <row r="24" spans="1:6" ht="15.2" hidden="1" customHeight="1" outlineLevel="1">
      <c r="A24" s="109"/>
      <c r="B24" s="110" t="s">
        <v>217</v>
      </c>
      <c r="C24" s="111">
        <v>35540659.850000001</v>
      </c>
      <c r="D24" s="111">
        <v>211866852.17999995</v>
      </c>
      <c r="E24" s="111">
        <v>247407512.02999994</v>
      </c>
      <c r="F24" s="112"/>
    </row>
    <row r="25" spans="1:6" ht="15.2" hidden="1" customHeight="1" outlineLevel="1">
      <c r="A25" s="109"/>
      <c r="B25" s="110" t="s">
        <v>218</v>
      </c>
      <c r="C25" s="111">
        <v>150989312</v>
      </c>
      <c r="D25" s="111">
        <v>1982939766</v>
      </c>
      <c r="E25" s="111">
        <v>2133929078</v>
      </c>
      <c r="F25" s="112"/>
    </row>
    <row r="26" spans="1:6" ht="15.2" hidden="1" customHeight="1" outlineLevel="1">
      <c r="A26" s="109"/>
      <c r="B26" s="110" t="s">
        <v>219</v>
      </c>
      <c r="C26" s="111">
        <v>9088166</v>
      </c>
      <c r="D26" s="111">
        <v>21257190</v>
      </c>
      <c r="E26" s="111">
        <v>30345356</v>
      </c>
      <c r="F26" s="112"/>
    </row>
    <row r="27" spans="1:6" ht="15.2" hidden="1" customHeight="1" outlineLevel="1">
      <c r="A27" s="109"/>
      <c r="B27" s="110" t="s">
        <v>220</v>
      </c>
      <c r="C27" s="111">
        <v>631087</v>
      </c>
      <c r="D27" s="111">
        <v>26447551</v>
      </c>
      <c r="E27" s="111">
        <v>27078638</v>
      </c>
      <c r="F27" s="112"/>
    </row>
    <row r="28" spans="1:6" ht="15.2" hidden="1" customHeight="1" outlineLevel="1">
      <c r="A28" s="109"/>
      <c r="B28" s="110" t="s">
        <v>221</v>
      </c>
      <c r="C28" s="111">
        <v>6079349.71</v>
      </c>
      <c r="D28" s="111">
        <v>0</v>
      </c>
      <c r="E28" s="111">
        <v>6079349.71</v>
      </c>
      <c r="F28" s="112"/>
    </row>
    <row r="29" spans="1:6" ht="15.2" hidden="1" customHeight="1" outlineLevel="1">
      <c r="A29" s="109"/>
      <c r="B29" s="110" t="s">
        <v>274</v>
      </c>
      <c r="C29" s="111">
        <v>1752989</v>
      </c>
      <c r="D29" s="111">
        <v>0</v>
      </c>
      <c r="E29" s="111">
        <v>1752989</v>
      </c>
      <c r="F29" s="112"/>
    </row>
    <row r="30" spans="1:6" ht="15.2" hidden="1" customHeight="1" outlineLevel="1">
      <c r="A30" s="109"/>
      <c r="B30" s="110" t="s">
        <v>222</v>
      </c>
      <c r="C30" s="111">
        <v>298434046</v>
      </c>
      <c r="D30" s="111">
        <v>1323971556</v>
      </c>
      <c r="E30" s="111">
        <v>1622405602</v>
      </c>
      <c r="F30" s="112"/>
    </row>
    <row r="31" spans="1:6" ht="15.2" hidden="1" customHeight="1" outlineLevel="1">
      <c r="A31" s="109"/>
      <c r="B31" s="110" t="s">
        <v>223</v>
      </c>
      <c r="C31" s="111">
        <v>144658709</v>
      </c>
      <c r="D31" s="111">
        <v>175293229</v>
      </c>
      <c r="E31" s="111">
        <v>319951938</v>
      </c>
      <c r="F31" s="112"/>
    </row>
    <row r="32" spans="1:6" ht="15.2" hidden="1" customHeight="1" outlineLevel="1">
      <c r="A32" s="109"/>
      <c r="B32" s="110" t="s">
        <v>224</v>
      </c>
      <c r="C32" s="111">
        <v>32902612.419999998</v>
      </c>
      <c r="D32" s="111">
        <v>468194777.88</v>
      </c>
      <c r="E32" s="111">
        <v>501097390.30000001</v>
      </c>
      <c r="F32" s="112"/>
    </row>
    <row r="33" spans="1:6" ht="15.2" hidden="1" customHeight="1" outlineLevel="1">
      <c r="A33" s="109"/>
      <c r="B33" s="110" t="s">
        <v>225</v>
      </c>
      <c r="C33" s="111">
        <v>83423406</v>
      </c>
      <c r="D33" s="111">
        <v>289325185</v>
      </c>
      <c r="E33" s="111">
        <v>372748591</v>
      </c>
      <c r="F33" s="112"/>
    </row>
    <row r="34" spans="1:6" ht="15.2" customHeight="1" collapsed="1">
      <c r="A34" s="109" t="s">
        <v>37</v>
      </c>
      <c r="B34" s="113" t="s">
        <v>226</v>
      </c>
      <c r="C34" s="111">
        <f>SUM($C$8:$C$33)</f>
        <v>2055916369.8499999</v>
      </c>
      <c r="D34" s="111">
        <f>SUM($D$8:$D$33)</f>
        <v>12181591997.539999</v>
      </c>
      <c r="E34" s="111">
        <f>SUM($E$8:$E$33)</f>
        <v>14237508367.389999</v>
      </c>
      <c r="F34" s="112"/>
    </row>
    <row r="35" spans="1:6" ht="15.2" hidden="1" customHeight="1" outlineLevel="1">
      <c r="A35" s="109"/>
      <c r="B35" s="110" t="s">
        <v>272</v>
      </c>
      <c r="C35" s="111">
        <v>0</v>
      </c>
      <c r="D35" s="111">
        <v>917511</v>
      </c>
      <c r="E35" s="111">
        <v>917511</v>
      </c>
      <c r="F35" s="112"/>
    </row>
    <row r="36" spans="1:6" ht="15.2" hidden="1" customHeight="1" outlineLevel="1">
      <c r="A36" s="109"/>
      <c r="B36" s="110" t="s">
        <v>203</v>
      </c>
      <c r="C36" s="111">
        <v>30405329</v>
      </c>
      <c r="D36" s="111">
        <v>0</v>
      </c>
      <c r="E36" s="111">
        <v>30405329</v>
      </c>
      <c r="F36" s="112"/>
    </row>
    <row r="37" spans="1:6" ht="15.2" hidden="1" customHeight="1" outlineLevel="1">
      <c r="A37" s="109"/>
      <c r="B37" s="110" t="s">
        <v>204</v>
      </c>
      <c r="C37" s="111">
        <v>10850</v>
      </c>
      <c r="D37" s="111">
        <v>1581828</v>
      </c>
      <c r="E37" s="111">
        <v>1592678</v>
      </c>
      <c r="F37" s="112"/>
    </row>
    <row r="38" spans="1:6" ht="15.2" hidden="1" customHeight="1" outlineLevel="1">
      <c r="A38" s="109"/>
      <c r="B38" s="110" t="s">
        <v>205</v>
      </c>
      <c r="C38" s="111">
        <v>0</v>
      </c>
      <c r="D38" s="111">
        <v>0</v>
      </c>
      <c r="E38" s="111">
        <v>0</v>
      </c>
      <c r="F38" s="112"/>
    </row>
    <row r="39" spans="1:6" ht="15.2" hidden="1" customHeight="1" outlineLevel="1">
      <c r="A39" s="109"/>
      <c r="B39" s="110" t="s">
        <v>206</v>
      </c>
      <c r="C39" s="111">
        <v>0</v>
      </c>
      <c r="D39" s="111">
        <v>0</v>
      </c>
      <c r="E39" s="111">
        <v>0</v>
      </c>
      <c r="F39" s="112"/>
    </row>
    <row r="40" spans="1:6" ht="15.2" hidden="1" customHeight="1" outlineLevel="1">
      <c r="A40" s="109"/>
      <c r="B40" s="110" t="s">
        <v>207</v>
      </c>
      <c r="C40" s="111">
        <v>0</v>
      </c>
      <c r="D40" s="111">
        <v>405725</v>
      </c>
      <c r="E40" s="111">
        <v>405725</v>
      </c>
      <c r="F40" s="112"/>
    </row>
    <row r="41" spans="1:6" ht="15.2" hidden="1" customHeight="1" outlineLevel="1">
      <c r="A41" s="109"/>
      <c r="B41" s="110" t="s">
        <v>208</v>
      </c>
      <c r="C41" s="111">
        <v>54400080</v>
      </c>
      <c r="D41" s="111">
        <v>412938441</v>
      </c>
      <c r="E41" s="111">
        <v>467338521</v>
      </c>
      <c r="F41" s="112"/>
    </row>
    <row r="42" spans="1:6" ht="15.2" hidden="1" customHeight="1" outlineLevel="1">
      <c r="A42" s="109"/>
      <c r="B42" s="110" t="s">
        <v>209</v>
      </c>
      <c r="C42" s="111">
        <v>3689278</v>
      </c>
      <c r="D42" s="111">
        <v>140620957</v>
      </c>
      <c r="E42" s="111">
        <v>144310235</v>
      </c>
      <c r="F42" s="112"/>
    </row>
    <row r="43" spans="1:6" ht="15.2" hidden="1" customHeight="1" outlineLevel="1">
      <c r="A43" s="109"/>
      <c r="B43" s="110" t="s">
        <v>210</v>
      </c>
      <c r="C43" s="111">
        <v>31929</v>
      </c>
      <c r="D43" s="111">
        <v>2236010</v>
      </c>
      <c r="E43" s="111">
        <v>2267939</v>
      </c>
      <c r="F43" s="112"/>
    </row>
    <row r="44" spans="1:6" ht="15.2" hidden="1" customHeight="1" outlineLevel="1">
      <c r="A44" s="109"/>
      <c r="B44" s="110" t="s">
        <v>211</v>
      </c>
      <c r="C44" s="111">
        <v>57914164</v>
      </c>
      <c r="D44" s="111">
        <v>421225139</v>
      </c>
      <c r="E44" s="111">
        <v>479139303</v>
      </c>
      <c r="F44" s="112"/>
    </row>
    <row r="45" spans="1:6" ht="15.2" hidden="1" customHeight="1" outlineLevel="1">
      <c r="A45" s="109"/>
      <c r="B45" s="110" t="s">
        <v>212</v>
      </c>
      <c r="C45" s="111">
        <v>3</v>
      </c>
      <c r="D45" s="111">
        <v>0</v>
      </c>
      <c r="E45" s="111">
        <v>3</v>
      </c>
      <c r="F45" s="112"/>
    </row>
    <row r="46" spans="1:6" ht="15.2" hidden="1" customHeight="1" outlineLevel="1">
      <c r="A46" s="109"/>
      <c r="B46" s="110" t="s">
        <v>213</v>
      </c>
      <c r="C46" s="111">
        <v>54537798</v>
      </c>
      <c r="D46" s="111">
        <v>514601376</v>
      </c>
      <c r="E46" s="111">
        <v>569139174</v>
      </c>
      <c r="F46" s="112"/>
    </row>
    <row r="47" spans="1:6" ht="15.2" hidden="1" customHeight="1" outlineLevel="1">
      <c r="A47" s="109"/>
      <c r="B47" s="110" t="s">
        <v>214</v>
      </c>
      <c r="C47" s="111">
        <v>11300</v>
      </c>
      <c r="D47" s="111">
        <v>8531</v>
      </c>
      <c r="E47" s="111">
        <v>19831</v>
      </c>
      <c r="F47" s="112"/>
    </row>
    <row r="48" spans="1:6" ht="15.2" hidden="1" customHeight="1" outlineLevel="1">
      <c r="A48" s="109"/>
      <c r="B48" s="110" t="s">
        <v>273</v>
      </c>
      <c r="C48" s="111">
        <v>0</v>
      </c>
      <c r="D48" s="111">
        <v>1416957</v>
      </c>
      <c r="E48" s="111">
        <v>1416957</v>
      </c>
      <c r="F48" s="112"/>
    </row>
    <row r="49" spans="1:6" ht="15.2" hidden="1" customHeight="1" outlineLevel="1">
      <c r="A49" s="109"/>
      <c r="B49" s="110" t="s">
        <v>215</v>
      </c>
      <c r="C49" s="111">
        <v>8041</v>
      </c>
      <c r="D49" s="111">
        <v>241</v>
      </c>
      <c r="E49" s="111">
        <v>8282</v>
      </c>
      <c r="F49" s="112"/>
    </row>
    <row r="50" spans="1:6" ht="15.2" hidden="1" customHeight="1" outlineLevel="1">
      <c r="A50" s="109"/>
      <c r="B50" s="110" t="s">
        <v>216</v>
      </c>
      <c r="C50" s="111">
        <v>0</v>
      </c>
      <c r="D50" s="111">
        <v>4611284</v>
      </c>
      <c r="E50" s="111">
        <v>4611284</v>
      </c>
      <c r="F50" s="112"/>
    </row>
    <row r="51" spans="1:6" ht="15.2" hidden="1" customHeight="1" outlineLevel="1">
      <c r="A51" s="109"/>
      <c r="B51" s="110" t="s">
        <v>217</v>
      </c>
      <c r="C51" s="111">
        <v>0</v>
      </c>
      <c r="D51" s="111">
        <v>0</v>
      </c>
      <c r="E51" s="111">
        <v>0</v>
      </c>
      <c r="F51" s="112"/>
    </row>
    <row r="52" spans="1:6" ht="15.2" hidden="1" customHeight="1" outlineLevel="1">
      <c r="A52" s="109"/>
      <c r="B52" s="110" t="s">
        <v>218</v>
      </c>
      <c r="C52" s="111">
        <v>9712595</v>
      </c>
      <c r="D52" s="111">
        <v>422032596</v>
      </c>
      <c r="E52" s="111">
        <v>431745191</v>
      </c>
      <c r="F52" s="112"/>
    </row>
    <row r="53" spans="1:6" ht="15.2" hidden="1" customHeight="1" outlineLevel="1">
      <c r="A53" s="109"/>
      <c r="B53" s="110" t="s">
        <v>219</v>
      </c>
      <c r="C53" s="114"/>
      <c r="D53" s="114"/>
      <c r="E53" s="111">
        <v>0</v>
      </c>
      <c r="F53" s="112"/>
    </row>
    <row r="54" spans="1:6" ht="15.2" hidden="1" customHeight="1" outlineLevel="1">
      <c r="A54" s="109"/>
      <c r="B54" s="110" t="s">
        <v>220</v>
      </c>
      <c r="C54" s="114">
        <v>0</v>
      </c>
      <c r="D54" s="114">
        <v>918531</v>
      </c>
      <c r="E54" s="111">
        <v>918531</v>
      </c>
      <c r="F54" s="112"/>
    </row>
    <row r="55" spans="1:6" ht="15.2" hidden="1" customHeight="1" outlineLevel="1">
      <c r="A55" s="109"/>
      <c r="B55" s="110" t="s">
        <v>221</v>
      </c>
      <c r="C55" s="114"/>
      <c r="D55" s="114"/>
      <c r="E55" s="111">
        <v>0</v>
      </c>
      <c r="F55" s="112"/>
    </row>
    <row r="56" spans="1:6" ht="15.2" hidden="1" customHeight="1" outlineLevel="1">
      <c r="A56" s="109"/>
      <c r="B56" s="110" t="s">
        <v>274</v>
      </c>
      <c r="C56" s="111">
        <v>0</v>
      </c>
      <c r="D56" s="111">
        <v>0</v>
      </c>
      <c r="E56" s="111">
        <v>0</v>
      </c>
      <c r="F56" s="112"/>
    </row>
    <row r="57" spans="1:6" ht="15.2" hidden="1" customHeight="1" outlineLevel="1">
      <c r="A57" s="109"/>
      <c r="B57" s="110" t="s">
        <v>222</v>
      </c>
      <c r="C57" s="111">
        <v>40392013</v>
      </c>
      <c r="D57" s="111">
        <v>196814817</v>
      </c>
      <c r="E57" s="111">
        <v>237206830</v>
      </c>
      <c r="F57" s="112"/>
    </row>
    <row r="58" spans="1:6" ht="15.2" hidden="1" customHeight="1" outlineLevel="1">
      <c r="A58" s="109"/>
      <c r="B58" s="110" t="s">
        <v>223</v>
      </c>
      <c r="C58" s="111">
        <v>0</v>
      </c>
      <c r="D58" s="111">
        <v>4286795</v>
      </c>
      <c r="E58" s="111">
        <v>4286795</v>
      </c>
      <c r="F58" s="112"/>
    </row>
    <row r="59" spans="1:6" ht="15.2" hidden="1" customHeight="1" outlineLevel="1">
      <c r="A59" s="109"/>
      <c r="B59" s="110" t="s">
        <v>224</v>
      </c>
      <c r="C59" s="111">
        <v>93399.03</v>
      </c>
      <c r="D59" s="111">
        <v>23477136.870000001</v>
      </c>
      <c r="E59" s="111">
        <v>23570535.900000002</v>
      </c>
      <c r="F59" s="112"/>
    </row>
    <row r="60" spans="1:6" ht="15.2" hidden="1" customHeight="1" outlineLevel="1">
      <c r="A60" s="109"/>
      <c r="B60" s="110" t="s">
        <v>225</v>
      </c>
      <c r="C60" s="111">
        <v>0</v>
      </c>
      <c r="D60" s="111">
        <v>31164114</v>
      </c>
      <c r="E60" s="111">
        <v>31164114</v>
      </c>
      <c r="F60" s="112"/>
    </row>
    <row r="61" spans="1:6" ht="15.2" customHeight="1" collapsed="1">
      <c r="A61" s="109" t="s">
        <v>39</v>
      </c>
      <c r="B61" s="113" t="s">
        <v>227</v>
      </c>
      <c r="C61" s="111">
        <f>SUM($C$35:$C$60)</f>
        <v>251206779.03</v>
      </c>
      <c r="D61" s="111">
        <f>SUM($D$35:$D$60)</f>
        <v>2179257989.8699999</v>
      </c>
      <c r="E61" s="111">
        <f>SUM($E$35:$E$60)</f>
        <v>2430464768.9000001</v>
      </c>
      <c r="F61" s="112"/>
    </row>
    <row r="62" spans="1:6" ht="15.2" hidden="1" customHeight="1" outlineLevel="1">
      <c r="A62" s="109"/>
      <c r="B62" s="110" t="s">
        <v>272</v>
      </c>
      <c r="C62" s="111">
        <v>0</v>
      </c>
      <c r="D62" s="111">
        <v>8643395.3200000003</v>
      </c>
      <c r="E62" s="111">
        <v>8643395.3200000003</v>
      </c>
      <c r="F62" s="112"/>
    </row>
    <row r="63" spans="1:6" ht="15.2" hidden="1" customHeight="1" outlineLevel="1">
      <c r="A63" s="109"/>
      <c r="B63" s="110" t="s">
        <v>203</v>
      </c>
      <c r="C63" s="111">
        <v>105090709</v>
      </c>
      <c r="D63" s="111">
        <v>0</v>
      </c>
      <c r="E63" s="111">
        <v>105090709</v>
      </c>
      <c r="F63" s="112"/>
    </row>
    <row r="64" spans="1:6" ht="15.2" hidden="1" customHeight="1" outlineLevel="1">
      <c r="A64" s="109"/>
      <c r="B64" s="110" t="s">
        <v>204</v>
      </c>
      <c r="C64" s="111">
        <v>59260300</v>
      </c>
      <c r="D64" s="111">
        <v>66077652</v>
      </c>
      <c r="E64" s="111">
        <v>125337952</v>
      </c>
      <c r="F64" s="112"/>
    </row>
    <row r="65" spans="1:6" ht="15.2" hidden="1" customHeight="1" outlineLevel="1">
      <c r="A65" s="109"/>
      <c r="B65" s="110" t="s">
        <v>205</v>
      </c>
      <c r="C65" s="111">
        <v>0</v>
      </c>
      <c r="D65" s="111">
        <v>0</v>
      </c>
      <c r="E65" s="111">
        <v>0</v>
      </c>
      <c r="F65" s="112"/>
    </row>
    <row r="66" spans="1:6" ht="15.2" hidden="1" customHeight="1" outlineLevel="1">
      <c r="A66" s="109"/>
      <c r="B66" s="110" t="s">
        <v>206</v>
      </c>
      <c r="C66" s="111">
        <v>13333109.869999997</v>
      </c>
      <c r="D66" s="111">
        <v>1666678.1600000011</v>
      </c>
      <c r="E66" s="111">
        <v>14999788.029999997</v>
      </c>
      <c r="F66" s="112"/>
    </row>
    <row r="67" spans="1:6" ht="15.2" hidden="1" customHeight="1" outlineLevel="1">
      <c r="A67" s="109"/>
      <c r="B67" s="110" t="s">
        <v>207</v>
      </c>
      <c r="C67" s="111">
        <v>22178</v>
      </c>
      <c r="D67" s="111">
        <v>19676483</v>
      </c>
      <c r="E67" s="111">
        <v>19698661</v>
      </c>
      <c r="F67" s="112"/>
    </row>
    <row r="68" spans="1:6" ht="15.2" hidden="1" customHeight="1" outlineLevel="1">
      <c r="A68" s="109"/>
      <c r="B68" s="110" t="s">
        <v>208</v>
      </c>
      <c r="C68" s="111">
        <v>296065600</v>
      </c>
      <c r="D68" s="111">
        <v>2318848672</v>
      </c>
      <c r="E68" s="111">
        <v>2614914272</v>
      </c>
      <c r="F68" s="112"/>
    </row>
    <row r="69" spans="1:6" ht="15.2" hidden="1" customHeight="1" outlineLevel="1">
      <c r="A69" s="109"/>
      <c r="B69" s="110" t="s">
        <v>209</v>
      </c>
      <c r="C69" s="111">
        <v>55231756</v>
      </c>
      <c r="D69" s="111">
        <v>792703707</v>
      </c>
      <c r="E69" s="111">
        <v>847935463</v>
      </c>
      <c r="F69" s="112"/>
    </row>
    <row r="70" spans="1:6" ht="15.2" hidden="1" customHeight="1" outlineLevel="1">
      <c r="A70" s="109"/>
      <c r="B70" s="110" t="s">
        <v>210</v>
      </c>
      <c r="C70" s="111">
        <v>338410</v>
      </c>
      <c r="D70" s="111">
        <v>11433200</v>
      </c>
      <c r="E70" s="111">
        <v>11771610</v>
      </c>
      <c r="F70" s="112"/>
    </row>
    <row r="71" spans="1:6" ht="15.2" hidden="1" customHeight="1" outlineLevel="1">
      <c r="A71" s="109"/>
      <c r="B71" s="110" t="s">
        <v>211</v>
      </c>
      <c r="C71" s="111">
        <v>381875015</v>
      </c>
      <c r="D71" s="111">
        <v>2014407342</v>
      </c>
      <c r="E71" s="111">
        <v>2396282357</v>
      </c>
      <c r="F71" s="112"/>
    </row>
    <row r="72" spans="1:6" ht="15.2" hidden="1" customHeight="1" outlineLevel="1">
      <c r="A72" s="109"/>
      <c r="B72" s="110" t="s">
        <v>212</v>
      </c>
      <c r="C72" s="111">
        <v>136926987</v>
      </c>
      <c r="D72" s="111">
        <v>0</v>
      </c>
      <c r="E72" s="111">
        <v>136926987</v>
      </c>
      <c r="F72" s="112"/>
    </row>
    <row r="73" spans="1:6" ht="15.2" hidden="1" customHeight="1" outlineLevel="1">
      <c r="A73" s="109"/>
      <c r="B73" s="110" t="s">
        <v>213</v>
      </c>
      <c r="C73" s="111">
        <v>326413670</v>
      </c>
      <c r="D73" s="111">
        <v>3755448325</v>
      </c>
      <c r="E73" s="111">
        <v>4081861995</v>
      </c>
      <c r="F73" s="112"/>
    </row>
    <row r="74" spans="1:6" ht="15.2" hidden="1" customHeight="1" outlineLevel="1">
      <c r="A74" s="109"/>
      <c r="B74" s="110" t="s">
        <v>214</v>
      </c>
      <c r="C74" s="111">
        <v>92281145</v>
      </c>
      <c r="D74" s="111">
        <v>5248676</v>
      </c>
      <c r="E74" s="111">
        <v>97529821</v>
      </c>
      <c r="F74" s="112"/>
    </row>
    <row r="75" spans="1:6" ht="15.2" hidden="1" customHeight="1" outlineLevel="1">
      <c r="A75" s="109"/>
      <c r="B75" s="110" t="s">
        <v>273</v>
      </c>
      <c r="C75" s="111">
        <v>0</v>
      </c>
      <c r="D75" s="111">
        <v>114748382</v>
      </c>
      <c r="E75" s="111">
        <v>114748382</v>
      </c>
      <c r="F75" s="112"/>
    </row>
    <row r="76" spans="1:6" ht="15.2" hidden="1" customHeight="1" outlineLevel="1">
      <c r="A76" s="109"/>
      <c r="B76" s="110" t="s">
        <v>215</v>
      </c>
      <c r="C76" s="111">
        <v>26553894</v>
      </c>
      <c r="D76" s="111">
        <v>261</v>
      </c>
      <c r="E76" s="111">
        <v>26554155</v>
      </c>
      <c r="F76" s="112"/>
    </row>
    <row r="77" spans="1:6" ht="15.2" hidden="1" customHeight="1" outlineLevel="1">
      <c r="A77" s="109"/>
      <c r="B77" s="110" t="s">
        <v>216</v>
      </c>
      <c r="C77" s="111">
        <v>32031</v>
      </c>
      <c r="D77" s="111">
        <v>73957117</v>
      </c>
      <c r="E77" s="111">
        <v>73989148</v>
      </c>
      <c r="F77" s="112"/>
    </row>
    <row r="78" spans="1:6" ht="15.2" hidden="1" customHeight="1" outlineLevel="1">
      <c r="A78" s="109"/>
      <c r="B78" s="110" t="s">
        <v>217</v>
      </c>
      <c r="C78" s="111">
        <v>35540659.850000001</v>
      </c>
      <c r="D78" s="111">
        <v>211866852.17999995</v>
      </c>
      <c r="E78" s="111">
        <v>247407512.02999994</v>
      </c>
      <c r="F78" s="112"/>
    </row>
    <row r="79" spans="1:6" ht="15.2" hidden="1" customHeight="1" outlineLevel="1">
      <c r="A79" s="109"/>
      <c r="B79" s="110" t="s">
        <v>218</v>
      </c>
      <c r="C79" s="111">
        <v>160701907</v>
      </c>
      <c r="D79" s="111">
        <v>2404972362</v>
      </c>
      <c r="E79" s="111">
        <v>2565674269</v>
      </c>
      <c r="F79" s="112"/>
    </row>
    <row r="80" spans="1:6" ht="15.2" hidden="1" customHeight="1" outlineLevel="1">
      <c r="A80" s="109"/>
      <c r="B80" s="110" t="s">
        <v>219</v>
      </c>
      <c r="C80" s="111">
        <v>9088166</v>
      </c>
      <c r="D80" s="111">
        <v>21257190</v>
      </c>
      <c r="E80" s="111">
        <v>30345356</v>
      </c>
      <c r="F80" s="112"/>
    </row>
    <row r="81" spans="1:6" ht="15.2" hidden="1" customHeight="1" outlineLevel="1">
      <c r="A81" s="109"/>
      <c r="B81" s="110" t="s">
        <v>220</v>
      </c>
      <c r="C81" s="111">
        <v>631087</v>
      </c>
      <c r="D81" s="111">
        <v>27366082</v>
      </c>
      <c r="E81" s="111">
        <v>27997169</v>
      </c>
      <c r="F81" s="112"/>
    </row>
    <row r="82" spans="1:6" ht="15.2" hidden="1" customHeight="1" outlineLevel="1">
      <c r="A82" s="109"/>
      <c r="B82" s="110" t="s">
        <v>221</v>
      </c>
      <c r="C82" s="111">
        <v>6079349.71</v>
      </c>
      <c r="D82" s="111">
        <v>0</v>
      </c>
      <c r="E82" s="111">
        <v>6079349.71</v>
      </c>
      <c r="F82" s="112"/>
    </row>
    <row r="83" spans="1:6" ht="15.2" hidden="1" customHeight="1" outlineLevel="1">
      <c r="A83" s="109"/>
      <c r="B83" s="110" t="s">
        <v>274</v>
      </c>
      <c r="C83" s="111">
        <v>1752989</v>
      </c>
      <c r="D83" s="111">
        <v>0</v>
      </c>
      <c r="E83" s="111">
        <v>1752989</v>
      </c>
      <c r="F83" s="112"/>
    </row>
    <row r="84" spans="1:6" ht="15.2" hidden="1" customHeight="1" outlineLevel="1">
      <c r="A84" s="109"/>
      <c r="B84" s="110" t="s">
        <v>222</v>
      </c>
      <c r="C84" s="111">
        <v>338826059</v>
      </c>
      <c r="D84" s="111">
        <v>1520786373</v>
      </c>
      <c r="E84" s="111">
        <v>1859612432</v>
      </c>
      <c r="F84" s="112"/>
    </row>
    <row r="85" spans="1:6" ht="15.2" hidden="1" customHeight="1" outlineLevel="1">
      <c r="A85" s="109"/>
      <c r="B85" s="110" t="s">
        <v>223</v>
      </c>
      <c r="C85" s="111">
        <v>144658709</v>
      </c>
      <c r="D85" s="111">
        <v>179580024</v>
      </c>
      <c r="E85" s="111">
        <v>324238733</v>
      </c>
      <c r="F85" s="112"/>
    </row>
    <row r="86" spans="1:6" ht="15.2" hidden="1" customHeight="1" outlineLevel="1">
      <c r="A86" s="109"/>
      <c r="B86" s="110" t="s">
        <v>224</v>
      </c>
      <c r="C86" s="111">
        <v>32996011.449999999</v>
      </c>
      <c r="D86" s="111">
        <v>491671914.75</v>
      </c>
      <c r="E86" s="111">
        <v>524667926.19999999</v>
      </c>
      <c r="F86" s="112"/>
    </row>
    <row r="87" spans="1:6" ht="15.2" hidden="1" customHeight="1" outlineLevel="1">
      <c r="A87" s="109"/>
      <c r="B87" s="110" t="s">
        <v>225</v>
      </c>
      <c r="C87" s="111">
        <v>83423406</v>
      </c>
      <c r="D87" s="111">
        <v>320489299</v>
      </c>
      <c r="E87" s="111">
        <v>403912705</v>
      </c>
      <c r="F87" s="112"/>
    </row>
    <row r="88" spans="1:6" ht="15.2" customHeight="1" collapsed="1">
      <c r="A88" s="109" t="s">
        <v>41</v>
      </c>
      <c r="B88" s="113" t="s">
        <v>228</v>
      </c>
      <c r="C88" s="111">
        <f>SUM($C$62:$C$87)</f>
        <v>2307123148.8799996</v>
      </c>
      <c r="D88" s="111">
        <f>SUM($D$62:$D$87)</f>
        <v>14360849987.41</v>
      </c>
      <c r="E88" s="111">
        <f>SUM($E$62:$E$87)</f>
        <v>16667973136.290001</v>
      </c>
      <c r="F88" s="112"/>
    </row>
    <row r="89" spans="1:6" ht="15.2" hidden="1" customHeight="1" outlineLevel="1">
      <c r="A89" s="109"/>
      <c r="B89" s="110" t="s">
        <v>272</v>
      </c>
      <c r="C89" s="111">
        <v>0</v>
      </c>
      <c r="D89" s="111">
        <v>0</v>
      </c>
      <c r="E89" s="111">
        <v>0</v>
      </c>
      <c r="F89" s="112"/>
    </row>
    <row r="90" spans="1:6" ht="15.2" hidden="1" customHeight="1" outlineLevel="1">
      <c r="A90" s="109"/>
      <c r="B90" s="110" t="s">
        <v>203</v>
      </c>
      <c r="C90" s="111">
        <v>0</v>
      </c>
      <c r="D90" s="111">
        <v>0</v>
      </c>
      <c r="E90" s="111">
        <v>0</v>
      </c>
      <c r="F90" s="112"/>
    </row>
    <row r="91" spans="1:6" ht="15.2" hidden="1" customHeight="1" outlineLevel="1">
      <c r="A91" s="109"/>
      <c r="B91" s="110" t="s">
        <v>204</v>
      </c>
      <c r="C91" s="114"/>
      <c r="D91" s="114"/>
      <c r="E91" s="111">
        <v>0</v>
      </c>
      <c r="F91" s="112"/>
    </row>
    <row r="92" spans="1:6" ht="15.2" hidden="1" customHeight="1" outlineLevel="1">
      <c r="A92" s="109"/>
      <c r="B92" s="110" t="s">
        <v>205</v>
      </c>
      <c r="C92" s="111">
        <v>0</v>
      </c>
      <c r="D92" s="111">
        <v>0</v>
      </c>
      <c r="E92" s="111">
        <v>0</v>
      </c>
      <c r="F92" s="112"/>
    </row>
    <row r="93" spans="1:6" ht="15.2" hidden="1" customHeight="1" outlineLevel="1">
      <c r="A93" s="109"/>
      <c r="B93" s="110" t="s">
        <v>206</v>
      </c>
      <c r="C93" s="111">
        <v>0</v>
      </c>
      <c r="D93" s="111">
        <v>0</v>
      </c>
      <c r="E93" s="111">
        <v>0</v>
      </c>
      <c r="F93" s="112"/>
    </row>
    <row r="94" spans="1:6" ht="15.2" hidden="1" customHeight="1" outlineLevel="1">
      <c r="A94" s="109"/>
      <c r="B94" s="110" t="s">
        <v>207</v>
      </c>
      <c r="C94" s="111">
        <v>0</v>
      </c>
      <c r="D94" s="111">
        <v>5000</v>
      </c>
      <c r="E94" s="111">
        <v>5000</v>
      </c>
      <c r="F94" s="112"/>
    </row>
    <row r="95" spans="1:6" ht="15.2" hidden="1" customHeight="1" outlineLevel="1">
      <c r="A95" s="109"/>
      <c r="B95" s="110" t="s">
        <v>208</v>
      </c>
      <c r="C95" s="111">
        <v>1136017</v>
      </c>
      <c r="D95" s="111">
        <v>6814379</v>
      </c>
      <c r="E95" s="111">
        <v>7950396</v>
      </c>
      <c r="F95" s="112"/>
    </row>
    <row r="96" spans="1:6" ht="15.2" hidden="1" customHeight="1" outlineLevel="1">
      <c r="A96" s="109"/>
      <c r="B96" s="110" t="s">
        <v>209</v>
      </c>
      <c r="C96" s="111">
        <v>224795</v>
      </c>
      <c r="D96" s="111">
        <v>1440929</v>
      </c>
      <c r="E96" s="111">
        <v>1665724</v>
      </c>
      <c r="F96" s="112"/>
    </row>
    <row r="97" spans="1:6" ht="15.2" hidden="1" customHeight="1" outlineLevel="1">
      <c r="A97" s="109"/>
      <c r="B97" s="110" t="s">
        <v>210</v>
      </c>
      <c r="C97" s="114"/>
      <c r="D97" s="114"/>
      <c r="E97" s="111">
        <v>0</v>
      </c>
      <c r="F97" s="112"/>
    </row>
    <row r="98" spans="1:6" ht="15.2" hidden="1" customHeight="1" outlineLevel="1">
      <c r="A98" s="109"/>
      <c r="B98" s="110" t="s">
        <v>211</v>
      </c>
      <c r="C98" s="111">
        <v>651295</v>
      </c>
      <c r="D98" s="111">
        <v>2873563</v>
      </c>
      <c r="E98" s="111">
        <v>3524858</v>
      </c>
      <c r="F98" s="112"/>
    </row>
    <row r="99" spans="1:6" ht="15.2" hidden="1" customHeight="1" outlineLevel="1">
      <c r="A99" s="109"/>
      <c r="B99" s="110" t="s">
        <v>212</v>
      </c>
      <c r="C99" s="111"/>
      <c r="D99" s="111"/>
      <c r="E99" s="111">
        <v>0</v>
      </c>
      <c r="F99" s="112"/>
    </row>
    <row r="100" spans="1:6" ht="15.2" hidden="1" customHeight="1" outlineLevel="1">
      <c r="A100" s="109"/>
      <c r="B100" s="110" t="s">
        <v>213</v>
      </c>
      <c r="C100" s="111">
        <v>1309759</v>
      </c>
      <c r="D100" s="111">
        <v>3737848</v>
      </c>
      <c r="E100" s="111">
        <v>5047607</v>
      </c>
      <c r="F100" s="112"/>
    </row>
    <row r="101" spans="1:6" ht="15.2" hidden="1" customHeight="1" outlineLevel="1">
      <c r="A101" s="109"/>
      <c r="B101" s="110" t="s">
        <v>214</v>
      </c>
      <c r="C101" s="111">
        <v>0</v>
      </c>
      <c r="D101" s="111">
        <v>0</v>
      </c>
      <c r="E101" s="111">
        <v>0</v>
      </c>
      <c r="F101" s="112"/>
    </row>
    <row r="102" spans="1:6" ht="15.2" hidden="1" customHeight="1" outlineLevel="1">
      <c r="A102" s="109"/>
      <c r="B102" s="110" t="s">
        <v>273</v>
      </c>
      <c r="C102" s="111">
        <v>149049</v>
      </c>
      <c r="D102" s="111">
        <v>2756</v>
      </c>
      <c r="E102" s="111">
        <v>151805</v>
      </c>
      <c r="F102" s="112"/>
    </row>
    <row r="103" spans="1:6" ht="15.2" hidden="1" customHeight="1" outlineLevel="1">
      <c r="A103" s="109"/>
      <c r="B103" s="110" t="s">
        <v>215</v>
      </c>
      <c r="C103" s="111">
        <v>0</v>
      </c>
      <c r="D103" s="111">
        <v>67245</v>
      </c>
      <c r="E103" s="111">
        <v>67245</v>
      </c>
      <c r="F103" s="112"/>
    </row>
    <row r="104" spans="1:6" ht="15.2" hidden="1" customHeight="1" outlineLevel="1">
      <c r="A104" s="109"/>
      <c r="B104" s="110" t="s">
        <v>216</v>
      </c>
      <c r="C104" s="111">
        <v>0</v>
      </c>
      <c r="D104" s="111">
        <v>0</v>
      </c>
      <c r="E104" s="111">
        <v>0</v>
      </c>
      <c r="F104" s="112"/>
    </row>
    <row r="105" spans="1:6" ht="15.2" hidden="1" customHeight="1" outlineLevel="1">
      <c r="A105" s="109"/>
      <c r="B105" s="110" t="s">
        <v>217</v>
      </c>
      <c r="C105" s="111">
        <v>0</v>
      </c>
      <c r="D105" s="111">
        <v>0</v>
      </c>
      <c r="E105" s="111">
        <v>0</v>
      </c>
      <c r="F105" s="112"/>
    </row>
    <row r="106" spans="1:6" ht="15.2" hidden="1" customHeight="1" outlineLevel="1">
      <c r="A106" s="109"/>
      <c r="B106" s="110" t="s">
        <v>218</v>
      </c>
      <c r="C106" s="111">
        <v>410560</v>
      </c>
      <c r="D106" s="111">
        <v>1688341</v>
      </c>
      <c r="E106" s="111">
        <v>2098901</v>
      </c>
      <c r="F106" s="112"/>
    </row>
    <row r="107" spans="1:6" ht="15.2" hidden="1" customHeight="1" outlineLevel="1">
      <c r="A107" s="109"/>
      <c r="B107" s="110" t="s">
        <v>219</v>
      </c>
      <c r="C107" s="114"/>
      <c r="D107" s="111">
        <v>0</v>
      </c>
      <c r="E107" s="111">
        <v>0</v>
      </c>
      <c r="F107" s="112"/>
    </row>
    <row r="108" spans="1:6" ht="15.2" hidden="1" customHeight="1" outlineLevel="1">
      <c r="A108" s="109"/>
      <c r="B108" s="110" t="s">
        <v>220</v>
      </c>
      <c r="C108" s="114"/>
      <c r="D108" s="111"/>
      <c r="E108" s="111">
        <v>0</v>
      </c>
      <c r="F108" s="112"/>
    </row>
    <row r="109" spans="1:6" ht="15.2" hidden="1" customHeight="1" outlineLevel="1">
      <c r="A109" s="109"/>
      <c r="B109" s="110" t="s">
        <v>221</v>
      </c>
      <c r="C109" s="114"/>
      <c r="D109" s="114"/>
      <c r="E109" s="111">
        <v>0</v>
      </c>
      <c r="F109" s="112"/>
    </row>
    <row r="110" spans="1:6" ht="15.2" hidden="1" customHeight="1" outlineLevel="1">
      <c r="A110" s="109"/>
      <c r="B110" s="110" t="s">
        <v>274</v>
      </c>
      <c r="C110" s="111">
        <v>0</v>
      </c>
      <c r="D110" s="111">
        <v>0</v>
      </c>
      <c r="E110" s="111">
        <v>0</v>
      </c>
      <c r="F110" s="112"/>
    </row>
    <row r="111" spans="1:6" ht="15.2" hidden="1" customHeight="1" outlineLevel="1">
      <c r="A111" s="109"/>
      <c r="B111" s="110" t="s">
        <v>222</v>
      </c>
      <c r="C111" s="111">
        <v>0</v>
      </c>
      <c r="D111" s="111">
        <v>1138491</v>
      </c>
      <c r="E111" s="111">
        <v>1138491</v>
      </c>
      <c r="F111" s="112"/>
    </row>
    <row r="112" spans="1:6" ht="15.2" hidden="1" customHeight="1" outlineLevel="1">
      <c r="A112" s="109"/>
      <c r="B112" s="110" t="s">
        <v>223</v>
      </c>
      <c r="C112" s="114"/>
      <c r="D112" s="114"/>
      <c r="E112" s="111">
        <v>0</v>
      </c>
      <c r="F112" s="112"/>
    </row>
    <row r="113" spans="1:6" ht="15.2" hidden="1" customHeight="1" outlineLevel="1">
      <c r="A113" s="109"/>
      <c r="B113" s="110" t="s">
        <v>224</v>
      </c>
      <c r="C113" s="114"/>
      <c r="D113" s="111">
        <v>0</v>
      </c>
      <c r="E113" s="111">
        <v>0</v>
      </c>
      <c r="F113" s="112"/>
    </row>
    <row r="114" spans="1:6" ht="15.2" hidden="1" customHeight="1" outlineLevel="1">
      <c r="A114" s="109"/>
      <c r="B114" s="110" t="s">
        <v>225</v>
      </c>
      <c r="C114" s="111">
        <v>0</v>
      </c>
      <c r="D114" s="111">
        <v>0</v>
      </c>
      <c r="E114" s="111">
        <v>0</v>
      </c>
      <c r="F114" s="112"/>
    </row>
    <row r="115" spans="1:6" ht="15.2" customHeight="1" collapsed="1">
      <c r="A115" s="109" t="s">
        <v>43</v>
      </c>
      <c r="B115" s="113" t="s">
        <v>229</v>
      </c>
      <c r="C115" s="111">
        <f>SUM($C$89:$C$114)</f>
        <v>3881475</v>
      </c>
      <c r="D115" s="111">
        <f>SUM($D$89:$D$114)</f>
        <v>17768552</v>
      </c>
      <c r="E115" s="111">
        <f>SUM($E$89:$E$114)</f>
        <v>21650027</v>
      </c>
      <c r="F115" s="112"/>
    </row>
    <row r="116" spans="1:6" ht="15.2" hidden="1" customHeight="1" outlineLevel="1">
      <c r="A116" s="109"/>
      <c r="B116" s="110" t="s">
        <v>272</v>
      </c>
      <c r="C116" s="111">
        <v>0</v>
      </c>
      <c r="D116" s="111">
        <v>403967.51</v>
      </c>
      <c r="E116" s="111">
        <v>403967.51</v>
      </c>
      <c r="F116" s="112"/>
    </row>
    <row r="117" spans="1:6" ht="15.2" hidden="1" customHeight="1" outlineLevel="1">
      <c r="A117" s="109"/>
      <c r="B117" s="110" t="s">
        <v>203</v>
      </c>
      <c r="C117" s="111">
        <v>187881</v>
      </c>
      <c r="D117" s="111">
        <v>0</v>
      </c>
      <c r="E117" s="111">
        <v>187881</v>
      </c>
      <c r="F117" s="112"/>
    </row>
    <row r="118" spans="1:6" ht="15.2" hidden="1" customHeight="1" outlineLevel="1">
      <c r="A118" s="109"/>
      <c r="B118" s="110" t="s">
        <v>204</v>
      </c>
      <c r="C118" s="111">
        <v>161063.04182011832</v>
      </c>
      <c r="D118" s="111">
        <v>197230.95817988168</v>
      </c>
      <c r="E118" s="111">
        <v>358294</v>
      </c>
      <c r="F118" s="112"/>
    </row>
    <row r="119" spans="1:6" ht="15.2" hidden="1" customHeight="1" outlineLevel="1">
      <c r="A119" s="109"/>
      <c r="B119" s="110" t="s">
        <v>205</v>
      </c>
      <c r="C119" s="111">
        <v>0</v>
      </c>
      <c r="D119" s="111">
        <v>0</v>
      </c>
      <c r="E119" s="111">
        <v>0</v>
      </c>
      <c r="F119" s="112"/>
    </row>
    <row r="120" spans="1:6" ht="15.2" hidden="1" customHeight="1" outlineLevel="1">
      <c r="A120" s="109"/>
      <c r="B120" s="110" t="s">
        <v>206</v>
      </c>
      <c r="C120" s="111">
        <v>0</v>
      </c>
      <c r="D120" s="111">
        <v>0</v>
      </c>
      <c r="E120" s="111">
        <v>0</v>
      </c>
      <c r="F120" s="112"/>
    </row>
    <row r="121" spans="1:6" ht="15.2" hidden="1" customHeight="1" outlineLevel="1">
      <c r="A121" s="109"/>
      <c r="B121" s="110" t="s">
        <v>207</v>
      </c>
      <c r="C121" s="111">
        <v>0</v>
      </c>
      <c r="D121" s="111">
        <v>398204</v>
      </c>
      <c r="E121" s="111">
        <v>398204</v>
      </c>
      <c r="F121" s="112"/>
    </row>
    <row r="122" spans="1:6" ht="15.2" hidden="1" customHeight="1" outlineLevel="1">
      <c r="A122" s="109"/>
      <c r="B122" s="110" t="s">
        <v>208</v>
      </c>
      <c r="C122" s="111">
        <v>1554271</v>
      </c>
      <c r="D122" s="111">
        <v>10589297</v>
      </c>
      <c r="E122" s="111">
        <v>12143568</v>
      </c>
      <c r="F122" s="112"/>
    </row>
    <row r="123" spans="1:6" ht="15.2" hidden="1" customHeight="1" outlineLevel="1">
      <c r="A123" s="109"/>
      <c r="B123" s="110" t="s">
        <v>209</v>
      </c>
      <c r="C123" s="111">
        <v>658106</v>
      </c>
      <c r="D123" s="111">
        <v>3697142</v>
      </c>
      <c r="E123" s="111">
        <v>4355248</v>
      </c>
      <c r="F123" s="112"/>
    </row>
    <row r="124" spans="1:6" ht="15.2" hidden="1" customHeight="1" outlineLevel="1">
      <c r="A124" s="109"/>
      <c r="B124" s="110" t="s">
        <v>210</v>
      </c>
      <c r="C124" s="111">
        <v>5918</v>
      </c>
      <c r="D124" s="111">
        <v>177582</v>
      </c>
      <c r="E124" s="111">
        <v>183500</v>
      </c>
      <c r="F124" s="112"/>
    </row>
    <row r="125" spans="1:6" ht="15.2" hidden="1" customHeight="1" outlineLevel="1">
      <c r="A125" s="109"/>
      <c r="B125" s="110" t="s">
        <v>211</v>
      </c>
      <c r="C125" s="111">
        <v>2394255</v>
      </c>
      <c r="D125" s="111">
        <v>14350601</v>
      </c>
      <c r="E125" s="111">
        <v>16744856</v>
      </c>
      <c r="F125" s="112"/>
    </row>
    <row r="126" spans="1:6" ht="15.2" hidden="1" customHeight="1" outlineLevel="1">
      <c r="A126" s="109"/>
      <c r="B126" s="110" t="s">
        <v>212</v>
      </c>
      <c r="C126" s="111">
        <v>1241384</v>
      </c>
      <c r="D126" s="111"/>
      <c r="E126" s="111">
        <v>1241384</v>
      </c>
      <c r="F126" s="112"/>
    </row>
    <row r="127" spans="1:6" ht="15.2" hidden="1" customHeight="1" outlineLevel="1">
      <c r="A127" s="109"/>
      <c r="B127" s="110" t="s">
        <v>213</v>
      </c>
      <c r="C127" s="111">
        <v>914829</v>
      </c>
      <c r="D127" s="111">
        <v>10806967</v>
      </c>
      <c r="E127" s="111">
        <v>11721796</v>
      </c>
      <c r="F127" s="112"/>
    </row>
    <row r="128" spans="1:6" ht="15.2" hidden="1" customHeight="1" outlineLevel="1">
      <c r="A128" s="109"/>
      <c r="B128" s="110" t="s">
        <v>214</v>
      </c>
      <c r="C128" s="111">
        <v>271710</v>
      </c>
      <c r="D128" s="111">
        <v>5414</v>
      </c>
      <c r="E128" s="111">
        <v>277124</v>
      </c>
      <c r="F128" s="112"/>
    </row>
    <row r="129" spans="1:6" ht="15.2" hidden="1" customHeight="1" outlineLevel="1">
      <c r="A129" s="109"/>
      <c r="B129" s="110" t="s">
        <v>273</v>
      </c>
      <c r="C129" s="111">
        <v>0</v>
      </c>
      <c r="D129" s="111">
        <v>326081</v>
      </c>
      <c r="E129" s="111">
        <v>326081</v>
      </c>
      <c r="F129" s="112"/>
    </row>
    <row r="130" spans="1:6" ht="15.2" hidden="1" customHeight="1" outlineLevel="1">
      <c r="A130" s="109"/>
      <c r="B130" s="110" t="s">
        <v>215</v>
      </c>
      <c r="C130" s="111">
        <v>154372</v>
      </c>
      <c r="D130" s="111">
        <v>-7.0000000006984919E-2</v>
      </c>
      <c r="E130" s="111">
        <v>154371.93</v>
      </c>
      <c r="F130" s="112"/>
    </row>
    <row r="131" spans="1:6" ht="15.2" hidden="1" customHeight="1" outlineLevel="1">
      <c r="A131" s="109"/>
      <c r="B131" s="110" t="s">
        <v>216</v>
      </c>
      <c r="C131" s="111">
        <v>3</v>
      </c>
      <c r="D131" s="111">
        <v>5494</v>
      </c>
      <c r="E131" s="111">
        <v>5497</v>
      </c>
      <c r="F131" s="112"/>
    </row>
    <row r="132" spans="1:6" ht="15.2" hidden="1" customHeight="1" outlineLevel="1">
      <c r="A132" s="109"/>
      <c r="B132" s="110" t="s">
        <v>217</v>
      </c>
      <c r="C132" s="111">
        <v>0</v>
      </c>
      <c r="D132" s="111">
        <v>41979.39</v>
      </c>
      <c r="E132" s="111">
        <v>41979.39</v>
      </c>
      <c r="F132" s="112"/>
    </row>
    <row r="133" spans="1:6" ht="15.2" hidden="1" customHeight="1" outlineLevel="1">
      <c r="A133" s="109"/>
      <c r="B133" s="110" t="s">
        <v>218</v>
      </c>
      <c r="C133" s="111">
        <v>0</v>
      </c>
      <c r="D133" s="111">
        <v>219301</v>
      </c>
      <c r="E133" s="111">
        <v>219301</v>
      </c>
      <c r="F133" s="112"/>
    </row>
    <row r="134" spans="1:6" ht="15.2" hidden="1" customHeight="1" outlineLevel="1">
      <c r="A134" s="109"/>
      <c r="B134" s="110" t="s">
        <v>219</v>
      </c>
      <c r="C134" s="111">
        <v>0</v>
      </c>
      <c r="D134" s="111">
        <v>0</v>
      </c>
      <c r="E134" s="111">
        <v>0</v>
      </c>
      <c r="F134" s="112"/>
    </row>
    <row r="135" spans="1:6" ht="15.2" hidden="1" customHeight="1" outlineLevel="1">
      <c r="A135" s="109"/>
      <c r="B135" s="110" t="s">
        <v>220</v>
      </c>
      <c r="C135" s="111">
        <v>4351</v>
      </c>
      <c r="D135" s="111">
        <v>112015.88</v>
      </c>
      <c r="E135" s="111">
        <v>116366.88</v>
      </c>
      <c r="F135" s="112"/>
    </row>
    <row r="136" spans="1:6" ht="15.2" hidden="1" customHeight="1" outlineLevel="1">
      <c r="A136" s="109"/>
      <c r="B136" s="110" t="s">
        <v>221</v>
      </c>
      <c r="C136" s="114"/>
      <c r="D136" s="114"/>
      <c r="E136" s="111">
        <v>0</v>
      </c>
      <c r="F136" s="112"/>
    </row>
    <row r="137" spans="1:6" ht="15.2" hidden="1" customHeight="1" outlineLevel="1">
      <c r="A137" s="109"/>
      <c r="B137" s="110" t="s">
        <v>274</v>
      </c>
      <c r="C137" s="111">
        <v>0</v>
      </c>
      <c r="D137" s="111">
        <v>0</v>
      </c>
      <c r="E137" s="111">
        <v>0</v>
      </c>
      <c r="F137" s="112"/>
    </row>
    <row r="138" spans="1:6" ht="15.2" hidden="1" customHeight="1" outlineLevel="1">
      <c r="A138" s="109"/>
      <c r="B138" s="110" t="s">
        <v>222</v>
      </c>
      <c r="C138" s="111">
        <v>10128</v>
      </c>
      <c r="D138" s="111">
        <v>4303832</v>
      </c>
      <c r="E138" s="111">
        <v>4313960</v>
      </c>
      <c r="F138" s="112"/>
    </row>
    <row r="139" spans="1:6" ht="15.2" hidden="1" customHeight="1" outlineLevel="1">
      <c r="A139" s="109"/>
      <c r="B139" s="110" t="s">
        <v>223</v>
      </c>
      <c r="C139" s="111">
        <v>370461</v>
      </c>
      <c r="D139" s="111">
        <v>185644</v>
      </c>
      <c r="E139" s="111">
        <v>556105</v>
      </c>
      <c r="F139" s="112"/>
    </row>
    <row r="140" spans="1:6" ht="15.2" hidden="1" customHeight="1" outlineLevel="1">
      <c r="A140" s="109"/>
      <c r="B140" s="110" t="s">
        <v>224</v>
      </c>
      <c r="C140" s="111">
        <v>168178.52999999997</v>
      </c>
      <c r="D140" s="111">
        <v>2356974.89</v>
      </c>
      <c r="E140" s="111">
        <v>2525153.42</v>
      </c>
      <c r="F140" s="112"/>
    </row>
    <row r="141" spans="1:6" ht="15.2" hidden="1" customHeight="1" outlineLevel="1">
      <c r="A141" s="109"/>
      <c r="B141" s="110" t="s">
        <v>225</v>
      </c>
      <c r="C141" s="111">
        <v>101689</v>
      </c>
      <c r="D141" s="111">
        <v>244157</v>
      </c>
      <c r="E141" s="111">
        <v>345846</v>
      </c>
      <c r="F141" s="112"/>
    </row>
    <row r="142" spans="1:6" ht="15.2" customHeight="1" collapsed="1">
      <c r="A142" s="109" t="s">
        <v>45</v>
      </c>
      <c r="B142" s="113" t="s">
        <v>230</v>
      </c>
      <c r="C142" s="111">
        <f>SUM($C$116:$C$141)</f>
        <v>8198599.5718201185</v>
      </c>
      <c r="D142" s="111">
        <f>SUM($D$116:$D$141)</f>
        <v>48421884.558179885</v>
      </c>
      <c r="E142" s="111">
        <f>SUM($E$116:$E$141)</f>
        <v>56620484.130000003</v>
      </c>
      <c r="F142" s="112"/>
    </row>
    <row r="143" spans="1:6" ht="15.2" hidden="1" customHeight="1" outlineLevel="1">
      <c r="A143" s="109"/>
      <c r="B143" s="110" t="s">
        <v>272</v>
      </c>
      <c r="C143" s="111">
        <v>0</v>
      </c>
      <c r="D143" s="111">
        <v>171435.37</v>
      </c>
      <c r="E143" s="111">
        <v>171435.37</v>
      </c>
      <c r="F143" s="112"/>
    </row>
    <row r="144" spans="1:6" ht="15.2" hidden="1" customHeight="1" outlineLevel="1">
      <c r="A144" s="109"/>
      <c r="B144" s="110" t="s">
        <v>203</v>
      </c>
      <c r="C144" s="111">
        <v>-146343</v>
      </c>
      <c r="D144" s="111">
        <v>-3716</v>
      </c>
      <c r="E144" s="111">
        <v>-150059</v>
      </c>
      <c r="F144" s="112"/>
    </row>
    <row r="145" spans="1:6" ht="15.2" hidden="1" customHeight="1" outlineLevel="1">
      <c r="A145" s="109"/>
      <c r="B145" s="110" t="s">
        <v>204</v>
      </c>
      <c r="C145" s="111">
        <v>488050</v>
      </c>
      <c r="D145" s="111">
        <v>31900</v>
      </c>
      <c r="E145" s="111">
        <v>519950</v>
      </c>
      <c r="F145" s="112"/>
    </row>
    <row r="146" spans="1:6" ht="15.2" hidden="1" customHeight="1" outlineLevel="1">
      <c r="A146" s="109"/>
      <c r="B146" s="110" t="s">
        <v>205</v>
      </c>
      <c r="C146" s="111">
        <v>0</v>
      </c>
      <c r="D146" s="111">
        <v>0</v>
      </c>
      <c r="E146" s="111">
        <v>0</v>
      </c>
      <c r="F146" s="112"/>
    </row>
    <row r="147" spans="1:6" ht="15.2" hidden="1" customHeight="1" outlineLevel="1">
      <c r="A147" s="109"/>
      <c r="B147" s="110" t="s">
        <v>206</v>
      </c>
      <c r="C147" s="111">
        <v>288070.4299999997</v>
      </c>
      <c r="D147" s="111">
        <v>56527.550000000083</v>
      </c>
      <c r="E147" s="111">
        <v>344597.97999999981</v>
      </c>
      <c r="F147" s="112"/>
    </row>
    <row r="148" spans="1:6" ht="15.2" hidden="1" customHeight="1" outlineLevel="1">
      <c r="A148" s="109"/>
      <c r="B148" s="110" t="s">
        <v>207</v>
      </c>
      <c r="C148" s="111">
        <v>374</v>
      </c>
      <c r="D148" s="111">
        <v>680840</v>
      </c>
      <c r="E148" s="111">
        <v>681214</v>
      </c>
      <c r="F148" s="112"/>
    </row>
    <row r="149" spans="1:6" ht="15.2" hidden="1" customHeight="1" outlineLevel="1">
      <c r="A149" s="109"/>
      <c r="B149" s="110" t="s">
        <v>208</v>
      </c>
      <c r="C149" s="111">
        <v>513667</v>
      </c>
      <c r="D149" s="111">
        <v>13520764</v>
      </c>
      <c r="E149" s="111">
        <v>14034431</v>
      </c>
      <c r="F149" s="112"/>
    </row>
    <row r="150" spans="1:6" ht="15.2" hidden="1" customHeight="1" outlineLevel="1">
      <c r="A150" s="109"/>
      <c r="B150" s="110" t="s">
        <v>209</v>
      </c>
      <c r="C150" s="111">
        <v>-107506</v>
      </c>
      <c r="D150" s="111">
        <v>12461746</v>
      </c>
      <c r="E150" s="111">
        <v>12354240</v>
      </c>
      <c r="F150" s="112"/>
    </row>
    <row r="151" spans="1:6" ht="15.2" hidden="1" customHeight="1" outlineLevel="1">
      <c r="A151" s="109"/>
      <c r="B151" s="110" t="s">
        <v>210</v>
      </c>
      <c r="C151" s="111">
        <v>24453</v>
      </c>
      <c r="D151" s="111">
        <v>18869</v>
      </c>
      <c r="E151" s="111">
        <v>43322</v>
      </c>
      <c r="F151" s="112"/>
    </row>
    <row r="152" spans="1:6" ht="15.2" hidden="1" customHeight="1" outlineLevel="1">
      <c r="A152" s="109"/>
      <c r="B152" s="110" t="s">
        <v>211</v>
      </c>
      <c r="C152" s="111">
        <v>1603913</v>
      </c>
      <c r="D152" s="111">
        <v>9018845</v>
      </c>
      <c r="E152" s="111">
        <v>10622758</v>
      </c>
      <c r="F152" s="112"/>
    </row>
    <row r="153" spans="1:6" ht="15.2" hidden="1" customHeight="1" outlineLevel="1">
      <c r="A153" s="109"/>
      <c r="B153" s="110" t="s">
        <v>212</v>
      </c>
      <c r="C153" s="111">
        <v>1984845</v>
      </c>
      <c r="D153" s="111">
        <v>-241707</v>
      </c>
      <c r="E153" s="111">
        <v>1743138</v>
      </c>
      <c r="F153" s="112"/>
    </row>
    <row r="154" spans="1:6" ht="15.2" hidden="1" customHeight="1" outlineLevel="1">
      <c r="A154" s="109"/>
      <c r="B154" s="110" t="s">
        <v>213</v>
      </c>
      <c r="C154" s="111">
        <v>2426652</v>
      </c>
      <c r="D154" s="111">
        <v>30755002</v>
      </c>
      <c r="E154" s="111">
        <v>33181654</v>
      </c>
      <c r="F154" s="112"/>
    </row>
    <row r="155" spans="1:6" ht="15.2" hidden="1" customHeight="1" outlineLevel="1">
      <c r="A155" s="109"/>
      <c r="B155" s="110" t="s">
        <v>214</v>
      </c>
      <c r="C155" s="111">
        <v>1370932</v>
      </c>
      <c r="D155" s="111">
        <v>104024</v>
      </c>
      <c r="E155" s="111">
        <v>1474956</v>
      </c>
      <c r="F155" s="112"/>
    </row>
    <row r="156" spans="1:6" ht="15.2" hidden="1" customHeight="1" outlineLevel="1">
      <c r="A156" s="109"/>
      <c r="B156" s="110" t="s">
        <v>273</v>
      </c>
      <c r="C156" s="111">
        <v>6841</v>
      </c>
      <c r="D156" s="111">
        <v>3915413</v>
      </c>
      <c r="E156" s="111">
        <v>3922254</v>
      </c>
      <c r="F156" s="112"/>
    </row>
    <row r="157" spans="1:6" ht="15.2" hidden="1" customHeight="1" outlineLevel="1">
      <c r="A157" s="109"/>
      <c r="B157" s="110" t="s">
        <v>215</v>
      </c>
      <c r="C157" s="111">
        <v>245193</v>
      </c>
      <c r="D157" s="111">
        <v>-56655.390678040043</v>
      </c>
      <c r="E157" s="111">
        <v>188537.60932195996</v>
      </c>
      <c r="F157" s="112"/>
    </row>
    <row r="158" spans="1:6" ht="15.2" hidden="1" customHeight="1" outlineLevel="1">
      <c r="A158" s="109"/>
      <c r="B158" s="110" t="s">
        <v>216</v>
      </c>
      <c r="C158" s="111">
        <v>-124477</v>
      </c>
      <c r="D158" s="111">
        <v>-1245702</v>
      </c>
      <c r="E158" s="111">
        <v>-1370179</v>
      </c>
      <c r="F158" s="112"/>
    </row>
    <row r="159" spans="1:6" ht="15.2" hidden="1" customHeight="1" outlineLevel="1">
      <c r="A159" s="109"/>
      <c r="B159" s="110" t="s">
        <v>217</v>
      </c>
      <c r="C159" s="111">
        <v>533783.84426570754</v>
      </c>
      <c r="D159" s="111">
        <v>5109068.7425059304</v>
      </c>
      <c r="E159" s="111">
        <v>5642852.5867716381</v>
      </c>
      <c r="F159" s="112"/>
    </row>
    <row r="160" spans="1:6" ht="15.2" hidden="1" customHeight="1" outlineLevel="1">
      <c r="A160" s="109"/>
      <c r="B160" s="110" t="s">
        <v>218</v>
      </c>
      <c r="C160" s="111">
        <v>1381530</v>
      </c>
      <c r="D160" s="111">
        <v>25797597</v>
      </c>
      <c r="E160" s="111">
        <v>27179127</v>
      </c>
      <c r="F160" s="112"/>
    </row>
    <row r="161" spans="1:6" ht="15.2" hidden="1" customHeight="1" outlineLevel="1">
      <c r="A161" s="109"/>
      <c r="B161" s="110" t="s">
        <v>219</v>
      </c>
      <c r="C161" s="111">
        <v>-33115</v>
      </c>
      <c r="D161" s="111">
        <v>0</v>
      </c>
      <c r="E161" s="111">
        <v>-33115</v>
      </c>
      <c r="F161" s="112"/>
    </row>
    <row r="162" spans="1:6" ht="15.2" hidden="1" customHeight="1" outlineLevel="1">
      <c r="A162" s="109"/>
      <c r="B162" s="110" t="s">
        <v>220</v>
      </c>
      <c r="C162" s="111">
        <v>0</v>
      </c>
      <c r="D162" s="111">
        <v>1146805</v>
      </c>
      <c r="E162" s="111">
        <v>1146805</v>
      </c>
      <c r="F162" s="112"/>
    </row>
    <row r="163" spans="1:6" ht="15.2" hidden="1" customHeight="1" outlineLevel="1">
      <c r="A163" s="109"/>
      <c r="B163" s="110" t="s">
        <v>221</v>
      </c>
      <c r="C163" s="111">
        <v>55058.93</v>
      </c>
      <c r="D163" s="114"/>
      <c r="E163" s="111">
        <v>55058.93</v>
      </c>
      <c r="F163" s="112"/>
    </row>
    <row r="164" spans="1:6" ht="15.2" hidden="1" customHeight="1" outlineLevel="1">
      <c r="A164" s="109"/>
      <c r="B164" s="110" t="s">
        <v>274</v>
      </c>
      <c r="C164" s="111">
        <v>19956</v>
      </c>
      <c r="D164" s="111">
        <v>0</v>
      </c>
      <c r="E164" s="111">
        <v>19956</v>
      </c>
      <c r="F164" s="112"/>
    </row>
    <row r="165" spans="1:6" ht="15.2" hidden="1" customHeight="1" outlineLevel="1">
      <c r="A165" s="109"/>
      <c r="B165" s="110" t="s">
        <v>222</v>
      </c>
      <c r="C165" s="111">
        <v>180790</v>
      </c>
      <c r="D165" s="111">
        <v>8010057</v>
      </c>
      <c r="E165" s="111">
        <v>8190847</v>
      </c>
      <c r="F165" s="112"/>
    </row>
    <row r="166" spans="1:6" ht="15.2" hidden="1" customHeight="1" outlineLevel="1">
      <c r="A166" s="109"/>
      <c r="B166" s="110" t="s">
        <v>223</v>
      </c>
      <c r="C166" s="111">
        <v>849321</v>
      </c>
      <c r="D166" s="111">
        <v>1410485</v>
      </c>
      <c r="E166" s="111">
        <v>2259806</v>
      </c>
      <c r="F166" s="112"/>
    </row>
    <row r="167" spans="1:6" ht="15.2" hidden="1" customHeight="1" outlineLevel="1">
      <c r="A167" s="109"/>
      <c r="B167" s="110" t="s">
        <v>224</v>
      </c>
      <c r="C167" s="111">
        <v>739380.6799999997</v>
      </c>
      <c r="D167" s="111">
        <v>16380581.240000013</v>
      </c>
      <c r="E167" s="111">
        <v>17119961.920000013</v>
      </c>
      <c r="F167" s="112"/>
    </row>
    <row r="168" spans="1:6" ht="15.2" hidden="1" customHeight="1" outlineLevel="1">
      <c r="A168" s="109"/>
      <c r="B168" s="110" t="s">
        <v>225</v>
      </c>
      <c r="C168" s="111">
        <v>970809</v>
      </c>
      <c r="D168" s="111">
        <v>12534345</v>
      </c>
      <c r="E168" s="111">
        <v>13505154</v>
      </c>
      <c r="F168" s="112"/>
    </row>
    <row r="169" spans="1:6" ht="15.2" customHeight="1" collapsed="1">
      <c r="A169" s="109" t="s">
        <v>59</v>
      </c>
      <c r="B169" s="113" t="s">
        <v>231</v>
      </c>
      <c r="C169" s="111">
        <f>SUM($C$143:$C$168)</f>
        <v>13272178.884265706</v>
      </c>
      <c r="D169" s="111">
        <f>SUM($D$143:$D$168)</f>
        <v>139576524.51182792</v>
      </c>
      <c r="E169" s="111">
        <f>SUM($E$143:$E$168)</f>
        <v>152848703.39609361</v>
      </c>
      <c r="F169" s="112"/>
    </row>
    <row r="170" spans="1:6" ht="15.2" hidden="1" customHeight="1" outlineLevel="1">
      <c r="A170" s="109"/>
      <c r="B170" s="110" t="s">
        <v>272</v>
      </c>
      <c r="C170" s="111">
        <v>0</v>
      </c>
      <c r="D170" s="111">
        <v>8067992.4400000004</v>
      </c>
      <c r="E170" s="111">
        <v>8067992.4400000004</v>
      </c>
      <c r="F170" s="112"/>
    </row>
    <row r="171" spans="1:6" ht="15.2" hidden="1" customHeight="1" outlineLevel="1">
      <c r="A171" s="109"/>
      <c r="B171" s="110" t="s">
        <v>203</v>
      </c>
      <c r="C171" s="111">
        <v>105049171</v>
      </c>
      <c r="D171" s="111">
        <v>3716</v>
      </c>
      <c r="E171" s="111">
        <v>105052887</v>
      </c>
      <c r="F171" s="112"/>
    </row>
    <row r="172" spans="1:6" ht="15.2" hidden="1" customHeight="1" outlineLevel="1">
      <c r="A172" s="109"/>
      <c r="B172" s="110" t="s">
        <v>204</v>
      </c>
      <c r="C172" s="111">
        <v>58611186.958179884</v>
      </c>
      <c r="D172" s="111">
        <v>65848521.041820116</v>
      </c>
      <c r="E172" s="111">
        <v>124459708</v>
      </c>
      <c r="F172" s="112"/>
    </row>
    <row r="173" spans="1:6" ht="15.2" hidden="1" customHeight="1" outlineLevel="1">
      <c r="A173" s="109"/>
      <c r="B173" s="110" t="s">
        <v>205</v>
      </c>
      <c r="C173" s="111">
        <v>0</v>
      </c>
      <c r="D173" s="111">
        <v>0</v>
      </c>
      <c r="E173" s="111">
        <v>0</v>
      </c>
      <c r="F173" s="112"/>
    </row>
    <row r="174" spans="1:6" ht="15.2" hidden="1" customHeight="1" outlineLevel="1">
      <c r="A174" s="109"/>
      <c r="B174" s="110" t="s">
        <v>206</v>
      </c>
      <c r="C174" s="111">
        <v>13045039.439999998</v>
      </c>
      <c r="D174" s="111">
        <v>1610150.610000001</v>
      </c>
      <c r="E174" s="111">
        <v>14655190.049999999</v>
      </c>
      <c r="F174" s="112"/>
    </row>
    <row r="175" spans="1:6" ht="15.2" hidden="1" customHeight="1" outlineLevel="1">
      <c r="A175" s="109"/>
      <c r="B175" s="110" t="s">
        <v>207</v>
      </c>
      <c r="C175" s="111">
        <v>21804</v>
      </c>
      <c r="D175" s="111">
        <v>18602439</v>
      </c>
      <c r="E175" s="111">
        <v>18624243</v>
      </c>
      <c r="F175" s="112"/>
    </row>
    <row r="176" spans="1:6" ht="15.2" hidden="1" customHeight="1" outlineLevel="1">
      <c r="A176" s="109"/>
      <c r="B176" s="110" t="s">
        <v>208</v>
      </c>
      <c r="C176" s="111">
        <v>295133679</v>
      </c>
      <c r="D176" s="111">
        <v>2301552990</v>
      </c>
      <c r="E176" s="111">
        <v>2596686669</v>
      </c>
      <c r="F176" s="112"/>
    </row>
    <row r="177" spans="1:6" ht="15.2" hidden="1" customHeight="1" outlineLevel="1">
      <c r="A177" s="109"/>
      <c r="B177" s="110" t="s">
        <v>209</v>
      </c>
      <c r="C177" s="111">
        <v>54905951</v>
      </c>
      <c r="D177" s="111">
        <v>777985748</v>
      </c>
      <c r="E177" s="111">
        <v>832891699</v>
      </c>
      <c r="F177" s="112"/>
    </row>
    <row r="178" spans="1:6" ht="15.2" hidden="1" customHeight="1" outlineLevel="1">
      <c r="A178" s="109"/>
      <c r="B178" s="110" t="s">
        <v>210</v>
      </c>
      <c r="C178" s="111">
        <v>308039</v>
      </c>
      <c r="D178" s="111">
        <v>11236749</v>
      </c>
      <c r="E178" s="111">
        <v>11544788</v>
      </c>
      <c r="F178" s="112"/>
    </row>
    <row r="179" spans="1:6" ht="15.2" hidden="1" customHeight="1" outlineLevel="1">
      <c r="A179" s="109"/>
      <c r="B179" s="110" t="s">
        <v>211</v>
      </c>
      <c r="C179" s="111">
        <v>378528142</v>
      </c>
      <c r="D179" s="111">
        <v>1993911459</v>
      </c>
      <c r="E179" s="111">
        <v>2372439601</v>
      </c>
      <c r="F179" s="112"/>
    </row>
    <row r="180" spans="1:6" ht="15.2" hidden="1" customHeight="1" outlineLevel="1">
      <c r="A180" s="109"/>
      <c r="B180" s="110" t="s">
        <v>212</v>
      </c>
      <c r="C180" s="111">
        <v>133700758</v>
      </c>
      <c r="D180" s="111">
        <v>241707</v>
      </c>
      <c r="E180" s="111">
        <v>133942465</v>
      </c>
      <c r="F180" s="112"/>
    </row>
    <row r="181" spans="1:6" ht="15.2" hidden="1" customHeight="1" outlineLevel="1">
      <c r="A181" s="109"/>
      <c r="B181" s="110" t="s">
        <v>213</v>
      </c>
      <c r="C181" s="111">
        <v>324381948</v>
      </c>
      <c r="D181" s="111">
        <v>3717624204</v>
      </c>
      <c r="E181" s="111">
        <v>4042006152</v>
      </c>
      <c r="F181" s="112"/>
    </row>
    <row r="182" spans="1:6" ht="15.2" hidden="1" customHeight="1" outlineLevel="1">
      <c r="A182" s="109"/>
      <c r="B182" s="110" t="s">
        <v>214</v>
      </c>
      <c r="C182" s="111">
        <v>90638503</v>
      </c>
      <c r="D182" s="111">
        <v>5139238</v>
      </c>
      <c r="E182" s="111">
        <v>95777741</v>
      </c>
      <c r="F182" s="112"/>
    </row>
    <row r="183" spans="1:6" ht="15.2" hidden="1" customHeight="1" outlineLevel="1">
      <c r="A183" s="109"/>
      <c r="B183" s="110" t="s">
        <v>273</v>
      </c>
      <c r="C183" s="111">
        <v>142208</v>
      </c>
      <c r="D183" s="111">
        <v>110509644</v>
      </c>
      <c r="E183" s="111">
        <v>110651852</v>
      </c>
      <c r="F183" s="112"/>
    </row>
    <row r="184" spans="1:6" ht="15.2" hidden="1" customHeight="1" outlineLevel="1">
      <c r="A184" s="109"/>
      <c r="B184" s="110" t="s">
        <v>215</v>
      </c>
      <c r="C184" s="111">
        <v>26154329</v>
      </c>
      <c r="D184" s="111">
        <v>124161.46067804005</v>
      </c>
      <c r="E184" s="111">
        <v>26278490.460678041</v>
      </c>
      <c r="F184" s="112"/>
    </row>
    <row r="185" spans="1:6" ht="15.2" hidden="1" customHeight="1" outlineLevel="1">
      <c r="A185" s="109"/>
      <c r="B185" s="110" t="s">
        <v>216</v>
      </c>
      <c r="C185" s="111">
        <v>156505</v>
      </c>
      <c r="D185" s="111">
        <v>75197325</v>
      </c>
      <c r="E185" s="111">
        <v>75353830</v>
      </c>
      <c r="F185" s="112"/>
    </row>
    <row r="186" spans="1:6" ht="15.2" hidden="1" customHeight="1" outlineLevel="1">
      <c r="A186" s="109"/>
      <c r="B186" s="110" t="s">
        <v>217</v>
      </c>
      <c r="C186" s="111">
        <v>35006876.005734295</v>
      </c>
      <c r="D186" s="111">
        <v>206715804.04749402</v>
      </c>
      <c r="E186" s="111">
        <v>241722680.05322832</v>
      </c>
      <c r="F186" s="112"/>
    </row>
    <row r="187" spans="1:6" ht="15.2" hidden="1" customHeight="1" outlineLevel="1">
      <c r="A187" s="109"/>
      <c r="B187" s="110" t="s">
        <v>218</v>
      </c>
      <c r="C187" s="111">
        <v>159730937</v>
      </c>
      <c r="D187" s="111">
        <v>2380643805</v>
      </c>
      <c r="E187" s="111">
        <v>2540374742</v>
      </c>
      <c r="F187" s="112"/>
    </row>
    <row r="188" spans="1:6" ht="15.2" hidden="1" customHeight="1" outlineLevel="1">
      <c r="A188" s="109"/>
      <c r="B188" s="110" t="s">
        <v>219</v>
      </c>
      <c r="C188" s="111">
        <v>9121281</v>
      </c>
      <c r="D188" s="111">
        <v>21257190</v>
      </c>
      <c r="E188" s="111">
        <v>30378471</v>
      </c>
      <c r="F188" s="112"/>
    </row>
    <row r="189" spans="1:6" ht="15.2" hidden="1" customHeight="1" outlineLevel="1">
      <c r="A189" s="109"/>
      <c r="B189" s="110" t="s">
        <v>220</v>
      </c>
      <c r="C189" s="111">
        <v>626736</v>
      </c>
      <c r="D189" s="111">
        <v>26107261.120000001</v>
      </c>
      <c r="E189" s="111">
        <v>26733997.120000001</v>
      </c>
      <c r="F189" s="112"/>
    </row>
    <row r="190" spans="1:6" ht="15.2" hidden="1" customHeight="1" outlineLevel="1">
      <c r="A190" s="109"/>
      <c r="B190" s="110" t="s">
        <v>221</v>
      </c>
      <c r="C190" s="111">
        <v>6024290.7800000003</v>
      </c>
      <c r="D190" s="111">
        <v>0</v>
      </c>
      <c r="E190" s="111">
        <v>6024290.7800000003</v>
      </c>
      <c r="F190" s="112"/>
    </row>
    <row r="191" spans="1:6" ht="15.2" hidden="1" customHeight="1" outlineLevel="1">
      <c r="A191" s="109"/>
      <c r="B191" s="110" t="s">
        <v>274</v>
      </c>
      <c r="C191" s="111">
        <v>1733033</v>
      </c>
      <c r="D191" s="111">
        <v>0</v>
      </c>
      <c r="E191" s="111">
        <v>1733033</v>
      </c>
      <c r="F191" s="112"/>
    </row>
    <row r="192" spans="1:6" ht="15.2" hidden="1" customHeight="1" outlineLevel="1">
      <c r="A192" s="109"/>
      <c r="B192" s="110" t="s">
        <v>222</v>
      </c>
      <c r="C192" s="111">
        <v>338635141</v>
      </c>
      <c r="D192" s="111">
        <v>1509610975</v>
      </c>
      <c r="E192" s="111">
        <v>1848246116</v>
      </c>
      <c r="F192" s="112"/>
    </row>
    <row r="193" spans="1:6" ht="15.2" hidden="1" customHeight="1" outlineLevel="1">
      <c r="A193" s="109"/>
      <c r="B193" s="110" t="s">
        <v>223</v>
      </c>
      <c r="C193" s="111">
        <v>143438927</v>
      </c>
      <c r="D193" s="111">
        <v>177983895</v>
      </c>
      <c r="E193" s="111">
        <v>321422822</v>
      </c>
      <c r="F193" s="112"/>
    </row>
    <row r="194" spans="1:6" ht="15.2" hidden="1" customHeight="1" outlineLevel="1">
      <c r="A194" s="109"/>
      <c r="B194" s="110" t="s">
        <v>224</v>
      </c>
      <c r="C194" s="111">
        <v>32088452.239999998</v>
      </c>
      <c r="D194" s="111">
        <v>472934358.62</v>
      </c>
      <c r="E194" s="111">
        <v>505022810.86000001</v>
      </c>
      <c r="F194" s="112"/>
    </row>
    <row r="195" spans="1:6" ht="15.2" hidden="1" customHeight="1" outlineLevel="1">
      <c r="A195" s="109"/>
      <c r="B195" s="110" t="s">
        <v>225</v>
      </c>
      <c r="C195" s="111">
        <v>82350908</v>
      </c>
      <c r="D195" s="111">
        <v>307710797</v>
      </c>
      <c r="E195" s="111">
        <v>390061705</v>
      </c>
      <c r="F195" s="112"/>
    </row>
    <row r="196" spans="1:6" ht="15.2" customHeight="1" collapsed="1">
      <c r="A196" s="109" t="s">
        <v>61</v>
      </c>
      <c r="B196" s="113" t="s">
        <v>232</v>
      </c>
      <c r="C196" s="111">
        <f>SUM($C$170:$C$195)</f>
        <v>2289533845.423914</v>
      </c>
      <c r="D196" s="111">
        <f>SUM($D$170:$D$195)</f>
        <v>14190620130.339994</v>
      </c>
      <c r="E196" s="111">
        <f>SUM($E$170:$E$195)</f>
        <v>16480153975.763908</v>
      </c>
      <c r="F196" s="112"/>
    </row>
    <row r="197" spans="1:6" ht="15.2" hidden="1" customHeight="1" outlineLevel="1">
      <c r="A197" s="109"/>
      <c r="B197" s="110" t="s">
        <v>272</v>
      </c>
      <c r="C197" s="111">
        <v>0</v>
      </c>
      <c r="D197" s="111">
        <v>436828.96</v>
      </c>
      <c r="E197" s="111">
        <v>436828.96</v>
      </c>
      <c r="F197" s="112"/>
    </row>
    <row r="198" spans="1:6" ht="15.2" hidden="1" customHeight="1" outlineLevel="1">
      <c r="A198" s="109"/>
      <c r="B198" s="110" t="s">
        <v>203</v>
      </c>
      <c r="C198" s="111">
        <v>2361268</v>
      </c>
      <c r="D198" s="111">
        <v>832676</v>
      </c>
      <c r="E198" s="111">
        <v>3193944</v>
      </c>
      <c r="F198" s="112"/>
    </row>
    <row r="199" spans="1:6" ht="15.2" hidden="1" customHeight="1" outlineLevel="1">
      <c r="A199" s="109"/>
      <c r="B199" s="110" t="s">
        <v>204</v>
      </c>
      <c r="C199" s="111">
        <v>943813.07999999984</v>
      </c>
      <c r="D199" s="111">
        <v>2698954.92</v>
      </c>
      <c r="E199" s="111">
        <v>3642768</v>
      </c>
      <c r="F199" s="112"/>
    </row>
    <row r="200" spans="1:6" ht="15.2" hidden="1" customHeight="1" outlineLevel="1">
      <c r="A200" s="109"/>
      <c r="B200" s="110" t="s">
        <v>205</v>
      </c>
      <c r="C200" s="111">
        <v>0</v>
      </c>
      <c r="D200" s="111">
        <v>0</v>
      </c>
      <c r="E200" s="111">
        <v>0</v>
      </c>
      <c r="F200" s="112"/>
    </row>
    <row r="201" spans="1:6" ht="15.2" hidden="1" customHeight="1" outlineLevel="1">
      <c r="A201" s="109"/>
      <c r="B201" s="110" t="s">
        <v>206</v>
      </c>
      <c r="C201" s="111">
        <v>0</v>
      </c>
      <c r="D201" s="111">
        <v>0</v>
      </c>
      <c r="E201" s="111">
        <v>0</v>
      </c>
      <c r="F201" s="112"/>
    </row>
    <row r="202" spans="1:6" ht="15.2" hidden="1" customHeight="1" outlineLevel="1">
      <c r="A202" s="109"/>
      <c r="B202" s="110" t="s">
        <v>207</v>
      </c>
      <c r="C202" s="111">
        <v>0</v>
      </c>
      <c r="D202" s="111">
        <v>135915</v>
      </c>
      <c r="E202" s="111">
        <v>135915</v>
      </c>
      <c r="F202" s="112"/>
    </row>
    <row r="203" spans="1:6" ht="15.2" hidden="1" customHeight="1" outlineLevel="1">
      <c r="A203" s="109"/>
      <c r="B203" s="110" t="s">
        <v>208</v>
      </c>
      <c r="C203" s="111">
        <v>4396902</v>
      </c>
      <c r="D203" s="111">
        <v>100230070</v>
      </c>
      <c r="E203" s="111">
        <v>104626972</v>
      </c>
      <c r="F203" s="112"/>
    </row>
    <row r="204" spans="1:6" ht="15.2" hidden="1" customHeight="1" outlineLevel="1">
      <c r="A204" s="109"/>
      <c r="B204" s="110" t="s">
        <v>209</v>
      </c>
      <c r="C204" s="111">
        <v>781276</v>
      </c>
      <c r="D204" s="111">
        <v>35337806</v>
      </c>
      <c r="E204" s="111">
        <v>36119082</v>
      </c>
      <c r="F204" s="112"/>
    </row>
    <row r="205" spans="1:6" ht="15.2" hidden="1" customHeight="1" outlineLevel="1">
      <c r="A205" s="109"/>
      <c r="B205" s="110" t="s">
        <v>210</v>
      </c>
      <c r="C205" s="111">
        <v>0</v>
      </c>
      <c r="D205" s="111">
        <v>792982</v>
      </c>
      <c r="E205" s="111">
        <v>792982</v>
      </c>
      <c r="F205" s="112"/>
    </row>
    <row r="206" spans="1:6" ht="15.2" hidden="1" customHeight="1" outlineLevel="1">
      <c r="A206" s="109"/>
      <c r="B206" s="110" t="s">
        <v>211</v>
      </c>
      <c r="C206" s="111">
        <v>7008149</v>
      </c>
      <c r="D206" s="111">
        <v>102985474</v>
      </c>
      <c r="E206" s="111">
        <v>109993623</v>
      </c>
      <c r="F206" s="112"/>
    </row>
    <row r="207" spans="1:6" ht="15.2" hidden="1" customHeight="1" outlineLevel="1">
      <c r="A207" s="109"/>
      <c r="B207" s="110" t="s">
        <v>212</v>
      </c>
      <c r="C207" s="111">
        <v>1360382</v>
      </c>
      <c r="D207" s="111">
        <v>0</v>
      </c>
      <c r="E207" s="111">
        <v>1360382</v>
      </c>
      <c r="F207" s="112"/>
    </row>
    <row r="208" spans="1:6" ht="15.2" hidden="1" customHeight="1" outlineLevel="1">
      <c r="A208" s="109"/>
      <c r="B208" s="110" t="s">
        <v>213</v>
      </c>
      <c r="C208" s="111">
        <v>10603429</v>
      </c>
      <c r="D208" s="111">
        <v>174236376</v>
      </c>
      <c r="E208" s="111">
        <v>184839805</v>
      </c>
      <c r="F208" s="112"/>
    </row>
    <row r="209" spans="1:6" ht="15.2" hidden="1" customHeight="1" outlineLevel="1">
      <c r="A209" s="109"/>
      <c r="B209" s="110" t="s">
        <v>214</v>
      </c>
      <c r="C209" s="111">
        <v>1768967</v>
      </c>
      <c r="D209" s="111">
        <v>15158</v>
      </c>
      <c r="E209" s="111">
        <v>1784125</v>
      </c>
      <c r="F209" s="112"/>
    </row>
    <row r="210" spans="1:6" ht="15.2" hidden="1" customHeight="1" outlineLevel="1">
      <c r="A210" s="109"/>
      <c r="B210" s="110" t="s">
        <v>273</v>
      </c>
      <c r="C210" s="111">
        <v>0</v>
      </c>
      <c r="D210" s="111">
        <v>4582580</v>
      </c>
      <c r="E210" s="111">
        <v>4582580</v>
      </c>
      <c r="F210" s="112"/>
    </row>
    <row r="211" spans="1:6" ht="15.2" hidden="1" customHeight="1" outlineLevel="1">
      <c r="A211" s="109"/>
      <c r="B211" s="110" t="s">
        <v>215</v>
      </c>
      <c r="C211" s="111">
        <v>252684</v>
      </c>
      <c r="D211" s="111">
        <v>117505</v>
      </c>
      <c r="E211" s="111">
        <v>370189</v>
      </c>
      <c r="F211" s="112"/>
    </row>
    <row r="212" spans="1:6" ht="15.2" hidden="1" customHeight="1" outlineLevel="1">
      <c r="A212" s="109"/>
      <c r="B212" s="110" t="s">
        <v>216</v>
      </c>
      <c r="C212" s="111">
        <v>-16105</v>
      </c>
      <c r="D212" s="111">
        <v>2874863</v>
      </c>
      <c r="E212" s="111">
        <v>2858758</v>
      </c>
      <c r="F212" s="112"/>
    </row>
    <row r="213" spans="1:6" ht="15.2" hidden="1" customHeight="1" outlineLevel="1">
      <c r="A213" s="109"/>
      <c r="B213" s="110" t="s">
        <v>217</v>
      </c>
      <c r="C213" s="111">
        <v>313107.19135659107</v>
      </c>
      <c r="D213" s="111">
        <v>7030947.5528644277</v>
      </c>
      <c r="E213" s="111">
        <v>7344054.7442210186</v>
      </c>
      <c r="F213" s="112"/>
    </row>
    <row r="214" spans="1:6" ht="15.2" hidden="1" customHeight="1" outlineLevel="1">
      <c r="A214" s="109"/>
      <c r="B214" s="110" t="s">
        <v>218</v>
      </c>
      <c r="C214" s="111">
        <v>1696981</v>
      </c>
      <c r="D214" s="111">
        <v>60855453</v>
      </c>
      <c r="E214" s="111">
        <v>62552434</v>
      </c>
      <c r="F214" s="112"/>
    </row>
    <row r="215" spans="1:6" ht="15.2" hidden="1" customHeight="1" outlineLevel="1">
      <c r="A215" s="109"/>
      <c r="B215" s="110" t="s">
        <v>219</v>
      </c>
      <c r="C215" s="111">
        <v>5559</v>
      </c>
      <c r="D215" s="111">
        <v>357189</v>
      </c>
      <c r="E215" s="111">
        <v>362748</v>
      </c>
      <c r="F215" s="112"/>
    </row>
    <row r="216" spans="1:6" ht="15.2" hidden="1" customHeight="1" outlineLevel="1">
      <c r="A216" s="109"/>
      <c r="B216" s="110" t="s">
        <v>220</v>
      </c>
      <c r="C216" s="111">
        <v>0</v>
      </c>
      <c r="D216" s="111">
        <v>316382</v>
      </c>
      <c r="E216" s="111">
        <v>316382</v>
      </c>
      <c r="F216" s="112"/>
    </row>
    <row r="217" spans="1:6" ht="15.2" hidden="1" customHeight="1" outlineLevel="1">
      <c r="A217" s="109"/>
      <c r="B217" s="110" t="s">
        <v>221</v>
      </c>
      <c r="C217" s="111">
        <v>15000</v>
      </c>
      <c r="D217" s="111">
        <v>0</v>
      </c>
      <c r="E217" s="111">
        <v>15000</v>
      </c>
      <c r="F217" s="112"/>
    </row>
    <row r="218" spans="1:6" ht="15.2" hidden="1" customHeight="1" outlineLevel="1">
      <c r="A218" s="109"/>
      <c r="B218" s="110" t="s">
        <v>274</v>
      </c>
      <c r="C218" s="111">
        <v>8711</v>
      </c>
      <c r="D218" s="111">
        <v>0</v>
      </c>
      <c r="E218" s="111">
        <v>8711</v>
      </c>
      <c r="F218" s="112"/>
    </row>
    <row r="219" spans="1:6" ht="15.2" hidden="1" customHeight="1" outlineLevel="1">
      <c r="A219" s="109"/>
      <c r="B219" s="110" t="s">
        <v>222</v>
      </c>
      <c r="C219" s="111">
        <v>6009882</v>
      </c>
      <c r="D219" s="111">
        <v>77279206</v>
      </c>
      <c r="E219" s="111">
        <v>83289088</v>
      </c>
      <c r="F219" s="112"/>
    </row>
    <row r="220" spans="1:6" ht="15.2" hidden="1" customHeight="1" outlineLevel="1">
      <c r="A220" s="109"/>
      <c r="B220" s="110" t="s">
        <v>223</v>
      </c>
      <c r="C220" s="111">
        <v>2385577</v>
      </c>
      <c r="D220" s="111">
        <v>1704564</v>
      </c>
      <c r="E220" s="111">
        <v>4090141</v>
      </c>
      <c r="F220" s="112"/>
    </row>
    <row r="221" spans="1:6" ht="15.2" hidden="1" customHeight="1" outlineLevel="1">
      <c r="A221" s="109"/>
      <c r="B221" s="110" t="s">
        <v>224</v>
      </c>
      <c r="C221" s="111">
        <v>243133.37634328305</v>
      </c>
      <c r="D221" s="111">
        <v>9937258.2936566807</v>
      </c>
      <c r="E221" s="111">
        <v>10180391.669999965</v>
      </c>
      <c r="F221" s="112"/>
    </row>
    <row r="222" spans="1:6" ht="15.2" hidden="1" customHeight="1" outlineLevel="1">
      <c r="A222" s="109"/>
      <c r="B222" s="110" t="s">
        <v>225</v>
      </c>
      <c r="C222" s="111">
        <v>1557432</v>
      </c>
      <c r="D222" s="111">
        <v>8094118</v>
      </c>
      <c r="E222" s="111">
        <v>9651550</v>
      </c>
      <c r="F222" s="112"/>
    </row>
    <row r="223" spans="1:6" ht="15.2" customHeight="1" collapsed="1">
      <c r="A223" s="109" t="s">
        <v>63</v>
      </c>
      <c r="B223" s="113" t="s">
        <v>233</v>
      </c>
      <c r="C223" s="111">
        <f>SUM($C$197:$C$222)</f>
        <v>41696147.64769987</v>
      </c>
      <c r="D223" s="111">
        <f>SUM($D$197:$D$222)</f>
        <v>590852306.72652113</v>
      </c>
      <c r="E223" s="111">
        <f>SUM($E$197:$E$222)</f>
        <v>632548454.37422097</v>
      </c>
      <c r="F223" s="112"/>
    </row>
    <row r="224" spans="1:6" ht="15.2" hidden="1" customHeight="1" outlineLevel="1">
      <c r="A224" s="109"/>
      <c r="B224" s="110" t="s">
        <v>272</v>
      </c>
      <c r="C224" s="111">
        <v>0</v>
      </c>
      <c r="D224" s="111">
        <v>4548982.5</v>
      </c>
      <c r="E224" s="111">
        <v>4548982.5</v>
      </c>
      <c r="F224" s="112"/>
    </row>
    <row r="225" spans="1:6" ht="15.2" hidden="1" customHeight="1" outlineLevel="1">
      <c r="A225" s="109"/>
      <c r="B225" s="110" t="s">
        <v>203</v>
      </c>
      <c r="C225" s="111">
        <v>25189057</v>
      </c>
      <c r="D225" s="111">
        <v>0</v>
      </c>
      <c r="E225" s="111">
        <v>25189057</v>
      </c>
      <c r="F225" s="112"/>
    </row>
    <row r="226" spans="1:6" ht="15.2" hidden="1" customHeight="1" outlineLevel="1">
      <c r="A226" s="109"/>
      <c r="B226" s="110" t="s">
        <v>204</v>
      </c>
      <c r="C226" s="111">
        <v>53390872</v>
      </c>
      <c r="D226" s="111">
        <v>47701910</v>
      </c>
      <c r="E226" s="111">
        <v>101092782</v>
      </c>
      <c r="F226" s="112"/>
    </row>
    <row r="227" spans="1:6" ht="15.2" hidden="1" customHeight="1" outlineLevel="1">
      <c r="A227" s="109"/>
      <c r="B227" s="110" t="s">
        <v>205</v>
      </c>
      <c r="C227" s="111">
        <v>0</v>
      </c>
      <c r="D227" s="111">
        <v>0</v>
      </c>
      <c r="E227" s="111">
        <v>0</v>
      </c>
      <c r="F227" s="112"/>
    </row>
    <row r="228" spans="1:6" ht="15.2" hidden="1" customHeight="1" outlineLevel="1">
      <c r="A228" s="109"/>
      <c r="B228" s="110" t="s">
        <v>206</v>
      </c>
      <c r="C228" s="111">
        <v>11334396</v>
      </c>
      <c r="D228" s="111">
        <v>1416676</v>
      </c>
      <c r="E228" s="111">
        <v>12751072</v>
      </c>
      <c r="F228" s="112"/>
    </row>
    <row r="229" spans="1:6" ht="15.2" hidden="1" customHeight="1" outlineLevel="1">
      <c r="A229" s="109"/>
      <c r="B229" s="110" t="s">
        <v>207</v>
      </c>
      <c r="C229" s="111">
        <v>19346</v>
      </c>
      <c r="D229" s="111">
        <v>16858673</v>
      </c>
      <c r="E229" s="111">
        <v>16878019</v>
      </c>
      <c r="F229" s="112"/>
    </row>
    <row r="230" spans="1:6" ht="15.2" hidden="1" customHeight="1" outlineLevel="1">
      <c r="A230" s="109"/>
      <c r="B230" s="110" t="s">
        <v>208</v>
      </c>
      <c r="C230" s="111">
        <v>95929762</v>
      </c>
      <c r="D230" s="111">
        <v>931994039</v>
      </c>
      <c r="E230" s="111">
        <v>1027923801</v>
      </c>
      <c r="F230" s="112"/>
    </row>
    <row r="231" spans="1:6" ht="15.2" hidden="1" customHeight="1" outlineLevel="1">
      <c r="A231" s="109"/>
      <c r="B231" s="110" t="s">
        <v>209</v>
      </c>
      <c r="C231" s="111">
        <v>36883272</v>
      </c>
      <c r="D231" s="111">
        <v>292600342</v>
      </c>
      <c r="E231" s="111">
        <v>329483614</v>
      </c>
      <c r="F231" s="112"/>
    </row>
    <row r="232" spans="1:6" ht="15.2" hidden="1" customHeight="1" outlineLevel="1">
      <c r="A232" s="109"/>
      <c r="B232" s="110" t="s">
        <v>210</v>
      </c>
      <c r="C232" s="111">
        <v>749</v>
      </c>
      <c r="D232" s="111">
        <v>3505329</v>
      </c>
      <c r="E232" s="111">
        <v>3506078</v>
      </c>
      <c r="F232" s="112"/>
    </row>
    <row r="233" spans="1:6" ht="15.2" hidden="1" customHeight="1" outlineLevel="1">
      <c r="A233" s="109"/>
      <c r="B233" s="110" t="s">
        <v>211</v>
      </c>
      <c r="C233" s="111">
        <v>156603032</v>
      </c>
      <c r="D233" s="111">
        <v>720123623</v>
      </c>
      <c r="E233" s="111">
        <v>876726655</v>
      </c>
      <c r="F233" s="112"/>
    </row>
    <row r="234" spans="1:6" ht="15.2" hidden="1" customHeight="1" outlineLevel="1">
      <c r="A234" s="109"/>
      <c r="B234" s="110" t="s">
        <v>212</v>
      </c>
      <c r="C234" s="111">
        <v>116388570</v>
      </c>
      <c r="D234" s="111"/>
      <c r="E234" s="111">
        <v>116388570</v>
      </c>
      <c r="F234" s="112"/>
    </row>
    <row r="235" spans="1:6" ht="15.2" hidden="1" customHeight="1" outlineLevel="1">
      <c r="A235" s="109"/>
      <c r="B235" s="110" t="s">
        <v>213</v>
      </c>
      <c r="C235" s="111">
        <v>195692563</v>
      </c>
      <c r="D235" s="111">
        <v>1920035283</v>
      </c>
      <c r="E235" s="111">
        <v>2115727846</v>
      </c>
      <c r="F235" s="112"/>
    </row>
    <row r="236" spans="1:6" ht="15.2" hidden="1" customHeight="1" outlineLevel="1">
      <c r="A236" s="109"/>
      <c r="B236" s="110" t="s">
        <v>214</v>
      </c>
      <c r="C236" s="111">
        <v>78429943</v>
      </c>
      <c r="D236" s="111">
        <v>4430512</v>
      </c>
      <c r="E236" s="111">
        <v>82860455</v>
      </c>
      <c r="F236" s="112"/>
    </row>
    <row r="237" spans="1:6" ht="15.2" hidden="1" customHeight="1" outlineLevel="1">
      <c r="A237" s="109"/>
      <c r="B237" s="110" t="s">
        <v>273</v>
      </c>
      <c r="C237" s="111">
        <v>0</v>
      </c>
      <c r="D237" s="111">
        <v>50696173</v>
      </c>
      <c r="E237" s="111">
        <v>50696173</v>
      </c>
      <c r="F237" s="112"/>
    </row>
    <row r="238" spans="1:6" ht="15.2" hidden="1" customHeight="1" outlineLevel="1">
      <c r="A238" s="109"/>
      <c r="B238" s="110" t="s">
        <v>215</v>
      </c>
      <c r="C238" s="111">
        <v>22563962.350000005</v>
      </c>
      <c r="D238" s="111">
        <v>0</v>
      </c>
      <c r="E238" s="111">
        <v>22563962.350000005</v>
      </c>
      <c r="F238" s="112"/>
    </row>
    <row r="239" spans="1:6" ht="15.2" hidden="1" customHeight="1" outlineLevel="1">
      <c r="A239" s="109"/>
      <c r="B239" s="110" t="s">
        <v>216</v>
      </c>
      <c r="C239" s="111">
        <v>27226</v>
      </c>
      <c r="D239" s="111">
        <v>55494868</v>
      </c>
      <c r="E239" s="111">
        <v>55522094</v>
      </c>
      <c r="F239" s="112"/>
    </row>
    <row r="240" spans="1:6" ht="15.2" hidden="1" customHeight="1" outlineLevel="1">
      <c r="A240" s="109"/>
      <c r="B240" s="110" t="s">
        <v>217</v>
      </c>
      <c r="C240" s="111">
        <v>30213030.300000004</v>
      </c>
      <c r="D240" s="111">
        <v>178036228.08999997</v>
      </c>
      <c r="E240" s="111">
        <v>208249258.38999999</v>
      </c>
      <c r="F240" s="112"/>
    </row>
    <row r="241" spans="1:6" ht="15.2" hidden="1" customHeight="1" outlineLevel="1">
      <c r="A241" s="109"/>
      <c r="B241" s="110" t="s">
        <v>218</v>
      </c>
      <c r="C241" s="111">
        <v>83372855</v>
      </c>
      <c r="D241" s="111">
        <v>1520694020</v>
      </c>
      <c r="E241" s="111">
        <v>1604066875</v>
      </c>
      <c r="F241" s="112"/>
    </row>
    <row r="242" spans="1:6" ht="15.2" hidden="1" customHeight="1" outlineLevel="1">
      <c r="A242" s="109"/>
      <c r="B242" s="110" t="s">
        <v>219</v>
      </c>
      <c r="C242" s="111">
        <v>7724497</v>
      </c>
      <c r="D242" s="111">
        <v>17158964</v>
      </c>
      <c r="E242" s="111">
        <v>24883461</v>
      </c>
      <c r="F242" s="112"/>
    </row>
    <row r="243" spans="1:6" ht="15.2" hidden="1" customHeight="1" outlineLevel="1">
      <c r="A243" s="109"/>
      <c r="B243" s="110" t="s">
        <v>220</v>
      </c>
      <c r="C243" s="111">
        <v>536424</v>
      </c>
      <c r="D243" s="111">
        <v>22136953.449999999</v>
      </c>
      <c r="E243" s="111">
        <v>22673377.449999999</v>
      </c>
      <c r="F243" s="112"/>
    </row>
    <row r="244" spans="1:6" ht="15.2" hidden="1" customHeight="1" outlineLevel="1">
      <c r="A244" s="109"/>
      <c r="B244" s="110" t="s">
        <v>221</v>
      </c>
      <c r="C244" s="111">
        <v>5167398.83</v>
      </c>
      <c r="D244" s="114"/>
      <c r="E244" s="111">
        <v>5167398.83</v>
      </c>
      <c r="F244" s="112"/>
    </row>
    <row r="245" spans="1:6" ht="15.2" hidden="1" customHeight="1" outlineLevel="1">
      <c r="A245" s="109"/>
      <c r="B245" s="110" t="s">
        <v>274</v>
      </c>
      <c r="C245" s="111">
        <v>1491150</v>
      </c>
      <c r="D245" s="111">
        <v>0</v>
      </c>
      <c r="E245" s="111">
        <v>1491150</v>
      </c>
      <c r="F245" s="112"/>
    </row>
    <row r="246" spans="1:6" ht="15.2" hidden="1" customHeight="1" outlineLevel="1">
      <c r="A246" s="109"/>
      <c r="B246" s="110" t="s">
        <v>222</v>
      </c>
      <c r="C246" s="111">
        <v>113206024</v>
      </c>
      <c r="D246" s="111">
        <v>724438996</v>
      </c>
      <c r="E246" s="111">
        <v>837645020</v>
      </c>
      <c r="F246" s="112"/>
    </row>
    <row r="247" spans="1:6" ht="15.2" hidden="1" customHeight="1" outlineLevel="1">
      <c r="A247" s="109"/>
      <c r="B247" s="110" t="s">
        <v>223</v>
      </c>
      <c r="C247" s="111">
        <v>122984397</v>
      </c>
      <c r="D247" s="111">
        <v>146526608</v>
      </c>
      <c r="E247" s="111">
        <v>269511005</v>
      </c>
      <c r="F247" s="112"/>
    </row>
    <row r="248" spans="1:6" ht="15.2" hidden="1" customHeight="1" outlineLevel="1">
      <c r="A248" s="109"/>
      <c r="B248" s="110" t="s">
        <v>224</v>
      </c>
      <c r="C248" s="111">
        <v>27733216.620000012</v>
      </c>
      <c r="D248" s="111">
        <v>390250592.54999995</v>
      </c>
      <c r="E248" s="111">
        <v>417983809.16999996</v>
      </c>
      <c r="F248" s="112"/>
    </row>
    <row r="249" spans="1:6" ht="15.2" hidden="1" customHeight="1" outlineLevel="1">
      <c r="A249" s="109"/>
      <c r="B249" s="110" t="s">
        <v>225</v>
      </c>
      <c r="C249" s="111">
        <v>70909753</v>
      </c>
      <c r="D249" s="111">
        <v>209324840</v>
      </c>
      <c r="E249" s="111">
        <v>280234593</v>
      </c>
      <c r="F249" s="112"/>
    </row>
    <row r="250" spans="1:6" ht="15.2" customHeight="1" collapsed="1">
      <c r="A250" s="109" t="s">
        <v>64</v>
      </c>
      <c r="B250" s="113" t="s">
        <v>234</v>
      </c>
      <c r="C250" s="111">
        <f>SUM($C$224:$C$249)</f>
        <v>1255791496.1000001</v>
      </c>
      <c r="D250" s="111">
        <f>SUM($D$224:$D$249)</f>
        <v>7257973612.5900002</v>
      </c>
      <c r="E250" s="111">
        <f>SUM($E$224:$E$249)</f>
        <v>8513765108.6900005</v>
      </c>
      <c r="F250" s="112"/>
    </row>
    <row r="251" spans="1:6" ht="15.2" hidden="1" customHeight="1" outlineLevel="1">
      <c r="A251" s="109"/>
      <c r="B251" s="110" t="s">
        <v>272</v>
      </c>
      <c r="C251" s="111">
        <v>0</v>
      </c>
      <c r="D251" s="111">
        <v>3416895.74</v>
      </c>
      <c r="E251" s="111">
        <v>3416895.74</v>
      </c>
      <c r="F251" s="112"/>
    </row>
    <row r="252" spans="1:6" ht="15.2" hidden="1" customHeight="1" outlineLevel="1">
      <c r="A252" s="109"/>
      <c r="B252" s="110" t="s">
        <v>203</v>
      </c>
      <c r="C252" s="111">
        <v>54834420</v>
      </c>
      <c r="D252" s="111">
        <v>0</v>
      </c>
      <c r="E252" s="111">
        <v>54834420</v>
      </c>
      <c r="F252" s="112"/>
    </row>
    <row r="253" spans="1:6" ht="15.2" hidden="1" customHeight="1" outlineLevel="1">
      <c r="A253" s="109"/>
      <c r="B253" s="110" t="s">
        <v>204</v>
      </c>
      <c r="C253" s="111">
        <v>2949967</v>
      </c>
      <c r="D253" s="111">
        <v>13663016</v>
      </c>
      <c r="E253" s="111">
        <v>16612983</v>
      </c>
      <c r="F253" s="112"/>
    </row>
    <row r="254" spans="1:6" ht="15.2" hidden="1" customHeight="1" outlineLevel="1">
      <c r="A254" s="109"/>
      <c r="B254" s="110" t="s">
        <v>205</v>
      </c>
      <c r="C254" s="111">
        <v>0</v>
      </c>
      <c r="D254" s="111">
        <v>0</v>
      </c>
      <c r="E254" s="111">
        <v>0</v>
      </c>
      <c r="F254" s="112"/>
    </row>
    <row r="255" spans="1:6" ht="15.2" hidden="1" customHeight="1" outlineLevel="1">
      <c r="A255" s="109"/>
      <c r="B255" s="110" t="s">
        <v>206</v>
      </c>
      <c r="C255" s="111">
        <v>263872.16000000003</v>
      </c>
      <c r="D255" s="111">
        <v>35406</v>
      </c>
      <c r="E255" s="111">
        <v>299278.16000000003</v>
      </c>
      <c r="F255" s="112"/>
    </row>
    <row r="256" spans="1:6" ht="15.2" hidden="1" customHeight="1" outlineLevel="1">
      <c r="A256" s="109"/>
      <c r="B256" s="110" t="s">
        <v>207</v>
      </c>
      <c r="C256" s="111">
        <v>5150</v>
      </c>
      <c r="D256" s="111">
        <v>43858</v>
      </c>
      <c r="E256" s="111">
        <v>49008</v>
      </c>
      <c r="F256" s="112"/>
    </row>
    <row r="257" spans="1:6" ht="15.2" hidden="1" customHeight="1" outlineLevel="1">
      <c r="A257" s="109"/>
      <c r="B257" s="110" t="s">
        <v>208</v>
      </c>
      <c r="C257" s="111">
        <v>127409696</v>
      </c>
      <c r="D257" s="111">
        <v>928637139</v>
      </c>
      <c r="E257" s="111">
        <v>1056046835</v>
      </c>
      <c r="F257" s="112"/>
    </row>
    <row r="258" spans="1:6" ht="15.2" hidden="1" customHeight="1" outlineLevel="1">
      <c r="A258" s="109"/>
      <c r="B258" s="110" t="s">
        <v>209</v>
      </c>
      <c r="C258" s="111">
        <v>7546843</v>
      </c>
      <c r="D258" s="111">
        <v>312472410</v>
      </c>
      <c r="E258" s="111">
        <v>320019253</v>
      </c>
      <c r="F258" s="112"/>
    </row>
    <row r="259" spans="1:6" ht="15.2" hidden="1" customHeight="1" outlineLevel="1">
      <c r="A259" s="109"/>
      <c r="B259" s="110" t="s">
        <v>210</v>
      </c>
      <c r="C259" s="111">
        <v>70122</v>
      </c>
      <c r="D259" s="111">
        <v>2611401</v>
      </c>
      <c r="E259" s="111">
        <v>2681523</v>
      </c>
      <c r="F259" s="112"/>
    </row>
    <row r="260" spans="1:6" ht="15.2" hidden="1" customHeight="1" outlineLevel="1">
      <c r="A260" s="109"/>
      <c r="B260" s="110" t="s">
        <v>211</v>
      </c>
      <c r="C260" s="111">
        <v>131497742</v>
      </c>
      <c r="D260" s="111">
        <v>689462934</v>
      </c>
      <c r="E260" s="111">
        <v>820960676</v>
      </c>
      <c r="F260" s="112"/>
    </row>
    <row r="261" spans="1:6" ht="15.2" hidden="1" customHeight="1" outlineLevel="1">
      <c r="A261" s="109"/>
      <c r="B261" s="110" t="s">
        <v>212</v>
      </c>
      <c r="C261" s="111">
        <v>1846618</v>
      </c>
      <c r="D261" s="111">
        <v>0</v>
      </c>
      <c r="E261" s="111">
        <v>1846618</v>
      </c>
      <c r="F261" s="112"/>
    </row>
    <row r="262" spans="1:6" ht="15.2" hidden="1" customHeight="1" outlineLevel="1">
      <c r="A262" s="109"/>
      <c r="B262" s="110" t="s">
        <v>213</v>
      </c>
      <c r="C262" s="111">
        <v>80906152</v>
      </c>
      <c r="D262" s="111">
        <v>1312353121</v>
      </c>
      <c r="E262" s="111">
        <v>1393259273</v>
      </c>
      <c r="F262" s="112"/>
    </row>
    <row r="263" spans="1:6" ht="15.2" hidden="1" customHeight="1" outlineLevel="1">
      <c r="A263" s="109"/>
      <c r="B263" s="110" t="s">
        <v>214</v>
      </c>
      <c r="C263" s="111">
        <v>5214260</v>
      </c>
      <c r="D263" s="111">
        <v>649593</v>
      </c>
      <c r="E263" s="111">
        <v>5863853</v>
      </c>
      <c r="F263" s="112"/>
    </row>
    <row r="264" spans="1:6" ht="15.2" hidden="1" customHeight="1" outlineLevel="1">
      <c r="A264" s="109"/>
      <c r="B264" s="110" t="s">
        <v>273</v>
      </c>
      <c r="C264" s="111">
        <v>0</v>
      </c>
      <c r="D264" s="111">
        <v>13649237</v>
      </c>
      <c r="E264" s="111">
        <v>13649237</v>
      </c>
      <c r="F264" s="112"/>
    </row>
    <row r="265" spans="1:6" ht="15.2" hidden="1" customHeight="1" outlineLevel="1">
      <c r="A265" s="109"/>
      <c r="B265" s="110" t="s">
        <v>215</v>
      </c>
      <c r="C265" s="111">
        <v>2323020.9700000011</v>
      </c>
      <c r="D265" s="111">
        <v>37445.379999999423</v>
      </c>
      <c r="E265" s="111">
        <v>2360466.3500000006</v>
      </c>
      <c r="F265" s="112"/>
    </row>
    <row r="266" spans="1:6" ht="15.2" hidden="1" customHeight="1" outlineLevel="1">
      <c r="A266" s="109"/>
      <c r="B266" s="110" t="s">
        <v>216</v>
      </c>
      <c r="C266" s="111">
        <v>0</v>
      </c>
      <c r="D266" s="111">
        <v>5743892</v>
      </c>
      <c r="E266" s="111">
        <v>5743892</v>
      </c>
      <c r="F266" s="112"/>
    </row>
    <row r="267" spans="1:6" ht="15.2" hidden="1" customHeight="1" outlineLevel="1">
      <c r="A267" s="109"/>
      <c r="B267" s="110" t="s">
        <v>217</v>
      </c>
      <c r="C267" s="111">
        <v>1111961.6699999962</v>
      </c>
      <c r="D267" s="111">
        <v>8592366.0100000333</v>
      </c>
      <c r="E267" s="111">
        <v>9704327.6800000295</v>
      </c>
      <c r="F267" s="112"/>
    </row>
    <row r="268" spans="1:6" ht="15.2" hidden="1" customHeight="1" outlineLevel="1">
      <c r="A268" s="109"/>
      <c r="B268" s="110" t="s">
        <v>218</v>
      </c>
      <c r="C268" s="111">
        <v>66597836</v>
      </c>
      <c r="D268" s="111">
        <v>596891859</v>
      </c>
      <c r="E268" s="111">
        <v>663489695</v>
      </c>
      <c r="F268" s="112"/>
    </row>
    <row r="269" spans="1:6" ht="15.2" hidden="1" customHeight="1" outlineLevel="1">
      <c r="A269" s="109"/>
      <c r="B269" s="110" t="s">
        <v>219</v>
      </c>
      <c r="C269" s="111">
        <v>434636</v>
      </c>
      <c r="D269" s="111">
        <v>1016611</v>
      </c>
      <c r="E269" s="111">
        <v>1451247</v>
      </c>
      <c r="F269" s="112"/>
    </row>
    <row r="270" spans="1:6" ht="15.2" hidden="1" customHeight="1" outlineLevel="1">
      <c r="A270" s="109"/>
      <c r="B270" s="110" t="s">
        <v>220</v>
      </c>
      <c r="C270" s="111"/>
      <c r="D270" s="111"/>
      <c r="E270" s="111">
        <v>0</v>
      </c>
      <c r="F270" s="112"/>
    </row>
    <row r="271" spans="1:6" ht="15.2" hidden="1" customHeight="1" outlineLevel="1">
      <c r="A271" s="109"/>
      <c r="B271" s="110" t="s">
        <v>221</v>
      </c>
      <c r="C271" s="111">
        <v>482428.75</v>
      </c>
      <c r="D271" s="114"/>
      <c r="E271" s="111">
        <v>482428.75</v>
      </c>
      <c r="F271" s="112"/>
    </row>
    <row r="272" spans="1:6" ht="15.2" hidden="1" customHeight="1" outlineLevel="1">
      <c r="A272" s="109"/>
      <c r="B272" s="110" t="s">
        <v>274</v>
      </c>
      <c r="C272" s="111">
        <v>257034</v>
      </c>
      <c r="D272" s="111">
        <v>0</v>
      </c>
      <c r="E272" s="111">
        <v>257034</v>
      </c>
      <c r="F272" s="112"/>
    </row>
    <row r="273" spans="1:6" ht="15.2" hidden="1" customHeight="1" outlineLevel="1">
      <c r="A273" s="109"/>
      <c r="B273" s="110" t="s">
        <v>222</v>
      </c>
      <c r="C273" s="111">
        <v>156302198</v>
      </c>
      <c r="D273" s="111">
        <v>565689156</v>
      </c>
      <c r="E273" s="111">
        <v>721991354</v>
      </c>
      <c r="F273" s="112"/>
    </row>
    <row r="274" spans="1:6" ht="15.2" hidden="1" customHeight="1" outlineLevel="1">
      <c r="A274" s="109"/>
      <c r="B274" s="110" t="s">
        <v>223</v>
      </c>
      <c r="C274" s="111">
        <v>0</v>
      </c>
      <c r="D274" s="111">
        <v>0</v>
      </c>
      <c r="E274" s="111">
        <v>0</v>
      </c>
      <c r="F274" s="112"/>
    </row>
    <row r="275" spans="1:6" ht="15.2" hidden="1" customHeight="1" outlineLevel="1">
      <c r="A275" s="109"/>
      <c r="B275" s="110" t="s">
        <v>224</v>
      </c>
      <c r="C275" s="111">
        <v>706730.72999999986</v>
      </c>
      <c r="D275" s="111">
        <v>27234261.149999999</v>
      </c>
      <c r="E275" s="111">
        <v>27940991.879999999</v>
      </c>
      <c r="F275" s="112"/>
    </row>
    <row r="276" spans="1:6" ht="15.2" hidden="1" customHeight="1" outlineLevel="1">
      <c r="A276" s="109"/>
      <c r="B276" s="110" t="s">
        <v>225</v>
      </c>
      <c r="C276" s="111">
        <v>1892743</v>
      </c>
      <c r="D276" s="111">
        <v>5634878</v>
      </c>
      <c r="E276" s="111">
        <v>7527621</v>
      </c>
      <c r="F276" s="112"/>
    </row>
    <row r="277" spans="1:6" ht="15.2" customHeight="1" collapsed="1">
      <c r="A277" s="109" t="s">
        <v>65</v>
      </c>
      <c r="B277" s="113" t="s">
        <v>235</v>
      </c>
      <c r="C277" s="111">
        <f>SUM($C$251:$C$276)</f>
        <v>642653431.27999997</v>
      </c>
      <c r="D277" s="111">
        <f>SUM($D$251:$D$276)</f>
        <v>4487835479.2799997</v>
      </c>
      <c r="E277" s="111">
        <f>SUM($E$251:$E$276)</f>
        <v>5130488910.5600004</v>
      </c>
      <c r="F277" s="112"/>
    </row>
    <row r="278" spans="1:6" ht="15.2" hidden="1" customHeight="1" outlineLevel="1">
      <c r="A278" s="109"/>
      <c r="B278" s="110" t="s">
        <v>272</v>
      </c>
      <c r="C278" s="111">
        <v>0</v>
      </c>
      <c r="D278" s="111">
        <v>0</v>
      </c>
      <c r="E278" s="111">
        <v>0</v>
      </c>
      <c r="F278" s="112"/>
    </row>
    <row r="279" spans="1:6" ht="15.2" hidden="1" customHeight="1" outlineLevel="1">
      <c r="A279" s="109"/>
      <c r="B279" s="110" t="s">
        <v>203</v>
      </c>
      <c r="C279" s="111">
        <v>2189574</v>
      </c>
      <c r="D279" s="111">
        <v>400</v>
      </c>
      <c r="E279" s="111">
        <v>2189974</v>
      </c>
      <c r="F279" s="112"/>
    </row>
    <row r="280" spans="1:6" ht="15.2" hidden="1" customHeight="1" outlineLevel="1">
      <c r="A280" s="109"/>
      <c r="B280" s="110" t="s">
        <v>204</v>
      </c>
      <c r="C280" s="111">
        <v>2393611</v>
      </c>
      <c r="D280" s="111">
        <v>-2393611</v>
      </c>
      <c r="E280" s="111">
        <v>0</v>
      </c>
      <c r="F280" s="112"/>
    </row>
    <row r="281" spans="1:6" ht="15.2" hidden="1" customHeight="1" outlineLevel="1">
      <c r="A281" s="109"/>
      <c r="B281" s="110" t="s">
        <v>205</v>
      </c>
      <c r="C281" s="111">
        <v>0</v>
      </c>
      <c r="D281" s="111">
        <v>0</v>
      </c>
      <c r="E281" s="111">
        <v>0</v>
      </c>
      <c r="F281" s="112"/>
    </row>
    <row r="282" spans="1:6" ht="15.2" hidden="1" customHeight="1" outlineLevel="1">
      <c r="A282" s="109"/>
      <c r="B282" s="110" t="s">
        <v>206</v>
      </c>
      <c r="C282" s="111">
        <v>676661.50516951806</v>
      </c>
      <c r="D282" s="111">
        <v>83866.234830481888</v>
      </c>
      <c r="E282" s="111">
        <v>760527.74</v>
      </c>
      <c r="F282" s="112"/>
    </row>
    <row r="283" spans="1:6" ht="15.2" hidden="1" customHeight="1" outlineLevel="1">
      <c r="A283" s="109"/>
      <c r="B283" s="110" t="s">
        <v>207</v>
      </c>
      <c r="C283" s="111">
        <v>1682</v>
      </c>
      <c r="D283" s="111">
        <v>1681720</v>
      </c>
      <c r="E283" s="111">
        <v>1683402</v>
      </c>
      <c r="F283" s="112"/>
    </row>
    <row r="284" spans="1:6" ht="15.2" hidden="1" customHeight="1" outlineLevel="1">
      <c r="A284" s="109"/>
      <c r="B284" s="110" t="s">
        <v>208</v>
      </c>
      <c r="C284" s="111">
        <v>10762611</v>
      </c>
      <c r="D284" s="111">
        <v>65506792</v>
      </c>
      <c r="E284" s="111">
        <v>76269403</v>
      </c>
      <c r="F284" s="112"/>
    </row>
    <row r="285" spans="1:6" ht="15.2" hidden="1" customHeight="1" outlineLevel="1">
      <c r="A285" s="109"/>
      <c r="B285" s="110" t="s">
        <v>209</v>
      </c>
      <c r="C285" s="111">
        <v>2169086</v>
      </c>
      <c r="D285" s="111">
        <v>84000103</v>
      </c>
      <c r="E285" s="111">
        <v>86169189</v>
      </c>
      <c r="F285" s="112"/>
    </row>
    <row r="286" spans="1:6" ht="15.2" hidden="1" customHeight="1" outlineLevel="1">
      <c r="A286" s="109"/>
      <c r="B286" s="110" t="s">
        <v>210</v>
      </c>
      <c r="C286" s="111">
        <v>786908</v>
      </c>
      <c r="D286" s="111">
        <v>8017779</v>
      </c>
      <c r="E286" s="111">
        <v>8804687</v>
      </c>
      <c r="F286" s="112"/>
    </row>
    <row r="287" spans="1:6" ht="15.2" hidden="1" customHeight="1" outlineLevel="1">
      <c r="A287" s="109"/>
      <c r="B287" s="110" t="s">
        <v>211</v>
      </c>
      <c r="C287" s="111">
        <v>18517943</v>
      </c>
      <c r="D287" s="111">
        <v>308953775</v>
      </c>
      <c r="E287" s="111">
        <v>327471718</v>
      </c>
      <c r="F287" s="112"/>
    </row>
    <row r="288" spans="1:6" ht="15.2" hidden="1" customHeight="1" outlineLevel="1">
      <c r="A288" s="109"/>
      <c r="B288" s="110" t="s">
        <v>212</v>
      </c>
      <c r="C288" s="111">
        <v>428622</v>
      </c>
      <c r="D288" s="111"/>
      <c r="E288" s="111">
        <v>428622</v>
      </c>
      <c r="F288" s="112"/>
    </row>
    <row r="289" spans="1:6" ht="15.2" hidden="1" customHeight="1" outlineLevel="1">
      <c r="A289" s="109"/>
      <c r="B289" s="110" t="s">
        <v>213</v>
      </c>
      <c r="C289" s="111">
        <v>14871660</v>
      </c>
      <c r="D289" s="111">
        <v>133335098</v>
      </c>
      <c r="E289" s="111">
        <v>148206758</v>
      </c>
      <c r="F289" s="112"/>
    </row>
    <row r="290" spans="1:6" ht="15.2" hidden="1" customHeight="1" outlineLevel="1">
      <c r="A290" s="109"/>
      <c r="B290" s="110" t="s">
        <v>214</v>
      </c>
      <c r="C290" s="111">
        <v>0</v>
      </c>
      <c r="D290" s="111">
        <v>0</v>
      </c>
      <c r="E290" s="111">
        <v>0</v>
      </c>
      <c r="F290" s="112"/>
    </row>
    <row r="291" spans="1:6" ht="15.2" hidden="1" customHeight="1" outlineLevel="1">
      <c r="A291" s="109"/>
      <c r="B291" s="110" t="s">
        <v>273</v>
      </c>
      <c r="C291" s="111">
        <v>0</v>
      </c>
      <c r="D291" s="111">
        <v>24843840</v>
      </c>
      <c r="E291" s="111">
        <v>24843840</v>
      </c>
      <c r="F291" s="112"/>
    </row>
    <row r="292" spans="1:6" ht="15.2" hidden="1" customHeight="1" outlineLevel="1">
      <c r="A292" s="109"/>
      <c r="B292" s="110" t="s">
        <v>215</v>
      </c>
      <c r="C292" s="111">
        <v>866220.48737780133</v>
      </c>
      <c r="D292" s="111">
        <v>0.81262219289783388</v>
      </c>
      <c r="E292" s="111">
        <v>866221.29999999423</v>
      </c>
      <c r="F292" s="112"/>
    </row>
    <row r="293" spans="1:6" ht="15.2" hidden="1" customHeight="1" outlineLevel="1">
      <c r="A293" s="109"/>
      <c r="B293" s="110" t="s">
        <v>216</v>
      </c>
      <c r="C293" s="111">
        <v>1381</v>
      </c>
      <c r="D293" s="111">
        <v>3732703</v>
      </c>
      <c r="E293" s="111">
        <v>3734084</v>
      </c>
      <c r="F293" s="112"/>
    </row>
    <row r="294" spans="1:6" ht="15.2" hidden="1" customHeight="1" outlineLevel="1">
      <c r="A294" s="109"/>
      <c r="B294" s="110" t="s">
        <v>217</v>
      </c>
      <c r="C294" s="111">
        <v>942737.53211207176</v>
      </c>
      <c r="D294" s="111">
        <v>7596990.1336669121</v>
      </c>
      <c r="E294" s="111">
        <v>8539727.6657789834</v>
      </c>
      <c r="F294" s="112"/>
    </row>
    <row r="295" spans="1:6" ht="15.2" hidden="1" customHeight="1" outlineLevel="1">
      <c r="A295" s="109"/>
      <c r="B295" s="110" t="s">
        <v>218</v>
      </c>
      <c r="C295" s="111">
        <v>6710740</v>
      </c>
      <c r="D295" s="111">
        <v>56223900</v>
      </c>
      <c r="E295" s="111">
        <v>62934640</v>
      </c>
      <c r="F295" s="112"/>
    </row>
    <row r="296" spans="1:6" ht="15.2" hidden="1" customHeight="1" outlineLevel="1">
      <c r="A296" s="109"/>
      <c r="B296" s="110" t="s">
        <v>219</v>
      </c>
      <c r="C296" s="114"/>
      <c r="D296" s="114"/>
      <c r="E296" s="111">
        <v>0</v>
      </c>
      <c r="F296" s="112"/>
    </row>
    <row r="297" spans="1:6" ht="15.2" hidden="1" customHeight="1" outlineLevel="1">
      <c r="A297" s="109"/>
      <c r="B297" s="110" t="s">
        <v>220</v>
      </c>
      <c r="C297" s="114">
        <v>0</v>
      </c>
      <c r="D297" s="114">
        <v>2345393</v>
      </c>
      <c r="E297" s="111">
        <v>2345393</v>
      </c>
      <c r="F297" s="112"/>
    </row>
    <row r="298" spans="1:6" ht="15.2" hidden="1" customHeight="1" outlineLevel="1">
      <c r="A298" s="109"/>
      <c r="B298" s="110" t="s">
        <v>221</v>
      </c>
      <c r="C298" s="114"/>
      <c r="D298" s="114"/>
      <c r="E298" s="111">
        <v>0</v>
      </c>
      <c r="F298" s="112"/>
    </row>
    <row r="299" spans="1:6" ht="15.2" hidden="1" customHeight="1" outlineLevel="1">
      <c r="A299" s="109"/>
      <c r="B299" s="110" t="s">
        <v>274</v>
      </c>
      <c r="C299" s="111">
        <v>0</v>
      </c>
      <c r="D299" s="111">
        <v>0</v>
      </c>
      <c r="E299" s="111">
        <v>0</v>
      </c>
      <c r="F299" s="112"/>
    </row>
    <row r="300" spans="1:6" ht="15.2" hidden="1" customHeight="1" outlineLevel="1">
      <c r="A300" s="109"/>
      <c r="B300" s="110" t="s">
        <v>222</v>
      </c>
      <c r="C300" s="111">
        <v>48550479</v>
      </c>
      <c r="D300" s="111">
        <v>116460961</v>
      </c>
      <c r="E300" s="111">
        <v>165011440</v>
      </c>
      <c r="F300" s="112"/>
    </row>
    <row r="301" spans="1:6" ht="15.2" hidden="1" customHeight="1" outlineLevel="1">
      <c r="A301" s="109"/>
      <c r="B301" s="110" t="s">
        <v>223</v>
      </c>
      <c r="C301" s="111">
        <v>7706029</v>
      </c>
      <c r="D301" s="111">
        <v>12280570</v>
      </c>
      <c r="E301" s="111">
        <v>19986599</v>
      </c>
      <c r="F301" s="112"/>
    </row>
    <row r="302" spans="1:6" ht="15.2" hidden="1" customHeight="1" outlineLevel="1">
      <c r="A302" s="109"/>
      <c r="B302" s="110" t="s">
        <v>224</v>
      </c>
      <c r="C302" s="111">
        <v>2966729.0466231871</v>
      </c>
      <c r="D302" s="111">
        <v>39942114.663376801</v>
      </c>
      <c r="E302" s="111">
        <v>42908843.709999986</v>
      </c>
      <c r="F302" s="112"/>
    </row>
    <row r="303" spans="1:6" ht="15.2" hidden="1" customHeight="1" outlineLevel="1">
      <c r="A303" s="109"/>
      <c r="B303" s="110" t="s">
        <v>225</v>
      </c>
      <c r="C303" s="111">
        <v>5783967</v>
      </c>
      <c r="D303" s="111">
        <v>87996204</v>
      </c>
      <c r="E303" s="111">
        <v>93780171</v>
      </c>
      <c r="F303" s="112"/>
    </row>
    <row r="304" spans="1:6" ht="15.2" customHeight="1" collapsed="1">
      <c r="A304" s="109" t="s">
        <v>67</v>
      </c>
      <c r="B304" s="113" t="s">
        <v>236</v>
      </c>
      <c r="C304" s="111">
        <f>SUM($C$278:$C$303)</f>
        <v>126326641.57128258</v>
      </c>
      <c r="D304" s="111">
        <f>SUM($D$278:$D$303)</f>
        <v>950608598.84449637</v>
      </c>
      <c r="E304" s="111">
        <f>SUM($E$278:$E$303)</f>
        <v>1076935240.4157791</v>
      </c>
      <c r="F304" s="112"/>
    </row>
    <row r="305" spans="1:6" ht="15.2" hidden="1" customHeight="1" outlineLevel="1">
      <c r="A305" s="109"/>
      <c r="B305" s="110" t="s">
        <v>272</v>
      </c>
      <c r="C305" s="111">
        <v>0</v>
      </c>
      <c r="D305" s="111">
        <v>8402707.1999999993</v>
      </c>
      <c r="E305" s="111">
        <v>8402707.1999999993</v>
      </c>
      <c r="F305" s="112"/>
    </row>
    <row r="306" spans="1:6" ht="15.2" hidden="1" customHeight="1" outlineLevel="1">
      <c r="A306" s="109"/>
      <c r="B306" s="110" t="s">
        <v>203</v>
      </c>
      <c r="C306" s="111">
        <v>84574319</v>
      </c>
      <c r="D306" s="111">
        <v>833076</v>
      </c>
      <c r="E306" s="111">
        <v>85407395</v>
      </c>
      <c r="F306" s="112"/>
    </row>
    <row r="307" spans="1:6" ht="15.2" hidden="1" customHeight="1" outlineLevel="1">
      <c r="A307" s="109"/>
      <c r="B307" s="110" t="s">
        <v>204</v>
      </c>
      <c r="C307" s="111">
        <v>59678263.079999998</v>
      </c>
      <c r="D307" s="111">
        <v>61670269.920000002</v>
      </c>
      <c r="E307" s="111">
        <v>121348533</v>
      </c>
      <c r="F307" s="112"/>
    </row>
    <row r="308" spans="1:6" ht="15.2" hidden="1" customHeight="1" outlineLevel="1">
      <c r="A308" s="109"/>
      <c r="B308" s="110" t="s">
        <v>205</v>
      </c>
      <c r="C308" s="111">
        <v>0</v>
      </c>
      <c r="D308" s="111">
        <v>0</v>
      </c>
      <c r="E308" s="111">
        <v>0</v>
      </c>
      <c r="F308" s="112"/>
    </row>
    <row r="309" spans="1:6" ht="15.2" hidden="1" customHeight="1" outlineLevel="1">
      <c r="A309" s="109"/>
      <c r="B309" s="110" t="s">
        <v>206</v>
      </c>
      <c r="C309" s="111">
        <v>12274929.665169518</v>
      </c>
      <c r="D309" s="111">
        <v>1535948.2348304819</v>
      </c>
      <c r="E309" s="111">
        <v>13810877.9</v>
      </c>
      <c r="F309" s="112"/>
    </row>
    <row r="310" spans="1:6" ht="15.2" hidden="1" customHeight="1" outlineLevel="1">
      <c r="A310" s="109"/>
      <c r="B310" s="110" t="s">
        <v>207</v>
      </c>
      <c r="C310" s="111">
        <v>26178</v>
      </c>
      <c r="D310" s="111">
        <v>18720166</v>
      </c>
      <c r="E310" s="111">
        <v>18746344</v>
      </c>
      <c r="F310" s="112"/>
    </row>
    <row r="311" spans="1:6" ht="15.2" hidden="1" customHeight="1" outlineLevel="1">
      <c r="A311" s="109"/>
      <c r="B311" s="110" t="s">
        <v>208</v>
      </c>
      <c r="C311" s="111">
        <v>238498971</v>
      </c>
      <c r="D311" s="111">
        <v>2026368040</v>
      </c>
      <c r="E311" s="111">
        <v>2264867011</v>
      </c>
      <c r="F311" s="112"/>
    </row>
    <row r="312" spans="1:6" ht="15.2" hidden="1" customHeight="1" outlineLevel="1">
      <c r="A312" s="109"/>
      <c r="B312" s="110" t="s">
        <v>209</v>
      </c>
      <c r="C312" s="111">
        <v>47380477</v>
      </c>
      <c r="D312" s="111">
        <v>724410661</v>
      </c>
      <c r="E312" s="111">
        <v>771791138</v>
      </c>
      <c r="F312" s="112"/>
    </row>
    <row r="313" spans="1:6" ht="15.2" hidden="1" customHeight="1" outlineLevel="1">
      <c r="A313" s="109"/>
      <c r="B313" s="110" t="s">
        <v>210</v>
      </c>
      <c r="C313" s="111">
        <v>857779</v>
      </c>
      <c r="D313" s="111">
        <v>14927491</v>
      </c>
      <c r="E313" s="111">
        <v>15785270</v>
      </c>
      <c r="F313" s="112"/>
    </row>
    <row r="314" spans="1:6" ht="15.2" hidden="1" customHeight="1" outlineLevel="1">
      <c r="A314" s="109"/>
      <c r="B314" s="110" t="s">
        <v>211</v>
      </c>
      <c r="C314" s="111">
        <v>313626866</v>
      </c>
      <c r="D314" s="111">
        <v>1821525806</v>
      </c>
      <c r="E314" s="111">
        <v>2135152672</v>
      </c>
      <c r="F314" s="112"/>
    </row>
    <row r="315" spans="1:6" ht="15.2" hidden="1" customHeight="1" outlineLevel="1">
      <c r="A315" s="109"/>
      <c r="B315" s="110" t="s">
        <v>212</v>
      </c>
      <c r="C315" s="111">
        <v>120024192</v>
      </c>
      <c r="D315" s="111">
        <v>0</v>
      </c>
      <c r="E315" s="111">
        <v>120024192</v>
      </c>
      <c r="F315" s="112"/>
    </row>
    <row r="316" spans="1:6" ht="15.2" hidden="1" customHeight="1" outlineLevel="1">
      <c r="A316" s="109"/>
      <c r="B316" s="110" t="s">
        <v>213</v>
      </c>
      <c r="C316" s="111">
        <v>302073804</v>
      </c>
      <c r="D316" s="111">
        <v>3539959878</v>
      </c>
      <c r="E316" s="111">
        <v>3842033682</v>
      </c>
      <c r="F316" s="112"/>
    </row>
    <row r="317" spans="1:6" ht="15.2" hidden="1" customHeight="1" outlineLevel="1">
      <c r="A317" s="109"/>
      <c r="B317" s="110" t="s">
        <v>214</v>
      </c>
      <c r="C317" s="111">
        <v>85413170</v>
      </c>
      <c r="D317" s="111">
        <v>5095263</v>
      </c>
      <c r="E317" s="111">
        <v>90508433</v>
      </c>
      <c r="F317" s="112"/>
    </row>
    <row r="318" spans="1:6" ht="15.2" hidden="1" customHeight="1" outlineLevel="1">
      <c r="A318" s="109"/>
      <c r="B318" s="110" t="s">
        <v>273</v>
      </c>
      <c r="C318" s="111">
        <v>0</v>
      </c>
      <c r="D318" s="111">
        <v>93771830</v>
      </c>
      <c r="E318" s="111">
        <v>93771830</v>
      </c>
      <c r="F318" s="112"/>
    </row>
    <row r="319" spans="1:6" ht="15.2" hidden="1" customHeight="1" outlineLevel="1">
      <c r="A319" s="109"/>
      <c r="B319" s="110" t="s">
        <v>215</v>
      </c>
      <c r="C319" s="111">
        <v>26005887.807377808</v>
      </c>
      <c r="D319" s="111">
        <v>154951.19262219232</v>
      </c>
      <c r="E319" s="111">
        <v>26160839</v>
      </c>
      <c r="F319" s="112"/>
    </row>
    <row r="320" spans="1:6" ht="15.2" hidden="1" customHeight="1" outlineLevel="1">
      <c r="A320" s="109"/>
      <c r="B320" s="110" t="s">
        <v>216</v>
      </c>
      <c r="C320" s="111">
        <v>12502</v>
      </c>
      <c r="D320" s="111">
        <v>67846326</v>
      </c>
      <c r="E320" s="111">
        <v>67858828</v>
      </c>
      <c r="F320" s="112"/>
    </row>
    <row r="321" spans="1:6" ht="15.2" hidden="1" customHeight="1" outlineLevel="1">
      <c r="A321" s="109"/>
      <c r="B321" s="110" t="s">
        <v>217</v>
      </c>
      <c r="C321" s="111">
        <v>32580836.693468664</v>
      </c>
      <c r="D321" s="111">
        <v>201256531.78653133</v>
      </c>
      <c r="E321" s="111">
        <v>233837368.47999999</v>
      </c>
      <c r="F321" s="112"/>
    </row>
    <row r="322" spans="1:6" ht="15.2" hidden="1" customHeight="1" outlineLevel="1">
      <c r="A322" s="109"/>
      <c r="B322" s="110" t="s">
        <v>218</v>
      </c>
      <c r="C322" s="111">
        <v>158378412</v>
      </c>
      <c r="D322" s="111">
        <v>2234665232</v>
      </c>
      <c r="E322" s="111">
        <v>2393043644</v>
      </c>
      <c r="F322" s="112"/>
    </row>
    <row r="323" spans="1:6" ht="15.2" hidden="1" customHeight="1" outlineLevel="1">
      <c r="A323" s="109"/>
      <c r="B323" s="110" t="s">
        <v>219</v>
      </c>
      <c r="C323" s="111">
        <v>8164692</v>
      </c>
      <c r="D323" s="111">
        <v>18532764</v>
      </c>
      <c r="E323" s="111">
        <v>26697456</v>
      </c>
      <c r="F323" s="112"/>
    </row>
    <row r="324" spans="1:6" ht="15.2" hidden="1" customHeight="1" outlineLevel="1">
      <c r="A324" s="109"/>
      <c r="B324" s="110" t="s">
        <v>220</v>
      </c>
      <c r="C324" s="111">
        <v>536424</v>
      </c>
      <c r="D324" s="111">
        <v>24798728.449999999</v>
      </c>
      <c r="E324" s="111">
        <v>25335152.449999999</v>
      </c>
      <c r="F324" s="112"/>
    </row>
    <row r="325" spans="1:6" ht="15.2" hidden="1" customHeight="1" outlineLevel="1">
      <c r="A325" s="109"/>
      <c r="B325" s="110" t="s">
        <v>221</v>
      </c>
      <c r="C325" s="111">
        <v>5664827.5800000001</v>
      </c>
      <c r="D325" s="111">
        <v>0</v>
      </c>
      <c r="E325" s="111">
        <v>5664827.5800000001</v>
      </c>
      <c r="F325" s="112"/>
    </row>
    <row r="326" spans="1:6" ht="15.2" hidden="1" customHeight="1" outlineLevel="1">
      <c r="A326" s="109"/>
      <c r="B326" s="110" t="s">
        <v>274</v>
      </c>
      <c r="C326" s="111">
        <v>1756895</v>
      </c>
      <c r="D326" s="111">
        <v>0</v>
      </c>
      <c r="E326" s="111">
        <v>1756895</v>
      </c>
      <c r="F326" s="112"/>
    </row>
    <row r="327" spans="1:6" ht="15.2" hidden="1" customHeight="1" outlineLevel="1">
      <c r="A327" s="109"/>
      <c r="B327" s="110" t="s">
        <v>222</v>
      </c>
      <c r="C327" s="111">
        <v>324068583</v>
      </c>
      <c r="D327" s="111">
        <v>1483868319</v>
      </c>
      <c r="E327" s="111">
        <v>1807936902</v>
      </c>
      <c r="F327" s="112"/>
    </row>
    <row r="328" spans="1:6" ht="15.2" hidden="1" customHeight="1" outlineLevel="1">
      <c r="A328" s="109"/>
      <c r="B328" s="110" t="s">
        <v>223</v>
      </c>
      <c r="C328" s="111">
        <v>133076003</v>
      </c>
      <c r="D328" s="111">
        <v>160511742</v>
      </c>
      <c r="E328" s="111">
        <v>293587745</v>
      </c>
      <c r="F328" s="112"/>
    </row>
    <row r="329" spans="1:6" ht="15.2" hidden="1" customHeight="1" outlineLevel="1">
      <c r="A329" s="109"/>
      <c r="B329" s="110" t="s">
        <v>224</v>
      </c>
      <c r="C329" s="111">
        <v>31649809.772966482</v>
      </c>
      <c r="D329" s="111">
        <v>467364226.65703344</v>
      </c>
      <c r="E329" s="111">
        <v>499014036.42999995</v>
      </c>
      <c r="F329" s="112"/>
    </row>
    <row r="330" spans="1:6" ht="15.2" hidden="1" customHeight="1" outlineLevel="1">
      <c r="A330" s="109"/>
      <c r="B330" s="110" t="s">
        <v>225</v>
      </c>
      <c r="C330" s="111">
        <v>80143895</v>
      </c>
      <c r="D330" s="111">
        <v>311050040</v>
      </c>
      <c r="E330" s="111">
        <v>391193935</v>
      </c>
      <c r="F330" s="112"/>
    </row>
    <row r="331" spans="1:6" ht="15.2" customHeight="1" collapsed="1">
      <c r="A331" s="109" t="s">
        <v>69</v>
      </c>
      <c r="B331" s="113" t="s">
        <v>237</v>
      </c>
      <c r="C331" s="111">
        <f>SUM($C$305:$C$330)</f>
        <v>2066467716.5989823</v>
      </c>
      <c r="D331" s="111">
        <f>SUM($D$305:$D$330)</f>
        <v>13287269997.441019</v>
      </c>
      <c r="E331" s="111">
        <f>SUM($E$305:$E$330)</f>
        <v>15353737714.040001</v>
      </c>
      <c r="F331" s="112"/>
    </row>
    <row r="332" spans="1:6" ht="15.2" hidden="1" customHeight="1" outlineLevel="1">
      <c r="A332" s="109"/>
      <c r="B332" s="110" t="s">
        <v>272</v>
      </c>
      <c r="C332" s="111">
        <v>0</v>
      </c>
      <c r="D332" s="111">
        <v>0</v>
      </c>
      <c r="E332" s="111">
        <v>0</v>
      </c>
      <c r="F332" s="112"/>
    </row>
    <row r="333" spans="1:6" ht="15.2" hidden="1" customHeight="1" outlineLevel="1">
      <c r="A333" s="109"/>
      <c r="B333" s="110" t="s">
        <v>203</v>
      </c>
      <c r="C333" s="111">
        <v>0</v>
      </c>
      <c r="D333" s="111">
        <v>0</v>
      </c>
      <c r="E333" s="111">
        <v>0</v>
      </c>
      <c r="F333" s="112"/>
    </row>
    <row r="334" spans="1:6" ht="15.2" hidden="1" customHeight="1" outlineLevel="1">
      <c r="A334" s="109"/>
      <c r="B334" s="110" t="s">
        <v>204</v>
      </c>
      <c r="C334" s="111">
        <v>0</v>
      </c>
      <c r="D334" s="111">
        <v>0</v>
      </c>
      <c r="E334" s="111">
        <v>0</v>
      </c>
      <c r="F334" s="112"/>
    </row>
    <row r="335" spans="1:6" ht="15.2" hidden="1" customHeight="1" outlineLevel="1">
      <c r="A335" s="109"/>
      <c r="B335" s="110" t="s">
        <v>205</v>
      </c>
      <c r="C335" s="111">
        <v>0</v>
      </c>
      <c r="D335" s="111">
        <v>0</v>
      </c>
      <c r="E335" s="111">
        <v>0</v>
      </c>
      <c r="F335" s="112"/>
    </row>
    <row r="336" spans="1:6" ht="15.2" hidden="1" customHeight="1" outlineLevel="1">
      <c r="A336" s="109"/>
      <c r="B336" s="110" t="s">
        <v>206</v>
      </c>
      <c r="C336" s="111">
        <v>691.82761953819784</v>
      </c>
      <c r="D336" s="111">
        <v>85.392380461802276</v>
      </c>
      <c r="E336" s="111">
        <v>777.22000000000014</v>
      </c>
      <c r="F336" s="112"/>
    </row>
    <row r="337" spans="1:6" ht="15.2" hidden="1" customHeight="1" outlineLevel="1">
      <c r="A337" s="109"/>
      <c r="B337" s="110" t="s">
        <v>207</v>
      </c>
      <c r="C337" s="111">
        <v>0</v>
      </c>
      <c r="D337" s="111">
        <v>0</v>
      </c>
      <c r="E337" s="111">
        <v>0</v>
      </c>
      <c r="F337" s="112"/>
    </row>
    <row r="338" spans="1:6" ht="15.2" hidden="1" customHeight="1" outlineLevel="1">
      <c r="A338" s="109"/>
      <c r="B338" s="110" t="s">
        <v>208</v>
      </c>
      <c r="C338" s="114"/>
      <c r="D338" s="111">
        <v>3062</v>
      </c>
      <c r="E338" s="111">
        <v>3062</v>
      </c>
      <c r="F338" s="112"/>
    </row>
    <row r="339" spans="1:6" ht="15.2" hidden="1" customHeight="1" outlineLevel="1">
      <c r="A339" s="109"/>
      <c r="B339" s="110" t="s">
        <v>209</v>
      </c>
      <c r="C339" s="111">
        <v>261</v>
      </c>
      <c r="D339" s="111">
        <v>7192</v>
      </c>
      <c r="E339" s="111">
        <v>7453</v>
      </c>
      <c r="F339" s="112"/>
    </row>
    <row r="340" spans="1:6" ht="15.2" hidden="1" customHeight="1" outlineLevel="1">
      <c r="A340" s="109"/>
      <c r="B340" s="110" t="s">
        <v>210</v>
      </c>
      <c r="C340" s="114"/>
      <c r="D340" s="114"/>
      <c r="E340" s="111">
        <v>0</v>
      </c>
      <c r="F340" s="112"/>
    </row>
    <row r="341" spans="1:6" ht="15.2" hidden="1" customHeight="1" outlineLevel="1">
      <c r="A341" s="109"/>
      <c r="B341" s="110" t="s">
        <v>211</v>
      </c>
      <c r="C341" s="111">
        <v>1362</v>
      </c>
      <c r="D341" s="111">
        <v>16495</v>
      </c>
      <c r="E341" s="111">
        <v>17857</v>
      </c>
      <c r="F341" s="112"/>
    </row>
    <row r="342" spans="1:6" ht="15.2" hidden="1" customHeight="1" outlineLevel="1">
      <c r="A342" s="109"/>
      <c r="B342" s="110" t="s">
        <v>212</v>
      </c>
      <c r="C342" s="111">
        <v>533</v>
      </c>
      <c r="D342" s="111">
        <v>0</v>
      </c>
      <c r="E342" s="111">
        <v>533</v>
      </c>
      <c r="F342" s="112"/>
    </row>
    <row r="343" spans="1:6" ht="15.2" hidden="1" customHeight="1" outlineLevel="1">
      <c r="A343" s="109"/>
      <c r="B343" s="110" t="s">
        <v>213</v>
      </c>
      <c r="C343" s="114">
        <v>855</v>
      </c>
      <c r="D343" s="114">
        <v>1495197</v>
      </c>
      <c r="E343" s="111">
        <v>1496052</v>
      </c>
      <c r="F343" s="112"/>
    </row>
    <row r="344" spans="1:6" ht="15.2" hidden="1" customHeight="1" outlineLevel="1">
      <c r="A344" s="109"/>
      <c r="B344" s="110" t="s">
        <v>214</v>
      </c>
      <c r="C344" s="111">
        <v>0</v>
      </c>
      <c r="D344" s="111">
        <v>0</v>
      </c>
      <c r="E344" s="111">
        <v>0</v>
      </c>
      <c r="F344" s="112"/>
    </row>
    <row r="345" spans="1:6" ht="15.2" hidden="1" customHeight="1" outlineLevel="1">
      <c r="A345" s="109"/>
      <c r="B345" s="110" t="s">
        <v>273</v>
      </c>
      <c r="C345" s="111">
        <v>0</v>
      </c>
      <c r="D345" s="111">
        <v>0</v>
      </c>
      <c r="E345" s="111">
        <v>0</v>
      </c>
      <c r="F345" s="112"/>
    </row>
    <row r="346" spans="1:6" ht="15.2" hidden="1" customHeight="1" outlineLevel="1">
      <c r="A346" s="109"/>
      <c r="B346" s="110" t="s">
        <v>215</v>
      </c>
      <c r="C346" s="111">
        <v>0</v>
      </c>
      <c r="D346" s="111">
        <v>0</v>
      </c>
      <c r="E346" s="111">
        <v>0</v>
      </c>
      <c r="F346" s="112"/>
    </row>
    <row r="347" spans="1:6" ht="15.2" hidden="1" customHeight="1" outlineLevel="1">
      <c r="A347" s="109"/>
      <c r="B347" s="110" t="s">
        <v>216</v>
      </c>
      <c r="C347" s="111">
        <v>0</v>
      </c>
      <c r="D347" s="111">
        <v>0</v>
      </c>
      <c r="E347" s="111">
        <v>0</v>
      </c>
      <c r="F347" s="112"/>
    </row>
    <row r="348" spans="1:6" ht="15.2" hidden="1" customHeight="1" outlineLevel="1">
      <c r="A348" s="109"/>
      <c r="B348" s="110" t="s">
        <v>217</v>
      </c>
      <c r="C348" s="111">
        <v>0</v>
      </c>
      <c r="D348" s="111">
        <v>0</v>
      </c>
      <c r="E348" s="111">
        <v>0</v>
      </c>
      <c r="F348" s="112"/>
    </row>
    <row r="349" spans="1:6" ht="15.2" hidden="1" customHeight="1" outlineLevel="1">
      <c r="A349" s="109"/>
      <c r="B349" s="110" t="s">
        <v>218</v>
      </c>
      <c r="C349" s="111">
        <v>280538</v>
      </c>
      <c r="D349" s="111">
        <v>3405624</v>
      </c>
      <c r="E349" s="111">
        <v>3686162</v>
      </c>
      <c r="F349" s="112"/>
    </row>
    <row r="350" spans="1:6" ht="15.2" hidden="1" customHeight="1" outlineLevel="1">
      <c r="A350" s="109"/>
      <c r="B350" s="110" t="s">
        <v>219</v>
      </c>
      <c r="C350" s="114"/>
      <c r="D350" s="114"/>
      <c r="E350" s="111">
        <v>0</v>
      </c>
      <c r="F350" s="112"/>
    </row>
    <row r="351" spans="1:6" ht="15.2" hidden="1" customHeight="1" outlineLevel="1">
      <c r="A351" s="109"/>
      <c r="B351" s="110" t="s">
        <v>220</v>
      </c>
      <c r="C351" s="114"/>
      <c r="D351" s="114"/>
      <c r="E351" s="111">
        <v>0</v>
      </c>
      <c r="F351" s="112"/>
    </row>
    <row r="352" spans="1:6" ht="15.2" hidden="1" customHeight="1" outlineLevel="1">
      <c r="A352" s="109"/>
      <c r="B352" s="110" t="s">
        <v>221</v>
      </c>
      <c r="C352" s="114"/>
      <c r="D352" s="114"/>
      <c r="E352" s="111">
        <v>0</v>
      </c>
      <c r="F352" s="112"/>
    </row>
    <row r="353" spans="1:6" ht="15.2" hidden="1" customHeight="1" outlineLevel="1">
      <c r="A353" s="109"/>
      <c r="B353" s="110" t="s">
        <v>274</v>
      </c>
      <c r="C353" s="111">
        <v>0</v>
      </c>
      <c r="D353" s="111">
        <v>0</v>
      </c>
      <c r="E353" s="111">
        <v>0</v>
      </c>
      <c r="F353" s="112"/>
    </row>
    <row r="354" spans="1:6" ht="15.2" hidden="1" customHeight="1" outlineLevel="1">
      <c r="A354" s="109"/>
      <c r="B354" s="110" t="s">
        <v>222</v>
      </c>
      <c r="C354" s="111">
        <v>436680</v>
      </c>
      <c r="D354" s="111">
        <v>734975</v>
      </c>
      <c r="E354" s="111">
        <v>1171655</v>
      </c>
      <c r="F354" s="112"/>
    </row>
    <row r="355" spans="1:6" ht="15.2" hidden="1" customHeight="1" outlineLevel="1">
      <c r="A355" s="109"/>
      <c r="B355" s="110" t="s">
        <v>223</v>
      </c>
      <c r="C355" s="111">
        <v>0</v>
      </c>
      <c r="D355" s="114"/>
      <c r="E355" s="111">
        <v>0</v>
      </c>
      <c r="F355" s="112"/>
    </row>
    <row r="356" spans="1:6" ht="15.2" hidden="1" customHeight="1" outlineLevel="1">
      <c r="A356" s="109"/>
      <c r="B356" s="110" t="s">
        <v>224</v>
      </c>
      <c r="C356" s="114"/>
      <c r="D356" s="114"/>
      <c r="E356" s="111">
        <v>0</v>
      </c>
      <c r="F356" s="112"/>
    </row>
    <row r="357" spans="1:6" ht="15.2" hidden="1" customHeight="1" outlineLevel="1">
      <c r="A357" s="109"/>
      <c r="B357" s="110" t="s">
        <v>225</v>
      </c>
      <c r="C357" s="111">
        <v>0</v>
      </c>
      <c r="D357" s="111">
        <v>0</v>
      </c>
      <c r="E357" s="111">
        <v>0</v>
      </c>
      <c r="F357" s="112"/>
    </row>
    <row r="358" spans="1:6" ht="15.2" customHeight="1" collapsed="1">
      <c r="A358" s="109" t="s">
        <v>71</v>
      </c>
      <c r="B358" s="113" t="s">
        <v>169</v>
      </c>
      <c r="C358" s="111">
        <f>SUM($C$332:$C$357)</f>
        <v>720920.82761953818</v>
      </c>
      <c r="D358" s="111">
        <f>SUM($D$332:$D$357)</f>
        <v>5662630.392380462</v>
      </c>
      <c r="E358" s="111">
        <f>SUM($E$332:$E$357)</f>
        <v>6383551.2199999997</v>
      </c>
      <c r="F358" s="112"/>
    </row>
    <row r="359" spans="1:6" ht="15.2" hidden="1" customHeight="1" outlineLevel="1">
      <c r="A359" s="109"/>
      <c r="B359" s="110" t="s">
        <v>272</v>
      </c>
      <c r="C359" s="111">
        <v>0</v>
      </c>
      <c r="D359" s="111">
        <v>8402707.1999999993</v>
      </c>
      <c r="E359" s="111">
        <v>8402707.1999999993</v>
      </c>
      <c r="F359" s="112"/>
    </row>
    <row r="360" spans="1:6" ht="15.2" hidden="1" customHeight="1" outlineLevel="1">
      <c r="A360" s="109"/>
      <c r="B360" s="110" t="s">
        <v>203</v>
      </c>
      <c r="C360" s="111">
        <v>84574319</v>
      </c>
      <c r="D360" s="111">
        <v>833076</v>
      </c>
      <c r="E360" s="111">
        <v>85407395</v>
      </c>
      <c r="F360" s="112"/>
    </row>
    <row r="361" spans="1:6" ht="15.2" hidden="1" customHeight="1" outlineLevel="1">
      <c r="A361" s="109"/>
      <c r="B361" s="110" t="s">
        <v>204</v>
      </c>
      <c r="C361" s="111">
        <v>59678263.079999998</v>
      </c>
      <c r="D361" s="111">
        <v>61670269.920000002</v>
      </c>
      <c r="E361" s="111">
        <v>121348533</v>
      </c>
      <c r="F361" s="112"/>
    </row>
    <row r="362" spans="1:6" ht="15.2" hidden="1" customHeight="1" outlineLevel="1">
      <c r="A362" s="109"/>
      <c r="B362" s="110" t="s">
        <v>205</v>
      </c>
      <c r="C362" s="111">
        <v>0</v>
      </c>
      <c r="D362" s="111">
        <v>0</v>
      </c>
      <c r="E362" s="111">
        <v>0</v>
      </c>
      <c r="F362" s="112"/>
    </row>
    <row r="363" spans="1:6" ht="15.2" hidden="1" customHeight="1" outlineLevel="1">
      <c r="A363" s="109"/>
      <c r="B363" s="110" t="s">
        <v>206</v>
      </c>
      <c r="C363" s="111">
        <v>12275621.492789056</v>
      </c>
      <c r="D363" s="111">
        <v>1536033.6272109437</v>
      </c>
      <c r="E363" s="111">
        <v>13811655.119999999</v>
      </c>
      <c r="F363" s="112"/>
    </row>
    <row r="364" spans="1:6" ht="15.2" hidden="1" customHeight="1" outlineLevel="1">
      <c r="A364" s="109"/>
      <c r="B364" s="110" t="s">
        <v>207</v>
      </c>
      <c r="C364" s="111">
        <v>26178</v>
      </c>
      <c r="D364" s="111">
        <v>18720166</v>
      </c>
      <c r="E364" s="111">
        <v>18746344</v>
      </c>
      <c r="F364" s="112"/>
    </row>
    <row r="365" spans="1:6" ht="15.2" hidden="1" customHeight="1" outlineLevel="1">
      <c r="A365" s="109"/>
      <c r="B365" s="110" t="s">
        <v>208</v>
      </c>
      <c r="C365" s="111">
        <v>238498971</v>
      </c>
      <c r="D365" s="111">
        <v>2026371102</v>
      </c>
      <c r="E365" s="111">
        <v>2264870073</v>
      </c>
      <c r="F365" s="112"/>
    </row>
    <row r="366" spans="1:6" ht="15.2" hidden="1" customHeight="1" outlineLevel="1">
      <c r="A366" s="109"/>
      <c r="B366" s="110" t="s">
        <v>209</v>
      </c>
      <c r="C366" s="111">
        <v>47380738</v>
      </c>
      <c r="D366" s="111">
        <v>724417853</v>
      </c>
      <c r="E366" s="111">
        <v>771798591</v>
      </c>
      <c r="F366" s="112"/>
    </row>
    <row r="367" spans="1:6" ht="15.2" hidden="1" customHeight="1" outlineLevel="1">
      <c r="A367" s="109"/>
      <c r="B367" s="110" t="s">
        <v>210</v>
      </c>
      <c r="C367" s="111">
        <v>857779</v>
      </c>
      <c r="D367" s="111">
        <v>14927491</v>
      </c>
      <c r="E367" s="111">
        <v>15785270</v>
      </c>
      <c r="F367" s="112"/>
    </row>
    <row r="368" spans="1:6" ht="15.2" hidden="1" customHeight="1" outlineLevel="1">
      <c r="A368" s="109"/>
      <c r="B368" s="110" t="s">
        <v>211</v>
      </c>
      <c r="C368" s="111">
        <v>313628228</v>
      </c>
      <c r="D368" s="111">
        <v>1821542301</v>
      </c>
      <c r="E368" s="111">
        <v>2135170529</v>
      </c>
      <c r="F368" s="112"/>
    </row>
    <row r="369" spans="1:6" ht="15.2" hidden="1" customHeight="1" outlineLevel="1">
      <c r="A369" s="109"/>
      <c r="B369" s="110" t="s">
        <v>212</v>
      </c>
      <c r="C369" s="111">
        <v>120024725</v>
      </c>
      <c r="D369" s="111">
        <v>0</v>
      </c>
      <c r="E369" s="111">
        <v>120024725</v>
      </c>
      <c r="F369" s="112"/>
    </row>
    <row r="370" spans="1:6" ht="15.2" hidden="1" customHeight="1" outlineLevel="1">
      <c r="A370" s="109"/>
      <c r="B370" s="110" t="s">
        <v>213</v>
      </c>
      <c r="C370" s="111">
        <v>302074659</v>
      </c>
      <c r="D370" s="111">
        <v>3541455075</v>
      </c>
      <c r="E370" s="111">
        <v>3843529734</v>
      </c>
      <c r="F370" s="112"/>
    </row>
    <row r="371" spans="1:6" ht="15.2" hidden="1" customHeight="1" outlineLevel="1">
      <c r="A371" s="109"/>
      <c r="B371" s="110" t="s">
        <v>214</v>
      </c>
      <c r="C371" s="111">
        <v>85413170</v>
      </c>
      <c r="D371" s="111">
        <v>5095263</v>
      </c>
      <c r="E371" s="111">
        <v>90508433</v>
      </c>
      <c r="F371" s="112"/>
    </row>
    <row r="372" spans="1:6" ht="15.2" hidden="1" customHeight="1" outlineLevel="1">
      <c r="A372" s="109"/>
      <c r="B372" s="110" t="s">
        <v>273</v>
      </c>
      <c r="C372" s="111">
        <v>0</v>
      </c>
      <c r="D372" s="111">
        <v>93771830</v>
      </c>
      <c r="E372" s="111">
        <v>93771830</v>
      </c>
      <c r="F372" s="112"/>
    </row>
    <row r="373" spans="1:6" ht="15.2" hidden="1" customHeight="1" outlineLevel="1">
      <c r="A373" s="109"/>
      <c r="B373" s="110" t="s">
        <v>215</v>
      </c>
      <c r="C373" s="111">
        <v>26005887.807377808</v>
      </c>
      <c r="D373" s="111">
        <v>154951.19262219232</v>
      </c>
      <c r="E373" s="111">
        <v>26160839</v>
      </c>
      <c r="F373" s="112"/>
    </row>
    <row r="374" spans="1:6" ht="15.2" hidden="1" customHeight="1" outlineLevel="1">
      <c r="A374" s="109"/>
      <c r="B374" s="110" t="s">
        <v>216</v>
      </c>
      <c r="C374" s="111">
        <v>12502</v>
      </c>
      <c r="D374" s="111">
        <v>67846326</v>
      </c>
      <c r="E374" s="111">
        <v>67858828</v>
      </c>
      <c r="F374" s="112"/>
    </row>
    <row r="375" spans="1:6" ht="15.2" hidden="1" customHeight="1" outlineLevel="1">
      <c r="A375" s="109"/>
      <c r="B375" s="110" t="s">
        <v>217</v>
      </c>
      <c r="C375" s="111">
        <v>32580836.693468664</v>
      </c>
      <c r="D375" s="111">
        <v>201256531.78653133</v>
      </c>
      <c r="E375" s="111">
        <v>233837368.47999999</v>
      </c>
      <c r="F375" s="112"/>
    </row>
    <row r="376" spans="1:6" ht="15.2" hidden="1" customHeight="1" outlineLevel="1">
      <c r="A376" s="109"/>
      <c r="B376" s="110" t="s">
        <v>218</v>
      </c>
      <c r="C376" s="111">
        <v>158658950</v>
      </c>
      <c r="D376" s="111">
        <v>2238070856</v>
      </c>
      <c r="E376" s="111">
        <v>2396729806</v>
      </c>
      <c r="F376" s="112"/>
    </row>
    <row r="377" spans="1:6" ht="15.2" hidden="1" customHeight="1" outlineLevel="1">
      <c r="A377" s="109"/>
      <c r="B377" s="110" t="s">
        <v>219</v>
      </c>
      <c r="C377" s="111">
        <v>8164692</v>
      </c>
      <c r="D377" s="111">
        <v>18532764</v>
      </c>
      <c r="E377" s="111">
        <v>26697456</v>
      </c>
      <c r="F377" s="112"/>
    </row>
    <row r="378" spans="1:6" ht="15.2" hidden="1" customHeight="1" outlineLevel="1">
      <c r="A378" s="109"/>
      <c r="B378" s="110" t="s">
        <v>220</v>
      </c>
      <c r="C378" s="111">
        <v>536424</v>
      </c>
      <c r="D378" s="111">
        <v>24798728.449999999</v>
      </c>
      <c r="E378" s="111">
        <v>25335152.449999999</v>
      </c>
      <c r="F378" s="112"/>
    </row>
    <row r="379" spans="1:6" ht="15.2" hidden="1" customHeight="1" outlineLevel="1">
      <c r="A379" s="109"/>
      <c r="B379" s="110" t="s">
        <v>221</v>
      </c>
      <c r="C379" s="111">
        <v>5664827.5800000001</v>
      </c>
      <c r="D379" s="111">
        <v>0</v>
      </c>
      <c r="E379" s="111">
        <v>5664827.5800000001</v>
      </c>
      <c r="F379" s="112"/>
    </row>
    <row r="380" spans="1:6" ht="15.2" hidden="1" customHeight="1" outlineLevel="1">
      <c r="A380" s="109"/>
      <c r="B380" s="110" t="s">
        <v>274</v>
      </c>
      <c r="C380" s="111">
        <v>1756895</v>
      </c>
      <c r="D380" s="111">
        <v>0</v>
      </c>
      <c r="E380" s="111">
        <v>1756895</v>
      </c>
      <c r="F380" s="112"/>
    </row>
    <row r="381" spans="1:6" ht="15.2" hidden="1" customHeight="1" outlineLevel="1">
      <c r="A381" s="109"/>
      <c r="B381" s="110" t="s">
        <v>222</v>
      </c>
      <c r="C381" s="111">
        <v>324505263</v>
      </c>
      <c r="D381" s="111">
        <v>1484603294</v>
      </c>
      <c r="E381" s="111">
        <v>1809108557</v>
      </c>
      <c r="F381" s="112"/>
    </row>
    <row r="382" spans="1:6" ht="15.2" hidden="1" customHeight="1" outlineLevel="1">
      <c r="A382" s="109"/>
      <c r="B382" s="110" t="s">
        <v>223</v>
      </c>
      <c r="C382" s="111">
        <v>133076003</v>
      </c>
      <c r="D382" s="111">
        <v>160511742</v>
      </c>
      <c r="E382" s="111">
        <v>293587745</v>
      </c>
      <c r="F382" s="112"/>
    </row>
    <row r="383" spans="1:6" ht="15.2" hidden="1" customHeight="1" outlineLevel="1">
      <c r="A383" s="109"/>
      <c r="B383" s="110" t="s">
        <v>224</v>
      </c>
      <c r="C383" s="111">
        <v>31649809.772966482</v>
      </c>
      <c r="D383" s="111">
        <v>467364226.65703344</v>
      </c>
      <c r="E383" s="111">
        <v>499014036.42999995</v>
      </c>
      <c r="F383" s="112"/>
    </row>
    <row r="384" spans="1:6" ht="15.2" hidden="1" customHeight="1" outlineLevel="1">
      <c r="A384" s="109"/>
      <c r="B384" s="110" t="s">
        <v>225</v>
      </c>
      <c r="C384" s="111">
        <v>80143895</v>
      </c>
      <c r="D384" s="111">
        <v>311050040</v>
      </c>
      <c r="E384" s="111">
        <v>391193935</v>
      </c>
      <c r="F384" s="112"/>
    </row>
    <row r="385" spans="1:6" ht="15.2" customHeight="1" collapsed="1">
      <c r="A385" s="109" t="s">
        <v>73</v>
      </c>
      <c r="B385" s="113" t="s">
        <v>238</v>
      </c>
      <c r="C385" s="111">
        <f>SUM($C$359:$C$384)</f>
        <v>2067188637.4266019</v>
      </c>
      <c r="D385" s="111">
        <f>SUM($D$359:$D$384)</f>
        <v>13292932627.833399</v>
      </c>
      <c r="E385" s="111">
        <f>SUM($E$359:$E$384)</f>
        <v>15360121265.26</v>
      </c>
      <c r="F385" s="112"/>
    </row>
    <row r="386" spans="1:6" ht="15.2" hidden="1" customHeight="1" outlineLevel="1">
      <c r="A386" s="109"/>
      <c r="B386" s="110" t="s">
        <v>272</v>
      </c>
      <c r="C386" s="111">
        <v>0</v>
      </c>
      <c r="D386" s="111">
        <v>-334714.75999999885</v>
      </c>
      <c r="E386" s="111">
        <v>-334714.75999999885</v>
      </c>
      <c r="F386" s="112"/>
    </row>
    <row r="387" spans="1:6" ht="15.2" hidden="1" customHeight="1" outlineLevel="1">
      <c r="A387" s="109"/>
      <c r="B387" s="110" t="s">
        <v>203</v>
      </c>
      <c r="C387" s="111">
        <v>20474852</v>
      </c>
      <c r="D387" s="111">
        <v>-829360</v>
      </c>
      <c r="E387" s="111">
        <v>19645492</v>
      </c>
      <c r="F387" s="112"/>
    </row>
    <row r="388" spans="1:6" ht="15.2" hidden="1" customHeight="1" outlineLevel="1">
      <c r="A388" s="109"/>
      <c r="B388" s="110" t="s">
        <v>204</v>
      </c>
      <c r="C388" s="111">
        <v>-1067076.1218201146</v>
      </c>
      <c r="D388" s="111">
        <v>4178251.1218201146</v>
      </c>
      <c r="E388" s="111">
        <v>3111175</v>
      </c>
      <c r="F388" s="112"/>
    </row>
    <row r="389" spans="1:6" ht="15.2" hidden="1" customHeight="1" outlineLevel="1">
      <c r="A389" s="109"/>
      <c r="B389" s="110" t="s">
        <v>205</v>
      </c>
      <c r="C389" s="111">
        <v>0</v>
      </c>
      <c r="D389" s="111">
        <v>0</v>
      </c>
      <c r="E389" s="111">
        <v>0</v>
      </c>
      <c r="F389" s="112"/>
    </row>
    <row r="390" spans="1:6" ht="15.2" hidden="1" customHeight="1" outlineLevel="1">
      <c r="A390" s="109"/>
      <c r="B390" s="110" t="s">
        <v>206</v>
      </c>
      <c r="C390" s="111">
        <v>769417.94721094146</v>
      </c>
      <c r="D390" s="111">
        <v>74116.982789057307</v>
      </c>
      <c r="E390" s="111">
        <v>843534.92999999877</v>
      </c>
      <c r="F390" s="112"/>
    </row>
    <row r="391" spans="1:6" ht="15.2" hidden="1" customHeight="1" outlineLevel="1">
      <c r="A391" s="109"/>
      <c r="B391" s="110" t="s">
        <v>207</v>
      </c>
      <c r="C391" s="111">
        <v>-4374</v>
      </c>
      <c r="D391" s="111">
        <v>-117727</v>
      </c>
      <c r="E391" s="111">
        <v>-122101</v>
      </c>
      <c r="F391" s="112"/>
    </row>
    <row r="392" spans="1:6" ht="15.2" hidden="1" customHeight="1" outlineLevel="1">
      <c r="A392" s="109"/>
      <c r="B392" s="110" t="s">
        <v>208</v>
      </c>
      <c r="C392" s="111">
        <v>56634708</v>
      </c>
      <c r="D392" s="111">
        <v>275181888</v>
      </c>
      <c r="E392" s="111">
        <v>331816596</v>
      </c>
      <c r="F392" s="112"/>
    </row>
    <row r="393" spans="1:6" ht="15.2" hidden="1" customHeight="1" outlineLevel="1">
      <c r="A393" s="109"/>
      <c r="B393" s="110" t="s">
        <v>209</v>
      </c>
      <c r="C393" s="111">
        <v>7525213</v>
      </c>
      <c r="D393" s="111">
        <v>53567895</v>
      </c>
      <c r="E393" s="111">
        <v>61093108</v>
      </c>
      <c r="F393" s="112"/>
    </row>
    <row r="394" spans="1:6" ht="15.2" hidden="1" customHeight="1" outlineLevel="1">
      <c r="A394" s="109"/>
      <c r="B394" s="110" t="s">
        <v>210</v>
      </c>
      <c r="C394" s="111">
        <v>-549740</v>
      </c>
      <c r="D394" s="111">
        <v>-3690742</v>
      </c>
      <c r="E394" s="111">
        <v>-4240482</v>
      </c>
      <c r="F394" s="112"/>
    </row>
    <row r="395" spans="1:6" ht="15.2" hidden="1" customHeight="1" outlineLevel="1">
      <c r="A395" s="109"/>
      <c r="B395" s="110" t="s">
        <v>211</v>
      </c>
      <c r="C395" s="111">
        <v>64899914</v>
      </c>
      <c r="D395" s="111">
        <v>172369158</v>
      </c>
      <c r="E395" s="111">
        <v>237269072</v>
      </c>
      <c r="F395" s="112"/>
    </row>
    <row r="396" spans="1:6" ht="15.2" hidden="1" customHeight="1" outlineLevel="1">
      <c r="A396" s="109"/>
      <c r="B396" s="110" t="s">
        <v>212</v>
      </c>
      <c r="C396" s="111">
        <v>13676033</v>
      </c>
      <c r="D396" s="111">
        <v>241707</v>
      </c>
      <c r="E396" s="111">
        <v>13917740</v>
      </c>
      <c r="F396" s="112"/>
    </row>
    <row r="397" spans="1:6" ht="15.2" hidden="1" customHeight="1" outlineLevel="1">
      <c r="A397" s="109"/>
      <c r="B397" s="110" t="s">
        <v>213</v>
      </c>
      <c r="C397" s="111">
        <v>22307289</v>
      </c>
      <c r="D397" s="111">
        <v>176169129</v>
      </c>
      <c r="E397" s="111">
        <v>198476418</v>
      </c>
      <c r="F397" s="112"/>
    </row>
    <row r="398" spans="1:6" ht="15.2" hidden="1" customHeight="1" outlineLevel="1">
      <c r="A398" s="109"/>
      <c r="B398" s="110" t="s">
        <v>214</v>
      </c>
      <c r="C398" s="111">
        <v>5225333</v>
      </c>
      <c r="D398" s="111">
        <v>43975</v>
      </c>
      <c r="E398" s="111">
        <v>5269308</v>
      </c>
      <c r="F398" s="112"/>
    </row>
    <row r="399" spans="1:6" ht="15.2" hidden="1" customHeight="1" outlineLevel="1">
      <c r="A399" s="109"/>
      <c r="B399" s="110" t="s">
        <v>273</v>
      </c>
      <c r="C399" s="111">
        <v>142208</v>
      </c>
      <c r="D399" s="111">
        <v>16737814</v>
      </c>
      <c r="E399" s="111">
        <v>16880022</v>
      </c>
      <c r="F399" s="112"/>
    </row>
    <row r="400" spans="1:6" ht="15.2" hidden="1" customHeight="1" outlineLevel="1">
      <c r="A400" s="109"/>
      <c r="B400" s="110" t="s">
        <v>215</v>
      </c>
      <c r="C400" s="111">
        <v>148441.1926221922</v>
      </c>
      <c r="D400" s="111">
        <v>-30789.73194415227</v>
      </c>
      <c r="E400" s="111">
        <v>117651.46067803993</v>
      </c>
      <c r="F400" s="112"/>
    </row>
    <row r="401" spans="1:6" ht="15.2" hidden="1" customHeight="1" outlineLevel="1">
      <c r="A401" s="109"/>
      <c r="B401" s="110" t="s">
        <v>216</v>
      </c>
      <c r="C401" s="111">
        <v>144003</v>
      </c>
      <c r="D401" s="111">
        <v>7350999</v>
      </c>
      <c r="E401" s="111">
        <v>7495002</v>
      </c>
      <c r="F401" s="112"/>
    </row>
    <row r="402" spans="1:6" ht="15.2" hidden="1" customHeight="1" outlineLevel="1">
      <c r="A402" s="109"/>
      <c r="B402" s="110" t="s">
        <v>217</v>
      </c>
      <c r="C402" s="111">
        <v>2426039.3122656308</v>
      </c>
      <c r="D402" s="111">
        <v>5459272.2609626949</v>
      </c>
      <c r="E402" s="111">
        <v>7885311.5732283257</v>
      </c>
      <c r="F402" s="112"/>
    </row>
    <row r="403" spans="1:6" ht="15.2" hidden="1" customHeight="1" outlineLevel="1">
      <c r="A403" s="109"/>
      <c r="B403" s="110" t="s">
        <v>218</v>
      </c>
      <c r="C403" s="111">
        <v>1071987</v>
      </c>
      <c r="D403" s="111">
        <v>142572949</v>
      </c>
      <c r="E403" s="111">
        <v>143644936</v>
      </c>
      <c r="F403" s="112"/>
    </row>
    <row r="404" spans="1:6" ht="15.2" hidden="1" customHeight="1" outlineLevel="1">
      <c r="A404" s="109"/>
      <c r="B404" s="110" t="s">
        <v>219</v>
      </c>
      <c r="C404" s="111">
        <v>956589</v>
      </c>
      <c r="D404" s="111">
        <v>2724426</v>
      </c>
      <c r="E404" s="111">
        <v>3681015</v>
      </c>
      <c r="F404" s="112"/>
    </row>
    <row r="405" spans="1:6" ht="15.2" hidden="1" customHeight="1" outlineLevel="1">
      <c r="A405" s="109"/>
      <c r="B405" s="110" t="s">
        <v>220</v>
      </c>
      <c r="C405" s="111">
        <v>90312</v>
      </c>
      <c r="D405" s="111">
        <v>1308532.6700000018</v>
      </c>
      <c r="E405" s="111">
        <v>1398844.6700000018</v>
      </c>
      <c r="F405" s="112"/>
    </row>
    <row r="406" spans="1:6" ht="15.2" hidden="1" customHeight="1" outlineLevel="1">
      <c r="A406" s="109"/>
      <c r="B406" s="110" t="s">
        <v>221</v>
      </c>
      <c r="C406" s="111">
        <v>359463.20000000019</v>
      </c>
      <c r="D406" s="111">
        <v>0</v>
      </c>
      <c r="E406" s="111">
        <v>359463.20000000019</v>
      </c>
      <c r="F406" s="112"/>
    </row>
    <row r="407" spans="1:6" ht="15.2" hidden="1" customHeight="1" outlineLevel="1">
      <c r="A407" s="109"/>
      <c r="B407" s="110" t="s">
        <v>274</v>
      </c>
      <c r="C407" s="111">
        <v>-23862</v>
      </c>
      <c r="D407" s="111">
        <v>0</v>
      </c>
      <c r="E407" s="111">
        <v>-23862</v>
      </c>
      <c r="F407" s="112"/>
    </row>
    <row r="408" spans="1:6" ht="15.2" hidden="1" customHeight="1" outlineLevel="1">
      <c r="A408" s="109"/>
      <c r="B408" s="110" t="s">
        <v>222</v>
      </c>
      <c r="C408" s="111">
        <v>14129878</v>
      </c>
      <c r="D408" s="111">
        <v>25007681</v>
      </c>
      <c r="E408" s="111">
        <v>39137559</v>
      </c>
      <c r="F408" s="112"/>
    </row>
    <row r="409" spans="1:6" ht="15.2" hidden="1" customHeight="1" outlineLevel="1">
      <c r="A409" s="109"/>
      <c r="B409" s="110" t="s">
        <v>223</v>
      </c>
      <c r="C409" s="111">
        <v>10362924</v>
      </c>
      <c r="D409" s="111">
        <v>17472153</v>
      </c>
      <c r="E409" s="111">
        <v>27835077</v>
      </c>
      <c r="F409" s="112"/>
    </row>
    <row r="410" spans="1:6" ht="15.2" hidden="1" customHeight="1" outlineLevel="1">
      <c r="A410" s="109"/>
      <c r="B410" s="110" t="s">
        <v>224</v>
      </c>
      <c r="C410" s="111">
        <v>438642.46703351662</v>
      </c>
      <c r="D410" s="111">
        <v>5570131.9629665613</v>
      </c>
      <c r="E410" s="111">
        <v>6008774.4300000779</v>
      </c>
      <c r="F410" s="112"/>
    </row>
    <row r="411" spans="1:6" ht="15.2" hidden="1" customHeight="1" outlineLevel="1">
      <c r="A411" s="109"/>
      <c r="B411" s="110" t="s">
        <v>225</v>
      </c>
      <c r="C411" s="111">
        <v>2207013</v>
      </c>
      <c r="D411" s="111">
        <v>-3339243</v>
      </c>
      <c r="E411" s="111">
        <v>-1132230</v>
      </c>
      <c r="F411" s="112"/>
    </row>
    <row r="412" spans="1:6" ht="15.2" customHeight="1" collapsed="1">
      <c r="A412" s="109" t="s">
        <v>75</v>
      </c>
      <c r="B412" s="113" t="s">
        <v>239</v>
      </c>
      <c r="C412" s="111">
        <f>SUM($C$386:$C$411)</f>
        <v>222345207.99731213</v>
      </c>
      <c r="D412" s="111">
        <f>SUM($D$386:$D$411)</f>
        <v>897687502.5065943</v>
      </c>
      <c r="E412" s="111">
        <f>SUM($E$386:$E$411)</f>
        <v>1120032710.5039065</v>
      </c>
      <c r="F412" s="112"/>
    </row>
    <row r="413" spans="1:6" ht="15.2" customHeight="1">
      <c r="A413" s="392" t="s">
        <v>240</v>
      </c>
      <c r="B413" s="392"/>
      <c r="C413" s="392"/>
      <c r="D413" s="392"/>
      <c r="E413" s="392"/>
    </row>
    <row r="414" spans="1:6" ht="15.2" hidden="1" customHeight="1" outlineLevel="1">
      <c r="A414" s="115"/>
      <c r="B414" s="110" t="s">
        <v>272</v>
      </c>
      <c r="C414" s="111">
        <v>0</v>
      </c>
      <c r="D414" s="111">
        <v>49949.68</v>
      </c>
      <c r="E414" s="111">
        <v>49949.68</v>
      </c>
      <c r="F414" s="112"/>
    </row>
    <row r="415" spans="1:6" ht="15.2" hidden="1" customHeight="1" outlineLevel="1">
      <c r="A415" s="115"/>
      <c r="B415" s="110" t="s">
        <v>203</v>
      </c>
      <c r="C415" s="111">
        <v>190211</v>
      </c>
      <c r="D415" s="111">
        <v>26</v>
      </c>
      <c r="E415" s="111">
        <v>190237</v>
      </c>
      <c r="F415" s="112"/>
    </row>
    <row r="416" spans="1:6" ht="15.2" hidden="1" customHeight="1" outlineLevel="1">
      <c r="A416" s="115"/>
      <c r="B416" s="110" t="s">
        <v>204</v>
      </c>
      <c r="C416" s="111">
        <v>142844</v>
      </c>
      <c r="D416" s="111">
        <v>247644</v>
      </c>
      <c r="E416" s="111">
        <v>390488</v>
      </c>
      <c r="F416" s="112"/>
    </row>
    <row r="417" spans="1:6" ht="15.2" hidden="1" customHeight="1" outlineLevel="1">
      <c r="A417" s="115"/>
      <c r="B417" s="110" t="s">
        <v>205</v>
      </c>
      <c r="C417" s="111">
        <v>0</v>
      </c>
      <c r="D417" s="111">
        <v>0</v>
      </c>
      <c r="E417" s="111">
        <v>0</v>
      </c>
      <c r="F417" s="112"/>
    </row>
    <row r="418" spans="1:6" ht="15.2" hidden="1" customHeight="1" outlineLevel="1">
      <c r="A418" s="115"/>
      <c r="B418" s="110" t="s">
        <v>206</v>
      </c>
      <c r="C418" s="111">
        <v>0</v>
      </c>
      <c r="D418" s="111">
        <v>0</v>
      </c>
      <c r="E418" s="111">
        <v>0</v>
      </c>
      <c r="F418" s="112"/>
    </row>
    <row r="419" spans="1:6" ht="15.2" hidden="1" customHeight="1" outlineLevel="1">
      <c r="A419" s="115"/>
      <c r="B419" s="110" t="s">
        <v>207</v>
      </c>
      <c r="C419" s="111">
        <v>150</v>
      </c>
      <c r="D419" s="111">
        <v>135734</v>
      </c>
      <c r="E419" s="111">
        <v>135884</v>
      </c>
      <c r="F419" s="112"/>
    </row>
    <row r="420" spans="1:6" ht="15.2" hidden="1" customHeight="1" outlineLevel="1">
      <c r="A420" s="115"/>
      <c r="B420" s="110" t="s">
        <v>208</v>
      </c>
      <c r="C420" s="111">
        <v>421937.11016760994</v>
      </c>
      <c r="D420" s="111">
        <v>3822827.8898323909</v>
      </c>
      <c r="E420" s="111">
        <v>4244765.0000000009</v>
      </c>
      <c r="F420" s="112"/>
    </row>
    <row r="421" spans="1:6" ht="15.2" hidden="1" customHeight="1" outlineLevel="1">
      <c r="A421" s="115"/>
      <c r="B421" s="110" t="s">
        <v>209</v>
      </c>
      <c r="C421" s="111">
        <v>153276</v>
      </c>
      <c r="D421" s="111">
        <v>1921137</v>
      </c>
      <c r="E421" s="111">
        <v>2074413</v>
      </c>
      <c r="F421" s="112"/>
    </row>
    <row r="422" spans="1:6" ht="15.2" hidden="1" customHeight="1" outlineLevel="1">
      <c r="A422" s="115"/>
      <c r="B422" s="110" t="s">
        <v>210</v>
      </c>
      <c r="C422" s="111">
        <v>0</v>
      </c>
      <c r="D422" s="111">
        <v>0</v>
      </c>
      <c r="E422" s="111">
        <v>0</v>
      </c>
      <c r="F422" s="112"/>
    </row>
    <row r="423" spans="1:6" ht="15.2" hidden="1" customHeight="1" outlineLevel="1">
      <c r="A423" s="115"/>
      <c r="B423" s="110" t="s">
        <v>211</v>
      </c>
      <c r="C423" s="111">
        <v>598375</v>
      </c>
      <c r="D423" s="111">
        <v>3164903</v>
      </c>
      <c r="E423" s="111">
        <v>3763278</v>
      </c>
      <c r="F423" s="112"/>
    </row>
    <row r="424" spans="1:6" ht="15.2" hidden="1" customHeight="1" outlineLevel="1">
      <c r="A424" s="115"/>
      <c r="B424" s="110" t="s">
        <v>212</v>
      </c>
      <c r="C424" s="111">
        <v>12787</v>
      </c>
      <c r="D424" s="111">
        <v>0</v>
      </c>
      <c r="E424" s="111">
        <v>12787</v>
      </c>
      <c r="F424" s="112"/>
    </row>
    <row r="425" spans="1:6" ht="15.2" hidden="1" customHeight="1" outlineLevel="1">
      <c r="A425" s="115"/>
      <c r="B425" s="110" t="s">
        <v>213</v>
      </c>
      <c r="C425" s="111">
        <v>684303</v>
      </c>
      <c r="D425" s="111">
        <v>8776687</v>
      </c>
      <c r="E425" s="111">
        <v>9460990</v>
      </c>
      <c r="F425" s="112"/>
    </row>
    <row r="426" spans="1:6" ht="15.2" hidden="1" customHeight="1" outlineLevel="1">
      <c r="A426" s="115"/>
      <c r="B426" s="110" t="s">
        <v>214</v>
      </c>
      <c r="C426" s="111">
        <v>0</v>
      </c>
      <c r="D426" s="111">
        <v>0</v>
      </c>
      <c r="E426" s="111">
        <v>0</v>
      </c>
      <c r="F426" s="112"/>
    </row>
    <row r="427" spans="1:6" ht="15.2" hidden="1" customHeight="1" outlineLevel="1">
      <c r="A427" s="115"/>
      <c r="B427" s="110" t="s">
        <v>273</v>
      </c>
      <c r="C427" s="111">
        <v>-823</v>
      </c>
      <c r="D427" s="111">
        <v>1988126</v>
      </c>
      <c r="E427" s="111">
        <v>1987303</v>
      </c>
      <c r="F427" s="112"/>
    </row>
    <row r="428" spans="1:6" ht="15.2" hidden="1" customHeight="1" outlineLevel="1">
      <c r="A428" s="115"/>
      <c r="B428" s="110" t="s">
        <v>215</v>
      </c>
      <c r="C428" s="111">
        <v>27475</v>
      </c>
      <c r="D428" s="111">
        <v>1455</v>
      </c>
      <c r="E428" s="111">
        <v>28930</v>
      </c>
      <c r="F428" s="112"/>
    </row>
    <row r="429" spans="1:6" ht="15.2" hidden="1" customHeight="1" outlineLevel="1">
      <c r="A429" s="115"/>
      <c r="B429" s="110" t="s">
        <v>216</v>
      </c>
      <c r="C429" s="111">
        <v>6588</v>
      </c>
      <c r="D429" s="111">
        <v>508545</v>
      </c>
      <c r="E429" s="111">
        <v>515133</v>
      </c>
      <c r="F429" s="112"/>
    </row>
    <row r="430" spans="1:6" ht="15.2" hidden="1" customHeight="1" outlineLevel="1">
      <c r="A430" s="115"/>
      <c r="B430" s="110" t="s">
        <v>217</v>
      </c>
      <c r="C430" s="114"/>
      <c r="D430" s="114"/>
      <c r="E430" s="111">
        <v>0</v>
      </c>
      <c r="F430" s="112"/>
    </row>
    <row r="431" spans="1:6" ht="15.2" hidden="1" customHeight="1" outlineLevel="1">
      <c r="A431" s="115"/>
      <c r="B431" s="110" t="s">
        <v>218</v>
      </c>
      <c r="C431" s="111">
        <v>193163</v>
      </c>
      <c r="D431" s="111">
        <v>2664377</v>
      </c>
      <c r="E431" s="111">
        <v>2857540</v>
      </c>
      <c r="F431" s="112"/>
    </row>
    <row r="432" spans="1:6" ht="15.2" hidden="1" customHeight="1" outlineLevel="1">
      <c r="A432" s="115"/>
      <c r="B432" s="110" t="s">
        <v>219</v>
      </c>
      <c r="C432" s="114"/>
      <c r="D432" s="114"/>
      <c r="E432" s="111">
        <v>0</v>
      </c>
      <c r="F432" s="112"/>
    </row>
    <row r="433" spans="1:6" ht="15.2" hidden="1" customHeight="1" outlineLevel="1">
      <c r="A433" s="115"/>
      <c r="B433" s="110" t="s">
        <v>220</v>
      </c>
      <c r="C433" s="114">
        <v>6142</v>
      </c>
      <c r="D433" s="114">
        <v>30275</v>
      </c>
      <c r="E433" s="111">
        <v>36417</v>
      </c>
      <c r="F433" s="112"/>
    </row>
    <row r="434" spans="1:6" ht="15.2" hidden="1" customHeight="1" outlineLevel="1">
      <c r="A434" s="115"/>
      <c r="B434" s="110" t="s">
        <v>221</v>
      </c>
      <c r="C434" s="114"/>
      <c r="D434" s="114"/>
      <c r="E434" s="111">
        <v>0</v>
      </c>
      <c r="F434" s="112"/>
    </row>
    <row r="435" spans="1:6" ht="15.2" hidden="1" customHeight="1" outlineLevel="1">
      <c r="A435" s="115"/>
      <c r="B435" s="110" t="s">
        <v>274</v>
      </c>
      <c r="C435" s="111">
        <v>31847</v>
      </c>
      <c r="D435" s="111">
        <v>0</v>
      </c>
      <c r="E435" s="111">
        <v>31847</v>
      </c>
      <c r="F435" s="112"/>
    </row>
    <row r="436" spans="1:6" ht="15.2" hidden="1" customHeight="1" outlineLevel="1">
      <c r="A436" s="115"/>
      <c r="B436" s="110" t="s">
        <v>222</v>
      </c>
      <c r="C436" s="111">
        <v>124696</v>
      </c>
      <c r="D436" s="111">
        <v>958074</v>
      </c>
      <c r="E436" s="111">
        <v>1082770</v>
      </c>
      <c r="F436" s="112"/>
    </row>
    <row r="437" spans="1:6" ht="15.2" hidden="1" customHeight="1" outlineLevel="1">
      <c r="A437" s="115"/>
      <c r="B437" s="110" t="s">
        <v>223</v>
      </c>
      <c r="C437" s="114"/>
      <c r="D437" s="114"/>
      <c r="E437" s="111">
        <v>0</v>
      </c>
      <c r="F437" s="112"/>
    </row>
    <row r="438" spans="1:6" ht="15.2" hidden="1" customHeight="1" outlineLevel="1">
      <c r="A438" s="115"/>
      <c r="B438" s="110" t="s">
        <v>224</v>
      </c>
      <c r="C438" s="111">
        <v>156344.51882974472</v>
      </c>
      <c r="D438" s="111">
        <v>2128594.4811702548</v>
      </c>
      <c r="E438" s="111">
        <v>2284938.9999999995</v>
      </c>
      <c r="F438" s="112"/>
    </row>
    <row r="439" spans="1:6" ht="15.2" hidden="1" customHeight="1" outlineLevel="1">
      <c r="A439" s="115"/>
      <c r="B439" s="110" t="s">
        <v>225</v>
      </c>
      <c r="C439" s="111">
        <v>0</v>
      </c>
      <c r="D439" s="111">
        <v>0</v>
      </c>
      <c r="E439" s="111">
        <v>0</v>
      </c>
      <c r="F439" s="112"/>
    </row>
    <row r="440" spans="1:6" ht="15.2" customHeight="1" collapsed="1">
      <c r="A440" s="115" t="s">
        <v>77</v>
      </c>
      <c r="B440" s="113" t="s">
        <v>241</v>
      </c>
      <c r="C440" s="111">
        <f>SUM($C$414:$C$439)</f>
        <v>2749315.6289973548</v>
      </c>
      <c r="D440" s="111">
        <f>SUM($D$414:$D$439)</f>
        <v>26398355.051002648</v>
      </c>
      <c r="E440" s="111">
        <f>SUM($E$414:$E$439)</f>
        <v>29147670.68</v>
      </c>
      <c r="F440" s="112"/>
    </row>
    <row r="441" spans="1:6" ht="15.2" hidden="1" customHeight="1" outlineLevel="1">
      <c r="A441" s="115"/>
      <c r="B441" s="110" t="s">
        <v>272</v>
      </c>
      <c r="C441" s="111">
        <v>0</v>
      </c>
      <c r="D441" s="111">
        <v>813</v>
      </c>
      <c r="E441" s="111">
        <v>813</v>
      </c>
      <c r="F441" s="112"/>
    </row>
    <row r="442" spans="1:6" ht="15.2" hidden="1" customHeight="1" outlineLevel="1">
      <c r="A442" s="115"/>
      <c r="B442" s="110" t="s">
        <v>203</v>
      </c>
      <c r="C442" s="111">
        <v>-39</v>
      </c>
      <c r="D442" s="111">
        <v>39</v>
      </c>
      <c r="E442" s="111">
        <v>0</v>
      </c>
      <c r="F442" s="112"/>
    </row>
    <row r="443" spans="1:6" ht="15.2" hidden="1" customHeight="1" outlineLevel="1">
      <c r="A443" s="115"/>
      <c r="B443" s="110" t="s">
        <v>204</v>
      </c>
      <c r="C443" s="111">
        <v>16300</v>
      </c>
      <c r="D443" s="111">
        <v>17730</v>
      </c>
      <c r="E443" s="111">
        <v>34030</v>
      </c>
      <c r="F443" s="112"/>
    </row>
    <row r="444" spans="1:6" ht="15.2" hidden="1" customHeight="1" outlineLevel="1">
      <c r="A444" s="115"/>
      <c r="B444" s="110" t="s">
        <v>205</v>
      </c>
      <c r="C444" s="111">
        <v>0</v>
      </c>
      <c r="D444" s="111">
        <v>0</v>
      </c>
      <c r="E444" s="111">
        <v>0</v>
      </c>
      <c r="F444" s="112"/>
    </row>
    <row r="445" spans="1:6" ht="15.2" hidden="1" customHeight="1" outlineLevel="1">
      <c r="A445" s="115"/>
      <c r="B445" s="110" t="s">
        <v>206</v>
      </c>
      <c r="C445" s="111">
        <v>0</v>
      </c>
      <c r="D445" s="111">
        <v>0</v>
      </c>
      <c r="E445" s="111">
        <v>0</v>
      </c>
      <c r="F445" s="112"/>
    </row>
    <row r="446" spans="1:6" ht="15.2" hidden="1" customHeight="1" outlineLevel="1">
      <c r="A446" s="115"/>
      <c r="B446" s="110" t="s">
        <v>207</v>
      </c>
      <c r="C446" s="111">
        <v>0</v>
      </c>
      <c r="D446" s="111">
        <v>0</v>
      </c>
      <c r="E446" s="111">
        <v>0</v>
      </c>
      <c r="F446" s="112"/>
    </row>
    <row r="447" spans="1:6" ht="15.2" hidden="1" customHeight="1" outlineLevel="1">
      <c r="A447" s="115"/>
      <c r="B447" s="110" t="s">
        <v>208</v>
      </c>
      <c r="C447" s="111">
        <v>11503954.305204786</v>
      </c>
      <c r="D447" s="111">
        <v>104227943.69479522</v>
      </c>
      <c r="E447" s="111">
        <v>115731898</v>
      </c>
      <c r="F447" s="112"/>
    </row>
    <row r="448" spans="1:6" ht="15.2" hidden="1" customHeight="1" outlineLevel="1">
      <c r="A448" s="115"/>
      <c r="B448" s="110" t="s">
        <v>209</v>
      </c>
      <c r="C448" s="111">
        <v>431668</v>
      </c>
      <c r="D448" s="111">
        <v>5410468</v>
      </c>
      <c r="E448" s="111">
        <v>5842136</v>
      </c>
      <c r="F448" s="112"/>
    </row>
    <row r="449" spans="1:6" ht="15.2" hidden="1" customHeight="1" outlineLevel="1">
      <c r="A449" s="115"/>
      <c r="B449" s="110" t="s">
        <v>210</v>
      </c>
      <c r="C449" s="114"/>
      <c r="D449" s="114"/>
      <c r="E449" s="111">
        <v>0</v>
      </c>
      <c r="F449" s="112"/>
    </row>
    <row r="450" spans="1:6" ht="15.2" hidden="1" customHeight="1" outlineLevel="1">
      <c r="A450" s="115"/>
      <c r="B450" s="110" t="s">
        <v>211</v>
      </c>
      <c r="C450" s="111">
        <v>1168351</v>
      </c>
      <c r="D450" s="111">
        <v>7739883</v>
      </c>
      <c r="E450" s="111">
        <v>8908234</v>
      </c>
      <c r="F450" s="112"/>
    </row>
    <row r="451" spans="1:6" ht="15.2" hidden="1" customHeight="1" outlineLevel="1">
      <c r="A451" s="115"/>
      <c r="B451" s="110" t="s">
        <v>212</v>
      </c>
      <c r="C451" s="111">
        <v>183054</v>
      </c>
      <c r="D451" s="111">
        <v>0</v>
      </c>
      <c r="E451" s="111">
        <v>183054</v>
      </c>
      <c r="F451" s="112"/>
    </row>
    <row r="452" spans="1:6" ht="15.2" hidden="1" customHeight="1" outlineLevel="1">
      <c r="A452" s="115"/>
      <c r="B452" s="110" t="s">
        <v>213</v>
      </c>
      <c r="C452" s="111">
        <v>812150</v>
      </c>
      <c r="D452" s="111">
        <v>10416424</v>
      </c>
      <c r="E452" s="111">
        <v>11228574</v>
      </c>
      <c r="F452" s="112"/>
    </row>
    <row r="453" spans="1:6" ht="15.2" hidden="1" customHeight="1" outlineLevel="1">
      <c r="A453" s="115"/>
      <c r="B453" s="110" t="s">
        <v>214</v>
      </c>
      <c r="C453" s="111">
        <v>64928</v>
      </c>
      <c r="D453" s="111">
        <v>4505</v>
      </c>
      <c r="E453" s="111">
        <v>69433</v>
      </c>
      <c r="F453" s="112"/>
    </row>
    <row r="454" spans="1:6" ht="15.2" hidden="1" customHeight="1" outlineLevel="1">
      <c r="A454" s="115"/>
      <c r="B454" s="110" t="s">
        <v>273</v>
      </c>
      <c r="C454" s="111">
        <v>-850</v>
      </c>
      <c r="D454" s="111">
        <v>2053862</v>
      </c>
      <c r="E454" s="111">
        <v>2053012</v>
      </c>
      <c r="F454" s="112"/>
    </row>
    <row r="455" spans="1:6" ht="15.2" hidden="1" customHeight="1" outlineLevel="1">
      <c r="A455" s="115"/>
      <c r="B455" s="110" t="s">
        <v>215</v>
      </c>
      <c r="C455" s="111">
        <v>107785</v>
      </c>
      <c r="D455" s="111">
        <v>5707</v>
      </c>
      <c r="E455" s="111">
        <v>113492</v>
      </c>
      <c r="F455" s="112"/>
    </row>
    <row r="456" spans="1:6" ht="15.2" hidden="1" customHeight="1" outlineLevel="1">
      <c r="A456" s="115"/>
      <c r="B456" s="110" t="s">
        <v>216</v>
      </c>
      <c r="C456" s="111">
        <v>623</v>
      </c>
      <c r="D456" s="111">
        <v>48127</v>
      </c>
      <c r="E456" s="111">
        <v>48750</v>
      </c>
      <c r="F456" s="112"/>
    </row>
    <row r="457" spans="1:6" ht="15.2" hidden="1" customHeight="1" outlineLevel="1">
      <c r="A457" s="115"/>
      <c r="B457" s="110" t="s">
        <v>217</v>
      </c>
      <c r="C457" s="114"/>
      <c r="D457" s="114"/>
      <c r="E457" s="111">
        <v>0</v>
      </c>
      <c r="F457" s="112"/>
    </row>
    <row r="458" spans="1:6" ht="15.2" hidden="1" customHeight="1" outlineLevel="1">
      <c r="A458" s="115"/>
      <c r="B458" s="110" t="s">
        <v>218</v>
      </c>
      <c r="C458" s="111">
        <v>678120</v>
      </c>
      <c r="D458" s="111">
        <v>9353610</v>
      </c>
      <c r="E458" s="111">
        <v>10031730</v>
      </c>
      <c r="F458" s="112"/>
    </row>
    <row r="459" spans="1:6" ht="15.2" hidden="1" customHeight="1" outlineLevel="1">
      <c r="A459" s="115"/>
      <c r="B459" s="110" t="s">
        <v>219</v>
      </c>
      <c r="C459" s="114"/>
      <c r="D459" s="111">
        <v>0</v>
      </c>
      <c r="E459" s="111">
        <v>0</v>
      </c>
      <c r="F459" s="112"/>
    </row>
    <row r="460" spans="1:6" ht="15.2" hidden="1" customHeight="1" outlineLevel="1">
      <c r="A460" s="115"/>
      <c r="B460" s="110" t="s">
        <v>220</v>
      </c>
      <c r="C460" s="114"/>
      <c r="D460" s="111"/>
      <c r="E460" s="111">
        <v>0</v>
      </c>
      <c r="F460" s="112"/>
    </row>
    <row r="461" spans="1:6" ht="15.2" hidden="1" customHeight="1" outlineLevel="1">
      <c r="A461" s="115"/>
      <c r="B461" s="110" t="s">
        <v>221</v>
      </c>
      <c r="C461" s="114"/>
      <c r="D461" s="114"/>
      <c r="E461" s="111">
        <v>0</v>
      </c>
      <c r="F461" s="112"/>
    </row>
    <row r="462" spans="1:6" ht="15.2" hidden="1" customHeight="1" outlineLevel="1">
      <c r="A462" s="115"/>
      <c r="B462" s="110" t="s">
        <v>274</v>
      </c>
      <c r="C462" s="111">
        <v>0</v>
      </c>
      <c r="D462" s="111">
        <v>0</v>
      </c>
      <c r="E462" s="111">
        <v>0</v>
      </c>
      <c r="F462" s="112"/>
    </row>
    <row r="463" spans="1:6" ht="15.2" hidden="1" customHeight="1" outlineLevel="1">
      <c r="A463" s="115"/>
      <c r="B463" s="110" t="s">
        <v>222</v>
      </c>
      <c r="C463" s="111">
        <v>7142797</v>
      </c>
      <c r="D463" s="111">
        <v>10606221</v>
      </c>
      <c r="E463" s="111">
        <v>17749018</v>
      </c>
      <c r="F463" s="112"/>
    </row>
    <row r="464" spans="1:6" ht="15.2" hidden="1" customHeight="1" outlineLevel="1">
      <c r="A464" s="115"/>
      <c r="B464" s="110" t="s">
        <v>223</v>
      </c>
      <c r="C464" s="114"/>
      <c r="D464" s="114"/>
      <c r="E464" s="111">
        <v>0</v>
      </c>
      <c r="F464" s="112"/>
    </row>
    <row r="465" spans="1:6" ht="15.2" hidden="1" customHeight="1" outlineLevel="1">
      <c r="A465" s="115"/>
      <c r="B465" s="110" t="s">
        <v>224</v>
      </c>
      <c r="C465" s="114"/>
      <c r="D465" s="114"/>
      <c r="E465" s="111">
        <v>0</v>
      </c>
      <c r="F465" s="112"/>
    </row>
    <row r="466" spans="1:6" ht="15.2" hidden="1" customHeight="1" outlineLevel="1">
      <c r="A466" s="115"/>
      <c r="B466" s="110" t="s">
        <v>225</v>
      </c>
      <c r="C466" s="111">
        <v>0</v>
      </c>
      <c r="D466" s="111">
        <v>0</v>
      </c>
      <c r="E466" s="111">
        <v>0</v>
      </c>
      <c r="F466" s="112"/>
    </row>
    <row r="467" spans="1:6" ht="15.2" customHeight="1" collapsed="1">
      <c r="A467" s="115" t="s">
        <v>79</v>
      </c>
      <c r="B467" s="113" t="s">
        <v>242</v>
      </c>
      <c r="C467" s="111">
        <f>SUM($C$441:$C$466)</f>
        <v>22108841.305204786</v>
      </c>
      <c r="D467" s="111">
        <f>SUM($D$441:$D$466)</f>
        <v>149885332.69479522</v>
      </c>
      <c r="E467" s="111">
        <f>SUM($E$441:$E$466)</f>
        <v>171994174</v>
      </c>
      <c r="F467" s="112"/>
    </row>
    <row r="468" spans="1:6" ht="15.2" hidden="1" customHeight="1" outlineLevel="1">
      <c r="A468" s="115"/>
      <c r="B468" s="110" t="s">
        <v>272</v>
      </c>
      <c r="C468" s="111">
        <v>0</v>
      </c>
      <c r="D468" s="111">
        <v>5139</v>
      </c>
      <c r="E468" s="111">
        <v>5139</v>
      </c>
      <c r="F468" s="112"/>
    </row>
    <row r="469" spans="1:6" ht="15.2" hidden="1" customHeight="1" outlineLevel="1">
      <c r="A469" s="115"/>
      <c r="B469" s="110" t="s">
        <v>203</v>
      </c>
      <c r="C469" s="111">
        <v>571256</v>
      </c>
      <c r="D469" s="111">
        <v>78</v>
      </c>
      <c r="E469" s="111">
        <v>571334</v>
      </c>
      <c r="F469" s="112"/>
    </row>
    <row r="470" spans="1:6" ht="15.2" hidden="1" customHeight="1" outlineLevel="1">
      <c r="A470" s="115"/>
      <c r="B470" s="110" t="s">
        <v>204</v>
      </c>
      <c r="C470" s="111">
        <v>4017</v>
      </c>
      <c r="D470" s="111">
        <v>4369</v>
      </c>
      <c r="E470" s="111">
        <v>8386</v>
      </c>
      <c r="F470" s="112"/>
    </row>
    <row r="471" spans="1:6" ht="15.2" hidden="1" customHeight="1" outlineLevel="1">
      <c r="A471" s="115"/>
      <c r="B471" s="110" t="s">
        <v>205</v>
      </c>
      <c r="C471" s="111">
        <v>0</v>
      </c>
      <c r="D471" s="111">
        <v>0</v>
      </c>
      <c r="E471" s="111">
        <v>0</v>
      </c>
      <c r="F471" s="112"/>
    </row>
    <row r="472" spans="1:6" ht="15.2" hidden="1" customHeight="1" outlineLevel="1">
      <c r="A472" s="115"/>
      <c r="B472" s="110" t="s">
        <v>206</v>
      </c>
      <c r="C472" s="111">
        <v>55500.415858324595</v>
      </c>
      <c r="D472" s="111">
        <v>6850.4241416754066</v>
      </c>
      <c r="E472" s="111">
        <v>62350.840000000004</v>
      </c>
      <c r="F472" s="112"/>
    </row>
    <row r="473" spans="1:6" ht="15.2" hidden="1" customHeight="1" outlineLevel="1">
      <c r="A473" s="115"/>
      <c r="B473" s="110" t="s">
        <v>207</v>
      </c>
      <c r="C473" s="111">
        <v>451</v>
      </c>
      <c r="D473" s="111">
        <v>410147</v>
      </c>
      <c r="E473" s="111">
        <v>410598</v>
      </c>
      <c r="F473" s="112"/>
    </row>
    <row r="474" spans="1:6" ht="15.2" hidden="1" customHeight="1" outlineLevel="1">
      <c r="A474" s="115"/>
      <c r="B474" s="110" t="s">
        <v>208</v>
      </c>
      <c r="C474" s="111">
        <v>2705518.5843264959</v>
      </c>
      <c r="D474" s="111">
        <v>24512496.415673506</v>
      </c>
      <c r="E474" s="111">
        <v>27218015</v>
      </c>
      <c r="F474" s="112"/>
    </row>
    <row r="475" spans="1:6" ht="15.2" hidden="1" customHeight="1" outlineLevel="1">
      <c r="A475" s="115"/>
      <c r="B475" s="110" t="s">
        <v>209</v>
      </c>
      <c r="C475" s="111">
        <v>776766</v>
      </c>
      <c r="D475" s="111">
        <v>9735862</v>
      </c>
      <c r="E475" s="111">
        <v>10512628</v>
      </c>
      <c r="F475" s="112"/>
    </row>
    <row r="476" spans="1:6" ht="15.2" hidden="1" customHeight="1" outlineLevel="1">
      <c r="A476" s="115"/>
      <c r="B476" s="110" t="s">
        <v>210</v>
      </c>
      <c r="C476" s="111">
        <v>1904</v>
      </c>
      <c r="D476" s="111">
        <v>57134</v>
      </c>
      <c r="E476" s="111">
        <v>59038</v>
      </c>
      <c r="F476" s="112"/>
    </row>
    <row r="477" spans="1:6" ht="15.2" hidden="1" customHeight="1" outlineLevel="1">
      <c r="A477" s="115"/>
      <c r="B477" s="110" t="s">
        <v>211</v>
      </c>
      <c r="C477" s="111">
        <v>4125541</v>
      </c>
      <c r="D477" s="111">
        <v>21853540</v>
      </c>
      <c r="E477" s="111">
        <v>25979081</v>
      </c>
      <c r="F477" s="112"/>
    </row>
    <row r="478" spans="1:6" ht="15.2" hidden="1" customHeight="1" outlineLevel="1">
      <c r="A478" s="115"/>
      <c r="B478" s="110" t="s">
        <v>212</v>
      </c>
      <c r="C478" s="111">
        <v>129450</v>
      </c>
      <c r="D478" s="111">
        <v>92137</v>
      </c>
      <c r="E478" s="111">
        <v>221587</v>
      </c>
      <c r="F478" s="112"/>
    </row>
    <row r="479" spans="1:6" ht="15.2" hidden="1" customHeight="1" outlineLevel="1">
      <c r="A479" s="115"/>
      <c r="B479" s="110" t="s">
        <v>213</v>
      </c>
      <c r="C479" s="111">
        <v>6262433</v>
      </c>
      <c r="D479" s="111">
        <v>80320322</v>
      </c>
      <c r="E479" s="111">
        <v>86582755</v>
      </c>
      <c r="F479" s="112"/>
    </row>
    <row r="480" spans="1:6" ht="15.2" hidden="1" customHeight="1" outlineLevel="1">
      <c r="A480" s="115"/>
      <c r="B480" s="110" t="s">
        <v>214</v>
      </c>
      <c r="C480" s="111">
        <v>37943</v>
      </c>
      <c r="D480" s="111">
        <v>2633</v>
      </c>
      <c r="E480" s="111">
        <v>40576</v>
      </c>
      <c r="F480" s="112"/>
    </row>
    <row r="481" spans="1:6" ht="15.2" hidden="1" customHeight="1" outlineLevel="1">
      <c r="A481" s="115"/>
      <c r="B481" s="110" t="s">
        <v>273</v>
      </c>
      <c r="C481" s="111">
        <v>-1170</v>
      </c>
      <c r="D481" s="111">
        <v>2826759</v>
      </c>
      <c r="E481" s="111">
        <v>2825589</v>
      </c>
      <c r="F481" s="112"/>
    </row>
    <row r="482" spans="1:6" ht="15.2" hidden="1" customHeight="1" outlineLevel="1">
      <c r="A482" s="115"/>
      <c r="B482" s="110" t="s">
        <v>215</v>
      </c>
      <c r="C482" s="111">
        <v>247325</v>
      </c>
      <c r="D482" s="111">
        <v>13096</v>
      </c>
      <c r="E482" s="111">
        <v>260421</v>
      </c>
      <c r="F482" s="112"/>
    </row>
    <row r="483" spans="1:6" ht="15.2" hidden="1" customHeight="1" outlineLevel="1">
      <c r="A483" s="115"/>
      <c r="B483" s="110" t="s">
        <v>216</v>
      </c>
      <c r="C483" s="111">
        <v>21278</v>
      </c>
      <c r="D483" s="111">
        <v>642485</v>
      </c>
      <c r="E483" s="111">
        <v>663763</v>
      </c>
      <c r="F483" s="112"/>
    </row>
    <row r="484" spans="1:6" ht="15.2" hidden="1" customHeight="1" outlineLevel="1">
      <c r="A484" s="115"/>
      <c r="B484" s="110" t="s">
        <v>217</v>
      </c>
      <c r="C484" s="111">
        <v>631947.94274935802</v>
      </c>
      <c r="D484" s="111">
        <v>3763672.8672506432</v>
      </c>
      <c r="E484" s="111">
        <v>4395620.8100000015</v>
      </c>
      <c r="F484" s="112"/>
    </row>
    <row r="485" spans="1:6" ht="15.2" hidden="1" customHeight="1" outlineLevel="1">
      <c r="A485" s="115"/>
      <c r="B485" s="110" t="s">
        <v>218</v>
      </c>
      <c r="C485" s="111">
        <v>1771426</v>
      </c>
      <c r="D485" s="111">
        <v>24434057</v>
      </c>
      <c r="E485" s="111">
        <v>26205483</v>
      </c>
      <c r="F485" s="112"/>
    </row>
    <row r="486" spans="1:6" ht="15.2" hidden="1" customHeight="1" outlineLevel="1">
      <c r="A486" s="115"/>
      <c r="B486" s="110" t="s">
        <v>219</v>
      </c>
      <c r="C486" s="111">
        <v>64932</v>
      </c>
      <c r="D486" s="111">
        <v>112427</v>
      </c>
      <c r="E486" s="111">
        <v>177359</v>
      </c>
      <c r="F486" s="112"/>
    </row>
    <row r="487" spans="1:6" ht="15.2" hidden="1" customHeight="1" outlineLevel="1">
      <c r="A487" s="115"/>
      <c r="B487" s="110" t="s">
        <v>220</v>
      </c>
      <c r="C487" s="114"/>
      <c r="D487" s="114"/>
      <c r="E487" s="111">
        <v>0</v>
      </c>
      <c r="F487" s="112"/>
    </row>
    <row r="488" spans="1:6" ht="15.2" hidden="1" customHeight="1" outlineLevel="1">
      <c r="A488" s="115"/>
      <c r="B488" s="110" t="s">
        <v>221</v>
      </c>
      <c r="C488" s="111">
        <v>54116.41</v>
      </c>
      <c r="D488" s="114"/>
      <c r="E488" s="111">
        <v>54116.41</v>
      </c>
      <c r="F488" s="112"/>
    </row>
    <row r="489" spans="1:6" ht="15.2" hidden="1" customHeight="1" outlineLevel="1">
      <c r="A489" s="115"/>
      <c r="B489" s="110" t="s">
        <v>274</v>
      </c>
      <c r="C489" s="111">
        <v>0</v>
      </c>
      <c r="D489" s="111">
        <v>0</v>
      </c>
      <c r="E489" s="111">
        <v>0</v>
      </c>
      <c r="F489" s="112"/>
    </row>
    <row r="490" spans="1:6" ht="15.2" hidden="1" customHeight="1" outlineLevel="1">
      <c r="A490" s="115"/>
      <c r="B490" s="110" t="s">
        <v>222</v>
      </c>
      <c r="C490" s="111">
        <v>-437415</v>
      </c>
      <c r="D490" s="111">
        <v>16515812</v>
      </c>
      <c r="E490" s="111">
        <v>16078397</v>
      </c>
      <c r="F490" s="112"/>
    </row>
    <row r="491" spans="1:6" ht="15.2" hidden="1" customHeight="1" outlineLevel="1">
      <c r="A491" s="115"/>
      <c r="B491" s="110" t="s">
        <v>223</v>
      </c>
      <c r="C491" s="111">
        <v>74544</v>
      </c>
      <c r="D491" s="111">
        <v>194327</v>
      </c>
      <c r="E491" s="111">
        <v>268871</v>
      </c>
      <c r="F491" s="112"/>
    </row>
    <row r="492" spans="1:6" ht="15.2" hidden="1" customHeight="1" outlineLevel="1">
      <c r="A492" s="115"/>
      <c r="B492" s="110" t="s">
        <v>224</v>
      </c>
      <c r="C492" s="111">
        <v>481.02026678747455</v>
      </c>
      <c r="D492" s="111">
        <v>6548.9797332125272</v>
      </c>
      <c r="E492" s="111">
        <v>7030.0000000000018</v>
      </c>
      <c r="F492" s="112"/>
    </row>
    <row r="493" spans="1:6" ht="15.2" hidden="1" customHeight="1" outlineLevel="1">
      <c r="A493" s="115"/>
      <c r="B493" s="110" t="s">
        <v>225</v>
      </c>
      <c r="C493" s="111">
        <v>249502</v>
      </c>
      <c r="D493" s="111">
        <v>3419137</v>
      </c>
      <c r="E493" s="111">
        <v>3668639</v>
      </c>
      <c r="F493" s="112"/>
    </row>
    <row r="494" spans="1:6" ht="15.2" customHeight="1" collapsed="1">
      <c r="A494" s="115" t="s">
        <v>81</v>
      </c>
      <c r="B494" s="113" t="s">
        <v>243</v>
      </c>
      <c r="C494" s="111">
        <f>SUM($C$468:$C$493)</f>
        <v>17347747.373200964</v>
      </c>
      <c r="D494" s="111">
        <f>SUM($D$468:$D$493)</f>
        <v>188929029.68679905</v>
      </c>
      <c r="E494" s="111">
        <f>SUM($E$468:$E$493)</f>
        <v>206276777.06</v>
      </c>
      <c r="F494" s="112"/>
    </row>
    <row r="495" spans="1:6" ht="15.2" hidden="1" customHeight="1" outlineLevel="1">
      <c r="A495" s="115"/>
      <c r="B495" s="110" t="s">
        <v>272</v>
      </c>
      <c r="C495" s="111">
        <v>0</v>
      </c>
      <c r="D495" s="111">
        <v>-3979</v>
      </c>
      <c r="E495" s="111">
        <v>-3979</v>
      </c>
      <c r="F495" s="112"/>
    </row>
    <row r="496" spans="1:6" ht="15.2" hidden="1" customHeight="1" outlineLevel="1">
      <c r="A496" s="115"/>
      <c r="B496" s="110" t="s">
        <v>203</v>
      </c>
      <c r="C496" s="111">
        <v>7043</v>
      </c>
      <c r="D496" s="111">
        <v>1</v>
      </c>
      <c r="E496" s="111">
        <v>7044</v>
      </c>
      <c r="F496" s="112"/>
    </row>
    <row r="497" spans="1:6" ht="15.2" hidden="1" customHeight="1" outlineLevel="1">
      <c r="A497" s="115"/>
      <c r="B497" s="110" t="s">
        <v>204</v>
      </c>
      <c r="C497" s="111">
        <v>35171</v>
      </c>
      <c r="D497" s="111">
        <v>38255</v>
      </c>
      <c r="E497" s="111">
        <v>73426</v>
      </c>
      <c r="F497" s="112"/>
    </row>
    <row r="498" spans="1:6" ht="15.2" hidden="1" customHeight="1" outlineLevel="1">
      <c r="A498" s="115"/>
      <c r="B498" s="110" t="s">
        <v>205</v>
      </c>
      <c r="C498" s="111">
        <v>0</v>
      </c>
      <c r="D498" s="111">
        <v>0</v>
      </c>
      <c r="E498" s="111">
        <v>0</v>
      </c>
      <c r="F498" s="112"/>
    </row>
    <row r="499" spans="1:6" ht="15.2" hidden="1" customHeight="1" outlineLevel="1">
      <c r="A499" s="115"/>
      <c r="B499" s="110" t="s">
        <v>206</v>
      </c>
      <c r="C499" s="111">
        <v>0</v>
      </c>
      <c r="D499" s="111">
        <v>0</v>
      </c>
      <c r="E499" s="111">
        <v>0</v>
      </c>
      <c r="F499" s="112"/>
    </row>
    <row r="500" spans="1:6" ht="15.2" hidden="1" customHeight="1" outlineLevel="1">
      <c r="A500" s="115"/>
      <c r="B500" s="110" t="s">
        <v>207</v>
      </c>
      <c r="C500" s="111">
        <v>-126</v>
      </c>
      <c r="D500" s="111">
        <v>-114097</v>
      </c>
      <c r="E500" s="111">
        <v>-114223</v>
      </c>
      <c r="F500" s="112"/>
    </row>
    <row r="501" spans="1:6" ht="15.2" hidden="1" customHeight="1" outlineLevel="1">
      <c r="A501" s="115"/>
      <c r="B501" s="110" t="s">
        <v>208</v>
      </c>
      <c r="C501" s="111">
        <v>54095.13339678038</v>
      </c>
      <c r="D501" s="111">
        <v>490111.86660321965</v>
      </c>
      <c r="E501" s="111">
        <v>544207</v>
      </c>
      <c r="F501" s="112"/>
    </row>
    <row r="502" spans="1:6" ht="15.2" hidden="1" customHeight="1" outlineLevel="1">
      <c r="A502" s="115"/>
      <c r="B502" s="110" t="s">
        <v>209</v>
      </c>
      <c r="C502" s="111">
        <v>-266987</v>
      </c>
      <c r="D502" s="111">
        <v>-3346377</v>
      </c>
      <c r="E502" s="111">
        <v>-3613364</v>
      </c>
      <c r="F502" s="112"/>
    </row>
    <row r="503" spans="1:6" ht="15.2" hidden="1" customHeight="1" outlineLevel="1">
      <c r="A503" s="115"/>
      <c r="B503" s="110" t="s">
        <v>210</v>
      </c>
      <c r="C503" s="114"/>
      <c r="D503" s="114"/>
      <c r="E503" s="111">
        <v>0</v>
      </c>
      <c r="F503" s="112"/>
    </row>
    <row r="504" spans="1:6" ht="15.2" hidden="1" customHeight="1" outlineLevel="1">
      <c r="A504" s="115"/>
      <c r="B504" s="110" t="s">
        <v>211</v>
      </c>
      <c r="C504" s="111">
        <v>165892</v>
      </c>
      <c r="D504" s="111">
        <v>877428</v>
      </c>
      <c r="E504" s="111">
        <v>1043320</v>
      </c>
      <c r="F504" s="112"/>
    </row>
    <row r="505" spans="1:6" ht="15.2" hidden="1" customHeight="1" outlineLevel="1">
      <c r="A505" s="115"/>
      <c r="B505" s="110" t="s">
        <v>212</v>
      </c>
      <c r="C505" s="111">
        <v>199986</v>
      </c>
      <c r="D505" s="111">
        <v>0</v>
      </c>
      <c r="E505" s="111">
        <v>199986</v>
      </c>
      <c r="F505" s="112"/>
    </row>
    <row r="506" spans="1:6" ht="15.2" hidden="1" customHeight="1" outlineLevel="1">
      <c r="A506" s="115"/>
      <c r="B506" s="110" t="s">
        <v>213</v>
      </c>
      <c r="C506" s="111">
        <v>9501617</v>
      </c>
      <c r="D506" s="111">
        <v>121865249</v>
      </c>
      <c r="E506" s="111">
        <v>131366866</v>
      </c>
      <c r="F506" s="112"/>
    </row>
    <row r="507" spans="1:6" ht="15.2" hidden="1" customHeight="1" outlineLevel="1">
      <c r="A507" s="115"/>
      <c r="B507" s="110" t="s">
        <v>214</v>
      </c>
      <c r="C507" s="111">
        <v>3085</v>
      </c>
      <c r="D507" s="111">
        <v>214</v>
      </c>
      <c r="E507" s="111">
        <v>3299</v>
      </c>
      <c r="F507" s="112"/>
    </row>
    <row r="508" spans="1:6" ht="15.2" hidden="1" customHeight="1" outlineLevel="1">
      <c r="A508" s="115"/>
      <c r="B508" s="110" t="s">
        <v>273</v>
      </c>
      <c r="C508" s="111">
        <v>-423</v>
      </c>
      <c r="D508" s="111">
        <v>1021632</v>
      </c>
      <c r="E508" s="111">
        <v>1021209</v>
      </c>
      <c r="F508" s="112"/>
    </row>
    <row r="509" spans="1:6" ht="15.2" hidden="1" customHeight="1" outlineLevel="1">
      <c r="A509" s="115"/>
      <c r="B509" s="110" t="s">
        <v>215</v>
      </c>
      <c r="C509" s="111">
        <v>52067</v>
      </c>
      <c r="D509" s="111">
        <v>2757</v>
      </c>
      <c r="E509" s="111">
        <v>54824</v>
      </c>
      <c r="F509" s="112"/>
    </row>
    <row r="510" spans="1:6" ht="15.2" hidden="1" customHeight="1" outlineLevel="1">
      <c r="A510" s="115"/>
      <c r="B510" s="110" t="s">
        <v>216</v>
      </c>
      <c r="C510" s="111">
        <v>-465</v>
      </c>
      <c r="D510" s="111">
        <v>-35897</v>
      </c>
      <c r="E510" s="111">
        <v>-36362</v>
      </c>
      <c r="F510" s="112"/>
    </row>
    <row r="511" spans="1:6" ht="15.2" hidden="1" customHeight="1" outlineLevel="1">
      <c r="A511" s="115"/>
      <c r="B511" s="110" t="s">
        <v>217</v>
      </c>
      <c r="C511" s="114"/>
      <c r="D511" s="114"/>
      <c r="E511" s="111">
        <v>0</v>
      </c>
      <c r="F511" s="112"/>
    </row>
    <row r="512" spans="1:6" ht="15.2" hidden="1" customHeight="1" outlineLevel="1">
      <c r="A512" s="115"/>
      <c r="B512" s="110" t="s">
        <v>218</v>
      </c>
      <c r="C512" s="111">
        <v>1394632</v>
      </c>
      <c r="D512" s="111">
        <v>19236770</v>
      </c>
      <c r="E512" s="111">
        <v>20631402</v>
      </c>
      <c r="F512" s="112"/>
    </row>
    <row r="513" spans="1:6" ht="15.2" hidden="1" customHeight="1" outlineLevel="1">
      <c r="A513" s="115"/>
      <c r="B513" s="110" t="s">
        <v>219</v>
      </c>
      <c r="C513" s="114"/>
      <c r="D513" s="114"/>
      <c r="E513" s="111">
        <v>0</v>
      </c>
      <c r="F513" s="112"/>
    </row>
    <row r="514" spans="1:6" ht="15.2" hidden="1" customHeight="1" outlineLevel="1">
      <c r="A514" s="115"/>
      <c r="B514" s="110" t="s">
        <v>220</v>
      </c>
      <c r="C514" s="114"/>
      <c r="D514" s="114"/>
      <c r="E514" s="111">
        <v>0</v>
      </c>
      <c r="F514" s="112"/>
    </row>
    <row r="515" spans="1:6" ht="15.2" hidden="1" customHeight="1" outlineLevel="1">
      <c r="A515" s="115"/>
      <c r="B515" s="110" t="s">
        <v>221</v>
      </c>
      <c r="C515" s="114"/>
      <c r="D515" s="114"/>
      <c r="E515" s="111">
        <v>0</v>
      </c>
      <c r="F515" s="112"/>
    </row>
    <row r="516" spans="1:6" ht="15.2" hidden="1" customHeight="1" outlineLevel="1">
      <c r="A516" s="115"/>
      <c r="B516" s="110" t="s">
        <v>274</v>
      </c>
      <c r="C516" s="111">
        <v>0</v>
      </c>
      <c r="D516" s="111">
        <v>0</v>
      </c>
      <c r="E516" s="111">
        <v>0</v>
      </c>
      <c r="F516" s="112"/>
    </row>
    <row r="517" spans="1:6" ht="15.2" hidden="1" customHeight="1" outlineLevel="1">
      <c r="A517" s="115"/>
      <c r="B517" s="110" t="s">
        <v>222</v>
      </c>
      <c r="C517" s="111">
        <v>191545</v>
      </c>
      <c r="D517" s="111">
        <v>1767403</v>
      </c>
      <c r="E517" s="111">
        <v>1958948</v>
      </c>
      <c r="F517" s="112"/>
    </row>
    <row r="518" spans="1:6" ht="15.2" hidden="1" customHeight="1" outlineLevel="1">
      <c r="A518" s="115"/>
      <c r="B518" s="110" t="s">
        <v>223</v>
      </c>
      <c r="C518" s="114"/>
      <c r="D518" s="114"/>
      <c r="E518" s="111">
        <v>0</v>
      </c>
      <c r="F518" s="112"/>
    </row>
    <row r="519" spans="1:6" ht="15.2" hidden="1" customHeight="1" outlineLevel="1">
      <c r="A519" s="115"/>
      <c r="B519" s="110" t="s">
        <v>224</v>
      </c>
      <c r="C519" s="114">
        <v>-5703.8192659180486</v>
      </c>
      <c r="D519" s="111">
        <v>-77656.18073408198</v>
      </c>
      <c r="E519" s="111">
        <v>-83360.000000000029</v>
      </c>
      <c r="F519" s="112"/>
    </row>
    <row r="520" spans="1:6" ht="15.2" hidden="1" customHeight="1" outlineLevel="1">
      <c r="A520" s="115"/>
      <c r="B520" s="110" t="s">
        <v>225</v>
      </c>
      <c r="C520" s="111">
        <v>-1452</v>
      </c>
      <c r="D520" s="111">
        <v>-19892</v>
      </c>
      <c r="E520" s="111">
        <v>-21344</v>
      </c>
      <c r="F520" s="112"/>
    </row>
    <row r="521" spans="1:6" ht="15.2" customHeight="1" collapsed="1">
      <c r="A521" s="115" t="s">
        <v>83</v>
      </c>
      <c r="B521" s="113" t="s">
        <v>244</v>
      </c>
      <c r="C521" s="111">
        <f>SUM($C$495:$C$520)</f>
        <v>11329976.314130861</v>
      </c>
      <c r="D521" s="111">
        <f>SUM($D$495:$D$520)</f>
        <v>141701922.68586916</v>
      </c>
      <c r="E521" s="111">
        <f>SUM($E$495:$E$520)</f>
        <v>153031899</v>
      </c>
      <c r="F521" s="112"/>
    </row>
    <row r="522" spans="1:6" ht="15.2" hidden="1" customHeight="1" outlineLevel="1">
      <c r="A522" s="115"/>
      <c r="B522" s="110" t="s">
        <v>272</v>
      </c>
      <c r="C522" s="111">
        <v>0</v>
      </c>
      <c r="D522" s="111">
        <v>0</v>
      </c>
      <c r="E522" s="111">
        <v>0</v>
      </c>
      <c r="F522" s="112"/>
    </row>
    <row r="523" spans="1:6" ht="15.2" hidden="1" customHeight="1" outlineLevel="1">
      <c r="A523" s="115"/>
      <c r="B523" s="110" t="s">
        <v>203</v>
      </c>
      <c r="C523" s="111">
        <v>2527</v>
      </c>
      <c r="D523" s="111">
        <v>0</v>
      </c>
      <c r="E523" s="111">
        <v>2527</v>
      </c>
      <c r="F523" s="112"/>
    </row>
    <row r="524" spans="1:6" ht="15.2" hidden="1" customHeight="1" outlineLevel="1">
      <c r="A524" s="115"/>
      <c r="B524" s="110" t="s">
        <v>204</v>
      </c>
      <c r="C524" s="111">
        <v>251289</v>
      </c>
      <c r="D524" s="111">
        <v>231032</v>
      </c>
      <c r="E524" s="111">
        <v>482321</v>
      </c>
      <c r="F524" s="112"/>
    </row>
    <row r="525" spans="1:6" ht="15.2" hidden="1" customHeight="1" outlineLevel="1">
      <c r="A525" s="115"/>
      <c r="B525" s="110" t="s">
        <v>205</v>
      </c>
      <c r="C525" s="111">
        <v>0</v>
      </c>
      <c r="D525" s="111">
        <v>0</v>
      </c>
      <c r="E525" s="111">
        <v>0</v>
      </c>
      <c r="F525" s="112"/>
    </row>
    <row r="526" spans="1:6" ht="15.2" hidden="1" customHeight="1" outlineLevel="1">
      <c r="A526" s="115"/>
      <c r="B526" s="110" t="s">
        <v>206</v>
      </c>
      <c r="C526" s="111">
        <v>0</v>
      </c>
      <c r="D526" s="111">
        <v>0</v>
      </c>
      <c r="E526" s="111">
        <v>0</v>
      </c>
      <c r="F526" s="112"/>
    </row>
    <row r="527" spans="1:6" ht="15.2" hidden="1" customHeight="1" outlineLevel="1">
      <c r="A527" s="115"/>
      <c r="B527" s="110" t="s">
        <v>207</v>
      </c>
      <c r="C527" s="111">
        <v>0</v>
      </c>
      <c r="D527" s="111">
        <v>0</v>
      </c>
      <c r="E527" s="111">
        <v>0</v>
      </c>
      <c r="F527" s="112"/>
    </row>
    <row r="528" spans="1:6" ht="15.2" hidden="1" customHeight="1" outlineLevel="1">
      <c r="A528" s="115"/>
      <c r="B528" s="110" t="s">
        <v>208</v>
      </c>
      <c r="C528" s="111">
        <v>5375164.1670259815</v>
      </c>
      <c r="D528" s="111">
        <v>48699976.832973994</v>
      </c>
      <c r="E528" s="111">
        <v>54075140.999999978</v>
      </c>
      <c r="F528" s="112"/>
    </row>
    <row r="529" spans="1:6" ht="15.2" hidden="1" customHeight="1" outlineLevel="1">
      <c r="A529" s="115"/>
      <c r="B529" s="110" t="s">
        <v>209</v>
      </c>
      <c r="C529" s="111">
        <v>1022168</v>
      </c>
      <c r="D529" s="111">
        <v>12811700</v>
      </c>
      <c r="E529" s="111">
        <v>13833868</v>
      </c>
      <c r="F529" s="112"/>
    </row>
    <row r="530" spans="1:6" ht="15.2" hidden="1" customHeight="1" outlineLevel="1">
      <c r="A530" s="115"/>
      <c r="B530" s="110" t="s">
        <v>210</v>
      </c>
      <c r="C530" s="111">
        <v>0</v>
      </c>
      <c r="D530" s="111">
        <v>0</v>
      </c>
      <c r="E530" s="111">
        <v>0</v>
      </c>
      <c r="F530" s="112"/>
    </row>
    <row r="531" spans="1:6" ht="15.2" hidden="1" customHeight="1" outlineLevel="1">
      <c r="A531" s="115"/>
      <c r="B531" s="110" t="s">
        <v>211</v>
      </c>
      <c r="C531" s="111">
        <v>1793464</v>
      </c>
      <c r="D531" s="111">
        <v>9485928</v>
      </c>
      <c r="E531" s="111">
        <v>11279392</v>
      </c>
      <c r="F531" s="112"/>
    </row>
    <row r="532" spans="1:6" ht="15.2" hidden="1" customHeight="1" outlineLevel="1">
      <c r="A532" s="115"/>
      <c r="B532" s="110" t="s">
        <v>212</v>
      </c>
      <c r="C532" s="111">
        <v>12252</v>
      </c>
      <c r="D532" s="111">
        <v>0</v>
      </c>
      <c r="E532" s="111">
        <v>12252</v>
      </c>
      <c r="F532" s="112"/>
    </row>
    <row r="533" spans="1:6" ht="15.2" hidden="1" customHeight="1" outlineLevel="1">
      <c r="A533" s="115"/>
      <c r="B533" s="110" t="s">
        <v>213</v>
      </c>
      <c r="C533" s="111">
        <v>-376810</v>
      </c>
      <c r="D533" s="111">
        <v>-4832865</v>
      </c>
      <c r="E533" s="111">
        <v>-5209675</v>
      </c>
      <c r="F533" s="112"/>
    </row>
    <row r="534" spans="1:6" ht="15.2" hidden="1" customHeight="1" outlineLevel="1">
      <c r="A534" s="115"/>
      <c r="B534" s="110" t="s">
        <v>214</v>
      </c>
      <c r="C534" s="111">
        <v>566683</v>
      </c>
      <c r="D534" s="111">
        <v>39324</v>
      </c>
      <c r="E534" s="111">
        <v>606007</v>
      </c>
      <c r="F534" s="112"/>
    </row>
    <row r="535" spans="1:6" ht="15.2" hidden="1" customHeight="1" outlineLevel="1">
      <c r="A535" s="115"/>
      <c r="B535" s="110" t="s">
        <v>273</v>
      </c>
      <c r="C535" s="111">
        <v>-7339</v>
      </c>
      <c r="D535" s="111">
        <v>17736517</v>
      </c>
      <c r="E535" s="111">
        <v>17729178</v>
      </c>
      <c r="F535" s="112"/>
    </row>
    <row r="536" spans="1:6" ht="15.2" hidden="1" customHeight="1" outlineLevel="1">
      <c r="A536" s="115"/>
      <c r="B536" s="110" t="s">
        <v>215</v>
      </c>
      <c r="C536" s="111">
        <v>427575</v>
      </c>
      <c r="D536" s="111">
        <v>22640</v>
      </c>
      <c r="E536" s="111">
        <v>450215</v>
      </c>
      <c r="F536" s="112"/>
    </row>
    <row r="537" spans="1:6" ht="15.2" hidden="1" customHeight="1" outlineLevel="1">
      <c r="A537" s="115"/>
      <c r="B537" s="110" t="s">
        <v>216</v>
      </c>
      <c r="C537" s="111">
        <v>288</v>
      </c>
      <c r="D537" s="111">
        <v>22212</v>
      </c>
      <c r="E537" s="111">
        <v>22500</v>
      </c>
      <c r="F537" s="112"/>
    </row>
    <row r="538" spans="1:6" ht="15.2" hidden="1" customHeight="1" outlineLevel="1">
      <c r="A538" s="115"/>
      <c r="B538" s="110" t="s">
        <v>217</v>
      </c>
      <c r="C538" s="114"/>
      <c r="D538" s="114"/>
      <c r="E538" s="111">
        <v>0</v>
      </c>
      <c r="F538" s="112"/>
    </row>
    <row r="539" spans="1:6" ht="15.2" hidden="1" customHeight="1" outlineLevel="1">
      <c r="A539" s="115"/>
      <c r="B539" s="110" t="s">
        <v>218</v>
      </c>
      <c r="C539" s="111">
        <v>-437418</v>
      </c>
      <c r="D539" s="111">
        <v>-6033502</v>
      </c>
      <c r="E539" s="111">
        <v>-6470920</v>
      </c>
      <c r="F539" s="112"/>
    </row>
    <row r="540" spans="1:6" ht="15.2" hidden="1" customHeight="1" outlineLevel="1">
      <c r="A540" s="115"/>
      <c r="B540" s="110" t="s">
        <v>219</v>
      </c>
      <c r="C540" s="114"/>
      <c r="D540" s="114"/>
      <c r="E540" s="111">
        <v>0</v>
      </c>
      <c r="F540" s="112"/>
    </row>
    <row r="541" spans="1:6" ht="15.2" hidden="1" customHeight="1" outlineLevel="1">
      <c r="A541" s="115"/>
      <c r="B541" s="110" t="s">
        <v>220</v>
      </c>
      <c r="C541" s="114"/>
      <c r="D541" s="114"/>
      <c r="E541" s="111">
        <v>0</v>
      </c>
      <c r="F541" s="112"/>
    </row>
    <row r="542" spans="1:6" ht="15.2" hidden="1" customHeight="1" outlineLevel="1">
      <c r="A542" s="115"/>
      <c r="B542" s="110" t="s">
        <v>221</v>
      </c>
      <c r="C542" s="114"/>
      <c r="D542" s="114"/>
      <c r="E542" s="111">
        <v>0</v>
      </c>
      <c r="F542" s="112"/>
    </row>
    <row r="543" spans="1:6" ht="15.2" hidden="1" customHeight="1" outlineLevel="1">
      <c r="A543" s="115"/>
      <c r="B543" s="110" t="s">
        <v>274</v>
      </c>
      <c r="C543" s="111">
        <v>0</v>
      </c>
      <c r="D543" s="111">
        <v>0</v>
      </c>
      <c r="E543" s="111">
        <v>0</v>
      </c>
      <c r="F543" s="112"/>
    </row>
    <row r="544" spans="1:6" ht="15.2" hidden="1" customHeight="1" outlineLevel="1">
      <c r="A544" s="115"/>
      <c r="B544" s="110" t="s">
        <v>222</v>
      </c>
      <c r="C544" s="111">
        <v>1567618</v>
      </c>
      <c r="D544" s="111">
        <v>6305978</v>
      </c>
      <c r="E544" s="111">
        <v>7873596</v>
      </c>
      <c r="F544" s="112"/>
    </row>
    <row r="545" spans="1:6" ht="15.2" hidden="1" customHeight="1" outlineLevel="1">
      <c r="A545" s="115"/>
      <c r="B545" s="110" t="s">
        <v>223</v>
      </c>
      <c r="C545" s="114"/>
      <c r="D545" s="114"/>
      <c r="E545" s="111">
        <v>0</v>
      </c>
      <c r="F545" s="112"/>
    </row>
    <row r="546" spans="1:6" ht="15.2" hidden="1" customHeight="1" outlineLevel="1">
      <c r="A546" s="115"/>
      <c r="B546" s="110" t="s">
        <v>224</v>
      </c>
      <c r="C546" s="114"/>
      <c r="D546" s="114"/>
      <c r="E546" s="111">
        <v>0</v>
      </c>
      <c r="F546" s="112"/>
    </row>
    <row r="547" spans="1:6" ht="15.2" hidden="1" customHeight="1" outlineLevel="1">
      <c r="A547" s="115"/>
      <c r="B547" s="110" t="s">
        <v>225</v>
      </c>
      <c r="C547" s="111">
        <v>0</v>
      </c>
      <c r="D547" s="111">
        <v>0</v>
      </c>
      <c r="E547" s="111">
        <v>0</v>
      </c>
      <c r="F547" s="112"/>
    </row>
    <row r="548" spans="1:6" ht="15.2" customHeight="1" collapsed="1">
      <c r="A548" s="115" t="s">
        <v>85</v>
      </c>
      <c r="B548" s="113" t="s">
        <v>245</v>
      </c>
      <c r="C548" s="111">
        <f>SUM($C$522:$C$547)</f>
        <v>10197461.167025981</v>
      </c>
      <c r="D548" s="111">
        <f>SUM($D$522:$D$547)</f>
        <v>84488940.832973987</v>
      </c>
      <c r="E548" s="111">
        <f>SUM($E$522:$E$547)</f>
        <v>94686401.99999997</v>
      </c>
      <c r="F548" s="112"/>
    </row>
    <row r="549" spans="1:6" hidden="1" outlineLevel="1">
      <c r="A549" s="116"/>
      <c r="B549" s="117" t="s">
        <v>272</v>
      </c>
      <c r="C549" s="111">
        <v>0</v>
      </c>
      <c r="D549" s="111">
        <v>6000</v>
      </c>
      <c r="E549" s="111">
        <v>6000</v>
      </c>
      <c r="F549" s="112"/>
    </row>
    <row r="550" spans="1:6" hidden="1" outlineLevel="1">
      <c r="A550" s="116"/>
      <c r="B550" s="117" t="s">
        <v>203</v>
      </c>
      <c r="C550" s="111">
        <v>33563</v>
      </c>
      <c r="D550" s="111">
        <v>5</v>
      </c>
      <c r="E550" s="111">
        <v>33568</v>
      </c>
      <c r="F550" s="112"/>
    </row>
    <row r="551" spans="1:6" hidden="1" outlineLevel="1">
      <c r="A551" s="116"/>
      <c r="B551" s="117" t="s">
        <v>204</v>
      </c>
      <c r="C551" s="114">
        <v>46115</v>
      </c>
      <c r="D551" s="114">
        <v>142433</v>
      </c>
      <c r="E551" s="111">
        <v>188548</v>
      </c>
      <c r="F551" s="112"/>
    </row>
    <row r="552" spans="1:6" hidden="1" outlineLevel="1">
      <c r="A552" s="116"/>
      <c r="B552" s="117" t="s">
        <v>205</v>
      </c>
      <c r="C552" s="111">
        <v>0</v>
      </c>
      <c r="D552" s="111">
        <v>0</v>
      </c>
      <c r="E552" s="111">
        <v>0</v>
      </c>
      <c r="F552" s="112"/>
    </row>
    <row r="553" spans="1:6" hidden="1" outlineLevel="1">
      <c r="A553" s="116"/>
      <c r="B553" s="117" t="s">
        <v>206</v>
      </c>
      <c r="C553" s="111">
        <v>0</v>
      </c>
      <c r="D553" s="111">
        <v>0</v>
      </c>
      <c r="E553" s="111">
        <v>0</v>
      </c>
      <c r="F553" s="112"/>
    </row>
    <row r="554" spans="1:6" hidden="1" outlineLevel="1">
      <c r="A554" s="116"/>
      <c r="B554" s="117" t="s">
        <v>207</v>
      </c>
      <c r="C554" s="111">
        <v>30</v>
      </c>
      <c r="D554" s="111">
        <v>27077</v>
      </c>
      <c r="E554" s="111">
        <v>27107</v>
      </c>
      <c r="F554" s="112"/>
    </row>
    <row r="555" spans="1:6" hidden="1" outlineLevel="1">
      <c r="A555" s="116"/>
      <c r="B555" s="117" t="s">
        <v>208</v>
      </c>
      <c r="C555" s="111">
        <v>437609.18919612293</v>
      </c>
      <c r="D555" s="111">
        <v>3964819.8108038781</v>
      </c>
      <c r="E555" s="111">
        <v>4402429.0000000009</v>
      </c>
      <c r="F555" s="112"/>
    </row>
    <row r="556" spans="1:6" hidden="1" outlineLevel="1">
      <c r="A556" s="116"/>
      <c r="B556" s="117" t="s">
        <v>209</v>
      </c>
      <c r="C556" s="111">
        <v>50083</v>
      </c>
      <c r="D556" s="111">
        <v>627739</v>
      </c>
      <c r="E556" s="111">
        <v>677822</v>
      </c>
      <c r="F556" s="112"/>
    </row>
    <row r="557" spans="1:6" hidden="1" outlineLevel="1">
      <c r="A557" s="116"/>
      <c r="B557" s="117" t="s">
        <v>210</v>
      </c>
      <c r="C557" s="111">
        <v>393</v>
      </c>
      <c r="D557" s="111">
        <v>11800</v>
      </c>
      <c r="E557" s="111">
        <v>12193</v>
      </c>
      <c r="F557" s="112"/>
    </row>
    <row r="558" spans="1:6" hidden="1" outlineLevel="1">
      <c r="A558" s="116"/>
      <c r="B558" s="117" t="s">
        <v>211</v>
      </c>
      <c r="C558" s="111">
        <v>419191</v>
      </c>
      <c r="D558" s="111">
        <v>2221105</v>
      </c>
      <c r="E558" s="111">
        <v>2640296</v>
      </c>
      <c r="F558" s="112"/>
    </row>
    <row r="559" spans="1:6" hidden="1" outlineLevel="1">
      <c r="A559" s="116"/>
      <c r="B559" s="117" t="s">
        <v>212</v>
      </c>
      <c r="C559" s="111">
        <v>6366</v>
      </c>
      <c r="D559" s="111"/>
      <c r="E559" s="111">
        <v>6366</v>
      </c>
      <c r="F559" s="112"/>
    </row>
    <row r="560" spans="1:6" hidden="1" outlineLevel="1">
      <c r="A560" s="116"/>
      <c r="B560" s="117" t="s">
        <v>213</v>
      </c>
      <c r="C560" s="111">
        <v>2679179</v>
      </c>
      <c r="D560" s="111">
        <v>34362446</v>
      </c>
      <c r="E560" s="111">
        <v>37041625</v>
      </c>
      <c r="F560" s="112"/>
    </row>
    <row r="561" spans="1:6" hidden="1" outlineLevel="1">
      <c r="A561" s="116"/>
      <c r="B561" s="117" t="s">
        <v>214</v>
      </c>
      <c r="C561" s="111">
        <v>22137</v>
      </c>
      <c r="D561" s="111">
        <v>1536</v>
      </c>
      <c r="E561" s="111">
        <v>23673</v>
      </c>
      <c r="F561" s="112"/>
    </row>
    <row r="562" spans="1:6" hidden="1" outlineLevel="1">
      <c r="A562" s="116"/>
      <c r="B562" s="117" t="s">
        <v>273</v>
      </c>
      <c r="C562" s="111">
        <v>-83</v>
      </c>
      <c r="D562" s="111">
        <v>201000</v>
      </c>
      <c r="E562" s="111">
        <v>200917</v>
      </c>
      <c r="F562" s="112"/>
    </row>
    <row r="563" spans="1:6" hidden="1" outlineLevel="1">
      <c r="A563" s="116"/>
      <c r="B563" s="117" t="s">
        <v>215</v>
      </c>
      <c r="C563" s="111">
        <v>22235</v>
      </c>
      <c r="D563" s="111">
        <v>1177</v>
      </c>
      <c r="E563" s="111">
        <v>23412</v>
      </c>
      <c r="F563" s="112"/>
    </row>
    <row r="564" spans="1:6" hidden="1" outlineLevel="1">
      <c r="A564" s="116"/>
      <c r="B564" s="117" t="s">
        <v>216</v>
      </c>
      <c r="C564" s="111">
        <v>1411</v>
      </c>
      <c r="D564" s="111">
        <v>108947</v>
      </c>
      <c r="E564" s="111">
        <v>110358</v>
      </c>
      <c r="F564" s="112"/>
    </row>
    <row r="565" spans="1:6" hidden="1" outlineLevel="1">
      <c r="A565" s="116"/>
      <c r="B565" s="117" t="s">
        <v>217</v>
      </c>
      <c r="C565" s="114"/>
      <c r="D565" s="114"/>
      <c r="E565" s="111">
        <v>0</v>
      </c>
      <c r="F565" s="112"/>
    </row>
    <row r="566" spans="1:6" hidden="1" outlineLevel="1">
      <c r="A566" s="116"/>
      <c r="B566" s="117" t="s">
        <v>218</v>
      </c>
      <c r="C566" s="111">
        <v>477216</v>
      </c>
      <c r="D566" s="111">
        <v>6582454</v>
      </c>
      <c r="E566" s="111">
        <v>7059670</v>
      </c>
      <c r="F566" s="112"/>
    </row>
    <row r="567" spans="1:6" hidden="1" outlineLevel="1">
      <c r="A567" s="116"/>
      <c r="B567" s="117" t="s">
        <v>219</v>
      </c>
      <c r="C567" s="114"/>
      <c r="D567" s="114"/>
      <c r="E567" s="111">
        <v>0</v>
      </c>
      <c r="F567" s="112"/>
    </row>
    <row r="568" spans="1:6" hidden="1" outlineLevel="1">
      <c r="A568" s="116"/>
      <c r="B568" s="117" t="s">
        <v>220</v>
      </c>
      <c r="C568" s="114"/>
      <c r="D568" s="114"/>
      <c r="E568" s="111">
        <v>0</v>
      </c>
      <c r="F568" s="112"/>
    </row>
    <row r="569" spans="1:6" hidden="1" outlineLevel="1">
      <c r="A569" s="116"/>
      <c r="B569" s="117" t="s">
        <v>221</v>
      </c>
      <c r="C569" s="111">
        <v>10106.83</v>
      </c>
      <c r="D569" s="114"/>
      <c r="E569" s="111">
        <v>10106.83</v>
      </c>
      <c r="F569" s="112"/>
    </row>
    <row r="570" spans="1:6" hidden="1" outlineLevel="1">
      <c r="A570" s="116"/>
      <c r="B570" s="117" t="s">
        <v>274</v>
      </c>
      <c r="C570" s="111">
        <v>0</v>
      </c>
      <c r="D570" s="111">
        <v>0</v>
      </c>
      <c r="E570" s="111">
        <v>0</v>
      </c>
      <c r="F570" s="112"/>
    </row>
    <row r="571" spans="1:6" hidden="1" outlineLevel="1">
      <c r="A571" s="116"/>
      <c r="B571" s="117" t="s">
        <v>222</v>
      </c>
      <c r="C571" s="111">
        <v>119440</v>
      </c>
      <c r="D571" s="111">
        <v>1484281</v>
      </c>
      <c r="E571" s="111">
        <v>1603721</v>
      </c>
      <c r="F571" s="112"/>
    </row>
    <row r="572" spans="1:6" hidden="1" outlineLevel="1">
      <c r="A572" s="116"/>
      <c r="B572" s="117" t="s">
        <v>223</v>
      </c>
      <c r="C572" s="111">
        <v>0</v>
      </c>
      <c r="D572" s="111">
        <v>0</v>
      </c>
      <c r="E572" s="111">
        <v>0</v>
      </c>
      <c r="F572" s="112"/>
    </row>
    <row r="573" spans="1:6" hidden="1" outlineLevel="1">
      <c r="A573" s="116"/>
      <c r="B573" s="117" t="s">
        <v>224</v>
      </c>
      <c r="C573" s="111">
        <v>3448.1558071817913</v>
      </c>
      <c r="D573" s="111">
        <v>46945.844192818222</v>
      </c>
      <c r="E573" s="111">
        <v>50394.000000000015</v>
      </c>
      <c r="F573" s="112"/>
    </row>
    <row r="574" spans="1:6" hidden="1" outlineLevel="1">
      <c r="A574" s="116"/>
      <c r="B574" s="117" t="s">
        <v>225</v>
      </c>
      <c r="C574" s="111">
        <v>4906</v>
      </c>
      <c r="D574" s="111">
        <v>67236</v>
      </c>
      <c r="E574" s="111">
        <v>72142</v>
      </c>
      <c r="F574" s="112"/>
    </row>
    <row r="575" spans="1:6" ht="42.75" collapsed="1">
      <c r="A575" s="116" t="s">
        <v>87</v>
      </c>
      <c r="B575" s="118" t="s">
        <v>246</v>
      </c>
      <c r="C575" s="111">
        <f>SUM($C$549:$C$574)</f>
        <v>4333346.1750033051</v>
      </c>
      <c r="D575" s="111">
        <f>SUM($D$549:$D$574)</f>
        <v>49857001.654996693</v>
      </c>
      <c r="E575" s="111">
        <f>SUM($E$549:$E$574)</f>
        <v>54190347.829999998</v>
      </c>
      <c r="F575" s="112"/>
    </row>
    <row r="576" spans="1:6" ht="15" hidden="1" outlineLevel="1" thickBot="1">
      <c r="A576" s="119"/>
      <c r="B576" s="125" t="s">
        <v>272</v>
      </c>
      <c r="C576" s="121">
        <v>0</v>
      </c>
      <c r="D576" s="121">
        <v>45922.68</v>
      </c>
      <c r="E576" s="121">
        <v>45922.68</v>
      </c>
      <c r="F576" s="112"/>
    </row>
    <row r="577" spans="1:6" ht="15" hidden="1" outlineLevel="1" thickBot="1">
      <c r="A577" s="119"/>
      <c r="B577" s="125" t="s">
        <v>203</v>
      </c>
      <c r="C577" s="121">
        <v>737435</v>
      </c>
      <c r="D577" s="121">
        <v>139</v>
      </c>
      <c r="E577" s="121">
        <v>737574</v>
      </c>
      <c r="F577" s="112"/>
    </row>
    <row r="578" spans="1:6" ht="15" hidden="1" outlineLevel="1" thickBot="1">
      <c r="A578" s="119"/>
      <c r="B578" s="125" t="s">
        <v>204</v>
      </c>
      <c r="C578" s="121">
        <v>383249</v>
      </c>
      <c r="D578" s="121">
        <v>416854</v>
      </c>
      <c r="E578" s="121">
        <v>800103</v>
      </c>
      <c r="F578" s="112"/>
    </row>
    <row r="579" spans="1:6" ht="15" hidden="1" outlineLevel="1" thickBot="1">
      <c r="A579" s="119"/>
      <c r="B579" s="125" t="s">
        <v>205</v>
      </c>
      <c r="C579" s="121">
        <v>0</v>
      </c>
      <c r="D579" s="121">
        <v>0</v>
      </c>
      <c r="E579" s="121">
        <v>0</v>
      </c>
      <c r="F579" s="112"/>
    </row>
    <row r="580" spans="1:6" ht="15" hidden="1" outlineLevel="1" thickBot="1">
      <c r="A580" s="119"/>
      <c r="B580" s="125" t="s">
        <v>206</v>
      </c>
      <c r="C580" s="121">
        <v>55500.415858324595</v>
      </c>
      <c r="D580" s="121">
        <v>6850.4241416754066</v>
      </c>
      <c r="E580" s="121">
        <v>62350.840000000004</v>
      </c>
      <c r="F580" s="112"/>
    </row>
    <row r="581" spans="1:6" ht="15" hidden="1" outlineLevel="1" thickBot="1">
      <c r="A581" s="119"/>
      <c r="B581" s="125" t="s">
        <v>207</v>
      </c>
      <c r="C581" s="121">
        <v>445</v>
      </c>
      <c r="D581" s="121">
        <v>404707</v>
      </c>
      <c r="E581" s="121">
        <v>405152</v>
      </c>
      <c r="F581" s="112"/>
    </row>
    <row r="582" spans="1:6" ht="15" hidden="1" outlineLevel="1" thickBot="1">
      <c r="A582" s="119"/>
      <c r="B582" s="125" t="s">
        <v>208</v>
      </c>
      <c r="C582" s="121">
        <v>19623060.110925529</v>
      </c>
      <c r="D582" s="121">
        <v>177788536.88907444</v>
      </c>
      <c r="E582" s="121">
        <v>197411596.99999997</v>
      </c>
      <c r="F582" s="112"/>
    </row>
    <row r="583" spans="1:6" ht="15" hidden="1" outlineLevel="1" thickBot="1">
      <c r="A583" s="119"/>
      <c r="B583" s="125" t="s">
        <v>209</v>
      </c>
      <c r="C583" s="121">
        <v>2066808</v>
      </c>
      <c r="D583" s="121">
        <v>25905051</v>
      </c>
      <c r="E583" s="121">
        <v>27971859</v>
      </c>
      <c r="F583" s="112"/>
    </row>
    <row r="584" spans="1:6" ht="15" hidden="1" outlineLevel="1" thickBot="1">
      <c r="A584" s="119"/>
      <c r="B584" s="125" t="s">
        <v>210</v>
      </c>
      <c r="C584" s="121">
        <v>1511</v>
      </c>
      <c r="D584" s="121">
        <v>45334</v>
      </c>
      <c r="E584" s="121">
        <v>46845</v>
      </c>
      <c r="F584" s="112"/>
    </row>
    <row r="585" spans="1:6" ht="15" hidden="1" outlineLevel="1" thickBot="1">
      <c r="A585" s="119"/>
      <c r="B585" s="125" t="s">
        <v>211</v>
      </c>
      <c r="C585" s="121">
        <v>7432432</v>
      </c>
      <c r="D585" s="121">
        <v>40900577</v>
      </c>
      <c r="E585" s="121">
        <v>48333009</v>
      </c>
      <c r="F585" s="112"/>
    </row>
    <row r="586" spans="1:6" ht="15" hidden="1" outlineLevel="1" thickBot="1">
      <c r="A586" s="119"/>
      <c r="B586" s="125" t="s">
        <v>212</v>
      </c>
      <c r="C586" s="121">
        <v>531163</v>
      </c>
      <c r="D586" s="121">
        <v>92137</v>
      </c>
      <c r="E586" s="121">
        <v>623300</v>
      </c>
      <c r="F586" s="112"/>
    </row>
    <row r="587" spans="1:6" ht="15" hidden="1" outlineLevel="1" thickBot="1">
      <c r="A587" s="119"/>
      <c r="B587" s="125" t="s">
        <v>213</v>
      </c>
      <c r="C587" s="121">
        <v>14204514</v>
      </c>
      <c r="D587" s="121">
        <v>182183371</v>
      </c>
      <c r="E587" s="121">
        <v>196387885</v>
      </c>
      <c r="F587" s="112"/>
    </row>
    <row r="588" spans="1:6" ht="15" hidden="1" outlineLevel="1" thickBot="1">
      <c r="A588" s="119"/>
      <c r="B588" s="125" t="s">
        <v>214</v>
      </c>
      <c r="C588" s="121">
        <v>650502</v>
      </c>
      <c r="D588" s="121">
        <v>45140</v>
      </c>
      <c r="E588" s="121">
        <v>695642</v>
      </c>
      <c r="F588" s="112"/>
    </row>
    <row r="589" spans="1:6" ht="15" hidden="1" outlineLevel="1" thickBot="1">
      <c r="A589" s="119"/>
      <c r="B589" s="125" t="s">
        <v>273</v>
      </c>
      <c r="C589" s="121">
        <v>-10522</v>
      </c>
      <c r="D589" s="121">
        <v>25425896</v>
      </c>
      <c r="E589" s="121">
        <v>25415374</v>
      </c>
      <c r="F589" s="112"/>
    </row>
    <row r="590" spans="1:6" ht="15" hidden="1" outlineLevel="1" thickBot="1">
      <c r="A590" s="119"/>
      <c r="B590" s="125" t="s">
        <v>215</v>
      </c>
      <c r="C590" s="121">
        <v>839992</v>
      </c>
      <c r="D590" s="121">
        <v>44478</v>
      </c>
      <c r="E590" s="121">
        <v>884470</v>
      </c>
      <c r="F590" s="112"/>
    </row>
    <row r="591" spans="1:6" ht="15" hidden="1" outlineLevel="1" thickBot="1">
      <c r="A591" s="119"/>
      <c r="B591" s="125" t="s">
        <v>216</v>
      </c>
      <c r="C591" s="121">
        <v>26901</v>
      </c>
      <c r="D591" s="121">
        <v>1076525</v>
      </c>
      <c r="E591" s="121">
        <v>1103426</v>
      </c>
      <c r="F591" s="112"/>
    </row>
    <row r="592" spans="1:6" ht="15" hidden="1" outlineLevel="1" thickBot="1">
      <c r="A592" s="119"/>
      <c r="B592" s="125" t="s">
        <v>217</v>
      </c>
      <c r="C592" s="121">
        <v>631947.94274935802</v>
      </c>
      <c r="D592" s="121">
        <v>3763672.8672506432</v>
      </c>
      <c r="E592" s="121">
        <v>4395620.8100000015</v>
      </c>
      <c r="F592" s="112"/>
    </row>
    <row r="593" spans="1:6" ht="15" hidden="1" outlineLevel="1" thickBot="1">
      <c r="A593" s="119"/>
      <c r="B593" s="125" t="s">
        <v>218</v>
      </c>
      <c r="C593" s="121">
        <v>3122707</v>
      </c>
      <c r="D593" s="121">
        <v>43072858</v>
      </c>
      <c r="E593" s="121">
        <v>46195565</v>
      </c>
      <c r="F593" s="112"/>
    </row>
    <row r="594" spans="1:6" ht="15" hidden="1" outlineLevel="1" thickBot="1">
      <c r="A594" s="119"/>
      <c r="B594" s="125" t="s">
        <v>219</v>
      </c>
      <c r="C594" s="121">
        <v>64932</v>
      </c>
      <c r="D594" s="121">
        <v>112427</v>
      </c>
      <c r="E594" s="121">
        <v>177359</v>
      </c>
      <c r="F594" s="112"/>
    </row>
    <row r="595" spans="1:6" ht="15" hidden="1" outlineLevel="1" thickBot="1">
      <c r="A595" s="119"/>
      <c r="B595" s="125" t="s">
        <v>220</v>
      </c>
      <c r="C595" s="121">
        <v>6142</v>
      </c>
      <c r="D595" s="121">
        <v>30275</v>
      </c>
      <c r="E595" s="121">
        <v>36417</v>
      </c>
      <c r="F595" s="112"/>
    </row>
    <row r="596" spans="1:6" ht="15" hidden="1" outlineLevel="1" thickBot="1">
      <c r="A596" s="119"/>
      <c r="B596" s="125" t="s">
        <v>221</v>
      </c>
      <c r="C596" s="121">
        <v>44009.58</v>
      </c>
      <c r="D596" s="121">
        <v>0</v>
      </c>
      <c r="E596" s="121">
        <v>44009.58</v>
      </c>
      <c r="F596" s="112"/>
    </row>
    <row r="597" spans="1:6" ht="15" hidden="1" outlineLevel="1" thickBot="1">
      <c r="A597" s="119"/>
      <c r="B597" s="125" t="s">
        <v>274</v>
      </c>
      <c r="C597" s="121">
        <v>31847</v>
      </c>
      <c r="D597" s="121">
        <v>0</v>
      </c>
      <c r="E597" s="121">
        <v>31847</v>
      </c>
      <c r="F597" s="112"/>
    </row>
    <row r="598" spans="1:6" ht="15" hidden="1" outlineLevel="1" thickBot="1">
      <c r="A598" s="119"/>
      <c r="B598" s="125" t="s">
        <v>222</v>
      </c>
      <c r="C598" s="121">
        <v>8469801</v>
      </c>
      <c r="D598" s="121">
        <v>34669207</v>
      </c>
      <c r="E598" s="121">
        <v>43139008</v>
      </c>
      <c r="F598" s="112"/>
    </row>
    <row r="599" spans="1:6" ht="15" hidden="1" outlineLevel="1" thickBot="1">
      <c r="A599" s="119"/>
      <c r="B599" s="125" t="s">
        <v>223</v>
      </c>
      <c r="C599" s="121">
        <v>74544</v>
      </c>
      <c r="D599" s="121">
        <v>194327</v>
      </c>
      <c r="E599" s="121">
        <v>268871</v>
      </c>
      <c r="F599" s="112"/>
    </row>
    <row r="600" spans="1:6" ht="15" hidden="1" outlineLevel="1" thickBot="1">
      <c r="A600" s="119"/>
      <c r="B600" s="125" t="s">
        <v>224</v>
      </c>
      <c r="C600" s="121">
        <v>147673.56402343235</v>
      </c>
      <c r="D600" s="121">
        <v>2010541.435976567</v>
      </c>
      <c r="E600" s="121">
        <v>2158214.9999999995</v>
      </c>
      <c r="F600" s="112"/>
    </row>
    <row r="601" spans="1:6" ht="15" hidden="1" outlineLevel="1" thickBot="1">
      <c r="A601" s="119"/>
      <c r="B601" s="125" t="s">
        <v>225</v>
      </c>
      <c r="C601" s="121">
        <v>243144</v>
      </c>
      <c r="D601" s="121">
        <v>3332009</v>
      </c>
      <c r="E601" s="121">
        <v>3575153</v>
      </c>
      <c r="F601" s="112"/>
    </row>
    <row r="602" spans="1:6" ht="29.25" collapsed="1" thickBot="1">
      <c r="A602" s="119" t="s">
        <v>89</v>
      </c>
      <c r="B602" s="126" t="s">
        <v>247</v>
      </c>
      <c r="C602" s="121">
        <f>SUM($C$576:$C$601)</f>
        <v>59379738.613556646</v>
      </c>
      <c r="D602" s="121">
        <f>SUM($D$576:$D$601)</f>
        <v>541566836.29644334</v>
      </c>
      <c r="E602" s="121">
        <f>SUM($E$576:$E$601)</f>
        <v>600946574.90999997</v>
      </c>
      <c r="F602" s="112"/>
    </row>
    <row r="603" spans="1:6">
      <c r="B603" s="127"/>
      <c r="C603" s="112"/>
      <c r="D603" s="112"/>
      <c r="E603" s="112"/>
    </row>
    <row r="604" spans="1:6">
      <c r="B604" s="127"/>
      <c r="C604" s="112"/>
      <c r="D604" s="112"/>
      <c r="E604" s="112"/>
    </row>
    <row r="605" spans="1:6">
      <c r="B605" s="127"/>
      <c r="C605" s="112"/>
      <c r="D605" s="112"/>
      <c r="E605" s="112"/>
    </row>
    <row r="606" spans="1:6">
      <c r="B606" s="127"/>
      <c r="C606" s="112"/>
      <c r="D606" s="112"/>
      <c r="E606" s="112"/>
    </row>
    <row r="607" spans="1:6">
      <c r="B607" s="127"/>
      <c r="C607" s="112"/>
      <c r="D607" s="112"/>
      <c r="E607" s="112"/>
    </row>
    <row r="608" spans="1:6">
      <c r="B608" s="127"/>
      <c r="C608" s="112"/>
      <c r="D608" s="112"/>
      <c r="E608" s="112"/>
    </row>
  </sheetData>
  <dataConsolidate link="1"/>
  <mergeCells count="6">
    <mergeCell ref="A413:E41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589FC-8289-4ABD-A99E-73F3944900F9}">
  <dimension ref="A1:E503"/>
  <sheetViews>
    <sheetView showGridLines="0" zoomScaleNormal="100" workbookViewId="0">
      <selection activeCell="B307" sqref="B307"/>
    </sheetView>
  </sheetViews>
  <sheetFormatPr defaultColWidth="9.140625" defaultRowHeight="14.25" outlineLevelRow="1"/>
  <cols>
    <col min="1" max="1" width="5" style="112" customWidth="1"/>
    <col min="2" max="2" width="60.85546875" style="112" customWidth="1"/>
    <col min="3" max="5" width="19.7109375" style="112" customWidth="1"/>
    <col min="6" max="6" width="9.5703125" style="112" customWidth="1"/>
    <col min="7" max="16384" width="9.140625" style="112"/>
  </cols>
  <sheetData>
    <row r="1" spans="1:5" ht="16.5">
      <c r="A1" s="403" t="s">
        <v>195</v>
      </c>
      <c r="B1" s="404"/>
      <c r="C1" s="404"/>
      <c r="D1" s="404"/>
      <c r="E1" s="404"/>
    </row>
    <row r="2" spans="1:5" ht="16.5">
      <c r="A2" s="403" t="s">
        <v>196</v>
      </c>
      <c r="B2" s="404"/>
      <c r="C2" s="404"/>
      <c r="D2" s="404"/>
      <c r="E2" s="404"/>
    </row>
    <row r="3" spans="1:5" ht="16.5">
      <c r="A3" s="403" t="s">
        <v>248</v>
      </c>
      <c r="B3" s="404"/>
      <c r="C3" s="404"/>
      <c r="D3" s="404"/>
      <c r="E3" s="404"/>
    </row>
    <row r="4" spans="1:5" ht="15" customHeight="1">
      <c r="A4" s="405" t="s">
        <v>34</v>
      </c>
      <c r="B4" s="405"/>
      <c r="C4" s="405"/>
      <c r="D4" s="406" t="s">
        <v>275</v>
      </c>
      <c r="E4" s="406"/>
    </row>
    <row r="5" spans="1:5" ht="14.25" customHeight="1">
      <c r="A5" s="405"/>
      <c r="B5" s="405"/>
      <c r="C5" s="405"/>
      <c r="D5" s="407"/>
      <c r="E5" s="407"/>
    </row>
    <row r="6" spans="1:5" ht="16.5">
      <c r="A6" s="128"/>
      <c r="B6" s="129"/>
      <c r="C6" s="130" t="s">
        <v>199</v>
      </c>
      <c r="D6" s="130" t="s">
        <v>200</v>
      </c>
      <c r="E6" s="130" t="s">
        <v>192</v>
      </c>
    </row>
    <row r="7" spans="1:5" ht="16.5">
      <c r="A7" s="396" t="s">
        <v>250</v>
      </c>
      <c r="B7" s="397"/>
      <c r="C7" s="397"/>
      <c r="D7" s="397"/>
      <c r="E7" s="398"/>
    </row>
    <row r="8" spans="1:5" ht="18" customHeight="1">
      <c r="A8" s="396" t="s">
        <v>251</v>
      </c>
      <c r="B8" s="397"/>
      <c r="C8" s="397"/>
      <c r="D8" s="397"/>
      <c r="E8" s="398"/>
    </row>
    <row r="9" spans="1:5" ht="18" hidden="1" customHeight="1" outlineLevel="1">
      <c r="A9" s="131" t="s">
        <v>47</v>
      </c>
      <c r="B9" s="132" t="s">
        <v>272</v>
      </c>
      <c r="C9" s="133">
        <v>0</v>
      </c>
      <c r="D9" s="133">
        <v>0</v>
      </c>
      <c r="E9" s="133">
        <v>0</v>
      </c>
    </row>
    <row r="10" spans="1:5" ht="18" hidden="1" customHeight="1" outlineLevel="1">
      <c r="A10" s="131"/>
      <c r="B10" s="132" t="s">
        <v>203</v>
      </c>
      <c r="C10" s="133">
        <v>2747388</v>
      </c>
      <c r="D10" s="133">
        <v>0</v>
      </c>
      <c r="E10" s="133">
        <v>2747388</v>
      </c>
    </row>
    <row r="11" spans="1:5" ht="18" hidden="1" customHeight="1" outlineLevel="1">
      <c r="A11" s="131" t="s">
        <v>47</v>
      </c>
      <c r="B11" s="132" t="s">
        <v>204</v>
      </c>
      <c r="C11" s="133">
        <v>0</v>
      </c>
      <c r="D11" s="133">
        <v>0</v>
      </c>
      <c r="E11" s="133">
        <v>0</v>
      </c>
    </row>
    <row r="12" spans="1:5" ht="18" hidden="1" customHeight="1" outlineLevel="1">
      <c r="A12" s="131" t="s">
        <v>47</v>
      </c>
      <c r="B12" s="132" t="s">
        <v>205</v>
      </c>
      <c r="C12" s="133">
        <v>0</v>
      </c>
      <c r="D12" s="133">
        <v>0</v>
      </c>
      <c r="E12" s="133">
        <v>0</v>
      </c>
    </row>
    <row r="13" spans="1:5" ht="18" hidden="1" customHeight="1" outlineLevel="1">
      <c r="A13" s="131"/>
      <c r="B13" s="132" t="s">
        <v>206</v>
      </c>
      <c r="C13" s="133">
        <v>0</v>
      </c>
      <c r="D13" s="133">
        <v>0</v>
      </c>
      <c r="E13" s="133">
        <v>0</v>
      </c>
    </row>
    <row r="14" spans="1:5" ht="18" hidden="1" customHeight="1" outlineLevel="1">
      <c r="A14" s="131"/>
      <c r="B14" s="132" t="s">
        <v>207</v>
      </c>
      <c r="C14" s="133">
        <v>0</v>
      </c>
      <c r="D14" s="133">
        <v>46800</v>
      </c>
      <c r="E14" s="133">
        <v>46800</v>
      </c>
    </row>
    <row r="15" spans="1:5" ht="18" hidden="1" customHeight="1" outlineLevel="1">
      <c r="A15" s="131" t="s">
        <v>47</v>
      </c>
      <c r="B15" s="132" t="s">
        <v>208</v>
      </c>
      <c r="C15" s="133">
        <v>6443310</v>
      </c>
      <c r="D15" s="133">
        <v>62721213</v>
      </c>
      <c r="E15" s="133">
        <v>69164523</v>
      </c>
    </row>
    <row r="16" spans="1:5" ht="18" hidden="1" customHeight="1" outlineLevel="1">
      <c r="A16" s="131" t="s">
        <v>47</v>
      </c>
      <c r="B16" s="132" t="s">
        <v>209</v>
      </c>
      <c r="C16" s="133">
        <v>1450385</v>
      </c>
      <c r="D16" s="133">
        <v>7876416</v>
      </c>
      <c r="E16" s="133">
        <v>9326801</v>
      </c>
    </row>
    <row r="17" spans="1:5" ht="18" hidden="1" customHeight="1" outlineLevel="1">
      <c r="A17" s="131" t="s">
        <v>47</v>
      </c>
      <c r="B17" s="132" t="s">
        <v>210</v>
      </c>
      <c r="C17" s="133">
        <v>0</v>
      </c>
      <c r="D17" s="133">
        <v>42852</v>
      </c>
      <c r="E17" s="133">
        <v>42852</v>
      </c>
    </row>
    <row r="18" spans="1:5" ht="18" hidden="1" customHeight="1" outlineLevel="1">
      <c r="A18" s="131" t="s">
        <v>47</v>
      </c>
      <c r="B18" s="132" t="s">
        <v>211</v>
      </c>
      <c r="C18" s="133">
        <v>5547194</v>
      </c>
      <c r="D18" s="133">
        <v>47920854</v>
      </c>
      <c r="E18" s="133">
        <v>53468048</v>
      </c>
    </row>
    <row r="19" spans="1:5" ht="18" hidden="1" customHeight="1" outlineLevel="1">
      <c r="A19" s="131"/>
      <c r="B19" s="132" t="s">
        <v>212</v>
      </c>
      <c r="C19" s="133">
        <v>0</v>
      </c>
      <c r="D19" s="133">
        <v>0</v>
      </c>
      <c r="E19" s="133">
        <v>0</v>
      </c>
    </row>
    <row r="20" spans="1:5" ht="18" hidden="1" customHeight="1" outlineLevel="1">
      <c r="A20" s="131" t="s">
        <v>47</v>
      </c>
      <c r="B20" s="132" t="s">
        <v>213</v>
      </c>
      <c r="C20" s="133">
        <v>14288316</v>
      </c>
      <c r="D20" s="133">
        <v>149668360</v>
      </c>
      <c r="E20" s="133">
        <v>163956676</v>
      </c>
    </row>
    <row r="21" spans="1:5" ht="18" hidden="1" customHeight="1" outlineLevel="1">
      <c r="A21" s="131" t="s">
        <v>47</v>
      </c>
      <c r="B21" s="132" t="s">
        <v>214</v>
      </c>
      <c r="C21" s="133">
        <v>0</v>
      </c>
      <c r="D21" s="133">
        <v>0</v>
      </c>
      <c r="E21" s="133">
        <v>0</v>
      </c>
    </row>
    <row r="22" spans="1:5" ht="18" hidden="1" customHeight="1" outlineLevel="1">
      <c r="A22" s="131"/>
      <c r="B22" s="132" t="s">
        <v>273</v>
      </c>
      <c r="C22" s="133">
        <v>0</v>
      </c>
      <c r="D22" s="133">
        <v>0</v>
      </c>
      <c r="E22" s="133">
        <v>0</v>
      </c>
    </row>
    <row r="23" spans="1:5" ht="18" hidden="1" customHeight="1" outlineLevel="1">
      <c r="A23" s="131" t="s">
        <v>47</v>
      </c>
      <c r="B23" s="132" t="s">
        <v>215</v>
      </c>
      <c r="C23" s="133">
        <v>0</v>
      </c>
      <c r="D23" s="133">
        <v>0</v>
      </c>
      <c r="E23" s="133">
        <v>0</v>
      </c>
    </row>
    <row r="24" spans="1:5" ht="18" hidden="1" customHeight="1" outlineLevel="1">
      <c r="A24" s="131" t="s">
        <v>47</v>
      </c>
      <c r="B24" s="132" t="s">
        <v>216</v>
      </c>
      <c r="C24" s="133">
        <v>0</v>
      </c>
      <c r="D24" s="133">
        <v>2938024</v>
      </c>
      <c r="E24" s="133">
        <v>2938024</v>
      </c>
    </row>
    <row r="25" spans="1:5" ht="18" hidden="1" customHeight="1" outlineLevel="1">
      <c r="A25" s="131" t="s">
        <v>47</v>
      </c>
      <c r="B25" s="132" t="s">
        <v>217</v>
      </c>
      <c r="C25" s="133">
        <v>0</v>
      </c>
      <c r="D25" s="133">
        <v>1350000</v>
      </c>
      <c r="E25" s="133">
        <v>1350000</v>
      </c>
    </row>
    <row r="26" spans="1:5" ht="18" hidden="1" customHeight="1" outlineLevel="1">
      <c r="A26" s="131" t="s">
        <v>47</v>
      </c>
      <c r="B26" s="132" t="s">
        <v>218</v>
      </c>
      <c r="C26" s="133">
        <v>2417236</v>
      </c>
      <c r="D26" s="133">
        <v>31373293</v>
      </c>
      <c r="E26" s="133">
        <v>33790529</v>
      </c>
    </row>
    <row r="27" spans="1:5" ht="18" hidden="1" customHeight="1" outlineLevel="1">
      <c r="A27" s="131" t="s">
        <v>47</v>
      </c>
      <c r="B27" s="132" t="s">
        <v>219</v>
      </c>
      <c r="C27" s="133">
        <v>0</v>
      </c>
      <c r="D27" s="133">
        <v>0</v>
      </c>
      <c r="E27" s="133">
        <v>0</v>
      </c>
    </row>
    <row r="28" spans="1:5" ht="18" hidden="1" customHeight="1" outlineLevel="1">
      <c r="A28" s="131"/>
      <c r="B28" s="132" t="s">
        <v>220</v>
      </c>
      <c r="C28" s="133">
        <v>0</v>
      </c>
      <c r="D28" s="133">
        <v>0</v>
      </c>
      <c r="E28" s="133">
        <v>0</v>
      </c>
    </row>
    <row r="29" spans="1:5" ht="18" hidden="1" customHeight="1" outlineLevel="1">
      <c r="A29" s="131" t="s">
        <v>47</v>
      </c>
      <c r="B29" s="132" t="s">
        <v>221</v>
      </c>
      <c r="C29" s="133">
        <v>135000</v>
      </c>
      <c r="D29" s="134"/>
      <c r="E29" s="133">
        <v>135000</v>
      </c>
    </row>
    <row r="30" spans="1:5" ht="18" hidden="1" customHeight="1" outlineLevel="1">
      <c r="A30" s="131"/>
      <c r="B30" s="132" t="s">
        <v>274</v>
      </c>
      <c r="C30" s="133">
        <v>0</v>
      </c>
      <c r="D30" s="133">
        <v>0</v>
      </c>
      <c r="E30" s="133">
        <v>0</v>
      </c>
    </row>
    <row r="31" spans="1:5" ht="18" hidden="1" customHeight="1" outlineLevel="1">
      <c r="A31" s="131" t="s">
        <v>47</v>
      </c>
      <c r="B31" s="132" t="s">
        <v>222</v>
      </c>
      <c r="C31" s="133">
        <v>27292945</v>
      </c>
      <c r="D31" s="133">
        <v>37678355</v>
      </c>
      <c r="E31" s="133">
        <v>64971300</v>
      </c>
    </row>
    <row r="32" spans="1:5" ht="18" hidden="1" customHeight="1" outlineLevel="1">
      <c r="A32" s="131" t="s">
        <v>47</v>
      </c>
      <c r="B32" s="132" t="s">
        <v>223</v>
      </c>
      <c r="C32" s="133">
        <v>0</v>
      </c>
      <c r="D32" s="133">
        <v>0</v>
      </c>
      <c r="E32" s="133">
        <v>0</v>
      </c>
    </row>
    <row r="33" spans="1:5" ht="18" hidden="1" customHeight="1" outlineLevel="1">
      <c r="A33" s="131" t="s">
        <v>47</v>
      </c>
      <c r="B33" s="132" t="s">
        <v>224</v>
      </c>
      <c r="C33" s="133">
        <v>0</v>
      </c>
      <c r="D33" s="133">
        <v>203822</v>
      </c>
      <c r="E33" s="133">
        <v>203822</v>
      </c>
    </row>
    <row r="34" spans="1:5" ht="18" hidden="1" customHeight="1" outlineLevel="1">
      <c r="A34" s="131" t="s">
        <v>47</v>
      </c>
      <c r="B34" s="132" t="s">
        <v>225</v>
      </c>
      <c r="C34" s="133">
        <v>0</v>
      </c>
      <c r="D34" s="133">
        <v>4047670</v>
      </c>
      <c r="E34" s="133">
        <v>4047670</v>
      </c>
    </row>
    <row r="35" spans="1:5" ht="18" customHeight="1" collapsed="1">
      <c r="A35" s="131" t="s">
        <v>37</v>
      </c>
      <c r="B35" s="135" t="s">
        <v>252</v>
      </c>
      <c r="C35" s="133">
        <f>SUM($C$9:$C$34)</f>
        <v>60321774</v>
      </c>
      <c r="D35" s="133">
        <f>SUM($D$9:$D$34)</f>
        <v>345867659</v>
      </c>
      <c r="E35" s="133">
        <f>SUM($E$9:$E$34)</f>
        <v>406189433</v>
      </c>
    </row>
    <row r="36" spans="1:5" ht="18" hidden="1" customHeight="1" outlineLevel="1">
      <c r="A36" s="131" t="s">
        <v>47</v>
      </c>
      <c r="B36" s="132" t="s">
        <v>272</v>
      </c>
      <c r="C36" s="133">
        <v>0</v>
      </c>
      <c r="D36" s="133">
        <v>8882654</v>
      </c>
      <c r="E36" s="133">
        <v>8882654</v>
      </c>
    </row>
    <row r="37" spans="1:5" ht="18" hidden="1" customHeight="1" outlineLevel="1">
      <c r="A37" s="131"/>
      <c r="B37" s="132" t="s">
        <v>203</v>
      </c>
      <c r="C37" s="133">
        <v>2735644</v>
      </c>
      <c r="D37" s="133">
        <v>0</v>
      </c>
      <c r="E37" s="133">
        <v>2735644</v>
      </c>
    </row>
    <row r="38" spans="1:5" ht="18" hidden="1" customHeight="1" outlineLevel="1">
      <c r="A38" s="131" t="s">
        <v>47</v>
      </c>
      <c r="B38" s="132" t="s">
        <v>204</v>
      </c>
      <c r="C38" s="133">
        <v>1501347</v>
      </c>
      <c r="D38" s="133">
        <v>242749</v>
      </c>
      <c r="E38" s="133">
        <v>1744096</v>
      </c>
    </row>
    <row r="39" spans="1:5" ht="18" hidden="1" customHeight="1" outlineLevel="1">
      <c r="A39" s="131" t="s">
        <v>47</v>
      </c>
      <c r="B39" s="132" t="s">
        <v>205</v>
      </c>
      <c r="C39" s="133">
        <v>0</v>
      </c>
      <c r="D39" s="133">
        <v>0</v>
      </c>
      <c r="E39" s="133">
        <v>0</v>
      </c>
    </row>
    <row r="40" spans="1:5" ht="18" hidden="1" customHeight="1" outlineLevel="1">
      <c r="A40" s="131"/>
      <c r="B40" s="132" t="s">
        <v>206</v>
      </c>
      <c r="C40" s="133">
        <v>347471.7</v>
      </c>
      <c r="D40" s="133">
        <v>104866.53</v>
      </c>
      <c r="E40" s="133">
        <v>452338.23</v>
      </c>
    </row>
    <row r="41" spans="1:5" ht="18" hidden="1" customHeight="1" outlineLevel="1">
      <c r="A41" s="131"/>
      <c r="B41" s="132" t="s">
        <v>207</v>
      </c>
      <c r="C41" s="133">
        <v>0</v>
      </c>
      <c r="D41" s="133">
        <v>0</v>
      </c>
      <c r="E41" s="133">
        <v>0</v>
      </c>
    </row>
    <row r="42" spans="1:5" ht="18" hidden="1" customHeight="1" outlineLevel="1">
      <c r="A42" s="131" t="s">
        <v>47</v>
      </c>
      <c r="B42" s="132" t="s">
        <v>208</v>
      </c>
      <c r="C42" s="133">
        <v>11380748</v>
      </c>
      <c r="D42" s="133">
        <v>75543542</v>
      </c>
      <c r="E42" s="133">
        <v>86924290</v>
      </c>
    </row>
    <row r="43" spans="1:5" ht="18" hidden="1" customHeight="1" outlineLevel="1">
      <c r="A43" s="131" t="s">
        <v>47</v>
      </c>
      <c r="B43" s="132" t="s">
        <v>209</v>
      </c>
      <c r="C43" s="133">
        <v>757837</v>
      </c>
      <c r="D43" s="133">
        <v>63670274</v>
      </c>
      <c r="E43" s="133">
        <v>64428111</v>
      </c>
    </row>
    <row r="44" spans="1:5" ht="18" hidden="1" customHeight="1" outlineLevel="1">
      <c r="A44" s="131" t="s">
        <v>47</v>
      </c>
      <c r="B44" s="132" t="s">
        <v>210</v>
      </c>
      <c r="C44" s="133">
        <v>25464</v>
      </c>
      <c r="D44" s="133">
        <v>180056</v>
      </c>
      <c r="E44" s="133">
        <v>205520</v>
      </c>
    </row>
    <row r="45" spans="1:5" ht="18" hidden="1" customHeight="1" outlineLevel="1">
      <c r="A45" s="131" t="s">
        <v>47</v>
      </c>
      <c r="B45" s="132" t="s">
        <v>211</v>
      </c>
      <c r="C45" s="133">
        <v>15957927</v>
      </c>
      <c r="D45" s="133">
        <v>102004519</v>
      </c>
      <c r="E45" s="133">
        <v>117962446</v>
      </c>
    </row>
    <row r="46" spans="1:5" ht="18" hidden="1" customHeight="1" outlineLevel="1">
      <c r="A46" s="131"/>
      <c r="B46" s="132" t="s">
        <v>212</v>
      </c>
      <c r="C46" s="133">
        <v>9399048</v>
      </c>
      <c r="D46" s="133">
        <v>18000000</v>
      </c>
      <c r="E46" s="133">
        <v>27399048</v>
      </c>
    </row>
    <row r="47" spans="1:5" ht="18" hidden="1" customHeight="1" outlineLevel="1">
      <c r="A47" s="131" t="s">
        <v>47</v>
      </c>
      <c r="B47" s="132" t="s">
        <v>213</v>
      </c>
      <c r="C47" s="133">
        <v>33923397</v>
      </c>
      <c r="D47" s="133">
        <v>388783792</v>
      </c>
      <c r="E47" s="133">
        <v>422707189</v>
      </c>
    </row>
    <row r="48" spans="1:5" ht="18" hidden="1" customHeight="1" outlineLevel="1">
      <c r="A48" s="131" t="s">
        <v>47</v>
      </c>
      <c r="B48" s="132" t="s">
        <v>214</v>
      </c>
      <c r="C48" s="133">
        <v>1770352</v>
      </c>
      <c r="D48" s="133">
        <v>129546</v>
      </c>
      <c r="E48" s="133">
        <v>1899898</v>
      </c>
    </row>
    <row r="49" spans="1:5" ht="18" hidden="1" customHeight="1" outlineLevel="1">
      <c r="A49" s="131"/>
      <c r="B49" s="132" t="s">
        <v>273</v>
      </c>
      <c r="C49" s="133">
        <v>0</v>
      </c>
      <c r="D49" s="133">
        <v>15651053</v>
      </c>
      <c r="E49" s="133">
        <v>15651053</v>
      </c>
    </row>
    <row r="50" spans="1:5" ht="18" hidden="1" customHeight="1" outlineLevel="1">
      <c r="A50" s="131" t="s">
        <v>47</v>
      </c>
      <c r="B50" s="132" t="s">
        <v>215</v>
      </c>
      <c r="C50" s="133">
        <v>759097.09000000008</v>
      </c>
      <c r="D50" s="133">
        <v>3448.9099999999162</v>
      </c>
      <c r="E50" s="133">
        <v>762546</v>
      </c>
    </row>
    <row r="51" spans="1:5" ht="18" hidden="1" customHeight="1" outlineLevel="1">
      <c r="A51" s="131" t="s">
        <v>47</v>
      </c>
      <c r="B51" s="132" t="s">
        <v>216</v>
      </c>
      <c r="C51" s="133">
        <v>0</v>
      </c>
      <c r="D51" s="133">
        <v>0</v>
      </c>
      <c r="E51" s="133">
        <v>0</v>
      </c>
    </row>
    <row r="52" spans="1:5" ht="18" hidden="1" customHeight="1" outlineLevel="1">
      <c r="A52" s="131" t="s">
        <v>47</v>
      </c>
      <c r="B52" s="132" t="s">
        <v>217</v>
      </c>
      <c r="C52" s="133">
        <v>495861.20000000007</v>
      </c>
      <c r="D52" s="133">
        <v>189198.76000000013</v>
      </c>
      <c r="E52" s="133">
        <v>685059.9600000002</v>
      </c>
    </row>
    <row r="53" spans="1:5" ht="18" hidden="1" customHeight="1" outlineLevel="1">
      <c r="A53" s="131" t="s">
        <v>47</v>
      </c>
      <c r="B53" s="132" t="s">
        <v>218</v>
      </c>
      <c r="C53" s="133">
        <v>503474</v>
      </c>
      <c r="D53" s="133">
        <v>30676672</v>
      </c>
      <c r="E53" s="133">
        <v>31180146</v>
      </c>
    </row>
    <row r="54" spans="1:5" ht="18" hidden="1" customHeight="1" outlineLevel="1">
      <c r="A54" s="131" t="s">
        <v>47</v>
      </c>
      <c r="B54" s="132" t="s">
        <v>219</v>
      </c>
      <c r="C54" s="133">
        <v>5007197</v>
      </c>
      <c r="D54" s="133">
        <v>11711324</v>
      </c>
      <c r="E54" s="133">
        <v>16718521</v>
      </c>
    </row>
    <row r="55" spans="1:5" ht="18" hidden="1" customHeight="1" outlineLevel="1">
      <c r="A55" s="131"/>
      <c r="B55" s="132" t="s">
        <v>220</v>
      </c>
      <c r="C55" s="133">
        <v>0</v>
      </c>
      <c r="D55" s="133">
        <v>10650236</v>
      </c>
      <c r="E55" s="133">
        <v>10650236</v>
      </c>
    </row>
    <row r="56" spans="1:5" ht="18" hidden="1" customHeight="1" outlineLevel="1">
      <c r="A56" s="131" t="s">
        <v>47</v>
      </c>
      <c r="B56" s="132" t="s">
        <v>221</v>
      </c>
      <c r="C56" s="133">
        <v>4782755</v>
      </c>
      <c r="D56" s="134"/>
      <c r="E56" s="133">
        <v>4782755</v>
      </c>
    </row>
    <row r="57" spans="1:5" ht="18" hidden="1" customHeight="1" outlineLevel="1">
      <c r="A57" s="131"/>
      <c r="B57" s="132" t="s">
        <v>274</v>
      </c>
      <c r="C57" s="133">
        <v>3668156</v>
      </c>
      <c r="D57" s="133">
        <v>0</v>
      </c>
      <c r="E57" s="133">
        <v>3668156</v>
      </c>
    </row>
    <row r="58" spans="1:5" ht="18" hidden="1" customHeight="1" outlineLevel="1">
      <c r="A58" s="131" t="s">
        <v>47</v>
      </c>
      <c r="B58" s="132" t="s">
        <v>222</v>
      </c>
      <c r="C58" s="133">
        <v>283593823</v>
      </c>
      <c r="D58" s="133">
        <v>190023309</v>
      </c>
      <c r="E58" s="133">
        <v>473617132</v>
      </c>
    </row>
    <row r="59" spans="1:5" ht="18" hidden="1" customHeight="1" outlineLevel="1">
      <c r="A59" s="131" t="s">
        <v>47</v>
      </c>
      <c r="B59" s="132" t="s">
        <v>223</v>
      </c>
      <c r="C59" s="133">
        <v>27820415.850000001</v>
      </c>
      <c r="D59" s="133">
        <v>47265393</v>
      </c>
      <c r="E59" s="133">
        <v>75085808.849999994</v>
      </c>
    </row>
    <row r="60" spans="1:5" ht="18" hidden="1" customHeight="1" outlineLevel="1">
      <c r="A60" s="131" t="s">
        <v>47</v>
      </c>
      <c r="B60" s="132" t="s">
        <v>224</v>
      </c>
      <c r="C60" s="134"/>
      <c r="D60" s="134"/>
      <c r="E60" s="133">
        <v>0</v>
      </c>
    </row>
    <row r="61" spans="1:5" ht="18" hidden="1" customHeight="1" outlineLevel="1">
      <c r="A61" s="131" t="s">
        <v>47</v>
      </c>
      <c r="B61" s="132" t="s">
        <v>225</v>
      </c>
      <c r="C61" s="133">
        <v>17943</v>
      </c>
      <c r="D61" s="133">
        <v>6204594</v>
      </c>
      <c r="E61" s="133">
        <v>6222537</v>
      </c>
    </row>
    <row r="62" spans="1:5" ht="18" customHeight="1" collapsed="1">
      <c r="A62" s="131" t="s">
        <v>39</v>
      </c>
      <c r="B62" s="135" t="s">
        <v>253</v>
      </c>
      <c r="C62" s="133">
        <f>SUM($C$36:$C$61)</f>
        <v>404447957.84000003</v>
      </c>
      <c r="D62" s="133">
        <f>SUM($D$36:$D$61)</f>
        <v>969917227.19999993</v>
      </c>
      <c r="E62" s="133">
        <f>SUM($E$36:$E$61)</f>
        <v>1374365185.04</v>
      </c>
    </row>
    <row r="63" spans="1:5" ht="18" hidden="1" customHeight="1" outlineLevel="1">
      <c r="A63" s="131" t="s">
        <v>47</v>
      </c>
      <c r="B63" s="132" t="s">
        <v>272</v>
      </c>
      <c r="C63" s="133">
        <v>0</v>
      </c>
      <c r="D63" s="133">
        <v>0</v>
      </c>
      <c r="E63" s="133">
        <v>0</v>
      </c>
    </row>
    <row r="64" spans="1:5" ht="18" hidden="1" customHeight="1" outlineLevel="1">
      <c r="A64" s="131"/>
      <c r="B64" s="132" t="s">
        <v>203</v>
      </c>
      <c r="C64" s="133">
        <v>36468415</v>
      </c>
      <c r="D64" s="133">
        <v>6080</v>
      </c>
      <c r="E64" s="133">
        <v>36474495</v>
      </c>
    </row>
    <row r="65" spans="1:5" ht="18" hidden="1" customHeight="1" outlineLevel="1">
      <c r="A65" s="131" t="s">
        <v>47</v>
      </c>
      <c r="B65" s="132" t="s">
        <v>204</v>
      </c>
      <c r="C65" s="133">
        <v>10429971</v>
      </c>
      <c r="D65" s="133">
        <v>18863573</v>
      </c>
      <c r="E65" s="133">
        <v>29293544</v>
      </c>
    </row>
    <row r="66" spans="1:5" ht="18" hidden="1" customHeight="1" outlineLevel="1">
      <c r="A66" s="131" t="s">
        <v>47</v>
      </c>
      <c r="B66" s="132" t="s">
        <v>205</v>
      </c>
      <c r="C66" s="133">
        <v>0</v>
      </c>
      <c r="D66" s="133">
        <v>0</v>
      </c>
      <c r="E66" s="133">
        <v>0</v>
      </c>
    </row>
    <row r="67" spans="1:5" ht="18" hidden="1" customHeight="1" outlineLevel="1">
      <c r="A67" s="131"/>
      <c r="B67" s="132" t="s">
        <v>206</v>
      </c>
      <c r="C67" s="133">
        <v>27244476.939724687</v>
      </c>
      <c r="D67" s="133">
        <v>3571260.4712019134</v>
      </c>
      <c r="E67" s="133">
        <v>30815737.410926603</v>
      </c>
    </row>
    <row r="68" spans="1:5" ht="18" hidden="1" customHeight="1" outlineLevel="1">
      <c r="A68" s="131"/>
      <c r="B68" s="132" t="s">
        <v>207</v>
      </c>
      <c r="C68" s="133">
        <v>25279</v>
      </c>
      <c r="D68" s="133">
        <v>22837695</v>
      </c>
      <c r="E68" s="133">
        <v>22862974</v>
      </c>
    </row>
    <row r="69" spans="1:5" ht="18" hidden="1" customHeight="1" outlineLevel="1">
      <c r="A69" s="131" t="s">
        <v>47</v>
      </c>
      <c r="B69" s="132" t="s">
        <v>208</v>
      </c>
      <c r="C69" s="133">
        <v>169413520.52320635</v>
      </c>
      <c r="D69" s="133">
        <v>1524941325.4767942</v>
      </c>
      <c r="E69" s="133">
        <v>1694354846.0000005</v>
      </c>
    </row>
    <row r="70" spans="1:5" ht="18" hidden="1" customHeight="1" outlineLevel="1">
      <c r="A70" s="131" t="s">
        <v>47</v>
      </c>
      <c r="B70" s="132" t="s">
        <v>209</v>
      </c>
      <c r="C70" s="133">
        <v>51218978</v>
      </c>
      <c r="D70" s="133">
        <v>574100063</v>
      </c>
      <c r="E70" s="133">
        <v>625319041</v>
      </c>
    </row>
    <row r="71" spans="1:5" ht="18" hidden="1" customHeight="1" outlineLevel="1">
      <c r="A71" s="131" t="s">
        <v>47</v>
      </c>
      <c r="B71" s="132" t="s">
        <v>210</v>
      </c>
      <c r="C71" s="133">
        <v>379555</v>
      </c>
      <c r="D71" s="133">
        <v>11390088</v>
      </c>
      <c r="E71" s="133">
        <v>11769643</v>
      </c>
    </row>
    <row r="72" spans="1:5" ht="18" hidden="1" customHeight="1" outlineLevel="1">
      <c r="A72" s="131" t="s">
        <v>47</v>
      </c>
      <c r="B72" s="132" t="s">
        <v>211</v>
      </c>
      <c r="C72" s="133">
        <v>161365113</v>
      </c>
      <c r="D72" s="133">
        <v>869003408</v>
      </c>
      <c r="E72" s="133">
        <v>1030368521</v>
      </c>
    </row>
    <row r="73" spans="1:5" ht="18" hidden="1" customHeight="1" outlineLevel="1">
      <c r="A73" s="131"/>
      <c r="B73" s="132" t="s">
        <v>212</v>
      </c>
      <c r="C73" s="133">
        <v>8452539</v>
      </c>
      <c r="D73" s="133">
        <v>0</v>
      </c>
      <c r="E73" s="133">
        <v>8452539</v>
      </c>
    </row>
    <row r="74" spans="1:5" ht="18" hidden="1" customHeight="1" outlineLevel="1">
      <c r="A74" s="131" t="s">
        <v>47</v>
      </c>
      <c r="B74" s="132" t="s">
        <v>213</v>
      </c>
      <c r="C74" s="133">
        <v>172142557</v>
      </c>
      <c r="D74" s="133">
        <v>1972863590</v>
      </c>
      <c r="E74" s="133">
        <v>2145006147</v>
      </c>
    </row>
    <row r="75" spans="1:5" ht="18" hidden="1" customHeight="1" outlineLevel="1">
      <c r="A75" s="131" t="s">
        <v>47</v>
      </c>
      <c r="B75" s="132" t="s">
        <v>214</v>
      </c>
      <c r="C75" s="133">
        <v>21590093</v>
      </c>
      <c r="D75" s="133">
        <v>1226134</v>
      </c>
      <c r="E75" s="133">
        <v>22816227</v>
      </c>
    </row>
    <row r="76" spans="1:5" ht="18" hidden="1" customHeight="1" outlineLevel="1">
      <c r="A76" s="131"/>
      <c r="B76" s="132" t="s">
        <v>273</v>
      </c>
      <c r="C76" s="133">
        <v>0</v>
      </c>
      <c r="D76" s="133">
        <v>165789182</v>
      </c>
      <c r="E76" s="133">
        <v>165789182</v>
      </c>
    </row>
    <row r="77" spans="1:5" ht="18" hidden="1" customHeight="1" outlineLevel="1">
      <c r="A77" s="131" t="s">
        <v>47</v>
      </c>
      <c r="B77" s="132" t="s">
        <v>215</v>
      </c>
      <c r="C77" s="133">
        <v>15538861</v>
      </c>
      <c r="D77" s="133">
        <v>777434</v>
      </c>
      <c r="E77" s="133">
        <v>16316295</v>
      </c>
    </row>
    <row r="78" spans="1:5" ht="18" hidden="1" customHeight="1" outlineLevel="1">
      <c r="A78" s="131" t="s">
        <v>47</v>
      </c>
      <c r="B78" s="132" t="s">
        <v>216</v>
      </c>
      <c r="C78" s="133">
        <v>1650516</v>
      </c>
      <c r="D78" s="133">
        <v>117239251</v>
      </c>
      <c r="E78" s="133">
        <v>118889767</v>
      </c>
    </row>
    <row r="79" spans="1:5" ht="18" hidden="1" customHeight="1" outlineLevel="1">
      <c r="A79" s="131" t="s">
        <v>47</v>
      </c>
      <c r="B79" s="132" t="s">
        <v>217</v>
      </c>
      <c r="C79" s="133">
        <v>19621858.232983153</v>
      </c>
      <c r="D79" s="133">
        <v>117191424.78358452</v>
      </c>
      <c r="E79" s="133">
        <v>136813283.01656768</v>
      </c>
    </row>
    <row r="80" spans="1:5" ht="18" hidden="1" customHeight="1" outlineLevel="1">
      <c r="A80" s="131" t="s">
        <v>47</v>
      </c>
      <c r="B80" s="132" t="s">
        <v>218</v>
      </c>
      <c r="C80" s="133">
        <v>79632335</v>
      </c>
      <c r="D80" s="133">
        <v>1160272746</v>
      </c>
      <c r="E80" s="133">
        <v>1239905081</v>
      </c>
    </row>
    <row r="81" spans="1:5" ht="18" hidden="1" customHeight="1" outlineLevel="1">
      <c r="A81" s="131" t="s">
        <v>47</v>
      </c>
      <c r="B81" s="132" t="s">
        <v>219</v>
      </c>
      <c r="C81" s="133">
        <v>0</v>
      </c>
      <c r="D81" s="133">
        <v>0</v>
      </c>
      <c r="E81" s="133">
        <v>0</v>
      </c>
    </row>
    <row r="82" spans="1:5" ht="18" hidden="1" customHeight="1" outlineLevel="1">
      <c r="A82" s="131"/>
      <c r="B82" s="132" t="s">
        <v>220</v>
      </c>
      <c r="C82" s="133">
        <v>0</v>
      </c>
      <c r="D82" s="133">
        <v>0</v>
      </c>
      <c r="E82" s="133">
        <v>0</v>
      </c>
    </row>
    <row r="83" spans="1:5" ht="18" hidden="1" customHeight="1" outlineLevel="1">
      <c r="A83" s="131" t="s">
        <v>47</v>
      </c>
      <c r="B83" s="132" t="s">
        <v>221</v>
      </c>
      <c r="C83" s="134"/>
      <c r="D83" s="134"/>
      <c r="E83" s="133">
        <v>0</v>
      </c>
    </row>
    <row r="84" spans="1:5" ht="18" hidden="1" customHeight="1" outlineLevel="1">
      <c r="A84" s="131"/>
      <c r="B84" s="132" t="s">
        <v>274</v>
      </c>
      <c r="C84" s="133">
        <v>0</v>
      </c>
      <c r="D84" s="133">
        <v>0</v>
      </c>
      <c r="E84" s="133">
        <v>0</v>
      </c>
    </row>
    <row r="85" spans="1:5" ht="18" hidden="1" customHeight="1" outlineLevel="1">
      <c r="A85" s="131" t="s">
        <v>47</v>
      </c>
      <c r="B85" s="132" t="s">
        <v>222</v>
      </c>
      <c r="C85" s="133">
        <v>70672243</v>
      </c>
      <c r="D85" s="133">
        <v>732957236</v>
      </c>
      <c r="E85" s="133">
        <v>803629479</v>
      </c>
    </row>
    <row r="86" spans="1:5" ht="18" hidden="1" customHeight="1" outlineLevel="1">
      <c r="A86" s="131" t="s">
        <v>47</v>
      </c>
      <c r="B86" s="132" t="s">
        <v>223</v>
      </c>
      <c r="C86" s="133">
        <v>3702695.1930000004</v>
      </c>
      <c r="D86" s="133">
        <v>8228211.540000001</v>
      </c>
      <c r="E86" s="133">
        <v>11930906.733000001</v>
      </c>
    </row>
    <row r="87" spans="1:5" ht="18" hidden="1" customHeight="1" outlineLevel="1">
      <c r="A87" s="131" t="s">
        <v>47</v>
      </c>
      <c r="B87" s="132" t="s">
        <v>224</v>
      </c>
      <c r="C87" s="133">
        <v>10369444.552852169</v>
      </c>
      <c r="D87" s="133">
        <v>141177590.44714785</v>
      </c>
      <c r="E87" s="133">
        <v>151547035</v>
      </c>
    </row>
    <row r="88" spans="1:5" ht="18" hidden="1" customHeight="1" outlineLevel="1">
      <c r="A88" s="131" t="s">
        <v>47</v>
      </c>
      <c r="B88" s="132" t="s">
        <v>225</v>
      </c>
      <c r="C88" s="133">
        <v>8157779</v>
      </c>
      <c r="D88" s="133">
        <v>114097268</v>
      </c>
      <c r="E88" s="133">
        <v>122255047</v>
      </c>
    </row>
    <row r="89" spans="1:5" ht="18" customHeight="1" collapsed="1">
      <c r="A89" s="131" t="s">
        <v>41</v>
      </c>
      <c r="B89" s="135" t="s">
        <v>254</v>
      </c>
      <c r="C89" s="133">
        <f>SUM($C$63:$C$88)</f>
        <v>868076229.44176626</v>
      </c>
      <c r="D89" s="133">
        <f>SUM($D$63:$D$88)</f>
        <v>7556533560.718729</v>
      </c>
      <c r="E89" s="133">
        <f>SUM($E$63:$E$88)</f>
        <v>8424609790.1604939</v>
      </c>
    </row>
    <row r="90" spans="1:5" ht="18" hidden="1" customHeight="1" outlineLevel="1">
      <c r="A90" s="131" t="s">
        <v>47</v>
      </c>
      <c r="B90" s="132" t="s">
        <v>272</v>
      </c>
      <c r="C90" s="133">
        <v>0</v>
      </c>
      <c r="D90" s="133">
        <v>8882654</v>
      </c>
      <c r="E90" s="133">
        <v>8882654</v>
      </c>
    </row>
    <row r="91" spans="1:5" ht="18" hidden="1" customHeight="1" outlineLevel="1">
      <c r="A91" s="131"/>
      <c r="B91" s="132" t="s">
        <v>203</v>
      </c>
      <c r="C91" s="133">
        <v>41951447</v>
      </c>
      <c r="D91" s="133">
        <v>6080</v>
      </c>
      <c r="E91" s="133">
        <v>41957527</v>
      </c>
    </row>
    <row r="92" spans="1:5" ht="18" hidden="1" customHeight="1" outlineLevel="1">
      <c r="A92" s="131" t="s">
        <v>47</v>
      </c>
      <c r="B92" s="132" t="s">
        <v>204</v>
      </c>
      <c r="C92" s="133">
        <v>11931318</v>
      </c>
      <c r="D92" s="133">
        <v>19106322</v>
      </c>
      <c r="E92" s="133">
        <v>31037640</v>
      </c>
    </row>
    <row r="93" spans="1:5" ht="18" hidden="1" customHeight="1" outlineLevel="1">
      <c r="A93" s="131" t="s">
        <v>47</v>
      </c>
      <c r="B93" s="132" t="s">
        <v>205</v>
      </c>
      <c r="C93" s="133">
        <v>0</v>
      </c>
      <c r="D93" s="133">
        <v>0</v>
      </c>
      <c r="E93" s="133">
        <v>0</v>
      </c>
    </row>
    <row r="94" spans="1:5" ht="18" hidden="1" customHeight="1" outlineLevel="1">
      <c r="A94" s="131"/>
      <c r="B94" s="132" t="s">
        <v>206</v>
      </c>
      <c r="C94" s="133">
        <v>27591948.639724687</v>
      </c>
      <c r="D94" s="133">
        <v>3676127.0012019132</v>
      </c>
      <c r="E94" s="133">
        <v>31268075.640926603</v>
      </c>
    </row>
    <row r="95" spans="1:5" ht="18" hidden="1" customHeight="1" outlineLevel="1">
      <c r="A95" s="131"/>
      <c r="B95" s="132" t="s">
        <v>207</v>
      </c>
      <c r="C95" s="133">
        <v>25279</v>
      </c>
      <c r="D95" s="133">
        <v>22884495</v>
      </c>
      <c r="E95" s="133">
        <v>22909774</v>
      </c>
    </row>
    <row r="96" spans="1:5" ht="18" hidden="1" customHeight="1" outlineLevel="1">
      <c r="A96" s="131" t="s">
        <v>47</v>
      </c>
      <c r="B96" s="132" t="s">
        <v>208</v>
      </c>
      <c r="C96" s="133">
        <v>187237578.52320635</v>
      </c>
      <c r="D96" s="133">
        <v>1663206080.4767942</v>
      </c>
      <c r="E96" s="133">
        <v>1850443659.0000005</v>
      </c>
    </row>
    <row r="97" spans="1:5" ht="18" hidden="1" customHeight="1" outlineLevel="1">
      <c r="A97" s="131" t="s">
        <v>47</v>
      </c>
      <c r="B97" s="132" t="s">
        <v>209</v>
      </c>
      <c r="C97" s="133">
        <v>53427200</v>
      </c>
      <c r="D97" s="133">
        <v>645646753</v>
      </c>
      <c r="E97" s="133">
        <v>699073953</v>
      </c>
    </row>
    <row r="98" spans="1:5" ht="18" hidden="1" customHeight="1" outlineLevel="1">
      <c r="A98" s="131" t="s">
        <v>47</v>
      </c>
      <c r="B98" s="132" t="s">
        <v>210</v>
      </c>
      <c r="C98" s="133">
        <v>405019</v>
      </c>
      <c r="D98" s="133">
        <v>11612996</v>
      </c>
      <c r="E98" s="133">
        <v>12018015</v>
      </c>
    </row>
    <row r="99" spans="1:5" ht="18" hidden="1" customHeight="1" outlineLevel="1">
      <c r="A99" s="131" t="s">
        <v>47</v>
      </c>
      <c r="B99" s="132" t="s">
        <v>211</v>
      </c>
      <c r="C99" s="133">
        <v>182870234</v>
      </c>
      <c r="D99" s="133">
        <v>1018928781</v>
      </c>
      <c r="E99" s="133">
        <v>1201799015</v>
      </c>
    </row>
    <row r="100" spans="1:5" ht="18" hidden="1" customHeight="1" outlineLevel="1">
      <c r="A100" s="131"/>
      <c r="B100" s="132" t="s">
        <v>212</v>
      </c>
      <c r="C100" s="133">
        <v>17851587</v>
      </c>
      <c r="D100" s="133">
        <v>18000000</v>
      </c>
      <c r="E100" s="133">
        <v>35851587</v>
      </c>
    </row>
    <row r="101" spans="1:5" ht="18" hidden="1" customHeight="1" outlineLevel="1">
      <c r="A101" s="131" t="s">
        <v>47</v>
      </c>
      <c r="B101" s="132" t="s">
        <v>213</v>
      </c>
      <c r="C101" s="133">
        <v>220354270</v>
      </c>
      <c r="D101" s="133">
        <v>2511315742</v>
      </c>
      <c r="E101" s="133">
        <v>2731670012</v>
      </c>
    </row>
    <row r="102" spans="1:5" ht="18" hidden="1" customHeight="1" outlineLevel="1">
      <c r="A102" s="131" t="s">
        <v>47</v>
      </c>
      <c r="B102" s="132" t="s">
        <v>214</v>
      </c>
      <c r="C102" s="133">
        <v>23360445</v>
      </c>
      <c r="D102" s="133">
        <v>1355680</v>
      </c>
      <c r="E102" s="133">
        <v>24716125</v>
      </c>
    </row>
    <row r="103" spans="1:5" ht="18" hidden="1" customHeight="1" outlineLevel="1">
      <c r="A103" s="131"/>
      <c r="B103" s="132" t="s">
        <v>273</v>
      </c>
      <c r="C103" s="133">
        <v>0</v>
      </c>
      <c r="D103" s="133">
        <v>181440235</v>
      </c>
      <c r="E103" s="133">
        <v>181440235</v>
      </c>
    </row>
    <row r="104" spans="1:5" ht="18" hidden="1" customHeight="1" outlineLevel="1">
      <c r="A104" s="131" t="s">
        <v>47</v>
      </c>
      <c r="B104" s="132" t="s">
        <v>215</v>
      </c>
      <c r="C104" s="133">
        <v>16297958.09</v>
      </c>
      <c r="D104" s="133">
        <v>780882.90999999992</v>
      </c>
      <c r="E104" s="133">
        <v>17078841</v>
      </c>
    </row>
    <row r="105" spans="1:5" ht="18" hidden="1" customHeight="1" outlineLevel="1">
      <c r="A105" s="131" t="s">
        <v>47</v>
      </c>
      <c r="B105" s="132" t="s">
        <v>216</v>
      </c>
      <c r="C105" s="133">
        <v>1650516</v>
      </c>
      <c r="D105" s="133">
        <v>120177275</v>
      </c>
      <c r="E105" s="133">
        <v>121827791</v>
      </c>
    </row>
    <row r="106" spans="1:5" ht="18" hidden="1" customHeight="1" outlineLevel="1">
      <c r="A106" s="131" t="s">
        <v>47</v>
      </c>
      <c r="B106" s="132" t="s">
        <v>217</v>
      </c>
      <c r="C106" s="133">
        <v>20117719.432983153</v>
      </c>
      <c r="D106" s="133">
        <v>118730623.54358453</v>
      </c>
      <c r="E106" s="133">
        <v>138848342.97656769</v>
      </c>
    </row>
    <row r="107" spans="1:5" ht="18" hidden="1" customHeight="1" outlineLevel="1">
      <c r="A107" s="131" t="s">
        <v>47</v>
      </c>
      <c r="B107" s="132" t="s">
        <v>218</v>
      </c>
      <c r="C107" s="133">
        <v>82553045</v>
      </c>
      <c r="D107" s="133">
        <v>1222322711</v>
      </c>
      <c r="E107" s="133">
        <v>1304875756</v>
      </c>
    </row>
    <row r="108" spans="1:5" ht="18" hidden="1" customHeight="1" outlineLevel="1">
      <c r="A108" s="131" t="s">
        <v>47</v>
      </c>
      <c r="B108" s="132" t="s">
        <v>219</v>
      </c>
      <c r="C108" s="133">
        <v>5007197</v>
      </c>
      <c r="D108" s="133">
        <v>11711324</v>
      </c>
      <c r="E108" s="133">
        <v>16718521</v>
      </c>
    </row>
    <row r="109" spans="1:5" ht="18" hidden="1" customHeight="1" outlineLevel="1">
      <c r="A109" s="131"/>
      <c r="B109" s="132" t="s">
        <v>220</v>
      </c>
      <c r="C109" s="133">
        <v>0</v>
      </c>
      <c r="D109" s="133">
        <v>10650236</v>
      </c>
      <c r="E109" s="133">
        <v>10650236</v>
      </c>
    </row>
    <row r="110" spans="1:5" ht="18" hidden="1" customHeight="1" outlineLevel="1">
      <c r="A110" s="131" t="s">
        <v>47</v>
      </c>
      <c r="B110" s="132" t="s">
        <v>221</v>
      </c>
      <c r="C110" s="133">
        <v>4917755</v>
      </c>
      <c r="D110" s="133">
        <v>0</v>
      </c>
      <c r="E110" s="133">
        <v>4917755</v>
      </c>
    </row>
    <row r="111" spans="1:5" ht="18" hidden="1" customHeight="1" outlineLevel="1">
      <c r="A111" s="131"/>
      <c r="B111" s="132" t="s">
        <v>274</v>
      </c>
      <c r="C111" s="133">
        <v>3668156</v>
      </c>
      <c r="D111" s="133">
        <v>0</v>
      </c>
      <c r="E111" s="133">
        <v>3668156</v>
      </c>
    </row>
    <row r="112" spans="1:5" ht="18" hidden="1" customHeight="1" outlineLevel="1">
      <c r="A112" s="131" t="s">
        <v>47</v>
      </c>
      <c r="B112" s="132" t="s">
        <v>222</v>
      </c>
      <c r="C112" s="133">
        <v>381559011</v>
      </c>
      <c r="D112" s="133">
        <v>960658900</v>
      </c>
      <c r="E112" s="133">
        <v>1342217911</v>
      </c>
    </row>
    <row r="113" spans="1:5" ht="18" hidden="1" customHeight="1" outlineLevel="1">
      <c r="A113" s="131" t="s">
        <v>47</v>
      </c>
      <c r="B113" s="132" t="s">
        <v>223</v>
      </c>
      <c r="C113" s="133">
        <v>31523111.043000001</v>
      </c>
      <c r="D113" s="133">
        <v>55493604.539999999</v>
      </c>
      <c r="E113" s="133">
        <v>87016715.582999989</v>
      </c>
    </row>
    <row r="114" spans="1:5" ht="18" hidden="1" customHeight="1" outlineLevel="1">
      <c r="A114" s="131" t="s">
        <v>47</v>
      </c>
      <c r="B114" s="132" t="s">
        <v>224</v>
      </c>
      <c r="C114" s="133">
        <v>10369444.552852169</v>
      </c>
      <c r="D114" s="133">
        <v>141381412.44714785</v>
      </c>
      <c r="E114" s="133">
        <v>151750857</v>
      </c>
    </row>
    <row r="115" spans="1:5" ht="18" hidden="1" customHeight="1" outlineLevel="1">
      <c r="A115" s="131" t="s">
        <v>47</v>
      </c>
      <c r="B115" s="132" t="s">
        <v>225</v>
      </c>
      <c r="C115" s="133">
        <v>8175722</v>
      </c>
      <c r="D115" s="133">
        <v>124349532</v>
      </c>
      <c r="E115" s="133">
        <v>132525254</v>
      </c>
    </row>
    <row r="116" spans="1:5" ht="18" customHeight="1" collapsed="1">
      <c r="A116" s="131" t="s">
        <v>43</v>
      </c>
      <c r="B116" s="135" t="s">
        <v>255</v>
      </c>
      <c r="C116" s="133">
        <f>SUM($C$90:$C$115)</f>
        <v>1332845961.2817662</v>
      </c>
      <c r="D116" s="133">
        <f>SUM($D$90:$D$115)</f>
        <v>8872318446.9187279</v>
      </c>
      <c r="E116" s="133">
        <f>SUM($E$90:$E$115)</f>
        <v>10205164408.200495</v>
      </c>
    </row>
    <row r="117" spans="1:5" ht="18" customHeight="1">
      <c r="A117" s="399" t="s">
        <v>256</v>
      </c>
      <c r="B117" s="400"/>
      <c r="C117" s="400"/>
      <c r="D117" s="400"/>
      <c r="E117" s="401"/>
    </row>
    <row r="118" spans="1:5" ht="18" hidden="1" customHeight="1" outlineLevel="1">
      <c r="A118" s="131" t="s">
        <v>47</v>
      </c>
      <c r="B118" s="132" t="s">
        <v>272</v>
      </c>
      <c r="C118" s="133">
        <v>0</v>
      </c>
      <c r="D118" s="133">
        <v>0</v>
      </c>
      <c r="E118" s="133">
        <v>0</v>
      </c>
    </row>
    <row r="119" spans="1:5" ht="18" hidden="1" customHeight="1" outlineLevel="1">
      <c r="A119" s="131"/>
      <c r="B119" s="132" t="s">
        <v>203</v>
      </c>
      <c r="C119" s="133">
        <v>1180</v>
      </c>
      <c r="D119" s="133">
        <v>0</v>
      </c>
      <c r="E119" s="133">
        <v>1180</v>
      </c>
    </row>
    <row r="120" spans="1:5" ht="18" hidden="1" customHeight="1" outlineLevel="1">
      <c r="A120" s="131" t="s">
        <v>47</v>
      </c>
      <c r="B120" s="132" t="s">
        <v>204</v>
      </c>
      <c r="C120" s="133">
        <v>0</v>
      </c>
      <c r="D120" s="134"/>
      <c r="E120" s="133">
        <v>0</v>
      </c>
    </row>
    <row r="121" spans="1:5" ht="18" hidden="1" customHeight="1" outlineLevel="1">
      <c r="A121" s="131" t="s">
        <v>47</v>
      </c>
      <c r="B121" s="132" t="s">
        <v>205</v>
      </c>
      <c r="C121" s="133">
        <v>0</v>
      </c>
      <c r="D121" s="133">
        <v>0</v>
      </c>
      <c r="E121" s="133">
        <v>0</v>
      </c>
    </row>
    <row r="122" spans="1:5" ht="18" hidden="1" customHeight="1" outlineLevel="1">
      <c r="A122" s="131"/>
      <c r="B122" s="132" t="s">
        <v>206</v>
      </c>
      <c r="C122" s="133">
        <v>0</v>
      </c>
      <c r="D122" s="133">
        <v>0</v>
      </c>
      <c r="E122" s="133">
        <v>0</v>
      </c>
    </row>
    <row r="123" spans="1:5" ht="18" hidden="1" customHeight="1" outlineLevel="1">
      <c r="A123" s="131"/>
      <c r="B123" s="132" t="s">
        <v>207</v>
      </c>
      <c r="C123" s="133">
        <v>0</v>
      </c>
      <c r="D123" s="133">
        <v>0</v>
      </c>
      <c r="E123" s="133">
        <v>0</v>
      </c>
    </row>
    <row r="124" spans="1:5" ht="18" hidden="1" customHeight="1" outlineLevel="1">
      <c r="A124" s="131" t="s">
        <v>47</v>
      </c>
      <c r="B124" s="132" t="s">
        <v>208</v>
      </c>
      <c r="C124" s="133">
        <v>0</v>
      </c>
      <c r="D124" s="133">
        <v>0</v>
      </c>
      <c r="E124" s="133">
        <v>0</v>
      </c>
    </row>
    <row r="125" spans="1:5" ht="18" hidden="1" customHeight="1" outlineLevel="1">
      <c r="A125" s="131" t="s">
        <v>47</v>
      </c>
      <c r="B125" s="132" t="s">
        <v>209</v>
      </c>
      <c r="C125" s="133">
        <v>0</v>
      </c>
      <c r="D125" s="133">
        <v>0</v>
      </c>
      <c r="E125" s="133">
        <v>0</v>
      </c>
    </row>
    <row r="126" spans="1:5" ht="18" hidden="1" customHeight="1" outlineLevel="1">
      <c r="A126" s="131" t="s">
        <v>47</v>
      </c>
      <c r="B126" s="132" t="s">
        <v>210</v>
      </c>
      <c r="C126" s="133">
        <v>0</v>
      </c>
      <c r="D126" s="133">
        <v>0</v>
      </c>
      <c r="E126" s="133">
        <v>0</v>
      </c>
    </row>
    <row r="127" spans="1:5" ht="18" hidden="1" customHeight="1" outlineLevel="1">
      <c r="A127" s="131" t="s">
        <v>47</v>
      </c>
      <c r="B127" s="132" t="s">
        <v>211</v>
      </c>
      <c r="C127" s="133">
        <v>0</v>
      </c>
      <c r="D127" s="133">
        <v>1974180</v>
      </c>
      <c r="E127" s="133">
        <v>1974180</v>
      </c>
    </row>
    <row r="128" spans="1:5" ht="18" hidden="1" customHeight="1" outlineLevel="1">
      <c r="A128" s="131"/>
      <c r="B128" s="132" t="s">
        <v>212</v>
      </c>
      <c r="C128" s="133"/>
      <c r="D128" s="133"/>
      <c r="E128" s="133">
        <v>0</v>
      </c>
    </row>
    <row r="129" spans="1:5" ht="18" hidden="1" customHeight="1" outlineLevel="1">
      <c r="A129" s="131" t="s">
        <v>47</v>
      </c>
      <c r="B129" s="132" t="s">
        <v>213</v>
      </c>
      <c r="C129" s="134"/>
      <c r="D129" s="134"/>
      <c r="E129" s="133">
        <v>0</v>
      </c>
    </row>
    <row r="130" spans="1:5" ht="18" hidden="1" customHeight="1" outlineLevel="1">
      <c r="A130" s="131" t="s">
        <v>47</v>
      </c>
      <c r="B130" s="132" t="s">
        <v>214</v>
      </c>
      <c r="C130" s="133">
        <v>0</v>
      </c>
      <c r="D130" s="133">
        <v>0</v>
      </c>
      <c r="E130" s="133">
        <v>0</v>
      </c>
    </row>
    <row r="131" spans="1:5" ht="18" hidden="1" customHeight="1" outlineLevel="1">
      <c r="A131" s="131"/>
      <c r="B131" s="132" t="s">
        <v>273</v>
      </c>
      <c r="C131" s="133">
        <v>0</v>
      </c>
      <c r="D131" s="133">
        <v>0</v>
      </c>
      <c r="E131" s="133">
        <v>0</v>
      </c>
    </row>
    <row r="132" spans="1:5" ht="18" hidden="1" customHeight="1" outlineLevel="1">
      <c r="A132" s="131" t="s">
        <v>47</v>
      </c>
      <c r="B132" s="132" t="s">
        <v>215</v>
      </c>
      <c r="C132" s="133">
        <v>0</v>
      </c>
      <c r="D132" s="133">
        <v>0</v>
      </c>
      <c r="E132" s="133">
        <v>0</v>
      </c>
    </row>
    <row r="133" spans="1:5" ht="18" hidden="1" customHeight="1" outlineLevel="1">
      <c r="A133" s="131" t="s">
        <v>47</v>
      </c>
      <c r="B133" s="132" t="s">
        <v>216</v>
      </c>
      <c r="C133" s="133">
        <v>0</v>
      </c>
      <c r="D133" s="133">
        <v>0</v>
      </c>
      <c r="E133" s="133">
        <v>0</v>
      </c>
    </row>
    <row r="134" spans="1:5" ht="18" hidden="1" customHeight="1" outlineLevel="1">
      <c r="A134" s="131" t="s">
        <v>47</v>
      </c>
      <c r="B134" s="132" t="s">
        <v>217</v>
      </c>
      <c r="C134" s="133">
        <v>-3.3333333326481807E-3</v>
      </c>
      <c r="D134" s="133">
        <v>561618.54333333333</v>
      </c>
      <c r="E134" s="133">
        <v>561618.54</v>
      </c>
    </row>
    <row r="135" spans="1:5" ht="18" hidden="1" customHeight="1" outlineLevel="1">
      <c r="A135" s="131" t="s">
        <v>47</v>
      </c>
      <c r="B135" s="132" t="s">
        <v>218</v>
      </c>
      <c r="C135" s="133">
        <v>2240127</v>
      </c>
      <c r="D135" s="133">
        <v>7087384</v>
      </c>
      <c r="E135" s="133">
        <v>9327511</v>
      </c>
    </row>
    <row r="136" spans="1:5" ht="18" hidden="1" customHeight="1" outlineLevel="1">
      <c r="A136" s="131" t="s">
        <v>47</v>
      </c>
      <c r="B136" s="132" t="s">
        <v>219</v>
      </c>
      <c r="C136" s="133">
        <v>0</v>
      </c>
      <c r="D136" s="133">
        <v>0</v>
      </c>
      <c r="E136" s="133">
        <v>0</v>
      </c>
    </row>
    <row r="137" spans="1:5" ht="18" hidden="1" customHeight="1" outlineLevel="1">
      <c r="A137" s="131"/>
      <c r="B137" s="132" t="s">
        <v>220</v>
      </c>
      <c r="C137" s="133">
        <v>0</v>
      </c>
      <c r="D137" s="133">
        <v>0</v>
      </c>
      <c r="E137" s="133">
        <v>0</v>
      </c>
    </row>
    <row r="138" spans="1:5" ht="18" hidden="1" customHeight="1" outlineLevel="1">
      <c r="A138" s="131" t="s">
        <v>47</v>
      </c>
      <c r="B138" s="132" t="s">
        <v>221</v>
      </c>
      <c r="C138" s="134"/>
      <c r="D138" s="134"/>
      <c r="E138" s="133">
        <v>0</v>
      </c>
    </row>
    <row r="139" spans="1:5" ht="18" hidden="1" customHeight="1" outlineLevel="1">
      <c r="A139" s="131"/>
      <c r="B139" s="132" t="s">
        <v>274</v>
      </c>
      <c r="C139" s="133">
        <v>0</v>
      </c>
      <c r="D139" s="133">
        <v>0</v>
      </c>
      <c r="E139" s="133">
        <v>0</v>
      </c>
    </row>
    <row r="140" spans="1:5" ht="18" hidden="1" customHeight="1" outlineLevel="1">
      <c r="A140" s="131" t="s">
        <v>47</v>
      </c>
      <c r="B140" s="132" t="s">
        <v>222</v>
      </c>
      <c r="C140" s="133">
        <v>100000</v>
      </c>
      <c r="D140" s="133">
        <v>0</v>
      </c>
      <c r="E140" s="133">
        <v>100000</v>
      </c>
    </row>
    <row r="141" spans="1:5" ht="18" hidden="1" customHeight="1" outlineLevel="1">
      <c r="A141" s="131" t="s">
        <v>47</v>
      </c>
      <c r="B141" s="132" t="s">
        <v>223</v>
      </c>
      <c r="C141" s="134"/>
      <c r="D141" s="134"/>
      <c r="E141" s="133">
        <v>0</v>
      </c>
    </row>
    <row r="142" spans="1:5" ht="18" hidden="1" customHeight="1" outlineLevel="1">
      <c r="A142" s="131" t="s">
        <v>47</v>
      </c>
      <c r="B142" s="132" t="s">
        <v>224</v>
      </c>
      <c r="C142" s="134"/>
      <c r="D142" s="134"/>
      <c r="E142" s="133">
        <v>0</v>
      </c>
    </row>
    <row r="143" spans="1:5" ht="18" hidden="1" customHeight="1" outlineLevel="1">
      <c r="A143" s="131" t="s">
        <v>47</v>
      </c>
      <c r="B143" s="132" t="s">
        <v>225</v>
      </c>
      <c r="C143" s="133">
        <v>0</v>
      </c>
      <c r="D143" s="133">
        <v>0</v>
      </c>
      <c r="E143" s="133">
        <v>0</v>
      </c>
    </row>
    <row r="144" spans="1:5" ht="18" customHeight="1" collapsed="1">
      <c r="A144" s="131" t="s">
        <v>45</v>
      </c>
      <c r="B144" s="135" t="s">
        <v>252</v>
      </c>
      <c r="C144" s="133">
        <f>SUM($C$118:$C$143)</f>
        <v>2341306.9966666666</v>
      </c>
      <c r="D144" s="133">
        <f>SUM($D$118:$D$143)</f>
        <v>9623182.543333333</v>
      </c>
      <c r="E144" s="133">
        <f>SUM($E$118:$E$143)</f>
        <v>11964489.539999999</v>
      </c>
    </row>
    <row r="145" spans="1:5" ht="18" hidden="1" customHeight="1" outlineLevel="1">
      <c r="A145" s="131" t="s">
        <v>47</v>
      </c>
      <c r="B145" s="132" t="s">
        <v>272</v>
      </c>
      <c r="C145" s="133">
        <v>0</v>
      </c>
      <c r="D145" s="133">
        <v>290384</v>
      </c>
      <c r="E145" s="133">
        <v>290384</v>
      </c>
    </row>
    <row r="146" spans="1:5" ht="18" hidden="1" customHeight="1" outlineLevel="1">
      <c r="A146" s="131"/>
      <c r="B146" s="132" t="s">
        <v>203</v>
      </c>
      <c r="C146" s="133">
        <v>6873008</v>
      </c>
      <c r="D146" s="133">
        <v>0</v>
      </c>
      <c r="E146" s="133">
        <v>6873008</v>
      </c>
    </row>
    <row r="147" spans="1:5" ht="18" hidden="1" customHeight="1" outlineLevel="1">
      <c r="A147" s="131" t="s">
        <v>47</v>
      </c>
      <c r="B147" s="132" t="s">
        <v>204</v>
      </c>
      <c r="C147" s="134"/>
      <c r="D147" s="133">
        <v>769891</v>
      </c>
      <c r="E147" s="133">
        <v>769891</v>
      </c>
    </row>
    <row r="148" spans="1:5" ht="18" hidden="1" customHeight="1" outlineLevel="1">
      <c r="A148" s="131" t="s">
        <v>47</v>
      </c>
      <c r="B148" s="132" t="s">
        <v>205</v>
      </c>
      <c r="C148" s="133">
        <v>0</v>
      </c>
      <c r="D148" s="133">
        <v>0</v>
      </c>
      <c r="E148" s="133">
        <v>0</v>
      </c>
    </row>
    <row r="149" spans="1:5" ht="18" hidden="1" customHeight="1" outlineLevel="1">
      <c r="A149" s="131"/>
      <c r="B149" s="132" t="s">
        <v>206</v>
      </c>
      <c r="C149" s="133">
        <v>0</v>
      </c>
      <c r="D149" s="133">
        <v>0</v>
      </c>
      <c r="E149" s="133">
        <v>0</v>
      </c>
    </row>
    <row r="150" spans="1:5" ht="18" hidden="1" customHeight="1" outlineLevel="1">
      <c r="A150" s="131"/>
      <c r="B150" s="132" t="s">
        <v>207</v>
      </c>
      <c r="C150" s="133">
        <v>0</v>
      </c>
      <c r="D150" s="133">
        <v>0</v>
      </c>
      <c r="E150" s="133">
        <v>0</v>
      </c>
    </row>
    <row r="151" spans="1:5" ht="18" hidden="1" customHeight="1" outlineLevel="1">
      <c r="A151" s="131" t="s">
        <v>47</v>
      </c>
      <c r="B151" s="132" t="s">
        <v>208</v>
      </c>
      <c r="C151" s="133">
        <v>16410027</v>
      </c>
      <c r="D151" s="133">
        <v>252945293</v>
      </c>
      <c r="E151" s="133">
        <v>269355320</v>
      </c>
    </row>
    <row r="152" spans="1:5" ht="18" hidden="1" customHeight="1" outlineLevel="1">
      <c r="A152" s="131" t="s">
        <v>47</v>
      </c>
      <c r="B152" s="132" t="s">
        <v>209</v>
      </c>
      <c r="C152" s="133">
        <v>1408668</v>
      </c>
      <c r="D152" s="133">
        <v>3721771</v>
      </c>
      <c r="E152" s="133">
        <v>5130439</v>
      </c>
    </row>
    <row r="153" spans="1:5" ht="18" hidden="1" customHeight="1" outlineLevel="1">
      <c r="A153" s="131" t="s">
        <v>47</v>
      </c>
      <c r="B153" s="132" t="s">
        <v>210</v>
      </c>
      <c r="C153" s="133">
        <v>113099</v>
      </c>
      <c r="D153" s="133">
        <v>385923</v>
      </c>
      <c r="E153" s="133">
        <v>499022</v>
      </c>
    </row>
    <row r="154" spans="1:5" ht="18" hidden="1" customHeight="1" outlineLevel="1">
      <c r="A154" s="131" t="s">
        <v>47</v>
      </c>
      <c r="B154" s="132" t="s">
        <v>211</v>
      </c>
      <c r="C154" s="133">
        <v>34776358</v>
      </c>
      <c r="D154" s="133">
        <v>107300428</v>
      </c>
      <c r="E154" s="133">
        <v>142076786</v>
      </c>
    </row>
    <row r="155" spans="1:5" ht="18" hidden="1" customHeight="1" outlineLevel="1">
      <c r="A155" s="131"/>
      <c r="B155" s="132" t="s">
        <v>212</v>
      </c>
      <c r="C155" s="133"/>
      <c r="D155" s="133"/>
      <c r="E155" s="133">
        <v>0</v>
      </c>
    </row>
    <row r="156" spans="1:5" ht="18" hidden="1" customHeight="1" outlineLevel="1">
      <c r="A156" s="131" t="s">
        <v>47</v>
      </c>
      <c r="B156" s="132" t="s">
        <v>213</v>
      </c>
      <c r="C156" s="134">
        <v>2746209</v>
      </c>
      <c r="D156" s="134">
        <v>31473300</v>
      </c>
      <c r="E156" s="133">
        <v>34219509</v>
      </c>
    </row>
    <row r="157" spans="1:5" ht="18" hidden="1" customHeight="1" outlineLevel="1">
      <c r="A157" s="131" t="s">
        <v>47</v>
      </c>
      <c r="B157" s="132" t="s">
        <v>214</v>
      </c>
      <c r="C157" s="133">
        <v>93163</v>
      </c>
      <c r="D157" s="133">
        <v>311359</v>
      </c>
      <c r="E157" s="133">
        <v>404522</v>
      </c>
    </row>
    <row r="158" spans="1:5" ht="18" hidden="1" customHeight="1" outlineLevel="1">
      <c r="A158" s="131"/>
      <c r="B158" s="132" t="s">
        <v>273</v>
      </c>
      <c r="C158" s="133">
        <v>0</v>
      </c>
      <c r="D158" s="133">
        <v>9322809</v>
      </c>
      <c r="E158" s="133">
        <v>9322809</v>
      </c>
    </row>
    <row r="159" spans="1:5" ht="18" hidden="1" customHeight="1" outlineLevel="1">
      <c r="A159" s="131" t="s">
        <v>47</v>
      </c>
      <c r="B159" s="132" t="s">
        <v>215</v>
      </c>
      <c r="C159" s="133">
        <v>54776</v>
      </c>
      <c r="D159" s="133">
        <v>0</v>
      </c>
      <c r="E159" s="133">
        <v>54776</v>
      </c>
    </row>
    <row r="160" spans="1:5" ht="18" hidden="1" customHeight="1" outlineLevel="1">
      <c r="A160" s="131" t="s">
        <v>47</v>
      </c>
      <c r="B160" s="132" t="s">
        <v>216</v>
      </c>
      <c r="C160" s="133">
        <v>0</v>
      </c>
      <c r="D160" s="133">
        <v>0</v>
      </c>
      <c r="E160" s="133">
        <v>0</v>
      </c>
    </row>
    <row r="161" spans="1:5" ht="18" hidden="1" customHeight="1" outlineLevel="1">
      <c r="A161" s="131" t="s">
        <v>47</v>
      </c>
      <c r="B161" s="132" t="s">
        <v>217</v>
      </c>
      <c r="C161" s="133">
        <v>0</v>
      </c>
      <c r="D161" s="133">
        <v>288366.81999999995</v>
      </c>
      <c r="E161" s="133">
        <v>288366.81999999995</v>
      </c>
    </row>
    <row r="162" spans="1:5" ht="18" hidden="1" customHeight="1" outlineLevel="1">
      <c r="A162" s="131" t="s">
        <v>47</v>
      </c>
      <c r="B162" s="132" t="s">
        <v>218</v>
      </c>
      <c r="C162" s="133">
        <v>6901230</v>
      </c>
      <c r="D162" s="133">
        <v>83688296</v>
      </c>
      <c r="E162" s="133">
        <v>90589526</v>
      </c>
    </row>
    <row r="163" spans="1:5" ht="18" hidden="1" customHeight="1" outlineLevel="1">
      <c r="A163" s="131" t="s">
        <v>47</v>
      </c>
      <c r="B163" s="132" t="s">
        <v>219</v>
      </c>
      <c r="C163" s="133">
        <v>0</v>
      </c>
      <c r="D163" s="133">
        <v>240685</v>
      </c>
      <c r="E163" s="133">
        <v>240685</v>
      </c>
    </row>
    <row r="164" spans="1:5" ht="18" hidden="1" customHeight="1" outlineLevel="1">
      <c r="A164" s="131"/>
      <c r="B164" s="132" t="s">
        <v>220</v>
      </c>
      <c r="C164" s="133">
        <v>0</v>
      </c>
      <c r="D164" s="133">
        <v>52701</v>
      </c>
      <c r="E164" s="133">
        <v>52701</v>
      </c>
    </row>
    <row r="165" spans="1:5" ht="18" hidden="1" customHeight="1" outlineLevel="1">
      <c r="A165" s="131" t="s">
        <v>47</v>
      </c>
      <c r="B165" s="132" t="s">
        <v>221</v>
      </c>
      <c r="C165" s="133">
        <v>347998.01</v>
      </c>
      <c r="D165" s="134"/>
      <c r="E165" s="133">
        <v>347998.01</v>
      </c>
    </row>
    <row r="166" spans="1:5" ht="18" hidden="1" customHeight="1" outlineLevel="1">
      <c r="A166" s="131"/>
      <c r="B166" s="132" t="s">
        <v>274</v>
      </c>
      <c r="C166" s="133">
        <v>16660</v>
      </c>
      <c r="D166" s="133">
        <v>0</v>
      </c>
      <c r="E166" s="133">
        <v>16660</v>
      </c>
    </row>
    <row r="167" spans="1:5" ht="18" hidden="1" customHeight="1" outlineLevel="1">
      <c r="A167" s="131" t="s">
        <v>47</v>
      </c>
      <c r="B167" s="132" t="s">
        <v>222</v>
      </c>
      <c r="C167" s="133">
        <v>169085</v>
      </c>
      <c r="D167" s="133">
        <v>2493046</v>
      </c>
      <c r="E167" s="133">
        <v>2662131</v>
      </c>
    </row>
    <row r="168" spans="1:5" ht="18" hidden="1" customHeight="1" outlineLevel="1">
      <c r="A168" s="131" t="s">
        <v>47</v>
      </c>
      <c r="B168" s="132" t="s">
        <v>223</v>
      </c>
      <c r="C168" s="133">
        <v>410678.55</v>
      </c>
      <c r="D168" s="133">
        <v>501939.72000000009</v>
      </c>
      <c r="E168" s="133">
        <v>912618.27</v>
      </c>
    </row>
    <row r="169" spans="1:5" ht="18" hidden="1" customHeight="1" outlineLevel="1">
      <c r="A169" s="131" t="s">
        <v>47</v>
      </c>
      <c r="B169" s="132" t="s">
        <v>224</v>
      </c>
      <c r="C169" s="134"/>
      <c r="D169" s="134"/>
      <c r="E169" s="133">
        <v>0</v>
      </c>
    </row>
    <row r="170" spans="1:5" ht="18" hidden="1" customHeight="1" outlineLevel="1">
      <c r="A170" s="131" t="s">
        <v>47</v>
      </c>
      <c r="B170" s="132" t="s">
        <v>225</v>
      </c>
      <c r="C170" s="133">
        <v>140212</v>
      </c>
      <c r="D170" s="133">
        <v>3411229</v>
      </c>
      <c r="E170" s="133">
        <v>3551441</v>
      </c>
    </row>
    <row r="171" spans="1:5" ht="18" customHeight="1" collapsed="1">
      <c r="A171" s="131" t="s">
        <v>59</v>
      </c>
      <c r="B171" s="135" t="s">
        <v>257</v>
      </c>
      <c r="C171" s="133">
        <f>SUM($C$145:$C$170)</f>
        <v>70461171.560000002</v>
      </c>
      <c r="D171" s="133">
        <f>SUM($D$145:$D$170)</f>
        <v>497197421.54000002</v>
      </c>
      <c r="E171" s="133">
        <f>SUM($E$145:$E$170)</f>
        <v>567658593.0999999</v>
      </c>
    </row>
    <row r="172" spans="1:5" ht="18" hidden="1" customHeight="1" outlineLevel="1">
      <c r="A172" s="131" t="s">
        <v>47</v>
      </c>
      <c r="B172" s="132" t="s">
        <v>272</v>
      </c>
      <c r="C172" s="133">
        <v>0</v>
      </c>
      <c r="D172" s="133">
        <v>0</v>
      </c>
      <c r="E172" s="133">
        <v>0</v>
      </c>
    </row>
    <row r="173" spans="1:5" ht="18" hidden="1" customHeight="1" outlineLevel="1">
      <c r="A173" s="131"/>
      <c r="B173" s="132" t="s">
        <v>203</v>
      </c>
      <c r="C173" s="133">
        <v>118467</v>
      </c>
      <c r="D173" s="133">
        <v>0</v>
      </c>
      <c r="E173" s="133">
        <v>118467</v>
      </c>
    </row>
    <row r="174" spans="1:5" ht="18" hidden="1" customHeight="1" outlineLevel="1">
      <c r="A174" s="131" t="s">
        <v>47</v>
      </c>
      <c r="B174" s="132" t="s">
        <v>204</v>
      </c>
      <c r="C174" s="133">
        <v>404375</v>
      </c>
      <c r="D174" s="133">
        <v>385472</v>
      </c>
      <c r="E174" s="133">
        <v>789847</v>
      </c>
    </row>
    <row r="175" spans="1:5" ht="18" hidden="1" customHeight="1" outlineLevel="1">
      <c r="A175" s="131" t="s">
        <v>47</v>
      </c>
      <c r="B175" s="132" t="s">
        <v>205</v>
      </c>
      <c r="C175" s="133">
        <v>0</v>
      </c>
      <c r="D175" s="133">
        <v>0</v>
      </c>
      <c r="E175" s="133">
        <v>0</v>
      </c>
    </row>
    <row r="176" spans="1:5" ht="18" hidden="1" customHeight="1" outlineLevel="1">
      <c r="A176" s="131"/>
      <c r="B176" s="132" t="s">
        <v>206</v>
      </c>
      <c r="C176" s="133">
        <v>-3799.0791284179872</v>
      </c>
      <c r="D176" s="133">
        <v>-468.92087158201298</v>
      </c>
      <c r="E176" s="133">
        <v>-4268</v>
      </c>
    </row>
    <row r="177" spans="1:5" ht="18" hidden="1" customHeight="1" outlineLevel="1">
      <c r="A177" s="131"/>
      <c r="B177" s="132" t="s">
        <v>207</v>
      </c>
      <c r="C177" s="133">
        <v>172</v>
      </c>
      <c r="D177" s="133">
        <v>149144</v>
      </c>
      <c r="E177" s="133">
        <v>149316</v>
      </c>
    </row>
    <row r="178" spans="1:5" ht="18" hidden="1" customHeight="1" outlineLevel="1">
      <c r="A178" s="131" t="s">
        <v>47</v>
      </c>
      <c r="B178" s="132" t="s">
        <v>208</v>
      </c>
      <c r="C178" s="133">
        <v>7603409.6322855167</v>
      </c>
      <c r="D178" s="133">
        <v>59964765.36771445</v>
      </c>
      <c r="E178" s="133">
        <v>67568174.99999997</v>
      </c>
    </row>
    <row r="179" spans="1:5" ht="18" hidden="1" customHeight="1" outlineLevel="1">
      <c r="A179" s="131" t="s">
        <v>47</v>
      </c>
      <c r="B179" s="132" t="s">
        <v>209</v>
      </c>
      <c r="C179" s="133">
        <v>991460</v>
      </c>
      <c r="D179" s="133">
        <v>12543326</v>
      </c>
      <c r="E179" s="133">
        <v>13534786</v>
      </c>
    </row>
    <row r="180" spans="1:5" ht="18" hidden="1" customHeight="1" outlineLevel="1">
      <c r="A180" s="131" t="s">
        <v>47</v>
      </c>
      <c r="B180" s="132" t="s">
        <v>210</v>
      </c>
      <c r="C180" s="133">
        <v>4851</v>
      </c>
      <c r="D180" s="133">
        <v>145584</v>
      </c>
      <c r="E180" s="133">
        <v>150435</v>
      </c>
    </row>
    <row r="181" spans="1:5" ht="18" hidden="1" customHeight="1" outlineLevel="1">
      <c r="A181" s="131" t="s">
        <v>47</v>
      </c>
      <c r="B181" s="132" t="s">
        <v>211</v>
      </c>
      <c r="C181" s="133">
        <v>11810791</v>
      </c>
      <c r="D181" s="133">
        <v>58083383</v>
      </c>
      <c r="E181" s="133">
        <v>69894174</v>
      </c>
    </row>
    <row r="182" spans="1:5" ht="18" hidden="1" customHeight="1" outlineLevel="1">
      <c r="A182" s="131"/>
      <c r="B182" s="132" t="s">
        <v>212</v>
      </c>
      <c r="C182" s="133">
        <v>8192419</v>
      </c>
      <c r="D182" s="133">
        <v>8192418</v>
      </c>
      <c r="E182" s="133">
        <v>16384837</v>
      </c>
    </row>
    <row r="183" spans="1:5" ht="18" hidden="1" customHeight="1" outlineLevel="1">
      <c r="A183" s="131" t="s">
        <v>47</v>
      </c>
      <c r="B183" s="132" t="s">
        <v>213</v>
      </c>
      <c r="C183" s="133">
        <v>18697770</v>
      </c>
      <c r="D183" s="133">
        <v>214288383</v>
      </c>
      <c r="E183" s="133">
        <v>232986153</v>
      </c>
    </row>
    <row r="184" spans="1:5" ht="18" hidden="1" customHeight="1" outlineLevel="1">
      <c r="A184" s="131" t="s">
        <v>47</v>
      </c>
      <c r="B184" s="132" t="s">
        <v>214</v>
      </c>
      <c r="C184" s="133">
        <v>1208975</v>
      </c>
      <c r="D184" s="133">
        <v>68659</v>
      </c>
      <c r="E184" s="133">
        <v>1277634</v>
      </c>
    </row>
    <row r="185" spans="1:5" ht="18" hidden="1" customHeight="1" outlineLevel="1">
      <c r="A185" s="131"/>
      <c r="B185" s="132" t="s">
        <v>273</v>
      </c>
      <c r="C185" s="133">
        <v>0</v>
      </c>
      <c r="D185" s="133">
        <v>32671771</v>
      </c>
      <c r="E185" s="133">
        <v>32671771</v>
      </c>
    </row>
    <row r="186" spans="1:5" ht="18" hidden="1" customHeight="1" outlineLevel="1">
      <c r="A186" s="131" t="s">
        <v>47</v>
      </c>
      <c r="B186" s="132" t="s">
        <v>215</v>
      </c>
      <c r="C186" s="133">
        <v>18876</v>
      </c>
      <c r="D186" s="133">
        <v>944</v>
      </c>
      <c r="E186" s="133">
        <v>19820</v>
      </c>
    </row>
    <row r="187" spans="1:5" ht="18" hidden="1" customHeight="1" outlineLevel="1">
      <c r="A187" s="131" t="s">
        <v>47</v>
      </c>
      <c r="B187" s="132" t="s">
        <v>216</v>
      </c>
      <c r="C187" s="133">
        <v>4414</v>
      </c>
      <c r="D187" s="133">
        <v>9556618</v>
      </c>
      <c r="E187" s="133">
        <v>9561032</v>
      </c>
    </row>
    <row r="188" spans="1:5" ht="18" hidden="1" customHeight="1" outlineLevel="1">
      <c r="A188" s="131" t="s">
        <v>47</v>
      </c>
      <c r="B188" s="132" t="s">
        <v>217</v>
      </c>
      <c r="C188" s="133">
        <v>132953.21450806849</v>
      </c>
      <c r="D188" s="133">
        <v>557637.0306272934</v>
      </c>
      <c r="E188" s="133">
        <v>690590.24513536191</v>
      </c>
    </row>
    <row r="189" spans="1:5" ht="18" hidden="1" customHeight="1" outlineLevel="1">
      <c r="A189" s="131" t="s">
        <v>47</v>
      </c>
      <c r="B189" s="132" t="s">
        <v>218</v>
      </c>
      <c r="C189" s="133">
        <v>11309</v>
      </c>
      <c r="D189" s="133">
        <v>249213</v>
      </c>
      <c r="E189" s="133">
        <v>260522</v>
      </c>
    </row>
    <row r="190" spans="1:5" ht="18" hidden="1" customHeight="1" outlineLevel="1">
      <c r="A190" s="131" t="s">
        <v>47</v>
      </c>
      <c r="B190" s="132" t="s">
        <v>219</v>
      </c>
      <c r="C190" s="133">
        <v>0</v>
      </c>
      <c r="D190" s="133">
        <v>0</v>
      </c>
      <c r="E190" s="133">
        <v>0</v>
      </c>
    </row>
    <row r="191" spans="1:5" ht="18" hidden="1" customHeight="1" outlineLevel="1">
      <c r="A191" s="131"/>
      <c r="B191" s="132" t="s">
        <v>220</v>
      </c>
      <c r="C191" s="133">
        <v>0</v>
      </c>
      <c r="D191" s="133">
        <v>0</v>
      </c>
      <c r="E191" s="133">
        <v>0</v>
      </c>
    </row>
    <row r="192" spans="1:5" ht="18" hidden="1" customHeight="1" outlineLevel="1">
      <c r="A192" s="131" t="s">
        <v>47</v>
      </c>
      <c r="B192" s="132" t="s">
        <v>221</v>
      </c>
      <c r="C192" s="134"/>
      <c r="D192" s="134"/>
      <c r="E192" s="133">
        <v>0</v>
      </c>
    </row>
    <row r="193" spans="1:5" ht="18" hidden="1" customHeight="1" outlineLevel="1">
      <c r="A193" s="131"/>
      <c r="B193" s="132" t="s">
        <v>274</v>
      </c>
      <c r="C193" s="133">
        <v>0</v>
      </c>
      <c r="D193" s="133">
        <v>0</v>
      </c>
      <c r="E193" s="133">
        <v>0</v>
      </c>
    </row>
    <row r="194" spans="1:5" ht="18" hidden="1" customHeight="1" outlineLevel="1">
      <c r="A194" s="131" t="s">
        <v>47</v>
      </c>
      <c r="B194" s="132" t="s">
        <v>222</v>
      </c>
      <c r="C194" s="133">
        <v>3492069</v>
      </c>
      <c r="D194" s="133">
        <v>22204797</v>
      </c>
      <c r="E194" s="133">
        <v>25696866</v>
      </c>
    </row>
    <row r="195" spans="1:5" ht="18" hidden="1" customHeight="1" outlineLevel="1">
      <c r="A195" s="131" t="s">
        <v>47</v>
      </c>
      <c r="B195" s="132" t="s">
        <v>223</v>
      </c>
      <c r="C195" s="133">
        <v>642343.05000000005</v>
      </c>
      <c r="D195" s="133">
        <v>785086</v>
      </c>
      <c r="E195" s="133">
        <v>1427429.05</v>
      </c>
    </row>
    <row r="196" spans="1:5" ht="18" hidden="1" customHeight="1" outlineLevel="1">
      <c r="A196" s="131" t="s">
        <v>47</v>
      </c>
      <c r="B196" s="132" t="s">
        <v>224</v>
      </c>
      <c r="C196" s="133">
        <v>393959.70393507357</v>
      </c>
      <c r="D196" s="133">
        <v>5363670.2960649263</v>
      </c>
      <c r="E196" s="133">
        <v>5757630</v>
      </c>
    </row>
    <row r="197" spans="1:5" ht="18" hidden="1" customHeight="1" outlineLevel="1">
      <c r="A197" s="131" t="s">
        <v>47</v>
      </c>
      <c r="B197" s="132" t="s">
        <v>225</v>
      </c>
      <c r="C197" s="133">
        <v>122769</v>
      </c>
      <c r="D197" s="133">
        <v>2362690</v>
      </c>
      <c r="E197" s="133">
        <v>2485459</v>
      </c>
    </row>
    <row r="198" spans="1:5" ht="18" customHeight="1" collapsed="1">
      <c r="A198" s="131" t="s">
        <v>61</v>
      </c>
      <c r="B198" s="135" t="s">
        <v>258</v>
      </c>
      <c r="C198" s="133">
        <f>SUM($C$172:$C$197)</f>
        <v>53847583.521600239</v>
      </c>
      <c r="D198" s="133">
        <f>SUM($D$172:$D$197)</f>
        <v>427573091.77353507</v>
      </c>
      <c r="E198" s="133">
        <f>SUM($E$172:$E$197)</f>
        <v>481420675.29513538</v>
      </c>
    </row>
    <row r="199" spans="1:5" ht="18" hidden="1" customHeight="1" outlineLevel="1">
      <c r="A199" s="131" t="s">
        <v>47</v>
      </c>
      <c r="B199" s="132" t="s">
        <v>272</v>
      </c>
      <c r="C199" s="133">
        <v>0</v>
      </c>
      <c r="D199" s="133">
        <v>290384</v>
      </c>
      <c r="E199" s="133">
        <v>290384</v>
      </c>
    </row>
    <row r="200" spans="1:5" ht="18" hidden="1" customHeight="1" outlineLevel="1">
      <c r="A200" s="131"/>
      <c r="B200" s="132" t="s">
        <v>203</v>
      </c>
      <c r="C200" s="133">
        <v>6992655</v>
      </c>
      <c r="D200" s="133">
        <v>0</v>
      </c>
      <c r="E200" s="133">
        <v>6992655</v>
      </c>
    </row>
    <row r="201" spans="1:5" ht="18" hidden="1" customHeight="1" outlineLevel="1">
      <c r="A201" s="131" t="s">
        <v>47</v>
      </c>
      <c r="B201" s="132" t="s">
        <v>204</v>
      </c>
      <c r="C201" s="133">
        <v>404375</v>
      </c>
      <c r="D201" s="133">
        <v>1155363</v>
      </c>
      <c r="E201" s="133">
        <v>1559738</v>
      </c>
    </row>
    <row r="202" spans="1:5" ht="18" hidden="1" customHeight="1" outlineLevel="1">
      <c r="A202" s="131" t="s">
        <v>47</v>
      </c>
      <c r="B202" s="132" t="s">
        <v>205</v>
      </c>
      <c r="C202" s="133">
        <v>0</v>
      </c>
      <c r="D202" s="133">
        <v>0</v>
      </c>
      <c r="E202" s="133">
        <v>0</v>
      </c>
    </row>
    <row r="203" spans="1:5" ht="18" hidden="1" customHeight="1" outlineLevel="1">
      <c r="A203" s="131"/>
      <c r="B203" s="132" t="s">
        <v>206</v>
      </c>
      <c r="C203" s="133">
        <v>-3799.0791284179872</v>
      </c>
      <c r="D203" s="133">
        <v>-468.92087158201298</v>
      </c>
      <c r="E203" s="133">
        <v>-4268</v>
      </c>
    </row>
    <row r="204" spans="1:5" ht="18" hidden="1" customHeight="1" outlineLevel="1">
      <c r="A204" s="131"/>
      <c r="B204" s="132" t="s">
        <v>207</v>
      </c>
      <c r="C204" s="133">
        <v>172</v>
      </c>
      <c r="D204" s="133">
        <v>149144</v>
      </c>
      <c r="E204" s="133">
        <v>149316</v>
      </c>
    </row>
    <row r="205" spans="1:5" ht="18" hidden="1" customHeight="1" outlineLevel="1">
      <c r="A205" s="131" t="s">
        <v>47</v>
      </c>
      <c r="B205" s="132" t="s">
        <v>208</v>
      </c>
      <c r="C205" s="133">
        <v>24013436.632285517</v>
      </c>
      <c r="D205" s="133">
        <v>312910058.36771446</v>
      </c>
      <c r="E205" s="133">
        <v>336923495</v>
      </c>
    </row>
    <row r="206" spans="1:5" ht="18" hidden="1" customHeight="1" outlineLevel="1">
      <c r="A206" s="131" t="s">
        <v>47</v>
      </c>
      <c r="B206" s="132" t="s">
        <v>209</v>
      </c>
      <c r="C206" s="133">
        <v>2400128</v>
      </c>
      <c r="D206" s="133">
        <v>16265097</v>
      </c>
      <c r="E206" s="133">
        <v>18665225</v>
      </c>
    </row>
    <row r="207" spans="1:5" ht="18" hidden="1" customHeight="1" outlineLevel="1">
      <c r="A207" s="131" t="s">
        <v>47</v>
      </c>
      <c r="B207" s="132" t="s">
        <v>210</v>
      </c>
      <c r="C207" s="133">
        <v>117950</v>
      </c>
      <c r="D207" s="133">
        <v>531507</v>
      </c>
      <c r="E207" s="133">
        <v>649457</v>
      </c>
    </row>
    <row r="208" spans="1:5" ht="18" hidden="1" customHeight="1" outlineLevel="1">
      <c r="A208" s="131" t="s">
        <v>47</v>
      </c>
      <c r="B208" s="132" t="s">
        <v>211</v>
      </c>
      <c r="C208" s="133">
        <v>46587149</v>
      </c>
      <c r="D208" s="133">
        <v>167357991</v>
      </c>
      <c r="E208" s="133">
        <v>213945140</v>
      </c>
    </row>
    <row r="209" spans="1:5" ht="18" hidden="1" customHeight="1" outlineLevel="1">
      <c r="A209" s="131"/>
      <c r="B209" s="132" t="s">
        <v>212</v>
      </c>
      <c r="C209" s="133">
        <v>8192419</v>
      </c>
      <c r="D209" s="133">
        <v>8192418</v>
      </c>
      <c r="E209" s="133">
        <v>16384837</v>
      </c>
    </row>
    <row r="210" spans="1:5" ht="18" hidden="1" customHeight="1" outlineLevel="1">
      <c r="A210" s="131" t="s">
        <v>47</v>
      </c>
      <c r="B210" s="132" t="s">
        <v>213</v>
      </c>
      <c r="C210" s="133">
        <v>21443979</v>
      </c>
      <c r="D210" s="133">
        <v>245761683</v>
      </c>
      <c r="E210" s="133">
        <v>267205662</v>
      </c>
    </row>
    <row r="211" spans="1:5" ht="18" hidden="1" customHeight="1" outlineLevel="1">
      <c r="A211" s="131" t="s">
        <v>47</v>
      </c>
      <c r="B211" s="132" t="s">
        <v>214</v>
      </c>
      <c r="C211" s="133">
        <v>1302138</v>
      </c>
      <c r="D211" s="133">
        <v>380018</v>
      </c>
      <c r="E211" s="133">
        <v>1682156</v>
      </c>
    </row>
    <row r="212" spans="1:5" ht="18" hidden="1" customHeight="1" outlineLevel="1">
      <c r="A212" s="131"/>
      <c r="B212" s="132" t="s">
        <v>273</v>
      </c>
      <c r="C212" s="133">
        <v>0</v>
      </c>
      <c r="D212" s="133">
        <v>41994580</v>
      </c>
      <c r="E212" s="133">
        <v>41994580</v>
      </c>
    </row>
    <row r="213" spans="1:5" ht="18" hidden="1" customHeight="1" outlineLevel="1">
      <c r="A213" s="131" t="s">
        <v>47</v>
      </c>
      <c r="B213" s="132" t="s">
        <v>215</v>
      </c>
      <c r="C213" s="133">
        <v>73652</v>
      </c>
      <c r="D213" s="133">
        <v>944</v>
      </c>
      <c r="E213" s="133">
        <v>74596</v>
      </c>
    </row>
    <row r="214" spans="1:5" ht="18" hidden="1" customHeight="1" outlineLevel="1">
      <c r="A214" s="131" t="s">
        <v>47</v>
      </c>
      <c r="B214" s="132" t="s">
        <v>216</v>
      </c>
      <c r="C214" s="133">
        <v>4414</v>
      </c>
      <c r="D214" s="133">
        <v>9556618</v>
      </c>
      <c r="E214" s="133">
        <v>9561032</v>
      </c>
    </row>
    <row r="215" spans="1:5" ht="18" hidden="1" customHeight="1" outlineLevel="1">
      <c r="A215" s="131" t="s">
        <v>47</v>
      </c>
      <c r="B215" s="132" t="s">
        <v>217</v>
      </c>
      <c r="C215" s="133">
        <v>132953.21117473516</v>
      </c>
      <c r="D215" s="133">
        <v>1407622.3939606268</v>
      </c>
      <c r="E215" s="133">
        <v>1540575.6051353619</v>
      </c>
    </row>
    <row r="216" spans="1:5" ht="18" hidden="1" customHeight="1" outlineLevel="1">
      <c r="A216" s="131" t="s">
        <v>47</v>
      </c>
      <c r="B216" s="132" t="s">
        <v>218</v>
      </c>
      <c r="C216" s="133">
        <v>9152666</v>
      </c>
      <c r="D216" s="133">
        <v>91024893</v>
      </c>
      <c r="E216" s="133">
        <v>100177559</v>
      </c>
    </row>
    <row r="217" spans="1:5" ht="18" hidden="1" customHeight="1" outlineLevel="1">
      <c r="A217" s="131" t="s">
        <v>47</v>
      </c>
      <c r="B217" s="132" t="s">
        <v>219</v>
      </c>
      <c r="C217" s="133">
        <v>0</v>
      </c>
      <c r="D217" s="133">
        <v>240685</v>
      </c>
      <c r="E217" s="133">
        <v>240685</v>
      </c>
    </row>
    <row r="218" spans="1:5" ht="18" hidden="1" customHeight="1" outlineLevel="1">
      <c r="A218" s="131"/>
      <c r="B218" s="132" t="s">
        <v>220</v>
      </c>
      <c r="C218" s="133">
        <v>0</v>
      </c>
      <c r="D218" s="133">
        <v>52701</v>
      </c>
      <c r="E218" s="133">
        <v>52701</v>
      </c>
    </row>
    <row r="219" spans="1:5" ht="18" hidden="1" customHeight="1" outlineLevel="1">
      <c r="A219" s="131" t="s">
        <v>47</v>
      </c>
      <c r="B219" s="132" t="s">
        <v>221</v>
      </c>
      <c r="C219" s="133">
        <v>347998.01</v>
      </c>
      <c r="D219" s="133">
        <v>0</v>
      </c>
      <c r="E219" s="133">
        <v>347998.01</v>
      </c>
    </row>
    <row r="220" spans="1:5" ht="18" hidden="1" customHeight="1" outlineLevel="1">
      <c r="A220" s="131"/>
      <c r="B220" s="132" t="s">
        <v>274</v>
      </c>
      <c r="C220" s="133">
        <v>16660</v>
      </c>
      <c r="D220" s="133">
        <v>0</v>
      </c>
      <c r="E220" s="133">
        <v>16660</v>
      </c>
    </row>
    <row r="221" spans="1:5" ht="18" hidden="1" customHeight="1" outlineLevel="1">
      <c r="A221" s="131" t="s">
        <v>47</v>
      </c>
      <c r="B221" s="132" t="s">
        <v>222</v>
      </c>
      <c r="C221" s="133">
        <v>3761154</v>
      </c>
      <c r="D221" s="133">
        <v>24697843</v>
      </c>
      <c r="E221" s="133">
        <v>28458997</v>
      </c>
    </row>
    <row r="222" spans="1:5" ht="18" hidden="1" customHeight="1" outlineLevel="1">
      <c r="A222" s="131" t="s">
        <v>47</v>
      </c>
      <c r="B222" s="132" t="s">
        <v>223</v>
      </c>
      <c r="C222" s="133">
        <v>1053021.6000000001</v>
      </c>
      <c r="D222" s="133">
        <v>1287025.7200000002</v>
      </c>
      <c r="E222" s="133">
        <v>2340047.3200000003</v>
      </c>
    </row>
    <row r="223" spans="1:5" ht="18" hidden="1" customHeight="1" outlineLevel="1">
      <c r="A223" s="131" t="s">
        <v>47</v>
      </c>
      <c r="B223" s="132" t="s">
        <v>224</v>
      </c>
      <c r="C223" s="133">
        <v>393959.70393507357</v>
      </c>
      <c r="D223" s="133">
        <v>5363670.2960649263</v>
      </c>
      <c r="E223" s="133">
        <v>5757630</v>
      </c>
    </row>
    <row r="224" spans="1:5" ht="18" hidden="1" customHeight="1" outlineLevel="1">
      <c r="A224" s="131" t="s">
        <v>47</v>
      </c>
      <c r="B224" s="132" t="s">
        <v>225</v>
      </c>
      <c r="C224" s="133">
        <v>262981</v>
      </c>
      <c r="D224" s="133">
        <v>5773919</v>
      </c>
      <c r="E224" s="133">
        <v>6036900</v>
      </c>
    </row>
    <row r="225" spans="1:5" ht="18" customHeight="1" collapsed="1">
      <c r="A225" s="131" t="s">
        <v>63</v>
      </c>
      <c r="B225" s="135" t="s">
        <v>259</v>
      </c>
      <c r="C225" s="133">
        <f>SUM($C$199:$C$224)</f>
        <v>126650062.0782669</v>
      </c>
      <c r="D225" s="133">
        <f>SUM($D$199:$D$224)</f>
        <v>934393695.85686851</v>
      </c>
      <c r="E225" s="133">
        <f>SUM($E$199:$E$224)</f>
        <v>1061043757.9351354</v>
      </c>
    </row>
    <row r="226" spans="1:5" ht="18" hidden="1" customHeight="1" outlineLevel="1">
      <c r="A226" s="131" t="s">
        <v>47</v>
      </c>
      <c r="B226" s="136" t="s">
        <v>272</v>
      </c>
      <c r="C226" s="133">
        <v>0</v>
      </c>
      <c r="D226" s="133">
        <v>9173038</v>
      </c>
      <c r="E226" s="133">
        <v>9173038</v>
      </c>
    </row>
    <row r="227" spans="1:5" ht="18" hidden="1" customHeight="1" outlineLevel="1">
      <c r="A227" s="131"/>
      <c r="B227" s="136" t="s">
        <v>203</v>
      </c>
      <c r="C227" s="133">
        <v>48944102</v>
      </c>
      <c r="D227" s="133">
        <v>6080</v>
      </c>
      <c r="E227" s="133">
        <v>48950182</v>
      </c>
    </row>
    <row r="228" spans="1:5" ht="18" hidden="1" customHeight="1" outlineLevel="1">
      <c r="A228" s="131" t="s">
        <v>47</v>
      </c>
      <c r="B228" s="136" t="s">
        <v>204</v>
      </c>
      <c r="C228" s="133">
        <v>12335693</v>
      </c>
      <c r="D228" s="133">
        <v>20261685</v>
      </c>
      <c r="E228" s="133">
        <v>32597378</v>
      </c>
    </row>
    <row r="229" spans="1:5" ht="18" hidden="1" customHeight="1" outlineLevel="1">
      <c r="A229" s="131" t="s">
        <v>47</v>
      </c>
      <c r="B229" s="136" t="s">
        <v>205</v>
      </c>
      <c r="C229" s="133">
        <v>0</v>
      </c>
      <c r="D229" s="133">
        <v>0</v>
      </c>
      <c r="E229" s="133">
        <v>0</v>
      </c>
    </row>
    <row r="230" spans="1:5" ht="18" hidden="1" customHeight="1" outlineLevel="1">
      <c r="A230" s="131"/>
      <c r="B230" s="136" t="s">
        <v>206</v>
      </c>
      <c r="C230" s="133">
        <v>27588149.560596269</v>
      </c>
      <c r="D230" s="133">
        <v>3675658.0803303313</v>
      </c>
      <c r="E230" s="133">
        <v>31263807.640926603</v>
      </c>
    </row>
    <row r="231" spans="1:5" ht="18" hidden="1" customHeight="1" outlineLevel="1">
      <c r="A231" s="131"/>
      <c r="B231" s="136" t="s">
        <v>207</v>
      </c>
      <c r="C231" s="133">
        <v>25451</v>
      </c>
      <c r="D231" s="133">
        <v>23033639</v>
      </c>
      <c r="E231" s="133">
        <v>23059090</v>
      </c>
    </row>
    <row r="232" spans="1:5" ht="18" hidden="1" customHeight="1" outlineLevel="1">
      <c r="A232" s="131" t="s">
        <v>47</v>
      </c>
      <c r="B232" s="136" t="s">
        <v>208</v>
      </c>
      <c r="C232" s="133">
        <v>211251015.15549186</v>
      </c>
      <c r="D232" s="133">
        <v>1976116138.8445086</v>
      </c>
      <c r="E232" s="133">
        <v>2187367154.0000005</v>
      </c>
    </row>
    <row r="233" spans="1:5" ht="18" hidden="1" customHeight="1" outlineLevel="1">
      <c r="A233" s="131" t="s">
        <v>47</v>
      </c>
      <c r="B233" s="136" t="s">
        <v>209</v>
      </c>
      <c r="C233" s="133">
        <v>55827328</v>
      </c>
      <c r="D233" s="133">
        <v>661911850</v>
      </c>
      <c r="E233" s="133">
        <v>717739178</v>
      </c>
    </row>
    <row r="234" spans="1:5" ht="18" hidden="1" customHeight="1" outlineLevel="1">
      <c r="A234" s="131" t="s">
        <v>47</v>
      </c>
      <c r="B234" s="136" t="s">
        <v>210</v>
      </c>
      <c r="C234" s="133">
        <v>522969</v>
      </c>
      <c r="D234" s="133">
        <v>12144503</v>
      </c>
      <c r="E234" s="133">
        <v>12667472</v>
      </c>
    </row>
    <row r="235" spans="1:5" ht="18" hidden="1" customHeight="1" outlineLevel="1">
      <c r="A235" s="131" t="s">
        <v>47</v>
      </c>
      <c r="B235" s="136" t="s">
        <v>211</v>
      </c>
      <c r="C235" s="133">
        <v>229457383</v>
      </c>
      <c r="D235" s="133">
        <v>1186286772</v>
      </c>
      <c r="E235" s="133">
        <v>1415744155</v>
      </c>
    </row>
    <row r="236" spans="1:5" ht="18" hidden="1" customHeight="1" outlineLevel="1">
      <c r="A236" s="131"/>
      <c r="B236" s="136" t="s">
        <v>212</v>
      </c>
      <c r="C236" s="133">
        <v>26044006</v>
      </c>
      <c r="D236" s="133">
        <v>26192418</v>
      </c>
      <c r="E236" s="133">
        <v>52236424</v>
      </c>
    </row>
    <row r="237" spans="1:5" ht="18" hidden="1" customHeight="1" outlineLevel="1">
      <c r="A237" s="131" t="s">
        <v>47</v>
      </c>
      <c r="B237" s="136" t="s">
        <v>213</v>
      </c>
      <c r="C237" s="133">
        <v>241798249</v>
      </c>
      <c r="D237" s="133">
        <v>2757077425</v>
      </c>
      <c r="E237" s="133">
        <v>2998875674</v>
      </c>
    </row>
    <row r="238" spans="1:5" ht="18" hidden="1" customHeight="1" outlineLevel="1">
      <c r="A238" s="131" t="s">
        <v>47</v>
      </c>
      <c r="B238" s="136" t="s">
        <v>214</v>
      </c>
      <c r="C238" s="133">
        <v>24662583</v>
      </c>
      <c r="D238" s="133">
        <v>1735698</v>
      </c>
      <c r="E238" s="133">
        <v>26398281</v>
      </c>
    </row>
    <row r="239" spans="1:5" ht="18" hidden="1" customHeight="1" outlineLevel="1">
      <c r="A239" s="131"/>
      <c r="B239" s="136" t="s">
        <v>273</v>
      </c>
      <c r="C239" s="133">
        <v>0</v>
      </c>
      <c r="D239" s="133">
        <v>223434815</v>
      </c>
      <c r="E239" s="133">
        <v>223434815</v>
      </c>
    </row>
    <row r="240" spans="1:5" ht="18" hidden="1" customHeight="1" outlineLevel="1">
      <c r="A240" s="131" t="s">
        <v>47</v>
      </c>
      <c r="B240" s="136" t="s">
        <v>215</v>
      </c>
      <c r="C240" s="133">
        <v>16371610.09</v>
      </c>
      <c r="D240" s="133">
        <v>781826.90999999992</v>
      </c>
      <c r="E240" s="133">
        <v>17153437</v>
      </c>
    </row>
    <row r="241" spans="1:5" ht="18" hidden="1" customHeight="1" outlineLevel="1">
      <c r="A241" s="131" t="s">
        <v>47</v>
      </c>
      <c r="B241" s="136" t="s">
        <v>216</v>
      </c>
      <c r="C241" s="133">
        <v>1654930</v>
      </c>
      <c r="D241" s="133">
        <v>129733893</v>
      </c>
      <c r="E241" s="133">
        <v>131388823</v>
      </c>
    </row>
    <row r="242" spans="1:5" ht="18" hidden="1" customHeight="1" outlineLevel="1">
      <c r="A242" s="131" t="s">
        <v>47</v>
      </c>
      <c r="B242" s="136" t="s">
        <v>217</v>
      </c>
      <c r="C242" s="133">
        <v>20250672.644157887</v>
      </c>
      <c r="D242" s="133">
        <v>120138245.93754515</v>
      </c>
      <c r="E242" s="133">
        <v>140388918.58170304</v>
      </c>
    </row>
    <row r="243" spans="1:5" ht="18" hidden="1" customHeight="1" outlineLevel="1">
      <c r="A243" s="131" t="s">
        <v>47</v>
      </c>
      <c r="B243" s="136" t="s">
        <v>218</v>
      </c>
      <c r="C243" s="133">
        <v>91705711</v>
      </c>
      <c r="D243" s="133">
        <v>1313347604</v>
      </c>
      <c r="E243" s="133">
        <v>1405053315</v>
      </c>
    </row>
    <row r="244" spans="1:5" ht="18" hidden="1" customHeight="1" outlineLevel="1">
      <c r="A244" s="131" t="s">
        <v>47</v>
      </c>
      <c r="B244" s="136" t="s">
        <v>219</v>
      </c>
      <c r="C244" s="133">
        <v>5007197</v>
      </c>
      <c r="D244" s="133">
        <v>11952009</v>
      </c>
      <c r="E244" s="133">
        <v>16959206</v>
      </c>
    </row>
    <row r="245" spans="1:5" ht="18" hidden="1" customHeight="1" outlineLevel="1">
      <c r="A245" s="131"/>
      <c r="B245" s="136" t="s">
        <v>220</v>
      </c>
      <c r="C245" s="133">
        <v>0</v>
      </c>
      <c r="D245" s="133">
        <v>10702937</v>
      </c>
      <c r="E245" s="133">
        <v>10702937</v>
      </c>
    </row>
    <row r="246" spans="1:5" ht="18" hidden="1" customHeight="1" outlineLevel="1">
      <c r="A246" s="131" t="s">
        <v>47</v>
      </c>
      <c r="B246" s="136" t="s">
        <v>221</v>
      </c>
      <c r="C246" s="133">
        <v>5265753.01</v>
      </c>
      <c r="D246" s="133">
        <v>0</v>
      </c>
      <c r="E246" s="133">
        <v>5265753.01</v>
      </c>
    </row>
    <row r="247" spans="1:5" ht="18" hidden="1" customHeight="1" outlineLevel="1">
      <c r="A247" s="131"/>
      <c r="B247" s="136" t="s">
        <v>274</v>
      </c>
      <c r="C247" s="133">
        <v>3684816</v>
      </c>
      <c r="D247" s="133">
        <v>0</v>
      </c>
      <c r="E247" s="133">
        <v>3684816</v>
      </c>
    </row>
    <row r="248" spans="1:5" ht="18" hidden="1" customHeight="1" outlineLevel="1">
      <c r="A248" s="131" t="s">
        <v>47</v>
      </c>
      <c r="B248" s="136" t="s">
        <v>222</v>
      </c>
      <c r="C248" s="133">
        <v>385320165</v>
      </c>
      <c r="D248" s="133">
        <v>985356743</v>
      </c>
      <c r="E248" s="133">
        <v>1370676908</v>
      </c>
    </row>
    <row r="249" spans="1:5" ht="18" hidden="1" customHeight="1" outlineLevel="1">
      <c r="A249" s="131" t="s">
        <v>47</v>
      </c>
      <c r="B249" s="136" t="s">
        <v>223</v>
      </c>
      <c r="C249" s="133">
        <v>32576132.643000003</v>
      </c>
      <c r="D249" s="133">
        <v>56780630.259999998</v>
      </c>
      <c r="E249" s="133">
        <v>89356762.902999997</v>
      </c>
    </row>
    <row r="250" spans="1:5" ht="18" hidden="1" customHeight="1" outlineLevel="1">
      <c r="A250" s="131" t="s">
        <v>47</v>
      </c>
      <c r="B250" s="136" t="s">
        <v>224</v>
      </c>
      <c r="C250" s="133">
        <v>10763404.256787242</v>
      </c>
      <c r="D250" s="133">
        <v>146745082.74321276</v>
      </c>
      <c r="E250" s="133">
        <v>157508487</v>
      </c>
    </row>
    <row r="251" spans="1:5" ht="18" hidden="1" customHeight="1" outlineLevel="1">
      <c r="A251" s="131" t="s">
        <v>47</v>
      </c>
      <c r="B251" s="136" t="s">
        <v>225</v>
      </c>
      <c r="C251" s="133">
        <v>8438703</v>
      </c>
      <c r="D251" s="133">
        <v>130123451</v>
      </c>
      <c r="E251" s="133">
        <v>138562154</v>
      </c>
    </row>
    <row r="252" spans="1:5" ht="18" customHeight="1" collapsed="1">
      <c r="A252" s="131" t="s">
        <v>64</v>
      </c>
      <c r="B252" s="137" t="s">
        <v>260</v>
      </c>
      <c r="C252" s="133">
        <f>SUM($C$226:$C$251)</f>
        <v>1459496023.3600333</v>
      </c>
      <c r="D252" s="133">
        <f>SUM($D$226:$D$251)</f>
        <v>9806712142.7755985</v>
      </c>
      <c r="E252" s="133">
        <f>SUM($E$226:$E$251)</f>
        <v>11266208166.13563</v>
      </c>
    </row>
    <row r="253" spans="1:5" ht="18" customHeight="1">
      <c r="A253" s="402" t="s">
        <v>261</v>
      </c>
      <c r="B253" s="402"/>
      <c r="C253" s="402"/>
      <c r="D253" s="402"/>
      <c r="E253" s="402"/>
    </row>
    <row r="254" spans="1:5" ht="18" hidden="1" customHeight="1" outlineLevel="1">
      <c r="A254" s="131" t="s">
        <v>47</v>
      </c>
      <c r="B254" s="132" t="s">
        <v>272</v>
      </c>
      <c r="C254" s="133">
        <v>0</v>
      </c>
      <c r="D254" s="133">
        <v>168192</v>
      </c>
      <c r="E254" s="133">
        <v>168192</v>
      </c>
    </row>
    <row r="255" spans="1:5" ht="18" hidden="1" customHeight="1" outlineLevel="1">
      <c r="A255" s="131"/>
      <c r="B255" s="132" t="s">
        <v>203</v>
      </c>
      <c r="C255" s="133">
        <v>1227676</v>
      </c>
      <c r="D255" s="133">
        <v>0</v>
      </c>
      <c r="E255" s="133">
        <v>1227676</v>
      </c>
    </row>
    <row r="256" spans="1:5" ht="18" hidden="1" customHeight="1" outlineLevel="1">
      <c r="A256" s="131" t="s">
        <v>47</v>
      </c>
      <c r="B256" s="132" t="s">
        <v>204</v>
      </c>
      <c r="C256" s="133">
        <v>688941</v>
      </c>
      <c r="D256" s="133">
        <v>1968102</v>
      </c>
      <c r="E256" s="133">
        <v>2657043</v>
      </c>
    </row>
    <row r="257" spans="1:5" ht="18" hidden="1" customHeight="1" outlineLevel="1">
      <c r="A257" s="131" t="s">
        <v>47</v>
      </c>
      <c r="B257" s="132" t="s">
        <v>205</v>
      </c>
      <c r="C257" s="133">
        <v>0</v>
      </c>
      <c r="D257" s="133">
        <v>0</v>
      </c>
      <c r="E257" s="133">
        <v>0</v>
      </c>
    </row>
    <row r="258" spans="1:5" ht="18" hidden="1" customHeight="1" outlineLevel="1">
      <c r="A258" s="131"/>
      <c r="B258" s="132" t="s">
        <v>206</v>
      </c>
      <c r="C258" s="133">
        <v>475184</v>
      </c>
      <c r="D258" s="133">
        <v>67986</v>
      </c>
      <c r="E258" s="133">
        <v>543170</v>
      </c>
    </row>
    <row r="259" spans="1:5" ht="18" hidden="1" customHeight="1" outlineLevel="1">
      <c r="A259" s="131"/>
      <c r="B259" s="132" t="s">
        <v>207</v>
      </c>
      <c r="C259" s="133">
        <v>0</v>
      </c>
      <c r="D259" s="133">
        <v>149649</v>
      </c>
      <c r="E259" s="133">
        <v>149649</v>
      </c>
    </row>
    <row r="260" spans="1:5" ht="18" hidden="1" customHeight="1" outlineLevel="1">
      <c r="A260" s="131" t="s">
        <v>47</v>
      </c>
      <c r="B260" s="132" t="s">
        <v>208</v>
      </c>
      <c r="C260" s="133">
        <v>1435743.6800000099</v>
      </c>
      <c r="D260" s="133">
        <v>60972183.686999999</v>
      </c>
      <c r="E260" s="133">
        <v>62407927.367000006</v>
      </c>
    </row>
    <row r="261" spans="1:5" ht="18" hidden="1" customHeight="1" outlineLevel="1">
      <c r="A261" s="131" t="s">
        <v>47</v>
      </c>
      <c r="B261" s="132" t="s">
        <v>209</v>
      </c>
      <c r="C261" s="133">
        <v>458568</v>
      </c>
      <c r="D261" s="133">
        <v>25694016</v>
      </c>
      <c r="E261" s="133">
        <v>26152584</v>
      </c>
    </row>
    <row r="262" spans="1:5" ht="18" hidden="1" customHeight="1" outlineLevel="1">
      <c r="A262" s="131" t="s">
        <v>47</v>
      </c>
      <c r="B262" s="132" t="s">
        <v>210</v>
      </c>
      <c r="C262" s="133">
        <v>0</v>
      </c>
      <c r="D262" s="133">
        <v>267177</v>
      </c>
      <c r="E262" s="133">
        <v>267177</v>
      </c>
    </row>
    <row r="263" spans="1:5" ht="18" hidden="1" customHeight="1" outlineLevel="1">
      <c r="A263" s="131" t="s">
        <v>47</v>
      </c>
      <c r="B263" s="132" t="s">
        <v>211</v>
      </c>
      <c r="C263" s="133">
        <v>3222611</v>
      </c>
      <c r="D263" s="133">
        <v>60228490</v>
      </c>
      <c r="E263" s="133">
        <v>63451101</v>
      </c>
    </row>
    <row r="264" spans="1:5" ht="18" hidden="1" customHeight="1" outlineLevel="1">
      <c r="A264" s="131"/>
      <c r="B264" s="132" t="s">
        <v>212</v>
      </c>
      <c r="C264" s="133">
        <v>187070</v>
      </c>
      <c r="D264" s="133">
        <v>0</v>
      </c>
      <c r="E264" s="133">
        <v>187070</v>
      </c>
    </row>
    <row r="265" spans="1:5" ht="18" hidden="1" customHeight="1" outlineLevel="1">
      <c r="A265" s="131" t="s">
        <v>47</v>
      </c>
      <c r="B265" s="132" t="s">
        <v>213</v>
      </c>
      <c r="C265" s="133">
        <v>6385104</v>
      </c>
      <c r="D265" s="133">
        <v>290460631</v>
      </c>
      <c r="E265" s="133">
        <v>296845735</v>
      </c>
    </row>
    <row r="266" spans="1:5" ht="18" hidden="1" customHeight="1" outlineLevel="1">
      <c r="A266" s="131" t="s">
        <v>47</v>
      </c>
      <c r="B266" s="132" t="s">
        <v>214</v>
      </c>
      <c r="C266" s="133">
        <v>445267</v>
      </c>
      <c r="D266" s="133">
        <v>15000</v>
      </c>
      <c r="E266" s="133">
        <v>460267</v>
      </c>
    </row>
    <row r="267" spans="1:5" ht="18" hidden="1" customHeight="1" outlineLevel="1">
      <c r="A267" s="131"/>
      <c r="B267" s="132" t="s">
        <v>273</v>
      </c>
      <c r="C267" s="133">
        <v>0</v>
      </c>
      <c r="D267" s="133">
        <v>4400195</v>
      </c>
      <c r="E267" s="133">
        <v>4400195</v>
      </c>
    </row>
    <row r="268" spans="1:5" ht="18" hidden="1" customHeight="1" outlineLevel="1">
      <c r="A268" s="131" t="s">
        <v>47</v>
      </c>
      <c r="B268" s="132" t="s">
        <v>215</v>
      </c>
      <c r="C268" s="133">
        <v>241148</v>
      </c>
      <c r="D268" s="133">
        <v>5078</v>
      </c>
      <c r="E268" s="133">
        <v>246226</v>
      </c>
    </row>
    <row r="269" spans="1:5" ht="18" hidden="1" customHeight="1" outlineLevel="1">
      <c r="A269" s="131" t="s">
        <v>47</v>
      </c>
      <c r="B269" s="132" t="s">
        <v>216</v>
      </c>
      <c r="C269" s="133">
        <v>138</v>
      </c>
      <c r="D269" s="133">
        <v>1418352</v>
      </c>
      <c r="E269" s="133">
        <v>1418490</v>
      </c>
    </row>
    <row r="270" spans="1:5" ht="18" hidden="1" customHeight="1" outlineLevel="1">
      <c r="A270" s="131" t="s">
        <v>47</v>
      </c>
      <c r="B270" s="132" t="s">
        <v>217</v>
      </c>
      <c r="C270" s="133">
        <v>175444.55</v>
      </c>
      <c r="D270" s="133">
        <v>4585207.2601000005</v>
      </c>
      <c r="E270" s="133">
        <v>4760651.8101000004</v>
      </c>
    </row>
    <row r="271" spans="1:5" ht="18" hidden="1" customHeight="1" outlineLevel="1">
      <c r="A271" s="131" t="s">
        <v>47</v>
      </c>
      <c r="B271" s="132" t="s">
        <v>218</v>
      </c>
      <c r="C271" s="133">
        <v>1331630</v>
      </c>
      <c r="D271" s="133">
        <v>71099291</v>
      </c>
      <c r="E271" s="133">
        <v>72430921</v>
      </c>
    </row>
    <row r="272" spans="1:5" ht="18" hidden="1" customHeight="1" outlineLevel="1">
      <c r="A272" s="131" t="s">
        <v>47</v>
      </c>
      <c r="B272" s="132" t="s">
        <v>219</v>
      </c>
      <c r="C272" s="133">
        <v>2122132</v>
      </c>
      <c r="D272" s="133">
        <v>4963450</v>
      </c>
      <c r="E272" s="133">
        <v>7085582</v>
      </c>
    </row>
    <row r="273" spans="1:5" ht="18" hidden="1" customHeight="1" outlineLevel="1">
      <c r="A273" s="131"/>
      <c r="B273" s="132" t="s">
        <v>220</v>
      </c>
      <c r="C273" s="133">
        <v>0</v>
      </c>
      <c r="D273" s="133">
        <v>362977</v>
      </c>
      <c r="E273" s="133">
        <v>362977</v>
      </c>
    </row>
    <row r="274" spans="1:5" ht="18" hidden="1" customHeight="1" outlineLevel="1">
      <c r="A274" s="131" t="s">
        <v>47</v>
      </c>
      <c r="B274" s="132" t="s">
        <v>221</v>
      </c>
      <c r="C274" s="133">
        <v>573422.9</v>
      </c>
      <c r="D274" s="134"/>
      <c r="E274" s="133">
        <v>573422.9</v>
      </c>
    </row>
    <row r="275" spans="1:5" ht="18" hidden="1" customHeight="1" outlineLevel="1">
      <c r="A275" s="131"/>
      <c r="B275" s="132" t="s">
        <v>274</v>
      </c>
      <c r="C275" s="133">
        <v>25000</v>
      </c>
      <c r="D275" s="133">
        <v>0</v>
      </c>
      <c r="E275" s="133">
        <v>25000</v>
      </c>
    </row>
    <row r="276" spans="1:5" ht="18" hidden="1" customHeight="1" outlineLevel="1">
      <c r="A276" s="131" t="s">
        <v>47</v>
      </c>
      <c r="B276" s="132" t="s">
        <v>222</v>
      </c>
      <c r="C276" s="133">
        <v>16428362</v>
      </c>
      <c r="D276" s="133">
        <v>78779616</v>
      </c>
      <c r="E276" s="133">
        <v>95207978</v>
      </c>
    </row>
    <row r="277" spans="1:5" ht="18" hidden="1" customHeight="1" outlineLevel="1">
      <c r="A277" s="131" t="s">
        <v>47</v>
      </c>
      <c r="B277" s="132" t="s">
        <v>223</v>
      </c>
      <c r="C277" s="133">
        <v>695840</v>
      </c>
      <c r="D277" s="133">
        <v>1388130</v>
      </c>
      <c r="E277" s="133">
        <v>2083970</v>
      </c>
    </row>
    <row r="278" spans="1:5" ht="18" hidden="1" customHeight="1" outlineLevel="1">
      <c r="A278" s="131" t="s">
        <v>47</v>
      </c>
      <c r="B278" s="132" t="s">
        <v>224</v>
      </c>
      <c r="C278" s="133">
        <v>192763.76</v>
      </c>
      <c r="D278" s="133">
        <v>1770675.4799999997</v>
      </c>
      <c r="E278" s="133">
        <v>1963439.2399999998</v>
      </c>
    </row>
    <row r="279" spans="1:5" ht="18" hidden="1" customHeight="1" outlineLevel="1">
      <c r="A279" s="131" t="s">
        <v>47</v>
      </c>
      <c r="B279" s="132" t="s">
        <v>225</v>
      </c>
      <c r="C279" s="133">
        <v>825164</v>
      </c>
      <c r="D279" s="133">
        <v>5360067</v>
      </c>
      <c r="E279" s="133">
        <v>6185231</v>
      </c>
    </row>
    <row r="280" spans="1:5" ht="18" customHeight="1" collapsed="1">
      <c r="A280" s="131" t="s">
        <v>65</v>
      </c>
      <c r="B280" s="135" t="s">
        <v>262</v>
      </c>
      <c r="C280" s="133">
        <f>SUM($C$254:$C$279)</f>
        <v>37137209.890000008</v>
      </c>
      <c r="D280" s="133">
        <f>SUM($D$254:$D$279)</f>
        <v>614124465.42710006</v>
      </c>
      <c r="E280" s="133">
        <f>SUM($E$254:$E$279)</f>
        <v>651261675.31709993</v>
      </c>
    </row>
    <row r="281" spans="1:5" ht="18" hidden="1" customHeight="1" outlineLevel="1">
      <c r="A281" s="131" t="s">
        <v>47</v>
      </c>
      <c r="B281" s="132" t="s">
        <v>272</v>
      </c>
      <c r="C281" s="133">
        <v>0</v>
      </c>
      <c r="D281" s="133">
        <v>4950592</v>
      </c>
      <c r="E281" s="133">
        <v>4950592</v>
      </c>
    </row>
    <row r="282" spans="1:5" ht="18" hidden="1" customHeight="1" outlineLevel="1">
      <c r="A282" s="131"/>
      <c r="B282" s="132" t="s">
        <v>203</v>
      </c>
      <c r="C282" s="133">
        <v>12168658</v>
      </c>
      <c r="D282" s="133">
        <v>6080</v>
      </c>
      <c r="E282" s="133">
        <v>12174738</v>
      </c>
    </row>
    <row r="283" spans="1:5" ht="18" hidden="1" customHeight="1" outlineLevel="1">
      <c r="A283" s="131" t="s">
        <v>47</v>
      </c>
      <c r="B283" s="132" t="s">
        <v>204</v>
      </c>
      <c r="C283" s="133">
        <v>3262877</v>
      </c>
      <c r="D283" s="133">
        <v>9844942</v>
      </c>
      <c r="E283" s="133">
        <v>13107819</v>
      </c>
    </row>
    <row r="284" spans="1:5" ht="18" hidden="1" customHeight="1" outlineLevel="1">
      <c r="A284" s="131" t="s">
        <v>47</v>
      </c>
      <c r="B284" s="132" t="s">
        <v>205</v>
      </c>
      <c r="C284" s="133">
        <v>0</v>
      </c>
      <c r="D284" s="133">
        <v>0</v>
      </c>
      <c r="E284" s="133">
        <v>0</v>
      </c>
    </row>
    <row r="285" spans="1:5" ht="18" hidden="1" customHeight="1" outlineLevel="1">
      <c r="A285" s="131"/>
      <c r="B285" s="132" t="s">
        <v>206</v>
      </c>
      <c r="C285" s="133">
        <v>0</v>
      </c>
      <c r="D285" s="133">
        <v>0</v>
      </c>
      <c r="E285" s="133">
        <v>0</v>
      </c>
    </row>
    <row r="286" spans="1:5" ht="18" hidden="1" customHeight="1" outlineLevel="1">
      <c r="A286" s="131"/>
      <c r="B286" s="132" t="s">
        <v>207</v>
      </c>
      <c r="C286" s="133">
        <v>374</v>
      </c>
      <c r="D286" s="133">
        <v>1050009</v>
      </c>
      <c r="E286" s="133">
        <v>1050383</v>
      </c>
    </row>
    <row r="287" spans="1:5" ht="18" hidden="1" customHeight="1" outlineLevel="1">
      <c r="A287" s="131" t="s">
        <v>47</v>
      </c>
      <c r="B287" s="132" t="s">
        <v>208</v>
      </c>
      <c r="C287" s="133">
        <v>52056928.423730969</v>
      </c>
      <c r="D287" s="133">
        <v>544317627.48097026</v>
      </c>
      <c r="E287" s="133">
        <v>596374555.90470123</v>
      </c>
    </row>
    <row r="288" spans="1:5" ht="18" hidden="1" customHeight="1" outlineLevel="1">
      <c r="A288" s="131" t="s">
        <v>47</v>
      </c>
      <c r="B288" s="132" t="s">
        <v>209</v>
      </c>
      <c r="C288" s="133">
        <v>19110000</v>
      </c>
      <c r="D288" s="133">
        <v>184554458</v>
      </c>
      <c r="E288" s="133">
        <v>203664458</v>
      </c>
    </row>
    <row r="289" spans="1:5" ht="18" hidden="1" customHeight="1" outlineLevel="1">
      <c r="A289" s="131" t="s">
        <v>47</v>
      </c>
      <c r="B289" s="132" t="s">
        <v>210</v>
      </c>
      <c r="C289" s="133">
        <v>241797</v>
      </c>
      <c r="D289" s="133">
        <v>5828617</v>
      </c>
      <c r="E289" s="133">
        <v>6070414</v>
      </c>
    </row>
    <row r="290" spans="1:5" ht="18" hidden="1" customHeight="1" outlineLevel="1">
      <c r="A290" s="131" t="s">
        <v>47</v>
      </c>
      <c r="B290" s="132" t="s">
        <v>211</v>
      </c>
      <c r="C290" s="133">
        <v>46855145</v>
      </c>
      <c r="D290" s="133">
        <v>480882492</v>
      </c>
      <c r="E290" s="133">
        <v>527737637</v>
      </c>
    </row>
    <row r="291" spans="1:5" ht="18" hidden="1" customHeight="1" outlineLevel="1">
      <c r="A291" s="131"/>
      <c r="B291" s="132" t="s">
        <v>212</v>
      </c>
      <c r="C291" s="133">
        <v>6189277</v>
      </c>
      <c r="D291" s="133">
        <v>1348022</v>
      </c>
      <c r="E291" s="133">
        <v>7537299</v>
      </c>
    </row>
    <row r="292" spans="1:5" ht="18" hidden="1" customHeight="1" outlineLevel="1">
      <c r="A292" s="131" t="s">
        <v>47</v>
      </c>
      <c r="B292" s="132" t="s">
        <v>213</v>
      </c>
      <c r="C292" s="133">
        <v>25143231</v>
      </c>
      <c r="D292" s="133">
        <v>978073278</v>
      </c>
      <c r="E292" s="133">
        <v>1003216509</v>
      </c>
    </row>
    <row r="293" spans="1:5" ht="18" hidden="1" customHeight="1" outlineLevel="1">
      <c r="A293" s="131" t="s">
        <v>47</v>
      </c>
      <c r="B293" s="132" t="s">
        <v>214</v>
      </c>
      <c r="C293" s="133">
        <v>10306733</v>
      </c>
      <c r="D293" s="133">
        <v>353709</v>
      </c>
      <c r="E293" s="133">
        <v>10660442</v>
      </c>
    </row>
    <row r="294" spans="1:5" ht="18" hidden="1" customHeight="1" outlineLevel="1">
      <c r="A294" s="131"/>
      <c r="B294" s="132" t="s">
        <v>273</v>
      </c>
      <c r="C294" s="133">
        <v>68082</v>
      </c>
      <c r="D294" s="133">
        <v>54497776.350000001</v>
      </c>
      <c r="E294" s="133">
        <v>54565858.350000001</v>
      </c>
    </row>
    <row r="295" spans="1:5" ht="18" hidden="1" customHeight="1" outlineLevel="1">
      <c r="A295" s="131" t="s">
        <v>47</v>
      </c>
      <c r="B295" s="132" t="s">
        <v>215</v>
      </c>
      <c r="C295" s="133">
        <v>2463010.2911999999</v>
      </c>
      <c r="D295" s="133">
        <v>272418.70880000014</v>
      </c>
      <c r="E295" s="133">
        <v>2735429</v>
      </c>
    </row>
    <row r="296" spans="1:5" ht="18" hidden="1" customHeight="1" outlineLevel="1">
      <c r="A296" s="131" t="s">
        <v>47</v>
      </c>
      <c r="B296" s="132" t="s">
        <v>216</v>
      </c>
      <c r="C296" s="133">
        <v>936010</v>
      </c>
      <c r="D296" s="133">
        <v>60895013</v>
      </c>
      <c r="E296" s="133">
        <v>61831023</v>
      </c>
    </row>
    <row r="297" spans="1:5" ht="18" hidden="1" customHeight="1" outlineLevel="1">
      <c r="A297" s="131" t="s">
        <v>47</v>
      </c>
      <c r="B297" s="132" t="s">
        <v>217</v>
      </c>
      <c r="C297" s="133">
        <v>6224253.7517123781</v>
      </c>
      <c r="D297" s="133">
        <v>40962757.227435321</v>
      </c>
      <c r="E297" s="133">
        <v>47187010.979147702</v>
      </c>
    </row>
    <row r="298" spans="1:5" ht="18" hidden="1" customHeight="1" outlineLevel="1">
      <c r="A298" s="131" t="s">
        <v>47</v>
      </c>
      <c r="B298" s="132" t="s">
        <v>218</v>
      </c>
      <c r="C298" s="133">
        <v>15136000</v>
      </c>
      <c r="D298" s="133">
        <v>507318435</v>
      </c>
      <c r="E298" s="133">
        <v>522454435</v>
      </c>
    </row>
    <row r="299" spans="1:5" ht="18" hidden="1" customHeight="1" outlineLevel="1">
      <c r="A299" s="131" t="s">
        <v>47</v>
      </c>
      <c r="B299" s="132" t="s">
        <v>219</v>
      </c>
      <c r="C299" s="133">
        <v>0</v>
      </c>
      <c r="D299" s="133">
        <v>0</v>
      </c>
      <c r="E299" s="133">
        <v>0</v>
      </c>
    </row>
    <row r="300" spans="1:5" ht="18" hidden="1" customHeight="1" outlineLevel="1">
      <c r="A300" s="131"/>
      <c r="B300" s="132" t="s">
        <v>220</v>
      </c>
      <c r="C300" s="133">
        <v>0</v>
      </c>
      <c r="D300" s="133">
        <v>2240886</v>
      </c>
      <c r="E300" s="133">
        <v>2240886</v>
      </c>
    </row>
    <row r="301" spans="1:5" ht="18" hidden="1" customHeight="1" outlineLevel="1">
      <c r="A301" s="131" t="s">
        <v>47</v>
      </c>
      <c r="B301" s="132" t="s">
        <v>221</v>
      </c>
      <c r="C301" s="134"/>
      <c r="D301" s="134"/>
      <c r="E301" s="133">
        <v>0</v>
      </c>
    </row>
    <row r="302" spans="1:5" ht="18" hidden="1" customHeight="1" outlineLevel="1">
      <c r="A302" s="131"/>
      <c r="B302" s="132" t="s">
        <v>274</v>
      </c>
      <c r="C302" s="133">
        <v>247899</v>
      </c>
      <c r="D302" s="133">
        <v>0</v>
      </c>
      <c r="E302" s="133">
        <v>247899</v>
      </c>
    </row>
    <row r="303" spans="1:5" ht="18" hidden="1" customHeight="1" outlineLevel="1">
      <c r="A303" s="131" t="s">
        <v>47</v>
      </c>
      <c r="B303" s="132" t="s">
        <v>222</v>
      </c>
      <c r="C303" s="133">
        <v>41715461</v>
      </c>
      <c r="D303" s="133">
        <v>459651972</v>
      </c>
      <c r="E303" s="133">
        <v>501367433</v>
      </c>
    </row>
    <row r="304" spans="1:5" ht="18" hidden="1" customHeight="1" outlineLevel="1">
      <c r="A304" s="131" t="s">
        <v>47</v>
      </c>
      <c r="B304" s="132" t="s">
        <v>223</v>
      </c>
      <c r="C304" s="133">
        <v>13389054</v>
      </c>
      <c r="D304" s="133">
        <v>32792098</v>
      </c>
      <c r="E304" s="133">
        <v>46181152</v>
      </c>
    </row>
    <row r="305" spans="1:5" ht="18" hidden="1" customHeight="1" outlineLevel="1">
      <c r="A305" s="131" t="s">
        <v>47</v>
      </c>
      <c r="B305" s="132" t="s">
        <v>224</v>
      </c>
      <c r="C305" s="133">
        <v>6603321.3249999993</v>
      </c>
      <c r="D305" s="133">
        <v>93059710.674999997</v>
      </c>
      <c r="E305" s="133">
        <v>99663032</v>
      </c>
    </row>
    <row r="306" spans="1:5" ht="18" hidden="1" customHeight="1" outlineLevel="1">
      <c r="A306" s="131" t="s">
        <v>47</v>
      </c>
      <c r="B306" s="132" t="s">
        <v>225</v>
      </c>
      <c r="C306" s="133">
        <v>5907863</v>
      </c>
      <c r="D306" s="133">
        <v>80542984</v>
      </c>
      <c r="E306" s="133">
        <v>86450847</v>
      </c>
    </row>
    <row r="307" spans="1:5" ht="18" customHeight="1" collapsed="1">
      <c r="A307" s="131" t="s">
        <v>67</v>
      </c>
      <c r="B307" s="135" t="s">
        <v>263</v>
      </c>
      <c r="C307" s="133">
        <f>SUM($C$281:$C$306)</f>
        <v>268025974.79164335</v>
      </c>
      <c r="D307" s="133">
        <f>SUM($D$281:$D$306)</f>
        <v>3543443877.4422054</v>
      </c>
      <c r="E307" s="133">
        <f>SUM($E$281:$E$306)</f>
        <v>3811469852.233849</v>
      </c>
    </row>
    <row r="308" spans="1:5" ht="18" hidden="1" customHeight="1" outlineLevel="1">
      <c r="A308" s="131" t="s">
        <v>47</v>
      </c>
      <c r="B308" s="132" t="s">
        <v>272</v>
      </c>
      <c r="C308" s="133">
        <v>0</v>
      </c>
      <c r="D308" s="133">
        <v>3394563</v>
      </c>
      <c r="E308" s="133">
        <v>3394563</v>
      </c>
    </row>
    <row r="309" spans="1:5" ht="18" hidden="1" customHeight="1" outlineLevel="1">
      <c r="A309" s="131"/>
      <c r="B309" s="132" t="s">
        <v>203</v>
      </c>
      <c r="C309" s="133">
        <v>24138528</v>
      </c>
      <c r="D309" s="133">
        <v>0</v>
      </c>
      <c r="E309" s="133">
        <v>24138528</v>
      </c>
    </row>
    <row r="310" spans="1:5" ht="18" hidden="1" customHeight="1" outlineLevel="1">
      <c r="A310" s="131" t="s">
        <v>47</v>
      </c>
      <c r="B310" s="132" t="s">
        <v>204</v>
      </c>
      <c r="C310" s="133">
        <v>3946214.6129402164</v>
      </c>
      <c r="D310" s="133">
        <v>3976699.3870597836</v>
      </c>
      <c r="E310" s="133">
        <v>7922914</v>
      </c>
    </row>
    <row r="311" spans="1:5" ht="18" hidden="1" customHeight="1" outlineLevel="1">
      <c r="A311" s="131" t="s">
        <v>47</v>
      </c>
      <c r="B311" s="132" t="s">
        <v>205</v>
      </c>
      <c r="C311" s="133">
        <v>0</v>
      </c>
      <c r="D311" s="133">
        <v>0</v>
      </c>
      <c r="E311" s="133">
        <v>0</v>
      </c>
    </row>
    <row r="312" spans="1:5" ht="18" hidden="1" customHeight="1" outlineLevel="1">
      <c r="A312" s="131"/>
      <c r="B312" s="132" t="s">
        <v>206</v>
      </c>
      <c r="C312" s="133">
        <v>7063601.8062108336</v>
      </c>
      <c r="D312" s="133">
        <v>937852.6337891689</v>
      </c>
      <c r="E312" s="133">
        <v>8001454.4400000023</v>
      </c>
    </row>
    <row r="313" spans="1:5" ht="18" hidden="1" customHeight="1" outlineLevel="1">
      <c r="A313" s="131"/>
      <c r="B313" s="132" t="s">
        <v>207</v>
      </c>
      <c r="C313" s="133">
        <v>22341</v>
      </c>
      <c r="D313" s="133">
        <v>19452086</v>
      </c>
      <c r="E313" s="133">
        <v>19474427</v>
      </c>
    </row>
    <row r="314" spans="1:5" ht="18" hidden="1" customHeight="1" outlineLevel="1">
      <c r="A314" s="131" t="s">
        <v>47</v>
      </c>
      <c r="B314" s="132" t="s">
        <v>208</v>
      </c>
      <c r="C314" s="133">
        <v>109036672.05589706</v>
      </c>
      <c r="D314" s="133">
        <v>862475232.94410276</v>
      </c>
      <c r="E314" s="133">
        <v>971511904.99999976</v>
      </c>
    </row>
    <row r="315" spans="1:5" ht="18" hidden="1" customHeight="1" outlineLevel="1">
      <c r="A315" s="131" t="s">
        <v>47</v>
      </c>
      <c r="B315" s="132" t="s">
        <v>209</v>
      </c>
      <c r="C315" s="133">
        <v>28078799</v>
      </c>
      <c r="D315" s="133">
        <v>349768300</v>
      </c>
      <c r="E315" s="133">
        <v>377847099</v>
      </c>
    </row>
    <row r="316" spans="1:5" ht="18" hidden="1" customHeight="1" outlineLevel="1">
      <c r="A316" s="131" t="s">
        <v>47</v>
      </c>
      <c r="B316" s="132" t="s">
        <v>210</v>
      </c>
      <c r="C316" s="133">
        <v>152472</v>
      </c>
      <c r="D316" s="133">
        <v>5198457</v>
      </c>
      <c r="E316" s="133">
        <v>5350929</v>
      </c>
    </row>
    <row r="317" spans="1:5" ht="18" hidden="1" customHeight="1" outlineLevel="1">
      <c r="A317" s="131" t="s">
        <v>47</v>
      </c>
      <c r="B317" s="132" t="s">
        <v>211</v>
      </c>
      <c r="C317" s="133">
        <v>76005516</v>
      </c>
      <c r="D317" s="133">
        <v>342444752</v>
      </c>
      <c r="E317" s="133">
        <v>418450268</v>
      </c>
    </row>
    <row r="318" spans="1:5" ht="18" hidden="1" customHeight="1" outlineLevel="1">
      <c r="A318" s="131"/>
      <c r="B318" s="132" t="s">
        <v>212</v>
      </c>
      <c r="C318" s="133">
        <v>9998357</v>
      </c>
      <c r="D318" s="133">
        <v>12630032</v>
      </c>
      <c r="E318" s="133">
        <v>22628389</v>
      </c>
    </row>
    <row r="319" spans="1:5" ht="18" hidden="1" customHeight="1" outlineLevel="1">
      <c r="A319" s="131" t="s">
        <v>47</v>
      </c>
      <c r="B319" s="132" t="s">
        <v>213</v>
      </c>
      <c r="C319" s="133">
        <v>145285231</v>
      </c>
      <c r="D319" s="133">
        <v>1028503723</v>
      </c>
      <c r="E319" s="133">
        <v>1173788954</v>
      </c>
    </row>
    <row r="320" spans="1:5" ht="18" hidden="1" customHeight="1" outlineLevel="1">
      <c r="A320" s="131" t="s">
        <v>47</v>
      </c>
      <c r="B320" s="132" t="s">
        <v>214</v>
      </c>
      <c r="C320" s="133">
        <v>11537380.890363207</v>
      </c>
      <c r="D320" s="133">
        <v>1133775.1096367931</v>
      </c>
      <c r="E320" s="133">
        <v>12671156</v>
      </c>
    </row>
    <row r="321" spans="1:5" ht="18" hidden="1" customHeight="1" outlineLevel="1">
      <c r="A321" s="131"/>
      <c r="B321" s="132" t="s">
        <v>273</v>
      </c>
      <c r="C321" s="133">
        <v>-68082</v>
      </c>
      <c r="D321" s="133">
        <v>94965244.650000006</v>
      </c>
      <c r="E321" s="133">
        <v>94897162.650000006</v>
      </c>
    </row>
    <row r="322" spans="1:5" ht="18" hidden="1" customHeight="1" outlineLevel="1">
      <c r="A322" s="131" t="s">
        <v>47</v>
      </c>
      <c r="B322" s="132" t="s">
        <v>215</v>
      </c>
      <c r="C322" s="133">
        <v>12793229</v>
      </c>
      <c r="D322" s="133">
        <v>472071</v>
      </c>
      <c r="E322" s="133">
        <v>13265300</v>
      </c>
    </row>
    <row r="323" spans="1:5" ht="18" hidden="1" customHeight="1" outlineLevel="1">
      <c r="A323" s="131" t="s">
        <v>47</v>
      </c>
      <c r="B323" s="132" t="s">
        <v>216</v>
      </c>
      <c r="C323" s="133">
        <v>712874</v>
      </c>
      <c r="D323" s="133">
        <v>54250480</v>
      </c>
      <c r="E323" s="133">
        <v>54963354</v>
      </c>
    </row>
    <row r="324" spans="1:5" ht="18" hidden="1" customHeight="1" outlineLevel="1">
      <c r="A324" s="131" t="s">
        <v>47</v>
      </c>
      <c r="B324" s="132" t="s">
        <v>217</v>
      </c>
      <c r="C324" s="133">
        <v>13001772.283206634</v>
      </c>
      <c r="D324" s="133">
        <v>69384978.29048875</v>
      </c>
      <c r="E324" s="133">
        <v>82386750.573695391</v>
      </c>
    </row>
    <row r="325" spans="1:5" ht="18" hidden="1" customHeight="1" outlineLevel="1">
      <c r="A325" s="131" t="s">
        <v>47</v>
      </c>
      <c r="B325" s="132" t="s">
        <v>218</v>
      </c>
      <c r="C325" s="133">
        <v>38042240</v>
      </c>
      <c r="D325" s="133">
        <v>461818352</v>
      </c>
      <c r="E325" s="133">
        <v>499860592</v>
      </c>
    </row>
    <row r="326" spans="1:5" ht="18" hidden="1" customHeight="1" outlineLevel="1">
      <c r="A326" s="131" t="s">
        <v>47</v>
      </c>
      <c r="B326" s="132" t="s">
        <v>219</v>
      </c>
      <c r="C326" s="133">
        <v>2500668</v>
      </c>
      <c r="D326" s="133">
        <v>5848809</v>
      </c>
      <c r="E326" s="133">
        <v>8349477</v>
      </c>
    </row>
    <row r="327" spans="1:5" ht="18" hidden="1" customHeight="1" outlineLevel="1">
      <c r="A327" s="131"/>
      <c r="B327" s="132" t="s">
        <v>220</v>
      </c>
      <c r="C327" s="133">
        <v>0</v>
      </c>
      <c r="D327" s="133">
        <v>6260788</v>
      </c>
      <c r="E327" s="133">
        <v>6260788</v>
      </c>
    </row>
    <row r="328" spans="1:5" ht="18" hidden="1" customHeight="1" outlineLevel="1">
      <c r="A328" s="131" t="s">
        <v>47</v>
      </c>
      <c r="B328" s="132" t="s">
        <v>221</v>
      </c>
      <c r="C328" s="133">
        <v>3729893.77</v>
      </c>
      <c r="D328" s="134"/>
      <c r="E328" s="133">
        <v>3729893.77</v>
      </c>
    </row>
    <row r="329" spans="1:5" ht="18" hidden="1" customHeight="1" outlineLevel="1">
      <c r="A329" s="131"/>
      <c r="B329" s="132" t="s">
        <v>274</v>
      </c>
      <c r="C329" s="133">
        <v>3446363</v>
      </c>
      <c r="D329" s="133">
        <v>0</v>
      </c>
      <c r="E329" s="133">
        <v>3446363</v>
      </c>
    </row>
    <row r="330" spans="1:5" ht="18" hidden="1" customHeight="1" outlineLevel="1">
      <c r="A330" s="131" t="s">
        <v>47</v>
      </c>
      <c r="B330" s="132" t="s">
        <v>222</v>
      </c>
      <c r="C330" s="133">
        <v>214425713</v>
      </c>
      <c r="D330" s="133">
        <v>328310267</v>
      </c>
      <c r="E330" s="133">
        <v>542735980</v>
      </c>
    </row>
    <row r="331" spans="1:5" ht="18" hidden="1" customHeight="1" outlineLevel="1">
      <c r="A331" s="131" t="s">
        <v>47</v>
      </c>
      <c r="B331" s="132" t="s">
        <v>223</v>
      </c>
      <c r="C331" s="133">
        <v>14615375.85</v>
      </c>
      <c r="D331" s="133">
        <v>17863237</v>
      </c>
      <c r="E331" s="133">
        <v>32478612.850000001</v>
      </c>
    </row>
    <row r="332" spans="1:5" ht="18" hidden="1" customHeight="1" outlineLevel="1">
      <c r="A332" s="131" t="s">
        <v>47</v>
      </c>
      <c r="B332" s="132" t="s">
        <v>224</v>
      </c>
      <c r="C332" s="133">
        <v>2767781.4566924502</v>
      </c>
      <c r="D332" s="133">
        <v>36218042.54330755</v>
      </c>
      <c r="E332" s="133">
        <v>38985824</v>
      </c>
    </row>
    <row r="333" spans="1:5" ht="18" hidden="1" customHeight="1" outlineLevel="1">
      <c r="A333" s="131" t="s">
        <v>47</v>
      </c>
      <c r="B333" s="132" t="s">
        <v>225</v>
      </c>
      <c r="C333" s="133">
        <v>696768</v>
      </c>
      <c r="D333" s="133">
        <v>28224422</v>
      </c>
      <c r="E333" s="133">
        <v>28921190</v>
      </c>
    </row>
    <row r="334" spans="1:5" ht="18" customHeight="1" collapsed="1">
      <c r="A334" s="131" t="s">
        <v>69</v>
      </c>
      <c r="B334" s="135" t="s">
        <v>264</v>
      </c>
      <c r="C334" s="133">
        <f>SUM($C$308:$C$333)</f>
        <v>721929709.72531044</v>
      </c>
      <c r="D334" s="133">
        <f>SUM($D$308:$D$333)</f>
        <v>3733532164.5583849</v>
      </c>
      <c r="E334" s="133">
        <f>SUM($E$308:$E$333)</f>
        <v>4455461874.2836952</v>
      </c>
    </row>
    <row r="335" spans="1:5" ht="18" hidden="1" customHeight="1" outlineLevel="1">
      <c r="A335" s="131" t="s">
        <v>47</v>
      </c>
      <c r="B335" s="132" t="s">
        <v>272</v>
      </c>
      <c r="C335" s="133">
        <v>0</v>
      </c>
      <c r="D335" s="133">
        <v>290384</v>
      </c>
      <c r="E335" s="133">
        <v>290384</v>
      </c>
    </row>
    <row r="336" spans="1:5" ht="18" hidden="1" customHeight="1" outlineLevel="1">
      <c r="A336" s="131"/>
      <c r="B336" s="132" t="s">
        <v>203</v>
      </c>
      <c r="C336" s="133">
        <v>6992655</v>
      </c>
      <c r="D336" s="133">
        <v>0</v>
      </c>
      <c r="E336" s="133">
        <v>6992655</v>
      </c>
    </row>
    <row r="337" spans="1:5" ht="18" hidden="1" customHeight="1" outlineLevel="1">
      <c r="A337" s="131" t="s">
        <v>47</v>
      </c>
      <c r="B337" s="132" t="s">
        <v>204</v>
      </c>
      <c r="C337" s="133">
        <v>404375</v>
      </c>
      <c r="D337" s="133">
        <v>1155363</v>
      </c>
      <c r="E337" s="133">
        <v>1559738</v>
      </c>
    </row>
    <row r="338" spans="1:5" ht="18" hidden="1" customHeight="1" outlineLevel="1">
      <c r="A338" s="131" t="s">
        <v>47</v>
      </c>
      <c r="B338" s="132" t="s">
        <v>205</v>
      </c>
      <c r="C338" s="133">
        <v>0</v>
      </c>
      <c r="D338" s="133">
        <v>0</v>
      </c>
      <c r="E338" s="133">
        <v>0</v>
      </c>
    </row>
    <row r="339" spans="1:5" ht="18" hidden="1" customHeight="1" outlineLevel="1">
      <c r="A339" s="131"/>
      <c r="B339" s="132" t="s">
        <v>206</v>
      </c>
      <c r="C339" s="133">
        <v>3767.7385533357701</v>
      </c>
      <c r="D339" s="133">
        <v>500.2614466642338</v>
      </c>
      <c r="E339" s="133">
        <v>4268.0000000000036</v>
      </c>
    </row>
    <row r="340" spans="1:5" ht="18" hidden="1" customHeight="1" outlineLevel="1">
      <c r="A340" s="131"/>
      <c r="B340" s="132" t="s">
        <v>207</v>
      </c>
      <c r="C340" s="133">
        <v>172</v>
      </c>
      <c r="D340" s="133">
        <v>149144</v>
      </c>
      <c r="E340" s="133">
        <v>149316</v>
      </c>
    </row>
    <row r="341" spans="1:5" ht="18" hidden="1" customHeight="1" outlineLevel="1">
      <c r="A341" s="131" t="s">
        <v>47</v>
      </c>
      <c r="B341" s="132" t="s">
        <v>208</v>
      </c>
      <c r="C341" s="133">
        <v>24013436.632285517</v>
      </c>
      <c r="D341" s="133">
        <v>312910058.36771435</v>
      </c>
      <c r="E341" s="133">
        <v>336923494.99999988</v>
      </c>
    </row>
    <row r="342" spans="1:5" ht="18" hidden="1" customHeight="1" outlineLevel="1">
      <c r="A342" s="131" t="s">
        <v>47</v>
      </c>
      <c r="B342" s="132" t="s">
        <v>209</v>
      </c>
      <c r="C342" s="133">
        <v>1387061</v>
      </c>
      <c r="D342" s="133">
        <v>17278164</v>
      </c>
      <c r="E342" s="133">
        <v>18665225</v>
      </c>
    </row>
    <row r="343" spans="1:5" ht="18" hidden="1" customHeight="1" outlineLevel="1">
      <c r="A343" s="131" t="s">
        <v>47</v>
      </c>
      <c r="B343" s="132" t="s">
        <v>210</v>
      </c>
      <c r="C343" s="133">
        <v>117950</v>
      </c>
      <c r="D343" s="133">
        <v>531507</v>
      </c>
      <c r="E343" s="133">
        <v>649457</v>
      </c>
    </row>
    <row r="344" spans="1:5" ht="18" hidden="1" customHeight="1" outlineLevel="1">
      <c r="A344" s="131" t="s">
        <v>47</v>
      </c>
      <c r="B344" s="132" t="s">
        <v>211</v>
      </c>
      <c r="C344" s="133">
        <v>38860079</v>
      </c>
      <c r="D344" s="133">
        <v>175085060</v>
      </c>
      <c r="E344" s="133">
        <v>213945139</v>
      </c>
    </row>
    <row r="345" spans="1:5" ht="18" hidden="1" customHeight="1" outlineLevel="1">
      <c r="A345" s="131"/>
      <c r="B345" s="132" t="s">
        <v>212</v>
      </c>
      <c r="C345" s="133">
        <v>8192419</v>
      </c>
      <c r="D345" s="133">
        <v>8192418</v>
      </c>
      <c r="E345" s="133">
        <v>16384837</v>
      </c>
    </row>
    <row r="346" spans="1:5" ht="18" hidden="1" customHeight="1" outlineLevel="1">
      <c r="A346" s="131" t="s">
        <v>47</v>
      </c>
      <c r="B346" s="132" t="s">
        <v>213</v>
      </c>
      <c r="C346" s="133">
        <v>21443979</v>
      </c>
      <c r="D346" s="133">
        <v>245761684</v>
      </c>
      <c r="E346" s="133">
        <v>267205663</v>
      </c>
    </row>
    <row r="347" spans="1:5" ht="18" hidden="1" customHeight="1" outlineLevel="1">
      <c r="A347" s="131" t="s">
        <v>47</v>
      </c>
      <c r="B347" s="132" t="s">
        <v>214</v>
      </c>
      <c r="C347" s="133">
        <v>1531641.9819162365</v>
      </c>
      <c r="D347" s="133">
        <v>150514.01808376357</v>
      </c>
      <c r="E347" s="133">
        <v>1682156</v>
      </c>
    </row>
    <row r="348" spans="1:5" ht="18" hidden="1" customHeight="1" outlineLevel="1">
      <c r="A348" s="131"/>
      <c r="B348" s="132" t="s">
        <v>273</v>
      </c>
      <c r="C348" s="133">
        <v>0</v>
      </c>
      <c r="D348" s="133">
        <v>41994580</v>
      </c>
      <c r="E348" s="133">
        <v>41994580</v>
      </c>
    </row>
    <row r="349" spans="1:5" ht="18" hidden="1" customHeight="1" outlineLevel="1">
      <c r="A349" s="131" t="s">
        <v>47</v>
      </c>
      <c r="B349" s="132" t="s">
        <v>215</v>
      </c>
      <c r="C349" s="133">
        <v>71941</v>
      </c>
      <c r="D349" s="133">
        <v>2655</v>
      </c>
      <c r="E349" s="133">
        <v>74596</v>
      </c>
    </row>
    <row r="350" spans="1:5" ht="18" hidden="1" customHeight="1" outlineLevel="1">
      <c r="A350" s="131" t="s">
        <v>47</v>
      </c>
      <c r="B350" s="132" t="s">
        <v>216</v>
      </c>
      <c r="C350" s="133">
        <v>4986</v>
      </c>
      <c r="D350" s="133">
        <v>11114070</v>
      </c>
      <c r="E350" s="133">
        <v>11119056</v>
      </c>
    </row>
    <row r="351" spans="1:5" ht="18" hidden="1" customHeight="1" outlineLevel="1">
      <c r="A351" s="131" t="s">
        <v>47</v>
      </c>
      <c r="B351" s="132" t="s">
        <v>217</v>
      </c>
      <c r="C351" s="133">
        <v>132953.21117473516</v>
      </c>
      <c r="D351" s="133">
        <v>1407622.3939606268</v>
      </c>
      <c r="E351" s="133">
        <v>1540575.6051353619</v>
      </c>
    </row>
    <row r="352" spans="1:5" ht="18" hidden="1" customHeight="1" outlineLevel="1">
      <c r="A352" s="131" t="s">
        <v>47</v>
      </c>
      <c r="B352" s="132" t="s">
        <v>218</v>
      </c>
      <c r="C352" s="133">
        <v>7624083</v>
      </c>
      <c r="D352" s="133">
        <v>92553476</v>
      </c>
      <c r="E352" s="133">
        <v>100177559</v>
      </c>
    </row>
    <row r="353" spans="1:5" ht="18" hidden="1" customHeight="1" outlineLevel="1">
      <c r="A353" s="131" t="s">
        <v>47</v>
      </c>
      <c r="B353" s="132" t="s">
        <v>219</v>
      </c>
      <c r="C353" s="133">
        <v>0</v>
      </c>
      <c r="D353" s="133">
        <v>240685</v>
      </c>
      <c r="E353" s="133">
        <v>240685</v>
      </c>
    </row>
    <row r="354" spans="1:5" ht="18" hidden="1" customHeight="1" outlineLevel="1">
      <c r="A354" s="131"/>
      <c r="B354" s="132" t="s">
        <v>220</v>
      </c>
      <c r="C354" s="133">
        <v>0</v>
      </c>
      <c r="D354" s="133">
        <v>0</v>
      </c>
      <c r="E354" s="133">
        <v>0</v>
      </c>
    </row>
    <row r="355" spans="1:5" ht="18" hidden="1" customHeight="1" outlineLevel="1">
      <c r="A355" s="131" t="s">
        <v>47</v>
      </c>
      <c r="B355" s="132" t="s">
        <v>221</v>
      </c>
      <c r="C355" s="133">
        <v>347998</v>
      </c>
      <c r="D355" s="134"/>
      <c r="E355" s="133">
        <v>347998</v>
      </c>
    </row>
    <row r="356" spans="1:5" ht="18" hidden="1" customHeight="1" outlineLevel="1">
      <c r="A356" s="131"/>
      <c r="B356" s="132" t="s">
        <v>274</v>
      </c>
      <c r="C356" s="133">
        <v>16660</v>
      </c>
      <c r="D356" s="133">
        <v>0</v>
      </c>
      <c r="E356" s="133">
        <v>16660</v>
      </c>
    </row>
    <row r="357" spans="1:5" ht="18" hidden="1" customHeight="1" outlineLevel="1">
      <c r="A357" s="131" t="s">
        <v>47</v>
      </c>
      <c r="B357" s="132" t="s">
        <v>222</v>
      </c>
      <c r="C357" s="133">
        <v>3761155</v>
      </c>
      <c r="D357" s="133">
        <v>24697843</v>
      </c>
      <c r="E357" s="133">
        <v>28458998</v>
      </c>
    </row>
    <row r="358" spans="1:5" ht="18" hidden="1" customHeight="1" outlineLevel="1">
      <c r="A358" s="131" t="s">
        <v>47</v>
      </c>
      <c r="B358" s="132" t="s">
        <v>223</v>
      </c>
      <c r="C358" s="133">
        <v>1053022</v>
      </c>
      <c r="D358" s="133">
        <v>1287026</v>
      </c>
      <c r="E358" s="133">
        <v>2340048</v>
      </c>
    </row>
    <row r="359" spans="1:5" ht="18" hidden="1" customHeight="1" outlineLevel="1">
      <c r="A359" s="131" t="s">
        <v>47</v>
      </c>
      <c r="B359" s="132" t="s">
        <v>224</v>
      </c>
      <c r="C359" s="133">
        <v>408760.41374670324</v>
      </c>
      <c r="D359" s="133">
        <v>5348869.5862532966</v>
      </c>
      <c r="E359" s="133">
        <v>5757630</v>
      </c>
    </row>
    <row r="360" spans="1:5" ht="18" hidden="1" customHeight="1" outlineLevel="1">
      <c r="A360" s="131" t="s">
        <v>47</v>
      </c>
      <c r="B360" s="132" t="s">
        <v>225</v>
      </c>
      <c r="C360" s="133">
        <v>262981</v>
      </c>
      <c r="D360" s="133">
        <v>5773919</v>
      </c>
      <c r="E360" s="133">
        <v>6036900</v>
      </c>
    </row>
    <row r="361" spans="1:5" ht="18" customHeight="1" collapsed="1">
      <c r="A361" s="131" t="s">
        <v>71</v>
      </c>
      <c r="B361" s="135" t="s">
        <v>265</v>
      </c>
      <c r="C361" s="133">
        <f>SUM($C$335:$C$360)</f>
        <v>116632075.97767653</v>
      </c>
      <c r="D361" s="133">
        <f>SUM($D$335:$D$360)</f>
        <v>945925542.62745869</v>
      </c>
      <c r="E361" s="133">
        <f>SUM($E$335:$E$360)</f>
        <v>1062557618.6051352</v>
      </c>
    </row>
    <row r="362" spans="1:5" ht="18" hidden="1" customHeight="1" outlineLevel="1">
      <c r="A362" s="131" t="s">
        <v>47</v>
      </c>
      <c r="B362" s="132" t="s">
        <v>272</v>
      </c>
      <c r="C362" s="133">
        <v>0</v>
      </c>
      <c r="D362" s="133">
        <v>3684947</v>
      </c>
      <c r="E362" s="133">
        <v>3684947</v>
      </c>
    </row>
    <row r="363" spans="1:5" ht="18" hidden="1" customHeight="1" outlineLevel="1">
      <c r="A363" s="131"/>
      <c r="B363" s="132" t="s">
        <v>203</v>
      </c>
      <c r="C363" s="133">
        <v>31131183</v>
      </c>
      <c r="D363" s="133">
        <v>0</v>
      </c>
      <c r="E363" s="133">
        <v>31131183</v>
      </c>
    </row>
    <row r="364" spans="1:5" ht="18" hidden="1" customHeight="1" outlineLevel="1">
      <c r="A364" s="131" t="s">
        <v>47</v>
      </c>
      <c r="B364" s="132" t="s">
        <v>204</v>
      </c>
      <c r="C364" s="133">
        <v>4350589.6129402164</v>
      </c>
      <c r="D364" s="133">
        <v>5132062.3870597836</v>
      </c>
      <c r="E364" s="133">
        <v>9482652</v>
      </c>
    </row>
    <row r="365" spans="1:5" ht="18" hidden="1" customHeight="1" outlineLevel="1">
      <c r="A365" s="131" t="s">
        <v>47</v>
      </c>
      <c r="B365" s="132" t="s">
        <v>205</v>
      </c>
      <c r="C365" s="133">
        <v>0</v>
      </c>
      <c r="D365" s="133">
        <v>0</v>
      </c>
      <c r="E365" s="133">
        <v>0</v>
      </c>
    </row>
    <row r="366" spans="1:5" ht="18" hidden="1" customHeight="1" outlineLevel="1">
      <c r="A366" s="131"/>
      <c r="B366" s="132" t="s">
        <v>206</v>
      </c>
      <c r="C366" s="133">
        <v>7067369.5447641695</v>
      </c>
      <c r="D366" s="133">
        <v>938352.89523583313</v>
      </c>
      <c r="E366" s="133">
        <v>8005722.4400000023</v>
      </c>
    </row>
    <row r="367" spans="1:5" ht="18" hidden="1" customHeight="1" outlineLevel="1">
      <c r="A367" s="131"/>
      <c r="B367" s="132" t="s">
        <v>207</v>
      </c>
      <c r="C367" s="133">
        <v>22513</v>
      </c>
      <c r="D367" s="133">
        <v>19601230</v>
      </c>
      <c r="E367" s="133">
        <v>19623743</v>
      </c>
    </row>
    <row r="368" spans="1:5" ht="18" hidden="1" customHeight="1" outlineLevel="1">
      <c r="A368" s="131" t="s">
        <v>47</v>
      </c>
      <c r="B368" s="132" t="s">
        <v>208</v>
      </c>
      <c r="C368" s="133">
        <v>133050108.68818258</v>
      </c>
      <c r="D368" s="133">
        <v>1175385291.3118172</v>
      </c>
      <c r="E368" s="133">
        <v>1308435399.9999995</v>
      </c>
    </row>
    <row r="369" spans="1:5" ht="18" hidden="1" customHeight="1" outlineLevel="1">
      <c r="A369" s="131" t="s">
        <v>47</v>
      </c>
      <c r="B369" s="132" t="s">
        <v>209</v>
      </c>
      <c r="C369" s="133">
        <v>29465860</v>
      </c>
      <c r="D369" s="133">
        <v>367046464</v>
      </c>
      <c r="E369" s="133">
        <v>396512324</v>
      </c>
    </row>
    <row r="370" spans="1:5" ht="18" hidden="1" customHeight="1" outlineLevel="1">
      <c r="A370" s="131" t="s">
        <v>47</v>
      </c>
      <c r="B370" s="132" t="s">
        <v>210</v>
      </c>
      <c r="C370" s="133">
        <v>270422</v>
      </c>
      <c r="D370" s="133">
        <v>5729964</v>
      </c>
      <c r="E370" s="133">
        <v>6000386</v>
      </c>
    </row>
    <row r="371" spans="1:5" ht="18" hidden="1" customHeight="1" outlineLevel="1">
      <c r="A371" s="131" t="s">
        <v>47</v>
      </c>
      <c r="B371" s="132" t="s">
        <v>211</v>
      </c>
      <c r="C371" s="133">
        <v>114865595</v>
      </c>
      <c r="D371" s="133">
        <v>517529812</v>
      </c>
      <c r="E371" s="133">
        <v>632395407</v>
      </c>
    </row>
    <row r="372" spans="1:5" ht="18" hidden="1" customHeight="1" outlineLevel="1">
      <c r="A372" s="131"/>
      <c r="B372" s="132" t="s">
        <v>212</v>
      </c>
      <c r="C372" s="133">
        <v>18190776</v>
      </c>
      <c r="D372" s="133">
        <v>20822450</v>
      </c>
      <c r="E372" s="133">
        <v>39013226</v>
      </c>
    </row>
    <row r="373" spans="1:5" ht="18" hidden="1" customHeight="1" outlineLevel="1">
      <c r="A373" s="131" t="s">
        <v>47</v>
      </c>
      <c r="B373" s="132" t="s">
        <v>213</v>
      </c>
      <c r="C373" s="133">
        <v>166729210</v>
      </c>
      <c r="D373" s="133">
        <v>1274265407</v>
      </c>
      <c r="E373" s="133">
        <v>1440994617</v>
      </c>
    </row>
    <row r="374" spans="1:5" ht="18" hidden="1" customHeight="1" outlineLevel="1">
      <c r="A374" s="131" t="s">
        <v>47</v>
      </c>
      <c r="B374" s="132" t="s">
        <v>214</v>
      </c>
      <c r="C374" s="133">
        <v>13069022.872279443</v>
      </c>
      <c r="D374" s="133">
        <v>1284289.1277205567</v>
      </c>
      <c r="E374" s="133">
        <v>14353312</v>
      </c>
    </row>
    <row r="375" spans="1:5" ht="18" hidden="1" customHeight="1" outlineLevel="1">
      <c r="A375" s="131"/>
      <c r="B375" s="132" t="s">
        <v>273</v>
      </c>
      <c r="C375" s="133">
        <v>-68082</v>
      </c>
      <c r="D375" s="133">
        <v>136959824.65000001</v>
      </c>
      <c r="E375" s="133">
        <v>136891742.65000001</v>
      </c>
    </row>
    <row r="376" spans="1:5" ht="18" hidden="1" customHeight="1" outlineLevel="1">
      <c r="A376" s="131" t="s">
        <v>47</v>
      </c>
      <c r="B376" s="132" t="s">
        <v>215</v>
      </c>
      <c r="C376" s="133">
        <v>12865170</v>
      </c>
      <c r="D376" s="133">
        <v>474726</v>
      </c>
      <c r="E376" s="133">
        <v>13339896</v>
      </c>
    </row>
    <row r="377" spans="1:5" ht="18" hidden="1" customHeight="1" outlineLevel="1">
      <c r="A377" s="131" t="s">
        <v>47</v>
      </c>
      <c r="B377" s="132" t="s">
        <v>216</v>
      </c>
      <c r="C377" s="133">
        <v>717860</v>
      </c>
      <c r="D377" s="133">
        <v>65364550</v>
      </c>
      <c r="E377" s="133">
        <v>66082410</v>
      </c>
    </row>
    <row r="378" spans="1:5" ht="18" hidden="1" customHeight="1" outlineLevel="1">
      <c r="A378" s="131" t="s">
        <v>47</v>
      </c>
      <c r="B378" s="132" t="s">
        <v>217</v>
      </c>
      <c r="C378" s="133">
        <v>13134725.49438137</v>
      </c>
      <c r="D378" s="133">
        <v>70792600.684449375</v>
      </c>
      <c r="E378" s="133">
        <v>83927326.178830758</v>
      </c>
    </row>
    <row r="379" spans="1:5" ht="18" hidden="1" customHeight="1" outlineLevel="1">
      <c r="A379" s="131" t="s">
        <v>47</v>
      </c>
      <c r="B379" s="132" t="s">
        <v>218</v>
      </c>
      <c r="C379" s="133">
        <v>45666323</v>
      </c>
      <c r="D379" s="133">
        <v>554371828</v>
      </c>
      <c r="E379" s="133">
        <v>600038151</v>
      </c>
    </row>
    <row r="380" spans="1:5" ht="18" hidden="1" customHeight="1" outlineLevel="1">
      <c r="A380" s="131" t="s">
        <v>47</v>
      </c>
      <c r="B380" s="132" t="s">
        <v>219</v>
      </c>
      <c r="C380" s="133">
        <v>2500668</v>
      </c>
      <c r="D380" s="133">
        <v>6089494</v>
      </c>
      <c r="E380" s="133">
        <v>8590162</v>
      </c>
    </row>
    <row r="381" spans="1:5" ht="18" hidden="1" customHeight="1" outlineLevel="1">
      <c r="A381" s="131"/>
      <c r="B381" s="132" t="s">
        <v>220</v>
      </c>
      <c r="C381" s="133">
        <v>0</v>
      </c>
      <c r="D381" s="133">
        <v>6260788</v>
      </c>
      <c r="E381" s="133">
        <v>6260788</v>
      </c>
    </row>
    <row r="382" spans="1:5" ht="18" hidden="1" customHeight="1" outlineLevel="1">
      <c r="A382" s="131" t="s">
        <v>47</v>
      </c>
      <c r="B382" s="132" t="s">
        <v>221</v>
      </c>
      <c r="C382" s="133">
        <v>4077891.77</v>
      </c>
      <c r="D382" s="133">
        <v>0</v>
      </c>
      <c r="E382" s="133">
        <v>4077891.77</v>
      </c>
    </row>
    <row r="383" spans="1:5" ht="18" hidden="1" customHeight="1" outlineLevel="1">
      <c r="A383" s="131"/>
      <c r="B383" s="132" t="s">
        <v>274</v>
      </c>
      <c r="C383" s="133">
        <v>3463023</v>
      </c>
      <c r="D383" s="133">
        <v>0</v>
      </c>
      <c r="E383" s="133">
        <v>3463023</v>
      </c>
    </row>
    <row r="384" spans="1:5" ht="18" hidden="1" customHeight="1" outlineLevel="1">
      <c r="A384" s="131" t="s">
        <v>47</v>
      </c>
      <c r="B384" s="132" t="s">
        <v>222</v>
      </c>
      <c r="C384" s="133">
        <v>218186868</v>
      </c>
      <c r="D384" s="133">
        <v>353008110</v>
      </c>
      <c r="E384" s="133">
        <v>571194978</v>
      </c>
    </row>
    <row r="385" spans="1:5" ht="18" hidden="1" customHeight="1" outlineLevel="1">
      <c r="A385" s="131" t="s">
        <v>47</v>
      </c>
      <c r="B385" s="132" t="s">
        <v>223</v>
      </c>
      <c r="C385" s="133">
        <v>15668397.85</v>
      </c>
      <c r="D385" s="133">
        <v>19150263</v>
      </c>
      <c r="E385" s="133">
        <v>34818660.850000001</v>
      </c>
    </row>
    <row r="386" spans="1:5" ht="18" hidden="1" customHeight="1" outlineLevel="1">
      <c r="A386" s="131" t="s">
        <v>47</v>
      </c>
      <c r="B386" s="132" t="s">
        <v>224</v>
      </c>
      <c r="C386" s="133">
        <v>3176541.8704391536</v>
      </c>
      <c r="D386" s="133">
        <v>41566912.129560843</v>
      </c>
      <c r="E386" s="133">
        <v>44743454</v>
      </c>
    </row>
    <row r="387" spans="1:5" ht="18" hidden="1" customHeight="1" outlineLevel="1">
      <c r="A387" s="131" t="s">
        <v>47</v>
      </c>
      <c r="B387" s="132" t="s">
        <v>225</v>
      </c>
      <c r="C387" s="133">
        <v>959749</v>
      </c>
      <c r="D387" s="133">
        <v>33998341</v>
      </c>
      <c r="E387" s="133">
        <v>34958090</v>
      </c>
    </row>
    <row r="388" spans="1:5" ht="18" customHeight="1" collapsed="1">
      <c r="A388" s="131" t="s">
        <v>73</v>
      </c>
      <c r="B388" s="135" t="s">
        <v>266</v>
      </c>
      <c r="C388" s="133">
        <f>SUM($C$362:$C$387)</f>
        <v>838561785.70298696</v>
      </c>
      <c r="D388" s="133">
        <f>SUM($D$362:$D$387)</f>
        <v>4679457707.1858425</v>
      </c>
      <c r="E388" s="133">
        <f>SUM($E$362:$E$387)</f>
        <v>5518019492.8888311</v>
      </c>
    </row>
    <row r="389" spans="1:5" ht="18" hidden="1" customHeight="1" outlineLevel="1">
      <c r="A389" s="131" t="s">
        <v>47</v>
      </c>
      <c r="B389" s="138" t="s">
        <v>272</v>
      </c>
      <c r="C389" s="133">
        <v>0</v>
      </c>
      <c r="D389" s="133">
        <v>0</v>
      </c>
      <c r="E389" s="133">
        <v>0</v>
      </c>
    </row>
    <row r="390" spans="1:5" ht="18" hidden="1" customHeight="1" outlineLevel="1">
      <c r="A390" s="131"/>
      <c r="B390" s="138" t="s">
        <v>203</v>
      </c>
      <c r="C390" s="133">
        <v>0</v>
      </c>
      <c r="D390" s="133">
        <v>0</v>
      </c>
      <c r="E390" s="133">
        <v>0</v>
      </c>
    </row>
    <row r="391" spans="1:5" ht="18" hidden="1" customHeight="1" outlineLevel="1">
      <c r="A391" s="131" t="s">
        <v>47</v>
      </c>
      <c r="B391" s="138" t="s">
        <v>204</v>
      </c>
      <c r="C391" s="134"/>
      <c r="D391" s="134"/>
      <c r="E391" s="133">
        <v>0</v>
      </c>
    </row>
    <row r="392" spans="1:5" ht="18" hidden="1" customHeight="1" outlineLevel="1">
      <c r="A392" s="131" t="s">
        <v>47</v>
      </c>
      <c r="B392" s="138" t="s">
        <v>205</v>
      </c>
      <c r="C392" s="133">
        <v>0</v>
      </c>
      <c r="D392" s="133">
        <v>0</v>
      </c>
      <c r="E392" s="133">
        <v>0</v>
      </c>
    </row>
    <row r="393" spans="1:5" ht="18" hidden="1" customHeight="1" outlineLevel="1">
      <c r="A393" s="131"/>
      <c r="B393" s="138" t="s">
        <v>206</v>
      </c>
      <c r="C393" s="133">
        <v>18979938.823036313</v>
      </c>
      <c r="D393" s="133">
        <v>2520061.1769636897</v>
      </c>
      <c r="E393" s="133">
        <v>21500000.000000004</v>
      </c>
    </row>
    <row r="394" spans="1:5" ht="18" hidden="1" customHeight="1" outlineLevel="1">
      <c r="A394" s="131"/>
      <c r="B394" s="138" t="s">
        <v>207</v>
      </c>
      <c r="C394" s="133">
        <v>0</v>
      </c>
      <c r="D394" s="133">
        <v>0</v>
      </c>
      <c r="E394" s="133">
        <v>0</v>
      </c>
    </row>
    <row r="395" spans="1:5" ht="18" hidden="1" customHeight="1" outlineLevel="1">
      <c r="A395" s="131" t="s">
        <v>47</v>
      </c>
      <c r="B395" s="138" t="s">
        <v>208</v>
      </c>
      <c r="C395" s="133">
        <v>0</v>
      </c>
      <c r="D395" s="133">
        <v>0</v>
      </c>
      <c r="E395" s="133">
        <v>0</v>
      </c>
    </row>
    <row r="396" spans="1:5" ht="18" hidden="1" customHeight="1" outlineLevel="1">
      <c r="A396" s="131" t="s">
        <v>47</v>
      </c>
      <c r="B396" s="138" t="s">
        <v>209</v>
      </c>
      <c r="C396" s="133">
        <v>0</v>
      </c>
      <c r="D396" s="133">
        <v>0</v>
      </c>
      <c r="E396" s="133">
        <v>0</v>
      </c>
    </row>
    <row r="397" spans="1:5" ht="18" hidden="1" customHeight="1" outlineLevel="1">
      <c r="A397" s="131" t="s">
        <v>47</v>
      </c>
      <c r="B397" s="138" t="s">
        <v>210</v>
      </c>
      <c r="C397" s="134"/>
      <c r="D397" s="134"/>
      <c r="E397" s="133">
        <v>0</v>
      </c>
    </row>
    <row r="398" spans="1:5" ht="18" hidden="1" customHeight="1" outlineLevel="1">
      <c r="A398" s="131" t="s">
        <v>47</v>
      </c>
      <c r="B398" s="138" t="s">
        <v>211</v>
      </c>
      <c r="C398" s="133">
        <v>0</v>
      </c>
      <c r="D398" s="133">
        <v>0</v>
      </c>
      <c r="E398" s="133">
        <v>0</v>
      </c>
    </row>
    <row r="399" spans="1:5" ht="18" hidden="1" customHeight="1" outlineLevel="1">
      <c r="A399" s="131"/>
      <c r="B399" s="138" t="s">
        <v>212</v>
      </c>
      <c r="C399" s="133"/>
      <c r="D399" s="133"/>
      <c r="E399" s="133">
        <v>0</v>
      </c>
    </row>
    <row r="400" spans="1:5" ht="18" hidden="1" customHeight="1" outlineLevel="1">
      <c r="A400" s="131" t="s">
        <v>47</v>
      </c>
      <c r="B400" s="138" t="s">
        <v>213</v>
      </c>
      <c r="C400" s="134"/>
      <c r="D400" s="134"/>
      <c r="E400" s="133">
        <v>0</v>
      </c>
    </row>
    <row r="401" spans="1:5" ht="18" hidden="1" customHeight="1" outlineLevel="1">
      <c r="A401" s="131" t="s">
        <v>47</v>
      </c>
      <c r="B401" s="138" t="s">
        <v>214</v>
      </c>
      <c r="C401" s="133">
        <v>0</v>
      </c>
      <c r="D401" s="133">
        <v>0</v>
      </c>
      <c r="E401" s="133">
        <v>0</v>
      </c>
    </row>
    <row r="402" spans="1:5" ht="18" hidden="1" customHeight="1" outlineLevel="1">
      <c r="A402" s="131"/>
      <c r="B402" s="138" t="s">
        <v>273</v>
      </c>
      <c r="C402" s="133">
        <v>0</v>
      </c>
      <c r="D402" s="133">
        <v>0</v>
      </c>
      <c r="E402" s="133">
        <v>0</v>
      </c>
    </row>
    <row r="403" spans="1:5" ht="18" hidden="1" customHeight="1" outlineLevel="1">
      <c r="A403" s="131" t="s">
        <v>47</v>
      </c>
      <c r="B403" s="138" t="s">
        <v>215</v>
      </c>
      <c r="C403" s="133">
        <v>0</v>
      </c>
      <c r="D403" s="133">
        <v>0</v>
      </c>
      <c r="E403" s="133">
        <v>0</v>
      </c>
    </row>
    <row r="404" spans="1:5" ht="18" hidden="1" customHeight="1" outlineLevel="1">
      <c r="A404" s="131" t="s">
        <v>47</v>
      </c>
      <c r="B404" s="138" t="s">
        <v>216</v>
      </c>
      <c r="C404" s="133">
        <v>0</v>
      </c>
      <c r="D404" s="133">
        <v>0</v>
      </c>
      <c r="E404" s="133">
        <v>0</v>
      </c>
    </row>
    <row r="405" spans="1:5" ht="18" hidden="1" customHeight="1" outlineLevel="1">
      <c r="A405" s="131" t="s">
        <v>47</v>
      </c>
      <c r="B405" s="138" t="s">
        <v>217</v>
      </c>
      <c r="C405" s="133">
        <v>0</v>
      </c>
      <c r="D405" s="133">
        <v>0</v>
      </c>
      <c r="E405" s="133">
        <v>0</v>
      </c>
    </row>
    <row r="406" spans="1:5" ht="18" hidden="1" customHeight="1" outlineLevel="1">
      <c r="A406" s="131" t="s">
        <v>47</v>
      </c>
      <c r="B406" s="138" t="s">
        <v>218</v>
      </c>
      <c r="C406" s="133">
        <v>3825063</v>
      </c>
      <c r="D406" s="133">
        <v>46434818</v>
      </c>
      <c r="E406" s="133">
        <v>50259881</v>
      </c>
    </row>
    <row r="407" spans="1:5" ht="18" hidden="1" customHeight="1" outlineLevel="1">
      <c r="A407" s="131" t="s">
        <v>47</v>
      </c>
      <c r="B407" s="138" t="s">
        <v>219</v>
      </c>
      <c r="C407" s="133">
        <v>0</v>
      </c>
      <c r="D407" s="133">
        <v>0</v>
      </c>
      <c r="E407" s="133">
        <v>0</v>
      </c>
    </row>
    <row r="408" spans="1:5" ht="18" hidden="1" customHeight="1" outlineLevel="1">
      <c r="A408" s="131"/>
      <c r="B408" s="138" t="s">
        <v>220</v>
      </c>
      <c r="C408" s="133">
        <v>0</v>
      </c>
      <c r="D408" s="133">
        <v>0</v>
      </c>
      <c r="E408" s="133">
        <v>0</v>
      </c>
    </row>
    <row r="409" spans="1:5" ht="18" hidden="1" customHeight="1" outlineLevel="1">
      <c r="A409" s="131" t="s">
        <v>47</v>
      </c>
      <c r="B409" s="138" t="s">
        <v>221</v>
      </c>
      <c r="C409" s="134"/>
      <c r="D409" s="134"/>
      <c r="E409" s="133">
        <v>0</v>
      </c>
    </row>
    <row r="410" spans="1:5" ht="18" hidden="1" customHeight="1" outlineLevel="1">
      <c r="A410" s="131"/>
      <c r="B410" s="138" t="s">
        <v>274</v>
      </c>
      <c r="C410" s="133">
        <v>0</v>
      </c>
      <c r="D410" s="133">
        <v>0</v>
      </c>
      <c r="E410" s="133">
        <v>0</v>
      </c>
    </row>
    <row r="411" spans="1:5" ht="18" hidden="1" customHeight="1" outlineLevel="1">
      <c r="A411" s="131" t="s">
        <v>47</v>
      </c>
      <c r="B411" s="138" t="s">
        <v>222</v>
      </c>
      <c r="C411" s="133">
        <v>31351331</v>
      </c>
      <c r="D411" s="133">
        <v>5320000</v>
      </c>
      <c r="E411" s="133">
        <v>36671331</v>
      </c>
    </row>
    <row r="412" spans="1:5" ht="18" hidden="1" customHeight="1" outlineLevel="1">
      <c r="A412" s="131" t="s">
        <v>47</v>
      </c>
      <c r="B412" s="138" t="s">
        <v>223</v>
      </c>
      <c r="C412" s="134"/>
      <c r="D412" s="134"/>
      <c r="E412" s="133">
        <v>0</v>
      </c>
    </row>
    <row r="413" spans="1:5" ht="18" hidden="1" customHeight="1" outlineLevel="1">
      <c r="A413" s="131" t="s">
        <v>47</v>
      </c>
      <c r="B413" s="138" t="s">
        <v>224</v>
      </c>
      <c r="C413" s="134"/>
      <c r="D413" s="134"/>
      <c r="E413" s="133">
        <v>0</v>
      </c>
    </row>
    <row r="414" spans="1:5" ht="18" hidden="1" customHeight="1" outlineLevel="1">
      <c r="A414" s="131" t="s">
        <v>47</v>
      </c>
      <c r="B414" s="138" t="s">
        <v>225</v>
      </c>
      <c r="C414" s="133">
        <v>0</v>
      </c>
      <c r="D414" s="133">
        <v>0</v>
      </c>
      <c r="E414" s="133">
        <v>0</v>
      </c>
    </row>
    <row r="415" spans="1:5" ht="18" customHeight="1" collapsed="1">
      <c r="A415" s="131" t="s">
        <v>75</v>
      </c>
      <c r="B415" s="138" t="s">
        <v>267</v>
      </c>
      <c r="C415" s="133">
        <f>SUM($C$389:$C$414)</f>
        <v>54156332.823036313</v>
      </c>
      <c r="D415" s="133">
        <f>SUM($D$389:$D$414)</f>
        <v>54274879.176963687</v>
      </c>
      <c r="E415" s="133">
        <f>SUM($E$389:$E$414)</f>
        <v>108431212</v>
      </c>
    </row>
    <row r="416" spans="1:5" ht="18" hidden="1" customHeight="1" outlineLevel="1">
      <c r="A416" s="131" t="s">
        <v>47</v>
      </c>
      <c r="B416" s="138" t="s">
        <v>272</v>
      </c>
      <c r="C416" s="133">
        <v>0</v>
      </c>
      <c r="D416" s="133">
        <v>8803731</v>
      </c>
      <c r="E416" s="133">
        <v>8803731</v>
      </c>
    </row>
    <row r="417" spans="1:5" ht="18" hidden="1" customHeight="1" outlineLevel="1">
      <c r="A417" s="131"/>
      <c r="B417" s="138" t="s">
        <v>203</v>
      </c>
      <c r="C417" s="133">
        <v>44527517</v>
      </c>
      <c r="D417" s="133">
        <v>6080</v>
      </c>
      <c r="E417" s="133">
        <v>44533597</v>
      </c>
    </row>
    <row r="418" spans="1:5" ht="18" hidden="1" customHeight="1" outlineLevel="1">
      <c r="A418" s="131" t="s">
        <v>47</v>
      </c>
      <c r="B418" s="138" t="s">
        <v>204</v>
      </c>
      <c r="C418" s="133">
        <v>8302407.6129402164</v>
      </c>
      <c r="D418" s="133">
        <v>16945106.387059785</v>
      </c>
      <c r="E418" s="133">
        <v>25247514</v>
      </c>
    </row>
    <row r="419" spans="1:5" ht="18" hidden="1" customHeight="1" outlineLevel="1">
      <c r="A419" s="131" t="s">
        <v>47</v>
      </c>
      <c r="B419" s="138" t="s">
        <v>205</v>
      </c>
      <c r="C419" s="133">
        <v>0</v>
      </c>
      <c r="D419" s="133">
        <v>0</v>
      </c>
      <c r="E419" s="133">
        <v>0</v>
      </c>
    </row>
    <row r="420" spans="1:5" ht="18" hidden="1" customHeight="1" outlineLevel="1">
      <c r="A420" s="131"/>
      <c r="B420" s="138" t="s">
        <v>206</v>
      </c>
      <c r="C420" s="133">
        <v>26522492.367800482</v>
      </c>
      <c r="D420" s="133">
        <v>3526400.072199523</v>
      </c>
      <c r="E420" s="133">
        <v>30048892.440000005</v>
      </c>
    </row>
    <row r="421" spans="1:5" ht="18" hidden="1" customHeight="1" outlineLevel="1">
      <c r="A421" s="131"/>
      <c r="B421" s="138" t="s">
        <v>207</v>
      </c>
      <c r="C421" s="133">
        <v>22887</v>
      </c>
      <c r="D421" s="133">
        <v>20800888</v>
      </c>
      <c r="E421" s="133">
        <v>20823775</v>
      </c>
    </row>
    <row r="422" spans="1:5" ht="18" hidden="1" customHeight="1" outlineLevel="1">
      <c r="A422" s="131" t="s">
        <v>47</v>
      </c>
      <c r="B422" s="138" t="s">
        <v>208</v>
      </c>
      <c r="C422" s="133">
        <v>186542780.79191357</v>
      </c>
      <c r="D422" s="133">
        <v>1780675102.4797873</v>
      </c>
      <c r="E422" s="133">
        <v>1967217883.2717009</v>
      </c>
    </row>
    <row r="423" spans="1:5" ht="18" hidden="1" customHeight="1" outlineLevel="1">
      <c r="A423" s="131" t="s">
        <v>47</v>
      </c>
      <c r="B423" s="138" t="s">
        <v>209</v>
      </c>
      <c r="C423" s="133">
        <v>49034428</v>
      </c>
      <c r="D423" s="133">
        <v>577294938</v>
      </c>
      <c r="E423" s="133">
        <v>626329366</v>
      </c>
    </row>
    <row r="424" spans="1:5" ht="18" hidden="1" customHeight="1" outlineLevel="1">
      <c r="A424" s="131" t="s">
        <v>47</v>
      </c>
      <c r="B424" s="138" t="s">
        <v>210</v>
      </c>
      <c r="C424" s="133">
        <v>512219</v>
      </c>
      <c r="D424" s="133">
        <v>11825758</v>
      </c>
      <c r="E424" s="133">
        <v>12337977</v>
      </c>
    </row>
    <row r="425" spans="1:5" ht="18" hidden="1" customHeight="1" outlineLevel="1">
      <c r="A425" s="131" t="s">
        <v>47</v>
      </c>
      <c r="B425" s="138" t="s">
        <v>211</v>
      </c>
      <c r="C425" s="133">
        <v>164943351</v>
      </c>
      <c r="D425" s="133">
        <v>1058640794</v>
      </c>
      <c r="E425" s="133">
        <v>1223584145</v>
      </c>
    </row>
    <row r="426" spans="1:5" ht="18" hidden="1" customHeight="1" outlineLevel="1">
      <c r="A426" s="131"/>
      <c r="B426" s="138" t="s">
        <v>212</v>
      </c>
      <c r="C426" s="133">
        <v>24567123</v>
      </c>
      <c r="D426" s="133">
        <v>22170472</v>
      </c>
      <c r="E426" s="133">
        <v>46737595</v>
      </c>
    </row>
    <row r="427" spans="1:5" ht="18" hidden="1" customHeight="1" outlineLevel="1">
      <c r="A427" s="131" t="s">
        <v>47</v>
      </c>
      <c r="B427" s="138" t="s">
        <v>213</v>
      </c>
      <c r="C427" s="133">
        <v>198257545</v>
      </c>
      <c r="D427" s="133">
        <v>2542799316</v>
      </c>
      <c r="E427" s="133">
        <v>2741056861</v>
      </c>
    </row>
    <row r="428" spans="1:5" ht="18" hidden="1" customHeight="1" outlineLevel="1">
      <c r="A428" s="131" t="s">
        <v>47</v>
      </c>
      <c r="B428" s="138" t="s">
        <v>214</v>
      </c>
      <c r="C428" s="133">
        <v>23821022.872279443</v>
      </c>
      <c r="D428" s="133">
        <v>1652998.1277205567</v>
      </c>
      <c r="E428" s="133">
        <v>25474021</v>
      </c>
    </row>
    <row r="429" spans="1:5" ht="18" hidden="1" customHeight="1" outlineLevel="1">
      <c r="A429" s="131"/>
      <c r="B429" s="138" t="s">
        <v>273</v>
      </c>
      <c r="C429" s="133">
        <v>0</v>
      </c>
      <c r="D429" s="133">
        <v>195857796</v>
      </c>
      <c r="E429" s="133">
        <v>195857796</v>
      </c>
    </row>
    <row r="430" spans="1:5" ht="18" hidden="1" customHeight="1" outlineLevel="1">
      <c r="A430" s="131" t="s">
        <v>47</v>
      </c>
      <c r="B430" s="138" t="s">
        <v>215</v>
      </c>
      <c r="C430" s="133">
        <v>15569328.291200001</v>
      </c>
      <c r="D430" s="133">
        <v>752222.70880000014</v>
      </c>
      <c r="E430" s="133">
        <v>16321551</v>
      </c>
    </row>
    <row r="431" spans="1:5" ht="18" hidden="1" customHeight="1" outlineLevel="1">
      <c r="A431" s="131" t="s">
        <v>47</v>
      </c>
      <c r="B431" s="138" t="s">
        <v>216</v>
      </c>
      <c r="C431" s="133">
        <v>1654008</v>
      </c>
      <c r="D431" s="133">
        <v>127677915</v>
      </c>
      <c r="E431" s="133">
        <v>129331923</v>
      </c>
    </row>
    <row r="432" spans="1:5" ht="18" hidden="1" customHeight="1" outlineLevel="1">
      <c r="A432" s="131" t="s">
        <v>47</v>
      </c>
      <c r="B432" s="138" t="s">
        <v>217</v>
      </c>
      <c r="C432" s="133">
        <v>19534423.796093747</v>
      </c>
      <c r="D432" s="133">
        <v>116340565.1719847</v>
      </c>
      <c r="E432" s="133">
        <v>135874988.96807846</v>
      </c>
    </row>
    <row r="433" spans="1:5" ht="18" hidden="1" customHeight="1" outlineLevel="1">
      <c r="A433" s="131" t="s">
        <v>47</v>
      </c>
      <c r="B433" s="138" t="s">
        <v>218</v>
      </c>
      <c r="C433" s="133">
        <v>65959016</v>
      </c>
      <c r="D433" s="133">
        <v>1179224372</v>
      </c>
      <c r="E433" s="133">
        <v>1245183388</v>
      </c>
    </row>
    <row r="434" spans="1:5" ht="18" hidden="1" customHeight="1" outlineLevel="1">
      <c r="A434" s="131" t="s">
        <v>47</v>
      </c>
      <c r="B434" s="138" t="s">
        <v>219</v>
      </c>
      <c r="C434" s="133">
        <v>4622800</v>
      </c>
      <c r="D434" s="133">
        <v>11052944</v>
      </c>
      <c r="E434" s="133">
        <v>15675744</v>
      </c>
    </row>
    <row r="435" spans="1:5" ht="18" hidden="1" customHeight="1" outlineLevel="1">
      <c r="A435" s="131"/>
      <c r="B435" s="138" t="s">
        <v>220</v>
      </c>
      <c r="C435" s="133">
        <v>0</v>
      </c>
      <c r="D435" s="133">
        <v>8864651</v>
      </c>
      <c r="E435" s="133">
        <v>8864651</v>
      </c>
    </row>
    <row r="436" spans="1:5" ht="18" hidden="1" customHeight="1" outlineLevel="1">
      <c r="A436" s="131" t="s">
        <v>47</v>
      </c>
      <c r="B436" s="138" t="s">
        <v>221</v>
      </c>
      <c r="C436" s="133">
        <v>4651314.67</v>
      </c>
      <c r="D436" s="133">
        <v>0</v>
      </c>
      <c r="E436" s="133">
        <v>4651314.67</v>
      </c>
    </row>
    <row r="437" spans="1:5" ht="18" hidden="1" customHeight="1" outlineLevel="1">
      <c r="A437" s="131"/>
      <c r="B437" s="138" t="s">
        <v>274</v>
      </c>
      <c r="C437" s="133">
        <v>3735922</v>
      </c>
      <c r="D437" s="133">
        <v>0</v>
      </c>
      <c r="E437" s="133">
        <v>3735922</v>
      </c>
    </row>
    <row r="438" spans="1:5" ht="18" hidden="1" customHeight="1" outlineLevel="1">
      <c r="A438" s="131" t="s">
        <v>47</v>
      </c>
      <c r="B438" s="138" t="s">
        <v>222</v>
      </c>
      <c r="C438" s="133">
        <v>307682022</v>
      </c>
      <c r="D438" s="133">
        <v>896759698</v>
      </c>
      <c r="E438" s="133">
        <v>1204441720</v>
      </c>
    </row>
    <row r="439" spans="1:5" ht="18" hidden="1" customHeight="1" outlineLevel="1">
      <c r="A439" s="131" t="s">
        <v>47</v>
      </c>
      <c r="B439" s="138" t="s">
        <v>223</v>
      </c>
      <c r="C439" s="133">
        <v>29753291.850000001</v>
      </c>
      <c r="D439" s="133">
        <v>53330491</v>
      </c>
      <c r="E439" s="133">
        <v>83083782.849999994</v>
      </c>
    </row>
    <row r="440" spans="1:5" ht="18" hidden="1" customHeight="1" outlineLevel="1">
      <c r="A440" s="131" t="s">
        <v>47</v>
      </c>
      <c r="B440" s="138" t="s">
        <v>224</v>
      </c>
      <c r="C440" s="133">
        <v>9972626.9554391522</v>
      </c>
      <c r="D440" s="133">
        <v>136397298.28456086</v>
      </c>
      <c r="E440" s="133">
        <v>146369925.24000001</v>
      </c>
    </row>
    <row r="441" spans="1:5" ht="18" hidden="1" customHeight="1" outlineLevel="1">
      <c r="A441" s="131" t="s">
        <v>47</v>
      </c>
      <c r="B441" s="138" t="s">
        <v>225</v>
      </c>
      <c r="C441" s="133">
        <v>7692776</v>
      </c>
      <c r="D441" s="133">
        <v>119901392</v>
      </c>
      <c r="E441" s="133">
        <v>127594168</v>
      </c>
    </row>
    <row r="442" spans="1:5" ht="18" customHeight="1" collapsed="1">
      <c r="A442" s="131" t="s">
        <v>77</v>
      </c>
      <c r="B442" s="139" t="s">
        <v>268</v>
      </c>
      <c r="C442" s="133">
        <f>SUM($C$416:$C$441)</f>
        <v>1197881303.2076664</v>
      </c>
      <c r="D442" s="133">
        <f>SUM($D$416:$D$441)</f>
        <v>8891300929.2321129</v>
      </c>
      <c r="E442" s="133">
        <f>SUM($E$416:$E$441)</f>
        <v>10089182232.439779</v>
      </c>
    </row>
    <row r="443" spans="1:5" ht="18" hidden="1" customHeight="1" outlineLevel="1">
      <c r="A443" s="131" t="s">
        <v>47</v>
      </c>
      <c r="B443" s="138" t="s">
        <v>272</v>
      </c>
      <c r="C443" s="133">
        <v>0</v>
      </c>
      <c r="D443" s="133">
        <v>369307</v>
      </c>
      <c r="E443" s="133">
        <v>369307</v>
      </c>
    </row>
    <row r="444" spans="1:5" ht="18" hidden="1" customHeight="1" outlineLevel="1">
      <c r="A444" s="131"/>
      <c r="B444" s="138" t="s">
        <v>203</v>
      </c>
      <c r="C444" s="133">
        <v>4416585</v>
      </c>
      <c r="D444" s="133">
        <v>0</v>
      </c>
      <c r="E444" s="133">
        <v>4416585</v>
      </c>
    </row>
    <row r="445" spans="1:5" ht="18" hidden="1" customHeight="1" outlineLevel="1">
      <c r="A445" s="131" t="s">
        <v>47</v>
      </c>
      <c r="B445" s="138" t="s">
        <v>204</v>
      </c>
      <c r="C445" s="133">
        <v>4033285.8401764776</v>
      </c>
      <c r="D445" s="133">
        <v>3316578.1598235224</v>
      </c>
      <c r="E445" s="133">
        <v>7349864</v>
      </c>
    </row>
    <row r="446" spans="1:5" ht="18" hidden="1" customHeight="1" outlineLevel="1">
      <c r="A446" s="131" t="s">
        <v>47</v>
      </c>
      <c r="B446" s="138" t="s">
        <v>205</v>
      </c>
      <c r="C446" s="133">
        <v>0</v>
      </c>
      <c r="D446" s="133">
        <v>0</v>
      </c>
      <c r="E446" s="133">
        <v>0</v>
      </c>
    </row>
    <row r="447" spans="1:5" ht="18" hidden="1" customHeight="1" outlineLevel="1">
      <c r="A447" s="131"/>
      <c r="B447" s="138" t="s">
        <v>206</v>
      </c>
      <c r="C447" s="133">
        <v>1065657.3963840283</v>
      </c>
      <c r="D447" s="133">
        <v>149257.7536159718</v>
      </c>
      <c r="E447" s="133">
        <v>1214915.1500000001</v>
      </c>
    </row>
    <row r="448" spans="1:5" ht="18" hidden="1" customHeight="1" outlineLevel="1">
      <c r="A448" s="131"/>
      <c r="B448" s="138" t="s">
        <v>207</v>
      </c>
      <c r="C448" s="133">
        <v>2564</v>
      </c>
      <c r="D448" s="133">
        <v>2232751</v>
      </c>
      <c r="E448" s="133">
        <v>2235315</v>
      </c>
    </row>
    <row r="449" spans="1:5" ht="18" hidden="1" customHeight="1" outlineLevel="1">
      <c r="A449" s="131" t="s">
        <v>47</v>
      </c>
      <c r="B449" s="138" t="s">
        <v>208</v>
      </c>
      <c r="C449" s="133">
        <v>24708234.39407241</v>
      </c>
      <c r="D449" s="133">
        <v>195441036.60592744</v>
      </c>
      <c r="E449" s="133">
        <v>220149270.99999985</v>
      </c>
    </row>
    <row r="450" spans="1:5" ht="18" hidden="1" customHeight="1" outlineLevel="1">
      <c r="A450" s="131" t="s">
        <v>47</v>
      </c>
      <c r="B450" s="138" t="s">
        <v>209</v>
      </c>
      <c r="C450" s="133">
        <v>6792900</v>
      </c>
      <c r="D450" s="133">
        <v>84616912</v>
      </c>
      <c r="E450" s="133">
        <v>91409812</v>
      </c>
    </row>
    <row r="451" spans="1:5" ht="18" hidden="1" customHeight="1" outlineLevel="1">
      <c r="A451" s="131" t="s">
        <v>47</v>
      </c>
      <c r="B451" s="138" t="s">
        <v>210</v>
      </c>
      <c r="C451" s="133">
        <v>10750</v>
      </c>
      <c r="D451" s="133">
        <v>318745</v>
      </c>
      <c r="E451" s="133">
        <v>329495</v>
      </c>
    </row>
    <row r="452" spans="1:5" ht="18" hidden="1" customHeight="1" outlineLevel="1">
      <c r="A452" s="131" t="s">
        <v>47</v>
      </c>
      <c r="B452" s="138" t="s">
        <v>211</v>
      </c>
      <c r="C452" s="133">
        <v>64514032</v>
      </c>
      <c r="D452" s="133">
        <v>127645978</v>
      </c>
      <c r="E452" s="133">
        <v>192160010</v>
      </c>
    </row>
    <row r="453" spans="1:5" ht="18" hidden="1" customHeight="1" outlineLevel="1">
      <c r="A453" s="131"/>
      <c r="B453" s="138" t="s">
        <v>212</v>
      </c>
      <c r="C453" s="133">
        <v>1476883</v>
      </c>
      <c r="D453" s="133">
        <v>4021946</v>
      </c>
      <c r="E453" s="133">
        <v>5498829</v>
      </c>
    </row>
    <row r="454" spans="1:5" ht="18" hidden="1" customHeight="1" outlineLevel="1">
      <c r="A454" s="131" t="s">
        <v>47</v>
      </c>
      <c r="B454" s="138" t="s">
        <v>213</v>
      </c>
      <c r="C454" s="133">
        <v>43540704</v>
      </c>
      <c r="D454" s="133">
        <v>214278109</v>
      </c>
      <c r="E454" s="133">
        <v>257818813</v>
      </c>
    </row>
    <row r="455" spans="1:5" ht="18" hidden="1" customHeight="1" outlineLevel="1">
      <c r="A455" s="131" t="s">
        <v>47</v>
      </c>
      <c r="B455" s="138" t="s">
        <v>214</v>
      </c>
      <c r="C455" s="133">
        <v>841560.12772055669</v>
      </c>
      <c r="D455" s="133">
        <v>82699.872279443356</v>
      </c>
      <c r="E455" s="133">
        <v>924260</v>
      </c>
    </row>
    <row r="456" spans="1:5" ht="18" hidden="1" customHeight="1" outlineLevel="1">
      <c r="A456" s="131"/>
      <c r="B456" s="138" t="s">
        <v>273</v>
      </c>
      <c r="C456" s="133">
        <v>0</v>
      </c>
      <c r="D456" s="133">
        <v>27577019</v>
      </c>
      <c r="E456" s="133">
        <v>27577019</v>
      </c>
    </row>
    <row r="457" spans="1:5" ht="18" hidden="1" customHeight="1" outlineLevel="1">
      <c r="A457" s="131" t="s">
        <v>47</v>
      </c>
      <c r="B457" s="138" t="s">
        <v>215</v>
      </c>
      <c r="C457" s="133">
        <v>802282</v>
      </c>
      <c r="D457" s="133">
        <v>29604</v>
      </c>
      <c r="E457" s="133">
        <v>831886</v>
      </c>
    </row>
    <row r="458" spans="1:5" ht="18" hidden="1" customHeight="1" outlineLevel="1">
      <c r="A458" s="131" t="s">
        <v>47</v>
      </c>
      <c r="B458" s="138" t="s">
        <v>216</v>
      </c>
      <c r="C458" s="133">
        <v>922</v>
      </c>
      <c r="D458" s="133">
        <v>2055978</v>
      </c>
      <c r="E458" s="133">
        <v>2056900</v>
      </c>
    </row>
    <row r="459" spans="1:5" ht="18" hidden="1" customHeight="1" outlineLevel="1">
      <c r="A459" s="131" t="s">
        <v>47</v>
      </c>
      <c r="B459" s="138" t="s">
        <v>217</v>
      </c>
      <c r="C459" s="133">
        <v>716248.84806413832</v>
      </c>
      <c r="D459" s="133">
        <v>3797680.765560451</v>
      </c>
      <c r="E459" s="133">
        <v>4513929.6136245895</v>
      </c>
    </row>
    <row r="460" spans="1:5" ht="18" hidden="1" customHeight="1" outlineLevel="1">
      <c r="A460" s="131" t="s">
        <v>47</v>
      </c>
      <c r="B460" s="138" t="s">
        <v>218</v>
      </c>
      <c r="C460" s="133">
        <v>25746695</v>
      </c>
      <c r="D460" s="133">
        <v>134123232</v>
      </c>
      <c r="E460" s="133">
        <v>159869927</v>
      </c>
    </row>
    <row r="461" spans="1:5" ht="18" hidden="1" customHeight="1" outlineLevel="1">
      <c r="A461" s="131" t="s">
        <v>47</v>
      </c>
      <c r="B461" s="138" t="s">
        <v>219</v>
      </c>
      <c r="C461" s="133">
        <v>384397</v>
      </c>
      <c r="D461" s="133">
        <v>899065</v>
      </c>
      <c r="E461" s="133">
        <v>1283462</v>
      </c>
    </row>
    <row r="462" spans="1:5" ht="18" hidden="1" customHeight="1" outlineLevel="1">
      <c r="A462" s="131"/>
      <c r="B462" s="138" t="s">
        <v>220</v>
      </c>
      <c r="C462" s="133">
        <v>0</v>
      </c>
      <c r="D462" s="133">
        <v>1838286</v>
      </c>
      <c r="E462" s="133">
        <v>1838286</v>
      </c>
    </row>
    <row r="463" spans="1:5" ht="18" hidden="1" customHeight="1" outlineLevel="1">
      <c r="A463" s="131" t="s">
        <v>47</v>
      </c>
      <c r="B463" s="138" t="s">
        <v>221</v>
      </c>
      <c r="C463" s="133">
        <v>614437.9</v>
      </c>
      <c r="D463" s="133">
        <v>0</v>
      </c>
      <c r="E463" s="133">
        <v>614437.9</v>
      </c>
    </row>
    <row r="464" spans="1:5" ht="18" hidden="1" customHeight="1" outlineLevel="1">
      <c r="A464" s="131"/>
      <c r="B464" s="138" t="s">
        <v>274</v>
      </c>
      <c r="C464" s="133">
        <v>-51106</v>
      </c>
      <c r="D464" s="133">
        <v>0</v>
      </c>
      <c r="E464" s="133">
        <v>-51106</v>
      </c>
    </row>
    <row r="465" spans="1:5" ht="18" hidden="1" customHeight="1" outlineLevel="1">
      <c r="A465" s="131" t="s">
        <v>47</v>
      </c>
      <c r="B465" s="138" t="s">
        <v>222</v>
      </c>
      <c r="C465" s="133">
        <v>77638143</v>
      </c>
      <c r="D465" s="133">
        <v>88597045</v>
      </c>
      <c r="E465" s="133">
        <v>166235188</v>
      </c>
    </row>
    <row r="466" spans="1:5" ht="18" hidden="1" customHeight="1" outlineLevel="1">
      <c r="A466" s="131" t="s">
        <v>47</v>
      </c>
      <c r="B466" s="138" t="s">
        <v>223</v>
      </c>
      <c r="C466" s="133">
        <v>2822841</v>
      </c>
      <c r="D466" s="133">
        <v>3450139</v>
      </c>
      <c r="E466" s="133">
        <v>6272980</v>
      </c>
    </row>
    <row r="467" spans="1:5" ht="18" hidden="1" customHeight="1" outlineLevel="1">
      <c r="A467" s="131" t="s">
        <v>47</v>
      </c>
      <c r="B467" s="138" t="s">
        <v>224</v>
      </c>
      <c r="C467" s="133">
        <v>790777.31838678522</v>
      </c>
      <c r="D467" s="133">
        <v>10347784.681613214</v>
      </c>
      <c r="E467" s="133">
        <v>11138562</v>
      </c>
    </row>
    <row r="468" spans="1:5" ht="18" hidden="1" customHeight="1" outlineLevel="1">
      <c r="A468" s="131" t="s">
        <v>47</v>
      </c>
      <c r="B468" s="138" t="s">
        <v>225</v>
      </c>
      <c r="C468" s="133">
        <v>745927</v>
      </c>
      <c r="D468" s="133">
        <v>10222059</v>
      </c>
      <c r="E468" s="133">
        <v>10967986</v>
      </c>
    </row>
    <row r="469" spans="1:5" ht="18" customHeight="1" collapsed="1">
      <c r="A469" s="131" t="s">
        <v>79</v>
      </c>
      <c r="B469" s="139" t="s">
        <v>269</v>
      </c>
      <c r="C469" s="133">
        <f>SUM($C$443:$C$468)</f>
        <v>261614720.8248044</v>
      </c>
      <c r="D469" s="133">
        <f>SUM($D$443:$D$468)</f>
        <v>915411212.8388201</v>
      </c>
      <c r="E469" s="133">
        <f>SUM($E$443:$E$468)</f>
        <v>1177025933.6636243</v>
      </c>
    </row>
    <row r="470" spans="1:5" ht="18" hidden="1" customHeight="1" outlineLevel="1">
      <c r="A470" s="131" t="s">
        <v>47</v>
      </c>
      <c r="B470" s="132" t="s">
        <v>272</v>
      </c>
      <c r="C470" s="133">
        <v>0</v>
      </c>
      <c r="D470" s="133">
        <v>9173038</v>
      </c>
      <c r="E470" s="133">
        <v>9173038</v>
      </c>
    </row>
    <row r="471" spans="1:5" ht="18" hidden="1" customHeight="1" outlineLevel="1">
      <c r="A471" s="131"/>
      <c r="B471" s="132" t="s">
        <v>203</v>
      </c>
      <c r="C471" s="133">
        <v>48944102</v>
      </c>
      <c r="D471" s="133">
        <v>6080</v>
      </c>
      <c r="E471" s="133">
        <v>48950182</v>
      </c>
    </row>
    <row r="472" spans="1:5" ht="18" hidden="1" customHeight="1" outlineLevel="1">
      <c r="A472" s="131" t="s">
        <v>47</v>
      </c>
      <c r="B472" s="132" t="s">
        <v>204</v>
      </c>
      <c r="C472" s="133">
        <v>12335693.453116694</v>
      </c>
      <c r="D472" s="133">
        <v>20261684.546883307</v>
      </c>
      <c r="E472" s="133">
        <v>32597378</v>
      </c>
    </row>
    <row r="473" spans="1:5" ht="18" hidden="1" customHeight="1" outlineLevel="1">
      <c r="A473" s="131" t="s">
        <v>47</v>
      </c>
      <c r="B473" s="132" t="s">
        <v>205</v>
      </c>
      <c r="C473" s="133">
        <v>0</v>
      </c>
      <c r="D473" s="133">
        <v>0</v>
      </c>
      <c r="E473" s="133">
        <v>0</v>
      </c>
    </row>
    <row r="474" spans="1:5" ht="18" hidden="1" customHeight="1" outlineLevel="1">
      <c r="A474" s="131"/>
      <c r="B474" s="132" t="s">
        <v>206</v>
      </c>
      <c r="C474" s="133">
        <v>27588149.764184508</v>
      </c>
      <c r="D474" s="133">
        <v>3675657.8258154946</v>
      </c>
      <c r="E474" s="133">
        <v>31263807.590000004</v>
      </c>
    </row>
    <row r="475" spans="1:5" ht="18" hidden="1" customHeight="1" outlineLevel="1">
      <c r="A475" s="131"/>
      <c r="B475" s="132" t="s">
        <v>207</v>
      </c>
      <c r="C475" s="133">
        <v>25451</v>
      </c>
      <c r="D475" s="133">
        <v>23033639</v>
      </c>
      <c r="E475" s="133">
        <v>23059090</v>
      </c>
    </row>
    <row r="476" spans="1:5" ht="18" hidden="1" customHeight="1" outlineLevel="1">
      <c r="A476" s="131" t="s">
        <v>47</v>
      </c>
      <c r="B476" s="132" t="s">
        <v>208</v>
      </c>
      <c r="C476" s="133">
        <v>211251015.18598598</v>
      </c>
      <c r="D476" s="133">
        <v>1976116139.0857148</v>
      </c>
      <c r="E476" s="133">
        <v>2187367154.2717009</v>
      </c>
    </row>
    <row r="477" spans="1:5" ht="18" hidden="1" customHeight="1" outlineLevel="1">
      <c r="A477" s="131" t="s">
        <v>47</v>
      </c>
      <c r="B477" s="132" t="s">
        <v>209</v>
      </c>
      <c r="C477" s="133">
        <v>55827328</v>
      </c>
      <c r="D477" s="133">
        <v>661911850</v>
      </c>
      <c r="E477" s="133">
        <v>717739178</v>
      </c>
    </row>
    <row r="478" spans="1:5" ht="18" hidden="1" customHeight="1" outlineLevel="1">
      <c r="A478" s="131" t="s">
        <v>47</v>
      </c>
      <c r="B478" s="132" t="s">
        <v>210</v>
      </c>
      <c r="C478" s="133">
        <v>522969</v>
      </c>
      <c r="D478" s="133">
        <v>12144503</v>
      </c>
      <c r="E478" s="133">
        <v>12667472</v>
      </c>
    </row>
    <row r="479" spans="1:5" ht="18" hidden="1" customHeight="1" outlineLevel="1">
      <c r="A479" s="131" t="s">
        <v>47</v>
      </c>
      <c r="B479" s="132" t="s">
        <v>211</v>
      </c>
      <c r="C479" s="133">
        <v>229457383</v>
      </c>
      <c r="D479" s="133">
        <v>1186286772</v>
      </c>
      <c r="E479" s="133">
        <v>1415744155</v>
      </c>
    </row>
    <row r="480" spans="1:5" ht="18" hidden="1" customHeight="1" outlineLevel="1">
      <c r="A480" s="131"/>
      <c r="B480" s="132" t="s">
        <v>212</v>
      </c>
      <c r="C480" s="133">
        <v>26044006</v>
      </c>
      <c r="D480" s="133">
        <v>26192418</v>
      </c>
      <c r="E480" s="133">
        <v>52236424</v>
      </c>
    </row>
    <row r="481" spans="1:5" ht="18" hidden="1" customHeight="1" outlineLevel="1">
      <c r="A481" s="131" t="s">
        <v>47</v>
      </c>
      <c r="B481" s="132" t="s">
        <v>213</v>
      </c>
      <c r="C481" s="133">
        <v>241798249</v>
      </c>
      <c r="D481" s="133">
        <v>2757077425</v>
      </c>
      <c r="E481" s="133">
        <v>2998875674</v>
      </c>
    </row>
    <row r="482" spans="1:5" ht="18" hidden="1" customHeight="1" outlineLevel="1">
      <c r="A482" s="131" t="s">
        <v>47</v>
      </c>
      <c r="B482" s="132" t="s">
        <v>214</v>
      </c>
      <c r="C482" s="133">
        <v>24662583</v>
      </c>
      <c r="D482" s="133">
        <v>1735698</v>
      </c>
      <c r="E482" s="133">
        <v>26398281</v>
      </c>
    </row>
    <row r="483" spans="1:5" ht="18" hidden="1" customHeight="1" outlineLevel="1">
      <c r="A483" s="131"/>
      <c r="B483" s="132" t="s">
        <v>273</v>
      </c>
      <c r="C483" s="133">
        <v>0</v>
      </c>
      <c r="D483" s="133">
        <v>223434815</v>
      </c>
      <c r="E483" s="133">
        <v>223434815</v>
      </c>
    </row>
    <row r="484" spans="1:5" ht="18" hidden="1" customHeight="1" outlineLevel="1">
      <c r="A484" s="131" t="s">
        <v>47</v>
      </c>
      <c r="B484" s="132" t="s">
        <v>215</v>
      </c>
      <c r="C484" s="133">
        <v>16371610.291200001</v>
      </c>
      <c r="D484" s="133">
        <v>781826.70880000014</v>
      </c>
      <c r="E484" s="133">
        <v>17153437</v>
      </c>
    </row>
    <row r="485" spans="1:5" ht="18" hidden="1" customHeight="1" outlineLevel="1">
      <c r="A485" s="131" t="s">
        <v>47</v>
      </c>
      <c r="B485" s="132" t="s">
        <v>216</v>
      </c>
      <c r="C485" s="133">
        <v>1654930</v>
      </c>
      <c r="D485" s="133">
        <v>129733893</v>
      </c>
      <c r="E485" s="133">
        <v>131388823</v>
      </c>
    </row>
    <row r="486" spans="1:5" ht="18" hidden="1" customHeight="1" outlineLevel="1">
      <c r="A486" s="131" t="s">
        <v>47</v>
      </c>
      <c r="B486" s="132" t="s">
        <v>217</v>
      </c>
      <c r="C486" s="133">
        <v>20250672.644157887</v>
      </c>
      <c r="D486" s="133">
        <v>120138245.93754515</v>
      </c>
      <c r="E486" s="133">
        <v>140388918.58170307</v>
      </c>
    </row>
    <row r="487" spans="1:5" ht="18" hidden="1" customHeight="1" outlineLevel="1">
      <c r="A487" s="131" t="s">
        <v>47</v>
      </c>
      <c r="B487" s="132" t="s">
        <v>218</v>
      </c>
      <c r="C487" s="133">
        <v>91705711</v>
      </c>
      <c r="D487" s="133">
        <v>1313347604</v>
      </c>
      <c r="E487" s="133">
        <v>1405053315</v>
      </c>
    </row>
    <row r="488" spans="1:5" ht="18" hidden="1" customHeight="1" outlineLevel="1">
      <c r="A488" s="131" t="s">
        <v>47</v>
      </c>
      <c r="B488" s="132" t="s">
        <v>219</v>
      </c>
      <c r="C488" s="133">
        <v>5007197</v>
      </c>
      <c r="D488" s="133">
        <v>11952009</v>
      </c>
      <c r="E488" s="133">
        <v>16959206</v>
      </c>
    </row>
    <row r="489" spans="1:5" ht="18" hidden="1" customHeight="1" outlineLevel="1">
      <c r="A489" s="131"/>
      <c r="B489" s="132" t="s">
        <v>220</v>
      </c>
      <c r="C489" s="133">
        <v>0</v>
      </c>
      <c r="D489" s="133">
        <v>10702937</v>
      </c>
      <c r="E489" s="133">
        <v>10702937</v>
      </c>
    </row>
    <row r="490" spans="1:5" ht="18" hidden="1" customHeight="1" outlineLevel="1">
      <c r="A490" s="131" t="s">
        <v>47</v>
      </c>
      <c r="B490" s="132" t="s">
        <v>221</v>
      </c>
      <c r="C490" s="133">
        <v>5265752.57</v>
      </c>
      <c r="D490" s="133">
        <v>0</v>
      </c>
      <c r="E490" s="133">
        <v>5265752.57</v>
      </c>
    </row>
    <row r="491" spans="1:5" ht="18" hidden="1" customHeight="1" outlineLevel="1">
      <c r="A491" s="131"/>
      <c r="B491" s="132" t="s">
        <v>274</v>
      </c>
      <c r="C491" s="133">
        <v>3684816</v>
      </c>
      <c r="D491" s="133">
        <v>0</v>
      </c>
      <c r="E491" s="133">
        <v>3684816</v>
      </c>
    </row>
    <row r="492" spans="1:5" ht="18" hidden="1" customHeight="1" outlineLevel="1">
      <c r="A492" s="131" t="s">
        <v>47</v>
      </c>
      <c r="B492" s="132" t="s">
        <v>222</v>
      </c>
      <c r="C492" s="133">
        <v>385320165</v>
      </c>
      <c r="D492" s="133">
        <v>985356743</v>
      </c>
      <c r="E492" s="133">
        <v>1370676908</v>
      </c>
    </row>
    <row r="493" spans="1:5" ht="18" hidden="1" customHeight="1" outlineLevel="1">
      <c r="A493" s="131" t="s">
        <v>47</v>
      </c>
      <c r="B493" s="132" t="s">
        <v>223</v>
      </c>
      <c r="C493" s="133">
        <v>32576132.850000001</v>
      </c>
      <c r="D493" s="133">
        <v>56780630</v>
      </c>
      <c r="E493" s="133">
        <v>89356762.849999994</v>
      </c>
    </row>
    <row r="494" spans="1:5" ht="18" hidden="1" customHeight="1" outlineLevel="1">
      <c r="A494" s="131" t="s">
        <v>47</v>
      </c>
      <c r="B494" s="132" t="s">
        <v>224</v>
      </c>
      <c r="C494" s="133">
        <v>10763404.273825938</v>
      </c>
      <c r="D494" s="133">
        <v>146745082.96617407</v>
      </c>
      <c r="E494" s="133">
        <v>157508487.24000001</v>
      </c>
    </row>
    <row r="495" spans="1:5" ht="18" hidden="1" customHeight="1" outlineLevel="1">
      <c r="A495" s="131" t="s">
        <v>47</v>
      </c>
      <c r="B495" s="132" t="s">
        <v>225</v>
      </c>
      <c r="C495" s="133">
        <v>8438703</v>
      </c>
      <c r="D495" s="133">
        <v>130123451</v>
      </c>
      <c r="E495" s="133">
        <v>138562154</v>
      </c>
    </row>
    <row r="496" spans="1:5" ht="18" customHeight="1" collapsed="1">
      <c r="A496" s="131" t="s">
        <v>81</v>
      </c>
      <c r="B496" s="135" t="s">
        <v>270</v>
      </c>
      <c r="C496" s="133">
        <f>SUM($C$470:$C$495)</f>
        <v>1459496024.0324709</v>
      </c>
      <c r="D496" s="133">
        <f>SUM($D$470:$D$495)</f>
        <v>9806712142.0709324</v>
      </c>
      <c r="E496" s="133">
        <f>SUM($E$470:$E$495)</f>
        <v>11266208166.103405</v>
      </c>
    </row>
    <row r="497" spans="2:2">
      <c r="B497" s="127"/>
    </row>
    <row r="498" spans="2:2">
      <c r="B498" s="127"/>
    </row>
    <row r="499" spans="2:2">
      <c r="B499" s="127"/>
    </row>
    <row r="500" spans="2:2">
      <c r="B500" s="127"/>
    </row>
    <row r="501" spans="2:2">
      <c r="B501" s="127"/>
    </row>
    <row r="502" spans="2:2">
      <c r="B502" s="127"/>
    </row>
    <row r="503" spans="2:2">
      <c r="B503" s="127"/>
    </row>
  </sheetData>
  <mergeCells count="9">
    <mergeCell ref="A8:E8"/>
    <mergeCell ref="A117:E117"/>
    <mergeCell ref="A253:E253"/>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5953-AD8F-4357-AAB5-F498C15A94A7}">
  <dimension ref="A1:F652"/>
  <sheetViews>
    <sheetView showGridLines="0" zoomScaleNormal="100" workbookViewId="0">
      <selection activeCell="B210" sqref="B210"/>
    </sheetView>
  </sheetViews>
  <sheetFormatPr defaultColWidth="9.140625" defaultRowHeight="14.25" outlineLevelRow="1"/>
  <cols>
    <col min="1" max="1" width="4.5703125" style="105" customWidth="1"/>
    <col min="2" max="2" width="48.5703125" style="105" customWidth="1"/>
    <col min="3" max="5" width="24.7109375" style="105" customWidth="1"/>
    <col min="6" max="16384" width="9.140625" style="105"/>
  </cols>
  <sheetData>
    <row r="1" spans="1:6" ht="16.5">
      <c r="A1" s="393" t="s">
        <v>195</v>
      </c>
      <c r="B1" s="393"/>
      <c r="C1" s="393"/>
      <c r="D1" s="393"/>
      <c r="E1" s="393"/>
    </row>
    <row r="2" spans="1:6" ht="16.5">
      <c r="A2" s="393" t="s">
        <v>196</v>
      </c>
      <c r="B2" s="393"/>
      <c r="C2" s="393"/>
      <c r="D2" s="393"/>
      <c r="E2" s="393"/>
    </row>
    <row r="3" spans="1:6" ht="16.5">
      <c r="A3" s="393" t="s">
        <v>197</v>
      </c>
      <c r="B3" s="393"/>
      <c r="C3" s="393"/>
      <c r="D3" s="393"/>
      <c r="E3" s="393"/>
    </row>
    <row r="4" spans="1:6" ht="16.5">
      <c r="A4" s="106"/>
      <c r="B4" s="106"/>
      <c r="C4" s="106"/>
      <c r="D4" s="106" t="s">
        <v>276</v>
      </c>
      <c r="E4" s="107"/>
    </row>
    <row r="5" spans="1:6" ht="27.2" customHeight="1" thickBot="1">
      <c r="A5" s="394" t="s">
        <v>34</v>
      </c>
      <c r="B5" s="394"/>
      <c r="C5" s="394"/>
      <c r="D5" s="394"/>
      <c r="E5" s="394"/>
    </row>
    <row r="6" spans="1:6" ht="17.25" thickBot="1">
      <c r="A6" s="106"/>
      <c r="B6" s="106"/>
      <c r="C6" s="108" t="s">
        <v>199</v>
      </c>
      <c r="D6" s="108" t="s">
        <v>200</v>
      </c>
      <c r="E6" s="108" t="s">
        <v>192</v>
      </c>
    </row>
    <row r="7" spans="1:6" ht="15.2" customHeight="1">
      <c r="A7" s="395" t="s">
        <v>201</v>
      </c>
      <c r="B7" s="395"/>
      <c r="C7" s="395"/>
      <c r="D7" s="395"/>
      <c r="E7" s="395"/>
    </row>
    <row r="8" spans="1:6" ht="15.2" hidden="1" customHeight="1" outlineLevel="1">
      <c r="A8" s="109"/>
      <c r="B8" s="110" t="s">
        <v>202</v>
      </c>
      <c r="C8" s="111">
        <v>0</v>
      </c>
      <c r="D8" s="111">
        <v>782095</v>
      </c>
      <c r="E8" s="111">
        <v>782095</v>
      </c>
      <c r="F8" s="112"/>
    </row>
    <row r="9" spans="1:6" ht="15.2" hidden="1" customHeight="1" outlineLevel="1">
      <c r="A9" s="109"/>
      <c r="B9" s="110" t="s">
        <v>272</v>
      </c>
      <c r="C9" s="111">
        <v>2121573</v>
      </c>
      <c r="D9" s="111">
        <v>8702124</v>
      </c>
      <c r="E9" s="111">
        <v>10823697</v>
      </c>
      <c r="F9" s="112"/>
    </row>
    <row r="10" spans="1:6" ht="15.2" hidden="1" customHeight="1" outlineLevel="1">
      <c r="A10" s="109"/>
      <c r="B10" s="110" t="s">
        <v>203</v>
      </c>
      <c r="C10" s="111">
        <v>76127426</v>
      </c>
      <c r="D10" s="111">
        <v>0</v>
      </c>
      <c r="E10" s="111">
        <v>76127426</v>
      </c>
      <c r="F10" s="112"/>
    </row>
    <row r="11" spans="1:6" ht="15.2" hidden="1" customHeight="1" outlineLevel="1">
      <c r="A11" s="109"/>
      <c r="B11" s="110" t="s">
        <v>204</v>
      </c>
      <c r="C11" s="111">
        <v>56850319</v>
      </c>
      <c r="D11" s="111">
        <v>69208613</v>
      </c>
      <c r="E11" s="111">
        <v>126058932</v>
      </c>
      <c r="F11" s="112"/>
    </row>
    <row r="12" spans="1:6" ht="15.2" hidden="1" customHeight="1" outlineLevel="1">
      <c r="A12" s="109"/>
      <c r="B12" s="110" t="s">
        <v>205</v>
      </c>
      <c r="C12" s="111">
        <v>0</v>
      </c>
      <c r="D12" s="111">
        <v>23931129</v>
      </c>
      <c r="E12" s="111">
        <v>23931129</v>
      </c>
      <c r="F12" s="112"/>
    </row>
    <row r="13" spans="1:6" ht="15.2" hidden="1" customHeight="1" outlineLevel="1">
      <c r="A13" s="109"/>
      <c r="B13" s="110" t="s">
        <v>206</v>
      </c>
      <c r="C13" s="111">
        <v>14160722</v>
      </c>
      <c r="D13" s="111">
        <v>29684695.949999999</v>
      </c>
      <c r="E13" s="111">
        <v>43845417.950000003</v>
      </c>
      <c r="F13" s="112"/>
    </row>
    <row r="14" spans="1:6" ht="15.2" hidden="1" customHeight="1" outlineLevel="1">
      <c r="A14" s="109"/>
      <c r="B14" s="110" t="s">
        <v>207</v>
      </c>
      <c r="C14" s="111">
        <v>686928</v>
      </c>
      <c r="D14" s="111">
        <v>31987220</v>
      </c>
      <c r="E14" s="111">
        <v>32674148</v>
      </c>
      <c r="F14" s="112"/>
    </row>
    <row r="15" spans="1:6" ht="15.2" hidden="1" customHeight="1" outlineLevel="1">
      <c r="A15" s="109"/>
      <c r="B15" s="110" t="s">
        <v>208</v>
      </c>
      <c r="C15" s="111">
        <v>250998374</v>
      </c>
      <c r="D15" s="111">
        <v>1914977184</v>
      </c>
      <c r="E15" s="111">
        <v>2165975558</v>
      </c>
      <c r="F15" s="112"/>
    </row>
    <row r="16" spans="1:6" ht="15.2" hidden="1" customHeight="1" outlineLevel="1">
      <c r="A16" s="109"/>
      <c r="B16" s="110" t="s">
        <v>209</v>
      </c>
      <c r="C16" s="111">
        <v>50616804</v>
      </c>
      <c r="D16" s="111">
        <v>624796162</v>
      </c>
      <c r="E16" s="111">
        <v>675412966</v>
      </c>
      <c r="F16" s="112"/>
    </row>
    <row r="17" spans="1:6" ht="15.2" hidden="1" customHeight="1" outlineLevel="1">
      <c r="A17" s="109"/>
      <c r="B17" s="110" t="s">
        <v>211</v>
      </c>
      <c r="C17" s="111">
        <v>339070338</v>
      </c>
      <c r="D17" s="111">
        <v>1620086117</v>
      </c>
      <c r="E17" s="111">
        <v>1959156455</v>
      </c>
      <c r="F17" s="112"/>
    </row>
    <row r="18" spans="1:6" ht="15.2" hidden="1" customHeight="1" outlineLevel="1">
      <c r="A18" s="109"/>
      <c r="B18" s="110" t="s">
        <v>212</v>
      </c>
      <c r="C18" s="111">
        <v>156876299</v>
      </c>
      <c r="D18" s="111">
        <v>371945</v>
      </c>
      <c r="E18" s="111">
        <v>157248244</v>
      </c>
      <c r="F18" s="112"/>
    </row>
    <row r="19" spans="1:6" ht="15.2" hidden="1" customHeight="1" outlineLevel="1">
      <c r="A19" s="109"/>
      <c r="B19" s="110" t="s">
        <v>213</v>
      </c>
      <c r="C19" s="111">
        <v>269355059</v>
      </c>
      <c r="D19" s="111">
        <v>3198870604</v>
      </c>
      <c r="E19" s="111">
        <v>3468225663</v>
      </c>
      <c r="F19" s="112"/>
    </row>
    <row r="20" spans="1:6" ht="15.2" hidden="1" customHeight="1" outlineLevel="1">
      <c r="A20" s="109"/>
      <c r="B20" s="110" t="s">
        <v>214</v>
      </c>
      <c r="C20" s="111">
        <v>103945304</v>
      </c>
      <c r="D20" s="111">
        <v>11064834</v>
      </c>
      <c r="E20" s="111">
        <v>115010138</v>
      </c>
      <c r="F20" s="112"/>
    </row>
    <row r="21" spans="1:6" ht="15.2" hidden="1" customHeight="1" outlineLevel="1">
      <c r="A21" s="109"/>
      <c r="B21" s="110" t="s">
        <v>273</v>
      </c>
      <c r="C21" s="111">
        <v>0</v>
      </c>
      <c r="D21" s="111">
        <v>112678156</v>
      </c>
      <c r="E21" s="111">
        <v>112678156</v>
      </c>
      <c r="F21" s="112"/>
    </row>
    <row r="22" spans="1:6" ht="15.2" hidden="1" customHeight="1" outlineLevel="1">
      <c r="A22" s="109"/>
      <c r="B22" s="110" t="s">
        <v>215</v>
      </c>
      <c r="C22" s="111">
        <v>25574443</v>
      </c>
      <c r="D22" s="111">
        <v>20</v>
      </c>
      <c r="E22" s="111">
        <v>25574463</v>
      </c>
      <c r="F22" s="112"/>
    </row>
    <row r="23" spans="1:6" ht="15.2" hidden="1" customHeight="1" outlineLevel="1">
      <c r="A23" s="109"/>
      <c r="B23" s="110" t="s">
        <v>216</v>
      </c>
      <c r="C23" s="111">
        <v>0</v>
      </c>
      <c r="D23" s="111">
        <v>55239526</v>
      </c>
      <c r="E23" s="111">
        <v>55239526</v>
      </c>
      <c r="F23" s="112"/>
    </row>
    <row r="24" spans="1:6" ht="15.2" hidden="1" customHeight="1" outlineLevel="1">
      <c r="A24" s="109"/>
      <c r="B24" s="110" t="s">
        <v>217</v>
      </c>
      <c r="C24" s="111">
        <v>41001148.519999996</v>
      </c>
      <c r="D24" s="111">
        <v>214217550.82000005</v>
      </c>
      <c r="E24" s="111">
        <v>255218699.34000003</v>
      </c>
      <c r="F24" s="112"/>
    </row>
    <row r="25" spans="1:6" ht="15.2" hidden="1" customHeight="1" outlineLevel="1">
      <c r="A25" s="109"/>
      <c r="B25" s="110" t="s">
        <v>218</v>
      </c>
      <c r="C25" s="111">
        <v>161335276</v>
      </c>
      <c r="D25" s="111">
        <v>2119689372</v>
      </c>
      <c r="E25" s="111">
        <v>2281024648</v>
      </c>
      <c r="F25" s="112"/>
    </row>
    <row r="26" spans="1:6" ht="15.2" hidden="1" customHeight="1" outlineLevel="1">
      <c r="A26" s="109"/>
      <c r="B26" s="110" t="s">
        <v>219</v>
      </c>
      <c r="C26" s="111">
        <v>10059781</v>
      </c>
      <c r="D26" s="111">
        <v>25300585</v>
      </c>
      <c r="E26" s="111">
        <v>35360366</v>
      </c>
      <c r="F26" s="112"/>
    </row>
    <row r="27" spans="1:6" ht="15.2" hidden="1" customHeight="1" outlineLevel="1">
      <c r="A27" s="109"/>
      <c r="B27" s="110" t="s">
        <v>277</v>
      </c>
      <c r="C27" s="111">
        <v>168327</v>
      </c>
      <c r="D27" s="111">
        <v>9253437</v>
      </c>
      <c r="E27" s="111">
        <v>9421764</v>
      </c>
      <c r="F27" s="112"/>
    </row>
    <row r="28" spans="1:6" ht="15.2" hidden="1" customHeight="1" outlineLevel="1">
      <c r="A28" s="109"/>
      <c r="B28" s="110" t="s">
        <v>220</v>
      </c>
      <c r="C28" s="111">
        <v>605704.41</v>
      </c>
      <c r="D28" s="111">
        <v>37567308</v>
      </c>
      <c r="E28" s="111">
        <v>38173012.409999996</v>
      </c>
      <c r="F28" s="112"/>
    </row>
    <row r="29" spans="1:6" ht="15.2" hidden="1" customHeight="1" outlineLevel="1">
      <c r="A29" s="109"/>
      <c r="B29" s="110" t="s">
        <v>221</v>
      </c>
      <c r="C29" s="111">
        <v>7571463.8200000003</v>
      </c>
      <c r="D29" s="111">
        <v>0</v>
      </c>
      <c r="E29" s="111">
        <v>7571463.8200000003</v>
      </c>
      <c r="F29" s="112"/>
    </row>
    <row r="30" spans="1:6" ht="15.2" hidden="1" customHeight="1" outlineLevel="1">
      <c r="A30" s="109"/>
      <c r="B30" s="110" t="s">
        <v>274</v>
      </c>
      <c r="C30" s="111">
        <v>1018630</v>
      </c>
      <c r="D30" s="111">
        <v>352331</v>
      </c>
      <c r="E30" s="111">
        <v>1370961</v>
      </c>
      <c r="F30" s="112"/>
    </row>
    <row r="31" spans="1:6" ht="15.2" hidden="1" customHeight="1" outlineLevel="1">
      <c r="A31" s="109"/>
      <c r="B31" s="110" t="s">
        <v>222</v>
      </c>
      <c r="C31" s="111">
        <v>312916258</v>
      </c>
      <c r="D31" s="111">
        <v>1290481190</v>
      </c>
      <c r="E31" s="111">
        <v>1603397448</v>
      </c>
      <c r="F31" s="112"/>
    </row>
    <row r="32" spans="1:6" ht="15.2" hidden="1" customHeight="1" outlineLevel="1">
      <c r="A32" s="109"/>
      <c r="B32" s="110" t="s">
        <v>278</v>
      </c>
      <c r="C32" s="111">
        <v>0</v>
      </c>
      <c r="D32" s="111">
        <v>0</v>
      </c>
      <c r="E32" s="111">
        <v>0</v>
      </c>
      <c r="F32" s="112"/>
    </row>
    <row r="33" spans="1:6" ht="15.2" hidden="1" customHeight="1" outlineLevel="1">
      <c r="A33" s="109"/>
      <c r="B33" s="110" t="s">
        <v>223</v>
      </c>
      <c r="C33" s="111">
        <v>162668046</v>
      </c>
      <c r="D33" s="111">
        <v>181073182</v>
      </c>
      <c r="E33" s="111">
        <v>343741228</v>
      </c>
      <c r="F33" s="112"/>
    </row>
    <row r="34" spans="1:6" ht="15.2" hidden="1" customHeight="1" outlineLevel="1">
      <c r="A34" s="109"/>
      <c r="B34" s="110" t="s">
        <v>224</v>
      </c>
      <c r="C34" s="111">
        <v>41745813.399999999</v>
      </c>
      <c r="D34" s="111">
        <v>443650062.80000001</v>
      </c>
      <c r="E34" s="111">
        <v>485395876.19999999</v>
      </c>
      <c r="F34" s="112"/>
    </row>
    <row r="35" spans="1:6" ht="15.2" hidden="1" customHeight="1" outlineLevel="1">
      <c r="A35" s="109"/>
      <c r="B35" s="110" t="s">
        <v>225</v>
      </c>
      <c r="C35" s="111">
        <v>78792824</v>
      </c>
      <c r="D35" s="111">
        <v>283793589</v>
      </c>
      <c r="E35" s="111">
        <v>362586413</v>
      </c>
      <c r="F35" s="112"/>
    </row>
    <row r="36" spans="1:6" ht="15.2" customHeight="1" collapsed="1">
      <c r="A36" s="109" t="s">
        <v>37</v>
      </c>
      <c r="B36" s="113" t="s">
        <v>226</v>
      </c>
      <c r="C36" s="111">
        <f>SUM($C$8:$C$35)</f>
        <v>2164266861.1500001</v>
      </c>
      <c r="D36" s="111">
        <f>SUM($D$8:$D$35)</f>
        <v>12307759032.57</v>
      </c>
      <c r="E36" s="111">
        <f>SUM($E$8:$E$35)</f>
        <v>14472025893.720001</v>
      </c>
      <c r="F36" s="112"/>
    </row>
    <row r="37" spans="1:6" ht="15.2" hidden="1" customHeight="1" outlineLevel="1">
      <c r="A37" s="109"/>
      <c r="B37" s="110" t="s">
        <v>202</v>
      </c>
      <c r="C37" s="111">
        <v>0</v>
      </c>
      <c r="D37" s="111">
        <v>0</v>
      </c>
      <c r="E37" s="111">
        <v>0</v>
      </c>
      <c r="F37" s="112"/>
    </row>
    <row r="38" spans="1:6" ht="15.2" hidden="1" customHeight="1" outlineLevel="1">
      <c r="A38" s="109"/>
      <c r="B38" s="110" t="s">
        <v>272</v>
      </c>
      <c r="C38" s="111">
        <v>549616</v>
      </c>
      <c r="D38" s="111">
        <v>1022104</v>
      </c>
      <c r="E38" s="111">
        <v>1571720</v>
      </c>
      <c r="F38" s="112"/>
    </row>
    <row r="39" spans="1:6" ht="15.2" hidden="1" customHeight="1" outlineLevel="1">
      <c r="A39" s="109"/>
      <c r="B39" s="110" t="s">
        <v>203</v>
      </c>
      <c r="C39" s="111">
        <v>34540324</v>
      </c>
      <c r="D39" s="111">
        <v>0</v>
      </c>
      <c r="E39" s="111">
        <v>34540324</v>
      </c>
      <c r="F39" s="112"/>
    </row>
    <row r="40" spans="1:6" ht="15.2" hidden="1" customHeight="1" outlineLevel="1">
      <c r="A40" s="109"/>
      <c r="B40" s="110" t="s">
        <v>204</v>
      </c>
      <c r="C40" s="111">
        <v>10000</v>
      </c>
      <c r="D40" s="111">
        <v>0</v>
      </c>
      <c r="E40" s="111">
        <v>10000</v>
      </c>
      <c r="F40" s="112"/>
    </row>
    <row r="41" spans="1:6" ht="15.2" hidden="1" customHeight="1" outlineLevel="1">
      <c r="A41" s="109"/>
      <c r="B41" s="110" t="s">
        <v>205</v>
      </c>
      <c r="C41" s="111">
        <v>0</v>
      </c>
      <c r="D41" s="111">
        <v>413711</v>
      </c>
      <c r="E41" s="111">
        <v>413711</v>
      </c>
      <c r="F41" s="112"/>
    </row>
    <row r="42" spans="1:6" ht="15.2" hidden="1" customHeight="1" outlineLevel="1">
      <c r="A42" s="109"/>
      <c r="B42" s="110" t="s">
        <v>206</v>
      </c>
      <c r="C42" s="111">
        <v>0</v>
      </c>
      <c r="D42" s="111">
        <v>0</v>
      </c>
      <c r="E42" s="111">
        <v>0</v>
      </c>
      <c r="F42" s="112"/>
    </row>
    <row r="43" spans="1:6" ht="15.2" hidden="1" customHeight="1" outlineLevel="1">
      <c r="A43" s="109"/>
      <c r="B43" s="110" t="s">
        <v>207</v>
      </c>
      <c r="C43" s="111">
        <v>0</v>
      </c>
      <c r="D43" s="111">
        <v>44031</v>
      </c>
      <c r="E43" s="111">
        <v>44031</v>
      </c>
      <c r="F43" s="112"/>
    </row>
    <row r="44" spans="1:6" ht="15.2" hidden="1" customHeight="1" outlineLevel="1">
      <c r="A44" s="109"/>
      <c r="B44" s="110" t="s">
        <v>208</v>
      </c>
      <c r="C44" s="111">
        <v>52692814</v>
      </c>
      <c r="D44" s="111">
        <v>418647362</v>
      </c>
      <c r="E44" s="111">
        <v>471340176</v>
      </c>
      <c r="F44" s="112"/>
    </row>
    <row r="45" spans="1:6" ht="15.2" hidden="1" customHeight="1" outlineLevel="1">
      <c r="A45" s="109"/>
      <c r="B45" s="110" t="s">
        <v>209</v>
      </c>
      <c r="C45" s="111">
        <v>3990505</v>
      </c>
      <c r="D45" s="111">
        <v>144765950.21999976</v>
      </c>
      <c r="E45" s="111">
        <v>148756455.21999976</v>
      </c>
      <c r="F45" s="112"/>
    </row>
    <row r="46" spans="1:6" ht="15.2" hidden="1" customHeight="1" outlineLevel="1">
      <c r="A46" s="109"/>
      <c r="B46" s="110" t="s">
        <v>211</v>
      </c>
      <c r="C46" s="111">
        <v>61509849</v>
      </c>
      <c r="D46" s="111">
        <v>437915220</v>
      </c>
      <c r="E46" s="111">
        <v>499425069</v>
      </c>
      <c r="F46" s="112"/>
    </row>
    <row r="47" spans="1:6" ht="15.2" hidden="1" customHeight="1" outlineLevel="1">
      <c r="A47" s="109"/>
      <c r="B47" s="110" t="s">
        <v>212</v>
      </c>
      <c r="C47" s="111">
        <v>1234</v>
      </c>
      <c r="D47" s="111">
        <v>119621</v>
      </c>
      <c r="E47" s="111">
        <v>120855</v>
      </c>
      <c r="F47" s="112"/>
    </row>
    <row r="48" spans="1:6" ht="15.2" hidden="1" customHeight="1" outlineLevel="1">
      <c r="A48" s="109"/>
      <c r="B48" s="110" t="s">
        <v>213</v>
      </c>
      <c r="C48" s="111">
        <v>52692401</v>
      </c>
      <c r="D48" s="111">
        <v>565370518</v>
      </c>
      <c r="E48" s="111">
        <v>618062919</v>
      </c>
      <c r="F48" s="112"/>
    </row>
    <row r="49" spans="1:6" ht="15.2" hidden="1" customHeight="1" outlineLevel="1">
      <c r="A49" s="109"/>
      <c r="B49" s="110" t="s">
        <v>214</v>
      </c>
      <c r="C49" s="111">
        <v>219495</v>
      </c>
      <c r="D49" s="111">
        <v>10184</v>
      </c>
      <c r="E49" s="111">
        <v>229679</v>
      </c>
      <c r="F49" s="112"/>
    </row>
    <row r="50" spans="1:6" ht="15.2" hidden="1" customHeight="1" outlineLevel="1">
      <c r="A50" s="109"/>
      <c r="B50" s="110" t="s">
        <v>273</v>
      </c>
      <c r="C50" s="111">
        <v>0</v>
      </c>
      <c r="D50" s="111">
        <v>891739</v>
      </c>
      <c r="E50" s="111">
        <v>891739</v>
      </c>
      <c r="F50" s="112"/>
    </row>
    <row r="51" spans="1:6" ht="15.2" hidden="1" customHeight="1" outlineLevel="1">
      <c r="A51" s="109"/>
      <c r="B51" s="110" t="s">
        <v>215</v>
      </c>
      <c r="C51" s="111">
        <v>1272183</v>
      </c>
      <c r="D51" s="111">
        <v>80</v>
      </c>
      <c r="E51" s="111">
        <v>1272263</v>
      </c>
      <c r="F51" s="112"/>
    </row>
    <row r="52" spans="1:6" ht="15.2" hidden="1" customHeight="1" outlineLevel="1">
      <c r="A52" s="109"/>
      <c r="B52" s="110" t="s">
        <v>216</v>
      </c>
      <c r="C52" s="111">
        <v>0</v>
      </c>
      <c r="D52" s="111">
        <v>3954593</v>
      </c>
      <c r="E52" s="111">
        <v>3954593</v>
      </c>
      <c r="F52" s="112"/>
    </row>
    <row r="53" spans="1:6" ht="15.2" hidden="1" customHeight="1" outlineLevel="1">
      <c r="A53" s="109"/>
      <c r="B53" s="110" t="s">
        <v>217</v>
      </c>
      <c r="C53" s="111">
        <v>0</v>
      </c>
      <c r="D53" s="111">
        <v>0</v>
      </c>
      <c r="E53" s="111">
        <v>0</v>
      </c>
      <c r="F53" s="112"/>
    </row>
    <row r="54" spans="1:6" ht="15.2" hidden="1" customHeight="1" outlineLevel="1">
      <c r="A54" s="109"/>
      <c r="B54" s="110" t="s">
        <v>218</v>
      </c>
      <c r="C54" s="111">
        <v>15296077</v>
      </c>
      <c r="D54" s="111">
        <v>116745287</v>
      </c>
      <c r="E54" s="111">
        <v>132041364</v>
      </c>
      <c r="F54" s="112"/>
    </row>
    <row r="55" spans="1:6" ht="15.2" hidden="1" customHeight="1" outlineLevel="1">
      <c r="A55" s="109"/>
      <c r="B55" s="110" t="s">
        <v>219</v>
      </c>
      <c r="C55" s="114"/>
      <c r="D55" s="114"/>
      <c r="E55" s="111">
        <v>0</v>
      </c>
      <c r="F55" s="112"/>
    </row>
    <row r="56" spans="1:6" ht="15.2" hidden="1" customHeight="1" outlineLevel="1">
      <c r="A56" s="109"/>
      <c r="B56" s="110" t="s">
        <v>277</v>
      </c>
      <c r="C56" s="111">
        <v>17885</v>
      </c>
      <c r="D56" s="111">
        <v>1639713</v>
      </c>
      <c r="E56" s="111">
        <v>1657598</v>
      </c>
      <c r="F56" s="112"/>
    </row>
    <row r="57" spans="1:6" ht="15.2" hidden="1" customHeight="1" outlineLevel="1">
      <c r="A57" s="109"/>
      <c r="B57" s="110" t="s">
        <v>220</v>
      </c>
      <c r="C57" s="114">
        <v>0</v>
      </c>
      <c r="D57" s="114">
        <v>441967.19</v>
      </c>
      <c r="E57" s="111">
        <v>441967.19</v>
      </c>
      <c r="F57" s="112"/>
    </row>
    <row r="58" spans="1:6" ht="15.2" hidden="1" customHeight="1" outlineLevel="1">
      <c r="A58" s="109"/>
      <c r="B58" s="110" t="s">
        <v>221</v>
      </c>
      <c r="C58" s="114"/>
      <c r="D58" s="114"/>
      <c r="E58" s="111">
        <v>0</v>
      </c>
      <c r="F58" s="112"/>
    </row>
    <row r="59" spans="1:6" ht="15.2" hidden="1" customHeight="1" outlineLevel="1">
      <c r="A59" s="109"/>
      <c r="B59" s="110" t="s">
        <v>274</v>
      </c>
      <c r="C59" s="111">
        <v>0</v>
      </c>
      <c r="D59" s="111">
        <v>0</v>
      </c>
      <c r="E59" s="111">
        <v>0</v>
      </c>
      <c r="F59" s="112"/>
    </row>
    <row r="60" spans="1:6" ht="15.2" hidden="1" customHeight="1" outlineLevel="1">
      <c r="A60" s="109"/>
      <c r="B60" s="110" t="s">
        <v>222</v>
      </c>
      <c r="C60" s="111">
        <v>36103482</v>
      </c>
      <c r="D60" s="111">
        <v>175010359</v>
      </c>
      <c r="E60" s="111">
        <v>211113841</v>
      </c>
      <c r="F60" s="112"/>
    </row>
    <row r="61" spans="1:6" ht="15.2" hidden="1" customHeight="1" outlineLevel="1">
      <c r="A61" s="109"/>
      <c r="B61" s="110" t="s">
        <v>278</v>
      </c>
      <c r="C61" s="111">
        <v>0</v>
      </c>
      <c r="D61" s="111">
        <v>0</v>
      </c>
      <c r="E61" s="111">
        <v>0</v>
      </c>
      <c r="F61" s="112"/>
    </row>
    <row r="62" spans="1:6" ht="15.2" hidden="1" customHeight="1" outlineLevel="1">
      <c r="A62" s="109"/>
      <c r="B62" s="110" t="s">
        <v>223</v>
      </c>
      <c r="C62" s="111">
        <v>0</v>
      </c>
      <c r="D62" s="111">
        <v>4468161</v>
      </c>
      <c r="E62" s="111">
        <v>4468161</v>
      </c>
      <c r="F62" s="112"/>
    </row>
    <row r="63" spans="1:6" ht="15.2" hidden="1" customHeight="1" outlineLevel="1">
      <c r="A63" s="109"/>
      <c r="B63" s="110" t="s">
        <v>224</v>
      </c>
      <c r="C63" s="111">
        <v>96630.399999999994</v>
      </c>
      <c r="D63" s="111">
        <v>20669606.5</v>
      </c>
      <c r="E63" s="111">
        <v>20766236.899999999</v>
      </c>
      <c r="F63" s="112"/>
    </row>
    <row r="64" spans="1:6" ht="15.2" hidden="1" customHeight="1" outlineLevel="1">
      <c r="A64" s="109"/>
      <c r="B64" s="110" t="s">
        <v>225</v>
      </c>
      <c r="C64" s="111">
        <v>5122</v>
      </c>
      <c r="D64" s="111">
        <v>32675196</v>
      </c>
      <c r="E64" s="111">
        <v>32680318</v>
      </c>
      <c r="F64" s="112"/>
    </row>
    <row r="65" spans="1:6" ht="15.2" customHeight="1" collapsed="1">
      <c r="A65" s="109" t="s">
        <v>39</v>
      </c>
      <c r="B65" s="113" t="s">
        <v>227</v>
      </c>
      <c r="C65" s="111">
        <f>SUM($C$37:$C$64)</f>
        <v>258997617.40000001</v>
      </c>
      <c r="D65" s="111">
        <f>SUM($D$37:$D$64)</f>
        <v>1924805402.9099998</v>
      </c>
      <c r="E65" s="111">
        <f>SUM($E$37:$E$64)</f>
        <v>2183803020.3099999</v>
      </c>
      <c r="F65" s="112"/>
    </row>
    <row r="66" spans="1:6" ht="15.2" hidden="1" customHeight="1" outlineLevel="1">
      <c r="A66" s="109"/>
      <c r="B66" s="110" t="s">
        <v>202</v>
      </c>
      <c r="C66" s="111">
        <v>0</v>
      </c>
      <c r="D66" s="111">
        <v>782095</v>
      </c>
      <c r="E66" s="111">
        <v>782095</v>
      </c>
      <c r="F66" s="112"/>
    </row>
    <row r="67" spans="1:6" ht="15.2" hidden="1" customHeight="1" outlineLevel="1">
      <c r="A67" s="109"/>
      <c r="B67" s="110" t="s">
        <v>272</v>
      </c>
      <c r="C67" s="111">
        <v>2671189</v>
      </c>
      <c r="D67" s="111">
        <v>9724228</v>
      </c>
      <c r="E67" s="111">
        <v>12395417</v>
      </c>
      <c r="F67" s="112"/>
    </row>
    <row r="68" spans="1:6" ht="15.2" hidden="1" customHeight="1" outlineLevel="1">
      <c r="A68" s="109"/>
      <c r="B68" s="110" t="s">
        <v>203</v>
      </c>
      <c r="C68" s="111">
        <v>110667750</v>
      </c>
      <c r="D68" s="111">
        <v>0</v>
      </c>
      <c r="E68" s="111">
        <v>110667750</v>
      </c>
      <c r="F68" s="112"/>
    </row>
    <row r="69" spans="1:6" ht="15.2" hidden="1" customHeight="1" outlineLevel="1">
      <c r="A69" s="109"/>
      <c r="B69" s="110" t="s">
        <v>204</v>
      </c>
      <c r="C69" s="111">
        <v>56860319</v>
      </c>
      <c r="D69" s="111">
        <v>69208613</v>
      </c>
      <c r="E69" s="111">
        <v>126068932</v>
      </c>
      <c r="F69" s="112"/>
    </row>
    <row r="70" spans="1:6" ht="15.2" hidden="1" customHeight="1" outlineLevel="1">
      <c r="A70" s="109"/>
      <c r="B70" s="110" t="s">
        <v>205</v>
      </c>
      <c r="C70" s="111">
        <v>0</v>
      </c>
      <c r="D70" s="111">
        <v>24344840</v>
      </c>
      <c r="E70" s="111">
        <v>24344840</v>
      </c>
      <c r="F70" s="112"/>
    </row>
    <row r="71" spans="1:6" ht="15.2" hidden="1" customHeight="1" outlineLevel="1">
      <c r="A71" s="109"/>
      <c r="B71" s="110" t="s">
        <v>206</v>
      </c>
      <c r="C71" s="111">
        <v>14160722</v>
      </c>
      <c r="D71" s="111">
        <v>29684695.949999999</v>
      </c>
      <c r="E71" s="111">
        <v>43845417.950000003</v>
      </c>
      <c r="F71" s="112"/>
    </row>
    <row r="72" spans="1:6" ht="15.2" hidden="1" customHeight="1" outlineLevel="1">
      <c r="A72" s="109"/>
      <c r="B72" s="110" t="s">
        <v>207</v>
      </c>
      <c r="C72" s="111">
        <v>686928</v>
      </c>
      <c r="D72" s="111">
        <v>32031251</v>
      </c>
      <c r="E72" s="111">
        <v>32718179</v>
      </c>
      <c r="F72" s="112"/>
    </row>
    <row r="73" spans="1:6" ht="15.2" hidden="1" customHeight="1" outlineLevel="1">
      <c r="A73" s="109"/>
      <c r="B73" s="110" t="s">
        <v>208</v>
      </c>
      <c r="C73" s="111">
        <v>303691188</v>
      </c>
      <c r="D73" s="111">
        <v>2333624546</v>
      </c>
      <c r="E73" s="111">
        <v>2637315734</v>
      </c>
      <c r="F73" s="112"/>
    </row>
    <row r="74" spans="1:6" ht="15.2" hidden="1" customHeight="1" outlineLevel="1">
      <c r="A74" s="109"/>
      <c r="B74" s="110" t="s">
        <v>209</v>
      </c>
      <c r="C74" s="111">
        <v>54607309</v>
      </c>
      <c r="D74" s="111">
        <v>769562112.21999979</v>
      </c>
      <c r="E74" s="111">
        <v>824169421.21999979</v>
      </c>
      <c r="F74" s="112"/>
    </row>
    <row r="75" spans="1:6" ht="15.2" hidden="1" customHeight="1" outlineLevel="1">
      <c r="A75" s="109"/>
      <c r="B75" s="110" t="s">
        <v>211</v>
      </c>
      <c r="C75" s="111">
        <v>400580187</v>
      </c>
      <c r="D75" s="111">
        <v>2058001337</v>
      </c>
      <c r="E75" s="111">
        <v>2458581524</v>
      </c>
      <c r="F75" s="112"/>
    </row>
    <row r="76" spans="1:6" ht="15.2" hidden="1" customHeight="1" outlineLevel="1">
      <c r="A76" s="109"/>
      <c r="B76" s="110" t="s">
        <v>212</v>
      </c>
      <c r="C76" s="111">
        <v>156877533</v>
      </c>
      <c r="D76" s="111">
        <v>491566</v>
      </c>
      <c r="E76" s="111">
        <v>157369099</v>
      </c>
      <c r="F76" s="112"/>
    </row>
    <row r="77" spans="1:6" ht="15.2" hidden="1" customHeight="1" outlineLevel="1">
      <c r="A77" s="109"/>
      <c r="B77" s="110" t="s">
        <v>213</v>
      </c>
      <c r="C77" s="111">
        <v>322047460</v>
      </c>
      <c r="D77" s="111">
        <v>3764241122</v>
      </c>
      <c r="E77" s="111">
        <v>4086288582</v>
      </c>
      <c r="F77" s="112"/>
    </row>
    <row r="78" spans="1:6" ht="15.2" hidden="1" customHeight="1" outlineLevel="1">
      <c r="A78" s="109"/>
      <c r="B78" s="110" t="s">
        <v>214</v>
      </c>
      <c r="C78" s="111">
        <v>104164799</v>
      </c>
      <c r="D78" s="111">
        <v>11075018</v>
      </c>
      <c r="E78" s="111">
        <v>115239817</v>
      </c>
      <c r="F78" s="112"/>
    </row>
    <row r="79" spans="1:6" ht="15.2" hidden="1" customHeight="1" outlineLevel="1">
      <c r="A79" s="109"/>
      <c r="B79" s="110" t="s">
        <v>273</v>
      </c>
      <c r="C79" s="111">
        <v>0</v>
      </c>
      <c r="D79" s="111">
        <v>113569895</v>
      </c>
      <c r="E79" s="111">
        <v>113569895</v>
      </c>
      <c r="F79" s="112"/>
    </row>
    <row r="80" spans="1:6" ht="15.2" hidden="1" customHeight="1" outlineLevel="1">
      <c r="A80" s="109"/>
      <c r="B80" s="110" t="s">
        <v>215</v>
      </c>
      <c r="C80" s="111">
        <v>26846626</v>
      </c>
      <c r="D80" s="111">
        <v>100</v>
      </c>
      <c r="E80" s="111">
        <v>26846726</v>
      </c>
      <c r="F80" s="112"/>
    </row>
    <row r="81" spans="1:6" ht="15.2" hidden="1" customHeight="1" outlineLevel="1">
      <c r="A81" s="109"/>
      <c r="B81" s="110" t="s">
        <v>216</v>
      </c>
      <c r="C81" s="111">
        <v>0</v>
      </c>
      <c r="D81" s="111">
        <v>59194119</v>
      </c>
      <c r="E81" s="111">
        <v>59194119</v>
      </c>
      <c r="F81" s="112"/>
    </row>
    <row r="82" spans="1:6" ht="15.2" hidden="1" customHeight="1" outlineLevel="1">
      <c r="A82" s="109"/>
      <c r="B82" s="110" t="s">
        <v>217</v>
      </c>
      <c r="C82" s="111">
        <v>41001148.519999996</v>
      </c>
      <c r="D82" s="111">
        <v>214217550.82000005</v>
      </c>
      <c r="E82" s="111">
        <v>255218699.34000003</v>
      </c>
      <c r="F82" s="112"/>
    </row>
    <row r="83" spans="1:6" ht="15.2" hidden="1" customHeight="1" outlineLevel="1">
      <c r="A83" s="109"/>
      <c r="B83" s="110" t="s">
        <v>218</v>
      </c>
      <c r="C83" s="111">
        <v>176631353</v>
      </c>
      <c r="D83" s="111">
        <v>2236434659</v>
      </c>
      <c r="E83" s="111">
        <v>2413066012</v>
      </c>
      <c r="F83" s="112"/>
    </row>
    <row r="84" spans="1:6" ht="15.2" hidden="1" customHeight="1" outlineLevel="1">
      <c r="A84" s="109"/>
      <c r="B84" s="110" t="s">
        <v>219</v>
      </c>
      <c r="C84" s="111">
        <v>10059781</v>
      </c>
      <c r="D84" s="111">
        <v>25300585</v>
      </c>
      <c r="E84" s="111">
        <v>35360366</v>
      </c>
      <c r="F84" s="112"/>
    </row>
    <row r="85" spans="1:6" ht="15.2" hidden="1" customHeight="1" outlineLevel="1">
      <c r="A85" s="109"/>
      <c r="B85" s="110" t="s">
        <v>277</v>
      </c>
      <c r="C85" s="111">
        <v>186212</v>
      </c>
      <c r="D85" s="111">
        <v>10893150</v>
      </c>
      <c r="E85" s="111">
        <v>11079362</v>
      </c>
      <c r="F85" s="112"/>
    </row>
    <row r="86" spans="1:6" ht="15.2" hidden="1" customHeight="1" outlineLevel="1">
      <c r="A86" s="109"/>
      <c r="B86" s="110" t="s">
        <v>220</v>
      </c>
      <c r="C86" s="111">
        <v>605704.41</v>
      </c>
      <c r="D86" s="111">
        <v>38009275.189999998</v>
      </c>
      <c r="E86" s="111">
        <v>38614979.599999994</v>
      </c>
      <c r="F86" s="112"/>
    </row>
    <row r="87" spans="1:6" ht="15.2" hidden="1" customHeight="1" outlineLevel="1">
      <c r="A87" s="109"/>
      <c r="B87" s="110" t="s">
        <v>221</v>
      </c>
      <c r="C87" s="111">
        <v>7571463.8200000003</v>
      </c>
      <c r="D87" s="111">
        <v>0</v>
      </c>
      <c r="E87" s="111">
        <v>7571463.8200000003</v>
      </c>
      <c r="F87" s="112"/>
    </row>
    <row r="88" spans="1:6" ht="15.2" hidden="1" customHeight="1" outlineLevel="1">
      <c r="A88" s="109"/>
      <c r="B88" s="110" t="s">
        <v>274</v>
      </c>
      <c r="C88" s="111">
        <v>1018630</v>
      </c>
      <c r="D88" s="111">
        <v>352331</v>
      </c>
      <c r="E88" s="111">
        <v>1370961</v>
      </c>
      <c r="F88" s="112"/>
    </row>
    <row r="89" spans="1:6" ht="15.2" hidden="1" customHeight="1" outlineLevel="1">
      <c r="A89" s="109"/>
      <c r="B89" s="110" t="s">
        <v>222</v>
      </c>
      <c r="C89" s="111">
        <v>349019740</v>
      </c>
      <c r="D89" s="111">
        <v>1465491549</v>
      </c>
      <c r="E89" s="111">
        <v>1814511289</v>
      </c>
      <c r="F89" s="112"/>
    </row>
    <row r="90" spans="1:6" ht="15.2" hidden="1" customHeight="1" outlineLevel="1">
      <c r="A90" s="109"/>
      <c r="B90" s="110" t="s">
        <v>278</v>
      </c>
      <c r="C90" s="111">
        <v>0</v>
      </c>
      <c r="D90" s="111">
        <v>0</v>
      </c>
      <c r="E90" s="111">
        <v>0</v>
      </c>
      <c r="F90" s="112"/>
    </row>
    <row r="91" spans="1:6" ht="15.2" hidden="1" customHeight="1" outlineLevel="1">
      <c r="A91" s="109"/>
      <c r="B91" s="110" t="s">
        <v>223</v>
      </c>
      <c r="C91" s="111">
        <v>162668046</v>
      </c>
      <c r="D91" s="111">
        <v>185541343</v>
      </c>
      <c r="E91" s="111">
        <v>348209389</v>
      </c>
      <c r="F91" s="112"/>
    </row>
    <row r="92" spans="1:6" ht="15.2" hidden="1" customHeight="1" outlineLevel="1">
      <c r="A92" s="109"/>
      <c r="B92" s="110" t="s">
        <v>224</v>
      </c>
      <c r="C92" s="111">
        <v>41842443.799999997</v>
      </c>
      <c r="D92" s="111">
        <v>464319669.30000001</v>
      </c>
      <c r="E92" s="111">
        <v>506162113.10000002</v>
      </c>
      <c r="F92" s="112"/>
    </row>
    <row r="93" spans="1:6" ht="15.2" hidden="1" customHeight="1" outlineLevel="1">
      <c r="A93" s="109"/>
      <c r="B93" s="110" t="s">
        <v>225</v>
      </c>
      <c r="C93" s="111">
        <v>78797946</v>
      </c>
      <c r="D93" s="111">
        <v>316468785</v>
      </c>
      <c r="E93" s="111">
        <v>395266731</v>
      </c>
      <c r="F93" s="112"/>
    </row>
    <row r="94" spans="1:6" ht="15.2" customHeight="1" collapsed="1">
      <c r="A94" s="109" t="s">
        <v>41</v>
      </c>
      <c r="B94" s="113" t="s">
        <v>228</v>
      </c>
      <c r="C94" s="111">
        <f>SUM($C$66:$C$93)</f>
        <v>2423264478.5500002</v>
      </c>
      <c r="D94" s="111">
        <f>SUM($D$66:$D$93)</f>
        <v>14232564435.48</v>
      </c>
      <c r="E94" s="111">
        <f>SUM($E$66:$E$93)</f>
        <v>16655828914.030001</v>
      </c>
      <c r="F94" s="112"/>
    </row>
    <row r="95" spans="1:6" ht="15.2" hidden="1" customHeight="1" outlineLevel="1">
      <c r="A95" s="109"/>
      <c r="B95" s="110" t="s">
        <v>202</v>
      </c>
      <c r="C95" s="111">
        <v>0</v>
      </c>
      <c r="D95" s="111">
        <v>0</v>
      </c>
      <c r="E95" s="111">
        <v>0</v>
      </c>
    </row>
    <row r="96" spans="1:6" ht="15.2" hidden="1" customHeight="1" outlineLevel="1">
      <c r="A96" s="109"/>
      <c r="B96" s="110" t="s">
        <v>272</v>
      </c>
      <c r="C96" s="111">
        <v>0</v>
      </c>
      <c r="D96" s="111">
        <v>0</v>
      </c>
      <c r="E96" s="111">
        <v>0</v>
      </c>
      <c r="F96" s="112"/>
    </row>
    <row r="97" spans="1:6" ht="15.2" hidden="1" customHeight="1" outlineLevel="1">
      <c r="A97" s="109"/>
      <c r="B97" s="110" t="s">
        <v>203</v>
      </c>
      <c r="C97" s="111">
        <v>8500</v>
      </c>
      <c r="D97" s="111">
        <v>0</v>
      </c>
      <c r="E97" s="111">
        <v>8500</v>
      </c>
      <c r="F97" s="112"/>
    </row>
    <row r="98" spans="1:6" ht="15.2" hidden="1" customHeight="1" outlineLevel="1">
      <c r="A98" s="109"/>
      <c r="B98" s="110" t="s">
        <v>204</v>
      </c>
      <c r="C98" s="114"/>
      <c r="D98" s="114"/>
      <c r="E98" s="111">
        <v>0</v>
      </c>
      <c r="F98" s="112"/>
    </row>
    <row r="99" spans="1:6" ht="15.2" hidden="1" customHeight="1" outlineLevel="1">
      <c r="A99" s="109"/>
      <c r="B99" s="110" t="s">
        <v>205</v>
      </c>
      <c r="C99" s="111">
        <v>0</v>
      </c>
      <c r="D99" s="111">
        <v>104</v>
      </c>
      <c r="E99" s="111">
        <v>104</v>
      </c>
      <c r="F99" s="112"/>
    </row>
    <row r="100" spans="1:6" ht="15.2" hidden="1" customHeight="1" outlineLevel="1">
      <c r="A100" s="109"/>
      <c r="B100" s="110" t="s">
        <v>206</v>
      </c>
      <c r="C100" s="111">
        <v>0</v>
      </c>
      <c r="D100" s="111">
        <v>0</v>
      </c>
      <c r="E100" s="111">
        <v>0</v>
      </c>
      <c r="F100" s="112"/>
    </row>
    <row r="101" spans="1:6" ht="15.2" hidden="1" customHeight="1" outlineLevel="1">
      <c r="A101" s="109"/>
      <c r="B101" s="110" t="s">
        <v>207</v>
      </c>
      <c r="C101" s="111">
        <v>0</v>
      </c>
      <c r="D101" s="111">
        <v>0</v>
      </c>
      <c r="E101" s="111">
        <v>0</v>
      </c>
      <c r="F101" s="112"/>
    </row>
    <row r="102" spans="1:6" ht="15.2" hidden="1" customHeight="1" outlineLevel="1">
      <c r="A102" s="109"/>
      <c r="B102" s="110" t="s">
        <v>208</v>
      </c>
      <c r="C102" s="111">
        <v>620244</v>
      </c>
      <c r="D102" s="111">
        <v>7681813</v>
      </c>
      <c r="E102" s="111">
        <v>8302057</v>
      </c>
      <c r="F102" s="112"/>
    </row>
    <row r="103" spans="1:6" ht="15.2" hidden="1" customHeight="1" outlineLevel="1">
      <c r="A103" s="109"/>
      <c r="B103" s="110" t="s">
        <v>209</v>
      </c>
      <c r="C103" s="111">
        <v>203019</v>
      </c>
      <c r="D103" s="111">
        <v>1893234.5056833623</v>
      </c>
      <c r="E103" s="111">
        <v>2096253.5056833623</v>
      </c>
      <c r="F103" s="112"/>
    </row>
    <row r="104" spans="1:6" ht="15.2" hidden="1" customHeight="1" outlineLevel="1">
      <c r="A104" s="109"/>
      <c r="B104" s="110" t="s">
        <v>211</v>
      </c>
      <c r="C104" s="111">
        <v>210898</v>
      </c>
      <c r="D104" s="111">
        <v>4693014</v>
      </c>
      <c r="E104" s="111">
        <v>4903912</v>
      </c>
      <c r="F104" s="112"/>
    </row>
    <row r="105" spans="1:6" ht="15.2" hidden="1" customHeight="1" outlineLevel="1">
      <c r="A105" s="109"/>
      <c r="B105" s="110" t="s">
        <v>212</v>
      </c>
      <c r="C105" s="111"/>
      <c r="D105" s="111"/>
      <c r="E105" s="111">
        <v>0</v>
      </c>
      <c r="F105" s="112"/>
    </row>
    <row r="106" spans="1:6" ht="15.2" hidden="1" customHeight="1" outlineLevel="1">
      <c r="A106" s="109"/>
      <c r="B106" s="110" t="s">
        <v>213</v>
      </c>
      <c r="C106" s="111">
        <v>2550190</v>
      </c>
      <c r="D106" s="111">
        <v>3519550</v>
      </c>
      <c r="E106" s="111">
        <v>6069740</v>
      </c>
      <c r="F106" s="112"/>
    </row>
    <row r="107" spans="1:6" ht="15.2" hidden="1" customHeight="1" outlineLevel="1">
      <c r="A107" s="109"/>
      <c r="B107" s="110" t="s">
        <v>214</v>
      </c>
      <c r="C107" s="111">
        <v>0</v>
      </c>
      <c r="D107" s="111">
        <v>0</v>
      </c>
      <c r="E107" s="111">
        <v>0</v>
      </c>
      <c r="F107" s="112"/>
    </row>
    <row r="108" spans="1:6" ht="15.2" hidden="1" customHeight="1" outlineLevel="1">
      <c r="A108" s="109"/>
      <c r="B108" s="110" t="s">
        <v>273</v>
      </c>
      <c r="C108" s="111">
        <v>132110</v>
      </c>
      <c r="D108" s="111">
        <v>3521</v>
      </c>
      <c r="E108" s="111">
        <v>135631</v>
      </c>
      <c r="F108" s="112"/>
    </row>
    <row r="109" spans="1:6" ht="15.2" hidden="1" customHeight="1" outlineLevel="1">
      <c r="A109" s="109"/>
      <c r="B109" s="110" t="s">
        <v>215</v>
      </c>
      <c r="C109" s="111">
        <v>0</v>
      </c>
      <c r="D109" s="111">
        <v>72864</v>
      </c>
      <c r="E109" s="111">
        <v>72864</v>
      </c>
      <c r="F109" s="112"/>
    </row>
    <row r="110" spans="1:6" ht="15.2" hidden="1" customHeight="1" outlineLevel="1">
      <c r="A110" s="109"/>
      <c r="B110" s="110" t="s">
        <v>216</v>
      </c>
      <c r="C110" s="111">
        <v>0</v>
      </c>
      <c r="D110" s="111">
        <v>0</v>
      </c>
      <c r="E110" s="111">
        <v>0</v>
      </c>
      <c r="F110" s="112"/>
    </row>
    <row r="111" spans="1:6" ht="15.2" hidden="1" customHeight="1" outlineLevel="1">
      <c r="A111" s="109"/>
      <c r="B111" s="110" t="s">
        <v>217</v>
      </c>
      <c r="C111" s="111">
        <v>0</v>
      </c>
      <c r="D111" s="111">
        <v>0</v>
      </c>
      <c r="E111" s="111">
        <v>0</v>
      </c>
      <c r="F111" s="112"/>
    </row>
    <row r="112" spans="1:6" ht="15.2" hidden="1" customHeight="1" outlineLevel="1">
      <c r="A112" s="109"/>
      <c r="B112" s="110" t="s">
        <v>218</v>
      </c>
      <c r="C112" s="111">
        <v>977596</v>
      </c>
      <c r="D112" s="111">
        <v>1379056</v>
      </c>
      <c r="E112" s="111">
        <v>2356652</v>
      </c>
      <c r="F112" s="112"/>
    </row>
    <row r="113" spans="1:6" ht="15.2" hidden="1" customHeight="1" outlineLevel="1">
      <c r="A113" s="109"/>
      <c r="B113" s="110" t="s">
        <v>219</v>
      </c>
      <c r="C113" s="114"/>
      <c r="D113" s="111">
        <v>0</v>
      </c>
      <c r="E113" s="111">
        <v>0</v>
      </c>
      <c r="F113" s="112"/>
    </row>
    <row r="114" spans="1:6" ht="15.2" hidden="1" customHeight="1" outlineLevel="1">
      <c r="A114" s="109"/>
      <c r="B114" s="110" t="s">
        <v>277</v>
      </c>
      <c r="C114" s="111">
        <v>0</v>
      </c>
      <c r="D114" s="111">
        <v>0</v>
      </c>
      <c r="E114" s="111">
        <v>0</v>
      </c>
      <c r="F114" s="112"/>
    </row>
    <row r="115" spans="1:6" ht="15.2" hidden="1" customHeight="1" outlineLevel="1">
      <c r="A115" s="109"/>
      <c r="B115" s="110" t="s">
        <v>220</v>
      </c>
      <c r="C115" s="114"/>
      <c r="D115" s="111"/>
      <c r="E115" s="111">
        <v>0</v>
      </c>
      <c r="F115" s="112"/>
    </row>
    <row r="116" spans="1:6" ht="15.2" hidden="1" customHeight="1" outlineLevel="1">
      <c r="A116" s="109"/>
      <c r="B116" s="110" t="s">
        <v>221</v>
      </c>
      <c r="C116" s="114"/>
      <c r="D116" s="114"/>
      <c r="E116" s="111">
        <v>0</v>
      </c>
      <c r="F116" s="112"/>
    </row>
    <row r="117" spans="1:6" ht="15.2" hidden="1" customHeight="1" outlineLevel="1">
      <c r="A117" s="109"/>
      <c r="B117" s="110" t="s">
        <v>274</v>
      </c>
      <c r="C117" s="111">
        <v>0</v>
      </c>
      <c r="D117" s="111">
        <v>0</v>
      </c>
      <c r="E117" s="111">
        <v>0</v>
      </c>
      <c r="F117" s="112"/>
    </row>
    <row r="118" spans="1:6" ht="15.2" hidden="1" customHeight="1" outlineLevel="1">
      <c r="A118" s="109"/>
      <c r="B118" s="110" t="s">
        <v>222</v>
      </c>
      <c r="C118" s="111">
        <v>63976</v>
      </c>
      <c r="D118" s="111">
        <v>285431</v>
      </c>
      <c r="E118" s="111">
        <v>349407</v>
      </c>
      <c r="F118" s="112"/>
    </row>
    <row r="119" spans="1:6" ht="15.2" hidden="1" customHeight="1" outlineLevel="1">
      <c r="A119" s="109"/>
      <c r="B119" s="110" t="s">
        <v>278</v>
      </c>
      <c r="C119" s="111">
        <v>0</v>
      </c>
      <c r="D119" s="111">
        <v>0</v>
      </c>
      <c r="E119" s="111">
        <v>0</v>
      </c>
      <c r="F119" s="112"/>
    </row>
    <row r="120" spans="1:6" ht="15.2" hidden="1" customHeight="1" outlineLevel="1">
      <c r="A120" s="109"/>
      <c r="B120" s="110" t="s">
        <v>223</v>
      </c>
      <c r="C120" s="114"/>
      <c r="D120" s="114"/>
      <c r="E120" s="111">
        <v>0</v>
      </c>
      <c r="F120" s="112"/>
    </row>
    <row r="121" spans="1:6" ht="15.2" hidden="1" customHeight="1" outlineLevel="1">
      <c r="A121" s="109"/>
      <c r="B121" s="110" t="s">
        <v>224</v>
      </c>
      <c r="C121" s="114"/>
      <c r="D121" s="111">
        <v>0</v>
      </c>
      <c r="E121" s="111">
        <v>0</v>
      </c>
      <c r="F121" s="112"/>
    </row>
    <row r="122" spans="1:6" ht="15.2" hidden="1" customHeight="1" outlineLevel="1">
      <c r="A122" s="109"/>
      <c r="B122" s="110" t="s">
        <v>225</v>
      </c>
      <c r="C122" s="111">
        <v>0</v>
      </c>
      <c r="D122" s="111">
        <v>0</v>
      </c>
      <c r="E122" s="111">
        <v>0</v>
      </c>
      <c r="F122" s="112"/>
    </row>
    <row r="123" spans="1:6" ht="15.2" customHeight="1" collapsed="1">
      <c r="A123" s="109" t="s">
        <v>43</v>
      </c>
      <c r="B123" s="113" t="s">
        <v>229</v>
      </c>
      <c r="C123" s="111">
        <f>SUM($C$95:$C$122)</f>
        <v>4766533</v>
      </c>
      <c r="D123" s="111">
        <f>SUM($D$95:$D$122)</f>
        <v>19528587.505683362</v>
      </c>
      <c r="E123" s="111">
        <f>SUM($E$95:$E$122)</f>
        <v>24295120.505683362</v>
      </c>
      <c r="F123" s="112"/>
    </row>
    <row r="124" spans="1:6" ht="15.2" hidden="1" customHeight="1" outlineLevel="1">
      <c r="A124" s="109"/>
      <c r="B124" s="110" t="s">
        <v>202</v>
      </c>
      <c r="C124" s="111">
        <v>0</v>
      </c>
      <c r="D124" s="111">
        <v>0</v>
      </c>
      <c r="E124" s="111">
        <v>0</v>
      </c>
      <c r="F124" s="112"/>
    </row>
    <row r="125" spans="1:6" ht="15.2" hidden="1" customHeight="1" outlineLevel="1">
      <c r="A125" s="109"/>
      <c r="B125" s="110" t="s">
        <v>272</v>
      </c>
      <c r="C125" s="111">
        <v>34965</v>
      </c>
      <c r="D125" s="111">
        <v>268613</v>
      </c>
      <c r="E125" s="111">
        <v>303578</v>
      </c>
      <c r="F125" s="112"/>
    </row>
    <row r="126" spans="1:6" ht="15.2" hidden="1" customHeight="1" outlineLevel="1">
      <c r="A126" s="109"/>
      <c r="B126" s="110" t="s">
        <v>203</v>
      </c>
      <c r="C126" s="111">
        <v>240538</v>
      </c>
      <c r="D126" s="111">
        <v>0</v>
      </c>
      <c r="E126" s="111">
        <v>240538</v>
      </c>
      <c r="F126" s="112"/>
    </row>
    <row r="127" spans="1:6" ht="15.2" hidden="1" customHeight="1" outlineLevel="1">
      <c r="A127" s="109"/>
      <c r="B127" s="110" t="s">
        <v>204</v>
      </c>
      <c r="C127" s="111">
        <v>198734</v>
      </c>
      <c r="D127" s="111">
        <v>235540</v>
      </c>
      <c r="E127" s="111">
        <v>434274</v>
      </c>
      <c r="F127" s="112"/>
    </row>
    <row r="128" spans="1:6" ht="15.2" hidden="1" customHeight="1" outlineLevel="1">
      <c r="A128" s="109"/>
      <c r="B128" s="110" t="s">
        <v>205</v>
      </c>
      <c r="C128" s="111">
        <v>0</v>
      </c>
      <c r="D128" s="111">
        <v>0</v>
      </c>
      <c r="E128" s="111">
        <v>0</v>
      </c>
      <c r="F128" s="112"/>
    </row>
    <row r="129" spans="1:6" ht="15.2" hidden="1" customHeight="1" outlineLevel="1">
      <c r="A129" s="109"/>
      <c r="B129" s="110" t="s">
        <v>206</v>
      </c>
      <c r="C129" s="111">
        <v>0</v>
      </c>
      <c r="D129" s="111">
        <v>0</v>
      </c>
      <c r="E129" s="111">
        <v>0</v>
      </c>
      <c r="F129" s="112"/>
    </row>
    <row r="130" spans="1:6" ht="15.2" hidden="1" customHeight="1" outlineLevel="1">
      <c r="A130" s="109"/>
      <c r="B130" s="110" t="s">
        <v>207</v>
      </c>
      <c r="C130" s="111">
        <v>18424</v>
      </c>
      <c r="D130" s="111">
        <v>1864276</v>
      </c>
      <c r="E130" s="111">
        <v>1882700</v>
      </c>
      <c r="F130" s="112"/>
    </row>
    <row r="131" spans="1:6" ht="15.2" hidden="1" customHeight="1" outlineLevel="1">
      <c r="A131" s="109"/>
      <c r="B131" s="110" t="s">
        <v>208</v>
      </c>
      <c r="C131" s="111">
        <v>1029293</v>
      </c>
      <c r="D131" s="111">
        <v>11134161</v>
      </c>
      <c r="E131" s="111">
        <v>12163454</v>
      </c>
      <c r="F131" s="112"/>
    </row>
    <row r="132" spans="1:6" ht="15.2" hidden="1" customHeight="1" outlineLevel="1">
      <c r="A132" s="109"/>
      <c r="B132" s="110" t="s">
        <v>209</v>
      </c>
      <c r="C132" s="111">
        <v>349516</v>
      </c>
      <c r="D132" s="111">
        <v>4547063.1496464098</v>
      </c>
      <c r="E132" s="111">
        <v>4896579.1496464098</v>
      </c>
      <c r="F132" s="112"/>
    </row>
    <row r="133" spans="1:6" ht="15.2" hidden="1" customHeight="1" outlineLevel="1">
      <c r="A133" s="109"/>
      <c r="B133" s="110" t="s">
        <v>211</v>
      </c>
      <c r="C133" s="111">
        <v>2173397</v>
      </c>
      <c r="D133" s="111">
        <v>13070824</v>
      </c>
      <c r="E133" s="111">
        <v>15244221</v>
      </c>
      <c r="F133" s="112"/>
    </row>
    <row r="134" spans="1:6" ht="15.2" hidden="1" customHeight="1" outlineLevel="1">
      <c r="A134" s="109"/>
      <c r="B134" s="110" t="s">
        <v>212</v>
      </c>
      <c r="C134" s="111">
        <v>2413241</v>
      </c>
      <c r="D134" s="111">
        <v>11645</v>
      </c>
      <c r="E134" s="111">
        <v>2424886</v>
      </c>
      <c r="F134" s="112"/>
    </row>
    <row r="135" spans="1:6" ht="15.2" hidden="1" customHeight="1" outlineLevel="1">
      <c r="A135" s="109"/>
      <c r="B135" s="110" t="s">
        <v>213</v>
      </c>
      <c r="C135" s="111">
        <v>1309622</v>
      </c>
      <c r="D135" s="111">
        <v>12170375</v>
      </c>
      <c r="E135" s="111">
        <v>13479997</v>
      </c>
      <c r="F135" s="112"/>
    </row>
    <row r="136" spans="1:6" ht="15.2" hidden="1" customHeight="1" outlineLevel="1">
      <c r="A136" s="109"/>
      <c r="B136" s="110" t="s">
        <v>214</v>
      </c>
      <c r="C136" s="111">
        <v>471611</v>
      </c>
      <c r="D136" s="111">
        <v>49176</v>
      </c>
      <c r="E136" s="111">
        <v>520787</v>
      </c>
      <c r="F136" s="112"/>
    </row>
    <row r="137" spans="1:6" ht="15.2" hidden="1" customHeight="1" outlineLevel="1">
      <c r="A137" s="109"/>
      <c r="B137" s="110" t="s">
        <v>273</v>
      </c>
      <c r="C137" s="111">
        <v>0</v>
      </c>
      <c r="D137" s="111">
        <v>398043</v>
      </c>
      <c r="E137" s="111">
        <v>398043</v>
      </c>
      <c r="F137" s="112"/>
    </row>
    <row r="138" spans="1:6" ht="15.2" hidden="1" customHeight="1" outlineLevel="1">
      <c r="A138" s="109"/>
      <c r="B138" s="110" t="s">
        <v>215</v>
      </c>
      <c r="C138" s="111">
        <v>133770</v>
      </c>
      <c r="D138" s="111">
        <v>0</v>
      </c>
      <c r="E138" s="111">
        <v>133770</v>
      </c>
      <c r="F138" s="112"/>
    </row>
    <row r="139" spans="1:6" ht="15.2" hidden="1" customHeight="1" outlineLevel="1">
      <c r="A139" s="109"/>
      <c r="B139" s="110" t="s">
        <v>216</v>
      </c>
      <c r="C139" s="111">
        <v>0</v>
      </c>
      <c r="D139" s="111">
        <v>3592</v>
      </c>
      <c r="E139" s="111">
        <v>3592</v>
      </c>
      <c r="F139" s="112"/>
    </row>
    <row r="140" spans="1:6" ht="15.2" hidden="1" customHeight="1" outlineLevel="1">
      <c r="A140" s="109"/>
      <c r="B140" s="110" t="s">
        <v>217</v>
      </c>
      <c r="C140" s="111">
        <v>2098</v>
      </c>
      <c r="D140" s="111">
        <v>15988.27</v>
      </c>
      <c r="E140" s="111">
        <v>18086.27</v>
      </c>
      <c r="F140" s="112"/>
    </row>
    <row r="141" spans="1:6" ht="15.2" hidden="1" customHeight="1" outlineLevel="1">
      <c r="A141" s="109"/>
      <c r="B141" s="110" t="s">
        <v>218</v>
      </c>
      <c r="C141" s="111">
        <v>0</v>
      </c>
      <c r="D141" s="111">
        <v>6003</v>
      </c>
      <c r="E141" s="111">
        <v>6003</v>
      </c>
      <c r="F141" s="112"/>
    </row>
    <row r="142" spans="1:6" ht="15.2" hidden="1" customHeight="1" outlineLevel="1">
      <c r="A142" s="109"/>
      <c r="B142" s="110" t="s">
        <v>219</v>
      </c>
      <c r="C142" s="111">
        <v>0</v>
      </c>
      <c r="D142" s="111">
        <v>0</v>
      </c>
      <c r="E142" s="111">
        <v>0</v>
      </c>
      <c r="F142" s="112"/>
    </row>
    <row r="143" spans="1:6" ht="15.2" hidden="1" customHeight="1" outlineLevel="1">
      <c r="A143" s="109"/>
      <c r="B143" s="110" t="s">
        <v>277</v>
      </c>
      <c r="C143" s="111">
        <v>3684</v>
      </c>
      <c r="D143" s="111">
        <v>202511</v>
      </c>
      <c r="E143" s="111">
        <v>206195</v>
      </c>
      <c r="F143" s="112"/>
    </row>
    <row r="144" spans="1:6" ht="15.2" hidden="1" customHeight="1" outlineLevel="1">
      <c r="A144" s="109"/>
      <c r="B144" s="110" t="s">
        <v>220</v>
      </c>
      <c r="C144" s="111">
        <v>0</v>
      </c>
      <c r="D144" s="111">
        <v>0</v>
      </c>
      <c r="E144" s="111">
        <v>0</v>
      </c>
      <c r="F144" s="112"/>
    </row>
    <row r="145" spans="1:6" ht="15.2" hidden="1" customHeight="1" outlineLevel="1">
      <c r="A145" s="109"/>
      <c r="B145" s="110" t="s">
        <v>221</v>
      </c>
      <c r="C145" s="114"/>
      <c r="D145" s="114"/>
      <c r="E145" s="111">
        <v>0</v>
      </c>
      <c r="F145" s="112"/>
    </row>
    <row r="146" spans="1:6" ht="15.2" hidden="1" customHeight="1" outlineLevel="1">
      <c r="A146" s="109"/>
      <c r="B146" s="110" t="s">
        <v>274</v>
      </c>
      <c r="C146" s="111">
        <v>0</v>
      </c>
      <c r="D146" s="111">
        <v>0</v>
      </c>
      <c r="E146" s="111">
        <v>0</v>
      </c>
      <c r="F146" s="112"/>
    </row>
    <row r="147" spans="1:6" ht="15.2" hidden="1" customHeight="1" outlineLevel="1">
      <c r="A147" s="109"/>
      <c r="B147" s="110" t="s">
        <v>222</v>
      </c>
      <c r="C147" s="111">
        <v>9730</v>
      </c>
      <c r="D147" s="111">
        <v>2229057</v>
      </c>
      <c r="E147" s="111">
        <v>2238787</v>
      </c>
      <c r="F147" s="112"/>
    </row>
    <row r="148" spans="1:6" ht="15.2" hidden="1" customHeight="1" outlineLevel="1">
      <c r="A148" s="109"/>
      <c r="B148" s="110" t="s">
        <v>278</v>
      </c>
      <c r="C148" s="111">
        <v>0</v>
      </c>
      <c r="D148" s="111">
        <v>0</v>
      </c>
      <c r="E148" s="111">
        <v>0</v>
      </c>
      <c r="F148" s="112"/>
    </row>
    <row r="149" spans="1:6" ht="15.2" hidden="1" customHeight="1" outlineLevel="1">
      <c r="A149" s="109"/>
      <c r="B149" s="110" t="s">
        <v>223</v>
      </c>
      <c r="C149" s="111">
        <v>580024</v>
      </c>
      <c r="D149" s="111">
        <v>255092</v>
      </c>
      <c r="E149" s="111">
        <v>835116</v>
      </c>
      <c r="F149" s="112"/>
    </row>
    <row r="150" spans="1:6" ht="15.2" hidden="1" customHeight="1" outlineLevel="1">
      <c r="A150" s="109"/>
      <c r="B150" s="110" t="s">
        <v>224</v>
      </c>
      <c r="C150" s="111">
        <v>246339</v>
      </c>
      <c r="D150" s="111">
        <v>2366738</v>
      </c>
      <c r="E150" s="111">
        <v>2613077</v>
      </c>
      <c r="F150" s="112"/>
    </row>
    <row r="151" spans="1:6" ht="15.2" hidden="1" customHeight="1" outlineLevel="1">
      <c r="A151" s="109"/>
      <c r="B151" s="110" t="s">
        <v>225</v>
      </c>
      <c r="C151" s="111">
        <v>320591</v>
      </c>
      <c r="D151" s="111">
        <v>482081</v>
      </c>
      <c r="E151" s="111">
        <v>802672</v>
      </c>
      <c r="F151" s="112"/>
    </row>
    <row r="152" spans="1:6" ht="15.2" customHeight="1" collapsed="1">
      <c r="A152" s="109" t="s">
        <v>45</v>
      </c>
      <c r="B152" s="113" t="s">
        <v>230</v>
      </c>
      <c r="C152" s="111">
        <f>SUM($C$124:$C$151)</f>
        <v>9535577</v>
      </c>
      <c r="D152" s="111">
        <f>SUM($D$124:$D$151)</f>
        <v>49310778.419646412</v>
      </c>
      <c r="E152" s="111">
        <f>SUM($E$124:$E$151)</f>
        <v>58846355.419646412</v>
      </c>
      <c r="F152" s="112"/>
    </row>
    <row r="153" spans="1:6" ht="15.2" hidden="1" customHeight="1" outlineLevel="1">
      <c r="A153" s="109"/>
      <c r="B153" s="110" t="s">
        <v>202</v>
      </c>
      <c r="C153" s="111">
        <v>0</v>
      </c>
      <c r="D153" s="111">
        <v>0</v>
      </c>
      <c r="E153" s="111">
        <v>0</v>
      </c>
      <c r="F153" s="112"/>
    </row>
    <row r="154" spans="1:6" ht="15.2" hidden="1" customHeight="1" outlineLevel="1">
      <c r="A154" s="109"/>
      <c r="B154" s="110" t="s">
        <v>272</v>
      </c>
      <c r="C154" s="111">
        <v>56055</v>
      </c>
      <c r="D154" s="111">
        <v>217920</v>
      </c>
      <c r="E154" s="111">
        <v>273975</v>
      </c>
      <c r="F154" s="112"/>
    </row>
    <row r="155" spans="1:6" ht="15.2" hidden="1" customHeight="1" outlineLevel="1">
      <c r="A155" s="109"/>
      <c r="B155" s="110" t="s">
        <v>203</v>
      </c>
      <c r="C155" s="111">
        <v>1706142</v>
      </c>
      <c r="D155" s="111">
        <v>-3141</v>
      </c>
      <c r="E155" s="111">
        <v>1703001</v>
      </c>
      <c r="F155" s="112"/>
    </row>
    <row r="156" spans="1:6" ht="15.2" hidden="1" customHeight="1" outlineLevel="1">
      <c r="A156" s="109"/>
      <c r="B156" s="110" t="s">
        <v>204</v>
      </c>
      <c r="C156" s="111">
        <v>469140</v>
      </c>
      <c r="D156" s="111">
        <v>247316</v>
      </c>
      <c r="E156" s="111">
        <v>716456</v>
      </c>
      <c r="F156" s="112"/>
    </row>
    <row r="157" spans="1:6" ht="15.2" hidden="1" customHeight="1" outlineLevel="1">
      <c r="A157" s="109"/>
      <c r="B157" s="110" t="s">
        <v>205</v>
      </c>
      <c r="C157" s="111">
        <v>0</v>
      </c>
      <c r="D157" s="111">
        <v>-1390394</v>
      </c>
      <c r="E157" s="111">
        <v>-1390394</v>
      </c>
      <c r="F157" s="112"/>
    </row>
    <row r="158" spans="1:6" ht="15.2" hidden="1" customHeight="1" outlineLevel="1">
      <c r="A158" s="109"/>
      <c r="B158" s="110" t="s">
        <v>206</v>
      </c>
      <c r="C158" s="111">
        <v>216660.53</v>
      </c>
      <c r="D158" s="111">
        <v>1443633</v>
      </c>
      <c r="E158" s="111">
        <v>1660293.53</v>
      </c>
      <c r="F158" s="112"/>
    </row>
    <row r="159" spans="1:6" ht="15.2" hidden="1" customHeight="1" outlineLevel="1">
      <c r="A159" s="109"/>
      <c r="B159" s="110" t="s">
        <v>207</v>
      </c>
      <c r="C159" s="111">
        <v>27723</v>
      </c>
      <c r="D159" s="111">
        <v>1025344</v>
      </c>
      <c r="E159" s="111">
        <v>1053067</v>
      </c>
      <c r="F159" s="112"/>
    </row>
    <row r="160" spans="1:6" ht="15.2" hidden="1" customHeight="1" outlineLevel="1">
      <c r="A160" s="109"/>
      <c r="B160" s="110" t="s">
        <v>208</v>
      </c>
      <c r="C160" s="111">
        <v>513165</v>
      </c>
      <c r="D160" s="111">
        <v>6605186</v>
      </c>
      <c r="E160" s="111">
        <v>7118351</v>
      </c>
      <c r="F160" s="112"/>
    </row>
    <row r="161" spans="1:6" ht="15.2" hidden="1" customHeight="1" outlineLevel="1">
      <c r="A161" s="109"/>
      <c r="B161" s="110" t="s">
        <v>209</v>
      </c>
      <c r="C161" s="111">
        <v>-15564</v>
      </c>
      <c r="D161" s="111">
        <v>-2801395.17</v>
      </c>
      <c r="E161" s="111">
        <v>-2816959.17</v>
      </c>
      <c r="F161" s="112"/>
    </row>
    <row r="162" spans="1:6" ht="15.2" hidden="1" customHeight="1" outlineLevel="1">
      <c r="A162" s="109"/>
      <c r="B162" s="110" t="s">
        <v>211</v>
      </c>
      <c r="C162" s="111">
        <v>2074970</v>
      </c>
      <c r="D162" s="111">
        <v>8120082</v>
      </c>
      <c r="E162" s="111">
        <v>10195052</v>
      </c>
      <c r="F162" s="112"/>
    </row>
    <row r="163" spans="1:6" ht="15.2" hidden="1" customHeight="1" outlineLevel="1">
      <c r="A163" s="109"/>
      <c r="B163" s="110" t="s">
        <v>212</v>
      </c>
      <c r="C163" s="111">
        <v>1902922</v>
      </c>
      <c r="D163" s="111">
        <v>-171104</v>
      </c>
      <c r="E163" s="111">
        <v>1731818</v>
      </c>
      <c r="F163" s="112"/>
    </row>
    <row r="164" spans="1:6" ht="15.2" hidden="1" customHeight="1" outlineLevel="1">
      <c r="A164" s="109"/>
      <c r="B164" s="110" t="s">
        <v>213</v>
      </c>
      <c r="C164" s="111">
        <v>1560903</v>
      </c>
      <c r="D164" s="111">
        <v>22932188</v>
      </c>
      <c r="E164" s="111">
        <v>24493091</v>
      </c>
      <c r="F164" s="112"/>
    </row>
    <row r="165" spans="1:6" ht="15.2" hidden="1" customHeight="1" outlineLevel="1">
      <c r="A165" s="109"/>
      <c r="B165" s="110" t="s">
        <v>214</v>
      </c>
      <c r="C165" s="111">
        <v>1302524</v>
      </c>
      <c r="D165" s="111">
        <v>236536</v>
      </c>
      <c r="E165" s="111">
        <v>1539060</v>
      </c>
      <c r="F165" s="112"/>
    </row>
    <row r="166" spans="1:6" ht="15.2" hidden="1" customHeight="1" outlineLevel="1">
      <c r="A166" s="109"/>
      <c r="B166" s="110" t="s">
        <v>273</v>
      </c>
      <c r="C166" s="111">
        <v>61050</v>
      </c>
      <c r="D166" s="111">
        <v>-21658223</v>
      </c>
      <c r="E166" s="111">
        <v>-21597173</v>
      </c>
      <c r="F166" s="112"/>
    </row>
    <row r="167" spans="1:6" ht="15.2" hidden="1" customHeight="1" outlineLevel="1">
      <c r="A167" s="109"/>
      <c r="B167" s="110" t="s">
        <v>215</v>
      </c>
      <c r="C167" s="111">
        <v>152220</v>
      </c>
      <c r="D167" s="111">
        <v>-67529</v>
      </c>
      <c r="E167" s="111">
        <v>84691</v>
      </c>
      <c r="F167" s="112"/>
    </row>
    <row r="168" spans="1:6" ht="15.2" hidden="1" customHeight="1" outlineLevel="1">
      <c r="A168" s="109"/>
      <c r="B168" s="110" t="s">
        <v>216</v>
      </c>
      <c r="C168" s="111">
        <v>-124249</v>
      </c>
      <c r="D168" s="111">
        <v>-1716681</v>
      </c>
      <c r="E168" s="111">
        <v>-1840930</v>
      </c>
      <c r="F168" s="112"/>
    </row>
    <row r="169" spans="1:6" ht="15.2" hidden="1" customHeight="1" outlineLevel="1">
      <c r="A169" s="109"/>
      <c r="B169" s="110" t="s">
        <v>217</v>
      </c>
      <c r="C169" s="111">
        <v>906924.63641020737</v>
      </c>
      <c r="D169" s="111">
        <v>4752432.8009626651</v>
      </c>
      <c r="E169" s="111">
        <v>5659357.4373728726</v>
      </c>
      <c r="F169" s="112"/>
    </row>
    <row r="170" spans="1:6" ht="15.2" hidden="1" customHeight="1" outlineLevel="1">
      <c r="A170" s="109"/>
      <c r="B170" s="110" t="s">
        <v>218</v>
      </c>
      <c r="C170" s="111">
        <v>1473960</v>
      </c>
      <c r="D170" s="111">
        <v>21869102</v>
      </c>
      <c r="E170" s="111">
        <v>23343062</v>
      </c>
      <c r="F170" s="112"/>
    </row>
    <row r="171" spans="1:6" ht="15.2" hidden="1" customHeight="1" outlineLevel="1">
      <c r="A171" s="109"/>
      <c r="B171" s="110" t="s">
        <v>219</v>
      </c>
      <c r="C171" s="111">
        <v>-14985</v>
      </c>
      <c r="D171" s="111">
        <v>0</v>
      </c>
      <c r="E171" s="111">
        <v>-14985</v>
      </c>
      <c r="F171" s="112"/>
    </row>
    <row r="172" spans="1:6" ht="15.2" hidden="1" customHeight="1" outlineLevel="1">
      <c r="A172" s="109"/>
      <c r="B172" s="110" t="s">
        <v>277</v>
      </c>
      <c r="C172" s="111">
        <v>3520</v>
      </c>
      <c r="D172" s="111">
        <v>20191</v>
      </c>
      <c r="E172" s="111">
        <v>23711</v>
      </c>
      <c r="F172" s="112"/>
    </row>
    <row r="173" spans="1:6" ht="15.2" hidden="1" customHeight="1" outlineLevel="1">
      <c r="A173" s="109"/>
      <c r="B173" s="110" t="s">
        <v>220</v>
      </c>
      <c r="C173" s="111">
        <v>-24345</v>
      </c>
      <c r="D173" s="111">
        <v>-3789804</v>
      </c>
      <c r="E173" s="111">
        <v>-3814149</v>
      </c>
      <c r="F173" s="112"/>
    </row>
    <row r="174" spans="1:6" ht="15.2" hidden="1" customHeight="1" outlineLevel="1">
      <c r="A174" s="109"/>
      <c r="B174" s="110" t="s">
        <v>221</v>
      </c>
      <c r="C174" s="111">
        <v>85075.4</v>
      </c>
      <c r="D174" s="114"/>
      <c r="E174" s="111">
        <v>85075.4</v>
      </c>
      <c r="F174" s="112"/>
    </row>
    <row r="175" spans="1:6" ht="15.2" hidden="1" customHeight="1" outlineLevel="1">
      <c r="A175" s="109"/>
      <c r="B175" s="110" t="s">
        <v>274</v>
      </c>
      <c r="C175" s="111">
        <v>-29165</v>
      </c>
      <c r="D175" s="111">
        <v>23992</v>
      </c>
      <c r="E175" s="111">
        <v>-5173</v>
      </c>
      <c r="F175" s="112"/>
    </row>
    <row r="176" spans="1:6" ht="15.2" hidden="1" customHeight="1" outlineLevel="1">
      <c r="A176" s="109"/>
      <c r="B176" s="110" t="s">
        <v>222</v>
      </c>
      <c r="C176" s="111">
        <v>1976815</v>
      </c>
      <c r="D176" s="111">
        <v>818890</v>
      </c>
      <c r="E176" s="111">
        <v>2795705</v>
      </c>
      <c r="F176" s="112"/>
    </row>
    <row r="177" spans="1:6" ht="15.2" hidden="1" customHeight="1" outlineLevel="1">
      <c r="A177" s="109"/>
      <c r="B177" s="110" t="s">
        <v>278</v>
      </c>
      <c r="C177" s="111">
        <v>0</v>
      </c>
      <c r="D177" s="111">
        <v>0</v>
      </c>
      <c r="E177" s="111">
        <v>0</v>
      </c>
      <c r="F177" s="112"/>
    </row>
    <row r="178" spans="1:6" ht="15.2" hidden="1" customHeight="1" outlineLevel="1">
      <c r="A178" s="109"/>
      <c r="B178" s="110" t="s">
        <v>223</v>
      </c>
      <c r="C178" s="111">
        <v>1100267</v>
      </c>
      <c r="D178" s="111">
        <v>713876</v>
      </c>
      <c r="E178" s="111">
        <v>1814143</v>
      </c>
      <c r="F178" s="112"/>
    </row>
    <row r="179" spans="1:6" ht="15.2" hidden="1" customHeight="1" outlineLevel="1">
      <c r="A179" s="109"/>
      <c r="B179" s="110" t="s">
        <v>224</v>
      </c>
      <c r="C179" s="111">
        <v>-1660526.5</v>
      </c>
      <c r="D179" s="111">
        <v>-12937530.4</v>
      </c>
      <c r="E179" s="111">
        <v>-14598056.9</v>
      </c>
      <c r="F179" s="112"/>
    </row>
    <row r="180" spans="1:6" ht="15.2" hidden="1" customHeight="1" outlineLevel="1">
      <c r="A180" s="109"/>
      <c r="B180" s="110" t="s">
        <v>225</v>
      </c>
      <c r="C180" s="111">
        <v>767952</v>
      </c>
      <c r="D180" s="111">
        <v>6891648</v>
      </c>
      <c r="E180" s="111">
        <v>7659600</v>
      </c>
      <c r="F180" s="112"/>
    </row>
    <row r="181" spans="1:6" ht="15.2" customHeight="1" collapsed="1">
      <c r="A181" s="109" t="s">
        <v>59</v>
      </c>
      <c r="B181" s="113" t="s">
        <v>231</v>
      </c>
      <c r="C181" s="111">
        <f>SUM($C$153:$C$180)</f>
        <v>14489154.066410206</v>
      </c>
      <c r="D181" s="111">
        <f>SUM($D$153:$D$180)</f>
        <v>31382535.230962664</v>
      </c>
      <c r="E181" s="111">
        <f>SUM($E$153:$E$180)</f>
        <v>45871689.29737287</v>
      </c>
      <c r="F181" s="112"/>
    </row>
    <row r="182" spans="1:6" ht="15.2" hidden="1" customHeight="1" outlineLevel="1">
      <c r="A182" s="109"/>
      <c r="B182" s="110" t="s">
        <v>202</v>
      </c>
      <c r="C182" s="111">
        <v>0</v>
      </c>
      <c r="D182" s="111">
        <v>782095</v>
      </c>
      <c r="E182" s="111">
        <v>782095</v>
      </c>
      <c r="F182" s="112"/>
    </row>
    <row r="183" spans="1:6" ht="15.2" hidden="1" customHeight="1" outlineLevel="1">
      <c r="A183" s="109"/>
      <c r="B183" s="110" t="s">
        <v>272</v>
      </c>
      <c r="C183" s="111">
        <v>2580169</v>
      </c>
      <c r="D183" s="111">
        <v>9237695</v>
      </c>
      <c r="E183" s="111">
        <v>11817864</v>
      </c>
      <c r="F183" s="112"/>
    </row>
    <row r="184" spans="1:6" ht="15.2" hidden="1" customHeight="1" outlineLevel="1">
      <c r="A184" s="109"/>
      <c r="B184" s="110" t="s">
        <v>203</v>
      </c>
      <c r="C184" s="111">
        <v>108729570</v>
      </c>
      <c r="D184" s="111">
        <v>3141</v>
      </c>
      <c r="E184" s="111">
        <v>108732711</v>
      </c>
      <c r="F184" s="112"/>
    </row>
    <row r="185" spans="1:6" ht="15.2" hidden="1" customHeight="1" outlineLevel="1">
      <c r="A185" s="109"/>
      <c r="B185" s="110" t="s">
        <v>204</v>
      </c>
      <c r="C185" s="111">
        <v>56192445</v>
      </c>
      <c r="D185" s="111">
        <v>68725757</v>
      </c>
      <c r="E185" s="111">
        <v>124918202</v>
      </c>
      <c r="F185" s="112"/>
    </row>
    <row r="186" spans="1:6" ht="15.2" hidden="1" customHeight="1" outlineLevel="1">
      <c r="A186" s="109"/>
      <c r="B186" s="110" t="s">
        <v>205</v>
      </c>
      <c r="C186" s="111">
        <v>0</v>
      </c>
      <c r="D186" s="111">
        <v>25735338</v>
      </c>
      <c r="E186" s="111">
        <v>25735338</v>
      </c>
      <c r="F186" s="112"/>
    </row>
    <row r="187" spans="1:6" ht="15.2" hidden="1" customHeight="1" outlineLevel="1">
      <c r="A187" s="109"/>
      <c r="B187" s="110" t="s">
        <v>206</v>
      </c>
      <c r="C187" s="111">
        <v>13944061.470000001</v>
      </c>
      <c r="D187" s="111">
        <v>28241062.949999999</v>
      </c>
      <c r="E187" s="111">
        <v>42185124.420000002</v>
      </c>
      <c r="F187" s="112"/>
    </row>
    <row r="188" spans="1:6" ht="15.2" hidden="1" customHeight="1" outlineLevel="1">
      <c r="A188" s="109"/>
      <c r="B188" s="110" t="s">
        <v>207</v>
      </c>
      <c r="C188" s="111">
        <v>640781</v>
      </c>
      <c r="D188" s="111">
        <v>29141631</v>
      </c>
      <c r="E188" s="111">
        <v>29782412</v>
      </c>
      <c r="F188" s="112"/>
    </row>
    <row r="189" spans="1:6" ht="15.2" hidden="1" customHeight="1" outlineLevel="1">
      <c r="A189" s="109"/>
      <c r="B189" s="110" t="s">
        <v>208</v>
      </c>
      <c r="C189" s="111">
        <v>302768974</v>
      </c>
      <c r="D189" s="111">
        <v>2323567012</v>
      </c>
      <c r="E189" s="111">
        <v>2626335986</v>
      </c>
      <c r="F189" s="112"/>
    </row>
    <row r="190" spans="1:6" ht="15.2" hidden="1" customHeight="1" outlineLevel="1">
      <c r="A190" s="109"/>
      <c r="B190" s="110" t="s">
        <v>209</v>
      </c>
      <c r="C190" s="111">
        <v>54476376</v>
      </c>
      <c r="D190" s="111">
        <v>769709678.74603665</v>
      </c>
      <c r="E190" s="111">
        <v>824186054.74603665</v>
      </c>
      <c r="F190" s="112"/>
    </row>
    <row r="191" spans="1:6" ht="15.2" hidden="1" customHeight="1" outlineLevel="1">
      <c r="A191" s="109"/>
      <c r="B191" s="110" t="s">
        <v>211</v>
      </c>
      <c r="C191" s="111">
        <v>396542718</v>
      </c>
      <c r="D191" s="111">
        <v>2041503445</v>
      </c>
      <c r="E191" s="111">
        <v>2438046163</v>
      </c>
      <c r="F191" s="112"/>
    </row>
    <row r="192" spans="1:6" ht="15.2" hidden="1" customHeight="1" outlineLevel="1">
      <c r="A192" s="109"/>
      <c r="B192" s="110" t="s">
        <v>212</v>
      </c>
      <c r="C192" s="111">
        <v>152561370</v>
      </c>
      <c r="D192" s="111">
        <v>651025</v>
      </c>
      <c r="E192" s="111">
        <v>153212395</v>
      </c>
      <c r="F192" s="112"/>
    </row>
    <row r="193" spans="1:6" ht="15.2" hidden="1" customHeight="1" outlineLevel="1">
      <c r="A193" s="109"/>
      <c r="B193" s="110" t="s">
        <v>213</v>
      </c>
      <c r="C193" s="111">
        <v>321727125</v>
      </c>
      <c r="D193" s="111">
        <v>3732658109</v>
      </c>
      <c r="E193" s="111">
        <v>4054385234</v>
      </c>
      <c r="F193" s="112"/>
    </row>
    <row r="194" spans="1:6" ht="15.2" hidden="1" customHeight="1" outlineLevel="1">
      <c r="A194" s="109"/>
      <c r="B194" s="110" t="s">
        <v>214</v>
      </c>
      <c r="C194" s="111">
        <v>102390664</v>
      </c>
      <c r="D194" s="111">
        <v>10789306</v>
      </c>
      <c r="E194" s="111">
        <v>113179970</v>
      </c>
      <c r="F194" s="112"/>
    </row>
    <row r="195" spans="1:6" ht="15.2" hidden="1" customHeight="1" outlineLevel="1">
      <c r="A195" s="109"/>
      <c r="B195" s="110" t="s">
        <v>273</v>
      </c>
      <c r="C195" s="111">
        <v>71060</v>
      </c>
      <c r="D195" s="111">
        <v>134833596</v>
      </c>
      <c r="E195" s="111">
        <v>134904656</v>
      </c>
      <c r="F195" s="112"/>
    </row>
    <row r="196" spans="1:6" ht="15.2" hidden="1" customHeight="1" outlineLevel="1">
      <c r="A196" s="109"/>
      <c r="B196" s="110" t="s">
        <v>215</v>
      </c>
      <c r="C196" s="111">
        <v>26560636</v>
      </c>
      <c r="D196" s="111">
        <v>140493</v>
      </c>
      <c r="E196" s="111">
        <v>26701129</v>
      </c>
      <c r="F196" s="112"/>
    </row>
    <row r="197" spans="1:6" ht="15.2" hidden="1" customHeight="1" outlineLevel="1">
      <c r="A197" s="109"/>
      <c r="B197" s="110" t="s">
        <v>216</v>
      </c>
      <c r="C197" s="111">
        <v>124249</v>
      </c>
      <c r="D197" s="111">
        <v>60907208</v>
      </c>
      <c r="E197" s="111">
        <v>61031457</v>
      </c>
      <c r="F197" s="112"/>
    </row>
    <row r="198" spans="1:6" ht="15.2" hidden="1" customHeight="1" outlineLevel="1">
      <c r="A198" s="109"/>
      <c r="B198" s="110" t="s">
        <v>217</v>
      </c>
      <c r="C198" s="111">
        <v>40092125.883589789</v>
      </c>
      <c r="D198" s="111">
        <v>209449129.74903738</v>
      </c>
      <c r="E198" s="111">
        <v>249541255.63262719</v>
      </c>
      <c r="F198" s="112"/>
    </row>
    <row r="199" spans="1:6" ht="15.2" hidden="1" customHeight="1" outlineLevel="1">
      <c r="A199" s="109"/>
      <c r="B199" s="110" t="s">
        <v>218</v>
      </c>
      <c r="C199" s="111">
        <v>176134989</v>
      </c>
      <c r="D199" s="111">
        <v>2215938610</v>
      </c>
      <c r="E199" s="111">
        <v>2392073599</v>
      </c>
      <c r="F199" s="112"/>
    </row>
    <row r="200" spans="1:6" ht="15.2" hidden="1" customHeight="1" outlineLevel="1">
      <c r="A200" s="109"/>
      <c r="B200" s="110" t="s">
        <v>219</v>
      </c>
      <c r="C200" s="111">
        <v>10074766</v>
      </c>
      <c r="D200" s="111">
        <v>25300585</v>
      </c>
      <c r="E200" s="111">
        <v>35375351</v>
      </c>
      <c r="F200" s="112"/>
    </row>
    <row r="201" spans="1:6" ht="15.2" hidden="1" customHeight="1" outlineLevel="1">
      <c r="A201" s="109"/>
      <c r="B201" s="110" t="s">
        <v>277</v>
      </c>
      <c r="C201" s="111">
        <v>179008</v>
      </c>
      <c r="D201" s="111">
        <v>10670448</v>
      </c>
      <c r="E201" s="111">
        <v>10849456</v>
      </c>
      <c r="F201" s="112"/>
    </row>
    <row r="202" spans="1:6" ht="15.2" hidden="1" customHeight="1" outlineLevel="1">
      <c r="A202" s="109"/>
      <c r="B202" s="110" t="s">
        <v>220</v>
      </c>
      <c r="C202" s="111">
        <v>630049.41</v>
      </c>
      <c r="D202" s="111">
        <v>41799079.189999998</v>
      </c>
      <c r="E202" s="111">
        <v>42429128.599999994</v>
      </c>
      <c r="F202" s="112"/>
    </row>
    <row r="203" spans="1:6" ht="15.2" hidden="1" customHeight="1" outlineLevel="1">
      <c r="A203" s="109"/>
      <c r="B203" s="110" t="s">
        <v>221</v>
      </c>
      <c r="C203" s="111">
        <v>7486388.4199999999</v>
      </c>
      <c r="D203" s="111">
        <v>0</v>
      </c>
      <c r="E203" s="111">
        <v>7486388.4199999999</v>
      </c>
      <c r="F203" s="112"/>
    </row>
    <row r="204" spans="1:6" ht="15.2" hidden="1" customHeight="1" outlineLevel="1">
      <c r="A204" s="109"/>
      <c r="B204" s="110" t="s">
        <v>274</v>
      </c>
      <c r="C204" s="111">
        <v>1047795</v>
      </c>
      <c r="D204" s="111">
        <v>328339</v>
      </c>
      <c r="E204" s="111">
        <v>1376134</v>
      </c>
      <c r="F204" s="112"/>
    </row>
    <row r="205" spans="1:6" ht="15.2" hidden="1" customHeight="1" outlineLevel="1">
      <c r="A205" s="109"/>
      <c r="B205" s="110" t="s">
        <v>222</v>
      </c>
      <c r="C205" s="111">
        <v>347097171</v>
      </c>
      <c r="D205" s="111">
        <v>1462729033</v>
      </c>
      <c r="E205" s="111">
        <v>1809826204</v>
      </c>
      <c r="F205" s="112"/>
    </row>
    <row r="206" spans="1:6" ht="15.2" hidden="1" customHeight="1" outlineLevel="1">
      <c r="A206" s="109"/>
      <c r="B206" s="110" t="s">
        <v>278</v>
      </c>
      <c r="C206" s="111">
        <v>0</v>
      </c>
      <c r="D206" s="111">
        <v>0</v>
      </c>
      <c r="E206" s="111">
        <v>0</v>
      </c>
      <c r="F206" s="112"/>
    </row>
    <row r="207" spans="1:6" ht="15.2" hidden="1" customHeight="1" outlineLevel="1">
      <c r="A207" s="109"/>
      <c r="B207" s="110" t="s">
        <v>223</v>
      </c>
      <c r="C207" s="111">
        <v>160987755</v>
      </c>
      <c r="D207" s="111">
        <v>184572375</v>
      </c>
      <c r="E207" s="111">
        <v>345560130</v>
      </c>
      <c r="F207" s="112"/>
    </row>
    <row r="208" spans="1:6" ht="15.2" hidden="1" customHeight="1" outlineLevel="1">
      <c r="A208" s="109"/>
      <c r="B208" s="110" t="s">
        <v>224</v>
      </c>
      <c r="C208" s="111">
        <v>43256631.299999997</v>
      </c>
      <c r="D208" s="111">
        <v>474890461.69999999</v>
      </c>
      <c r="E208" s="111">
        <v>518147093</v>
      </c>
      <c r="F208" s="112"/>
    </row>
    <row r="209" spans="1:6" ht="15.2" hidden="1" customHeight="1" outlineLevel="1">
      <c r="A209" s="109"/>
      <c r="B209" s="110" t="s">
        <v>225</v>
      </c>
      <c r="C209" s="111">
        <v>77709403</v>
      </c>
      <c r="D209" s="111">
        <v>309095056</v>
      </c>
      <c r="E209" s="111">
        <v>386804459</v>
      </c>
      <c r="F209" s="112"/>
    </row>
    <row r="210" spans="1:6" ht="15.2" customHeight="1" collapsed="1">
      <c r="A210" s="109" t="s">
        <v>61</v>
      </c>
      <c r="B210" s="113" t="s">
        <v>232</v>
      </c>
      <c r="C210" s="111">
        <f>SUM($C$182:$C$209)</f>
        <v>2404006280.4835901</v>
      </c>
      <c r="D210" s="111">
        <f>SUM($D$182:$D$209)</f>
        <v>14171399709.335075</v>
      </c>
      <c r="E210" s="111">
        <f>SUM($E$182:$E$209)</f>
        <v>16575405989.818665</v>
      </c>
      <c r="F210" s="112"/>
    </row>
    <row r="211" spans="1:6" ht="15.2" hidden="1" customHeight="1" outlineLevel="1">
      <c r="A211" s="109"/>
      <c r="B211" s="110" t="s">
        <v>202</v>
      </c>
      <c r="C211" s="111">
        <v>0</v>
      </c>
      <c r="D211" s="111">
        <v>0</v>
      </c>
      <c r="E211" s="111">
        <v>0</v>
      </c>
      <c r="F211" s="112"/>
    </row>
    <row r="212" spans="1:6" ht="15.2" hidden="1" customHeight="1" outlineLevel="1">
      <c r="A212" s="109"/>
      <c r="B212" s="110" t="s">
        <v>272</v>
      </c>
      <c r="C212" s="111">
        <v>0</v>
      </c>
      <c r="D212" s="111">
        <v>299580</v>
      </c>
      <c r="E212" s="111">
        <v>299580</v>
      </c>
      <c r="F212" s="112"/>
    </row>
    <row r="213" spans="1:6" ht="15.2" hidden="1" customHeight="1" outlineLevel="1">
      <c r="A213" s="109"/>
      <c r="B213" s="110" t="s">
        <v>203</v>
      </c>
      <c r="C213" s="111">
        <v>3799205</v>
      </c>
      <c r="D213" s="111">
        <v>0</v>
      </c>
      <c r="E213" s="111">
        <v>3799205</v>
      </c>
      <c r="F213" s="112"/>
    </row>
    <row r="214" spans="1:6" ht="15.2" hidden="1" customHeight="1" outlineLevel="1">
      <c r="A214" s="109"/>
      <c r="B214" s="110" t="s">
        <v>204</v>
      </c>
      <c r="C214" s="111">
        <v>1295682</v>
      </c>
      <c r="D214" s="111">
        <v>2188056</v>
      </c>
      <c r="E214" s="111">
        <v>3483738</v>
      </c>
      <c r="F214" s="112"/>
    </row>
    <row r="215" spans="1:6" ht="15.2" hidden="1" customHeight="1" outlineLevel="1">
      <c r="A215" s="109"/>
      <c r="B215" s="110" t="s">
        <v>205</v>
      </c>
      <c r="C215" s="111">
        <v>0</v>
      </c>
      <c r="D215" s="111">
        <v>133207</v>
      </c>
      <c r="E215" s="111">
        <v>133207</v>
      </c>
      <c r="F215" s="112"/>
    </row>
    <row r="216" spans="1:6" ht="15.2" hidden="1" customHeight="1" outlineLevel="1">
      <c r="A216" s="109"/>
      <c r="B216" s="110" t="s">
        <v>206</v>
      </c>
      <c r="C216" s="111">
        <v>0</v>
      </c>
      <c r="D216" s="111">
        <v>0</v>
      </c>
      <c r="E216" s="111">
        <v>0</v>
      </c>
      <c r="F216" s="112"/>
    </row>
    <row r="217" spans="1:6" ht="15.2" hidden="1" customHeight="1" outlineLevel="1">
      <c r="A217" s="109"/>
      <c r="B217" s="110" t="s">
        <v>207</v>
      </c>
      <c r="C217" s="111">
        <v>0</v>
      </c>
      <c r="D217" s="111">
        <v>346352</v>
      </c>
      <c r="E217" s="111">
        <v>346352</v>
      </c>
      <c r="F217" s="112"/>
    </row>
    <row r="218" spans="1:6" ht="15.2" hidden="1" customHeight="1" outlineLevel="1">
      <c r="A218" s="109"/>
      <c r="B218" s="110" t="s">
        <v>208</v>
      </c>
      <c r="C218" s="111">
        <v>4117691</v>
      </c>
      <c r="D218" s="111">
        <v>101894222</v>
      </c>
      <c r="E218" s="111">
        <v>106011913</v>
      </c>
      <c r="F218" s="112"/>
    </row>
    <row r="219" spans="1:6" ht="15.2" hidden="1" customHeight="1" outlineLevel="1">
      <c r="A219" s="109"/>
      <c r="B219" s="110" t="s">
        <v>209</v>
      </c>
      <c r="C219" s="111">
        <v>1658267</v>
      </c>
      <c r="D219" s="111">
        <v>40244330</v>
      </c>
      <c r="E219" s="111">
        <v>41902597</v>
      </c>
      <c r="F219" s="112"/>
    </row>
    <row r="220" spans="1:6" ht="15.2" hidden="1" customHeight="1" outlineLevel="1">
      <c r="A220" s="109"/>
      <c r="B220" s="110" t="s">
        <v>211</v>
      </c>
      <c r="C220" s="111">
        <v>9654749</v>
      </c>
      <c r="D220" s="111">
        <v>105207897</v>
      </c>
      <c r="E220" s="111">
        <v>114862646</v>
      </c>
      <c r="F220" s="112"/>
    </row>
    <row r="221" spans="1:6" ht="15.2" hidden="1" customHeight="1" outlineLevel="1">
      <c r="A221" s="109"/>
      <c r="B221" s="110" t="s">
        <v>212</v>
      </c>
      <c r="C221" s="111">
        <v>2737035</v>
      </c>
      <c r="D221" s="111">
        <v>0</v>
      </c>
      <c r="E221" s="111">
        <v>2737035</v>
      </c>
      <c r="F221" s="112"/>
    </row>
    <row r="222" spans="1:6" ht="15.2" hidden="1" customHeight="1" outlineLevel="1">
      <c r="A222" s="109"/>
      <c r="B222" s="110" t="s">
        <v>213</v>
      </c>
      <c r="C222" s="111">
        <v>3988835</v>
      </c>
      <c r="D222" s="111">
        <v>156659583</v>
      </c>
      <c r="E222" s="111">
        <v>160648418</v>
      </c>
      <c r="F222" s="112"/>
    </row>
    <row r="223" spans="1:6" ht="15.2" hidden="1" customHeight="1" outlineLevel="1">
      <c r="A223" s="109"/>
      <c r="B223" s="110" t="s">
        <v>214</v>
      </c>
      <c r="C223" s="111">
        <v>1429345</v>
      </c>
      <c r="D223" s="111">
        <v>288333</v>
      </c>
      <c r="E223" s="111">
        <v>1717678</v>
      </c>
      <c r="F223" s="112"/>
    </row>
    <row r="224" spans="1:6" ht="15.2" hidden="1" customHeight="1" outlineLevel="1">
      <c r="A224" s="109"/>
      <c r="B224" s="110" t="s">
        <v>273</v>
      </c>
      <c r="C224" s="111">
        <v>0</v>
      </c>
      <c r="D224" s="111">
        <v>1820209</v>
      </c>
      <c r="E224" s="111">
        <v>1820209</v>
      </c>
      <c r="F224" s="112"/>
    </row>
    <row r="225" spans="1:6" ht="15.2" hidden="1" customHeight="1" outlineLevel="1">
      <c r="A225" s="109"/>
      <c r="B225" s="110" t="s">
        <v>215</v>
      </c>
      <c r="C225" s="111">
        <v>136103</v>
      </c>
      <c r="D225" s="111">
        <v>57337</v>
      </c>
      <c r="E225" s="111">
        <v>193440</v>
      </c>
      <c r="F225" s="112"/>
    </row>
    <row r="226" spans="1:6" ht="15.2" hidden="1" customHeight="1" outlineLevel="1">
      <c r="A226" s="109"/>
      <c r="B226" s="110" t="s">
        <v>216</v>
      </c>
      <c r="C226" s="111">
        <v>-8325</v>
      </c>
      <c r="D226" s="111">
        <v>2568393</v>
      </c>
      <c r="E226" s="111">
        <v>2560068</v>
      </c>
      <c r="F226" s="112"/>
    </row>
    <row r="227" spans="1:6" ht="15.2" hidden="1" customHeight="1" outlineLevel="1">
      <c r="A227" s="109"/>
      <c r="B227" s="110" t="s">
        <v>217</v>
      </c>
      <c r="C227" s="111">
        <v>177928.82395016757</v>
      </c>
      <c r="D227" s="111">
        <v>7890424.3478513919</v>
      </c>
      <c r="E227" s="111">
        <v>8068353.1718015596</v>
      </c>
      <c r="F227" s="112"/>
    </row>
    <row r="228" spans="1:6" ht="15.2" hidden="1" customHeight="1" outlineLevel="1">
      <c r="A228" s="109"/>
      <c r="B228" s="110" t="s">
        <v>218</v>
      </c>
      <c r="C228" s="111">
        <v>1913097</v>
      </c>
      <c r="D228" s="111">
        <v>76193324</v>
      </c>
      <c r="E228" s="111">
        <v>78106421</v>
      </c>
      <c r="F228" s="112"/>
    </row>
    <row r="229" spans="1:6" ht="15.2" hidden="1" customHeight="1" outlineLevel="1">
      <c r="A229" s="109"/>
      <c r="B229" s="110" t="s">
        <v>219</v>
      </c>
      <c r="C229" s="111">
        <v>8230</v>
      </c>
      <c r="D229" s="111">
        <v>406094</v>
      </c>
      <c r="E229" s="111">
        <v>414324</v>
      </c>
      <c r="F229" s="112"/>
    </row>
    <row r="230" spans="1:6" ht="15.2" hidden="1" customHeight="1" outlineLevel="1">
      <c r="A230" s="109"/>
      <c r="B230" s="110" t="s">
        <v>277</v>
      </c>
      <c r="C230" s="111">
        <v>15000</v>
      </c>
      <c r="D230" s="111">
        <v>402572</v>
      </c>
      <c r="E230" s="111">
        <v>417572</v>
      </c>
      <c r="F230" s="112"/>
    </row>
    <row r="231" spans="1:6" ht="15.2" hidden="1" customHeight="1" outlineLevel="1">
      <c r="A231" s="109"/>
      <c r="B231" s="110" t="s">
        <v>220</v>
      </c>
      <c r="C231" s="111">
        <v>13106</v>
      </c>
      <c r="D231" s="111">
        <v>1899845</v>
      </c>
      <c r="E231" s="111">
        <v>1912951</v>
      </c>
      <c r="F231" s="112"/>
    </row>
    <row r="232" spans="1:6" ht="15.2" hidden="1" customHeight="1" outlineLevel="1">
      <c r="A232" s="109"/>
      <c r="B232" s="110" t="s">
        <v>221</v>
      </c>
      <c r="C232" s="111">
        <v>108481.65</v>
      </c>
      <c r="D232" s="111">
        <v>0</v>
      </c>
      <c r="E232" s="111">
        <v>108481.65</v>
      </c>
      <c r="F232" s="112"/>
    </row>
    <row r="233" spans="1:6" ht="15.2" hidden="1" customHeight="1" outlineLevel="1">
      <c r="A233" s="109"/>
      <c r="B233" s="110" t="s">
        <v>274</v>
      </c>
      <c r="C233" s="111">
        <v>58972</v>
      </c>
      <c r="D233" s="111">
        <v>0</v>
      </c>
      <c r="E233" s="111">
        <v>58972</v>
      </c>
      <c r="F233" s="112"/>
    </row>
    <row r="234" spans="1:6" ht="15.2" hidden="1" customHeight="1" outlineLevel="1">
      <c r="A234" s="109"/>
      <c r="B234" s="110" t="s">
        <v>222</v>
      </c>
      <c r="C234" s="111">
        <v>6535037</v>
      </c>
      <c r="D234" s="111">
        <v>71569946</v>
      </c>
      <c r="E234" s="111">
        <v>78104983</v>
      </c>
      <c r="F234" s="112"/>
    </row>
    <row r="235" spans="1:6" ht="15.2" hidden="1" customHeight="1" outlineLevel="1">
      <c r="A235" s="109"/>
      <c r="B235" s="110" t="s">
        <v>278</v>
      </c>
      <c r="C235" s="111">
        <v>0</v>
      </c>
      <c r="D235" s="111">
        <v>0</v>
      </c>
      <c r="E235" s="111">
        <v>0</v>
      </c>
      <c r="F235" s="112"/>
    </row>
    <row r="236" spans="1:6" ht="15.2" hidden="1" customHeight="1" outlineLevel="1">
      <c r="A236" s="109"/>
      <c r="B236" s="110" t="s">
        <v>223</v>
      </c>
      <c r="C236" s="111">
        <v>1485181</v>
      </c>
      <c r="D236" s="111">
        <v>3248533</v>
      </c>
      <c r="E236" s="111">
        <v>4733714</v>
      </c>
      <c r="F236" s="112"/>
    </row>
    <row r="237" spans="1:6" ht="15.2" hidden="1" customHeight="1" outlineLevel="1">
      <c r="A237" s="109"/>
      <c r="B237" s="110" t="s">
        <v>224</v>
      </c>
      <c r="C237" s="111">
        <v>414394</v>
      </c>
      <c r="D237" s="111">
        <v>13291204</v>
      </c>
      <c r="E237" s="111">
        <v>13705598</v>
      </c>
      <c r="F237" s="112"/>
    </row>
    <row r="238" spans="1:6" ht="15.2" hidden="1" customHeight="1" outlineLevel="1">
      <c r="A238" s="109"/>
      <c r="B238" s="110" t="s">
        <v>225</v>
      </c>
      <c r="C238" s="111">
        <v>3939370</v>
      </c>
      <c r="D238" s="111">
        <v>9955533</v>
      </c>
      <c r="E238" s="111">
        <v>13894903</v>
      </c>
      <c r="F238" s="112"/>
    </row>
    <row r="239" spans="1:6" ht="15.2" customHeight="1" collapsed="1">
      <c r="A239" s="109" t="s">
        <v>63</v>
      </c>
      <c r="B239" s="113" t="s">
        <v>233</v>
      </c>
      <c r="C239" s="111">
        <f>SUM($C$211:$C$238)</f>
        <v>43477384.473950163</v>
      </c>
      <c r="D239" s="111">
        <f>SUM($D$211:$D$238)</f>
        <v>596564974.3478514</v>
      </c>
      <c r="E239" s="111">
        <f>SUM($E$211:$E$238)</f>
        <v>640042358.82180154</v>
      </c>
      <c r="F239" s="112"/>
    </row>
    <row r="240" spans="1:6" ht="15.2" hidden="1" customHeight="1" outlineLevel="1">
      <c r="A240" s="109"/>
      <c r="B240" s="110" t="s">
        <v>202</v>
      </c>
      <c r="C240" s="111">
        <v>0</v>
      </c>
      <c r="D240" s="111">
        <v>0</v>
      </c>
      <c r="E240" s="111">
        <v>0</v>
      </c>
      <c r="F240" s="112"/>
    </row>
    <row r="241" spans="1:6" ht="15.2" hidden="1" customHeight="1" outlineLevel="1">
      <c r="A241" s="109"/>
      <c r="B241" s="110" t="s">
        <v>272</v>
      </c>
      <c r="C241" s="111">
        <v>2280330</v>
      </c>
      <c r="D241" s="111">
        <v>5475229</v>
      </c>
      <c r="E241" s="111">
        <v>7755559</v>
      </c>
      <c r="F241" s="112"/>
    </row>
    <row r="242" spans="1:6" ht="15.2" hidden="1" customHeight="1" outlineLevel="1">
      <c r="A242" s="109"/>
      <c r="B242" s="110" t="s">
        <v>203</v>
      </c>
      <c r="C242" s="111">
        <v>24248509</v>
      </c>
      <c r="D242" s="111">
        <v>0</v>
      </c>
      <c r="E242" s="111">
        <v>24248509</v>
      </c>
      <c r="F242" s="112"/>
    </row>
    <row r="243" spans="1:6" ht="15.2" hidden="1" customHeight="1" outlineLevel="1">
      <c r="A243" s="109"/>
      <c r="B243" s="110" t="s">
        <v>204</v>
      </c>
      <c r="C243" s="111">
        <v>48322771.149999999</v>
      </c>
      <c r="D243" s="111">
        <v>53374872.850000001</v>
      </c>
      <c r="E243" s="111">
        <v>101697644</v>
      </c>
      <c r="F243" s="112"/>
    </row>
    <row r="244" spans="1:6" ht="15.2" hidden="1" customHeight="1" outlineLevel="1">
      <c r="A244" s="109"/>
      <c r="B244" s="110" t="s">
        <v>205</v>
      </c>
      <c r="C244" s="111">
        <v>0</v>
      </c>
      <c r="D244" s="111">
        <v>16750819</v>
      </c>
      <c r="E244" s="111">
        <v>16750819</v>
      </c>
      <c r="F244" s="112"/>
    </row>
    <row r="245" spans="1:6" ht="15.2" hidden="1" customHeight="1" outlineLevel="1">
      <c r="A245" s="109"/>
      <c r="B245" s="110" t="s">
        <v>206</v>
      </c>
      <c r="C245" s="111">
        <v>12061910</v>
      </c>
      <c r="D245" s="111">
        <v>24219012</v>
      </c>
      <c r="E245" s="111">
        <v>36280922</v>
      </c>
      <c r="F245" s="112"/>
    </row>
    <row r="246" spans="1:6" ht="15.2" hidden="1" customHeight="1" outlineLevel="1">
      <c r="A246" s="109"/>
      <c r="B246" s="110" t="s">
        <v>207</v>
      </c>
      <c r="C246" s="111">
        <v>583575</v>
      </c>
      <c r="D246" s="111">
        <v>23861063</v>
      </c>
      <c r="E246" s="111">
        <v>24444638</v>
      </c>
      <c r="F246" s="112"/>
    </row>
    <row r="247" spans="1:6" ht="15.2" hidden="1" customHeight="1" outlineLevel="1">
      <c r="A247" s="109"/>
      <c r="B247" s="110" t="s">
        <v>208</v>
      </c>
      <c r="C247" s="111">
        <v>102695316</v>
      </c>
      <c r="D247" s="111">
        <v>910457435</v>
      </c>
      <c r="E247" s="111">
        <v>1013152751</v>
      </c>
      <c r="F247" s="112"/>
    </row>
    <row r="248" spans="1:6" ht="15.2" hidden="1" customHeight="1" outlineLevel="1">
      <c r="A248" s="109"/>
      <c r="B248" s="110" t="s">
        <v>209</v>
      </c>
      <c r="C248" s="111">
        <v>34743709</v>
      </c>
      <c r="D248" s="111">
        <v>246816887</v>
      </c>
      <c r="E248" s="111">
        <v>281560596</v>
      </c>
      <c r="F248" s="112"/>
    </row>
    <row r="249" spans="1:6" ht="15.2" hidden="1" customHeight="1" outlineLevel="1">
      <c r="A249" s="109"/>
      <c r="B249" s="110" t="s">
        <v>211</v>
      </c>
      <c r="C249" s="111">
        <v>169079670</v>
      </c>
      <c r="D249" s="111">
        <v>728411242</v>
      </c>
      <c r="E249" s="111">
        <v>897490912</v>
      </c>
      <c r="F249" s="112"/>
    </row>
    <row r="250" spans="1:6" ht="15.2" hidden="1" customHeight="1" outlineLevel="1">
      <c r="A250" s="109"/>
      <c r="B250" s="110" t="s">
        <v>212</v>
      </c>
      <c r="C250" s="111">
        <v>133328892</v>
      </c>
      <c r="D250" s="111"/>
      <c r="E250" s="111">
        <v>133328892</v>
      </c>
      <c r="F250" s="112"/>
    </row>
    <row r="251" spans="1:6" ht="15.2" hidden="1" customHeight="1" outlineLevel="1">
      <c r="A251" s="109"/>
      <c r="B251" s="110" t="s">
        <v>213</v>
      </c>
      <c r="C251" s="111">
        <v>185435999</v>
      </c>
      <c r="D251" s="111">
        <v>1797126064</v>
      </c>
      <c r="E251" s="111">
        <v>1982562063</v>
      </c>
      <c r="F251" s="112"/>
    </row>
    <row r="252" spans="1:6" ht="15.2" hidden="1" customHeight="1" outlineLevel="1">
      <c r="A252" s="109"/>
      <c r="B252" s="110" t="s">
        <v>214</v>
      </c>
      <c r="C252" s="111">
        <v>88344662</v>
      </c>
      <c r="D252" s="111">
        <v>9406843</v>
      </c>
      <c r="E252" s="111">
        <v>97751505</v>
      </c>
      <c r="F252" s="112"/>
    </row>
    <row r="253" spans="1:6" ht="15.2" hidden="1" customHeight="1" outlineLevel="1">
      <c r="A253" s="109"/>
      <c r="B253" s="110" t="s">
        <v>273</v>
      </c>
      <c r="C253" s="111">
        <v>0</v>
      </c>
      <c r="D253" s="111">
        <v>48559086</v>
      </c>
      <c r="E253" s="111">
        <v>48559086</v>
      </c>
      <c r="F253" s="112"/>
    </row>
    <row r="254" spans="1:6" ht="15.2" hidden="1" customHeight="1" outlineLevel="1">
      <c r="A254" s="109"/>
      <c r="B254" s="110" t="s">
        <v>215</v>
      </c>
      <c r="C254" s="111">
        <v>21738261</v>
      </c>
      <c r="D254" s="111">
        <v>0</v>
      </c>
      <c r="E254" s="111">
        <v>21738261</v>
      </c>
      <c r="F254" s="112"/>
    </row>
    <row r="255" spans="1:6" ht="15.2" hidden="1" customHeight="1" outlineLevel="1">
      <c r="A255" s="109"/>
      <c r="B255" s="110" t="s">
        <v>216</v>
      </c>
      <c r="C255" s="111">
        <v>0</v>
      </c>
      <c r="D255" s="111">
        <v>42933019</v>
      </c>
      <c r="E255" s="111">
        <v>42933019</v>
      </c>
      <c r="F255" s="112"/>
    </row>
    <row r="256" spans="1:6" ht="15.2" hidden="1" customHeight="1" outlineLevel="1">
      <c r="A256" s="109"/>
      <c r="B256" s="110" t="s">
        <v>217</v>
      </c>
      <c r="C256" s="111">
        <v>34851496.390000001</v>
      </c>
      <c r="D256" s="111">
        <v>178711324.95000005</v>
      </c>
      <c r="E256" s="111">
        <v>213562821.34000003</v>
      </c>
      <c r="F256" s="112"/>
    </row>
    <row r="257" spans="1:6" ht="15.2" hidden="1" customHeight="1" outlineLevel="1">
      <c r="A257" s="109"/>
      <c r="B257" s="110" t="s">
        <v>218</v>
      </c>
      <c r="C257" s="111">
        <v>90813427</v>
      </c>
      <c r="D257" s="111">
        <v>1664831222</v>
      </c>
      <c r="E257" s="111">
        <v>1755644649</v>
      </c>
      <c r="F257" s="112"/>
    </row>
    <row r="258" spans="1:6" ht="15.2" hidden="1" customHeight="1" outlineLevel="1">
      <c r="A258" s="109"/>
      <c r="B258" s="110" t="s">
        <v>219</v>
      </c>
      <c r="C258" s="111">
        <v>8550801</v>
      </c>
      <c r="D258" s="111">
        <v>20300044</v>
      </c>
      <c r="E258" s="111">
        <v>28850845</v>
      </c>
      <c r="F258" s="112"/>
    </row>
    <row r="259" spans="1:6" ht="15.2" hidden="1" customHeight="1" outlineLevel="1">
      <c r="A259" s="109"/>
      <c r="B259" s="110" t="s">
        <v>277</v>
      </c>
      <c r="C259" s="111">
        <v>0</v>
      </c>
      <c r="D259" s="111">
        <v>4900642</v>
      </c>
      <c r="E259" s="111">
        <v>4900642</v>
      </c>
      <c r="F259" s="112"/>
    </row>
    <row r="260" spans="1:6" ht="15.2" hidden="1" customHeight="1" outlineLevel="1">
      <c r="A260" s="109"/>
      <c r="B260" s="110" t="s">
        <v>220</v>
      </c>
      <c r="C260" s="111">
        <v>514848.75</v>
      </c>
      <c r="D260" s="111">
        <v>32925499</v>
      </c>
      <c r="E260" s="111">
        <v>33440347.75</v>
      </c>
      <c r="F260" s="112"/>
    </row>
    <row r="261" spans="1:6" ht="15.2" hidden="1" customHeight="1" outlineLevel="1">
      <c r="A261" s="109"/>
      <c r="B261" s="110" t="s">
        <v>221</v>
      </c>
      <c r="C261" s="111">
        <v>6419848.7699999996</v>
      </c>
      <c r="D261" s="114"/>
      <c r="E261" s="111">
        <v>6419848.7699999996</v>
      </c>
      <c r="F261" s="112"/>
    </row>
    <row r="262" spans="1:6" ht="15.2" hidden="1" customHeight="1" outlineLevel="1">
      <c r="A262" s="109"/>
      <c r="B262" s="110" t="s">
        <v>274</v>
      </c>
      <c r="C262" s="111">
        <v>865835</v>
      </c>
      <c r="D262" s="111">
        <v>310038</v>
      </c>
      <c r="E262" s="111">
        <v>1175873</v>
      </c>
      <c r="F262" s="112"/>
    </row>
    <row r="263" spans="1:6" ht="15.2" hidden="1" customHeight="1" outlineLevel="1">
      <c r="A263" s="109"/>
      <c r="B263" s="110" t="s">
        <v>222</v>
      </c>
      <c r="C263" s="111">
        <v>121701973</v>
      </c>
      <c r="D263" s="111">
        <v>705956235</v>
      </c>
      <c r="E263" s="111">
        <v>827658208</v>
      </c>
      <c r="F263" s="112"/>
    </row>
    <row r="264" spans="1:6" ht="15.2" hidden="1" customHeight="1" outlineLevel="1">
      <c r="A264" s="109"/>
      <c r="B264" s="110" t="s">
        <v>278</v>
      </c>
      <c r="C264" s="111">
        <v>0</v>
      </c>
      <c r="D264" s="111">
        <v>0</v>
      </c>
      <c r="E264" s="111">
        <v>0</v>
      </c>
      <c r="F264" s="112"/>
    </row>
    <row r="265" spans="1:6" ht="15.2" hidden="1" customHeight="1" outlineLevel="1">
      <c r="A265" s="109"/>
      <c r="B265" s="110" t="s">
        <v>223</v>
      </c>
      <c r="C265" s="111">
        <v>138242991</v>
      </c>
      <c r="D265" s="111">
        <v>154510958</v>
      </c>
      <c r="E265" s="111">
        <v>292753949</v>
      </c>
      <c r="F265" s="112"/>
    </row>
    <row r="266" spans="1:6" ht="15.2" hidden="1" customHeight="1" outlineLevel="1">
      <c r="A266" s="109"/>
      <c r="B266" s="110" t="s">
        <v>224</v>
      </c>
      <c r="C266" s="111">
        <v>35344303</v>
      </c>
      <c r="D266" s="111">
        <v>369640037</v>
      </c>
      <c r="E266" s="111">
        <v>404984340</v>
      </c>
      <c r="F266" s="112"/>
    </row>
    <row r="267" spans="1:6" ht="15.2" hidden="1" customHeight="1" outlineLevel="1">
      <c r="A267" s="109"/>
      <c r="B267" s="110" t="s">
        <v>225</v>
      </c>
      <c r="C267" s="111">
        <v>66973091</v>
      </c>
      <c r="D267" s="111">
        <v>205460669</v>
      </c>
      <c r="E267" s="111">
        <v>272433760</v>
      </c>
      <c r="F267" s="112"/>
    </row>
    <row r="268" spans="1:6" ht="15.2" customHeight="1" collapsed="1">
      <c r="A268" s="109" t="s">
        <v>64</v>
      </c>
      <c r="B268" s="113" t="s">
        <v>234</v>
      </c>
      <c r="C268" s="111">
        <f>SUM($C$240:$C$267)</f>
        <v>1327142219.0599999</v>
      </c>
      <c r="D268" s="111">
        <f>SUM($D$240:$D$267)</f>
        <v>7244938240.8000002</v>
      </c>
      <c r="E268" s="111">
        <f>SUM($E$240:$E$267)</f>
        <v>8572080459.8600006</v>
      </c>
      <c r="F268" s="112"/>
    </row>
    <row r="269" spans="1:6" ht="15.2" hidden="1" customHeight="1" outlineLevel="1">
      <c r="A269" s="109"/>
      <c r="B269" s="110" t="s">
        <v>202</v>
      </c>
      <c r="C269" s="111">
        <v>0</v>
      </c>
      <c r="D269" s="111">
        <v>235965</v>
      </c>
      <c r="E269" s="111">
        <v>235965</v>
      </c>
      <c r="F269" s="112"/>
    </row>
    <row r="270" spans="1:6" ht="15.2" hidden="1" customHeight="1" outlineLevel="1">
      <c r="A270" s="109"/>
      <c r="B270" s="110" t="s">
        <v>272</v>
      </c>
      <c r="C270" s="111">
        <v>110264</v>
      </c>
      <c r="D270" s="111">
        <v>3829089</v>
      </c>
      <c r="E270" s="111">
        <v>3939353</v>
      </c>
      <c r="F270" s="112"/>
    </row>
    <row r="271" spans="1:6" ht="15.2" hidden="1" customHeight="1" outlineLevel="1">
      <c r="A271" s="109"/>
      <c r="B271" s="110" t="s">
        <v>203</v>
      </c>
      <c r="C271" s="111">
        <v>59218784</v>
      </c>
      <c r="D271" s="111">
        <v>0</v>
      </c>
      <c r="E271" s="111">
        <v>59218784</v>
      </c>
      <c r="F271" s="112"/>
    </row>
    <row r="272" spans="1:6" ht="15.2" hidden="1" customHeight="1" outlineLevel="1">
      <c r="A272" s="109"/>
      <c r="B272" s="110" t="s">
        <v>204</v>
      </c>
      <c r="C272" s="111">
        <v>3191698</v>
      </c>
      <c r="D272" s="111">
        <v>14558150</v>
      </c>
      <c r="E272" s="111">
        <v>17749848</v>
      </c>
      <c r="F272" s="112"/>
    </row>
    <row r="273" spans="1:6" ht="15.2" hidden="1" customHeight="1" outlineLevel="1">
      <c r="A273" s="109"/>
      <c r="B273" s="110" t="s">
        <v>205</v>
      </c>
      <c r="C273" s="111">
        <v>675</v>
      </c>
      <c r="D273" s="111">
        <v>3407650</v>
      </c>
      <c r="E273" s="111">
        <v>3408325</v>
      </c>
      <c r="F273" s="112"/>
    </row>
    <row r="274" spans="1:6" ht="15.2" hidden="1" customHeight="1" outlineLevel="1">
      <c r="A274" s="109"/>
      <c r="B274" s="110" t="s">
        <v>206</v>
      </c>
      <c r="C274" s="111">
        <v>263241.65999999997</v>
      </c>
      <c r="D274" s="111">
        <v>635920.09</v>
      </c>
      <c r="E274" s="111">
        <v>899161.75</v>
      </c>
      <c r="F274" s="112"/>
    </row>
    <row r="275" spans="1:6" ht="15.2" hidden="1" customHeight="1" outlineLevel="1">
      <c r="A275" s="109"/>
      <c r="B275" s="110" t="s">
        <v>207</v>
      </c>
      <c r="C275" s="111">
        <v>13241</v>
      </c>
      <c r="D275" s="111">
        <v>1029449</v>
      </c>
      <c r="E275" s="111">
        <v>1042690</v>
      </c>
      <c r="F275" s="112"/>
    </row>
    <row r="276" spans="1:6" ht="15.2" hidden="1" customHeight="1" outlineLevel="1">
      <c r="A276" s="109"/>
      <c r="B276" s="110" t="s">
        <v>208</v>
      </c>
      <c r="C276" s="111">
        <v>126331127</v>
      </c>
      <c r="D276" s="111">
        <v>974570632</v>
      </c>
      <c r="E276" s="111">
        <v>1100901759</v>
      </c>
      <c r="F276" s="112"/>
    </row>
    <row r="277" spans="1:6" ht="15.2" hidden="1" customHeight="1" outlineLevel="1">
      <c r="A277" s="109"/>
      <c r="B277" s="110" t="s">
        <v>209</v>
      </c>
      <c r="C277" s="111">
        <v>8627980</v>
      </c>
      <c r="D277" s="111">
        <v>330242144</v>
      </c>
      <c r="E277" s="111">
        <v>338870124</v>
      </c>
      <c r="F277" s="112"/>
    </row>
    <row r="278" spans="1:6" ht="15.2" hidden="1" customHeight="1" outlineLevel="1">
      <c r="A278" s="109"/>
      <c r="B278" s="110" t="s">
        <v>211</v>
      </c>
      <c r="C278" s="111">
        <v>133223376</v>
      </c>
      <c r="D278" s="111">
        <v>677234261</v>
      </c>
      <c r="E278" s="111">
        <v>810457637</v>
      </c>
      <c r="F278" s="112"/>
    </row>
    <row r="279" spans="1:6" ht="15.2" hidden="1" customHeight="1" outlineLevel="1">
      <c r="A279" s="109"/>
      <c r="B279" s="110" t="s">
        <v>212</v>
      </c>
      <c r="C279" s="111">
        <v>2796359</v>
      </c>
      <c r="D279" s="111">
        <v>0</v>
      </c>
      <c r="E279" s="111">
        <v>2796359</v>
      </c>
      <c r="F279" s="112"/>
    </row>
    <row r="280" spans="1:6" ht="15.2" hidden="1" customHeight="1" outlineLevel="1">
      <c r="A280" s="109"/>
      <c r="B280" s="110" t="s">
        <v>213</v>
      </c>
      <c r="C280" s="111">
        <v>80906152</v>
      </c>
      <c r="D280" s="111">
        <v>1311535137</v>
      </c>
      <c r="E280" s="111">
        <v>1392441289</v>
      </c>
      <c r="F280" s="112"/>
    </row>
    <row r="281" spans="1:6" ht="15.2" hidden="1" customHeight="1" outlineLevel="1">
      <c r="A281" s="109"/>
      <c r="B281" s="110" t="s">
        <v>214</v>
      </c>
      <c r="C281" s="111">
        <v>6739557</v>
      </c>
      <c r="D281" s="111">
        <v>1316744</v>
      </c>
      <c r="E281" s="111">
        <v>8056301</v>
      </c>
      <c r="F281" s="112"/>
    </row>
    <row r="282" spans="1:6" ht="15.2" hidden="1" customHeight="1" outlineLevel="1">
      <c r="A282" s="109"/>
      <c r="B282" s="110" t="s">
        <v>273</v>
      </c>
      <c r="C282" s="111">
        <v>2570</v>
      </c>
      <c r="D282" s="111">
        <v>13973830</v>
      </c>
      <c r="E282" s="111">
        <v>13976400</v>
      </c>
      <c r="F282" s="112"/>
    </row>
    <row r="283" spans="1:6" ht="15.2" hidden="1" customHeight="1" outlineLevel="1">
      <c r="A283" s="109"/>
      <c r="B283" s="110" t="s">
        <v>215</v>
      </c>
      <c r="C283" s="111">
        <v>2641189</v>
      </c>
      <c r="D283" s="111">
        <v>238027</v>
      </c>
      <c r="E283" s="111">
        <v>2879216</v>
      </c>
      <c r="F283" s="112"/>
    </row>
    <row r="284" spans="1:6" ht="15.2" hidden="1" customHeight="1" outlineLevel="1">
      <c r="A284" s="109"/>
      <c r="B284" s="110" t="s">
        <v>216</v>
      </c>
      <c r="C284" s="111">
        <v>2</v>
      </c>
      <c r="D284" s="111">
        <v>5459610</v>
      </c>
      <c r="E284" s="111">
        <v>5459612</v>
      </c>
      <c r="F284" s="112"/>
    </row>
    <row r="285" spans="1:6" ht="15.2" hidden="1" customHeight="1" outlineLevel="1">
      <c r="A285" s="109"/>
      <c r="B285" s="110" t="s">
        <v>217</v>
      </c>
      <c r="C285" s="111">
        <v>1170414.1960271318</v>
      </c>
      <c r="D285" s="111">
        <v>2365522.6639728686</v>
      </c>
      <c r="E285" s="111">
        <v>3535936.8600000003</v>
      </c>
      <c r="F285" s="112"/>
    </row>
    <row r="286" spans="1:6" ht="15.2" hidden="1" customHeight="1" outlineLevel="1">
      <c r="A286" s="109"/>
      <c r="B286" s="110" t="s">
        <v>218</v>
      </c>
      <c r="C286" s="111">
        <v>72308785</v>
      </c>
      <c r="D286" s="111">
        <v>317097801</v>
      </c>
      <c r="E286" s="111">
        <v>389406586</v>
      </c>
      <c r="F286" s="112"/>
    </row>
    <row r="287" spans="1:6" ht="15.2" hidden="1" customHeight="1" outlineLevel="1">
      <c r="A287" s="109"/>
      <c r="B287" s="110" t="s">
        <v>219</v>
      </c>
      <c r="C287" s="111">
        <v>474113</v>
      </c>
      <c r="D287" s="111">
        <v>1224930</v>
      </c>
      <c r="E287" s="111">
        <v>1699043</v>
      </c>
      <c r="F287" s="112"/>
    </row>
    <row r="288" spans="1:6" ht="15.2" hidden="1" customHeight="1" outlineLevel="1">
      <c r="A288" s="109"/>
      <c r="B288" s="110" t="s">
        <v>277</v>
      </c>
      <c r="C288" s="111">
        <v>540906</v>
      </c>
      <c r="D288" s="111">
        <v>9247472</v>
      </c>
      <c r="E288" s="111">
        <v>9788378</v>
      </c>
      <c r="F288" s="112"/>
    </row>
    <row r="289" spans="1:6" ht="15.2" hidden="1" customHeight="1" outlineLevel="1">
      <c r="A289" s="109"/>
      <c r="B289" s="110" t="s">
        <v>220</v>
      </c>
      <c r="C289" s="111">
        <v>0</v>
      </c>
      <c r="D289" s="111">
        <v>2846068</v>
      </c>
      <c r="E289" s="111">
        <v>2846068</v>
      </c>
      <c r="F289" s="112"/>
    </row>
    <row r="290" spans="1:6" ht="15.2" hidden="1" customHeight="1" outlineLevel="1">
      <c r="A290" s="109"/>
      <c r="B290" s="110" t="s">
        <v>221</v>
      </c>
      <c r="C290" s="111">
        <v>492645.25999999995</v>
      </c>
      <c r="D290" s="114"/>
      <c r="E290" s="111">
        <v>492645.25999999995</v>
      </c>
      <c r="F290" s="112"/>
    </row>
    <row r="291" spans="1:6" ht="15.2" hidden="1" customHeight="1" outlineLevel="1">
      <c r="A291" s="109"/>
      <c r="B291" s="110" t="s">
        <v>274</v>
      </c>
      <c r="C291" s="111">
        <v>251626</v>
      </c>
      <c r="D291" s="111">
        <v>13382</v>
      </c>
      <c r="E291" s="111">
        <v>265008</v>
      </c>
      <c r="F291" s="112"/>
    </row>
    <row r="292" spans="1:6" ht="15.2" hidden="1" customHeight="1" outlineLevel="1">
      <c r="A292" s="109"/>
      <c r="B292" s="110" t="s">
        <v>222</v>
      </c>
      <c r="C292" s="111">
        <v>151741063</v>
      </c>
      <c r="D292" s="111">
        <v>547443173</v>
      </c>
      <c r="E292" s="111">
        <v>699184236</v>
      </c>
      <c r="F292" s="112"/>
    </row>
    <row r="293" spans="1:6" ht="15.2" hidden="1" customHeight="1" outlineLevel="1">
      <c r="A293" s="109"/>
      <c r="B293" s="110" t="s">
        <v>278</v>
      </c>
      <c r="C293" s="111">
        <v>0</v>
      </c>
      <c r="D293" s="111">
        <v>0</v>
      </c>
      <c r="E293" s="111">
        <v>0</v>
      </c>
      <c r="F293" s="112"/>
    </row>
    <row r="294" spans="1:6" ht="15.2" hidden="1" customHeight="1" outlineLevel="1">
      <c r="A294" s="109"/>
      <c r="B294" s="110" t="s">
        <v>223</v>
      </c>
      <c r="C294" s="111">
        <v>0</v>
      </c>
      <c r="D294" s="111">
        <v>0</v>
      </c>
      <c r="E294" s="111">
        <v>0</v>
      </c>
      <c r="F294" s="112"/>
    </row>
    <row r="295" spans="1:6" ht="15.2" hidden="1" customHeight="1" outlineLevel="1">
      <c r="A295" s="109"/>
      <c r="B295" s="110" t="s">
        <v>224</v>
      </c>
      <c r="C295" s="111">
        <v>1338422</v>
      </c>
      <c r="D295" s="111">
        <v>32911807</v>
      </c>
      <c r="E295" s="111">
        <v>34250229</v>
      </c>
      <c r="F295" s="112"/>
    </row>
    <row r="296" spans="1:6" ht="15.2" hidden="1" customHeight="1" outlineLevel="1">
      <c r="A296" s="109"/>
      <c r="B296" s="110" t="s">
        <v>225</v>
      </c>
      <c r="C296" s="111">
        <v>1770421</v>
      </c>
      <c r="D296" s="111">
        <v>4978484</v>
      </c>
      <c r="E296" s="111">
        <v>6748905</v>
      </c>
      <c r="F296" s="112"/>
    </row>
    <row r="297" spans="1:6" ht="15.2" customHeight="1" collapsed="1">
      <c r="A297" s="109" t="s">
        <v>65</v>
      </c>
      <c r="B297" s="113" t="s">
        <v>235</v>
      </c>
      <c r="C297" s="111">
        <f>SUM($C$269:$C$296)</f>
        <v>654154611.11602712</v>
      </c>
      <c r="D297" s="111">
        <f>SUM($D$269:$D$296)</f>
        <v>4256395247.753973</v>
      </c>
      <c r="E297" s="111">
        <f>SUM($E$269:$E$296)</f>
        <v>4910549858.8700008</v>
      </c>
      <c r="F297" s="112"/>
    </row>
    <row r="298" spans="1:6" ht="15.2" hidden="1" customHeight="1" outlineLevel="1">
      <c r="A298" s="109"/>
      <c r="B298" s="110" t="s">
        <v>202</v>
      </c>
      <c r="C298" s="111">
        <v>0</v>
      </c>
      <c r="D298" s="111">
        <v>0</v>
      </c>
      <c r="E298" s="111">
        <v>0</v>
      </c>
      <c r="F298" s="112"/>
    </row>
    <row r="299" spans="1:6" ht="15.2" hidden="1" customHeight="1" outlineLevel="1">
      <c r="A299" s="109"/>
      <c r="B299" s="110" t="s">
        <v>272</v>
      </c>
      <c r="C299" s="111">
        <v>0</v>
      </c>
      <c r="D299" s="111">
        <v>24036</v>
      </c>
      <c r="E299" s="111">
        <v>24036</v>
      </c>
      <c r="F299" s="112"/>
    </row>
    <row r="300" spans="1:6" ht="15.2" hidden="1" customHeight="1" outlineLevel="1">
      <c r="A300" s="109"/>
      <c r="B300" s="110" t="s">
        <v>203</v>
      </c>
      <c r="C300" s="111">
        <v>2085757</v>
      </c>
      <c r="D300" s="111">
        <v>804</v>
      </c>
      <c r="E300" s="111">
        <v>2086561</v>
      </c>
      <c r="F300" s="112"/>
    </row>
    <row r="301" spans="1:6" ht="15.2" hidden="1" customHeight="1" outlineLevel="1">
      <c r="A301" s="109"/>
      <c r="B301" s="110" t="s">
        <v>204</v>
      </c>
      <c r="C301" s="111">
        <v>2435633</v>
      </c>
      <c r="D301" s="111">
        <v>-2435633</v>
      </c>
      <c r="E301" s="111">
        <v>0</v>
      </c>
      <c r="F301" s="112"/>
    </row>
    <row r="302" spans="1:6" ht="15.2" hidden="1" customHeight="1" outlineLevel="1">
      <c r="A302" s="109"/>
      <c r="B302" s="110" t="s">
        <v>205</v>
      </c>
      <c r="C302" s="111">
        <v>0</v>
      </c>
      <c r="D302" s="111">
        <v>0</v>
      </c>
      <c r="E302" s="111">
        <v>0</v>
      </c>
      <c r="F302" s="112"/>
    </row>
    <row r="303" spans="1:6" ht="15.2" hidden="1" customHeight="1" outlineLevel="1">
      <c r="A303" s="109"/>
      <c r="B303" s="110" t="s">
        <v>206</v>
      </c>
      <c r="C303" s="111">
        <v>262512.88</v>
      </c>
      <c r="D303" s="111">
        <v>531458.65</v>
      </c>
      <c r="E303" s="111">
        <v>793971.53</v>
      </c>
      <c r="F303" s="112"/>
    </row>
    <row r="304" spans="1:6" ht="15.2" hidden="1" customHeight="1" outlineLevel="1">
      <c r="A304" s="109"/>
      <c r="B304" s="110" t="s">
        <v>207</v>
      </c>
      <c r="C304" s="111">
        <v>49827</v>
      </c>
      <c r="D304" s="111">
        <v>3409333</v>
      </c>
      <c r="E304" s="111">
        <v>3459160</v>
      </c>
      <c r="F304" s="112"/>
    </row>
    <row r="305" spans="1:6" ht="15.2" hidden="1" customHeight="1" outlineLevel="1">
      <c r="A305" s="109"/>
      <c r="B305" s="110" t="s">
        <v>208</v>
      </c>
      <c r="C305" s="111">
        <v>10898571</v>
      </c>
      <c r="D305" s="111">
        <v>64798372</v>
      </c>
      <c r="E305" s="111">
        <v>75696943</v>
      </c>
      <c r="F305" s="112"/>
    </row>
    <row r="306" spans="1:6" ht="15.2" hidden="1" customHeight="1" outlineLevel="1">
      <c r="A306" s="109"/>
      <c r="B306" s="110" t="s">
        <v>209</v>
      </c>
      <c r="C306" s="111">
        <v>2300384</v>
      </c>
      <c r="D306" s="111">
        <v>85199311</v>
      </c>
      <c r="E306" s="111">
        <v>87499695</v>
      </c>
      <c r="F306" s="112"/>
    </row>
    <row r="307" spans="1:6" ht="15.2" hidden="1" customHeight="1" outlineLevel="1">
      <c r="A307" s="109"/>
      <c r="B307" s="110" t="s">
        <v>211</v>
      </c>
      <c r="C307" s="111">
        <v>19050399</v>
      </c>
      <c r="D307" s="111">
        <v>351774052</v>
      </c>
      <c r="E307" s="111">
        <v>370824451</v>
      </c>
      <c r="F307" s="112"/>
    </row>
    <row r="308" spans="1:6" ht="15.2" hidden="1" customHeight="1" outlineLevel="1">
      <c r="A308" s="109"/>
      <c r="B308" s="110" t="s">
        <v>212</v>
      </c>
      <c r="C308" s="111">
        <v>648933</v>
      </c>
      <c r="D308" s="111"/>
      <c r="E308" s="111">
        <v>648933</v>
      </c>
      <c r="F308" s="112"/>
    </row>
    <row r="309" spans="1:6" ht="15.2" hidden="1" customHeight="1" outlineLevel="1">
      <c r="A309" s="109"/>
      <c r="B309" s="110" t="s">
        <v>213</v>
      </c>
      <c r="C309" s="111">
        <v>14871661</v>
      </c>
      <c r="D309" s="111">
        <v>123884114</v>
      </c>
      <c r="E309" s="111">
        <v>138755775</v>
      </c>
      <c r="F309" s="112"/>
    </row>
    <row r="310" spans="1:6" ht="15.2" hidden="1" customHeight="1" outlineLevel="1">
      <c r="A310" s="109"/>
      <c r="B310" s="110" t="s">
        <v>214</v>
      </c>
      <c r="C310" s="111">
        <v>0</v>
      </c>
      <c r="D310" s="111">
        <v>0</v>
      </c>
      <c r="E310" s="111">
        <v>0</v>
      </c>
      <c r="F310" s="112"/>
    </row>
    <row r="311" spans="1:6" ht="15.2" hidden="1" customHeight="1" outlineLevel="1">
      <c r="A311" s="109"/>
      <c r="B311" s="110" t="s">
        <v>273</v>
      </c>
      <c r="C311" s="111">
        <v>0</v>
      </c>
      <c r="D311" s="111">
        <v>27885186</v>
      </c>
      <c r="E311" s="111">
        <v>27885186</v>
      </c>
      <c r="F311" s="112"/>
    </row>
    <row r="312" spans="1:6" ht="15.2" hidden="1" customHeight="1" outlineLevel="1">
      <c r="A312" s="109"/>
      <c r="B312" s="110" t="s">
        <v>215</v>
      </c>
      <c r="C312" s="111">
        <v>747294</v>
      </c>
      <c r="D312" s="111">
        <v>1</v>
      </c>
      <c r="E312" s="111">
        <v>747295</v>
      </c>
      <c r="F312" s="112"/>
    </row>
    <row r="313" spans="1:6" ht="15.2" hidden="1" customHeight="1" outlineLevel="1">
      <c r="A313" s="109"/>
      <c r="B313" s="110" t="s">
        <v>216</v>
      </c>
      <c r="C313" s="111">
        <v>22430</v>
      </c>
      <c r="D313" s="111">
        <v>3946229</v>
      </c>
      <c r="E313" s="111">
        <v>3968659</v>
      </c>
      <c r="F313" s="112"/>
    </row>
    <row r="314" spans="1:6" ht="15.2" hidden="1" customHeight="1" outlineLevel="1">
      <c r="A314" s="109"/>
      <c r="B314" s="110" t="s">
        <v>217</v>
      </c>
      <c r="C314" s="111">
        <v>1661814.0541353133</v>
      </c>
      <c r="D314" s="111">
        <v>13063202.734063195</v>
      </c>
      <c r="E314" s="111">
        <v>14725016.788198508</v>
      </c>
      <c r="F314" s="112"/>
    </row>
    <row r="315" spans="1:6" ht="15.2" hidden="1" customHeight="1" outlineLevel="1">
      <c r="A315" s="109"/>
      <c r="B315" s="110" t="s">
        <v>218</v>
      </c>
      <c r="C315" s="111">
        <v>7270740</v>
      </c>
      <c r="D315" s="111">
        <v>61252462</v>
      </c>
      <c r="E315" s="111">
        <v>68523202</v>
      </c>
      <c r="F315" s="112"/>
    </row>
    <row r="316" spans="1:6" ht="15.2" hidden="1" customHeight="1" outlineLevel="1">
      <c r="A316" s="109"/>
      <c r="B316" s="110" t="s">
        <v>219</v>
      </c>
      <c r="C316" s="114"/>
      <c r="D316" s="114"/>
      <c r="E316" s="111">
        <v>0</v>
      </c>
      <c r="F316" s="112"/>
    </row>
    <row r="317" spans="1:6" ht="15.2" hidden="1" customHeight="1" outlineLevel="1">
      <c r="A317" s="109"/>
      <c r="B317" s="110" t="s">
        <v>277</v>
      </c>
      <c r="C317" s="111">
        <v>63</v>
      </c>
      <c r="D317" s="111">
        <v>3437</v>
      </c>
      <c r="E317" s="111">
        <v>3500</v>
      </c>
      <c r="F317" s="112"/>
    </row>
    <row r="318" spans="1:6" ht="15.2" hidden="1" customHeight="1" outlineLevel="1">
      <c r="A318" s="109"/>
      <c r="B318" s="110" t="s">
        <v>220</v>
      </c>
      <c r="C318" s="114">
        <v>0</v>
      </c>
      <c r="D318" s="114">
        <v>0</v>
      </c>
      <c r="E318" s="111">
        <v>0</v>
      </c>
      <c r="F318" s="112"/>
    </row>
    <row r="319" spans="1:6" ht="15.2" hidden="1" customHeight="1" outlineLevel="1">
      <c r="A319" s="109"/>
      <c r="B319" s="110" t="s">
        <v>221</v>
      </c>
      <c r="C319" s="114"/>
      <c r="D319" s="114"/>
      <c r="E319" s="111">
        <v>0</v>
      </c>
      <c r="F319" s="112"/>
    </row>
    <row r="320" spans="1:6" ht="15.2" hidden="1" customHeight="1" outlineLevel="1">
      <c r="A320" s="109"/>
      <c r="B320" s="110" t="s">
        <v>274</v>
      </c>
      <c r="C320" s="111">
        <v>0</v>
      </c>
      <c r="D320" s="111">
        <v>0</v>
      </c>
      <c r="E320" s="111">
        <v>0</v>
      </c>
      <c r="F320" s="112"/>
    </row>
    <row r="321" spans="1:6" ht="15.2" hidden="1" customHeight="1" outlineLevel="1">
      <c r="A321" s="109"/>
      <c r="B321" s="110" t="s">
        <v>222</v>
      </c>
      <c r="C321" s="111">
        <v>48415895</v>
      </c>
      <c r="D321" s="111">
        <v>117509505</v>
      </c>
      <c r="E321" s="111">
        <v>165925400</v>
      </c>
      <c r="F321" s="112"/>
    </row>
    <row r="322" spans="1:6" ht="15.2" hidden="1" customHeight="1" outlineLevel="1">
      <c r="A322" s="109"/>
      <c r="B322" s="110" t="s">
        <v>278</v>
      </c>
      <c r="C322" s="111">
        <v>0</v>
      </c>
      <c r="D322" s="111">
        <v>0</v>
      </c>
      <c r="E322" s="111">
        <v>0</v>
      </c>
      <c r="F322" s="112"/>
    </row>
    <row r="323" spans="1:6" ht="15.2" hidden="1" customHeight="1" outlineLevel="1">
      <c r="A323" s="109"/>
      <c r="B323" s="110" t="s">
        <v>223</v>
      </c>
      <c r="C323" s="111">
        <v>8830251</v>
      </c>
      <c r="D323" s="111">
        <v>9831664</v>
      </c>
      <c r="E323" s="111">
        <v>18661915</v>
      </c>
      <c r="F323" s="112"/>
    </row>
    <row r="324" spans="1:6" ht="15.2" hidden="1" customHeight="1" outlineLevel="1">
      <c r="A324" s="109"/>
      <c r="B324" s="110" t="s">
        <v>224</v>
      </c>
      <c r="C324" s="111">
        <v>3019520</v>
      </c>
      <c r="D324" s="111">
        <v>33577287</v>
      </c>
      <c r="E324" s="111">
        <v>36596807</v>
      </c>
      <c r="F324" s="112"/>
    </row>
    <row r="325" spans="1:6" ht="15.2" hidden="1" customHeight="1" outlineLevel="1">
      <c r="A325" s="109"/>
      <c r="B325" s="110" t="s">
        <v>225</v>
      </c>
      <c r="C325" s="111">
        <v>5585331</v>
      </c>
      <c r="D325" s="111">
        <v>92987856</v>
      </c>
      <c r="E325" s="111">
        <v>98573187</v>
      </c>
      <c r="F325" s="112"/>
    </row>
    <row r="326" spans="1:6" ht="15.2" customHeight="1" collapsed="1">
      <c r="A326" s="109" t="s">
        <v>67</v>
      </c>
      <c r="B326" s="113" t="s">
        <v>236</v>
      </c>
      <c r="C326" s="111">
        <f>SUM($C$298:$C$325)</f>
        <v>128157015.93413532</v>
      </c>
      <c r="D326" s="111">
        <f>SUM($D$298:$D$325)</f>
        <v>987242677.38406312</v>
      </c>
      <c r="E326" s="111">
        <f>SUM($E$298:$E$325)</f>
        <v>1115399693.3181984</v>
      </c>
      <c r="F326" s="112"/>
    </row>
    <row r="327" spans="1:6" ht="15.2" hidden="1" customHeight="1" outlineLevel="1">
      <c r="A327" s="109"/>
      <c r="B327" s="110" t="s">
        <v>202</v>
      </c>
      <c r="C327" s="111">
        <v>0</v>
      </c>
      <c r="D327" s="111">
        <v>235965</v>
      </c>
      <c r="E327" s="111">
        <v>235965</v>
      </c>
      <c r="F327" s="112"/>
    </row>
    <row r="328" spans="1:6" ht="15.2" hidden="1" customHeight="1" outlineLevel="1">
      <c r="A328" s="109"/>
      <c r="B328" s="110" t="s">
        <v>272</v>
      </c>
      <c r="C328" s="111">
        <v>2390594</v>
      </c>
      <c r="D328" s="111">
        <v>9627934</v>
      </c>
      <c r="E328" s="111">
        <v>12018528</v>
      </c>
      <c r="F328" s="112"/>
    </row>
    <row r="329" spans="1:6" ht="15.2" hidden="1" customHeight="1" outlineLevel="1">
      <c r="A329" s="109"/>
      <c r="B329" s="110" t="s">
        <v>203</v>
      </c>
      <c r="C329" s="111">
        <v>89352255</v>
      </c>
      <c r="D329" s="111">
        <v>804</v>
      </c>
      <c r="E329" s="111">
        <v>89353059</v>
      </c>
      <c r="F329" s="112"/>
    </row>
    <row r="330" spans="1:6" ht="15.2" hidden="1" customHeight="1" outlineLevel="1">
      <c r="A330" s="109"/>
      <c r="B330" s="110" t="s">
        <v>204</v>
      </c>
      <c r="C330" s="111">
        <v>55245784.149999999</v>
      </c>
      <c r="D330" s="111">
        <v>67685445.849999994</v>
      </c>
      <c r="E330" s="111">
        <v>122931230</v>
      </c>
      <c r="F330" s="112"/>
    </row>
    <row r="331" spans="1:6" ht="15.2" hidden="1" customHeight="1" outlineLevel="1">
      <c r="A331" s="109"/>
      <c r="B331" s="110" t="s">
        <v>205</v>
      </c>
      <c r="C331" s="111">
        <v>675</v>
      </c>
      <c r="D331" s="111">
        <v>20291676</v>
      </c>
      <c r="E331" s="111">
        <v>20292351</v>
      </c>
      <c r="F331" s="112"/>
    </row>
    <row r="332" spans="1:6" ht="15.2" hidden="1" customHeight="1" outlineLevel="1">
      <c r="A332" s="109"/>
      <c r="B332" s="110" t="s">
        <v>206</v>
      </c>
      <c r="C332" s="111">
        <v>12587664.540000001</v>
      </c>
      <c r="D332" s="111">
        <v>25386390.739999998</v>
      </c>
      <c r="E332" s="111">
        <v>37974055.280000001</v>
      </c>
      <c r="F332" s="112"/>
    </row>
    <row r="333" spans="1:6" ht="15.2" hidden="1" customHeight="1" outlineLevel="1">
      <c r="A333" s="109"/>
      <c r="B333" s="110" t="s">
        <v>207</v>
      </c>
      <c r="C333" s="111">
        <v>646643</v>
      </c>
      <c r="D333" s="111">
        <v>28646197</v>
      </c>
      <c r="E333" s="111">
        <v>29292840</v>
      </c>
      <c r="F333" s="112"/>
    </row>
    <row r="334" spans="1:6" ht="15.2" hidden="1" customHeight="1" outlineLevel="1">
      <c r="A334" s="109"/>
      <c r="B334" s="110" t="s">
        <v>208</v>
      </c>
      <c r="C334" s="111">
        <v>244042705</v>
      </c>
      <c r="D334" s="111">
        <v>2051720661</v>
      </c>
      <c r="E334" s="111">
        <v>2295763366</v>
      </c>
      <c r="F334" s="112"/>
    </row>
    <row r="335" spans="1:6" ht="15.2" hidden="1" customHeight="1" outlineLevel="1">
      <c r="A335" s="109"/>
      <c r="B335" s="110" t="s">
        <v>209</v>
      </c>
      <c r="C335" s="111">
        <v>47330340</v>
      </c>
      <c r="D335" s="111">
        <v>702502672</v>
      </c>
      <c r="E335" s="111">
        <v>749833012</v>
      </c>
      <c r="F335" s="112"/>
    </row>
    <row r="336" spans="1:6" ht="15.2" hidden="1" customHeight="1" outlineLevel="1">
      <c r="A336" s="109"/>
      <c r="B336" s="110" t="s">
        <v>211</v>
      </c>
      <c r="C336" s="111">
        <v>331008194</v>
      </c>
      <c r="D336" s="111">
        <v>1862627452</v>
      </c>
      <c r="E336" s="111">
        <v>2193635646</v>
      </c>
      <c r="F336" s="112"/>
    </row>
    <row r="337" spans="1:6" ht="15.2" hidden="1" customHeight="1" outlineLevel="1">
      <c r="A337" s="109"/>
      <c r="B337" s="110" t="s">
        <v>212</v>
      </c>
      <c r="C337" s="111">
        <v>139511219</v>
      </c>
      <c r="D337" s="111">
        <v>0</v>
      </c>
      <c r="E337" s="111">
        <v>139511219</v>
      </c>
      <c r="F337" s="112"/>
    </row>
    <row r="338" spans="1:6" ht="15.2" hidden="1" customHeight="1" outlineLevel="1">
      <c r="A338" s="109"/>
      <c r="B338" s="110" t="s">
        <v>213</v>
      </c>
      <c r="C338" s="111">
        <v>285202647</v>
      </c>
      <c r="D338" s="111">
        <v>3389204898</v>
      </c>
      <c r="E338" s="111">
        <v>3674407545</v>
      </c>
      <c r="F338" s="112"/>
    </row>
    <row r="339" spans="1:6" ht="15.2" hidden="1" customHeight="1" outlineLevel="1">
      <c r="A339" s="109"/>
      <c r="B339" s="110" t="s">
        <v>214</v>
      </c>
      <c r="C339" s="111">
        <v>96513564</v>
      </c>
      <c r="D339" s="111">
        <v>11011920</v>
      </c>
      <c r="E339" s="111">
        <v>107525484</v>
      </c>
      <c r="F339" s="112"/>
    </row>
    <row r="340" spans="1:6" ht="15.2" hidden="1" customHeight="1" outlineLevel="1">
      <c r="A340" s="109"/>
      <c r="B340" s="110" t="s">
        <v>273</v>
      </c>
      <c r="C340" s="111">
        <v>2570</v>
      </c>
      <c r="D340" s="111">
        <v>92238311</v>
      </c>
      <c r="E340" s="111">
        <v>92240881</v>
      </c>
      <c r="F340" s="112"/>
    </row>
    <row r="341" spans="1:6" ht="15.2" hidden="1" customHeight="1" outlineLevel="1">
      <c r="A341" s="109"/>
      <c r="B341" s="110" t="s">
        <v>215</v>
      </c>
      <c r="C341" s="111">
        <v>25262847</v>
      </c>
      <c r="D341" s="111">
        <v>295365</v>
      </c>
      <c r="E341" s="111">
        <v>25558212</v>
      </c>
      <c r="F341" s="112"/>
    </row>
    <row r="342" spans="1:6" ht="15.2" hidden="1" customHeight="1" outlineLevel="1">
      <c r="A342" s="109"/>
      <c r="B342" s="110" t="s">
        <v>216</v>
      </c>
      <c r="C342" s="111">
        <v>14107</v>
      </c>
      <c r="D342" s="111">
        <v>54907251</v>
      </c>
      <c r="E342" s="111">
        <v>54921358</v>
      </c>
      <c r="F342" s="112"/>
    </row>
    <row r="343" spans="1:6" ht="15.2" hidden="1" customHeight="1" outlineLevel="1">
      <c r="A343" s="109"/>
      <c r="B343" s="110" t="s">
        <v>217</v>
      </c>
      <c r="C343" s="111">
        <v>37861653.46411261</v>
      </c>
      <c r="D343" s="111">
        <v>202030474.69588751</v>
      </c>
      <c r="E343" s="111">
        <v>239892128.16000012</v>
      </c>
      <c r="F343" s="112"/>
    </row>
    <row r="344" spans="1:6" ht="15.2" hidden="1" customHeight="1" outlineLevel="1">
      <c r="A344" s="109"/>
      <c r="B344" s="110" t="s">
        <v>218</v>
      </c>
      <c r="C344" s="111">
        <v>172306049</v>
      </c>
      <c r="D344" s="111">
        <v>2119374809</v>
      </c>
      <c r="E344" s="111">
        <v>2291680858</v>
      </c>
      <c r="F344" s="112"/>
    </row>
    <row r="345" spans="1:6" ht="15.2" hidden="1" customHeight="1" outlineLevel="1">
      <c r="A345" s="109"/>
      <c r="B345" s="110" t="s">
        <v>219</v>
      </c>
      <c r="C345" s="111">
        <v>9033144</v>
      </c>
      <c r="D345" s="111">
        <v>21931068</v>
      </c>
      <c r="E345" s="111">
        <v>30964212</v>
      </c>
      <c r="F345" s="112"/>
    </row>
    <row r="346" spans="1:6" ht="15.2" hidden="1" customHeight="1" outlineLevel="1">
      <c r="A346" s="109"/>
      <c r="B346" s="110" t="s">
        <v>277</v>
      </c>
      <c r="C346" s="111">
        <v>555969</v>
      </c>
      <c r="D346" s="111">
        <v>14554123</v>
      </c>
      <c r="E346" s="111">
        <v>15110092</v>
      </c>
      <c r="F346" s="112"/>
    </row>
    <row r="347" spans="1:6" ht="15.2" hidden="1" customHeight="1" outlineLevel="1">
      <c r="A347" s="109"/>
      <c r="B347" s="110" t="s">
        <v>220</v>
      </c>
      <c r="C347" s="111">
        <v>527954.75</v>
      </c>
      <c r="D347" s="111">
        <v>37671412</v>
      </c>
      <c r="E347" s="111">
        <v>38199366.75</v>
      </c>
      <c r="F347" s="112"/>
    </row>
    <row r="348" spans="1:6" ht="15.2" hidden="1" customHeight="1" outlineLevel="1">
      <c r="A348" s="109"/>
      <c r="B348" s="110" t="s">
        <v>221</v>
      </c>
      <c r="C348" s="111">
        <v>7020975.6799999997</v>
      </c>
      <c r="D348" s="111">
        <v>0</v>
      </c>
      <c r="E348" s="111">
        <v>7020975.6799999997</v>
      </c>
      <c r="F348" s="112"/>
    </row>
    <row r="349" spans="1:6" ht="15.2" hidden="1" customHeight="1" outlineLevel="1">
      <c r="A349" s="109"/>
      <c r="B349" s="110" t="s">
        <v>274</v>
      </c>
      <c r="C349" s="111">
        <v>1176433</v>
      </c>
      <c r="D349" s="111">
        <v>323420</v>
      </c>
      <c r="E349" s="111">
        <v>1499853</v>
      </c>
      <c r="F349" s="112"/>
    </row>
    <row r="350" spans="1:6" ht="15.2" hidden="1" customHeight="1" outlineLevel="1">
      <c r="A350" s="109"/>
      <c r="B350" s="110" t="s">
        <v>222</v>
      </c>
      <c r="C350" s="111">
        <v>328393968</v>
      </c>
      <c r="D350" s="111">
        <v>1442478859</v>
      </c>
      <c r="E350" s="111">
        <v>1770872827</v>
      </c>
      <c r="F350" s="112"/>
    </row>
    <row r="351" spans="1:6" ht="15.2" hidden="1" customHeight="1" outlineLevel="1">
      <c r="A351" s="109"/>
      <c r="B351" s="110" t="s">
        <v>278</v>
      </c>
      <c r="C351" s="111">
        <v>0</v>
      </c>
      <c r="D351" s="111">
        <v>0</v>
      </c>
      <c r="E351" s="111">
        <v>0</v>
      </c>
      <c r="F351" s="112"/>
    </row>
    <row r="352" spans="1:6" ht="15.2" hidden="1" customHeight="1" outlineLevel="1">
      <c r="A352" s="109"/>
      <c r="B352" s="110" t="s">
        <v>223</v>
      </c>
      <c r="C352" s="111">
        <v>148558423</v>
      </c>
      <c r="D352" s="111">
        <v>167591155</v>
      </c>
      <c r="E352" s="111">
        <v>316149578</v>
      </c>
      <c r="F352" s="112"/>
    </row>
    <row r="353" spans="1:6" ht="15.2" hidden="1" customHeight="1" outlineLevel="1">
      <c r="A353" s="109"/>
      <c r="B353" s="110" t="s">
        <v>224</v>
      </c>
      <c r="C353" s="111">
        <v>40116639</v>
      </c>
      <c r="D353" s="111">
        <v>449420335</v>
      </c>
      <c r="E353" s="111">
        <v>489536974</v>
      </c>
      <c r="F353" s="112"/>
    </row>
    <row r="354" spans="1:6" ht="15.2" hidden="1" customHeight="1" outlineLevel="1">
      <c r="A354" s="109"/>
      <c r="B354" s="110" t="s">
        <v>225</v>
      </c>
      <c r="C354" s="111">
        <v>78268213</v>
      </c>
      <c r="D354" s="111">
        <v>313382542</v>
      </c>
      <c r="E354" s="111">
        <v>391650755</v>
      </c>
      <c r="F354" s="112"/>
    </row>
    <row r="355" spans="1:6" ht="15.2" customHeight="1" collapsed="1">
      <c r="A355" s="109" t="s">
        <v>69</v>
      </c>
      <c r="B355" s="113" t="s">
        <v>237</v>
      </c>
      <c r="C355" s="111">
        <f>SUM($C$327:$C$354)</f>
        <v>2152931230.5841126</v>
      </c>
      <c r="D355" s="111">
        <f>SUM($D$327:$D$354)</f>
        <v>13085141140.285889</v>
      </c>
      <c r="E355" s="111">
        <f>SUM($E$327:$E$354)</f>
        <v>15238072370.869999</v>
      </c>
      <c r="F355" s="112"/>
    </row>
    <row r="356" spans="1:6" ht="15.2" hidden="1" customHeight="1" outlineLevel="1">
      <c r="A356" s="109"/>
      <c r="B356" s="110" t="s">
        <v>202</v>
      </c>
      <c r="C356" s="111">
        <v>0</v>
      </c>
      <c r="D356" s="111">
        <v>0</v>
      </c>
      <c r="E356" s="111">
        <v>0</v>
      </c>
      <c r="F356" s="112"/>
    </row>
    <row r="357" spans="1:6" ht="15.2" hidden="1" customHeight="1" outlineLevel="1">
      <c r="A357" s="109"/>
      <c r="B357" s="110" t="s">
        <v>272</v>
      </c>
      <c r="C357" s="111">
        <v>0</v>
      </c>
      <c r="D357" s="111">
        <v>0</v>
      </c>
      <c r="E357" s="111">
        <v>0</v>
      </c>
      <c r="F357" s="112"/>
    </row>
    <row r="358" spans="1:6" ht="15.2" hidden="1" customHeight="1" outlineLevel="1">
      <c r="A358" s="109"/>
      <c r="B358" s="110" t="s">
        <v>203</v>
      </c>
      <c r="C358" s="111">
        <v>0</v>
      </c>
      <c r="D358" s="111">
        <v>0</v>
      </c>
      <c r="E358" s="111">
        <v>0</v>
      </c>
      <c r="F358" s="112"/>
    </row>
    <row r="359" spans="1:6" ht="15.2" hidden="1" customHeight="1" outlineLevel="1">
      <c r="A359" s="109"/>
      <c r="B359" s="110" t="s">
        <v>204</v>
      </c>
      <c r="C359" s="111">
        <v>0</v>
      </c>
      <c r="D359" s="111">
        <v>4523</v>
      </c>
      <c r="E359" s="111">
        <v>4523</v>
      </c>
      <c r="F359" s="112"/>
    </row>
    <row r="360" spans="1:6" ht="15.2" hidden="1" customHeight="1" outlineLevel="1">
      <c r="A360" s="109"/>
      <c r="B360" s="110" t="s">
        <v>205</v>
      </c>
      <c r="C360" s="111">
        <v>0</v>
      </c>
      <c r="D360" s="111">
        <v>0</v>
      </c>
      <c r="E360" s="111">
        <v>0</v>
      </c>
      <c r="F360" s="112"/>
    </row>
    <row r="361" spans="1:6" ht="15.2" hidden="1" customHeight="1" outlineLevel="1">
      <c r="A361" s="109"/>
      <c r="B361" s="110" t="s">
        <v>206</v>
      </c>
      <c r="C361" s="111">
        <v>0</v>
      </c>
      <c r="D361" s="111">
        <v>0</v>
      </c>
      <c r="E361" s="111">
        <v>0</v>
      </c>
      <c r="F361" s="112"/>
    </row>
    <row r="362" spans="1:6" ht="15.2" hidden="1" customHeight="1" outlineLevel="1">
      <c r="A362" s="109"/>
      <c r="B362" s="110" t="s">
        <v>207</v>
      </c>
      <c r="C362" s="111">
        <v>0</v>
      </c>
      <c r="D362" s="111">
        <v>0</v>
      </c>
      <c r="E362" s="111">
        <v>0</v>
      </c>
      <c r="F362" s="112"/>
    </row>
    <row r="363" spans="1:6" ht="15.2" hidden="1" customHeight="1" outlineLevel="1">
      <c r="A363" s="109"/>
      <c r="B363" s="110" t="s">
        <v>208</v>
      </c>
      <c r="C363" s="114"/>
      <c r="D363" s="111">
        <v>37365</v>
      </c>
      <c r="E363" s="111">
        <v>37365</v>
      </c>
      <c r="F363" s="112"/>
    </row>
    <row r="364" spans="1:6" ht="15.2" hidden="1" customHeight="1" outlineLevel="1">
      <c r="A364" s="109"/>
      <c r="B364" s="110" t="s">
        <v>209</v>
      </c>
      <c r="C364" s="111">
        <v>750</v>
      </c>
      <c r="D364" s="111">
        <v>33093</v>
      </c>
      <c r="E364" s="111">
        <v>33843</v>
      </c>
      <c r="F364" s="112"/>
    </row>
    <row r="365" spans="1:6" ht="15.2" hidden="1" customHeight="1" outlineLevel="1">
      <c r="A365" s="109"/>
      <c r="B365" s="110" t="s">
        <v>211</v>
      </c>
      <c r="C365" s="111">
        <v>3801</v>
      </c>
      <c r="D365" s="111">
        <v>73071</v>
      </c>
      <c r="E365" s="111">
        <v>76872</v>
      </c>
      <c r="F365" s="112"/>
    </row>
    <row r="366" spans="1:6" ht="15.2" hidden="1" customHeight="1" outlineLevel="1">
      <c r="A366" s="109"/>
      <c r="B366" s="110" t="s">
        <v>212</v>
      </c>
      <c r="C366" s="111">
        <v>226</v>
      </c>
      <c r="D366" s="111">
        <v>0</v>
      </c>
      <c r="E366" s="111">
        <v>226</v>
      </c>
      <c r="F366" s="112"/>
    </row>
    <row r="367" spans="1:6" ht="15.2" hidden="1" customHeight="1" outlineLevel="1">
      <c r="A367" s="109"/>
      <c r="B367" s="110" t="s">
        <v>213</v>
      </c>
      <c r="C367" s="114">
        <v>855</v>
      </c>
      <c r="D367" s="114">
        <v>41182</v>
      </c>
      <c r="E367" s="111">
        <v>42037</v>
      </c>
      <c r="F367" s="112"/>
    </row>
    <row r="368" spans="1:6" ht="15.2" hidden="1" customHeight="1" outlineLevel="1">
      <c r="A368" s="109"/>
      <c r="B368" s="110" t="s">
        <v>214</v>
      </c>
      <c r="C368" s="111">
        <v>0</v>
      </c>
      <c r="D368" s="111">
        <v>0</v>
      </c>
      <c r="E368" s="111">
        <v>0</v>
      </c>
      <c r="F368" s="112"/>
    </row>
    <row r="369" spans="1:6" ht="15.2" hidden="1" customHeight="1" outlineLevel="1">
      <c r="A369" s="109"/>
      <c r="B369" s="110" t="s">
        <v>273</v>
      </c>
      <c r="C369" s="111">
        <v>0</v>
      </c>
      <c r="D369" s="111">
        <v>0</v>
      </c>
      <c r="E369" s="111">
        <v>0</v>
      </c>
      <c r="F369" s="112"/>
    </row>
    <row r="370" spans="1:6" ht="15.2" hidden="1" customHeight="1" outlineLevel="1">
      <c r="A370" s="109"/>
      <c r="B370" s="110" t="s">
        <v>215</v>
      </c>
      <c r="C370" s="111">
        <v>0</v>
      </c>
      <c r="D370" s="111">
        <v>0</v>
      </c>
      <c r="E370" s="111">
        <v>0</v>
      </c>
      <c r="F370" s="112"/>
    </row>
    <row r="371" spans="1:6" ht="15.2" hidden="1" customHeight="1" outlineLevel="1">
      <c r="A371" s="109"/>
      <c r="B371" s="110" t="s">
        <v>216</v>
      </c>
      <c r="C371" s="111">
        <v>0</v>
      </c>
      <c r="D371" s="111">
        <v>0</v>
      </c>
      <c r="E371" s="111">
        <v>0</v>
      </c>
      <c r="F371" s="112"/>
    </row>
    <row r="372" spans="1:6" ht="15.2" hidden="1" customHeight="1" outlineLevel="1">
      <c r="A372" s="109"/>
      <c r="B372" s="110" t="s">
        <v>217</v>
      </c>
      <c r="C372" s="111">
        <v>0</v>
      </c>
      <c r="D372" s="111">
        <v>0</v>
      </c>
      <c r="E372" s="111">
        <v>0</v>
      </c>
      <c r="F372" s="112"/>
    </row>
    <row r="373" spans="1:6" ht="15.2" hidden="1" customHeight="1" outlineLevel="1">
      <c r="A373" s="109"/>
      <c r="B373" s="110" t="s">
        <v>218</v>
      </c>
      <c r="C373" s="111">
        <v>0</v>
      </c>
      <c r="D373" s="111">
        <v>0</v>
      </c>
      <c r="E373" s="111">
        <v>0</v>
      </c>
      <c r="F373" s="112"/>
    </row>
    <row r="374" spans="1:6" ht="15.2" hidden="1" customHeight="1" outlineLevel="1">
      <c r="A374" s="109"/>
      <c r="B374" s="110" t="s">
        <v>219</v>
      </c>
      <c r="C374" s="114"/>
      <c r="D374" s="114"/>
      <c r="E374" s="111">
        <v>0</v>
      </c>
      <c r="F374" s="112"/>
    </row>
    <row r="375" spans="1:6" ht="15.2" hidden="1" customHeight="1" outlineLevel="1">
      <c r="A375" s="109"/>
      <c r="B375" s="110" t="s">
        <v>277</v>
      </c>
      <c r="C375" s="111">
        <v>0</v>
      </c>
      <c r="D375" s="111">
        <v>0</v>
      </c>
      <c r="E375" s="111">
        <v>0</v>
      </c>
      <c r="F375" s="112"/>
    </row>
    <row r="376" spans="1:6" ht="15.2" hidden="1" customHeight="1" outlineLevel="1">
      <c r="A376" s="109"/>
      <c r="B376" s="110" t="s">
        <v>220</v>
      </c>
      <c r="C376" s="114"/>
      <c r="D376" s="114"/>
      <c r="E376" s="111">
        <v>0</v>
      </c>
      <c r="F376" s="112"/>
    </row>
    <row r="377" spans="1:6" ht="15.2" hidden="1" customHeight="1" outlineLevel="1">
      <c r="A377" s="109"/>
      <c r="B377" s="110" t="s">
        <v>221</v>
      </c>
      <c r="C377" s="114"/>
      <c r="D377" s="114"/>
      <c r="E377" s="111">
        <v>0</v>
      </c>
      <c r="F377" s="112"/>
    </row>
    <row r="378" spans="1:6" ht="15.2" hidden="1" customHeight="1" outlineLevel="1">
      <c r="A378" s="109"/>
      <c r="B378" s="110" t="s">
        <v>274</v>
      </c>
      <c r="C378" s="111">
        <v>0</v>
      </c>
      <c r="D378" s="111">
        <v>0</v>
      </c>
      <c r="E378" s="111">
        <v>0</v>
      </c>
      <c r="F378" s="112"/>
    </row>
    <row r="379" spans="1:6" ht="15.2" hidden="1" customHeight="1" outlineLevel="1">
      <c r="A379" s="109"/>
      <c r="B379" s="110" t="s">
        <v>222</v>
      </c>
      <c r="C379" s="111">
        <v>395167</v>
      </c>
      <c r="D379" s="111">
        <v>755728</v>
      </c>
      <c r="E379" s="111">
        <v>1150895</v>
      </c>
      <c r="F379" s="112"/>
    </row>
    <row r="380" spans="1:6" ht="15.2" hidden="1" customHeight="1" outlineLevel="1">
      <c r="A380" s="109"/>
      <c r="B380" s="110" t="s">
        <v>278</v>
      </c>
      <c r="C380" s="111">
        <v>0</v>
      </c>
      <c r="D380" s="111">
        <v>0</v>
      </c>
      <c r="E380" s="111">
        <v>0</v>
      </c>
      <c r="F380" s="112"/>
    </row>
    <row r="381" spans="1:6" ht="15.2" hidden="1" customHeight="1" outlineLevel="1">
      <c r="A381" s="109"/>
      <c r="B381" s="110" t="s">
        <v>223</v>
      </c>
      <c r="C381" s="111">
        <v>0</v>
      </c>
      <c r="D381" s="114"/>
      <c r="E381" s="111">
        <v>0</v>
      </c>
      <c r="F381" s="112"/>
    </row>
    <row r="382" spans="1:6" ht="15.2" hidden="1" customHeight="1" outlineLevel="1">
      <c r="A382" s="109"/>
      <c r="B382" s="110" t="s">
        <v>224</v>
      </c>
      <c r="C382" s="114"/>
      <c r="D382" s="114"/>
      <c r="E382" s="111">
        <v>0</v>
      </c>
      <c r="F382" s="112"/>
    </row>
    <row r="383" spans="1:6" ht="15.2" hidden="1" customHeight="1" outlineLevel="1">
      <c r="A383" s="109"/>
      <c r="B383" s="110" t="s">
        <v>225</v>
      </c>
      <c r="C383" s="111">
        <v>0</v>
      </c>
      <c r="D383" s="111">
        <v>0</v>
      </c>
      <c r="E383" s="111">
        <v>0</v>
      </c>
      <c r="F383" s="112"/>
    </row>
    <row r="384" spans="1:6" ht="15.2" customHeight="1" collapsed="1">
      <c r="A384" s="109" t="s">
        <v>71</v>
      </c>
      <c r="B384" s="113" t="s">
        <v>169</v>
      </c>
      <c r="C384" s="111">
        <f>SUM($C$356:$C$383)</f>
        <v>400799</v>
      </c>
      <c r="D384" s="111">
        <f>SUM($D$356:$D$383)</f>
        <v>944962</v>
      </c>
      <c r="E384" s="111">
        <f>SUM($E$356:$E$383)</f>
        <v>1345761</v>
      </c>
      <c r="F384" s="112"/>
    </row>
    <row r="385" spans="1:6" ht="15.2" hidden="1" customHeight="1" outlineLevel="1">
      <c r="A385" s="109"/>
      <c r="B385" s="110" t="s">
        <v>202</v>
      </c>
      <c r="C385" s="111">
        <v>0</v>
      </c>
      <c r="D385" s="111">
        <v>235965</v>
      </c>
      <c r="E385" s="111">
        <v>235965</v>
      </c>
      <c r="F385" s="112"/>
    </row>
    <row r="386" spans="1:6" ht="15.2" hidden="1" customHeight="1" outlineLevel="1">
      <c r="A386" s="109"/>
      <c r="B386" s="110" t="s">
        <v>272</v>
      </c>
      <c r="C386" s="111">
        <v>2390594</v>
      </c>
      <c r="D386" s="111">
        <v>9627934</v>
      </c>
      <c r="E386" s="111">
        <v>12018528</v>
      </c>
      <c r="F386" s="112"/>
    </row>
    <row r="387" spans="1:6" ht="15.2" hidden="1" customHeight="1" outlineLevel="1">
      <c r="A387" s="109"/>
      <c r="B387" s="110" t="s">
        <v>203</v>
      </c>
      <c r="C387" s="111">
        <v>89352255</v>
      </c>
      <c r="D387" s="111">
        <v>804</v>
      </c>
      <c r="E387" s="111">
        <v>89353059</v>
      </c>
      <c r="F387" s="112"/>
    </row>
    <row r="388" spans="1:6" ht="15.2" hidden="1" customHeight="1" outlineLevel="1">
      <c r="A388" s="109"/>
      <c r="B388" s="110" t="s">
        <v>204</v>
      </c>
      <c r="C388" s="111">
        <v>55245784.149999999</v>
      </c>
      <c r="D388" s="111">
        <v>67689968.849999994</v>
      </c>
      <c r="E388" s="111">
        <v>122935753</v>
      </c>
      <c r="F388" s="112"/>
    </row>
    <row r="389" spans="1:6" ht="15.2" hidden="1" customHeight="1" outlineLevel="1">
      <c r="A389" s="109"/>
      <c r="B389" s="110" t="s">
        <v>205</v>
      </c>
      <c r="C389" s="111">
        <v>675</v>
      </c>
      <c r="D389" s="111">
        <v>20291676</v>
      </c>
      <c r="E389" s="111">
        <v>20292351</v>
      </c>
      <c r="F389" s="112"/>
    </row>
    <row r="390" spans="1:6" ht="15.2" hidden="1" customHeight="1" outlineLevel="1">
      <c r="A390" s="109"/>
      <c r="B390" s="110" t="s">
        <v>206</v>
      </c>
      <c r="C390" s="111">
        <v>12587664.540000001</v>
      </c>
      <c r="D390" s="111">
        <v>25386390.739999998</v>
      </c>
      <c r="E390" s="111">
        <v>37974055.280000001</v>
      </c>
      <c r="F390" s="112"/>
    </row>
    <row r="391" spans="1:6" ht="15.2" hidden="1" customHeight="1" outlineLevel="1">
      <c r="A391" s="109"/>
      <c r="B391" s="110" t="s">
        <v>207</v>
      </c>
      <c r="C391" s="111">
        <v>646643</v>
      </c>
      <c r="D391" s="111">
        <v>28646197</v>
      </c>
      <c r="E391" s="111">
        <v>29292840</v>
      </c>
      <c r="F391" s="112"/>
    </row>
    <row r="392" spans="1:6" ht="15.2" hidden="1" customHeight="1" outlineLevel="1">
      <c r="A392" s="109"/>
      <c r="B392" s="110" t="s">
        <v>208</v>
      </c>
      <c r="C392" s="111">
        <v>244042705</v>
      </c>
      <c r="D392" s="111">
        <v>2051758026</v>
      </c>
      <c r="E392" s="111">
        <v>2295800731</v>
      </c>
      <c r="F392" s="112"/>
    </row>
    <row r="393" spans="1:6" ht="15.2" hidden="1" customHeight="1" outlineLevel="1">
      <c r="A393" s="109"/>
      <c r="B393" s="110" t="s">
        <v>209</v>
      </c>
      <c r="C393" s="111">
        <v>47331090</v>
      </c>
      <c r="D393" s="111">
        <v>702535765</v>
      </c>
      <c r="E393" s="111">
        <v>749866855</v>
      </c>
      <c r="F393" s="112"/>
    </row>
    <row r="394" spans="1:6" ht="15.2" hidden="1" customHeight="1" outlineLevel="1">
      <c r="A394" s="109"/>
      <c r="B394" s="110" t="s">
        <v>211</v>
      </c>
      <c r="C394" s="111">
        <v>331011995</v>
      </c>
      <c r="D394" s="111">
        <v>1862700523</v>
      </c>
      <c r="E394" s="111">
        <v>2193712518</v>
      </c>
      <c r="F394" s="112"/>
    </row>
    <row r="395" spans="1:6" ht="15.2" hidden="1" customHeight="1" outlineLevel="1">
      <c r="A395" s="109"/>
      <c r="B395" s="110" t="s">
        <v>212</v>
      </c>
      <c r="C395" s="111">
        <v>139511445</v>
      </c>
      <c r="D395" s="111">
        <v>0</v>
      </c>
      <c r="E395" s="111">
        <v>139511445</v>
      </c>
      <c r="F395" s="112"/>
    </row>
    <row r="396" spans="1:6" ht="15.2" hidden="1" customHeight="1" outlineLevel="1">
      <c r="A396" s="109"/>
      <c r="B396" s="110" t="s">
        <v>213</v>
      </c>
      <c r="C396" s="111">
        <v>285203502</v>
      </c>
      <c r="D396" s="111">
        <v>3389246080</v>
      </c>
      <c r="E396" s="111">
        <v>3674449582</v>
      </c>
      <c r="F396" s="112"/>
    </row>
    <row r="397" spans="1:6" ht="15.2" hidden="1" customHeight="1" outlineLevel="1">
      <c r="A397" s="109"/>
      <c r="B397" s="110" t="s">
        <v>214</v>
      </c>
      <c r="C397" s="111">
        <v>96513564</v>
      </c>
      <c r="D397" s="111">
        <v>11011920</v>
      </c>
      <c r="E397" s="111">
        <v>107525484</v>
      </c>
      <c r="F397" s="112"/>
    </row>
    <row r="398" spans="1:6" ht="15.2" hidden="1" customHeight="1" outlineLevel="1">
      <c r="A398" s="109"/>
      <c r="B398" s="110" t="s">
        <v>273</v>
      </c>
      <c r="C398" s="111">
        <v>2570</v>
      </c>
      <c r="D398" s="111">
        <v>92238311</v>
      </c>
      <c r="E398" s="111">
        <v>92240881</v>
      </c>
      <c r="F398" s="112"/>
    </row>
    <row r="399" spans="1:6" ht="15.2" hidden="1" customHeight="1" outlineLevel="1">
      <c r="A399" s="109"/>
      <c r="B399" s="110" t="s">
        <v>215</v>
      </c>
      <c r="C399" s="111">
        <v>25262847</v>
      </c>
      <c r="D399" s="111">
        <v>295365</v>
      </c>
      <c r="E399" s="111">
        <v>25558212</v>
      </c>
      <c r="F399" s="112"/>
    </row>
    <row r="400" spans="1:6" ht="15.2" hidden="1" customHeight="1" outlineLevel="1">
      <c r="A400" s="109"/>
      <c r="B400" s="110" t="s">
        <v>216</v>
      </c>
      <c r="C400" s="111">
        <v>14107</v>
      </c>
      <c r="D400" s="111">
        <v>54907251</v>
      </c>
      <c r="E400" s="111">
        <v>54921358</v>
      </c>
      <c r="F400" s="112"/>
    </row>
    <row r="401" spans="1:6" ht="15.2" hidden="1" customHeight="1" outlineLevel="1">
      <c r="A401" s="109"/>
      <c r="B401" s="110" t="s">
        <v>217</v>
      </c>
      <c r="C401" s="111">
        <v>37861653.46411261</v>
      </c>
      <c r="D401" s="111">
        <v>202030474.69588751</v>
      </c>
      <c r="E401" s="111">
        <v>239892128.16000012</v>
      </c>
      <c r="F401" s="112"/>
    </row>
    <row r="402" spans="1:6" ht="15.2" hidden="1" customHeight="1" outlineLevel="1">
      <c r="A402" s="109"/>
      <c r="B402" s="110" t="s">
        <v>218</v>
      </c>
      <c r="C402" s="111">
        <v>172306049</v>
      </c>
      <c r="D402" s="111">
        <v>2119374809</v>
      </c>
      <c r="E402" s="111">
        <v>2291680858</v>
      </c>
      <c r="F402" s="112"/>
    </row>
    <row r="403" spans="1:6" ht="15.2" hidden="1" customHeight="1" outlineLevel="1">
      <c r="A403" s="109"/>
      <c r="B403" s="110" t="s">
        <v>219</v>
      </c>
      <c r="C403" s="111">
        <v>9033144</v>
      </c>
      <c r="D403" s="111">
        <v>21931068</v>
      </c>
      <c r="E403" s="111">
        <v>30964212</v>
      </c>
      <c r="F403" s="112"/>
    </row>
    <row r="404" spans="1:6" ht="15.2" hidden="1" customHeight="1" outlineLevel="1">
      <c r="A404" s="109"/>
      <c r="B404" s="110" t="s">
        <v>277</v>
      </c>
      <c r="C404" s="111">
        <v>555969</v>
      </c>
      <c r="D404" s="111">
        <v>14554123</v>
      </c>
      <c r="E404" s="111">
        <v>15110092</v>
      </c>
      <c r="F404" s="112"/>
    </row>
    <row r="405" spans="1:6" ht="15.2" hidden="1" customHeight="1" outlineLevel="1">
      <c r="A405" s="109"/>
      <c r="B405" s="110" t="s">
        <v>220</v>
      </c>
      <c r="C405" s="111">
        <v>527954.75</v>
      </c>
      <c r="D405" s="111">
        <v>37671412</v>
      </c>
      <c r="E405" s="111">
        <v>38199366.75</v>
      </c>
      <c r="F405" s="112"/>
    </row>
    <row r="406" spans="1:6" ht="15.2" hidden="1" customHeight="1" outlineLevel="1">
      <c r="A406" s="109"/>
      <c r="B406" s="110" t="s">
        <v>221</v>
      </c>
      <c r="C406" s="111">
        <v>7020975.6799999997</v>
      </c>
      <c r="D406" s="111">
        <v>0</v>
      </c>
      <c r="E406" s="111">
        <v>7020975.6799999997</v>
      </c>
      <c r="F406" s="112"/>
    </row>
    <row r="407" spans="1:6" ht="15.2" hidden="1" customHeight="1" outlineLevel="1">
      <c r="A407" s="109"/>
      <c r="B407" s="110" t="s">
        <v>274</v>
      </c>
      <c r="C407" s="111">
        <v>1176433</v>
      </c>
      <c r="D407" s="111">
        <v>323420</v>
      </c>
      <c r="E407" s="111">
        <v>1499853</v>
      </c>
      <c r="F407" s="112"/>
    </row>
    <row r="408" spans="1:6" ht="15.2" hidden="1" customHeight="1" outlineLevel="1">
      <c r="A408" s="109"/>
      <c r="B408" s="110" t="s">
        <v>222</v>
      </c>
      <c r="C408" s="111">
        <v>328789135</v>
      </c>
      <c r="D408" s="111">
        <v>1443234587</v>
      </c>
      <c r="E408" s="111">
        <v>1772023722</v>
      </c>
      <c r="F408" s="112"/>
    </row>
    <row r="409" spans="1:6" ht="15.2" hidden="1" customHeight="1" outlineLevel="1">
      <c r="A409" s="109"/>
      <c r="B409" s="110" t="s">
        <v>278</v>
      </c>
      <c r="C409" s="111">
        <v>0</v>
      </c>
      <c r="D409" s="111">
        <v>0</v>
      </c>
      <c r="E409" s="111">
        <v>0</v>
      </c>
      <c r="F409" s="112"/>
    </row>
    <row r="410" spans="1:6" ht="15.2" hidden="1" customHeight="1" outlineLevel="1">
      <c r="A410" s="109"/>
      <c r="B410" s="110" t="s">
        <v>223</v>
      </c>
      <c r="C410" s="111">
        <v>148558423</v>
      </c>
      <c r="D410" s="111">
        <v>167591155</v>
      </c>
      <c r="E410" s="111">
        <v>316149578</v>
      </c>
      <c r="F410" s="112"/>
    </row>
    <row r="411" spans="1:6" ht="15.2" hidden="1" customHeight="1" outlineLevel="1">
      <c r="A411" s="109"/>
      <c r="B411" s="110" t="s">
        <v>224</v>
      </c>
      <c r="C411" s="111">
        <v>40116639</v>
      </c>
      <c r="D411" s="111">
        <v>449420335</v>
      </c>
      <c r="E411" s="111">
        <v>489536974</v>
      </c>
      <c r="F411" s="112"/>
    </row>
    <row r="412" spans="1:6" ht="15.2" hidden="1" customHeight="1" outlineLevel="1">
      <c r="A412" s="109"/>
      <c r="B412" s="110" t="s">
        <v>225</v>
      </c>
      <c r="C412" s="111">
        <v>78268213</v>
      </c>
      <c r="D412" s="111">
        <v>313382542</v>
      </c>
      <c r="E412" s="111">
        <v>391650755</v>
      </c>
      <c r="F412" s="112"/>
    </row>
    <row r="413" spans="1:6" ht="15.2" customHeight="1" collapsed="1">
      <c r="A413" s="109" t="s">
        <v>73</v>
      </c>
      <c r="B413" s="113" t="s">
        <v>238</v>
      </c>
      <c r="C413" s="111">
        <f>SUM($C$385:$C$412)</f>
        <v>2153332029.5841126</v>
      </c>
      <c r="D413" s="111">
        <f>SUM($D$385:$D$412)</f>
        <v>13086086102.285889</v>
      </c>
      <c r="E413" s="111">
        <f>SUM($E$385:$E$412)</f>
        <v>15239418131.869999</v>
      </c>
      <c r="F413" s="112"/>
    </row>
    <row r="414" spans="1:6" ht="15.2" hidden="1" customHeight="1" outlineLevel="1">
      <c r="A414" s="109"/>
      <c r="B414" s="110" t="s">
        <v>202</v>
      </c>
      <c r="C414" s="111">
        <v>0</v>
      </c>
      <c r="D414" s="111">
        <v>546130</v>
      </c>
      <c r="E414" s="111">
        <v>546130</v>
      </c>
      <c r="F414" s="112"/>
    </row>
    <row r="415" spans="1:6" ht="15.2" hidden="1" customHeight="1" outlineLevel="1">
      <c r="A415" s="109"/>
      <c r="B415" s="110" t="s">
        <v>272</v>
      </c>
      <c r="C415" s="111">
        <v>189575</v>
      </c>
      <c r="D415" s="111">
        <v>-390239</v>
      </c>
      <c r="E415" s="111">
        <v>-200664</v>
      </c>
      <c r="F415" s="112"/>
    </row>
    <row r="416" spans="1:6" ht="15.2" hidden="1" customHeight="1" outlineLevel="1">
      <c r="A416" s="109"/>
      <c r="B416" s="110" t="s">
        <v>203</v>
      </c>
      <c r="C416" s="111">
        <v>19377315</v>
      </c>
      <c r="D416" s="111">
        <v>2337</v>
      </c>
      <c r="E416" s="111">
        <v>19379652</v>
      </c>
      <c r="F416" s="112"/>
    </row>
    <row r="417" spans="1:6" ht="15.2" hidden="1" customHeight="1" outlineLevel="1">
      <c r="A417" s="109"/>
      <c r="B417" s="110" t="s">
        <v>204</v>
      </c>
      <c r="C417" s="111">
        <v>946660.85000000149</v>
      </c>
      <c r="D417" s="111">
        <v>1035788.150000006</v>
      </c>
      <c r="E417" s="111">
        <v>1982449.0000000075</v>
      </c>
      <c r="F417" s="112"/>
    </row>
    <row r="418" spans="1:6" ht="15.2" hidden="1" customHeight="1" outlineLevel="1">
      <c r="A418" s="109"/>
      <c r="B418" s="110" t="s">
        <v>205</v>
      </c>
      <c r="C418" s="111">
        <v>-675</v>
      </c>
      <c r="D418" s="111">
        <v>5443662</v>
      </c>
      <c r="E418" s="111">
        <v>5442987</v>
      </c>
      <c r="F418" s="112"/>
    </row>
    <row r="419" spans="1:6" ht="15.2" hidden="1" customHeight="1" outlineLevel="1">
      <c r="A419" s="109"/>
      <c r="B419" s="110" t="s">
        <v>206</v>
      </c>
      <c r="C419" s="111">
        <v>1356396.9299999997</v>
      </c>
      <c r="D419" s="111">
        <v>2854672.2100000009</v>
      </c>
      <c r="E419" s="111">
        <v>4211069.1400000006</v>
      </c>
      <c r="F419" s="112"/>
    </row>
    <row r="420" spans="1:6" ht="15.2" hidden="1" customHeight="1" outlineLevel="1">
      <c r="A420" s="109"/>
      <c r="B420" s="110" t="s">
        <v>207</v>
      </c>
      <c r="C420" s="111">
        <v>-5862</v>
      </c>
      <c r="D420" s="111">
        <v>495434</v>
      </c>
      <c r="E420" s="111">
        <v>489572</v>
      </c>
      <c r="F420" s="112"/>
    </row>
    <row r="421" spans="1:6" ht="15.2" hidden="1" customHeight="1" outlineLevel="1">
      <c r="A421" s="109"/>
      <c r="B421" s="110" t="s">
        <v>208</v>
      </c>
      <c r="C421" s="111">
        <v>58726269</v>
      </c>
      <c r="D421" s="111">
        <v>271808986</v>
      </c>
      <c r="E421" s="111">
        <v>330535255</v>
      </c>
      <c r="F421" s="112"/>
    </row>
    <row r="422" spans="1:6" ht="15.2" hidden="1" customHeight="1" outlineLevel="1">
      <c r="A422" s="109"/>
      <c r="B422" s="110" t="s">
        <v>209</v>
      </c>
      <c r="C422" s="111">
        <v>7145286</v>
      </c>
      <c r="D422" s="111">
        <v>67173913.746036649</v>
      </c>
      <c r="E422" s="111">
        <v>74319199.746036649</v>
      </c>
      <c r="F422" s="112"/>
    </row>
    <row r="423" spans="1:6" ht="15.2" hidden="1" customHeight="1" outlineLevel="1">
      <c r="A423" s="109"/>
      <c r="B423" s="110" t="s">
        <v>211</v>
      </c>
      <c r="C423" s="111">
        <v>65530723</v>
      </c>
      <c r="D423" s="111">
        <v>178802922</v>
      </c>
      <c r="E423" s="111">
        <v>244333645</v>
      </c>
      <c r="F423" s="112"/>
    </row>
    <row r="424" spans="1:6" ht="15.2" hidden="1" customHeight="1" outlineLevel="1">
      <c r="A424" s="109"/>
      <c r="B424" s="110" t="s">
        <v>212</v>
      </c>
      <c r="C424" s="111">
        <v>13049925</v>
      </c>
      <c r="D424" s="111">
        <v>651025</v>
      </c>
      <c r="E424" s="111">
        <v>13700950</v>
      </c>
      <c r="F424" s="112"/>
    </row>
    <row r="425" spans="1:6" ht="15.2" hidden="1" customHeight="1" outlineLevel="1">
      <c r="A425" s="109"/>
      <c r="B425" s="110" t="s">
        <v>213</v>
      </c>
      <c r="C425" s="111">
        <v>36523623</v>
      </c>
      <c r="D425" s="111">
        <v>343412029</v>
      </c>
      <c r="E425" s="111">
        <v>379935652</v>
      </c>
      <c r="F425" s="112"/>
    </row>
    <row r="426" spans="1:6" ht="15.2" hidden="1" customHeight="1" outlineLevel="1">
      <c r="A426" s="109"/>
      <c r="B426" s="110" t="s">
        <v>214</v>
      </c>
      <c r="C426" s="111">
        <v>5877100</v>
      </c>
      <c r="D426" s="111">
        <v>-222614</v>
      </c>
      <c r="E426" s="111">
        <v>5654486</v>
      </c>
      <c r="F426" s="112"/>
    </row>
    <row r="427" spans="1:6" ht="15.2" hidden="1" customHeight="1" outlineLevel="1">
      <c r="A427" s="109"/>
      <c r="B427" s="110" t="s">
        <v>273</v>
      </c>
      <c r="C427" s="111">
        <v>68490</v>
      </c>
      <c r="D427" s="111">
        <v>42595285</v>
      </c>
      <c r="E427" s="111">
        <v>42663775</v>
      </c>
      <c r="F427" s="112"/>
    </row>
    <row r="428" spans="1:6" ht="15.2" hidden="1" customHeight="1" outlineLevel="1">
      <c r="A428" s="109"/>
      <c r="B428" s="110" t="s">
        <v>215</v>
      </c>
      <c r="C428" s="111">
        <v>1297789</v>
      </c>
      <c r="D428" s="111">
        <v>-154872</v>
      </c>
      <c r="E428" s="111">
        <v>1142917</v>
      </c>
      <c r="F428" s="112"/>
    </row>
    <row r="429" spans="1:6" ht="15.2" hidden="1" customHeight="1" outlineLevel="1">
      <c r="A429" s="109"/>
      <c r="B429" s="110" t="s">
        <v>216</v>
      </c>
      <c r="C429" s="111">
        <v>110142</v>
      </c>
      <c r="D429" s="111">
        <v>5999957</v>
      </c>
      <c r="E429" s="111">
        <v>6110099</v>
      </c>
      <c r="F429" s="112"/>
    </row>
    <row r="430" spans="1:6" ht="15.2" hidden="1" customHeight="1" outlineLevel="1">
      <c r="A430" s="109"/>
      <c r="B430" s="110" t="s">
        <v>217</v>
      </c>
      <c r="C430" s="111">
        <v>2230472.4194771796</v>
      </c>
      <c r="D430" s="111">
        <v>7418655.053149879</v>
      </c>
      <c r="E430" s="111">
        <v>9649127.4726270586</v>
      </c>
      <c r="F430" s="112"/>
    </row>
    <row r="431" spans="1:6" ht="15.2" hidden="1" customHeight="1" outlineLevel="1">
      <c r="A431" s="109"/>
      <c r="B431" s="110" t="s">
        <v>218</v>
      </c>
      <c r="C431" s="111">
        <v>3828940</v>
      </c>
      <c r="D431" s="111">
        <v>96563801</v>
      </c>
      <c r="E431" s="111">
        <v>100392741</v>
      </c>
      <c r="F431" s="112"/>
    </row>
    <row r="432" spans="1:6" ht="15.2" hidden="1" customHeight="1" outlineLevel="1">
      <c r="A432" s="109"/>
      <c r="B432" s="110" t="s">
        <v>219</v>
      </c>
      <c r="C432" s="111">
        <v>1041622</v>
      </c>
      <c r="D432" s="111">
        <v>3369517</v>
      </c>
      <c r="E432" s="111">
        <v>4411139</v>
      </c>
      <c r="F432" s="112"/>
    </row>
    <row r="433" spans="1:6" ht="15.2" hidden="1" customHeight="1" outlineLevel="1">
      <c r="A433" s="109"/>
      <c r="B433" s="110" t="s">
        <v>277</v>
      </c>
      <c r="C433" s="111">
        <v>-376961</v>
      </c>
      <c r="D433" s="111">
        <v>-3883675</v>
      </c>
      <c r="E433" s="111">
        <v>-4260636</v>
      </c>
      <c r="F433" s="112"/>
    </row>
    <row r="434" spans="1:6" ht="15.2" hidden="1" customHeight="1" outlineLevel="1">
      <c r="A434" s="109"/>
      <c r="B434" s="110" t="s">
        <v>220</v>
      </c>
      <c r="C434" s="111">
        <v>102094.66000000003</v>
      </c>
      <c r="D434" s="111">
        <v>4127667.1899999976</v>
      </c>
      <c r="E434" s="111">
        <v>4229761.8499999978</v>
      </c>
      <c r="F434" s="112"/>
    </row>
    <row r="435" spans="1:6" ht="15.2" hidden="1" customHeight="1" outlineLevel="1">
      <c r="A435" s="109"/>
      <c r="B435" s="110" t="s">
        <v>221</v>
      </c>
      <c r="C435" s="111">
        <v>465412.74000000022</v>
      </c>
      <c r="D435" s="111">
        <v>0</v>
      </c>
      <c r="E435" s="111">
        <v>465412.74000000022</v>
      </c>
      <c r="F435" s="112"/>
    </row>
    <row r="436" spans="1:6" ht="15.2" hidden="1" customHeight="1" outlineLevel="1">
      <c r="A436" s="109"/>
      <c r="B436" s="110" t="s">
        <v>274</v>
      </c>
      <c r="C436" s="111">
        <v>-128638</v>
      </c>
      <c r="D436" s="111">
        <v>4919</v>
      </c>
      <c r="E436" s="111">
        <v>-123719</v>
      </c>
      <c r="F436" s="112"/>
    </row>
    <row r="437" spans="1:6" ht="15.2" hidden="1" customHeight="1" outlineLevel="1">
      <c r="A437" s="109"/>
      <c r="B437" s="110" t="s">
        <v>222</v>
      </c>
      <c r="C437" s="111">
        <v>18308036</v>
      </c>
      <c r="D437" s="111">
        <v>19494446</v>
      </c>
      <c r="E437" s="111">
        <v>37802482</v>
      </c>
      <c r="F437" s="112"/>
    </row>
    <row r="438" spans="1:6" ht="15.2" hidden="1" customHeight="1" outlineLevel="1">
      <c r="A438" s="109"/>
      <c r="B438" s="110" t="s">
        <v>278</v>
      </c>
      <c r="C438" s="111">
        <v>0</v>
      </c>
      <c r="D438" s="111">
        <v>0</v>
      </c>
      <c r="E438" s="111">
        <v>0</v>
      </c>
      <c r="F438" s="112"/>
    </row>
    <row r="439" spans="1:6" ht="15.2" hidden="1" customHeight="1" outlineLevel="1">
      <c r="A439" s="109"/>
      <c r="B439" s="110" t="s">
        <v>223</v>
      </c>
      <c r="C439" s="111">
        <v>12429332</v>
      </c>
      <c r="D439" s="111">
        <v>16981220</v>
      </c>
      <c r="E439" s="111">
        <v>29410552</v>
      </c>
      <c r="F439" s="112"/>
    </row>
    <row r="440" spans="1:6" ht="15.2" hidden="1" customHeight="1" outlineLevel="1">
      <c r="A440" s="109"/>
      <c r="B440" s="110" t="s">
        <v>224</v>
      </c>
      <c r="C440" s="111">
        <v>3139992.299999997</v>
      </c>
      <c r="D440" s="111">
        <v>25470126.699999988</v>
      </c>
      <c r="E440" s="111">
        <v>28610118.999999985</v>
      </c>
      <c r="F440" s="112"/>
    </row>
    <row r="441" spans="1:6" ht="15.2" hidden="1" customHeight="1" outlineLevel="1">
      <c r="A441" s="109"/>
      <c r="B441" s="110" t="s">
        <v>225</v>
      </c>
      <c r="C441" s="111">
        <v>-558810</v>
      </c>
      <c r="D441" s="111">
        <v>-4287486</v>
      </c>
      <c r="E441" s="111">
        <v>-4846296</v>
      </c>
      <c r="F441" s="112"/>
    </row>
    <row r="442" spans="1:6" ht="15.2" customHeight="1" collapsed="1">
      <c r="A442" s="109" t="s">
        <v>75</v>
      </c>
      <c r="B442" s="113" t="s">
        <v>239</v>
      </c>
      <c r="C442" s="111">
        <f>SUM($C$414:$C$441)</f>
        <v>250674250.89947718</v>
      </c>
      <c r="D442" s="111">
        <f>SUM($D$414:$D$441)</f>
        <v>1085313607.0491867</v>
      </c>
      <c r="E442" s="111">
        <f>SUM($E$414:$E$441)</f>
        <v>1335987857.9486637</v>
      </c>
      <c r="F442" s="112"/>
    </row>
    <row r="443" spans="1:6" ht="15.2" customHeight="1">
      <c r="A443" s="392" t="s">
        <v>240</v>
      </c>
      <c r="B443" s="392"/>
      <c r="C443" s="392"/>
      <c r="D443" s="392"/>
      <c r="E443" s="392"/>
    </row>
    <row r="444" spans="1:6" ht="15.2" hidden="1" customHeight="1" outlineLevel="1">
      <c r="A444" s="115"/>
      <c r="B444" s="110" t="s">
        <v>202</v>
      </c>
      <c r="C444" s="111">
        <v>0</v>
      </c>
      <c r="D444" s="111">
        <v>860238</v>
      </c>
      <c r="E444" s="111">
        <v>860238</v>
      </c>
      <c r="F444" s="112"/>
    </row>
    <row r="445" spans="1:6" ht="15.2" hidden="1" customHeight="1" outlineLevel="1">
      <c r="A445" s="115"/>
      <c r="B445" s="110" t="s">
        <v>272</v>
      </c>
      <c r="C445" s="111">
        <v>0</v>
      </c>
      <c r="D445" s="111">
        <v>0</v>
      </c>
      <c r="E445" s="111">
        <v>0</v>
      </c>
      <c r="F445" s="112"/>
    </row>
    <row r="446" spans="1:6" ht="15.2" hidden="1" customHeight="1" outlineLevel="1">
      <c r="A446" s="115"/>
      <c r="B446" s="110" t="s">
        <v>203</v>
      </c>
      <c r="C446" s="111">
        <v>107072</v>
      </c>
      <c r="D446" s="111">
        <v>7</v>
      </c>
      <c r="E446" s="111">
        <v>107079</v>
      </c>
      <c r="F446" s="112"/>
    </row>
    <row r="447" spans="1:6" ht="15.2" hidden="1" customHeight="1" outlineLevel="1">
      <c r="A447" s="115"/>
      <c r="B447" s="110" t="s">
        <v>204</v>
      </c>
      <c r="C447" s="111">
        <v>178858</v>
      </c>
      <c r="D447" s="111">
        <v>217723</v>
      </c>
      <c r="E447" s="111">
        <v>396581</v>
      </c>
      <c r="F447" s="112"/>
    </row>
    <row r="448" spans="1:6" ht="15.2" hidden="1" customHeight="1" outlineLevel="1">
      <c r="A448" s="115"/>
      <c r="B448" s="110" t="s">
        <v>205</v>
      </c>
      <c r="C448" s="111">
        <v>0</v>
      </c>
      <c r="D448" s="111">
        <v>43862</v>
      </c>
      <c r="E448" s="111">
        <v>43862</v>
      </c>
      <c r="F448" s="112"/>
    </row>
    <row r="449" spans="1:6" ht="15.2" hidden="1" customHeight="1" outlineLevel="1">
      <c r="A449" s="115"/>
      <c r="B449" s="110" t="s">
        <v>206</v>
      </c>
      <c r="C449" s="111">
        <v>0</v>
      </c>
      <c r="D449" s="111">
        <v>0</v>
      </c>
      <c r="E449" s="111">
        <v>0</v>
      </c>
      <c r="F449" s="112"/>
    </row>
    <row r="450" spans="1:6" ht="15.2" hidden="1" customHeight="1" outlineLevel="1">
      <c r="A450" s="115"/>
      <c r="B450" s="110" t="s">
        <v>207</v>
      </c>
      <c r="C450" s="111">
        <v>4486</v>
      </c>
      <c r="D450" s="111">
        <v>224739</v>
      </c>
      <c r="E450" s="111">
        <v>229225</v>
      </c>
      <c r="F450" s="112"/>
    </row>
    <row r="451" spans="1:6" ht="15.2" hidden="1" customHeight="1" outlineLevel="1">
      <c r="A451" s="115"/>
      <c r="B451" s="110" t="s">
        <v>208</v>
      </c>
      <c r="C451" s="111">
        <v>232437.46202194548</v>
      </c>
      <c r="D451" s="111">
        <v>1903424.537978054</v>
      </c>
      <c r="E451" s="111">
        <v>2135861.9999999995</v>
      </c>
      <c r="F451" s="112"/>
    </row>
    <row r="452" spans="1:6" ht="15.2" hidden="1" customHeight="1" outlineLevel="1">
      <c r="A452" s="115"/>
      <c r="B452" s="110" t="s">
        <v>209</v>
      </c>
      <c r="C452" s="111">
        <v>72940</v>
      </c>
      <c r="D452" s="111">
        <v>919170</v>
      </c>
      <c r="E452" s="111">
        <v>992110</v>
      </c>
      <c r="F452" s="112"/>
    </row>
    <row r="453" spans="1:6" ht="15.2" hidden="1" customHeight="1" outlineLevel="1">
      <c r="A453" s="115"/>
      <c r="B453" s="110" t="s">
        <v>211</v>
      </c>
      <c r="C453" s="111">
        <v>325654</v>
      </c>
      <c r="D453" s="111">
        <v>1674814</v>
      </c>
      <c r="E453" s="111">
        <v>2000468</v>
      </c>
      <c r="F453" s="112"/>
    </row>
    <row r="454" spans="1:6" ht="15.2" hidden="1" customHeight="1" outlineLevel="1">
      <c r="A454" s="115"/>
      <c r="B454" s="110" t="s">
        <v>212</v>
      </c>
      <c r="C454" s="111">
        <v>0</v>
      </c>
      <c r="D454" s="111">
        <v>0</v>
      </c>
      <c r="E454" s="111">
        <v>0</v>
      </c>
      <c r="F454" s="112"/>
    </row>
    <row r="455" spans="1:6" ht="15.2" hidden="1" customHeight="1" outlineLevel="1">
      <c r="A455" s="115"/>
      <c r="B455" s="110" t="s">
        <v>213</v>
      </c>
      <c r="C455" s="111">
        <v>0</v>
      </c>
      <c r="D455" s="111">
        <v>0</v>
      </c>
      <c r="E455" s="111">
        <v>0</v>
      </c>
      <c r="F455" s="112"/>
    </row>
    <row r="456" spans="1:6" ht="15.2" hidden="1" customHeight="1" outlineLevel="1">
      <c r="A456" s="115"/>
      <c r="B456" s="110" t="s">
        <v>214</v>
      </c>
      <c r="C456" s="111">
        <v>0</v>
      </c>
      <c r="D456" s="111">
        <v>0</v>
      </c>
      <c r="E456" s="111">
        <v>0</v>
      </c>
      <c r="F456" s="112"/>
    </row>
    <row r="457" spans="1:6" ht="15.2" hidden="1" customHeight="1" outlineLevel="1">
      <c r="A457" s="115"/>
      <c r="B457" s="110" t="s">
        <v>273</v>
      </c>
      <c r="C457" s="111">
        <v>-2274</v>
      </c>
      <c r="D457" s="111">
        <v>1840270</v>
      </c>
      <c r="E457" s="111">
        <v>1837996</v>
      </c>
      <c r="F457" s="112"/>
    </row>
    <row r="458" spans="1:6" ht="15.2" hidden="1" customHeight="1" outlineLevel="1">
      <c r="A458" s="115"/>
      <c r="B458" s="110" t="s">
        <v>215</v>
      </c>
      <c r="C458" s="111">
        <v>212886</v>
      </c>
      <c r="D458" s="111">
        <v>11272</v>
      </c>
      <c r="E458" s="111">
        <v>224158</v>
      </c>
      <c r="F458" s="112"/>
    </row>
    <row r="459" spans="1:6" ht="15.2" hidden="1" customHeight="1" outlineLevel="1">
      <c r="A459" s="115"/>
      <c r="B459" s="110" t="s">
        <v>216</v>
      </c>
      <c r="C459" s="111">
        <v>822</v>
      </c>
      <c r="D459" s="111">
        <v>60653</v>
      </c>
      <c r="E459" s="111">
        <v>61475</v>
      </c>
      <c r="F459" s="112"/>
    </row>
    <row r="460" spans="1:6" ht="15.2" hidden="1" customHeight="1" outlineLevel="1">
      <c r="A460" s="115"/>
      <c r="B460" s="110" t="s">
        <v>217</v>
      </c>
      <c r="C460" s="114"/>
      <c r="D460" s="114"/>
      <c r="E460" s="111">
        <v>0</v>
      </c>
      <c r="F460" s="112"/>
    </row>
    <row r="461" spans="1:6" ht="15.2" hidden="1" customHeight="1" outlineLevel="1">
      <c r="A461" s="115"/>
      <c r="B461" s="110" t="s">
        <v>218</v>
      </c>
      <c r="C461" s="111">
        <v>270353</v>
      </c>
      <c r="D461" s="111">
        <v>2602913</v>
      </c>
      <c r="E461" s="111">
        <v>2873266</v>
      </c>
      <c r="F461" s="112"/>
    </row>
    <row r="462" spans="1:6" ht="15.2" hidden="1" customHeight="1" outlineLevel="1">
      <c r="A462" s="115"/>
      <c r="B462" s="110" t="s">
        <v>219</v>
      </c>
      <c r="C462" s="114"/>
      <c r="D462" s="114"/>
      <c r="E462" s="111">
        <v>0</v>
      </c>
      <c r="F462" s="112"/>
    </row>
    <row r="463" spans="1:6" ht="15.2" hidden="1" customHeight="1" outlineLevel="1">
      <c r="A463" s="115"/>
      <c r="B463" s="110" t="s">
        <v>277</v>
      </c>
      <c r="C463" s="111">
        <v>0</v>
      </c>
      <c r="D463" s="111">
        <v>0</v>
      </c>
      <c r="E463" s="111">
        <v>0</v>
      </c>
      <c r="F463" s="112"/>
    </row>
    <row r="464" spans="1:6" ht="15.2" hidden="1" customHeight="1" outlineLevel="1">
      <c r="A464" s="115"/>
      <c r="B464" s="110" t="s">
        <v>220</v>
      </c>
      <c r="C464" s="114">
        <v>0</v>
      </c>
      <c r="D464" s="114">
        <v>160991</v>
      </c>
      <c r="E464" s="111">
        <v>160991</v>
      </c>
      <c r="F464" s="112"/>
    </row>
    <row r="465" spans="1:6" ht="15.2" hidden="1" customHeight="1" outlineLevel="1">
      <c r="A465" s="115"/>
      <c r="B465" s="110" t="s">
        <v>221</v>
      </c>
      <c r="C465" s="114"/>
      <c r="D465" s="114"/>
      <c r="E465" s="111">
        <v>0</v>
      </c>
      <c r="F465" s="112"/>
    </row>
    <row r="466" spans="1:6" ht="15.2" hidden="1" customHeight="1" outlineLevel="1">
      <c r="A466" s="115"/>
      <c r="B466" s="110" t="s">
        <v>274</v>
      </c>
      <c r="C466" s="111">
        <v>59666</v>
      </c>
      <c r="D466" s="111">
        <v>0</v>
      </c>
      <c r="E466" s="111">
        <v>59666</v>
      </c>
      <c r="F466" s="112"/>
    </row>
    <row r="467" spans="1:6" ht="15.2" hidden="1" customHeight="1" outlineLevel="1">
      <c r="A467" s="115"/>
      <c r="B467" s="110" t="s">
        <v>222</v>
      </c>
      <c r="C467" s="111">
        <v>129047</v>
      </c>
      <c r="D467" s="111">
        <v>906836</v>
      </c>
      <c r="E467" s="111">
        <v>1035883</v>
      </c>
      <c r="F467" s="112"/>
    </row>
    <row r="468" spans="1:6" ht="15.2" hidden="1" customHeight="1" outlineLevel="1">
      <c r="A468" s="115"/>
      <c r="B468" s="110" t="s">
        <v>278</v>
      </c>
      <c r="C468" s="111">
        <v>0</v>
      </c>
      <c r="D468" s="111">
        <v>0</v>
      </c>
      <c r="E468" s="111">
        <v>0</v>
      </c>
      <c r="F468" s="112"/>
    </row>
    <row r="469" spans="1:6" ht="15.2" hidden="1" customHeight="1" outlineLevel="1">
      <c r="A469" s="115"/>
      <c r="B469" s="110" t="s">
        <v>223</v>
      </c>
      <c r="C469" s="114"/>
      <c r="D469" s="114"/>
      <c r="E469" s="111">
        <v>0</v>
      </c>
      <c r="F469" s="112"/>
    </row>
    <row r="470" spans="1:6" ht="15.2" hidden="1" customHeight="1" outlineLevel="1">
      <c r="A470" s="115"/>
      <c r="B470" s="110" t="s">
        <v>224</v>
      </c>
      <c r="C470" s="111">
        <v>165687.4</v>
      </c>
      <c r="D470" s="111">
        <v>2485171.5</v>
      </c>
      <c r="E470" s="111">
        <v>2650858.9</v>
      </c>
      <c r="F470" s="112"/>
    </row>
    <row r="471" spans="1:6" ht="15.2" hidden="1" customHeight="1" outlineLevel="1">
      <c r="A471" s="115"/>
      <c r="B471" s="110" t="s">
        <v>225</v>
      </c>
      <c r="C471" s="111">
        <v>0</v>
      </c>
      <c r="D471" s="111">
        <v>0</v>
      </c>
      <c r="E471" s="111">
        <v>0</v>
      </c>
      <c r="F471" s="112"/>
    </row>
    <row r="472" spans="1:6" ht="15.2" customHeight="1" collapsed="1">
      <c r="A472" s="115" t="s">
        <v>77</v>
      </c>
      <c r="B472" s="113" t="s">
        <v>241</v>
      </c>
      <c r="C472" s="111">
        <f>SUM($C$444:$C$471)</f>
        <v>1757634.8620219454</v>
      </c>
      <c r="D472" s="111">
        <f>SUM($D$444:$D$471)</f>
        <v>13912084.037978053</v>
      </c>
      <c r="E472" s="111">
        <f>SUM($E$444:$E$471)</f>
        <v>15669718.9</v>
      </c>
      <c r="F472" s="112"/>
    </row>
    <row r="473" spans="1:6" ht="15.2" hidden="1" customHeight="1" outlineLevel="1">
      <c r="A473" s="115"/>
      <c r="B473" s="110" t="s">
        <v>202</v>
      </c>
      <c r="C473" s="111">
        <v>0</v>
      </c>
      <c r="D473" s="111">
        <v>0</v>
      </c>
      <c r="E473" s="111">
        <v>0</v>
      </c>
      <c r="F473" s="112"/>
    </row>
    <row r="474" spans="1:6" ht="15.2" hidden="1" customHeight="1" outlineLevel="1">
      <c r="A474" s="115"/>
      <c r="B474" s="110" t="s">
        <v>272</v>
      </c>
      <c r="C474" s="111">
        <v>0</v>
      </c>
      <c r="D474" s="111">
        <v>116383</v>
      </c>
      <c r="E474" s="111">
        <v>116383</v>
      </c>
      <c r="F474" s="112"/>
    </row>
    <row r="475" spans="1:6" ht="15.2" hidden="1" customHeight="1" outlineLevel="1">
      <c r="A475" s="115"/>
      <c r="B475" s="110" t="s">
        <v>203</v>
      </c>
      <c r="C475" s="111">
        <v>0</v>
      </c>
      <c r="D475" s="111">
        <v>0</v>
      </c>
      <c r="E475" s="111">
        <v>0</v>
      </c>
      <c r="F475" s="112"/>
    </row>
    <row r="476" spans="1:6" ht="15.2" hidden="1" customHeight="1" outlineLevel="1">
      <c r="A476" s="115"/>
      <c r="B476" s="110" t="s">
        <v>204</v>
      </c>
      <c r="C476" s="111">
        <v>17920</v>
      </c>
      <c r="D476" s="111">
        <v>21813</v>
      </c>
      <c r="E476" s="111">
        <v>39733</v>
      </c>
      <c r="F476" s="112"/>
    </row>
    <row r="477" spans="1:6" ht="15.2" hidden="1" customHeight="1" outlineLevel="1">
      <c r="A477" s="115"/>
      <c r="B477" s="110" t="s">
        <v>205</v>
      </c>
      <c r="C477" s="111">
        <v>0</v>
      </c>
      <c r="D477" s="111">
        <v>479124</v>
      </c>
      <c r="E477" s="111">
        <v>479124</v>
      </c>
      <c r="F477" s="112"/>
    </row>
    <row r="478" spans="1:6" ht="15.2" hidden="1" customHeight="1" outlineLevel="1">
      <c r="A478" s="115"/>
      <c r="B478" s="110" t="s">
        <v>206</v>
      </c>
      <c r="C478" s="111">
        <v>0</v>
      </c>
      <c r="D478" s="111">
        <v>0</v>
      </c>
      <c r="E478" s="111">
        <v>0</v>
      </c>
      <c r="F478" s="112"/>
    </row>
    <row r="479" spans="1:6" ht="15.2" hidden="1" customHeight="1" outlineLevel="1">
      <c r="A479" s="115"/>
      <c r="B479" s="110" t="s">
        <v>207</v>
      </c>
      <c r="C479" s="111">
        <v>0</v>
      </c>
      <c r="D479" s="111">
        <v>0</v>
      </c>
      <c r="E479" s="111">
        <v>0</v>
      </c>
      <c r="F479" s="112"/>
    </row>
    <row r="480" spans="1:6" ht="15.2" hidden="1" customHeight="1" outlineLevel="1">
      <c r="A480" s="115"/>
      <c r="B480" s="110" t="s">
        <v>208</v>
      </c>
      <c r="C480" s="111">
        <v>8442982.7050263807</v>
      </c>
      <c r="D480" s="111">
        <v>69139373.294973612</v>
      </c>
      <c r="E480" s="111">
        <v>77582356</v>
      </c>
      <c r="F480" s="112"/>
    </row>
    <row r="481" spans="1:6" ht="15.2" hidden="1" customHeight="1" outlineLevel="1">
      <c r="A481" s="115"/>
      <c r="B481" s="110" t="s">
        <v>209</v>
      </c>
      <c r="C481" s="111">
        <v>535421</v>
      </c>
      <c r="D481" s="111">
        <v>6747263</v>
      </c>
      <c r="E481" s="111">
        <v>7282684</v>
      </c>
      <c r="F481" s="112"/>
    </row>
    <row r="482" spans="1:6" ht="15.2" hidden="1" customHeight="1" outlineLevel="1">
      <c r="A482" s="115"/>
      <c r="B482" s="110" t="s">
        <v>211</v>
      </c>
      <c r="C482" s="111">
        <v>1388629</v>
      </c>
      <c r="D482" s="111">
        <v>8750187</v>
      </c>
      <c r="E482" s="111">
        <v>10138816</v>
      </c>
      <c r="F482" s="112"/>
    </row>
    <row r="483" spans="1:6" ht="15.2" hidden="1" customHeight="1" outlineLevel="1">
      <c r="A483" s="115"/>
      <c r="B483" s="110" t="s">
        <v>212</v>
      </c>
      <c r="C483" s="111">
        <v>227239</v>
      </c>
      <c r="D483" s="111">
        <v>0</v>
      </c>
      <c r="E483" s="111">
        <v>227239</v>
      </c>
      <c r="F483" s="112"/>
    </row>
    <row r="484" spans="1:6" ht="15.2" hidden="1" customHeight="1" outlineLevel="1">
      <c r="A484" s="115"/>
      <c r="B484" s="110" t="s">
        <v>213</v>
      </c>
      <c r="C484" s="111">
        <v>569784</v>
      </c>
      <c r="D484" s="111">
        <v>7488732</v>
      </c>
      <c r="E484" s="111">
        <v>8058516</v>
      </c>
      <c r="F484" s="112"/>
    </row>
    <row r="485" spans="1:6" ht="15.2" hidden="1" customHeight="1" outlineLevel="1">
      <c r="A485" s="115"/>
      <c r="B485" s="110" t="s">
        <v>214</v>
      </c>
      <c r="C485" s="111">
        <v>89913</v>
      </c>
      <c r="D485" s="111">
        <v>10418</v>
      </c>
      <c r="E485" s="111">
        <v>100331</v>
      </c>
      <c r="F485" s="112"/>
    </row>
    <row r="486" spans="1:6" ht="15.2" hidden="1" customHeight="1" outlineLevel="1">
      <c r="A486" s="115"/>
      <c r="B486" s="110" t="s">
        <v>273</v>
      </c>
      <c r="C486" s="111">
        <v>-5683</v>
      </c>
      <c r="D486" s="111">
        <v>4599788</v>
      </c>
      <c r="E486" s="111">
        <v>4594105</v>
      </c>
      <c r="F486" s="112"/>
    </row>
    <row r="487" spans="1:6" ht="15.2" hidden="1" customHeight="1" outlineLevel="1">
      <c r="A487" s="115"/>
      <c r="B487" s="110" t="s">
        <v>215</v>
      </c>
      <c r="C487" s="111">
        <v>116812</v>
      </c>
      <c r="D487" s="111">
        <v>6185</v>
      </c>
      <c r="E487" s="111">
        <v>122997</v>
      </c>
      <c r="F487" s="112"/>
    </row>
    <row r="488" spans="1:6" ht="15.2" hidden="1" customHeight="1" outlineLevel="1">
      <c r="A488" s="115"/>
      <c r="B488" s="110" t="s">
        <v>216</v>
      </c>
      <c r="C488" s="111">
        <v>652</v>
      </c>
      <c r="D488" s="111">
        <v>48098</v>
      </c>
      <c r="E488" s="111">
        <v>48750</v>
      </c>
      <c r="F488" s="112"/>
    </row>
    <row r="489" spans="1:6" ht="15.2" hidden="1" customHeight="1" outlineLevel="1">
      <c r="A489" s="115"/>
      <c r="B489" s="110" t="s">
        <v>217</v>
      </c>
      <c r="C489" s="111">
        <v>0</v>
      </c>
      <c r="D489" s="111">
        <v>0</v>
      </c>
      <c r="E489" s="111">
        <v>0</v>
      </c>
      <c r="F489" s="112"/>
    </row>
    <row r="490" spans="1:6" ht="15.2" hidden="1" customHeight="1" outlineLevel="1">
      <c r="A490" s="115"/>
      <c r="B490" s="110" t="s">
        <v>218</v>
      </c>
      <c r="C490" s="111">
        <v>1055971</v>
      </c>
      <c r="D490" s="111">
        <v>10166712</v>
      </c>
      <c r="E490" s="111">
        <v>11222683</v>
      </c>
      <c r="F490" s="112"/>
    </row>
    <row r="491" spans="1:6" ht="15.2" hidden="1" customHeight="1" outlineLevel="1">
      <c r="A491" s="115"/>
      <c r="B491" s="110" t="s">
        <v>219</v>
      </c>
      <c r="C491" s="111">
        <v>0</v>
      </c>
      <c r="D491" s="111">
        <v>0</v>
      </c>
      <c r="E491" s="111">
        <v>0</v>
      </c>
      <c r="F491" s="112"/>
    </row>
    <row r="492" spans="1:6" ht="15.2" hidden="1" customHeight="1" outlineLevel="1">
      <c r="A492" s="115"/>
      <c r="B492" s="110" t="s">
        <v>277</v>
      </c>
      <c r="C492" s="111">
        <v>6953</v>
      </c>
      <c r="D492" s="111">
        <v>382216</v>
      </c>
      <c r="E492" s="111">
        <v>389169</v>
      </c>
      <c r="F492" s="112"/>
    </row>
    <row r="493" spans="1:6" ht="15.2" hidden="1" customHeight="1" outlineLevel="1">
      <c r="A493" s="115"/>
      <c r="B493" s="110" t="s">
        <v>220</v>
      </c>
      <c r="C493" s="111">
        <v>0</v>
      </c>
      <c r="D493" s="111">
        <v>0</v>
      </c>
      <c r="E493" s="111">
        <v>0</v>
      </c>
      <c r="F493" s="112"/>
    </row>
    <row r="494" spans="1:6" ht="15.2" hidden="1" customHeight="1" outlineLevel="1">
      <c r="A494" s="115"/>
      <c r="B494" s="110" t="s">
        <v>221</v>
      </c>
      <c r="C494" s="111">
        <v>0</v>
      </c>
      <c r="D494" s="111">
        <v>0</v>
      </c>
      <c r="E494" s="111">
        <v>0</v>
      </c>
      <c r="F494" s="112"/>
    </row>
    <row r="495" spans="1:6" ht="15.2" hidden="1" customHeight="1" outlineLevel="1">
      <c r="A495" s="115"/>
      <c r="B495" s="110" t="s">
        <v>274</v>
      </c>
      <c r="C495" s="111">
        <v>0</v>
      </c>
      <c r="D495" s="111">
        <v>0</v>
      </c>
      <c r="E495" s="111">
        <v>0</v>
      </c>
      <c r="F495" s="112"/>
    </row>
    <row r="496" spans="1:6" ht="15.2" hidden="1" customHeight="1" outlineLevel="1">
      <c r="A496" s="115"/>
      <c r="B496" s="110" t="s">
        <v>222</v>
      </c>
      <c r="C496" s="111">
        <v>7876438</v>
      </c>
      <c r="D496" s="111">
        <v>12607345</v>
      </c>
      <c r="E496" s="111">
        <v>20483783</v>
      </c>
      <c r="F496" s="112"/>
    </row>
    <row r="497" spans="1:6" ht="15.2" hidden="1" customHeight="1" outlineLevel="1">
      <c r="A497" s="115"/>
      <c r="B497" s="110" t="s">
        <v>278</v>
      </c>
      <c r="C497" s="111">
        <v>0</v>
      </c>
      <c r="D497" s="111">
        <v>0</v>
      </c>
      <c r="E497" s="111">
        <v>0</v>
      </c>
      <c r="F497" s="112"/>
    </row>
    <row r="498" spans="1:6" ht="15.2" hidden="1" customHeight="1" outlineLevel="1">
      <c r="A498" s="115"/>
      <c r="B498" s="110" t="s">
        <v>223</v>
      </c>
      <c r="C498" s="111">
        <v>0</v>
      </c>
      <c r="D498" s="111">
        <v>0</v>
      </c>
      <c r="E498" s="111">
        <v>0</v>
      </c>
      <c r="F498" s="112"/>
    </row>
    <row r="499" spans="1:6" ht="15.2" hidden="1" customHeight="1" outlineLevel="1">
      <c r="A499" s="115"/>
      <c r="B499" s="110" t="s">
        <v>224</v>
      </c>
      <c r="C499" s="111">
        <v>0</v>
      </c>
      <c r="D499" s="111">
        <v>0</v>
      </c>
      <c r="E499" s="111">
        <v>0</v>
      </c>
      <c r="F499" s="112"/>
    </row>
    <row r="500" spans="1:6" ht="15.2" hidden="1" customHeight="1" outlineLevel="1">
      <c r="A500" s="115"/>
      <c r="B500" s="110" t="s">
        <v>225</v>
      </c>
      <c r="C500" s="111">
        <v>0</v>
      </c>
      <c r="D500" s="111">
        <v>0</v>
      </c>
      <c r="E500" s="111">
        <v>0</v>
      </c>
      <c r="F500" s="112"/>
    </row>
    <row r="501" spans="1:6" ht="15.2" customHeight="1" collapsed="1">
      <c r="A501" s="115" t="s">
        <v>79</v>
      </c>
      <c r="B501" s="113" t="s">
        <v>242</v>
      </c>
      <c r="C501" s="111">
        <f>SUM($C$473:$C$500)</f>
        <v>20323031.705026381</v>
      </c>
      <c r="D501" s="111">
        <f>SUM($D$473:$D$500)</f>
        <v>120563637.29497361</v>
      </c>
      <c r="E501" s="111">
        <f>SUM($E$473:$E$500)</f>
        <v>140886669</v>
      </c>
      <c r="F501" s="112"/>
    </row>
    <row r="502" spans="1:6" ht="15.2" hidden="1" customHeight="1" outlineLevel="1">
      <c r="A502" s="115"/>
      <c r="B502" s="110" t="s">
        <v>202</v>
      </c>
      <c r="C502" s="111">
        <v>0</v>
      </c>
      <c r="D502" s="111">
        <v>557343</v>
      </c>
      <c r="E502" s="111">
        <v>557343</v>
      </c>
      <c r="F502" s="112"/>
    </row>
    <row r="503" spans="1:6" ht="15.2" hidden="1" customHeight="1" outlineLevel="1">
      <c r="A503" s="115"/>
      <c r="B503" s="110" t="s">
        <v>272</v>
      </c>
      <c r="C503" s="111">
        <v>0</v>
      </c>
      <c r="D503" s="111">
        <v>0</v>
      </c>
      <c r="E503" s="111">
        <v>0</v>
      </c>
      <c r="F503" s="112"/>
    </row>
    <row r="504" spans="1:6" ht="15.2" hidden="1" customHeight="1" outlineLevel="1">
      <c r="A504" s="115"/>
      <c r="B504" s="110" t="s">
        <v>203</v>
      </c>
      <c r="C504" s="111">
        <v>705255</v>
      </c>
      <c r="D504" s="111">
        <v>45</v>
      </c>
      <c r="E504" s="111">
        <v>705300</v>
      </c>
      <c r="F504" s="112"/>
    </row>
    <row r="505" spans="1:6" ht="15.2" hidden="1" customHeight="1" outlineLevel="1">
      <c r="A505" s="115"/>
      <c r="B505" s="110" t="s">
        <v>204</v>
      </c>
      <c r="C505" s="111">
        <v>5270</v>
      </c>
      <c r="D505" s="111">
        <v>6416</v>
      </c>
      <c r="E505" s="111">
        <v>11686</v>
      </c>
      <c r="F505" s="112"/>
    </row>
    <row r="506" spans="1:6" ht="15.2" hidden="1" customHeight="1" outlineLevel="1">
      <c r="A506" s="115"/>
      <c r="B506" s="110" t="s">
        <v>205</v>
      </c>
      <c r="C506" s="111">
        <v>0</v>
      </c>
      <c r="D506" s="111">
        <v>725514</v>
      </c>
      <c r="E506" s="111">
        <v>725514</v>
      </c>
      <c r="F506" s="112"/>
    </row>
    <row r="507" spans="1:6" ht="15.2" hidden="1" customHeight="1" outlineLevel="1">
      <c r="A507" s="115"/>
      <c r="B507" s="110" t="s">
        <v>206</v>
      </c>
      <c r="C507" s="111">
        <v>91787</v>
      </c>
      <c r="D507" s="111">
        <v>185631</v>
      </c>
      <c r="E507" s="111">
        <v>277418</v>
      </c>
      <c r="F507" s="112"/>
    </row>
    <row r="508" spans="1:6" ht="15.2" hidden="1" customHeight="1" outlineLevel="1">
      <c r="A508" s="115"/>
      <c r="B508" s="110" t="s">
        <v>207</v>
      </c>
      <c r="C508" s="111">
        <v>8279</v>
      </c>
      <c r="D508" s="111">
        <v>414768</v>
      </c>
      <c r="E508" s="111">
        <v>423047</v>
      </c>
      <c r="F508" s="112"/>
    </row>
    <row r="509" spans="1:6" ht="15.2" hidden="1" customHeight="1" outlineLevel="1">
      <c r="A509" s="115"/>
      <c r="B509" s="110" t="s">
        <v>208</v>
      </c>
      <c r="C509" s="111">
        <v>2174289.6523301718</v>
      </c>
      <c r="D509" s="111">
        <v>17805203.347669829</v>
      </c>
      <c r="E509" s="111">
        <v>19979493</v>
      </c>
      <c r="F509" s="112"/>
    </row>
    <row r="510" spans="1:6" ht="15.2" hidden="1" customHeight="1" outlineLevel="1">
      <c r="A510" s="115"/>
      <c r="B510" s="110" t="s">
        <v>209</v>
      </c>
      <c r="C510" s="111">
        <v>729315</v>
      </c>
      <c r="D510" s="111">
        <v>9190673</v>
      </c>
      <c r="E510" s="111">
        <v>9919988</v>
      </c>
      <c r="F510" s="112"/>
    </row>
    <row r="511" spans="1:6" ht="15.2" hidden="1" customHeight="1" outlineLevel="1">
      <c r="A511" s="115"/>
      <c r="B511" s="110" t="s">
        <v>211</v>
      </c>
      <c r="C511" s="111">
        <v>4098251</v>
      </c>
      <c r="D511" s="111">
        <v>21052974</v>
      </c>
      <c r="E511" s="111">
        <v>25151225</v>
      </c>
      <c r="F511" s="112"/>
    </row>
    <row r="512" spans="1:6" ht="15.2" hidden="1" customHeight="1" outlineLevel="1">
      <c r="A512" s="115"/>
      <c r="B512" s="110" t="s">
        <v>212</v>
      </c>
      <c r="C512" s="111">
        <v>363790</v>
      </c>
      <c r="D512" s="111">
        <v>124887</v>
      </c>
      <c r="E512" s="111">
        <v>488677</v>
      </c>
      <c r="F512" s="112"/>
    </row>
    <row r="513" spans="1:6" ht="15.2" hidden="1" customHeight="1" outlineLevel="1">
      <c r="A513" s="115"/>
      <c r="B513" s="110" t="s">
        <v>213</v>
      </c>
      <c r="C513" s="111">
        <v>9686508</v>
      </c>
      <c r="D513" s="111">
        <v>127310721</v>
      </c>
      <c r="E513" s="111">
        <v>136997229</v>
      </c>
      <c r="F513" s="112"/>
    </row>
    <row r="514" spans="1:6" ht="15.2" hidden="1" customHeight="1" outlineLevel="1">
      <c r="A514" s="115"/>
      <c r="B514" s="110" t="s">
        <v>214</v>
      </c>
      <c r="C514" s="111">
        <v>204786</v>
      </c>
      <c r="D514" s="111">
        <v>23727</v>
      </c>
      <c r="E514" s="111">
        <v>228513</v>
      </c>
      <c r="F514" s="112"/>
    </row>
    <row r="515" spans="1:6" ht="15.2" hidden="1" customHeight="1" outlineLevel="1">
      <c r="A515" s="115"/>
      <c r="B515" s="110" t="s">
        <v>273</v>
      </c>
      <c r="C515" s="111">
        <v>-3063</v>
      </c>
      <c r="D515" s="111">
        <v>2479126</v>
      </c>
      <c r="E515" s="111">
        <v>2476063</v>
      </c>
      <c r="F515" s="112"/>
    </row>
    <row r="516" spans="1:6" ht="15.2" hidden="1" customHeight="1" outlineLevel="1">
      <c r="A516" s="115"/>
      <c r="B516" s="110" t="s">
        <v>215</v>
      </c>
      <c r="C516" s="111">
        <v>37991</v>
      </c>
      <c r="D516" s="111">
        <v>2012</v>
      </c>
      <c r="E516" s="111">
        <v>40003</v>
      </c>
      <c r="F516" s="112"/>
    </row>
    <row r="517" spans="1:6" ht="15.2" hidden="1" customHeight="1" outlineLevel="1">
      <c r="A517" s="115"/>
      <c r="B517" s="110" t="s">
        <v>216</v>
      </c>
      <c r="C517" s="111">
        <v>32373</v>
      </c>
      <c r="D517" s="111">
        <v>2389479</v>
      </c>
      <c r="E517" s="111">
        <v>2421852</v>
      </c>
      <c r="F517" s="112"/>
    </row>
    <row r="518" spans="1:6" ht="15.2" hidden="1" customHeight="1" outlineLevel="1">
      <c r="A518" s="115"/>
      <c r="B518" s="110" t="s">
        <v>217</v>
      </c>
      <c r="C518" s="111">
        <v>525851.35596653062</v>
      </c>
      <c r="D518" s="111">
        <v>3467060.2440334694</v>
      </c>
      <c r="E518" s="111">
        <v>3992911.6</v>
      </c>
      <c r="F518" s="112"/>
    </row>
    <row r="519" spans="1:6" ht="15.2" hidden="1" customHeight="1" outlineLevel="1">
      <c r="A519" s="115"/>
      <c r="B519" s="110" t="s">
        <v>218</v>
      </c>
      <c r="C519" s="111">
        <v>2578511</v>
      </c>
      <c r="D519" s="111">
        <v>24825472</v>
      </c>
      <c r="E519" s="111">
        <v>27403983</v>
      </c>
      <c r="F519" s="112"/>
    </row>
    <row r="520" spans="1:6" ht="15.2" hidden="1" customHeight="1" outlineLevel="1">
      <c r="A520" s="115"/>
      <c r="B520" s="110" t="s">
        <v>219</v>
      </c>
      <c r="C520" s="111">
        <v>42391</v>
      </c>
      <c r="D520" s="111">
        <v>178456</v>
      </c>
      <c r="E520" s="111">
        <v>220847</v>
      </c>
      <c r="F520" s="112"/>
    </row>
    <row r="521" spans="1:6" ht="15.2" hidden="1" customHeight="1" outlineLevel="1">
      <c r="A521" s="115"/>
      <c r="B521" s="110" t="s">
        <v>277</v>
      </c>
      <c r="C521" s="111">
        <v>0</v>
      </c>
      <c r="D521" s="111">
        <v>0</v>
      </c>
      <c r="E521" s="111">
        <v>0</v>
      </c>
      <c r="F521" s="112"/>
    </row>
    <row r="522" spans="1:6" ht="15.2" hidden="1" customHeight="1" outlineLevel="1">
      <c r="A522" s="115"/>
      <c r="B522" s="110" t="s">
        <v>220</v>
      </c>
      <c r="C522" s="111">
        <v>0</v>
      </c>
      <c r="D522" s="111">
        <v>0</v>
      </c>
      <c r="E522" s="111">
        <v>0</v>
      </c>
      <c r="F522" s="112"/>
    </row>
    <row r="523" spans="1:6" ht="15.2" hidden="1" customHeight="1" outlineLevel="1">
      <c r="A523" s="115"/>
      <c r="B523" s="110" t="s">
        <v>221</v>
      </c>
      <c r="C523" s="111">
        <v>55642.45</v>
      </c>
      <c r="D523" s="111">
        <v>0</v>
      </c>
      <c r="E523" s="111">
        <v>55642.45</v>
      </c>
      <c r="F523" s="112"/>
    </row>
    <row r="524" spans="1:6" ht="15.2" hidden="1" customHeight="1" outlineLevel="1">
      <c r="A524" s="115"/>
      <c r="B524" s="110" t="s">
        <v>274</v>
      </c>
      <c r="C524" s="111">
        <v>0</v>
      </c>
      <c r="D524" s="111">
        <v>0</v>
      </c>
      <c r="E524" s="111">
        <v>0</v>
      </c>
      <c r="F524" s="112"/>
    </row>
    <row r="525" spans="1:6" ht="15.2" hidden="1" customHeight="1" outlineLevel="1">
      <c r="A525" s="115"/>
      <c r="B525" s="110" t="s">
        <v>222</v>
      </c>
      <c r="C525" s="111">
        <v>1876339</v>
      </c>
      <c r="D525" s="111">
        <v>17590463</v>
      </c>
      <c r="E525" s="111">
        <v>19466802</v>
      </c>
      <c r="F525" s="112"/>
    </row>
    <row r="526" spans="1:6" ht="15.2" hidden="1" customHeight="1" outlineLevel="1">
      <c r="A526" s="115"/>
      <c r="B526" s="110" t="s">
        <v>278</v>
      </c>
      <c r="C526" s="111">
        <v>0</v>
      </c>
      <c r="D526" s="111">
        <v>0</v>
      </c>
      <c r="E526" s="111">
        <v>0</v>
      </c>
      <c r="F526" s="112"/>
    </row>
    <row r="527" spans="1:6" ht="15.2" hidden="1" customHeight="1" outlineLevel="1">
      <c r="A527" s="115"/>
      <c r="B527" s="110" t="s">
        <v>223</v>
      </c>
      <c r="C527" s="111">
        <v>655789</v>
      </c>
      <c r="D527" s="111">
        <v>518362</v>
      </c>
      <c r="E527" s="111">
        <v>1174151</v>
      </c>
      <c r="F527" s="112"/>
    </row>
    <row r="528" spans="1:6" ht="15.2" hidden="1" customHeight="1" outlineLevel="1">
      <c r="A528" s="115"/>
      <c r="B528" s="110" t="s">
        <v>224</v>
      </c>
      <c r="C528" s="111">
        <v>12492.4</v>
      </c>
      <c r="D528" s="111">
        <v>187367.5</v>
      </c>
      <c r="E528" s="111">
        <v>199859.9</v>
      </c>
      <c r="F528" s="112"/>
    </row>
    <row r="529" spans="1:6" ht="15.2" hidden="1" customHeight="1" outlineLevel="1">
      <c r="A529" s="115"/>
      <c r="B529" s="110" t="s">
        <v>225</v>
      </c>
      <c r="C529" s="111">
        <v>345286</v>
      </c>
      <c r="D529" s="111">
        <v>4613085</v>
      </c>
      <c r="E529" s="111">
        <v>4958371</v>
      </c>
      <c r="F529" s="112"/>
    </row>
    <row r="530" spans="1:6" ht="15.2" customHeight="1" collapsed="1">
      <c r="A530" s="115" t="s">
        <v>81</v>
      </c>
      <c r="B530" s="113" t="s">
        <v>243</v>
      </c>
      <c r="C530" s="111">
        <f>SUM($C$502:$C$529)</f>
        <v>24227133.8582967</v>
      </c>
      <c r="D530" s="111">
        <f>SUM($D$502:$D$529)</f>
        <v>233648785.0917033</v>
      </c>
      <c r="E530" s="111">
        <f>SUM($E$502:$E$529)</f>
        <v>257875918.94999999</v>
      </c>
      <c r="F530" s="112"/>
    </row>
    <row r="531" spans="1:6" ht="15.2" hidden="1" customHeight="1" outlineLevel="1">
      <c r="A531" s="115"/>
      <c r="B531" s="110" t="s">
        <v>202</v>
      </c>
      <c r="C531" s="111">
        <v>0</v>
      </c>
      <c r="D531" s="111">
        <v>196</v>
      </c>
      <c r="E531" s="111">
        <v>196</v>
      </c>
      <c r="F531" s="112"/>
    </row>
    <row r="532" spans="1:6" ht="15.2" hidden="1" customHeight="1" outlineLevel="1">
      <c r="A532" s="115"/>
      <c r="B532" s="110" t="s">
        <v>272</v>
      </c>
      <c r="C532" s="111">
        <v>0</v>
      </c>
      <c r="D532" s="111">
        <v>43911</v>
      </c>
      <c r="E532" s="111">
        <v>43911</v>
      </c>
      <c r="F532" s="112"/>
    </row>
    <row r="533" spans="1:6" ht="15.2" hidden="1" customHeight="1" outlineLevel="1">
      <c r="A533" s="115"/>
      <c r="B533" s="110" t="s">
        <v>203</v>
      </c>
      <c r="C533" s="111">
        <v>24807</v>
      </c>
      <c r="D533" s="111">
        <v>2</v>
      </c>
      <c r="E533" s="111">
        <v>24809</v>
      </c>
      <c r="F533" s="112"/>
    </row>
    <row r="534" spans="1:6" ht="15.2" hidden="1" customHeight="1" outlineLevel="1">
      <c r="A534" s="115"/>
      <c r="B534" s="110" t="s">
        <v>204</v>
      </c>
      <c r="C534" s="111">
        <v>34450</v>
      </c>
      <c r="D534" s="111">
        <v>41936</v>
      </c>
      <c r="E534" s="111">
        <v>76386</v>
      </c>
      <c r="F534" s="112"/>
    </row>
    <row r="535" spans="1:6" ht="15.2" hidden="1" customHeight="1" outlineLevel="1">
      <c r="A535" s="115"/>
      <c r="B535" s="110" t="s">
        <v>205</v>
      </c>
      <c r="C535" s="111">
        <v>0</v>
      </c>
      <c r="D535" s="111">
        <v>221865</v>
      </c>
      <c r="E535" s="111">
        <v>221865</v>
      </c>
      <c r="F535" s="112"/>
    </row>
    <row r="536" spans="1:6" ht="15.2" hidden="1" customHeight="1" outlineLevel="1">
      <c r="A536" s="115"/>
      <c r="B536" s="110" t="s">
        <v>206</v>
      </c>
      <c r="C536" s="111">
        <v>0</v>
      </c>
      <c r="D536" s="111">
        <v>0</v>
      </c>
      <c r="E536" s="111">
        <v>0</v>
      </c>
      <c r="F536" s="112"/>
    </row>
    <row r="537" spans="1:6" ht="15.2" hidden="1" customHeight="1" outlineLevel="1">
      <c r="A537" s="115"/>
      <c r="B537" s="110" t="s">
        <v>207</v>
      </c>
      <c r="C537" s="111">
        <v>-2760</v>
      </c>
      <c r="D537" s="111">
        <v>-138294</v>
      </c>
      <c r="E537" s="111">
        <v>-141054</v>
      </c>
      <c r="F537" s="112"/>
    </row>
    <row r="538" spans="1:6" ht="15.2" hidden="1" customHeight="1" outlineLevel="1">
      <c r="A538" s="115"/>
      <c r="B538" s="110" t="s">
        <v>208</v>
      </c>
      <c r="C538" s="111">
        <v>8292895.6694418164</v>
      </c>
      <c r="D538" s="111">
        <v>67910314.330558226</v>
      </c>
      <c r="E538" s="111">
        <v>76203210.000000045</v>
      </c>
      <c r="F538" s="112"/>
    </row>
    <row r="539" spans="1:6" ht="15.2" hidden="1" customHeight="1" outlineLevel="1">
      <c r="A539" s="115"/>
      <c r="B539" s="110" t="s">
        <v>209</v>
      </c>
      <c r="C539" s="111">
        <v>-391721</v>
      </c>
      <c r="D539" s="111">
        <v>-4936377</v>
      </c>
      <c r="E539" s="111">
        <v>-5328098</v>
      </c>
      <c r="F539" s="112"/>
    </row>
    <row r="540" spans="1:6" ht="15.2" hidden="1" customHeight="1" outlineLevel="1">
      <c r="A540" s="115"/>
      <c r="B540" s="110" t="s">
        <v>211</v>
      </c>
      <c r="C540" s="111">
        <v>-410950</v>
      </c>
      <c r="D540" s="111">
        <v>-2113480</v>
      </c>
      <c r="E540" s="111">
        <v>-2524430</v>
      </c>
      <c r="F540" s="112"/>
    </row>
    <row r="541" spans="1:6" ht="15.2" hidden="1" customHeight="1" outlineLevel="1">
      <c r="A541" s="115"/>
      <c r="B541" s="110" t="s">
        <v>212</v>
      </c>
      <c r="C541" s="111">
        <v>8823</v>
      </c>
      <c r="D541" s="111">
        <v>0</v>
      </c>
      <c r="E541" s="111">
        <v>8823</v>
      </c>
      <c r="F541" s="112"/>
    </row>
    <row r="542" spans="1:6" ht="15.2" hidden="1" customHeight="1" outlineLevel="1">
      <c r="A542" s="115"/>
      <c r="B542" s="110" t="s">
        <v>213</v>
      </c>
      <c r="C542" s="111">
        <v>-9601455</v>
      </c>
      <c r="D542" s="111">
        <v>-126192866</v>
      </c>
      <c r="E542" s="111">
        <v>-135794321</v>
      </c>
      <c r="F542" s="112"/>
    </row>
    <row r="543" spans="1:6" ht="15.2" hidden="1" customHeight="1" outlineLevel="1">
      <c r="A543" s="115"/>
      <c r="B543" s="110" t="s">
        <v>214</v>
      </c>
      <c r="C543" s="111">
        <v>-59015</v>
      </c>
      <c r="D543" s="111">
        <v>-6838</v>
      </c>
      <c r="E543" s="111">
        <v>-65853</v>
      </c>
      <c r="F543" s="112"/>
    </row>
    <row r="544" spans="1:6" ht="15.2" hidden="1" customHeight="1" outlineLevel="1">
      <c r="A544" s="115"/>
      <c r="B544" s="110" t="s">
        <v>273</v>
      </c>
      <c r="C544" s="111">
        <v>-241</v>
      </c>
      <c r="D544" s="111">
        <v>-194669</v>
      </c>
      <c r="E544" s="111">
        <v>-194910</v>
      </c>
      <c r="F544" s="112"/>
    </row>
    <row r="545" spans="1:6" ht="15.2" hidden="1" customHeight="1" outlineLevel="1">
      <c r="A545" s="115"/>
      <c r="B545" s="110" t="s">
        <v>215</v>
      </c>
      <c r="C545" s="111">
        <v>-51286</v>
      </c>
      <c r="D545" s="111">
        <v>-2716</v>
      </c>
      <c r="E545" s="111">
        <v>-54002</v>
      </c>
      <c r="F545" s="112"/>
    </row>
    <row r="546" spans="1:6" ht="15.2" hidden="1" customHeight="1" outlineLevel="1">
      <c r="A546" s="115"/>
      <c r="B546" s="110" t="s">
        <v>216</v>
      </c>
      <c r="C546" s="111">
        <v>-287</v>
      </c>
      <c r="D546" s="111">
        <v>-21187</v>
      </c>
      <c r="E546" s="111">
        <v>-21474</v>
      </c>
      <c r="F546" s="112"/>
    </row>
    <row r="547" spans="1:6" ht="15.2" hidden="1" customHeight="1" outlineLevel="1">
      <c r="A547" s="115"/>
      <c r="B547" s="110" t="s">
        <v>217</v>
      </c>
      <c r="C547" s="111">
        <v>0</v>
      </c>
      <c r="D547" s="111">
        <v>0</v>
      </c>
      <c r="E547" s="111">
        <v>0</v>
      </c>
      <c r="F547" s="112"/>
    </row>
    <row r="548" spans="1:6" ht="15.2" hidden="1" customHeight="1" outlineLevel="1">
      <c r="A548" s="115"/>
      <c r="B548" s="110" t="s">
        <v>218</v>
      </c>
      <c r="C548" s="111">
        <v>447603</v>
      </c>
      <c r="D548" s="111">
        <v>4309448</v>
      </c>
      <c r="E548" s="111">
        <v>4757051</v>
      </c>
      <c r="F548" s="112"/>
    </row>
    <row r="549" spans="1:6" ht="15.2" hidden="1" customHeight="1" outlineLevel="1">
      <c r="A549" s="115"/>
      <c r="B549" s="110" t="s">
        <v>219</v>
      </c>
      <c r="C549" s="111">
        <v>0</v>
      </c>
      <c r="D549" s="111">
        <v>0</v>
      </c>
      <c r="E549" s="111">
        <v>0</v>
      </c>
      <c r="F549" s="112"/>
    </row>
    <row r="550" spans="1:6" ht="15.2" hidden="1" customHeight="1" outlineLevel="1">
      <c r="A550" s="115"/>
      <c r="B550" s="110" t="s">
        <v>277</v>
      </c>
      <c r="C550" s="111">
        <v>0</v>
      </c>
      <c r="D550" s="111">
        <v>-11799</v>
      </c>
      <c r="E550" s="111">
        <v>-11799</v>
      </c>
      <c r="F550" s="112"/>
    </row>
    <row r="551" spans="1:6" ht="15.2" hidden="1" customHeight="1" outlineLevel="1">
      <c r="A551" s="115"/>
      <c r="B551" s="110" t="s">
        <v>220</v>
      </c>
      <c r="C551" s="111">
        <v>0</v>
      </c>
      <c r="D551" s="111">
        <v>0</v>
      </c>
      <c r="E551" s="111">
        <v>0</v>
      </c>
      <c r="F551" s="112"/>
    </row>
    <row r="552" spans="1:6" ht="15.2" hidden="1" customHeight="1" outlineLevel="1">
      <c r="A552" s="115"/>
      <c r="B552" s="110" t="s">
        <v>221</v>
      </c>
      <c r="C552" s="111">
        <v>0</v>
      </c>
      <c r="D552" s="111">
        <v>0</v>
      </c>
      <c r="E552" s="111">
        <v>0</v>
      </c>
      <c r="F552" s="112"/>
    </row>
    <row r="553" spans="1:6" ht="15.2" hidden="1" customHeight="1" outlineLevel="1">
      <c r="A553" s="115"/>
      <c r="B553" s="110" t="s">
        <v>274</v>
      </c>
      <c r="C553" s="111">
        <v>0</v>
      </c>
      <c r="D553" s="111">
        <v>0</v>
      </c>
      <c r="E553" s="111">
        <v>0</v>
      </c>
      <c r="F553" s="112"/>
    </row>
    <row r="554" spans="1:6" ht="15.2" hidden="1" customHeight="1" outlineLevel="1">
      <c r="A554" s="115"/>
      <c r="B554" s="110" t="s">
        <v>222</v>
      </c>
      <c r="C554" s="111">
        <v>79962</v>
      </c>
      <c r="D554" s="111">
        <v>1274478</v>
      </c>
      <c r="E554" s="111">
        <v>1354440</v>
      </c>
      <c r="F554" s="112"/>
    </row>
    <row r="555" spans="1:6" ht="15.2" hidden="1" customHeight="1" outlineLevel="1">
      <c r="A555" s="115"/>
      <c r="B555" s="110" t="s">
        <v>278</v>
      </c>
      <c r="C555" s="111">
        <v>0</v>
      </c>
      <c r="D555" s="111">
        <v>0</v>
      </c>
      <c r="E555" s="111">
        <v>0</v>
      </c>
      <c r="F555" s="112"/>
    </row>
    <row r="556" spans="1:6" ht="15.2" hidden="1" customHeight="1" outlineLevel="1">
      <c r="A556" s="115"/>
      <c r="B556" s="110" t="s">
        <v>223</v>
      </c>
      <c r="C556" s="111">
        <v>0</v>
      </c>
      <c r="D556" s="111">
        <v>0</v>
      </c>
      <c r="E556" s="111">
        <v>0</v>
      </c>
      <c r="F556" s="112"/>
    </row>
    <row r="557" spans="1:6" ht="15.2" hidden="1" customHeight="1" outlineLevel="1">
      <c r="A557" s="115"/>
      <c r="B557" s="110" t="s">
        <v>224</v>
      </c>
      <c r="C557" s="114">
        <v>-505.5</v>
      </c>
      <c r="D557" s="111">
        <v>-7589</v>
      </c>
      <c r="E557" s="111">
        <v>-8094.5</v>
      </c>
      <c r="F557" s="112"/>
    </row>
    <row r="558" spans="1:6" ht="15.2" hidden="1" customHeight="1" outlineLevel="1">
      <c r="A558" s="115"/>
      <c r="B558" s="110" t="s">
        <v>225</v>
      </c>
      <c r="C558" s="111">
        <v>-1956</v>
      </c>
      <c r="D558" s="111">
        <v>-26133</v>
      </c>
      <c r="E558" s="111">
        <v>-28089</v>
      </c>
      <c r="F558" s="112"/>
    </row>
    <row r="559" spans="1:6" ht="15.2" customHeight="1" collapsed="1">
      <c r="A559" s="115" t="s">
        <v>83</v>
      </c>
      <c r="B559" s="113" t="s">
        <v>244</v>
      </c>
      <c r="C559" s="111">
        <f>SUM($C$531:$C$558)</f>
        <v>-1631635.8305581836</v>
      </c>
      <c r="D559" s="111">
        <f>SUM($D$531:$D$558)</f>
        <v>-59849797.669441774</v>
      </c>
      <c r="E559" s="111">
        <f>SUM($E$531:$E$558)</f>
        <v>-61481433.499999955</v>
      </c>
      <c r="F559" s="112"/>
    </row>
    <row r="560" spans="1:6" ht="15.2" hidden="1" customHeight="1" outlineLevel="1">
      <c r="A560" s="115"/>
      <c r="B560" s="110" t="s">
        <v>202</v>
      </c>
      <c r="C560" s="111">
        <v>0</v>
      </c>
      <c r="D560" s="111">
        <v>0</v>
      </c>
      <c r="E560" s="111">
        <v>0</v>
      </c>
      <c r="F560" s="112"/>
    </row>
    <row r="561" spans="1:6" ht="15.2" hidden="1" customHeight="1" outlineLevel="1">
      <c r="A561" s="115"/>
      <c r="B561" s="110" t="s">
        <v>272</v>
      </c>
      <c r="C561" s="111">
        <v>0</v>
      </c>
      <c r="D561" s="111">
        <v>0</v>
      </c>
      <c r="E561" s="111">
        <v>0</v>
      </c>
      <c r="F561" s="112"/>
    </row>
    <row r="562" spans="1:6" ht="15.2" hidden="1" customHeight="1" outlineLevel="1">
      <c r="A562" s="115"/>
      <c r="B562" s="110" t="s">
        <v>203</v>
      </c>
      <c r="C562" s="111">
        <v>-24744</v>
      </c>
      <c r="D562" s="111">
        <v>-2</v>
      </c>
      <c r="E562" s="111">
        <v>-24746</v>
      </c>
      <c r="F562" s="112"/>
    </row>
    <row r="563" spans="1:6" ht="15.2" hidden="1" customHeight="1" outlineLevel="1">
      <c r="A563" s="115"/>
      <c r="B563" s="110" t="s">
        <v>204</v>
      </c>
      <c r="C563" s="111">
        <v>-81740</v>
      </c>
      <c r="D563" s="111">
        <v>-43950</v>
      </c>
      <c r="E563" s="111">
        <v>-125690</v>
      </c>
      <c r="F563" s="112"/>
    </row>
    <row r="564" spans="1:6" ht="15.2" hidden="1" customHeight="1" outlineLevel="1">
      <c r="A564" s="115"/>
      <c r="B564" s="110" t="s">
        <v>205</v>
      </c>
      <c r="C564" s="111">
        <v>0</v>
      </c>
      <c r="D564" s="111">
        <v>-1109315</v>
      </c>
      <c r="E564" s="111">
        <v>-1109315</v>
      </c>
      <c r="F564" s="112"/>
    </row>
    <row r="565" spans="1:6" ht="15.2" hidden="1" customHeight="1" outlineLevel="1">
      <c r="A565" s="115"/>
      <c r="B565" s="110" t="s">
        <v>206</v>
      </c>
      <c r="C565" s="111">
        <v>0</v>
      </c>
      <c r="D565" s="111">
        <v>0</v>
      </c>
      <c r="E565" s="111">
        <v>0</v>
      </c>
      <c r="F565" s="112"/>
    </row>
    <row r="566" spans="1:6" ht="15.2" hidden="1" customHeight="1" outlineLevel="1">
      <c r="A566" s="115"/>
      <c r="B566" s="110" t="s">
        <v>207</v>
      </c>
      <c r="C566" s="111">
        <v>0</v>
      </c>
      <c r="D566" s="111">
        <v>0</v>
      </c>
      <c r="E566" s="111">
        <v>0</v>
      </c>
      <c r="F566" s="112"/>
    </row>
    <row r="567" spans="1:6" ht="15.2" hidden="1" customHeight="1" outlineLevel="1">
      <c r="A567" s="115"/>
      <c r="B567" s="110" t="s">
        <v>208</v>
      </c>
      <c r="C567" s="111">
        <v>-17990774.176112793</v>
      </c>
      <c r="D567" s="111">
        <v>-147325997.8238872</v>
      </c>
      <c r="E567" s="111">
        <v>-165316772</v>
      </c>
      <c r="F567" s="112"/>
    </row>
    <row r="568" spans="1:6" ht="15.2" hidden="1" customHeight="1" outlineLevel="1">
      <c r="A568" s="115"/>
      <c r="B568" s="110" t="s">
        <v>209</v>
      </c>
      <c r="C568" s="111">
        <v>-1800105</v>
      </c>
      <c r="D568" s="111">
        <v>-22684535</v>
      </c>
      <c r="E568" s="111">
        <v>-24484640</v>
      </c>
      <c r="F568" s="112"/>
    </row>
    <row r="569" spans="1:6" ht="15.2" hidden="1" customHeight="1" outlineLevel="1">
      <c r="A569" s="115"/>
      <c r="B569" s="110" t="s">
        <v>211</v>
      </c>
      <c r="C569" s="111">
        <v>-4544920</v>
      </c>
      <c r="D569" s="111">
        <v>-23374155</v>
      </c>
      <c r="E569" s="111">
        <v>-27919075</v>
      </c>
      <c r="F569" s="112"/>
    </row>
    <row r="570" spans="1:6" ht="15.2" hidden="1" customHeight="1" outlineLevel="1">
      <c r="A570" s="115"/>
      <c r="B570" s="110" t="s">
        <v>212</v>
      </c>
      <c r="C570" s="111">
        <v>-283038</v>
      </c>
      <c r="D570" s="111">
        <v>0</v>
      </c>
      <c r="E570" s="111">
        <v>-283038</v>
      </c>
      <c r="F570" s="112"/>
    </row>
    <row r="571" spans="1:6" ht="15.2" hidden="1" customHeight="1" outlineLevel="1">
      <c r="A571" s="115"/>
      <c r="B571" s="110" t="s">
        <v>213</v>
      </c>
      <c r="C571" s="111">
        <v>11036788</v>
      </c>
      <c r="D571" s="111">
        <v>145057591</v>
      </c>
      <c r="E571" s="111">
        <v>156094379</v>
      </c>
      <c r="F571" s="112"/>
    </row>
    <row r="572" spans="1:6" ht="15.2" hidden="1" customHeight="1" outlineLevel="1">
      <c r="A572" s="115"/>
      <c r="B572" s="110" t="s">
        <v>214</v>
      </c>
      <c r="C572" s="111">
        <v>-261961</v>
      </c>
      <c r="D572" s="111">
        <v>-30351</v>
      </c>
      <c r="E572" s="111">
        <v>-292312</v>
      </c>
      <c r="F572" s="112"/>
    </row>
    <row r="573" spans="1:6" ht="15.2" hidden="1" customHeight="1" outlineLevel="1">
      <c r="A573" s="115"/>
      <c r="B573" s="110" t="s">
        <v>273</v>
      </c>
      <c r="C573" s="111">
        <v>-9747</v>
      </c>
      <c r="D573" s="111">
        <v>-7869509</v>
      </c>
      <c r="E573" s="111">
        <v>-7879256</v>
      </c>
      <c r="F573" s="112"/>
    </row>
    <row r="574" spans="1:6" ht="15.2" hidden="1" customHeight="1" outlineLevel="1">
      <c r="A574" s="115"/>
      <c r="B574" s="110" t="s">
        <v>215</v>
      </c>
      <c r="C574" s="111">
        <v>-241440</v>
      </c>
      <c r="D574" s="111">
        <v>-12784</v>
      </c>
      <c r="E574" s="111">
        <v>-254224</v>
      </c>
      <c r="F574" s="112"/>
    </row>
    <row r="575" spans="1:6" ht="15.2" hidden="1" customHeight="1" outlineLevel="1">
      <c r="A575" s="115"/>
      <c r="B575" s="110" t="s">
        <v>216</v>
      </c>
      <c r="C575" s="111">
        <v>-535</v>
      </c>
      <c r="D575" s="111">
        <v>-39465</v>
      </c>
      <c r="E575" s="111">
        <v>-40000</v>
      </c>
      <c r="F575" s="112"/>
    </row>
    <row r="576" spans="1:6" ht="15.2" hidden="1" customHeight="1" outlineLevel="1">
      <c r="A576" s="115"/>
      <c r="B576" s="110" t="s">
        <v>217</v>
      </c>
      <c r="C576" s="114"/>
      <c r="D576" s="114"/>
      <c r="E576" s="111">
        <v>0</v>
      </c>
      <c r="F576" s="112"/>
    </row>
    <row r="577" spans="1:6" ht="15.2" hidden="1" customHeight="1" outlineLevel="1">
      <c r="A577" s="115"/>
      <c r="B577" s="110" t="s">
        <v>218</v>
      </c>
      <c r="C577" s="111">
        <v>-2761007</v>
      </c>
      <c r="D577" s="111">
        <v>-26582511</v>
      </c>
      <c r="E577" s="111">
        <v>-29343518</v>
      </c>
      <c r="F577" s="112"/>
    </row>
    <row r="578" spans="1:6" ht="15.2" hidden="1" customHeight="1" outlineLevel="1">
      <c r="A578" s="115"/>
      <c r="B578" s="110" t="s">
        <v>219</v>
      </c>
      <c r="C578" s="114"/>
      <c r="D578" s="114"/>
      <c r="E578" s="111">
        <v>0</v>
      </c>
      <c r="F578" s="112"/>
    </row>
    <row r="579" spans="1:6" ht="15.2" hidden="1" customHeight="1" outlineLevel="1">
      <c r="A579" s="115"/>
      <c r="B579" s="110" t="s">
        <v>277</v>
      </c>
      <c r="C579" s="111">
        <v>0</v>
      </c>
      <c r="D579" s="111">
        <v>6160</v>
      </c>
      <c r="E579" s="111">
        <v>6160</v>
      </c>
      <c r="F579" s="112"/>
    </row>
    <row r="580" spans="1:6" ht="15.2" hidden="1" customHeight="1" outlineLevel="1">
      <c r="A580" s="115"/>
      <c r="B580" s="110" t="s">
        <v>220</v>
      </c>
      <c r="C580" s="114"/>
      <c r="D580" s="114"/>
      <c r="E580" s="111">
        <v>0</v>
      </c>
      <c r="F580" s="112"/>
    </row>
    <row r="581" spans="1:6" ht="15.2" hidden="1" customHeight="1" outlineLevel="1">
      <c r="A581" s="115"/>
      <c r="B581" s="110" t="s">
        <v>221</v>
      </c>
      <c r="C581" s="114"/>
      <c r="D581" s="114"/>
      <c r="E581" s="111">
        <v>0</v>
      </c>
      <c r="F581" s="112"/>
    </row>
    <row r="582" spans="1:6" ht="15.2" hidden="1" customHeight="1" outlineLevel="1">
      <c r="A582" s="115"/>
      <c r="B582" s="110" t="s">
        <v>274</v>
      </c>
      <c r="C582" s="111">
        <v>0</v>
      </c>
      <c r="D582" s="111">
        <v>0</v>
      </c>
      <c r="E582" s="111">
        <v>0</v>
      </c>
      <c r="F582" s="112"/>
    </row>
    <row r="583" spans="1:6" ht="15.2" hidden="1" customHeight="1" outlineLevel="1">
      <c r="A583" s="115"/>
      <c r="B583" s="110" t="s">
        <v>222</v>
      </c>
      <c r="C583" s="111">
        <v>-2283213</v>
      </c>
      <c r="D583" s="111">
        <v>-9169827</v>
      </c>
      <c r="E583" s="111">
        <v>-11453040</v>
      </c>
      <c r="F583" s="112"/>
    </row>
    <row r="584" spans="1:6" ht="15.2" hidden="1" customHeight="1" outlineLevel="1">
      <c r="A584" s="115"/>
      <c r="B584" s="110" t="s">
        <v>278</v>
      </c>
      <c r="C584" s="111">
        <v>0</v>
      </c>
      <c r="D584" s="111">
        <v>0</v>
      </c>
      <c r="E584" s="111">
        <v>0</v>
      </c>
      <c r="F584" s="112"/>
    </row>
    <row r="585" spans="1:6" ht="15.2" hidden="1" customHeight="1" outlineLevel="1">
      <c r="A585" s="115"/>
      <c r="B585" s="110" t="s">
        <v>223</v>
      </c>
      <c r="C585" s="114"/>
      <c r="D585" s="114"/>
      <c r="E585" s="111">
        <v>0</v>
      </c>
      <c r="F585" s="112"/>
    </row>
    <row r="586" spans="1:6" ht="15.2" hidden="1" customHeight="1" outlineLevel="1">
      <c r="A586" s="115"/>
      <c r="B586" s="110" t="s">
        <v>224</v>
      </c>
      <c r="C586" s="114"/>
      <c r="D586" s="114"/>
      <c r="E586" s="111">
        <v>0</v>
      </c>
      <c r="F586" s="112"/>
    </row>
    <row r="587" spans="1:6" ht="15.2" hidden="1" customHeight="1" outlineLevel="1">
      <c r="A587" s="115"/>
      <c r="B587" s="110" t="s">
        <v>225</v>
      </c>
      <c r="C587" s="111">
        <v>0</v>
      </c>
      <c r="D587" s="111">
        <v>0</v>
      </c>
      <c r="E587" s="111">
        <v>0</v>
      </c>
      <c r="F587" s="112"/>
    </row>
    <row r="588" spans="1:6" ht="15.2" customHeight="1" collapsed="1">
      <c r="A588" s="115" t="s">
        <v>85</v>
      </c>
      <c r="B588" s="113" t="s">
        <v>245</v>
      </c>
      <c r="C588" s="111">
        <f>SUM($C$560:$C$587)</f>
        <v>-19246436.176112793</v>
      </c>
      <c r="D588" s="111">
        <f>SUM($D$560:$D$587)</f>
        <v>-93178650.823887199</v>
      </c>
      <c r="E588" s="111">
        <f>SUM($E$560:$E$587)</f>
        <v>-112425087</v>
      </c>
      <c r="F588" s="112"/>
    </row>
    <row r="589" spans="1:6" hidden="1" outlineLevel="1">
      <c r="A589" s="116"/>
      <c r="B589" s="110" t="s">
        <v>202</v>
      </c>
      <c r="C589" s="111">
        <v>0</v>
      </c>
      <c r="D589" s="111">
        <v>79895</v>
      </c>
      <c r="E589" s="111">
        <v>79895</v>
      </c>
      <c r="F589" s="112"/>
    </row>
    <row r="590" spans="1:6" hidden="1" outlineLevel="1">
      <c r="A590" s="116"/>
      <c r="B590" s="117" t="s">
        <v>272</v>
      </c>
      <c r="C590" s="111">
        <v>0</v>
      </c>
      <c r="D590" s="111">
        <v>29957</v>
      </c>
      <c r="E590" s="111">
        <v>29957</v>
      </c>
      <c r="F590" s="112"/>
    </row>
    <row r="591" spans="1:6" hidden="1" outlineLevel="1">
      <c r="A591" s="116"/>
      <c r="B591" s="117" t="s">
        <v>203</v>
      </c>
      <c r="C591" s="111">
        <v>34066</v>
      </c>
      <c r="D591" s="111">
        <v>2</v>
      </c>
      <c r="E591" s="111">
        <v>34068</v>
      </c>
      <c r="F591" s="112"/>
    </row>
    <row r="592" spans="1:6" hidden="1" outlineLevel="1">
      <c r="A592" s="116"/>
      <c r="B592" s="117" t="s">
        <v>204</v>
      </c>
      <c r="C592" s="114">
        <v>0</v>
      </c>
      <c r="D592" s="114">
        <v>55551</v>
      </c>
      <c r="E592" s="111">
        <v>55551</v>
      </c>
      <c r="F592" s="112"/>
    </row>
    <row r="593" spans="1:6" hidden="1" outlineLevel="1">
      <c r="A593" s="116"/>
      <c r="B593" s="117" t="s">
        <v>205</v>
      </c>
      <c r="C593" s="111">
        <v>0</v>
      </c>
      <c r="D593" s="111">
        <v>62288</v>
      </c>
      <c r="E593" s="111">
        <v>62288</v>
      </c>
      <c r="F593" s="112"/>
    </row>
    <row r="594" spans="1:6" hidden="1" outlineLevel="1">
      <c r="A594" s="116"/>
      <c r="B594" s="117" t="s">
        <v>206</v>
      </c>
      <c r="C594" s="111">
        <v>0</v>
      </c>
      <c r="D594" s="111">
        <v>0</v>
      </c>
      <c r="E594" s="111">
        <v>0</v>
      </c>
      <c r="F594" s="112"/>
    </row>
    <row r="595" spans="1:6" hidden="1" outlineLevel="1">
      <c r="A595" s="116"/>
      <c r="B595" s="117" t="s">
        <v>207</v>
      </c>
      <c r="C595" s="111">
        <v>495</v>
      </c>
      <c r="D595" s="111">
        <v>24797</v>
      </c>
      <c r="E595" s="111">
        <v>25292</v>
      </c>
      <c r="F595" s="112"/>
    </row>
    <row r="596" spans="1:6" hidden="1" outlineLevel="1">
      <c r="A596" s="116"/>
      <c r="B596" s="117" t="s">
        <v>208</v>
      </c>
      <c r="C596" s="111">
        <v>461460.28852630482</v>
      </c>
      <c r="D596" s="111">
        <v>3778886.7114736959</v>
      </c>
      <c r="E596" s="111">
        <v>4240347.0000000009</v>
      </c>
      <c r="F596" s="112"/>
    </row>
    <row r="597" spans="1:6" hidden="1" outlineLevel="1">
      <c r="A597" s="116"/>
      <c r="B597" s="117" t="s">
        <v>209</v>
      </c>
      <c r="C597" s="111">
        <v>64040</v>
      </c>
      <c r="D597" s="111">
        <v>807022</v>
      </c>
      <c r="E597" s="111">
        <v>871062</v>
      </c>
      <c r="F597" s="112"/>
    </row>
    <row r="598" spans="1:6" hidden="1" outlineLevel="1">
      <c r="A598" s="116"/>
      <c r="B598" s="117" t="s">
        <v>211</v>
      </c>
      <c r="C598" s="111">
        <v>351430</v>
      </c>
      <c r="D598" s="111">
        <v>1809115</v>
      </c>
      <c r="E598" s="111">
        <v>2160545</v>
      </c>
      <c r="F598" s="112"/>
    </row>
    <row r="599" spans="1:6" hidden="1" outlineLevel="1">
      <c r="A599" s="116"/>
      <c r="B599" s="117" t="s">
        <v>212</v>
      </c>
      <c r="C599" s="111">
        <v>7628</v>
      </c>
      <c r="D599" s="111"/>
      <c r="E599" s="111">
        <v>7628</v>
      </c>
      <c r="F599" s="112"/>
    </row>
    <row r="600" spans="1:6" hidden="1" outlineLevel="1">
      <c r="A600" s="116"/>
      <c r="B600" s="117" t="s">
        <v>213</v>
      </c>
      <c r="C600" s="111">
        <v>2446373</v>
      </c>
      <c r="D600" s="111">
        <v>32152924</v>
      </c>
      <c r="E600" s="111">
        <v>34599297</v>
      </c>
      <c r="F600" s="112"/>
    </row>
    <row r="601" spans="1:6" hidden="1" outlineLevel="1">
      <c r="A601" s="116"/>
      <c r="B601" s="117" t="s">
        <v>214</v>
      </c>
      <c r="C601" s="111">
        <v>47084</v>
      </c>
      <c r="D601" s="111">
        <v>5455</v>
      </c>
      <c r="E601" s="111">
        <v>52539</v>
      </c>
      <c r="F601" s="112"/>
    </row>
    <row r="602" spans="1:6" hidden="1" outlineLevel="1">
      <c r="A602" s="116"/>
      <c r="B602" s="117" t="s">
        <v>273</v>
      </c>
      <c r="C602" s="111">
        <v>-273</v>
      </c>
      <c r="D602" s="111">
        <v>221183</v>
      </c>
      <c r="E602" s="111">
        <v>220910</v>
      </c>
      <c r="F602" s="112"/>
    </row>
    <row r="603" spans="1:6" hidden="1" outlineLevel="1">
      <c r="A603" s="116"/>
      <c r="B603" s="117" t="s">
        <v>215</v>
      </c>
      <c r="C603" s="111">
        <v>24620</v>
      </c>
      <c r="D603" s="111">
        <v>1304</v>
      </c>
      <c r="E603" s="111">
        <v>25924</v>
      </c>
      <c r="F603" s="112"/>
    </row>
    <row r="604" spans="1:6" hidden="1" outlineLevel="1">
      <c r="A604" s="116"/>
      <c r="B604" s="117" t="s">
        <v>216</v>
      </c>
      <c r="C604" s="111">
        <v>1585</v>
      </c>
      <c r="D604" s="111">
        <v>116955</v>
      </c>
      <c r="E604" s="111">
        <v>118540</v>
      </c>
      <c r="F604" s="112"/>
    </row>
    <row r="605" spans="1:6" hidden="1" outlineLevel="1">
      <c r="A605" s="116"/>
      <c r="B605" s="117" t="s">
        <v>217</v>
      </c>
      <c r="C605" s="114"/>
      <c r="D605" s="114"/>
      <c r="E605" s="111">
        <v>0</v>
      </c>
      <c r="F605" s="112"/>
    </row>
    <row r="606" spans="1:6" hidden="1" outlineLevel="1">
      <c r="A606" s="116"/>
      <c r="B606" s="117" t="s">
        <v>218</v>
      </c>
      <c r="C606" s="111">
        <v>535820</v>
      </c>
      <c r="D606" s="111">
        <v>5158783</v>
      </c>
      <c r="E606" s="111">
        <v>5694603</v>
      </c>
      <c r="F606" s="112"/>
    </row>
    <row r="607" spans="1:6" hidden="1" outlineLevel="1">
      <c r="A607" s="116"/>
      <c r="B607" s="117" t="s">
        <v>219</v>
      </c>
      <c r="C607" s="114"/>
      <c r="D607" s="114"/>
      <c r="E607" s="111">
        <v>0</v>
      </c>
      <c r="F607" s="112"/>
    </row>
    <row r="608" spans="1:6" hidden="1" outlineLevel="1">
      <c r="A608" s="116"/>
      <c r="B608" s="117" t="s">
        <v>277</v>
      </c>
      <c r="C608" s="111">
        <v>0</v>
      </c>
      <c r="D608" s="111">
        <v>19703</v>
      </c>
      <c r="E608" s="111">
        <v>19703</v>
      </c>
      <c r="F608" s="112"/>
    </row>
    <row r="609" spans="1:6" hidden="1" outlineLevel="1">
      <c r="A609" s="116"/>
      <c r="B609" s="117" t="s">
        <v>220</v>
      </c>
      <c r="C609" s="114"/>
      <c r="D609" s="114"/>
      <c r="E609" s="111">
        <v>0</v>
      </c>
      <c r="F609" s="112"/>
    </row>
    <row r="610" spans="1:6" hidden="1" outlineLevel="1">
      <c r="A610" s="116"/>
      <c r="B610" s="117" t="s">
        <v>221</v>
      </c>
      <c r="C610" s="111">
        <v>10350.84</v>
      </c>
      <c r="D610" s="114"/>
      <c r="E610" s="111">
        <v>10350.84</v>
      </c>
      <c r="F610" s="112"/>
    </row>
    <row r="611" spans="1:6" hidden="1" outlineLevel="1">
      <c r="A611" s="116"/>
      <c r="B611" s="117" t="s">
        <v>274</v>
      </c>
      <c r="C611" s="111">
        <v>0</v>
      </c>
      <c r="D611" s="111">
        <v>0</v>
      </c>
      <c r="E611" s="111">
        <v>0</v>
      </c>
      <c r="F611" s="112"/>
    </row>
    <row r="612" spans="1:6" hidden="1" outlineLevel="1">
      <c r="A612" s="116"/>
      <c r="B612" s="117" t="s">
        <v>222</v>
      </c>
      <c r="C612" s="111">
        <v>121594</v>
      </c>
      <c r="D612" s="111">
        <v>1549188</v>
      </c>
      <c r="E612" s="111">
        <v>1670782</v>
      </c>
      <c r="F612" s="112"/>
    </row>
    <row r="613" spans="1:6" hidden="1" outlineLevel="1">
      <c r="A613" s="116"/>
      <c r="B613" s="117" t="s">
        <v>278</v>
      </c>
      <c r="C613" s="111">
        <v>0</v>
      </c>
      <c r="D613" s="111">
        <v>0</v>
      </c>
      <c r="E613" s="111">
        <v>0</v>
      </c>
      <c r="F613" s="112"/>
    </row>
    <row r="614" spans="1:6" hidden="1" outlineLevel="1">
      <c r="A614" s="116"/>
      <c r="B614" s="117" t="s">
        <v>223</v>
      </c>
      <c r="C614" s="111">
        <v>0</v>
      </c>
      <c r="D614" s="111">
        <v>0</v>
      </c>
      <c r="E614" s="111">
        <v>0</v>
      </c>
      <c r="F614" s="112"/>
    </row>
    <row r="615" spans="1:6" hidden="1" outlineLevel="1">
      <c r="A615" s="116"/>
      <c r="B615" s="117" t="s">
        <v>224</v>
      </c>
      <c r="C615" s="111">
        <v>3705</v>
      </c>
      <c r="D615" s="111">
        <v>55564</v>
      </c>
      <c r="E615" s="111">
        <v>59269</v>
      </c>
      <c r="F615" s="112"/>
    </row>
    <row r="616" spans="1:6" hidden="1" outlineLevel="1">
      <c r="A616" s="116"/>
      <c r="B616" s="117" t="s">
        <v>225</v>
      </c>
      <c r="C616" s="111">
        <v>5030</v>
      </c>
      <c r="D616" s="111">
        <v>67203</v>
      </c>
      <c r="E616" s="111">
        <v>72233</v>
      </c>
      <c r="F616" s="112"/>
    </row>
    <row r="617" spans="1:6" ht="42.75" collapsed="1">
      <c r="A617" s="116" t="s">
        <v>87</v>
      </c>
      <c r="B617" s="118" t="s">
        <v>246</v>
      </c>
      <c r="C617" s="111">
        <f>SUM($C$589:$C$616)</f>
        <v>4115008.1285263048</v>
      </c>
      <c r="D617" s="111">
        <f>SUM($D$589:$D$616)</f>
        <v>45995775.711473696</v>
      </c>
      <c r="E617" s="111">
        <f>SUM($E$589:$E$616)</f>
        <v>50110783.840000004</v>
      </c>
      <c r="F617" s="112"/>
    </row>
    <row r="618" spans="1:6" ht="15" hidden="1" outlineLevel="1" thickBot="1">
      <c r="A618" s="119"/>
      <c r="B618" s="120" t="s">
        <v>202</v>
      </c>
      <c r="C618" s="121">
        <v>0</v>
      </c>
      <c r="D618" s="121">
        <v>1337882</v>
      </c>
      <c r="E618" s="121">
        <v>1337882</v>
      </c>
      <c r="F618" s="112"/>
    </row>
    <row r="619" spans="1:6" ht="15" hidden="1" outlineLevel="1" thickBot="1">
      <c r="A619" s="122"/>
      <c r="B619" s="123" t="s">
        <v>272</v>
      </c>
      <c r="C619" s="124">
        <v>0</v>
      </c>
      <c r="D619" s="124">
        <v>130337</v>
      </c>
      <c r="E619" s="124">
        <v>130337</v>
      </c>
      <c r="F619" s="112"/>
    </row>
    <row r="620" spans="1:6" ht="15" hidden="1" outlineLevel="1" thickBot="1">
      <c r="A620" s="119"/>
      <c r="B620" s="125" t="s">
        <v>203</v>
      </c>
      <c r="C620" s="121">
        <v>778324</v>
      </c>
      <c r="D620" s="121">
        <v>50</v>
      </c>
      <c r="E620" s="121">
        <v>778374</v>
      </c>
      <c r="F620" s="112"/>
    </row>
    <row r="621" spans="1:6" ht="15" hidden="1" outlineLevel="1" thickBot="1">
      <c r="A621" s="119"/>
      <c r="B621" s="125" t="s">
        <v>204</v>
      </c>
      <c r="C621" s="121">
        <v>154758</v>
      </c>
      <c r="D621" s="121">
        <v>188387</v>
      </c>
      <c r="E621" s="121">
        <v>343145</v>
      </c>
      <c r="F621" s="112"/>
    </row>
    <row r="622" spans="1:6" ht="15" hidden="1" outlineLevel="1" thickBot="1">
      <c r="A622" s="119"/>
      <c r="B622" s="125" t="s">
        <v>205</v>
      </c>
      <c r="C622" s="121">
        <v>0</v>
      </c>
      <c r="D622" s="121">
        <v>298762</v>
      </c>
      <c r="E622" s="121">
        <v>298762</v>
      </c>
      <c r="F622" s="112"/>
    </row>
    <row r="623" spans="1:6" ht="15" hidden="1" outlineLevel="1" thickBot="1">
      <c r="A623" s="119"/>
      <c r="B623" s="125" t="s">
        <v>206</v>
      </c>
      <c r="C623" s="121">
        <v>91787</v>
      </c>
      <c r="D623" s="121">
        <v>185631</v>
      </c>
      <c r="E623" s="121">
        <v>277418</v>
      </c>
      <c r="F623" s="112"/>
    </row>
    <row r="624" spans="1:6" ht="15" hidden="1" outlineLevel="1" thickBot="1">
      <c r="A624" s="119"/>
      <c r="B624" s="125" t="s">
        <v>207</v>
      </c>
      <c r="C624" s="121">
        <v>9510</v>
      </c>
      <c r="D624" s="121">
        <v>476416</v>
      </c>
      <c r="E624" s="121">
        <v>485926</v>
      </c>
      <c r="F624" s="112"/>
    </row>
    <row r="625" spans="1:6" ht="15" hidden="1" outlineLevel="1" thickBot="1">
      <c r="A625" s="119"/>
      <c r="B625" s="125" t="s">
        <v>208</v>
      </c>
      <c r="C625" s="121">
        <v>690371.02418121626</v>
      </c>
      <c r="D625" s="121">
        <v>5653430.9758188203</v>
      </c>
      <c r="E625" s="121">
        <v>6343802.0000000363</v>
      </c>
      <c r="F625" s="112"/>
    </row>
    <row r="626" spans="1:6" ht="15" hidden="1" outlineLevel="1" thickBot="1">
      <c r="A626" s="119"/>
      <c r="B626" s="125" t="s">
        <v>209</v>
      </c>
      <c r="C626" s="121">
        <v>-918190</v>
      </c>
      <c r="D626" s="121">
        <v>-11570828</v>
      </c>
      <c r="E626" s="121">
        <v>-12489018</v>
      </c>
      <c r="F626" s="112"/>
    </row>
    <row r="627" spans="1:6" ht="15" hidden="1" outlineLevel="1" thickBot="1">
      <c r="A627" s="119"/>
      <c r="B627" s="125" t="s">
        <v>211</v>
      </c>
      <c r="C627" s="121">
        <v>505234</v>
      </c>
      <c r="D627" s="121">
        <v>4181225</v>
      </c>
      <c r="E627" s="121">
        <v>4686459</v>
      </c>
      <c r="F627" s="112"/>
    </row>
    <row r="628" spans="1:6" ht="15" hidden="1" outlineLevel="1" thickBot="1">
      <c r="A628" s="119"/>
      <c r="B628" s="125" t="s">
        <v>212</v>
      </c>
      <c r="C628" s="121">
        <v>309186</v>
      </c>
      <c r="D628" s="121">
        <v>124887</v>
      </c>
      <c r="E628" s="121">
        <v>434073</v>
      </c>
      <c r="F628" s="112"/>
    </row>
    <row r="629" spans="1:6" ht="15" hidden="1" outlineLevel="1" thickBot="1">
      <c r="A629" s="119"/>
      <c r="B629" s="125" t="s">
        <v>213</v>
      </c>
      <c r="C629" s="121">
        <v>9245252</v>
      </c>
      <c r="D629" s="121">
        <v>121511254</v>
      </c>
      <c r="E629" s="121">
        <v>130756506</v>
      </c>
      <c r="F629" s="112"/>
    </row>
    <row r="630" spans="1:6" ht="15" hidden="1" outlineLevel="1" thickBot="1">
      <c r="A630" s="119"/>
      <c r="B630" s="125" t="s">
        <v>214</v>
      </c>
      <c r="C630" s="121">
        <v>-73361</v>
      </c>
      <c r="D630" s="121">
        <v>-8499</v>
      </c>
      <c r="E630" s="121">
        <v>-81860</v>
      </c>
      <c r="F630" s="112"/>
    </row>
    <row r="631" spans="1:6" ht="15" hidden="1" outlineLevel="1" thickBot="1">
      <c r="A631" s="119"/>
      <c r="B631" s="125" t="s">
        <v>273</v>
      </c>
      <c r="C631" s="121">
        <v>-20735</v>
      </c>
      <c r="D631" s="121">
        <v>633823</v>
      </c>
      <c r="E631" s="121">
        <v>613088</v>
      </c>
      <c r="F631" s="112"/>
    </row>
    <row r="632" spans="1:6" ht="15" hidden="1" outlineLevel="1" thickBot="1">
      <c r="A632" s="119"/>
      <c r="B632" s="125" t="s">
        <v>215</v>
      </c>
      <c r="C632" s="121">
        <v>50343</v>
      </c>
      <c r="D632" s="121">
        <v>2665</v>
      </c>
      <c r="E632" s="121">
        <v>53008</v>
      </c>
      <c r="F632" s="112"/>
    </row>
    <row r="633" spans="1:6" ht="15" hidden="1" outlineLevel="1" thickBot="1">
      <c r="A633" s="119"/>
      <c r="B633" s="125" t="s">
        <v>216</v>
      </c>
      <c r="C633" s="121">
        <v>31440</v>
      </c>
      <c r="D633" s="121">
        <v>2320623</v>
      </c>
      <c r="E633" s="121">
        <v>2352063</v>
      </c>
      <c r="F633" s="112"/>
    </row>
    <row r="634" spans="1:6" ht="15" hidden="1" outlineLevel="1" thickBot="1">
      <c r="A634" s="119"/>
      <c r="B634" s="125" t="s">
        <v>217</v>
      </c>
      <c r="C634" s="121">
        <v>525851.35596653062</v>
      </c>
      <c r="D634" s="121">
        <v>3467060.2440334694</v>
      </c>
      <c r="E634" s="121">
        <v>3992911.6</v>
      </c>
      <c r="F634" s="112"/>
    </row>
    <row r="635" spans="1:6" ht="15" hidden="1" outlineLevel="1" thickBot="1">
      <c r="A635" s="119"/>
      <c r="B635" s="125" t="s">
        <v>218</v>
      </c>
      <c r="C635" s="121">
        <v>1055611</v>
      </c>
      <c r="D635" s="121">
        <v>10163251</v>
      </c>
      <c r="E635" s="121">
        <v>11218862</v>
      </c>
      <c r="F635" s="112"/>
    </row>
    <row r="636" spans="1:6" ht="15" hidden="1" outlineLevel="1" thickBot="1">
      <c r="A636" s="119"/>
      <c r="B636" s="125" t="s">
        <v>219</v>
      </c>
      <c r="C636" s="121">
        <v>42391</v>
      </c>
      <c r="D636" s="121">
        <v>178456</v>
      </c>
      <c r="E636" s="121">
        <v>220847</v>
      </c>
      <c r="F636" s="112"/>
    </row>
    <row r="637" spans="1:6" ht="15" hidden="1" outlineLevel="1" thickBot="1">
      <c r="A637" s="119"/>
      <c r="B637" s="125" t="s">
        <v>277</v>
      </c>
      <c r="C637" s="111">
        <v>6953</v>
      </c>
      <c r="D637" s="111">
        <v>356874</v>
      </c>
      <c r="E637" s="111">
        <v>363827</v>
      </c>
      <c r="F637" s="112"/>
    </row>
    <row r="638" spans="1:6" ht="15" hidden="1" outlineLevel="1" thickBot="1">
      <c r="A638" s="119"/>
      <c r="B638" s="125" t="s">
        <v>220</v>
      </c>
      <c r="C638" s="121">
        <v>0</v>
      </c>
      <c r="D638" s="121">
        <v>160991</v>
      </c>
      <c r="E638" s="121">
        <v>160991</v>
      </c>
      <c r="F638" s="112"/>
    </row>
    <row r="639" spans="1:6" ht="15" hidden="1" outlineLevel="1" thickBot="1">
      <c r="A639" s="119"/>
      <c r="B639" s="125" t="s">
        <v>221</v>
      </c>
      <c r="C639" s="121">
        <v>45291.61</v>
      </c>
      <c r="D639" s="121">
        <v>0</v>
      </c>
      <c r="E639" s="121">
        <v>45291.61</v>
      </c>
      <c r="F639" s="112"/>
    </row>
    <row r="640" spans="1:6" ht="15" hidden="1" outlineLevel="1" thickBot="1">
      <c r="A640" s="119"/>
      <c r="B640" s="125" t="s">
        <v>274</v>
      </c>
      <c r="C640" s="121">
        <v>59666</v>
      </c>
      <c r="D640" s="121">
        <v>0</v>
      </c>
      <c r="E640" s="121">
        <v>59666</v>
      </c>
      <c r="F640" s="112"/>
    </row>
    <row r="641" spans="1:6" ht="15" hidden="1" outlineLevel="1" thickBot="1">
      <c r="A641" s="119"/>
      <c r="B641" s="125" t="s">
        <v>222</v>
      </c>
      <c r="C641" s="121">
        <v>7556979</v>
      </c>
      <c r="D641" s="121">
        <v>21660107</v>
      </c>
      <c r="E641" s="121">
        <v>29217086</v>
      </c>
      <c r="F641" s="112"/>
    </row>
    <row r="642" spans="1:6" ht="15" hidden="1" outlineLevel="1" thickBot="1">
      <c r="A642" s="119"/>
      <c r="B642" s="125" t="s">
        <v>278</v>
      </c>
      <c r="C642" s="111">
        <v>0</v>
      </c>
      <c r="D642" s="111">
        <v>0</v>
      </c>
      <c r="E642" s="111">
        <v>0</v>
      </c>
      <c r="F642" s="112"/>
    </row>
    <row r="643" spans="1:6" ht="15" hidden="1" outlineLevel="1" thickBot="1">
      <c r="A643" s="119"/>
      <c r="B643" s="125" t="s">
        <v>223</v>
      </c>
      <c r="C643" s="121">
        <v>655789</v>
      </c>
      <c r="D643" s="121">
        <v>518362</v>
      </c>
      <c r="E643" s="121">
        <v>1174151</v>
      </c>
      <c r="F643" s="112"/>
    </row>
    <row r="644" spans="1:6" ht="15" hidden="1" outlineLevel="1" thickBot="1">
      <c r="A644" s="119"/>
      <c r="B644" s="125" t="s">
        <v>224</v>
      </c>
      <c r="C644" s="121">
        <v>173969.3</v>
      </c>
      <c r="D644" s="121">
        <v>2609386</v>
      </c>
      <c r="E644" s="121">
        <v>2783355.3</v>
      </c>
      <c r="F644" s="112"/>
    </row>
    <row r="645" spans="1:6" ht="15" hidden="1" outlineLevel="1" thickBot="1">
      <c r="A645" s="119"/>
      <c r="B645" s="125" t="s">
        <v>225</v>
      </c>
      <c r="C645" s="121">
        <v>338300</v>
      </c>
      <c r="D645" s="121">
        <v>4519749</v>
      </c>
      <c r="E645" s="121">
        <v>4858049</v>
      </c>
      <c r="F645" s="112"/>
    </row>
    <row r="646" spans="1:6" ht="29.25" collapsed="1" thickBot="1">
      <c r="A646" s="119" t="s">
        <v>89</v>
      </c>
      <c r="B646" s="126" t="s">
        <v>247</v>
      </c>
      <c r="C646" s="121">
        <f>SUM($C$618:$C$645)</f>
        <v>21314720.290147748</v>
      </c>
      <c r="D646" s="121">
        <f>SUM($D$618:$D$645)</f>
        <v>169100282.21985227</v>
      </c>
      <c r="E646" s="121">
        <f>SUM($E$618:$E$645)</f>
        <v>190415002.51000005</v>
      </c>
      <c r="F646" s="112"/>
    </row>
    <row r="647" spans="1:6">
      <c r="B647" s="127"/>
      <c r="C647" s="112"/>
      <c r="D647" s="112"/>
      <c r="E647" s="112"/>
    </row>
    <row r="648" spans="1:6">
      <c r="B648" s="127"/>
      <c r="C648" s="112"/>
      <c r="D648" s="112"/>
      <c r="E648" s="112"/>
    </row>
    <row r="649" spans="1:6">
      <c r="B649" s="127"/>
      <c r="C649" s="112"/>
      <c r="D649" s="112"/>
      <c r="E649" s="112"/>
    </row>
    <row r="650" spans="1:6">
      <c r="B650" s="127"/>
      <c r="C650" s="112"/>
      <c r="D650" s="112"/>
      <c r="E650" s="112"/>
    </row>
    <row r="651" spans="1:6">
      <c r="B651" s="127"/>
      <c r="C651" s="112"/>
      <c r="D651" s="112"/>
      <c r="E651" s="112"/>
    </row>
    <row r="652" spans="1:6">
      <c r="B652" s="127"/>
      <c r="C652" s="112"/>
      <c r="D652" s="112"/>
      <c r="E652" s="112"/>
    </row>
  </sheetData>
  <dataConsolidate link="1"/>
  <mergeCells count="6">
    <mergeCell ref="A443:E443"/>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3903-0A8F-47CD-9D38-92EF6FE221B3}">
  <dimension ref="B8:J37"/>
  <sheetViews>
    <sheetView showGridLines="0" zoomScaleNormal="100" zoomScaleSheetLayoutView="100" workbookViewId="0">
      <selection activeCell="F8" sqref="F8"/>
    </sheetView>
  </sheetViews>
  <sheetFormatPr defaultRowHeight="12.75" customHeight="1"/>
  <cols>
    <col min="1" max="2" width="9.140625" style="2" customWidth="1"/>
    <col min="3" max="16384" width="9.140625" style="2"/>
  </cols>
  <sheetData>
    <row r="8" spans="2:10" ht="12.75" customHeight="1">
      <c r="B8" s="16"/>
    </row>
    <row r="9" spans="2:10" ht="12.75" customHeight="1">
      <c r="B9" s="16"/>
    </row>
    <row r="10" spans="2:10" ht="12.75" customHeight="1">
      <c r="B10" s="17"/>
    </row>
    <row r="11" spans="2:10" ht="12.75" customHeight="1">
      <c r="B11" s="17"/>
    </row>
    <row r="12" spans="2:10" ht="37.5">
      <c r="B12" s="18" t="s">
        <v>3</v>
      </c>
    </row>
    <row r="13" spans="2:10" ht="12.75" customHeight="1">
      <c r="B13" s="383" t="s">
        <v>619</v>
      </c>
      <c r="C13" s="383"/>
      <c r="D13" s="383"/>
      <c r="E13" s="383"/>
      <c r="F13" s="383"/>
      <c r="G13" s="383"/>
      <c r="H13" s="383"/>
      <c r="I13" s="383"/>
      <c r="J13" s="383"/>
    </row>
    <row r="14" spans="2:10" ht="12.75" customHeight="1">
      <c r="B14" s="383"/>
      <c r="C14" s="383"/>
      <c r="D14" s="383"/>
      <c r="E14" s="383"/>
      <c r="F14" s="383"/>
      <c r="G14" s="383"/>
      <c r="H14" s="383"/>
      <c r="I14" s="383"/>
      <c r="J14" s="383"/>
    </row>
    <row r="15" spans="2:10" ht="12.75" customHeight="1">
      <c r="B15" s="383"/>
      <c r="C15" s="383"/>
      <c r="D15" s="383"/>
      <c r="E15" s="383"/>
      <c r="F15" s="383"/>
      <c r="G15" s="383"/>
      <c r="H15" s="383"/>
      <c r="I15" s="383"/>
      <c r="J15" s="383"/>
    </row>
    <row r="16" spans="2:10" ht="12.75" customHeight="1">
      <c r="B16" s="383"/>
      <c r="C16" s="383"/>
      <c r="D16" s="383"/>
      <c r="E16" s="383"/>
      <c r="F16" s="383"/>
      <c r="G16" s="383"/>
      <c r="H16" s="383"/>
      <c r="I16" s="383"/>
      <c r="J16" s="383"/>
    </row>
    <row r="17" spans="2:10" ht="12.75" customHeight="1">
      <c r="B17" s="383"/>
      <c r="C17" s="383"/>
      <c r="D17" s="383"/>
      <c r="E17" s="383"/>
      <c r="F17" s="383"/>
      <c r="G17" s="383"/>
      <c r="H17" s="383"/>
      <c r="I17" s="383"/>
      <c r="J17" s="383"/>
    </row>
    <row r="18" spans="2:10" ht="12.75" customHeight="1">
      <c r="B18" s="383"/>
      <c r="C18" s="383"/>
      <c r="D18" s="383"/>
      <c r="E18" s="383"/>
      <c r="F18" s="383"/>
      <c r="G18" s="383"/>
      <c r="H18" s="383"/>
      <c r="I18" s="383"/>
      <c r="J18" s="383"/>
    </row>
    <row r="19" spans="2:10" ht="12.75" customHeight="1">
      <c r="B19" s="383"/>
      <c r="C19" s="383"/>
      <c r="D19" s="383"/>
      <c r="E19" s="383"/>
      <c r="F19" s="383"/>
      <c r="G19" s="383"/>
      <c r="H19" s="383"/>
      <c r="I19" s="383"/>
      <c r="J19" s="383"/>
    </row>
    <row r="20" spans="2:10" ht="12.75" customHeight="1">
      <c r="B20" s="383"/>
      <c r="C20" s="383"/>
      <c r="D20" s="383"/>
      <c r="E20" s="383"/>
      <c r="F20" s="383"/>
      <c r="G20" s="383"/>
      <c r="H20" s="383"/>
      <c r="I20" s="383"/>
      <c r="J20" s="383"/>
    </row>
    <row r="21" spans="2:10" ht="12.75" customHeight="1">
      <c r="B21" s="383"/>
      <c r="C21" s="383"/>
      <c r="D21" s="383"/>
      <c r="E21" s="383"/>
      <c r="F21" s="383"/>
      <c r="G21" s="383"/>
      <c r="H21" s="383"/>
      <c r="I21" s="383"/>
      <c r="J21" s="383"/>
    </row>
    <row r="22" spans="2:10" ht="12.75" customHeight="1">
      <c r="B22" s="383"/>
      <c r="C22" s="383"/>
      <c r="D22" s="383"/>
      <c r="E22" s="383"/>
      <c r="F22" s="383"/>
      <c r="G22" s="383"/>
      <c r="H22" s="383"/>
      <c r="I22" s="383"/>
      <c r="J22" s="383"/>
    </row>
    <row r="23" spans="2:10" ht="12.75" customHeight="1">
      <c r="B23" s="383"/>
      <c r="C23" s="383"/>
      <c r="D23" s="383"/>
      <c r="E23" s="383"/>
      <c r="F23" s="383"/>
      <c r="G23" s="383"/>
      <c r="H23" s="383"/>
      <c r="I23" s="383"/>
      <c r="J23" s="383"/>
    </row>
    <row r="24" spans="2:10" ht="12.75" customHeight="1">
      <c r="B24" s="383"/>
      <c r="C24" s="383"/>
      <c r="D24" s="383"/>
      <c r="E24" s="383"/>
      <c r="F24" s="383"/>
      <c r="G24" s="383"/>
      <c r="H24" s="383"/>
      <c r="I24" s="383"/>
      <c r="J24" s="383"/>
    </row>
    <row r="25" spans="2:10" ht="76.5" customHeight="1">
      <c r="B25" s="383"/>
      <c r="C25" s="383"/>
      <c r="D25" s="383"/>
      <c r="E25" s="383"/>
      <c r="F25" s="383"/>
      <c r="G25" s="383"/>
      <c r="H25" s="383"/>
      <c r="I25" s="383"/>
      <c r="J25" s="383"/>
    </row>
    <row r="26" spans="2:10" ht="12.75" customHeight="1">
      <c r="B26" s="19"/>
      <c r="C26" s="19"/>
      <c r="D26" s="19"/>
      <c r="E26" s="19"/>
      <c r="F26" s="19"/>
      <c r="G26" s="19"/>
      <c r="H26" s="19"/>
      <c r="I26" s="19"/>
      <c r="J26" s="19"/>
    </row>
    <row r="27" spans="2:10" ht="12.75" customHeight="1">
      <c r="B27" s="19"/>
      <c r="C27" s="19"/>
      <c r="D27" s="19"/>
      <c r="E27" s="19"/>
      <c r="F27" s="19"/>
      <c r="G27" s="19"/>
      <c r="H27" s="19"/>
      <c r="I27" s="19"/>
      <c r="J27" s="19"/>
    </row>
    <row r="28" spans="2:10" ht="12.75" customHeight="1">
      <c r="B28" s="19"/>
      <c r="C28" s="19"/>
      <c r="D28" s="19"/>
      <c r="E28" s="19"/>
      <c r="F28" s="19"/>
      <c r="G28" s="19"/>
      <c r="H28" s="19"/>
      <c r="I28" s="19"/>
      <c r="J28" s="19"/>
    </row>
    <row r="35" s="2" customFormat="1" ht="0.75" customHeight="1"/>
    <row r="36" s="2" customFormat="1" ht="12.75" hidden="1" customHeight="1"/>
    <row r="37" s="2" customFormat="1"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992B-0E2C-4C28-A23D-07395BD3B0FD}">
  <dimension ref="A1:E538"/>
  <sheetViews>
    <sheetView showGridLines="0" zoomScaleNormal="100" workbookViewId="0">
      <selection activeCell="B515" sqref="B515"/>
    </sheetView>
  </sheetViews>
  <sheetFormatPr defaultColWidth="9.140625" defaultRowHeight="14.25" outlineLevelRow="1"/>
  <cols>
    <col min="1" max="1" width="5" style="112" customWidth="1"/>
    <col min="2" max="2" width="60.85546875" style="112" customWidth="1"/>
    <col min="3" max="5" width="19.7109375" style="112" customWidth="1"/>
    <col min="6" max="6" width="9.5703125" style="112" customWidth="1"/>
    <col min="7" max="16384" width="9.140625" style="112"/>
  </cols>
  <sheetData>
    <row r="1" spans="1:5" ht="16.5">
      <c r="A1" s="403" t="s">
        <v>195</v>
      </c>
      <c r="B1" s="404"/>
      <c r="C1" s="404"/>
      <c r="D1" s="404"/>
      <c r="E1" s="404"/>
    </row>
    <row r="2" spans="1:5" ht="16.5">
      <c r="A2" s="403" t="s">
        <v>196</v>
      </c>
      <c r="B2" s="404"/>
      <c r="C2" s="404"/>
      <c r="D2" s="404"/>
      <c r="E2" s="404"/>
    </row>
    <row r="3" spans="1:5" ht="16.5">
      <c r="A3" s="403" t="s">
        <v>248</v>
      </c>
      <c r="B3" s="404"/>
      <c r="C3" s="404"/>
      <c r="D3" s="404"/>
      <c r="E3" s="404"/>
    </row>
    <row r="4" spans="1:5" ht="15" customHeight="1">
      <c r="A4" s="405" t="s">
        <v>34</v>
      </c>
      <c r="B4" s="405"/>
      <c r="C4" s="405"/>
      <c r="D4" s="406" t="s">
        <v>279</v>
      </c>
      <c r="E4" s="406"/>
    </row>
    <row r="5" spans="1:5" ht="14.25" customHeight="1">
      <c r="A5" s="405"/>
      <c r="B5" s="405"/>
      <c r="C5" s="405"/>
      <c r="D5" s="407"/>
      <c r="E5" s="407"/>
    </row>
    <row r="6" spans="1:5" ht="16.5">
      <c r="A6" s="128"/>
      <c r="B6" s="129"/>
      <c r="C6" s="130" t="s">
        <v>199</v>
      </c>
      <c r="D6" s="130" t="s">
        <v>200</v>
      </c>
      <c r="E6" s="130" t="s">
        <v>192</v>
      </c>
    </row>
    <row r="7" spans="1:5" ht="16.5">
      <c r="A7" s="396" t="s">
        <v>250</v>
      </c>
      <c r="B7" s="397"/>
      <c r="C7" s="397"/>
      <c r="D7" s="397"/>
      <c r="E7" s="398"/>
    </row>
    <row r="8" spans="1:5" ht="18" customHeight="1">
      <c r="A8" s="396" t="s">
        <v>251</v>
      </c>
      <c r="B8" s="397"/>
      <c r="C8" s="397"/>
      <c r="D8" s="397"/>
      <c r="E8" s="398"/>
    </row>
    <row r="9" spans="1:5" ht="18" hidden="1" customHeight="1" outlineLevel="1">
      <c r="A9" s="131" t="s">
        <v>47</v>
      </c>
      <c r="B9" s="132" t="s">
        <v>202</v>
      </c>
      <c r="C9" s="133">
        <v>0</v>
      </c>
      <c r="D9" s="133">
        <v>0</v>
      </c>
      <c r="E9" s="133">
        <v>0</v>
      </c>
    </row>
    <row r="10" spans="1:5" ht="18" hidden="1" customHeight="1" outlineLevel="1">
      <c r="A10" s="131"/>
      <c r="B10" s="132" t="s">
        <v>272</v>
      </c>
      <c r="C10" s="133">
        <v>0</v>
      </c>
      <c r="D10" s="133">
        <v>0</v>
      </c>
      <c r="E10" s="133">
        <v>0</v>
      </c>
    </row>
    <row r="11" spans="1:5" ht="18" hidden="1" customHeight="1" outlineLevel="1">
      <c r="A11" s="131"/>
      <c r="B11" s="132" t="s">
        <v>203</v>
      </c>
      <c r="C11" s="133">
        <v>2747387</v>
      </c>
      <c r="D11" s="133">
        <v>0</v>
      </c>
      <c r="E11" s="133">
        <v>2747387</v>
      </c>
    </row>
    <row r="12" spans="1:5" ht="18" hidden="1" customHeight="1" outlineLevel="1">
      <c r="A12" s="131" t="s">
        <v>47</v>
      </c>
      <c r="B12" s="132" t="s">
        <v>204</v>
      </c>
      <c r="C12" s="133">
        <v>0</v>
      </c>
      <c r="D12" s="133">
        <v>0</v>
      </c>
      <c r="E12" s="133">
        <v>0</v>
      </c>
    </row>
    <row r="13" spans="1:5" ht="18" hidden="1" customHeight="1" outlineLevel="1">
      <c r="A13" s="131" t="s">
        <v>47</v>
      </c>
      <c r="B13" s="132" t="s">
        <v>205</v>
      </c>
      <c r="C13" s="133">
        <v>0</v>
      </c>
      <c r="D13" s="133">
        <v>20000</v>
      </c>
      <c r="E13" s="133">
        <v>20000</v>
      </c>
    </row>
    <row r="14" spans="1:5" ht="18" hidden="1" customHeight="1" outlineLevel="1">
      <c r="A14" s="131"/>
      <c r="B14" s="132" t="s">
        <v>206</v>
      </c>
      <c r="C14" s="133">
        <v>0</v>
      </c>
      <c r="D14" s="133">
        <v>0</v>
      </c>
      <c r="E14" s="133">
        <v>0</v>
      </c>
    </row>
    <row r="15" spans="1:5" ht="18" hidden="1" customHeight="1" outlineLevel="1">
      <c r="A15" s="131"/>
      <c r="B15" s="132" t="s">
        <v>207</v>
      </c>
      <c r="C15" s="133">
        <v>0</v>
      </c>
      <c r="D15" s="133">
        <v>46800</v>
      </c>
      <c r="E15" s="133">
        <v>46800</v>
      </c>
    </row>
    <row r="16" spans="1:5" ht="18" hidden="1" customHeight="1" outlineLevel="1">
      <c r="A16" s="131" t="s">
        <v>47</v>
      </c>
      <c r="B16" s="132" t="s">
        <v>208</v>
      </c>
      <c r="C16" s="133">
        <v>6443310</v>
      </c>
      <c r="D16" s="133">
        <v>68928037</v>
      </c>
      <c r="E16" s="133">
        <v>75371347</v>
      </c>
    </row>
    <row r="17" spans="1:5" ht="18" hidden="1" customHeight="1" outlineLevel="1">
      <c r="A17" s="131" t="s">
        <v>47</v>
      </c>
      <c r="B17" s="132" t="s">
        <v>209</v>
      </c>
      <c r="C17" s="133">
        <v>1450385</v>
      </c>
      <c r="D17" s="133">
        <v>7876416</v>
      </c>
      <c r="E17" s="133">
        <v>9326801</v>
      </c>
    </row>
    <row r="18" spans="1:5" ht="18" hidden="1" customHeight="1" outlineLevel="1">
      <c r="A18" s="131" t="s">
        <v>47</v>
      </c>
      <c r="B18" s="132" t="s">
        <v>211</v>
      </c>
      <c r="C18" s="133">
        <v>5547194</v>
      </c>
      <c r="D18" s="133">
        <v>46759485</v>
      </c>
      <c r="E18" s="133">
        <v>52306679</v>
      </c>
    </row>
    <row r="19" spans="1:5" ht="18" hidden="1" customHeight="1" outlineLevel="1">
      <c r="A19" s="131"/>
      <c r="B19" s="132" t="s">
        <v>212</v>
      </c>
      <c r="C19" s="133">
        <v>0</v>
      </c>
      <c r="D19" s="133">
        <v>0</v>
      </c>
      <c r="E19" s="133">
        <v>0</v>
      </c>
    </row>
    <row r="20" spans="1:5" ht="18" hidden="1" customHeight="1" outlineLevel="1">
      <c r="A20" s="131" t="s">
        <v>47</v>
      </c>
      <c r="B20" s="132" t="s">
        <v>213</v>
      </c>
      <c r="C20" s="133">
        <v>14288316</v>
      </c>
      <c r="D20" s="133">
        <v>165491605</v>
      </c>
      <c r="E20" s="133">
        <v>179779921</v>
      </c>
    </row>
    <row r="21" spans="1:5" ht="18" hidden="1" customHeight="1" outlineLevel="1">
      <c r="A21" s="131" t="s">
        <v>47</v>
      </c>
      <c r="B21" s="132" t="s">
        <v>214</v>
      </c>
      <c r="C21" s="133">
        <v>0</v>
      </c>
      <c r="D21" s="133">
        <v>0</v>
      </c>
      <c r="E21" s="133">
        <v>0</v>
      </c>
    </row>
    <row r="22" spans="1:5" ht="18" hidden="1" customHeight="1" outlineLevel="1">
      <c r="A22" s="131"/>
      <c r="B22" s="132" t="s">
        <v>273</v>
      </c>
      <c r="C22" s="133">
        <v>0</v>
      </c>
      <c r="D22" s="133">
        <v>0</v>
      </c>
      <c r="E22" s="133">
        <v>0</v>
      </c>
    </row>
    <row r="23" spans="1:5" ht="18" hidden="1" customHeight="1" outlineLevel="1">
      <c r="A23" s="131" t="s">
        <v>47</v>
      </c>
      <c r="B23" s="132" t="s">
        <v>215</v>
      </c>
      <c r="C23" s="133">
        <v>0</v>
      </c>
      <c r="D23" s="133">
        <v>0</v>
      </c>
      <c r="E23" s="133">
        <v>0</v>
      </c>
    </row>
    <row r="24" spans="1:5" ht="18" hidden="1" customHeight="1" outlineLevel="1">
      <c r="A24" s="131" t="s">
        <v>47</v>
      </c>
      <c r="B24" s="132" t="s">
        <v>216</v>
      </c>
      <c r="C24" s="133">
        <v>0</v>
      </c>
      <c r="D24" s="133">
        <v>2708024</v>
      </c>
      <c r="E24" s="133">
        <v>2708024</v>
      </c>
    </row>
    <row r="25" spans="1:5" ht="18" hidden="1" customHeight="1" outlineLevel="1">
      <c r="A25" s="131" t="s">
        <v>47</v>
      </c>
      <c r="B25" s="132" t="s">
        <v>217</v>
      </c>
      <c r="C25" s="133">
        <v>0</v>
      </c>
      <c r="D25" s="133">
        <v>1350000</v>
      </c>
      <c r="E25" s="133">
        <v>1350000</v>
      </c>
    </row>
    <row r="26" spans="1:5" ht="18" hidden="1" customHeight="1" outlineLevel="1">
      <c r="A26" s="131" t="s">
        <v>47</v>
      </c>
      <c r="B26" s="132" t="s">
        <v>218</v>
      </c>
      <c r="C26" s="133">
        <v>2406347</v>
      </c>
      <c r="D26" s="133">
        <v>6274998</v>
      </c>
      <c r="E26" s="133">
        <v>8681345</v>
      </c>
    </row>
    <row r="27" spans="1:5" ht="18" hidden="1" customHeight="1" outlineLevel="1">
      <c r="A27" s="131" t="s">
        <v>47</v>
      </c>
      <c r="B27" s="132" t="s">
        <v>219</v>
      </c>
      <c r="C27" s="133">
        <v>0</v>
      </c>
      <c r="D27" s="133">
        <v>0</v>
      </c>
      <c r="E27" s="133">
        <v>0</v>
      </c>
    </row>
    <row r="28" spans="1:5" ht="18" hidden="1" customHeight="1" outlineLevel="1">
      <c r="A28" s="131"/>
      <c r="B28" s="132" t="s">
        <v>277</v>
      </c>
      <c r="C28" s="133">
        <v>0</v>
      </c>
      <c r="D28" s="133">
        <v>42852</v>
      </c>
      <c r="E28" s="133">
        <v>42852</v>
      </c>
    </row>
    <row r="29" spans="1:5" ht="18" hidden="1" customHeight="1" outlineLevel="1">
      <c r="A29" s="131"/>
      <c r="B29" s="132" t="s">
        <v>220</v>
      </c>
      <c r="C29" s="133">
        <v>0</v>
      </c>
      <c r="D29" s="133">
        <v>0</v>
      </c>
      <c r="E29" s="133">
        <v>0</v>
      </c>
    </row>
    <row r="30" spans="1:5" ht="18" hidden="1" customHeight="1" outlineLevel="1">
      <c r="A30" s="131" t="s">
        <v>47</v>
      </c>
      <c r="B30" s="132" t="s">
        <v>221</v>
      </c>
      <c r="C30" s="133">
        <v>135000</v>
      </c>
      <c r="D30" s="134"/>
      <c r="E30" s="133">
        <v>135000</v>
      </c>
    </row>
    <row r="31" spans="1:5" ht="18" hidden="1" customHeight="1" outlineLevel="1">
      <c r="A31" s="131"/>
      <c r="B31" s="132" t="s">
        <v>274</v>
      </c>
      <c r="C31" s="133">
        <v>0</v>
      </c>
      <c r="D31" s="133">
        <v>0</v>
      </c>
      <c r="E31" s="133">
        <v>0</v>
      </c>
    </row>
    <row r="32" spans="1:5" ht="18" hidden="1" customHeight="1" outlineLevel="1">
      <c r="A32" s="131" t="s">
        <v>47</v>
      </c>
      <c r="B32" s="132" t="s">
        <v>222</v>
      </c>
      <c r="C32" s="133">
        <v>27792946</v>
      </c>
      <c r="D32" s="133">
        <v>37673181</v>
      </c>
      <c r="E32" s="133">
        <v>65466127</v>
      </c>
    </row>
    <row r="33" spans="1:5" ht="18" hidden="1" customHeight="1" outlineLevel="1">
      <c r="A33" s="131"/>
      <c r="B33" s="132" t="s">
        <v>278</v>
      </c>
      <c r="C33" s="133">
        <v>0</v>
      </c>
      <c r="D33" s="133">
        <v>0</v>
      </c>
      <c r="E33" s="133">
        <v>0</v>
      </c>
    </row>
    <row r="34" spans="1:5" ht="18" hidden="1" customHeight="1" outlineLevel="1">
      <c r="A34" s="131" t="s">
        <v>47</v>
      </c>
      <c r="B34" s="132" t="s">
        <v>223</v>
      </c>
      <c r="C34" s="133">
        <v>0</v>
      </c>
      <c r="D34" s="133">
        <v>0</v>
      </c>
      <c r="E34" s="133">
        <v>0</v>
      </c>
    </row>
    <row r="35" spans="1:5" ht="18" hidden="1" customHeight="1" outlineLevel="1">
      <c r="A35" s="131" t="s">
        <v>47</v>
      </c>
      <c r="B35" s="132" t="s">
        <v>224</v>
      </c>
      <c r="C35" s="133">
        <v>0</v>
      </c>
      <c r="D35" s="133">
        <v>203822</v>
      </c>
      <c r="E35" s="133">
        <v>203822</v>
      </c>
    </row>
    <row r="36" spans="1:5" ht="18" hidden="1" customHeight="1" outlineLevel="1">
      <c r="A36" s="131" t="s">
        <v>47</v>
      </c>
      <c r="B36" s="132" t="s">
        <v>225</v>
      </c>
      <c r="C36" s="133">
        <v>0</v>
      </c>
      <c r="D36" s="133">
        <v>4079910</v>
      </c>
      <c r="E36" s="133">
        <v>4079910</v>
      </c>
    </row>
    <row r="37" spans="1:5" ht="18" customHeight="1" collapsed="1">
      <c r="A37" s="131" t="s">
        <v>37</v>
      </c>
      <c r="B37" s="135" t="s">
        <v>252</v>
      </c>
      <c r="C37" s="133">
        <f>SUM($C$9:$C$36)</f>
        <v>60810885</v>
      </c>
      <c r="D37" s="133">
        <f>SUM($D$9:$D$36)</f>
        <v>341455130</v>
      </c>
      <c r="E37" s="133">
        <f>SUM($E$9:$E$36)</f>
        <v>402266015</v>
      </c>
    </row>
    <row r="38" spans="1:5" ht="18" hidden="1" customHeight="1" outlineLevel="1">
      <c r="A38" s="131" t="s">
        <v>47</v>
      </c>
      <c r="B38" s="132" t="s">
        <v>202</v>
      </c>
      <c r="C38" s="133">
        <v>0</v>
      </c>
      <c r="D38" s="133">
        <v>54982957</v>
      </c>
      <c r="E38" s="133">
        <v>54982957</v>
      </c>
    </row>
    <row r="39" spans="1:5" ht="18" hidden="1" customHeight="1" outlineLevel="1">
      <c r="A39" s="131"/>
      <c r="B39" s="132" t="s">
        <v>272</v>
      </c>
      <c r="C39" s="133">
        <v>52310</v>
      </c>
      <c r="D39" s="133">
        <v>370214</v>
      </c>
      <c r="E39" s="133">
        <v>422524</v>
      </c>
    </row>
    <row r="40" spans="1:5" ht="18" hidden="1" customHeight="1" outlineLevel="1">
      <c r="A40" s="131"/>
      <c r="B40" s="132" t="s">
        <v>203</v>
      </c>
      <c r="C40" s="133">
        <v>2839724</v>
      </c>
      <c r="D40" s="133">
        <v>0</v>
      </c>
      <c r="E40" s="133">
        <v>2839724</v>
      </c>
    </row>
    <row r="41" spans="1:5" ht="18" hidden="1" customHeight="1" outlineLevel="1">
      <c r="A41" s="131" t="s">
        <v>47</v>
      </c>
      <c r="B41" s="132" t="s">
        <v>204</v>
      </c>
      <c r="C41" s="133">
        <v>969072</v>
      </c>
      <c r="D41" s="133">
        <v>259455</v>
      </c>
      <c r="E41" s="133">
        <v>1228527</v>
      </c>
    </row>
    <row r="42" spans="1:5" ht="18" hidden="1" customHeight="1" outlineLevel="1">
      <c r="A42" s="131" t="s">
        <v>47</v>
      </c>
      <c r="B42" s="132" t="s">
        <v>205</v>
      </c>
      <c r="C42" s="133">
        <v>0</v>
      </c>
      <c r="D42" s="133">
        <v>412695</v>
      </c>
      <c r="E42" s="133">
        <v>412695</v>
      </c>
    </row>
    <row r="43" spans="1:5" ht="18" hidden="1" customHeight="1" outlineLevel="1">
      <c r="A43" s="131"/>
      <c r="B43" s="132" t="s">
        <v>206</v>
      </c>
      <c r="C43" s="133">
        <v>347892</v>
      </c>
      <c r="D43" s="133">
        <v>550910</v>
      </c>
      <c r="E43" s="133">
        <v>898802</v>
      </c>
    </row>
    <row r="44" spans="1:5" ht="18" hidden="1" customHeight="1" outlineLevel="1">
      <c r="A44" s="131"/>
      <c r="B44" s="132" t="s">
        <v>207</v>
      </c>
      <c r="C44" s="133">
        <v>0</v>
      </c>
      <c r="D44" s="133">
        <v>0</v>
      </c>
      <c r="E44" s="133">
        <v>0</v>
      </c>
    </row>
    <row r="45" spans="1:5" ht="18" hidden="1" customHeight="1" outlineLevel="1">
      <c r="A45" s="131" t="s">
        <v>47</v>
      </c>
      <c r="B45" s="132" t="s">
        <v>208</v>
      </c>
      <c r="C45" s="133">
        <v>11810848</v>
      </c>
      <c r="D45" s="133">
        <v>80525551</v>
      </c>
      <c r="E45" s="133">
        <v>92336399</v>
      </c>
    </row>
    <row r="46" spans="1:5" ht="18" hidden="1" customHeight="1" outlineLevel="1">
      <c r="A46" s="131" t="s">
        <v>47</v>
      </c>
      <c r="B46" s="132" t="s">
        <v>209</v>
      </c>
      <c r="C46" s="133">
        <v>998806</v>
      </c>
      <c r="D46" s="133">
        <v>55956299</v>
      </c>
      <c r="E46" s="133">
        <v>56955105</v>
      </c>
    </row>
    <row r="47" spans="1:5" ht="18" hidden="1" customHeight="1" outlineLevel="1">
      <c r="A47" s="131" t="s">
        <v>47</v>
      </c>
      <c r="B47" s="132" t="s">
        <v>211</v>
      </c>
      <c r="C47" s="133">
        <v>14773750</v>
      </c>
      <c r="D47" s="133">
        <v>95015758</v>
      </c>
      <c r="E47" s="133">
        <v>109789508</v>
      </c>
    </row>
    <row r="48" spans="1:5" ht="18" hidden="1" customHeight="1" outlineLevel="1">
      <c r="A48" s="131"/>
      <c r="B48" s="132" t="s">
        <v>212</v>
      </c>
      <c r="C48" s="133">
        <v>15874958</v>
      </c>
      <c r="D48" s="133">
        <v>18000000</v>
      </c>
      <c r="E48" s="133">
        <v>33874958</v>
      </c>
    </row>
    <row r="49" spans="1:5" ht="18" hidden="1" customHeight="1" outlineLevel="1">
      <c r="A49" s="131" t="s">
        <v>47</v>
      </c>
      <c r="B49" s="132" t="s">
        <v>213</v>
      </c>
      <c r="C49" s="133">
        <v>31931776</v>
      </c>
      <c r="D49" s="133">
        <v>370470479</v>
      </c>
      <c r="E49" s="133">
        <v>402402255</v>
      </c>
    </row>
    <row r="50" spans="1:5" ht="18" hidden="1" customHeight="1" outlineLevel="1">
      <c r="A50" s="131" t="s">
        <v>47</v>
      </c>
      <c r="B50" s="132" t="s">
        <v>214</v>
      </c>
      <c r="C50" s="133">
        <v>2300799</v>
      </c>
      <c r="D50" s="133">
        <v>260105</v>
      </c>
      <c r="E50" s="133">
        <v>2560904</v>
      </c>
    </row>
    <row r="51" spans="1:5" ht="18" hidden="1" customHeight="1" outlineLevel="1">
      <c r="A51" s="131"/>
      <c r="B51" s="132" t="s">
        <v>273</v>
      </c>
      <c r="C51" s="133">
        <v>0</v>
      </c>
      <c r="D51" s="133">
        <v>18236981</v>
      </c>
      <c r="E51" s="133">
        <v>18236981</v>
      </c>
    </row>
    <row r="52" spans="1:5" ht="18" hidden="1" customHeight="1" outlineLevel="1">
      <c r="A52" s="131" t="s">
        <v>47</v>
      </c>
      <c r="B52" s="132" t="s">
        <v>215</v>
      </c>
      <c r="C52" s="133">
        <v>773637</v>
      </c>
      <c r="D52" s="133">
        <v>3492</v>
      </c>
      <c r="E52" s="133">
        <v>777129</v>
      </c>
    </row>
    <row r="53" spans="1:5" ht="18" hidden="1" customHeight="1" outlineLevel="1">
      <c r="A53" s="131" t="s">
        <v>47</v>
      </c>
      <c r="B53" s="132" t="s">
        <v>216</v>
      </c>
      <c r="C53" s="133">
        <v>0</v>
      </c>
      <c r="D53" s="133">
        <v>0</v>
      </c>
      <c r="E53" s="133">
        <v>0</v>
      </c>
    </row>
    <row r="54" spans="1:5" ht="18" hidden="1" customHeight="1" outlineLevel="1">
      <c r="A54" s="131" t="s">
        <v>47</v>
      </c>
      <c r="B54" s="132" t="s">
        <v>217</v>
      </c>
      <c r="C54" s="133">
        <v>600907.77</v>
      </c>
      <c r="D54" s="133">
        <v>2219383.1100000003</v>
      </c>
      <c r="E54" s="133">
        <v>2820290.8800000004</v>
      </c>
    </row>
    <row r="55" spans="1:5" ht="18" hidden="1" customHeight="1" outlineLevel="1">
      <c r="A55" s="131" t="s">
        <v>47</v>
      </c>
      <c r="B55" s="132" t="s">
        <v>218</v>
      </c>
      <c r="C55" s="133">
        <v>1559631</v>
      </c>
      <c r="D55" s="133">
        <v>24154077</v>
      </c>
      <c r="E55" s="133">
        <v>25713708</v>
      </c>
    </row>
    <row r="56" spans="1:5" ht="18" hidden="1" customHeight="1" outlineLevel="1">
      <c r="A56" s="131" t="s">
        <v>47</v>
      </c>
      <c r="B56" s="132" t="s">
        <v>219</v>
      </c>
      <c r="C56" s="133">
        <v>5216993</v>
      </c>
      <c r="D56" s="133">
        <v>13481906</v>
      </c>
      <c r="E56" s="133">
        <v>18698899</v>
      </c>
    </row>
    <row r="57" spans="1:5" ht="18" hidden="1" customHeight="1" outlineLevel="1">
      <c r="A57" s="131"/>
      <c r="B57" s="132" t="s">
        <v>277</v>
      </c>
      <c r="C57" s="133">
        <v>2477</v>
      </c>
      <c r="D57" s="133">
        <v>278346</v>
      </c>
      <c r="E57" s="133">
        <v>280823</v>
      </c>
    </row>
    <row r="58" spans="1:5" ht="18" hidden="1" customHeight="1" outlineLevel="1">
      <c r="A58" s="131"/>
      <c r="B58" s="132" t="s">
        <v>220</v>
      </c>
      <c r="C58" s="133">
        <v>0</v>
      </c>
      <c r="D58" s="133">
        <v>14267966</v>
      </c>
      <c r="E58" s="133">
        <v>14267966</v>
      </c>
    </row>
    <row r="59" spans="1:5" ht="18" hidden="1" customHeight="1" outlineLevel="1">
      <c r="A59" s="131" t="s">
        <v>47</v>
      </c>
      <c r="B59" s="132" t="s">
        <v>221</v>
      </c>
      <c r="C59" s="133">
        <v>5542735.3700000001</v>
      </c>
      <c r="D59" s="134"/>
      <c r="E59" s="133">
        <v>5542735.3700000001</v>
      </c>
    </row>
    <row r="60" spans="1:5" ht="18" hidden="1" customHeight="1" outlineLevel="1">
      <c r="A60" s="131"/>
      <c r="B60" s="132" t="s">
        <v>274</v>
      </c>
      <c r="C60" s="133">
        <v>3519359</v>
      </c>
      <c r="D60" s="133">
        <v>28911</v>
      </c>
      <c r="E60" s="133">
        <v>3548270</v>
      </c>
    </row>
    <row r="61" spans="1:5" ht="18" hidden="1" customHeight="1" outlineLevel="1">
      <c r="A61" s="131" t="s">
        <v>47</v>
      </c>
      <c r="B61" s="132" t="s">
        <v>222</v>
      </c>
      <c r="C61" s="133">
        <v>222724975</v>
      </c>
      <c r="D61" s="133">
        <v>240552851</v>
      </c>
      <c r="E61" s="133">
        <v>463277826</v>
      </c>
    </row>
    <row r="62" spans="1:5" ht="18" hidden="1" customHeight="1" outlineLevel="1">
      <c r="A62" s="131"/>
      <c r="B62" s="132" t="s">
        <v>278</v>
      </c>
      <c r="C62" s="133">
        <v>0</v>
      </c>
      <c r="D62" s="133">
        <v>0</v>
      </c>
      <c r="E62" s="133">
        <v>0</v>
      </c>
    </row>
    <row r="63" spans="1:5" ht="18" hidden="1" customHeight="1" outlineLevel="1">
      <c r="A63" s="131" t="s">
        <v>47</v>
      </c>
      <c r="B63" s="132" t="s">
        <v>223</v>
      </c>
      <c r="C63" s="133">
        <v>48613419.725999996</v>
      </c>
      <c r="D63" s="133">
        <v>52875974</v>
      </c>
      <c r="E63" s="133">
        <v>101489393.726</v>
      </c>
    </row>
    <row r="64" spans="1:5" ht="18" hidden="1" customHeight="1" outlineLevel="1">
      <c r="A64" s="131" t="s">
        <v>47</v>
      </c>
      <c r="B64" s="132" t="s">
        <v>224</v>
      </c>
      <c r="C64" s="134"/>
      <c r="D64" s="134"/>
      <c r="E64" s="133">
        <v>0</v>
      </c>
    </row>
    <row r="65" spans="1:5" ht="18" hidden="1" customHeight="1" outlineLevel="1">
      <c r="A65" s="131" t="s">
        <v>47</v>
      </c>
      <c r="B65" s="132" t="s">
        <v>225</v>
      </c>
      <c r="C65" s="133">
        <v>12963</v>
      </c>
      <c r="D65" s="133">
        <v>11302009</v>
      </c>
      <c r="E65" s="133">
        <v>11314972</v>
      </c>
    </row>
    <row r="66" spans="1:5" ht="18" customHeight="1" collapsed="1">
      <c r="A66" s="131" t="s">
        <v>39</v>
      </c>
      <c r="B66" s="135" t="s">
        <v>253</v>
      </c>
      <c r="C66" s="133">
        <f>SUM($C$38:$C$65)</f>
        <v>370467032.866</v>
      </c>
      <c r="D66" s="133">
        <f>SUM($D$38:$D$65)</f>
        <v>1054206319.11</v>
      </c>
      <c r="E66" s="133">
        <f>SUM($E$38:$E$65)</f>
        <v>1424673351.9760001</v>
      </c>
    </row>
    <row r="67" spans="1:5" ht="18" hidden="1" customHeight="1" outlineLevel="1">
      <c r="A67" s="131" t="s">
        <v>47</v>
      </c>
      <c r="B67" s="132" t="s">
        <v>202</v>
      </c>
      <c r="C67" s="133">
        <v>0</v>
      </c>
      <c r="D67" s="133">
        <v>0</v>
      </c>
      <c r="E67" s="133">
        <v>0</v>
      </c>
    </row>
    <row r="68" spans="1:5" ht="18" hidden="1" customHeight="1" outlineLevel="1">
      <c r="A68" s="131"/>
      <c r="B68" s="132" t="s">
        <v>272</v>
      </c>
      <c r="C68" s="133">
        <v>37738</v>
      </c>
      <c r="D68" s="133">
        <v>13010051</v>
      </c>
      <c r="E68" s="133">
        <v>13047789</v>
      </c>
    </row>
    <row r="69" spans="1:5" ht="18" hidden="1" customHeight="1" outlineLevel="1">
      <c r="A69" s="131"/>
      <c r="B69" s="132" t="s">
        <v>203</v>
      </c>
      <c r="C69" s="133">
        <v>36857434</v>
      </c>
      <c r="D69" s="133">
        <v>2939</v>
      </c>
      <c r="E69" s="133">
        <v>36860373</v>
      </c>
    </row>
    <row r="70" spans="1:5" ht="18" hidden="1" customHeight="1" outlineLevel="1">
      <c r="A70" s="131" t="s">
        <v>47</v>
      </c>
      <c r="B70" s="132" t="s">
        <v>204</v>
      </c>
      <c r="C70" s="133">
        <v>10571234</v>
      </c>
      <c r="D70" s="133">
        <v>20679862</v>
      </c>
      <c r="E70" s="133">
        <v>31251096</v>
      </c>
    </row>
    <row r="71" spans="1:5" ht="18" hidden="1" customHeight="1" outlineLevel="1">
      <c r="A71" s="131" t="s">
        <v>47</v>
      </c>
      <c r="B71" s="132" t="s">
        <v>205</v>
      </c>
      <c r="C71" s="133">
        <v>0</v>
      </c>
      <c r="D71" s="133">
        <v>36807110</v>
      </c>
      <c r="E71" s="133">
        <v>36807110</v>
      </c>
    </row>
    <row r="72" spans="1:5" ht="18" hidden="1" customHeight="1" outlineLevel="1">
      <c r="A72" s="131"/>
      <c r="B72" s="132" t="s">
        <v>206</v>
      </c>
      <c r="C72" s="133">
        <v>11612748.25</v>
      </c>
      <c r="D72" s="133">
        <v>23942795.629999999</v>
      </c>
      <c r="E72" s="133">
        <v>35555543.879999995</v>
      </c>
    </row>
    <row r="73" spans="1:5" ht="18" hidden="1" customHeight="1" outlineLevel="1">
      <c r="A73" s="131"/>
      <c r="B73" s="132" t="s">
        <v>207</v>
      </c>
      <c r="C73" s="133">
        <v>475252</v>
      </c>
      <c r="D73" s="133">
        <v>23235084</v>
      </c>
      <c r="E73" s="133">
        <v>23710336</v>
      </c>
    </row>
    <row r="74" spans="1:5" ht="18" hidden="1" customHeight="1" outlineLevel="1">
      <c r="A74" s="131" t="s">
        <v>47</v>
      </c>
      <c r="B74" s="132" t="s">
        <v>208</v>
      </c>
      <c r="C74" s="133">
        <v>171623967</v>
      </c>
      <c r="D74" s="133">
        <v>1492046925.7633667</v>
      </c>
      <c r="E74" s="133">
        <v>1663670892.7633667</v>
      </c>
    </row>
    <row r="75" spans="1:5" ht="18" hidden="1" customHeight="1" outlineLevel="1">
      <c r="A75" s="131" t="s">
        <v>47</v>
      </c>
      <c r="B75" s="132" t="s">
        <v>209</v>
      </c>
      <c r="C75" s="133">
        <v>50559891</v>
      </c>
      <c r="D75" s="133">
        <v>574373227</v>
      </c>
      <c r="E75" s="133">
        <v>624933118</v>
      </c>
    </row>
    <row r="76" spans="1:5" ht="18" hidden="1" customHeight="1" outlineLevel="1">
      <c r="A76" s="131" t="s">
        <v>47</v>
      </c>
      <c r="B76" s="132" t="s">
        <v>211</v>
      </c>
      <c r="C76" s="133">
        <v>174031115</v>
      </c>
      <c r="D76" s="133">
        <v>901099382</v>
      </c>
      <c r="E76" s="133">
        <v>1075130497</v>
      </c>
    </row>
    <row r="77" spans="1:5" ht="18" hidden="1" customHeight="1" outlineLevel="1">
      <c r="A77" s="131"/>
      <c r="B77" s="132" t="s">
        <v>212</v>
      </c>
      <c r="C77" s="133">
        <v>10110490</v>
      </c>
      <c r="D77" s="133">
        <v>0</v>
      </c>
      <c r="E77" s="133">
        <v>10110490</v>
      </c>
    </row>
    <row r="78" spans="1:5" ht="18" hidden="1" customHeight="1" outlineLevel="1">
      <c r="A78" s="131" t="s">
        <v>47</v>
      </c>
      <c r="B78" s="132" t="s">
        <v>213</v>
      </c>
      <c r="C78" s="133">
        <v>178196533</v>
      </c>
      <c r="D78" s="133">
        <v>2067425096</v>
      </c>
      <c r="E78" s="133">
        <v>2245621629</v>
      </c>
    </row>
    <row r="79" spans="1:5" ht="18" hidden="1" customHeight="1" outlineLevel="1">
      <c r="A79" s="131" t="s">
        <v>47</v>
      </c>
      <c r="B79" s="132" t="s">
        <v>214</v>
      </c>
      <c r="C79" s="133">
        <v>25531607</v>
      </c>
      <c r="D79" s="133">
        <v>2717804</v>
      </c>
      <c r="E79" s="133">
        <v>28249411</v>
      </c>
    </row>
    <row r="80" spans="1:5" ht="18" hidden="1" customHeight="1" outlineLevel="1">
      <c r="A80" s="131"/>
      <c r="B80" s="132" t="s">
        <v>273</v>
      </c>
      <c r="C80" s="133">
        <v>0</v>
      </c>
      <c r="D80" s="133">
        <v>161062826</v>
      </c>
      <c r="E80" s="133">
        <v>161062826</v>
      </c>
    </row>
    <row r="81" spans="1:5" ht="18" hidden="1" customHeight="1" outlineLevel="1">
      <c r="A81" s="131" t="s">
        <v>47</v>
      </c>
      <c r="B81" s="132" t="s">
        <v>215</v>
      </c>
      <c r="C81" s="133">
        <v>15586249</v>
      </c>
      <c r="D81" s="133">
        <v>772119</v>
      </c>
      <c r="E81" s="133">
        <v>16358368</v>
      </c>
    </row>
    <row r="82" spans="1:5" ht="18" hidden="1" customHeight="1" outlineLevel="1">
      <c r="A82" s="131" t="s">
        <v>47</v>
      </c>
      <c r="B82" s="132" t="s">
        <v>216</v>
      </c>
      <c r="C82" s="133">
        <v>1513932</v>
      </c>
      <c r="D82" s="133">
        <v>101818345</v>
      </c>
      <c r="E82" s="133">
        <v>103332277</v>
      </c>
    </row>
    <row r="83" spans="1:5" ht="18" hidden="1" customHeight="1" outlineLevel="1">
      <c r="A83" s="131" t="s">
        <v>47</v>
      </c>
      <c r="B83" s="132" t="s">
        <v>217</v>
      </c>
      <c r="C83" s="133">
        <v>13461128.754768055</v>
      </c>
      <c r="D83" s="133">
        <v>78002622.52061975</v>
      </c>
      <c r="E83" s="133">
        <v>91463751.275387809</v>
      </c>
    </row>
    <row r="84" spans="1:5" ht="18" hidden="1" customHeight="1" outlineLevel="1">
      <c r="A84" s="131" t="s">
        <v>47</v>
      </c>
      <c r="B84" s="132" t="s">
        <v>218</v>
      </c>
      <c r="C84" s="133">
        <v>96905700</v>
      </c>
      <c r="D84" s="133">
        <v>1108043481</v>
      </c>
      <c r="E84" s="133">
        <v>1204949181</v>
      </c>
    </row>
    <row r="85" spans="1:5" ht="18" hidden="1" customHeight="1" outlineLevel="1">
      <c r="A85" s="131" t="s">
        <v>47</v>
      </c>
      <c r="B85" s="132" t="s">
        <v>219</v>
      </c>
      <c r="C85" s="133">
        <v>0</v>
      </c>
      <c r="D85" s="133">
        <v>0</v>
      </c>
      <c r="E85" s="133">
        <v>0</v>
      </c>
    </row>
    <row r="86" spans="1:5" ht="18" hidden="1" customHeight="1" outlineLevel="1">
      <c r="A86" s="131"/>
      <c r="B86" s="132" t="s">
        <v>277</v>
      </c>
      <c r="C86" s="133">
        <v>532541</v>
      </c>
      <c r="D86" s="133">
        <v>29275389</v>
      </c>
      <c r="E86" s="133">
        <v>29807930</v>
      </c>
    </row>
    <row r="87" spans="1:5" ht="18" hidden="1" customHeight="1" outlineLevel="1">
      <c r="A87" s="131"/>
      <c r="B87" s="132" t="s">
        <v>220</v>
      </c>
      <c r="C87" s="133">
        <v>0</v>
      </c>
      <c r="D87" s="133">
        <v>0</v>
      </c>
      <c r="E87" s="133">
        <v>0</v>
      </c>
    </row>
    <row r="88" spans="1:5" ht="18" hidden="1" customHeight="1" outlineLevel="1">
      <c r="A88" s="131" t="s">
        <v>47</v>
      </c>
      <c r="B88" s="132" t="s">
        <v>221</v>
      </c>
      <c r="C88" s="133">
        <v>0</v>
      </c>
      <c r="D88" s="133">
        <v>0</v>
      </c>
      <c r="E88" s="133">
        <v>0</v>
      </c>
    </row>
    <row r="89" spans="1:5" ht="18" hidden="1" customHeight="1" outlineLevel="1">
      <c r="A89" s="131"/>
      <c r="B89" s="132" t="s">
        <v>274</v>
      </c>
      <c r="C89" s="133">
        <v>0</v>
      </c>
      <c r="D89" s="133">
        <v>0</v>
      </c>
      <c r="E89" s="133">
        <v>0</v>
      </c>
    </row>
    <row r="90" spans="1:5" ht="18" hidden="1" customHeight="1" outlineLevel="1">
      <c r="A90" s="131" t="s">
        <v>47</v>
      </c>
      <c r="B90" s="132" t="s">
        <v>222</v>
      </c>
      <c r="C90" s="133">
        <v>77340958</v>
      </c>
      <c r="D90" s="133">
        <v>714282240</v>
      </c>
      <c r="E90" s="133">
        <v>791623198</v>
      </c>
    </row>
    <row r="91" spans="1:5" ht="18" hidden="1" customHeight="1" outlineLevel="1">
      <c r="A91" s="131"/>
      <c r="B91" s="132" t="s">
        <v>278</v>
      </c>
      <c r="C91" s="133">
        <v>0</v>
      </c>
      <c r="D91" s="133">
        <v>0</v>
      </c>
      <c r="E91" s="133">
        <v>0</v>
      </c>
    </row>
    <row r="92" spans="1:5" ht="18" hidden="1" customHeight="1" outlineLevel="1">
      <c r="A92" s="131" t="s">
        <v>47</v>
      </c>
      <c r="B92" s="132" t="s">
        <v>223</v>
      </c>
      <c r="C92" s="133">
        <v>1160244.817</v>
      </c>
      <c r="D92" s="133">
        <v>1261978</v>
      </c>
      <c r="E92" s="133">
        <v>2422222.8169999998</v>
      </c>
    </row>
    <row r="93" spans="1:5" ht="18" hidden="1" customHeight="1" outlineLevel="1">
      <c r="A93" s="131" t="s">
        <v>47</v>
      </c>
      <c r="B93" s="132" t="s">
        <v>224</v>
      </c>
      <c r="C93" s="133">
        <v>10221430</v>
      </c>
      <c r="D93" s="133">
        <v>153312770</v>
      </c>
      <c r="E93" s="133">
        <v>163534200</v>
      </c>
    </row>
    <row r="94" spans="1:5" ht="18" hidden="1" customHeight="1" outlineLevel="1">
      <c r="A94" s="131" t="s">
        <v>47</v>
      </c>
      <c r="B94" s="132" t="s">
        <v>225</v>
      </c>
      <c r="C94" s="133">
        <v>11287438</v>
      </c>
      <c r="D94" s="133">
        <v>117181719</v>
      </c>
      <c r="E94" s="133">
        <v>128469157</v>
      </c>
    </row>
    <row r="95" spans="1:5" ht="18" customHeight="1" collapsed="1">
      <c r="A95" s="131" t="s">
        <v>41</v>
      </c>
      <c r="B95" s="135" t="s">
        <v>254</v>
      </c>
      <c r="C95" s="133">
        <f>SUM($C$67:$C$94)</f>
        <v>897617630.82176805</v>
      </c>
      <c r="D95" s="133">
        <f>SUM($D$67:$D$94)</f>
        <v>7620353765.9139862</v>
      </c>
      <c r="E95" s="133">
        <f>SUM($E$67:$E$94)</f>
        <v>8517971396.735755</v>
      </c>
    </row>
    <row r="96" spans="1:5" ht="18" hidden="1" customHeight="1" outlineLevel="1">
      <c r="A96" s="131" t="s">
        <v>47</v>
      </c>
      <c r="B96" s="132" t="s">
        <v>202</v>
      </c>
      <c r="C96" s="133">
        <v>0</v>
      </c>
      <c r="D96" s="133">
        <v>54982957</v>
      </c>
      <c r="E96" s="133">
        <v>54982957</v>
      </c>
    </row>
    <row r="97" spans="1:5" ht="18" hidden="1" customHeight="1" outlineLevel="1">
      <c r="A97" s="131"/>
      <c r="B97" s="132" t="s">
        <v>272</v>
      </c>
      <c r="C97" s="133">
        <v>90048</v>
      </c>
      <c r="D97" s="133">
        <v>13380265</v>
      </c>
      <c r="E97" s="133">
        <v>13470313</v>
      </c>
    </row>
    <row r="98" spans="1:5" ht="18" hidden="1" customHeight="1" outlineLevel="1">
      <c r="A98" s="131"/>
      <c r="B98" s="132" t="s">
        <v>203</v>
      </c>
      <c r="C98" s="133">
        <v>42444545</v>
      </c>
      <c r="D98" s="133">
        <v>2939</v>
      </c>
      <c r="E98" s="133">
        <v>42447484</v>
      </c>
    </row>
    <row r="99" spans="1:5" ht="18" hidden="1" customHeight="1" outlineLevel="1">
      <c r="A99" s="131" t="s">
        <v>47</v>
      </c>
      <c r="B99" s="132" t="s">
        <v>204</v>
      </c>
      <c r="C99" s="133">
        <v>11540306</v>
      </c>
      <c r="D99" s="133">
        <v>20939317</v>
      </c>
      <c r="E99" s="133">
        <v>32479623</v>
      </c>
    </row>
    <row r="100" spans="1:5" ht="18" hidden="1" customHeight="1" outlineLevel="1">
      <c r="A100" s="131" t="s">
        <v>47</v>
      </c>
      <c r="B100" s="132" t="s">
        <v>205</v>
      </c>
      <c r="C100" s="133">
        <v>0</v>
      </c>
      <c r="D100" s="133">
        <v>37239805</v>
      </c>
      <c r="E100" s="133">
        <v>37239805</v>
      </c>
    </row>
    <row r="101" spans="1:5" ht="18" hidden="1" customHeight="1" outlineLevel="1">
      <c r="A101" s="131"/>
      <c r="B101" s="132" t="s">
        <v>206</v>
      </c>
      <c r="C101" s="133">
        <v>11960640.25</v>
      </c>
      <c r="D101" s="133">
        <v>24493705.629999999</v>
      </c>
      <c r="E101" s="133">
        <v>36454345.879999995</v>
      </c>
    </row>
    <row r="102" spans="1:5" ht="18" hidden="1" customHeight="1" outlineLevel="1">
      <c r="A102" s="131"/>
      <c r="B102" s="132" t="s">
        <v>207</v>
      </c>
      <c r="C102" s="133">
        <v>475252</v>
      </c>
      <c r="D102" s="133">
        <v>23281884</v>
      </c>
      <c r="E102" s="133">
        <v>23757136</v>
      </c>
    </row>
    <row r="103" spans="1:5" ht="18" hidden="1" customHeight="1" outlineLevel="1">
      <c r="A103" s="131" t="s">
        <v>47</v>
      </c>
      <c r="B103" s="132" t="s">
        <v>208</v>
      </c>
      <c r="C103" s="133">
        <v>189878125</v>
      </c>
      <c r="D103" s="133">
        <v>1641500513.7633667</v>
      </c>
      <c r="E103" s="133">
        <v>1831378638.7633667</v>
      </c>
    </row>
    <row r="104" spans="1:5" ht="18" hidden="1" customHeight="1" outlineLevel="1">
      <c r="A104" s="131" t="s">
        <v>47</v>
      </c>
      <c r="B104" s="132" t="s">
        <v>209</v>
      </c>
      <c r="C104" s="133">
        <v>53009082</v>
      </c>
      <c r="D104" s="133">
        <v>638205942</v>
      </c>
      <c r="E104" s="133">
        <v>691215024</v>
      </c>
    </row>
    <row r="105" spans="1:5" ht="18" hidden="1" customHeight="1" outlineLevel="1">
      <c r="A105" s="131" t="s">
        <v>47</v>
      </c>
      <c r="B105" s="132" t="s">
        <v>211</v>
      </c>
      <c r="C105" s="133">
        <v>194352059</v>
      </c>
      <c r="D105" s="133">
        <v>1042874625</v>
      </c>
      <c r="E105" s="133">
        <v>1237226684</v>
      </c>
    </row>
    <row r="106" spans="1:5" ht="18" hidden="1" customHeight="1" outlineLevel="1">
      <c r="A106" s="131"/>
      <c r="B106" s="132" t="s">
        <v>212</v>
      </c>
      <c r="C106" s="133">
        <v>25985448</v>
      </c>
      <c r="D106" s="133">
        <v>18000000</v>
      </c>
      <c r="E106" s="133">
        <v>43985448</v>
      </c>
    </row>
    <row r="107" spans="1:5" ht="18" hidden="1" customHeight="1" outlineLevel="1">
      <c r="A107" s="131" t="s">
        <v>47</v>
      </c>
      <c r="B107" s="132" t="s">
        <v>213</v>
      </c>
      <c r="C107" s="133">
        <v>224416625</v>
      </c>
      <c r="D107" s="133">
        <v>2603387180</v>
      </c>
      <c r="E107" s="133">
        <v>2827803805</v>
      </c>
    </row>
    <row r="108" spans="1:5" ht="18" hidden="1" customHeight="1" outlineLevel="1">
      <c r="A108" s="131" t="s">
        <v>47</v>
      </c>
      <c r="B108" s="132" t="s">
        <v>214</v>
      </c>
      <c r="C108" s="133">
        <v>27832406</v>
      </c>
      <c r="D108" s="133">
        <v>2977909</v>
      </c>
      <c r="E108" s="133">
        <v>30810315</v>
      </c>
    </row>
    <row r="109" spans="1:5" ht="18" hidden="1" customHeight="1" outlineLevel="1">
      <c r="A109" s="131"/>
      <c r="B109" s="132" t="s">
        <v>273</v>
      </c>
      <c r="C109" s="133">
        <v>0</v>
      </c>
      <c r="D109" s="133">
        <v>179299807</v>
      </c>
      <c r="E109" s="133">
        <v>179299807</v>
      </c>
    </row>
    <row r="110" spans="1:5" ht="18" hidden="1" customHeight="1" outlineLevel="1">
      <c r="A110" s="131" t="s">
        <v>47</v>
      </c>
      <c r="B110" s="132" t="s">
        <v>215</v>
      </c>
      <c r="C110" s="133">
        <v>16359886</v>
      </c>
      <c r="D110" s="133">
        <v>775611</v>
      </c>
      <c r="E110" s="133">
        <v>17135497</v>
      </c>
    </row>
    <row r="111" spans="1:5" ht="18" hidden="1" customHeight="1" outlineLevel="1">
      <c r="A111" s="131" t="s">
        <v>47</v>
      </c>
      <c r="B111" s="132" t="s">
        <v>216</v>
      </c>
      <c r="C111" s="133">
        <v>1513932</v>
      </c>
      <c r="D111" s="133">
        <v>104526369</v>
      </c>
      <c r="E111" s="133">
        <v>106040301</v>
      </c>
    </row>
    <row r="112" spans="1:5" ht="18" hidden="1" customHeight="1" outlineLevel="1">
      <c r="A112" s="131" t="s">
        <v>47</v>
      </c>
      <c r="B112" s="132" t="s">
        <v>217</v>
      </c>
      <c r="C112" s="133">
        <v>14062036.524768054</v>
      </c>
      <c r="D112" s="133">
        <v>81572005.630619749</v>
      </c>
      <c r="E112" s="133">
        <v>95634042.155387804</v>
      </c>
    </row>
    <row r="113" spans="1:5" ht="18" hidden="1" customHeight="1" outlineLevel="1">
      <c r="A113" s="131" t="s">
        <v>47</v>
      </c>
      <c r="B113" s="132" t="s">
        <v>218</v>
      </c>
      <c r="C113" s="133">
        <v>100871678</v>
      </c>
      <c r="D113" s="133">
        <v>1138472556</v>
      </c>
      <c r="E113" s="133">
        <v>1239344234</v>
      </c>
    </row>
    <row r="114" spans="1:5" ht="18" hidden="1" customHeight="1" outlineLevel="1">
      <c r="A114" s="131" t="s">
        <v>47</v>
      </c>
      <c r="B114" s="132" t="s">
        <v>219</v>
      </c>
      <c r="C114" s="133">
        <v>5216993</v>
      </c>
      <c r="D114" s="133">
        <v>13481906</v>
      </c>
      <c r="E114" s="133">
        <v>18698899</v>
      </c>
    </row>
    <row r="115" spans="1:5" ht="18" hidden="1" customHeight="1" outlineLevel="1">
      <c r="A115" s="131"/>
      <c r="B115" s="132" t="s">
        <v>277</v>
      </c>
      <c r="C115" s="133">
        <v>535018</v>
      </c>
      <c r="D115" s="133">
        <v>29596587</v>
      </c>
      <c r="E115" s="133">
        <v>30131605</v>
      </c>
    </row>
    <row r="116" spans="1:5" ht="18" hidden="1" customHeight="1" outlineLevel="1">
      <c r="A116" s="131"/>
      <c r="B116" s="132" t="s">
        <v>220</v>
      </c>
      <c r="C116" s="133">
        <v>0</v>
      </c>
      <c r="D116" s="133">
        <v>14267966</v>
      </c>
      <c r="E116" s="133">
        <v>14267966</v>
      </c>
    </row>
    <row r="117" spans="1:5" ht="18" hidden="1" customHeight="1" outlineLevel="1">
      <c r="A117" s="131" t="s">
        <v>47</v>
      </c>
      <c r="B117" s="132" t="s">
        <v>221</v>
      </c>
      <c r="C117" s="133">
        <v>5677735.3700000001</v>
      </c>
      <c r="D117" s="133">
        <v>0</v>
      </c>
      <c r="E117" s="133">
        <v>5677735.3700000001</v>
      </c>
    </row>
    <row r="118" spans="1:5" ht="18" hidden="1" customHeight="1" outlineLevel="1">
      <c r="A118" s="131"/>
      <c r="B118" s="132" t="s">
        <v>274</v>
      </c>
      <c r="C118" s="133">
        <v>3519359</v>
      </c>
      <c r="D118" s="133">
        <v>28911</v>
      </c>
      <c r="E118" s="133">
        <v>3548270</v>
      </c>
    </row>
    <row r="119" spans="1:5" ht="18" hidden="1" customHeight="1" outlineLevel="1">
      <c r="A119" s="131" t="s">
        <v>47</v>
      </c>
      <c r="B119" s="132" t="s">
        <v>222</v>
      </c>
      <c r="C119" s="133">
        <v>327858879</v>
      </c>
      <c r="D119" s="133">
        <v>992508272</v>
      </c>
      <c r="E119" s="133">
        <v>1320367151</v>
      </c>
    </row>
    <row r="120" spans="1:5" ht="18" hidden="1" customHeight="1" outlineLevel="1">
      <c r="A120" s="131"/>
      <c r="B120" s="132" t="s">
        <v>278</v>
      </c>
      <c r="C120" s="133">
        <v>0</v>
      </c>
      <c r="D120" s="133">
        <v>0</v>
      </c>
      <c r="E120" s="133">
        <v>0</v>
      </c>
    </row>
    <row r="121" spans="1:5" ht="18" hidden="1" customHeight="1" outlineLevel="1">
      <c r="A121" s="131" t="s">
        <v>47</v>
      </c>
      <c r="B121" s="132" t="s">
        <v>223</v>
      </c>
      <c r="C121" s="133">
        <v>49773664.542999998</v>
      </c>
      <c r="D121" s="133">
        <v>54137952</v>
      </c>
      <c r="E121" s="133">
        <v>103911616.543</v>
      </c>
    </row>
    <row r="122" spans="1:5" ht="18" hidden="1" customHeight="1" outlineLevel="1">
      <c r="A122" s="131" t="s">
        <v>47</v>
      </c>
      <c r="B122" s="132" t="s">
        <v>224</v>
      </c>
      <c r="C122" s="133">
        <v>10221430</v>
      </c>
      <c r="D122" s="133">
        <v>153516592</v>
      </c>
      <c r="E122" s="133">
        <v>163738022</v>
      </c>
    </row>
    <row r="123" spans="1:5" ht="18" hidden="1" customHeight="1" outlineLevel="1">
      <c r="A123" s="131" t="s">
        <v>47</v>
      </c>
      <c r="B123" s="132" t="s">
        <v>225</v>
      </c>
      <c r="C123" s="133">
        <v>11300401</v>
      </c>
      <c r="D123" s="133">
        <v>132563638</v>
      </c>
      <c r="E123" s="133">
        <v>143864039</v>
      </c>
    </row>
    <row r="124" spans="1:5" ht="18" customHeight="1" collapsed="1">
      <c r="A124" s="131" t="s">
        <v>43</v>
      </c>
      <c r="B124" s="135" t="s">
        <v>255</v>
      </c>
      <c r="C124" s="133">
        <f>SUM($C$96:$C$123)</f>
        <v>1328895548.6877682</v>
      </c>
      <c r="D124" s="133">
        <f>SUM($D$96:$D$123)</f>
        <v>9016015215.0239868</v>
      </c>
      <c r="E124" s="133">
        <f>SUM($E$96:$E$123)</f>
        <v>10344910763.711756</v>
      </c>
    </row>
    <row r="125" spans="1:5" ht="18" customHeight="1">
      <c r="A125" s="399" t="s">
        <v>256</v>
      </c>
      <c r="B125" s="400"/>
      <c r="C125" s="400"/>
      <c r="D125" s="400"/>
      <c r="E125" s="401"/>
    </row>
    <row r="126" spans="1:5" ht="18" hidden="1" customHeight="1" outlineLevel="1">
      <c r="A126" s="131" t="s">
        <v>47</v>
      </c>
      <c r="B126" s="132" t="s">
        <v>202</v>
      </c>
      <c r="C126" s="133">
        <v>0</v>
      </c>
      <c r="D126" s="133">
        <v>0</v>
      </c>
      <c r="E126" s="133">
        <v>0</v>
      </c>
    </row>
    <row r="127" spans="1:5" ht="18" hidden="1" customHeight="1" outlineLevel="1">
      <c r="A127" s="131"/>
      <c r="B127" s="132" t="s">
        <v>272</v>
      </c>
      <c r="C127" s="133">
        <v>0</v>
      </c>
      <c r="D127" s="133">
        <v>0</v>
      </c>
      <c r="E127" s="133">
        <v>0</v>
      </c>
    </row>
    <row r="128" spans="1:5" ht="18" hidden="1" customHeight="1" outlineLevel="1">
      <c r="A128" s="131"/>
      <c r="B128" s="132" t="s">
        <v>203</v>
      </c>
      <c r="C128" s="133">
        <v>1180</v>
      </c>
      <c r="D128" s="133">
        <v>0</v>
      </c>
      <c r="E128" s="133">
        <v>1180</v>
      </c>
    </row>
    <row r="129" spans="1:5" ht="18" hidden="1" customHeight="1" outlineLevel="1">
      <c r="A129" s="131" t="s">
        <v>47</v>
      </c>
      <c r="B129" s="132" t="s">
        <v>204</v>
      </c>
      <c r="C129" s="133">
        <v>0</v>
      </c>
      <c r="D129" s="134"/>
      <c r="E129" s="133">
        <v>0</v>
      </c>
    </row>
    <row r="130" spans="1:5" ht="18" hidden="1" customHeight="1" outlineLevel="1">
      <c r="A130" s="131" t="s">
        <v>47</v>
      </c>
      <c r="B130" s="132" t="s">
        <v>205</v>
      </c>
      <c r="C130" s="133">
        <v>0</v>
      </c>
      <c r="D130" s="133">
        <v>0</v>
      </c>
      <c r="E130" s="133">
        <v>0</v>
      </c>
    </row>
    <row r="131" spans="1:5" ht="18" hidden="1" customHeight="1" outlineLevel="1">
      <c r="A131" s="131"/>
      <c r="B131" s="132" t="s">
        <v>206</v>
      </c>
      <c r="C131" s="133">
        <v>0</v>
      </c>
      <c r="D131" s="133">
        <v>0</v>
      </c>
      <c r="E131" s="133">
        <v>0</v>
      </c>
    </row>
    <row r="132" spans="1:5" ht="18" hidden="1" customHeight="1" outlineLevel="1">
      <c r="A132" s="131"/>
      <c r="B132" s="132" t="s">
        <v>207</v>
      </c>
      <c r="C132" s="133">
        <v>0</v>
      </c>
      <c r="D132" s="133">
        <v>0</v>
      </c>
      <c r="E132" s="133">
        <v>0</v>
      </c>
    </row>
    <row r="133" spans="1:5" ht="18" hidden="1" customHeight="1" outlineLevel="1">
      <c r="A133" s="131" t="s">
        <v>47</v>
      </c>
      <c r="B133" s="132" t="s">
        <v>208</v>
      </c>
      <c r="C133" s="133">
        <v>0</v>
      </c>
      <c r="D133" s="133">
        <v>0</v>
      </c>
      <c r="E133" s="133">
        <v>0</v>
      </c>
    </row>
    <row r="134" spans="1:5" ht="18" hidden="1" customHeight="1" outlineLevel="1">
      <c r="A134" s="131" t="s">
        <v>47</v>
      </c>
      <c r="B134" s="132" t="s">
        <v>209</v>
      </c>
      <c r="C134" s="133">
        <v>0</v>
      </c>
      <c r="D134" s="133">
        <v>0</v>
      </c>
      <c r="E134" s="133">
        <v>0</v>
      </c>
    </row>
    <row r="135" spans="1:5" ht="18" hidden="1" customHeight="1" outlineLevel="1">
      <c r="A135" s="131" t="s">
        <v>47</v>
      </c>
      <c r="B135" s="132" t="s">
        <v>211</v>
      </c>
      <c r="C135" s="133">
        <v>0</v>
      </c>
      <c r="D135" s="133">
        <v>3265548</v>
      </c>
      <c r="E135" s="133">
        <v>3265548</v>
      </c>
    </row>
    <row r="136" spans="1:5" ht="18" hidden="1" customHeight="1" outlineLevel="1">
      <c r="A136" s="131"/>
      <c r="B136" s="132" t="s">
        <v>212</v>
      </c>
      <c r="C136" s="133"/>
      <c r="D136" s="133"/>
      <c r="E136" s="133">
        <v>0</v>
      </c>
    </row>
    <row r="137" spans="1:5" ht="18" hidden="1" customHeight="1" outlineLevel="1">
      <c r="A137" s="131" t="s">
        <v>47</v>
      </c>
      <c r="B137" s="132" t="s">
        <v>213</v>
      </c>
      <c r="C137" s="134"/>
      <c r="D137" s="134"/>
      <c r="E137" s="133">
        <v>0</v>
      </c>
    </row>
    <row r="138" spans="1:5" ht="18" hidden="1" customHeight="1" outlineLevel="1">
      <c r="A138" s="131" t="s">
        <v>47</v>
      </c>
      <c r="B138" s="132" t="s">
        <v>214</v>
      </c>
      <c r="C138" s="133">
        <v>0</v>
      </c>
      <c r="D138" s="133">
        <v>0</v>
      </c>
      <c r="E138" s="133">
        <v>0</v>
      </c>
    </row>
    <row r="139" spans="1:5" ht="18" hidden="1" customHeight="1" outlineLevel="1">
      <c r="A139" s="131"/>
      <c r="B139" s="132" t="s">
        <v>273</v>
      </c>
      <c r="C139" s="133">
        <v>0</v>
      </c>
      <c r="D139" s="133">
        <v>0</v>
      </c>
      <c r="E139" s="133">
        <v>0</v>
      </c>
    </row>
    <row r="140" spans="1:5" ht="18" hidden="1" customHeight="1" outlineLevel="1">
      <c r="A140" s="131" t="s">
        <v>47</v>
      </c>
      <c r="B140" s="132" t="s">
        <v>215</v>
      </c>
      <c r="C140" s="133">
        <v>0</v>
      </c>
      <c r="D140" s="133">
        <v>0</v>
      </c>
      <c r="E140" s="133">
        <v>0</v>
      </c>
    </row>
    <row r="141" spans="1:5" ht="18" hidden="1" customHeight="1" outlineLevel="1">
      <c r="A141" s="131" t="s">
        <v>47</v>
      </c>
      <c r="B141" s="132" t="s">
        <v>216</v>
      </c>
      <c r="C141" s="133">
        <v>0</v>
      </c>
      <c r="D141" s="133">
        <v>0</v>
      </c>
      <c r="E141" s="133">
        <v>0</v>
      </c>
    </row>
    <row r="142" spans="1:5" ht="18" hidden="1" customHeight="1" outlineLevel="1">
      <c r="A142" s="131" t="s">
        <v>47</v>
      </c>
      <c r="B142" s="132" t="s">
        <v>217</v>
      </c>
      <c r="C142" s="133">
        <v>0</v>
      </c>
      <c r="D142" s="133">
        <v>561618.54</v>
      </c>
      <c r="E142" s="133">
        <v>561618.54</v>
      </c>
    </row>
    <row r="143" spans="1:5" ht="18" hidden="1" customHeight="1" outlineLevel="1">
      <c r="A143" s="131" t="s">
        <v>47</v>
      </c>
      <c r="B143" s="132" t="s">
        <v>218</v>
      </c>
      <c r="C143" s="133">
        <v>2234569</v>
      </c>
      <c r="D143" s="133">
        <v>949855</v>
      </c>
      <c r="E143" s="133">
        <v>3184424</v>
      </c>
    </row>
    <row r="144" spans="1:5" ht="18" hidden="1" customHeight="1" outlineLevel="1">
      <c r="A144" s="131" t="s">
        <v>47</v>
      </c>
      <c r="B144" s="132" t="s">
        <v>219</v>
      </c>
      <c r="C144" s="133">
        <v>0</v>
      </c>
      <c r="D144" s="133">
        <v>0</v>
      </c>
      <c r="E144" s="133">
        <v>0</v>
      </c>
    </row>
    <row r="145" spans="1:5" ht="18" hidden="1" customHeight="1" outlineLevel="1">
      <c r="A145" s="131"/>
      <c r="B145" s="132" t="s">
        <v>277</v>
      </c>
      <c r="C145" s="133">
        <v>0</v>
      </c>
      <c r="D145" s="133">
        <v>0</v>
      </c>
      <c r="E145" s="133">
        <v>0</v>
      </c>
    </row>
    <row r="146" spans="1:5" ht="18" hidden="1" customHeight="1" outlineLevel="1">
      <c r="A146" s="131"/>
      <c r="B146" s="132" t="s">
        <v>220</v>
      </c>
      <c r="C146" s="133">
        <v>0</v>
      </c>
      <c r="D146" s="133">
        <v>0</v>
      </c>
      <c r="E146" s="133">
        <v>0</v>
      </c>
    </row>
    <row r="147" spans="1:5" ht="18" hidden="1" customHeight="1" outlineLevel="1">
      <c r="A147" s="131" t="s">
        <v>47</v>
      </c>
      <c r="B147" s="132" t="s">
        <v>221</v>
      </c>
      <c r="C147" s="134"/>
      <c r="D147" s="134"/>
      <c r="E147" s="133">
        <v>0</v>
      </c>
    </row>
    <row r="148" spans="1:5" ht="18" hidden="1" customHeight="1" outlineLevel="1">
      <c r="A148" s="131"/>
      <c r="B148" s="132" t="s">
        <v>274</v>
      </c>
      <c r="C148" s="133">
        <v>0</v>
      </c>
      <c r="D148" s="133">
        <v>0</v>
      </c>
      <c r="E148" s="133">
        <v>0</v>
      </c>
    </row>
    <row r="149" spans="1:5" ht="18" hidden="1" customHeight="1" outlineLevel="1">
      <c r="A149" s="131" t="s">
        <v>47</v>
      </c>
      <c r="B149" s="132" t="s">
        <v>222</v>
      </c>
      <c r="C149" s="133">
        <v>100000</v>
      </c>
      <c r="D149" s="133">
        <v>0</v>
      </c>
      <c r="E149" s="133">
        <v>100000</v>
      </c>
    </row>
    <row r="150" spans="1:5" ht="18" hidden="1" customHeight="1" outlineLevel="1">
      <c r="A150" s="131"/>
      <c r="B150" s="132" t="s">
        <v>278</v>
      </c>
      <c r="C150" s="133">
        <v>0</v>
      </c>
      <c r="D150" s="133">
        <v>0</v>
      </c>
      <c r="E150" s="133">
        <v>0</v>
      </c>
    </row>
    <row r="151" spans="1:5" ht="18" hidden="1" customHeight="1" outlineLevel="1">
      <c r="A151" s="131" t="s">
        <v>47</v>
      </c>
      <c r="B151" s="132" t="s">
        <v>223</v>
      </c>
      <c r="C151" s="134"/>
      <c r="D151" s="134"/>
      <c r="E151" s="133">
        <v>0</v>
      </c>
    </row>
    <row r="152" spans="1:5" ht="18" hidden="1" customHeight="1" outlineLevel="1">
      <c r="A152" s="131" t="s">
        <v>47</v>
      </c>
      <c r="B152" s="132" t="s">
        <v>224</v>
      </c>
      <c r="C152" s="134"/>
      <c r="D152" s="134"/>
      <c r="E152" s="133">
        <v>0</v>
      </c>
    </row>
    <row r="153" spans="1:5" ht="18" hidden="1" customHeight="1" outlineLevel="1">
      <c r="A153" s="131" t="s">
        <v>47</v>
      </c>
      <c r="B153" s="132" t="s">
        <v>225</v>
      </c>
      <c r="C153" s="133">
        <v>0</v>
      </c>
      <c r="D153" s="133">
        <v>0</v>
      </c>
      <c r="E153" s="133">
        <v>0</v>
      </c>
    </row>
    <row r="154" spans="1:5" ht="18" customHeight="1" collapsed="1">
      <c r="A154" s="131" t="s">
        <v>45</v>
      </c>
      <c r="B154" s="135" t="s">
        <v>252</v>
      </c>
      <c r="C154" s="133">
        <f>SUM($C$126:$C$153)</f>
        <v>2335749</v>
      </c>
      <c r="D154" s="133">
        <f>SUM($D$126:$D$153)</f>
        <v>4777021.54</v>
      </c>
      <c r="E154" s="133">
        <f>SUM($E$126:$E$153)</f>
        <v>7112770.54</v>
      </c>
    </row>
    <row r="155" spans="1:5" ht="18" hidden="1" customHeight="1" outlineLevel="1">
      <c r="A155" s="131" t="s">
        <v>47</v>
      </c>
      <c r="B155" s="132" t="s">
        <v>202</v>
      </c>
      <c r="C155" s="133">
        <v>0</v>
      </c>
      <c r="D155" s="133">
        <v>0</v>
      </c>
      <c r="E155" s="133">
        <v>0</v>
      </c>
    </row>
    <row r="156" spans="1:5" ht="18" hidden="1" customHeight="1" outlineLevel="1">
      <c r="A156" s="131"/>
      <c r="B156" s="132" t="s">
        <v>272</v>
      </c>
      <c r="C156" s="133">
        <v>0</v>
      </c>
      <c r="D156" s="133">
        <v>0</v>
      </c>
      <c r="E156" s="133">
        <v>0</v>
      </c>
    </row>
    <row r="157" spans="1:5" ht="18" hidden="1" customHeight="1" outlineLevel="1">
      <c r="A157" s="131"/>
      <c r="B157" s="132" t="s">
        <v>203</v>
      </c>
      <c r="C157" s="133">
        <v>12136481</v>
      </c>
      <c r="D157" s="133">
        <v>0</v>
      </c>
      <c r="E157" s="133">
        <v>12136481</v>
      </c>
    </row>
    <row r="158" spans="1:5" ht="18" hidden="1" customHeight="1" outlineLevel="1">
      <c r="A158" s="131" t="s">
        <v>47</v>
      </c>
      <c r="B158" s="132" t="s">
        <v>204</v>
      </c>
      <c r="C158" s="134"/>
      <c r="D158" s="133">
        <v>988223</v>
      </c>
      <c r="E158" s="133">
        <v>988223</v>
      </c>
    </row>
    <row r="159" spans="1:5" ht="18" hidden="1" customHeight="1" outlineLevel="1">
      <c r="A159" s="131" t="s">
        <v>47</v>
      </c>
      <c r="B159" s="132" t="s">
        <v>205</v>
      </c>
      <c r="C159" s="133">
        <v>0</v>
      </c>
      <c r="D159" s="133">
        <v>191067</v>
      </c>
      <c r="E159" s="133">
        <v>191067</v>
      </c>
    </row>
    <row r="160" spans="1:5" ht="18" hidden="1" customHeight="1" outlineLevel="1">
      <c r="A160" s="131"/>
      <c r="B160" s="132" t="s">
        <v>206</v>
      </c>
      <c r="C160" s="133">
        <v>-26195.94</v>
      </c>
      <c r="D160" s="133">
        <v>-52978.75</v>
      </c>
      <c r="E160" s="133">
        <v>-79174.69</v>
      </c>
    </row>
    <row r="161" spans="1:5" ht="18" hidden="1" customHeight="1" outlineLevel="1">
      <c r="A161" s="131"/>
      <c r="B161" s="132" t="s">
        <v>207</v>
      </c>
      <c r="C161" s="133">
        <v>0</v>
      </c>
      <c r="D161" s="133">
        <v>0</v>
      </c>
      <c r="E161" s="133">
        <v>0</v>
      </c>
    </row>
    <row r="162" spans="1:5" ht="18" hidden="1" customHeight="1" outlineLevel="1">
      <c r="A162" s="131" t="s">
        <v>47</v>
      </c>
      <c r="B162" s="132" t="s">
        <v>208</v>
      </c>
      <c r="C162" s="133">
        <v>29867940</v>
      </c>
      <c r="D162" s="133">
        <v>234989958</v>
      </c>
      <c r="E162" s="133">
        <v>264857898</v>
      </c>
    </row>
    <row r="163" spans="1:5" ht="18" hidden="1" customHeight="1" outlineLevel="1">
      <c r="A163" s="131" t="s">
        <v>47</v>
      </c>
      <c r="B163" s="132" t="s">
        <v>209</v>
      </c>
      <c r="C163" s="133">
        <v>4138364</v>
      </c>
      <c r="D163" s="133">
        <v>19212126</v>
      </c>
      <c r="E163" s="133">
        <v>23350490</v>
      </c>
    </row>
    <row r="164" spans="1:5" ht="18" hidden="1" customHeight="1" outlineLevel="1">
      <c r="A164" s="131" t="s">
        <v>47</v>
      </c>
      <c r="B164" s="132" t="s">
        <v>211</v>
      </c>
      <c r="C164" s="133">
        <v>48993822</v>
      </c>
      <c r="D164" s="133">
        <v>189663099</v>
      </c>
      <c r="E164" s="133">
        <v>238656921</v>
      </c>
    </row>
    <row r="165" spans="1:5" ht="18" hidden="1" customHeight="1" outlineLevel="1">
      <c r="A165" s="131"/>
      <c r="B165" s="132" t="s">
        <v>212</v>
      </c>
      <c r="C165" s="133"/>
      <c r="D165" s="133"/>
      <c r="E165" s="133">
        <v>0</v>
      </c>
    </row>
    <row r="166" spans="1:5" ht="18" hidden="1" customHeight="1" outlineLevel="1">
      <c r="A166" s="131" t="s">
        <v>47</v>
      </c>
      <c r="B166" s="132" t="s">
        <v>213</v>
      </c>
      <c r="C166" s="134">
        <v>3162027</v>
      </c>
      <c r="D166" s="134">
        <v>36685635</v>
      </c>
      <c r="E166" s="133">
        <v>39847662</v>
      </c>
    </row>
    <row r="167" spans="1:5" ht="18" hidden="1" customHeight="1" outlineLevel="1">
      <c r="A167" s="131" t="s">
        <v>47</v>
      </c>
      <c r="B167" s="132" t="s">
        <v>214</v>
      </c>
      <c r="C167" s="133">
        <v>115232</v>
      </c>
      <c r="D167" s="133">
        <v>325516</v>
      </c>
      <c r="E167" s="133">
        <v>440748</v>
      </c>
    </row>
    <row r="168" spans="1:5" ht="18" hidden="1" customHeight="1" outlineLevel="1">
      <c r="A168" s="131"/>
      <c r="B168" s="132" t="s">
        <v>273</v>
      </c>
      <c r="C168" s="133">
        <v>0</v>
      </c>
      <c r="D168" s="133">
        <v>8678248</v>
      </c>
      <c r="E168" s="133">
        <v>8678248</v>
      </c>
    </row>
    <row r="169" spans="1:5" ht="18" hidden="1" customHeight="1" outlineLevel="1">
      <c r="A169" s="131" t="s">
        <v>47</v>
      </c>
      <c r="B169" s="132" t="s">
        <v>215</v>
      </c>
      <c r="C169" s="133">
        <v>34030</v>
      </c>
      <c r="D169" s="133">
        <v>0</v>
      </c>
      <c r="E169" s="133">
        <v>34030</v>
      </c>
    </row>
    <row r="170" spans="1:5" ht="18" hidden="1" customHeight="1" outlineLevel="1">
      <c r="A170" s="131" t="s">
        <v>47</v>
      </c>
      <c r="B170" s="132" t="s">
        <v>216</v>
      </c>
      <c r="C170" s="133">
        <v>0</v>
      </c>
      <c r="D170" s="133">
        <v>7267842</v>
      </c>
      <c r="E170" s="133">
        <v>7267842</v>
      </c>
    </row>
    <row r="171" spans="1:5" ht="18" hidden="1" customHeight="1" outlineLevel="1">
      <c r="A171" s="131" t="s">
        <v>47</v>
      </c>
      <c r="B171" s="132" t="s">
        <v>217</v>
      </c>
      <c r="C171" s="133">
        <v>2375.0133333333333</v>
      </c>
      <c r="D171" s="133">
        <v>254209.68666666668</v>
      </c>
      <c r="E171" s="133">
        <v>256584.7</v>
      </c>
    </row>
    <row r="172" spans="1:5" ht="18" hidden="1" customHeight="1" outlineLevel="1">
      <c r="A172" s="131" t="s">
        <v>47</v>
      </c>
      <c r="B172" s="132" t="s">
        <v>218</v>
      </c>
      <c r="C172" s="133">
        <v>18903162</v>
      </c>
      <c r="D172" s="133">
        <v>29003265</v>
      </c>
      <c r="E172" s="133">
        <v>47906427</v>
      </c>
    </row>
    <row r="173" spans="1:5" ht="18" hidden="1" customHeight="1" outlineLevel="1">
      <c r="A173" s="131" t="s">
        <v>47</v>
      </c>
      <c r="B173" s="132" t="s">
        <v>219</v>
      </c>
      <c r="C173" s="133">
        <v>0</v>
      </c>
      <c r="D173" s="133">
        <v>252768</v>
      </c>
      <c r="E173" s="133">
        <v>252768</v>
      </c>
    </row>
    <row r="174" spans="1:5" ht="18" hidden="1" customHeight="1" outlineLevel="1">
      <c r="A174" s="131"/>
      <c r="B174" s="132" t="s">
        <v>277</v>
      </c>
      <c r="C174" s="133">
        <v>27198</v>
      </c>
      <c r="D174" s="133">
        <v>43903</v>
      </c>
      <c r="E174" s="133">
        <v>71101</v>
      </c>
    </row>
    <row r="175" spans="1:5" ht="18" hidden="1" customHeight="1" outlineLevel="1">
      <c r="A175" s="131"/>
      <c r="B175" s="132" t="s">
        <v>220</v>
      </c>
      <c r="C175" s="133">
        <v>0</v>
      </c>
      <c r="D175" s="133">
        <v>44180</v>
      </c>
      <c r="E175" s="133">
        <v>44180</v>
      </c>
    </row>
    <row r="176" spans="1:5" ht="18" hidden="1" customHeight="1" outlineLevel="1">
      <c r="A176" s="131" t="s">
        <v>47</v>
      </c>
      <c r="B176" s="132" t="s">
        <v>221</v>
      </c>
      <c r="C176" s="133">
        <v>341601.11</v>
      </c>
      <c r="D176" s="134"/>
      <c r="E176" s="133">
        <v>341601.11</v>
      </c>
    </row>
    <row r="177" spans="1:5" ht="18" hidden="1" customHeight="1" outlineLevel="1">
      <c r="A177" s="131"/>
      <c r="B177" s="132" t="s">
        <v>274</v>
      </c>
      <c r="C177" s="133">
        <v>62376</v>
      </c>
      <c r="D177" s="133">
        <v>28911</v>
      </c>
      <c r="E177" s="133">
        <v>91287</v>
      </c>
    </row>
    <row r="178" spans="1:5" ht="18" hidden="1" customHeight="1" outlineLevel="1">
      <c r="A178" s="131" t="s">
        <v>47</v>
      </c>
      <c r="B178" s="132" t="s">
        <v>222</v>
      </c>
      <c r="C178" s="133">
        <v>433958</v>
      </c>
      <c r="D178" s="133">
        <v>2435702</v>
      </c>
      <c r="E178" s="133">
        <v>2869660</v>
      </c>
    </row>
    <row r="179" spans="1:5" ht="18" hidden="1" customHeight="1" outlineLevel="1">
      <c r="A179" s="131"/>
      <c r="B179" s="132" t="s">
        <v>278</v>
      </c>
      <c r="C179" s="133">
        <v>0</v>
      </c>
      <c r="D179" s="133">
        <v>0</v>
      </c>
      <c r="E179" s="133">
        <v>0</v>
      </c>
    </row>
    <row r="180" spans="1:5" ht="18" hidden="1" customHeight="1" outlineLevel="1">
      <c r="A180" s="131" t="s">
        <v>47</v>
      </c>
      <c r="B180" s="132" t="s">
        <v>223</v>
      </c>
      <c r="C180" s="133">
        <v>602170.05999999994</v>
      </c>
      <c r="D180" s="133">
        <v>654970</v>
      </c>
      <c r="E180" s="133">
        <v>1257140.06</v>
      </c>
    </row>
    <row r="181" spans="1:5" ht="18" hidden="1" customHeight="1" outlineLevel="1">
      <c r="A181" s="131" t="s">
        <v>47</v>
      </c>
      <c r="B181" s="132" t="s">
        <v>224</v>
      </c>
      <c r="C181" s="134"/>
      <c r="D181" s="134"/>
      <c r="E181" s="133">
        <v>0</v>
      </c>
    </row>
    <row r="182" spans="1:5" ht="18" hidden="1" customHeight="1" outlineLevel="1">
      <c r="A182" s="131" t="s">
        <v>47</v>
      </c>
      <c r="B182" s="132" t="s">
        <v>225</v>
      </c>
      <c r="C182" s="133">
        <v>124503</v>
      </c>
      <c r="D182" s="133">
        <v>3691923</v>
      </c>
      <c r="E182" s="133">
        <v>3816426</v>
      </c>
    </row>
    <row r="183" spans="1:5" ht="18" customHeight="1" collapsed="1">
      <c r="A183" s="131" t="s">
        <v>59</v>
      </c>
      <c r="B183" s="135" t="s">
        <v>257</v>
      </c>
      <c r="C183" s="133">
        <f>SUM($C$155:$C$182)</f>
        <v>118919043.24333334</v>
      </c>
      <c r="D183" s="133">
        <f>SUM($D$155:$D$182)</f>
        <v>534358566.93666667</v>
      </c>
      <c r="E183" s="133">
        <f>SUM($E$155:$E$182)</f>
        <v>653277610.17999995</v>
      </c>
    </row>
    <row r="184" spans="1:5" ht="18" hidden="1" customHeight="1" outlineLevel="1">
      <c r="A184" s="131" t="s">
        <v>47</v>
      </c>
      <c r="B184" s="132" t="s">
        <v>202</v>
      </c>
      <c r="C184" s="133">
        <v>0</v>
      </c>
      <c r="D184" s="133">
        <v>0</v>
      </c>
      <c r="E184" s="133">
        <v>0</v>
      </c>
    </row>
    <row r="185" spans="1:5" ht="18" hidden="1" customHeight="1" outlineLevel="1">
      <c r="A185" s="131"/>
      <c r="B185" s="132" t="s">
        <v>272</v>
      </c>
      <c r="C185" s="133">
        <v>0</v>
      </c>
      <c r="D185" s="133">
        <v>0</v>
      </c>
      <c r="E185" s="133">
        <v>0</v>
      </c>
    </row>
    <row r="186" spans="1:5" ht="18" hidden="1" customHeight="1" outlineLevel="1">
      <c r="A186" s="131"/>
      <c r="B186" s="132" t="s">
        <v>203</v>
      </c>
      <c r="C186" s="133">
        <v>150470</v>
      </c>
      <c r="D186" s="133">
        <v>0</v>
      </c>
      <c r="E186" s="133">
        <v>150470</v>
      </c>
    </row>
    <row r="187" spans="1:5" ht="18" hidden="1" customHeight="1" outlineLevel="1">
      <c r="A187" s="131" t="s">
        <v>47</v>
      </c>
      <c r="B187" s="132" t="s">
        <v>204</v>
      </c>
      <c r="C187" s="133">
        <v>480791</v>
      </c>
      <c r="D187" s="133">
        <v>617128</v>
      </c>
      <c r="E187" s="133">
        <v>1097919</v>
      </c>
    </row>
    <row r="188" spans="1:5" ht="18" hidden="1" customHeight="1" outlineLevel="1">
      <c r="A188" s="131" t="s">
        <v>47</v>
      </c>
      <c r="B188" s="132" t="s">
        <v>205</v>
      </c>
      <c r="C188" s="133">
        <v>0</v>
      </c>
      <c r="D188" s="133">
        <v>0</v>
      </c>
      <c r="E188" s="133">
        <v>0</v>
      </c>
    </row>
    <row r="189" spans="1:5" ht="18" hidden="1" customHeight="1" outlineLevel="1">
      <c r="A189" s="131"/>
      <c r="B189" s="132" t="s">
        <v>206</v>
      </c>
      <c r="C189" s="133">
        <v>0</v>
      </c>
      <c r="D189" s="133">
        <v>0</v>
      </c>
      <c r="E189" s="133">
        <v>0</v>
      </c>
    </row>
    <row r="190" spans="1:5" ht="18" hidden="1" customHeight="1" outlineLevel="1">
      <c r="A190" s="131"/>
      <c r="B190" s="132" t="s">
        <v>207</v>
      </c>
      <c r="C190" s="133">
        <v>5259</v>
      </c>
      <c r="D190" s="133">
        <v>244944</v>
      </c>
      <c r="E190" s="133">
        <v>250203</v>
      </c>
    </row>
    <row r="191" spans="1:5" ht="18" hidden="1" customHeight="1" outlineLevel="1">
      <c r="A191" s="131" t="s">
        <v>47</v>
      </c>
      <c r="B191" s="132" t="s">
        <v>208</v>
      </c>
      <c r="C191" s="133">
        <v>3778008.1604092531</v>
      </c>
      <c r="D191" s="133">
        <v>28824088.839590739</v>
      </c>
      <c r="E191" s="133">
        <v>32602096.999999993</v>
      </c>
    </row>
    <row r="192" spans="1:5" ht="18" hidden="1" customHeight="1" outlineLevel="1">
      <c r="A192" s="131" t="s">
        <v>47</v>
      </c>
      <c r="B192" s="132" t="s">
        <v>209</v>
      </c>
      <c r="C192" s="133">
        <v>762955</v>
      </c>
      <c r="D192" s="133">
        <v>9417655</v>
      </c>
      <c r="E192" s="133">
        <v>10180610</v>
      </c>
    </row>
    <row r="193" spans="1:5" ht="18" hidden="1" customHeight="1" outlineLevel="1">
      <c r="A193" s="131" t="s">
        <v>47</v>
      </c>
      <c r="B193" s="132" t="s">
        <v>211</v>
      </c>
      <c r="C193" s="133">
        <v>7037671</v>
      </c>
      <c r="D193" s="133">
        <v>33626161</v>
      </c>
      <c r="E193" s="133">
        <v>40663832</v>
      </c>
    </row>
    <row r="194" spans="1:5" ht="18" hidden="1" customHeight="1" outlineLevel="1">
      <c r="A194" s="131"/>
      <c r="B194" s="132" t="s">
        <v>212</v>
      </c>
      <c r="C194" s="133">
        <v>9769013</v>
      </c>
      <c r="D194" s="133">
        <v>6788636</v>
      </c>
      <c r="E194" s="133">
        <v>16557649</v>
      </c>
    </row>
    <row r="195" spans="1:5" ht="18" hidden="1" customHeight="1" outlineLevel="1">
      <c r="A195" s="131" t="s">
        <v>47</v>
      </c>
      <c r="B195" s="132" t="s">
        <v>213</v>
      </c>
      <c r="C195" s="133">
        <v>29578002</v>
      </c>
      <c r="D195" s="133">
        <v>343162139</v>
      </c>
      <c r="E195" s="133">
        <v>372740141</v>
      </c>
    </row>
    <row r="196" spans="1:5" ht="18" hidden="1" customHeight="1" outlineLevel="1">
      <c r="A196" s="131" t="s">
        <v>47</v>
      </c>
      <c r="B196" s="132" t="s">
        <v>214</v>
      </c>
      <c r="C196" s="133">
        <v>1553293</v>
      </c>
      <c r="D196" s="133">
        <v>165346</v>
      </c>
      <c r="E196" s="133">
        <v>1718639</v>
      </c>
    </row>
    <row r="197" spans="1:5" ht="18" hidden="1" customHeight="1" outlineLevel="1">
      <c r="A197" s="131"/>
      <c r="B197" s="132" t="s">
        <v>273</v>
      </c>
      <c r="C197" s="133">
        <v>0</v>
      </c>
      <c r="D197" s="133">
        <v>32899231</v>
      </c>
      <c r="E197" s="133">
        <v>32899231</v>
      </c>
    </row>
    <row r="198" spans="1:5" ht="18" hidden="1" customHeight="1" outlineLevel="1">
      <c r="A198" s="131" t="s">
        <v>47</v>
      </c>
      <c r="B198" s="132" t="s">
        <v>215</v>
      </c>
      <c r="C198" s="133">
        <v>15208</v>
      </c>
      <c r="D198" s="133">
        <v>753</v>
      </c>
      <c r="E198" s="133">
        <v>15961</v>
      </c>
    </row>
    <row r="199" spans="1:5" ht="18" hidden="1" customHeight="1" outlineLevel="1">
      <c r="A199" s="131" t="s">
        <v>47</v>
      </c>
      <c r="B199" s="132" t="s">
        <v>216</v>
      </c>
      <c r="C199" s="133">
        <v>0</v>
      </c>
      <c r="D199" s="133">
        <v>3322255</v>
      </c>
      <c r="E199" s="133">
        <v>3322255</v>
      </c>
    </row>
    <row r="200" spans="1:5" ht="18" hidden="1" customHeight="1" outlineLevel="1">
      <c r="A200" s="131" t="s">
        <v>47</v>
      </c>
      <c r="B200" s="132" t="s">
        <v>217</v>
      </c>
      <c r="C200" s="133">
        <v>82480.151720432346</v>
      </c>
      <c r="D200" s="133">
        <v>290085.43319412245</v>
      </c>
      <c r="E200" s="133">
        <v>372565.58491455478</v>
      </c>
    </row>
    <row r="201" spans="1:5" ht="18" hidden="1" customHeight="1" outlineLevel="1">
      <c r="A201" s="131" t="s">
        <v>47</v>
      </c>
      <c r="B201" s="132" t="s">
        <v>218</v>
      </c>
      <c r="C201" s="133">
        <v>30944</v>
      </c>
      <c r="D201" s="133">
        <v>347751</v>
      </c>
      <c r="E201" s="133">
        <v>378695</v>
      </c>
    </row>
    <row r="202" spans="1:5" ht="18" hidden="1" customHeight="1" outlineLevel="1">
      <c r="A202" s="131" t="s">
        <v>47</v>
      </c>
      <c r="B202" s="132" t="s">
        <v>219</v>
      </c>
      <c r="C202" s="133">
        <v>0</v>
      </c>
      <c r="D202" s="133">
        <v>0</v>
      </c>
      <c r="E202" s="133">
        <v>0</v>
      </c>
    </row>
    <row r="203" spans="1:5" ht="18" hidden="1" customHeight="1" outlineLevel="1">
      <c r="A203" s="131"/>
      <c r="B203" s="132" t="s">
        <v>277</v>
      </c>
      <c r="C203" s="133">
        <v>1690</v>
      </c>
      <c r="D203" s="133">
        <v>92920</v>
      </c>
      <c r="E203" s="133">
        <v>94610</v>
      </c>
    </row>
    <row r="204" spans="1:5" ht="18" hidden="1" customHeight="1" outlineLevel="1">
      <c r="A204" s="131"/>
      <c r="B204" s="132" t="s">
        <v>220</v>
      </c>
      <c r="C204" s="133">
        <v>0</v>
      </c>
      <c r="D204" s="133">
        <v>0</v>
      </c>
      <c r="E204" s="133">
        <v>0</v>
      </c>
    </row>
    <row r="205" spans="1:5" ht="18" hidden="1" customHeight="1" outlineLevel="1">
      <c r="A205" s="131" t="s">
        <v>47</v>
      </c>
      <c r="B205" s="132" t="s">
        <v>221</v>
      </c>
      <c r="C205" s="134"/>
      <c r="D205" s="134"/>
      <c r="E205" s="133">
        <v>0</v>
      </c>
    </row>
    <row r="206" spans="1:5" ht="18" hidden="1" customHeight="1" outlineLevel="1">
      <c r="A206" s="131"/>
      <c r="B206" s="132" t="s">
        <v>274</v>
      </c>
      <c r="C206" s="133">
        <v>0</v>
      </c>
      <c r="D206" s="133">
        <v>0</v>
      </c>
      <c r="E206" s="133">
        <v>0</v>
      </c>
    </row>
    <row r="207" spans="1:5" ht="18" hidden="1" customHeight="1" outlineLevel="1">
      <c r="A207" s="131" t="s">
        <v>47</v>
      </c>
      <c r="B207" s="132" t="s">
        <v>222</v>
      </c>
      <c r="C207" s="133">
        <v>2905081</v>
      </c>
      <c r="D207" s="133">
        <v>18185548</v>
      </c>
      <c r="E207" s="133">
        <v>21090629</v>
      </c>
    </row>
    <row r="208" spans="1:5" ht="18" hidden="1" customHeight="1" outlineLevel="1">
      <c r="A208" s="131"/>
      <c r="B208" s="132" t="s">
        <v>278</v>
      </c>
      <c r="C208" s="133">
        <v>0</v>
      </c>
      <c r="D208" s="133">
        <v>0</v>
      </c>
      <c r="E208" s="133">
        <v>0</v>
      </c>
    </row>
    <row r="209" spans="1:5" ht="18" hidden="1" customHeight="1" outlineLevel="1">
      <c r="A209" s="131" t="s">
        <v>47</v>
      </c>
      <c r="B209" s="132" t="s">
        <v>223</v>
      </c>
      <c r="C209" s="133">
        <v>558333.89599999995</v>
      </c>
      <c r="D209" s="133">
        <v>607291</v>
      </c>
      <c r="E209" s="133">
        <v>1165624.8959999999</v>
      </c>
    </row>
    <row r="210" spans="1:5" ht="18" hidden="1" customHeight="1" outlineLevel="1">
      <c r="A210" s="131" t="s">
        <v>47</v>
      </c>
      <c r="B210" s="132" t="s">
        <v>224</v>
      </c>
      <c r="C210" s="133">
        <v>191691</v>
      </c>
      <c r="D210" s="133">
        <v>2875209</v>
      </c>
      <c r="E210" s="133">
        <v>3066900</v>
      </c>
    </row>
    <row r="211" spans="1:5" ht="18" hidden="1" customHeight="1" outlineLevel="1">
      <c r="A211" s="131" t="s">
        <v>47</v>
      </c>
      <c r="B211" s="132" t="s">
        <v>225</v>
      </c>
      <c r="C211" s="133">
        <v>207420</v>
      </c>
      <c r="D211" s="133">
        <v>3043688</v>
      </c>
      <c r="E211" s="133">
        <v>3251108</v>
      </c>
    </row>
    <row r="212" spans="1:5" ht="18" customHeight="1" collapsed="1">
      <c r="A212" s="131" t="s">
        <v>61</v>
      </c>
      <c r="B212" s="135" t="s">
        <v>258</v>
      </c>
      <c r="C212" s="133">
        <f>SUM($C$184:$C$211)</f>
        <v>57108310.208129689</v>
      </c>
      <c r="D212" s="133">
        <f>SUM($D$184:$D$211)</f>
        <v>484510829.27278483</v>
      </c>
      <c r="E212" s="133">
        <f>SUM($E$184:$E$211)</f>
        <v>541619139.48091459</v>
      </c>
    </row>
    <row r="213" spans="1:5" ht="18" hidden="1" customHeight="1" outlineLevel="1">
      <c r="A213" s="131" t="s">
        <v>47</v>
      </c>
      <c r="B213" s="132" t="s">
        <v>202</v>
      </c>
      <c r="C213" s="133">
        <v>0</v>
      </c>
      <c r="D213" s="133">
        <v>0</v>
      </c>
      <c r="E213" s="133">
        <v>0</v>
      </c>
    </row>
    <row r="214" spans="1:5" ht="18" hidden="1" customHeight="1" outlineLevel="1">
      <c r="A214" s="131"/>
      <c r="B214" s="132" t="s">
        <v>272</v>
      </c>
      <c r="C214" s="133">
        <v>0</v>
      </c>
      <c r="D214" s="133">
        <v>0</v>
      </c>
      <c r="E214" s="133">
        <v>0</v>
      </c>
    </row>
    <row r="215" spans="1:5" ht="18" hidden="1" customHeight="1" outlineLevel="1">
      <c r="A215" s="131"/>
      <c r="B215" s="132" t="s">
        <v>203</v>
      </c>
      <c r="C215" s="133">
        <v>12288131</v>
      </c>
      <c r="D215" s="133">
        <v>0</v>
      </c>
      <c r="E215" s="133">
        <v>12288131</v>
      </c>
    </row>
    <row r="216" spans="1:5" ht="18" hidden="1" customHeight="1" outlineLevel="1">
      <c r="A216" s="131" t="s">
        <v>47</v>
      </c>
      <c r="B216" s="132" t="s">
        <v>204</v>
      </c>
      <c r="C216" s="133">
        <v>480791</v>
      </c>
      <c r="D216" s="133">
        <v>1605351</v>
      </c>
      <c r="E216" s="133">
        <v>2086142</v>
      </c>
    </row>
    <row r="217" spans="1:5" ht="18" hidden="1" customHeight="1" outlineLevel="1">
      <c r="A217" s="131" t="s">
        <v>47</v>
      </c>
      <c r="B217" s="132" t="s">
        <v>205</v>
      </c>
      <c r="C217" s="133">
        <v>0</v>
      </c>
      <c r="D217" s="133">
        <v>191067</v>
      </c>
      <c r="E217" s="133">
        <v>191067</v>
      </c>
    </row>
    <row r="218" spans="1:5" ht="18" hidden="1" customHeight="1" outlineLevel="1">
      <c r="A218" s="131"/>
      <c r="B218" s="132" t="s">
        <v>206</v>
      </c>
      <c r="C218" s="133">
        <v>-26195.94</v>
      </c>
      <c r="D218" s="133">
        <v>-52978.75</v>
      </c>
      <c r="E218" s="133">
        <v>-79174.69</v>
      </c>
    </row>
    <row r="219" spans="1:5" ht="18" hidden="1" customHeight="1" outlineLevel="1">
      <c r="A219" s="131"/>
      <c r="B219" s="132" t="s">
        <v>207</v>
      </c>
      <c r="C219" s="133">
        <v>5259</v>
      </c>
      <c r="D219" s="133">
        <v>244944</v>
      </c>
      <c r="E219" s="133">
        <v>250203</v>
      </c>
    </row>
    <row r="220" spans="1:5" ht="18" hidden="1" customHeight="1" outlineLevel="1">
      <c r="A220" s="131" t="s">
        <v>47</v>
      </c>
      <c r="B220" s="132" t="s">
        <v>208</v>
      </c>
      <c r="C220" s="133">
        <v>33645948.160409257</v>
      </c>
      <c r="D220" s="133">
        <v>263814046.83959073</v>
      </c>
      <c r="E220" s="133">
        <v>297459995</v>
      </c>
    </row>
    <row r="221" spans="1:5" ht="18" hidden="1" customHeight="1" outlineLevel="1">
      <c r="A221" s="131" t="s">
        <v>47</v>
      </c>
      <c r="B221" s="132" t="s">
        <v>209</v>
      </c>
      <c r="C221" s="133">
        <v>4901319</v>
      </c>
      <c r="D221" s="133">
        <v>28629781</v>
      </c>
      <c r="E221" s="133">
        <v>33531100</v>
      </c>
    </row>
    <row r="222" spans="1:5" ht="18" hidden="1" customHeight="1" outlineLevel="1">
      <c r="A222" s="131" t="s">
        <v>47</v>
      </c>
      <c r="B222" s="132" t="s">
        <v>211</v>
      </c>
      <c r="C222" s="133">
        <v>56031493</v>
      </c>
      <c r="D222" s="133">
        <v>226554808</v>
      </c>
      <c r="E222" s="133">
        <v>282586301</v>
      </c>
    </row>
    <row r="223" spans="1:5" ht="18" hidden="1" customHeight="1" outlineLevel="1">
      <c r="A223" s="131"/>
      <c r="B223" s="132" t="s">
        <v>212</v>
      </c>
      <c r="C223" s="133">
        <v>9769013</v>
      </c>
      <c r="D223" s="133">
        <v>6788636</v>
      </c>
      <c r="E223" s="133">
        <v>16557649</v>
      </c>
    </row>
    <row r="224" spans="1:5" ht="18" hidden="1" customHeight="1" outlineLevel="1">
      <c r="A224" s="131" t="s">
        <v>47</v>
      </c>
      <c r="B224" s="132" t="s">
        <v>213</v>
      </c>
      <c r="C224" s="133">
        <v>32740029</v>
      </c>
      <c r="D224" s="133">
        <v>379847774</v>
      </c>
      <c r="E224" s="133">
        <v>412587803</v>
      </c>
    </row>
    <row r="225" spans="1:5" ht="18" hidden="1" customHeight="1" outlineLevel="1">
      <c r="A225" s="131" t="s">
        <v>47</v>
      </c>
      <c r="B225" s="132" t="s">
        <v>214</v>
      </c>
      <c r="C225" s="133">
        <v>1668525</v>
      </c>
      <c r="D225" s="133">
        <v>490862</v>
      </c>
      <c r="E225" s="133">
        <v>2159387</v>
      </c>
    </row>
    <row r="226" spans="1:5" ht="18" hidden="1" customHeight="1" outlineLevel="1">
      <c r="A226" s="131"/>
      <c r="B226" s="132" t="s">
        <v>273</v>
      </c>
      <c r="C226" s="133">
        <v>0</v>
      </c>
      <c r="D226" s="133">
        <v>41577479</v>
      </c>
      <c r="E226" s="133">
        <v>41577479</v>
      </c>
    </row>
    <row r="227" spans="1:5" ht="18" hidden="1" customHeight="1" outlineLevel="1">
      <c r="A227" s="131" t="s">
        <v>47</v>
      </c>
      <c r="B227" s="132" t="s">
        <v>215</v>
      </c>
      <c r="C227" s="133">
        <v>49238</v>
      </c>
      <c r="D227" s="133">
        <v>753</v>
      </c>
      <c r="E227" s="133">
        <v>49991</v>
      </c>
    </row>
    <row r="228" spans="1:5" ht="18" hidden="1" customHeight="1" outlineLevel="1">
      <c r="A228" s="131" t="s">
        <v>47</v>
      </c>
      <c r="B228" s="132" t="s">
        <v>216</v>
      </c>
      <c r="C228" s="133">
        <v>0</v>
      </c>
      <c r="D228" s="133">
        <v>10590097</v>
      </c>
      <c r="E228" s="133">
        <v>10590097</v>
      </c>
    </row>
    <row r="229" spans="1:5" ht="18" hidden="1" customHeight="1" outlineLevel="1">
      <c r="A229" s="131" t="s">
        <v>47</v>
      </c>
      <c r="B229" s="132" t="s">
        <v>217</v>
      </c>
      <c r="C229" s="133">
        <v>84855.165053765682</v>
      </c>
      <c r="D229" s="133">
        <v>1105913.6598607891</v>
      </c>
      <c r="E229" s="133">
        <v>1190768.8249145548</v>
      </c>
    </row>
    <row r="230" spans="1:5" ht="18" hidden="1" customHeight="1" outlineLevel="1">
      <c r="A230" s="131" t="s">
        <v>47</v>
      </c>
      <c r="B230" s="132" t="s">
        <v>218</v>
      </c>
      <c r="C230" s="133">
        <v>21168675</v>
      </c>
      <c r="D230" s="133">
        <v>30300871</v>
      </c>
      <c r="E230" s="133">
        <v>51469546</v>
      </c>
    </row>
    <row r="231" spans="1:5" ht="18" hidden="1" customHeight="1" outlineLevel="1">
      <c r="A231" s="131" t="s">
        <v>47</v>
      </c>
      <c r="B231" s="132" t="s">
        <v>219</v>
      </c>
      <c r="C231" s="133">
        <v>0</v>
      </c>
      <c r="D231" s="133">
        <v>252768</v>
      </c>
      <c r="E231" s="133">
        <v>252768</v>
      </c>
    </row>
    <row r="232" spans="1:5" ht="18" hidden="1" customHeight="1" outlineLevel="1">
      <c r="A232" s="131"/>
      <c r="B232" s="132" t="s">
        <v>277</v>
      </c>
      <c r="C232" s="133">
        <v>28888</v>
      </c>
      <c r="D232" s="133">
        <v>136823</v>
      </c>
      <c r="E232" s="133">
        <v>165711</v>
      </c>
    </row>
    <row r="233" spans="1:5" ht="18" hidden="1" customHeight="1" outlineLevel="1">
      <c r="A233" s="131"/>
      <c r="B233" s="132" t="s">
        <v>220</v>
      </c>
      <c r="C233" s="133">
        <v>0</v>
      </c>
      <c r="D233" s="133">
        <v>44180</v>
      </c>
      <c r="E233" s="133">
        <v>44180</v>
      </c>
    </row>
    <row r="234" spans="1:5" ht="18" hidden="1" customHeight="1" outlineLevel="1">
      <c r="A234" s="131" t="s">
        <v>47</v>
      </c>
      <c r="B234" s="132" t="s">
        <v>221</v>
      </c>
      <c r="C234" s="133">
        <v>341601.11</v>
      </c>
      <c r="D234" s="133">
        <v>0</v>
      </c>
      <c r="E234" s="133">
        <v>341601.11</v>
      </c>
    </row>
    <row r="235" spans="1:5" ht="18" hidden="1" customHeight="1" outlineLevel="1">
      <c r="A235" s="131"/>
      <c r="B235" s="132" t="s">
        <v>274</v>
      </c>
      <c r="C235" s="133">
        <v>62376</v>
      </c>
      <c r="D235" s="133">
        <v>28911</v>
      </c>
      <c r="E235" s="133">
        <v>91287</v>
      </c>
    </row>
    <row r="236" spans="1:5" ht="18" hidden="1" customHeight="1" outlineLevel="1">
      <c r="A236" s="131" t="s">
        <v>47</v>
      </c>
      <c r="B236" s="132" t="s">
        <v>222</v>
      </c>
      <c r="C236" s="133">
        <v>3439039</v>
      </c>
      <c r="D236" s="133">
        <v>20621250</v>
      </c>
      <c r="E236" s="133">
        <v>24060289</v>
      </c>
    </row>
    <row r="237" spans="1:5" ht="18" hidden="1" customHeight="1" outlineLevel="1">
      <c r="A237" s="131"/>
      <c r="B237" s="132" t="s">
        <v>278</v>
      </c>
      <c r="C237" s="133">
        <v>0</v>
      </c>
      <c r="D237" s="133">
        <v>0</v>
      </c>
      <c r="E237" s="133">
        <v>0</v>
      </c>
    </row>
    <row r="238" spans="1:5" ht="18" hidden="1" customHeight="1" outlineLevel="1">
      <c r="A238" s="131" t="s">
        <v>47</v>
      </c>
      <c r="B238" s="132" t="s">
        <v>223</v>
      </c>
      <c r="C238" s="133">
        <v>1160503.9559999998</v>
      </c>
      <c r="D238" s="133">
        <v>1262261</v>
      </c>
      <c r="E238" s="133">
        <v>2422764.9560000002</v>
      </c>
    </row>
    <row r="239" spans="1:5" ht="18" hidden="1" customHeight="1" outlineLevel="1">
      <c r="A239" s="131" t="s">
        <v>47</v>
      </c>
      <c r="B239" s="132" t="s">
        <v>224</v>
      </c>
      <c r="C239" s="133">
        <v>191691</v>
      </c>
      <c r="D239" s="133">
        <v>2875209</v>
      </c>
      <c r="E239" s="133">
        <v>3066900</v>
      </c>
    </row>
    <row r="240" spans="1:5" ht="18" hidden="1" customHeight="1" outlineLevel="1">
      <c r="A240" s="131" t="s">
        <v>47</v>
      </c>
      <c r="B240" s="132" t="s">
        <v>225</v>
      </c>
      <c r="C240" s="133">
        <v>331923</v>
      </c>
      <c r="D240" s="133">
        <v>6735611</v>
      </c>
      <c r="E240" s="133">
        <v>7067534</v>
      </c>
    </row>
    <row r="241" spans="1:5" ht="18" customHeight="1" collapsed="1">
      <c r="A241" s="131" t="s">
        <v>63</v>
      </c>
      <c r="B241" s="135" t="s">
        <v>259</v>
      </c>
      <c r="C241" s="133">
        <f>SUM($C$213:$C$240)</f>
        <v>178363102.45146304</v>
      </c>
      <c r="D241" s="133">
        <f>SUM($D$213:$D$240)</f>
        <v>1023646417.7494515</v>
      </c>
      <c r="E241" s="133">
        <f>SUM($E$213:$E$240)</f>
        <v>1202009520.2009144</v>
      </c>
    </row>
    <row r="242" spans="1:5" ht="18" hidden="1" customHeight="1" outlineLevel="1">
      <c r="A242" s="131" t="s">
        <v>47</v>
      </c>
      <c r="B242" s="136" t="s">
        <v>202</v>
      </c>
      <c r="C242" s="133">
        <v>0</v>
      </c>
      <c r="D242" s="133">
        <v>54982957</v>
      </c>
      <c r="E242" s="133">
        <v>54982957</v>
      </c>
    </row>
    <row r="243" spans="1:5" ht="18" hidden="1" customHeight="1" outlineLevel="1">
      <c r="A243" s="131"/>
      <c r="B243" s="136" t="s">
        <v>272</v>
      </c>
      <c r="C243" s="133">
        <v>90048</v>
      </c>
      <c r="D243" s="133">
        <v>13380265</v>
      </c>
      <c r="E243" s="133">
        <v>13470313</v>
      </c>
    </row>
    <row r="244" spans="1:5" ht="18" hidden="1" customHeight="1" outlineLevel="1">
      <c r="A244" s="131"/>
      <c r="B244" s="136" t="s">
        <v>203</v>
      </c>
      <c r="C244" s="133">
        <v>54732676</v>
      </c>
      <c r="D244" s="133">
        <v>2939</v>
      </c>
      <c r="E244" s="133">
        <v>54735615</v>
      </c>
    </row>
    <row r="245" spans="1:5" ht="18" hidden="1" customHeight="1" outlineLevel="1">
      <c r="A245" s="131" t="s">
        <v>47</v>
      </c>
      <c r="B245" s="136" t="s">
        <v>204</v>
      </c>
      <c r="C245" s="133">
        <v>12021097</v>
      </c>
      <c r="D245" s="133">
        <v>22544668</v>
      </c>
      <c r="E245" s="133">
        <v>34565765</v>
      </c>
    </row>
    <row r="246" spans="1:5" ht="18" hidden="1" customHeight="1" outlineLevel="1">
      <c r="A246" s="131" t="s">
        <v>47</v>
      </c>
      <c r="B246" s="136" t="s">
        <v>205</v>
      </c>
      <c r="C246" s="133">
        <v>0</v>
      </c>
      <c r="D246" s="133">
        <v>37430872</v>
      </c>
      <c r="E246" s="133">
        <v>37430872</v>
      </c>
    </row>
    <row r="247" spans="1:5" ht="18" hidden="1" customHeight="1" outlineLevel="1">
      <c r="A247" s="131"/>
      <c r="B247" s="136" t="s">
        <v>206</v>
      </c>
      <c r="C247" s="133">
        <v>11934444.310000001</v>
      </c>
      <c r="D247" s="133">
        <v>24440726.879999999</v>
      </c>
      <c r="E247" s="133">
        <v>36375171.189999998</v>
      </c>
    </row>
    <row r="248" spans="1:5" ht="18" hidden="1" customHeight="1" outlineLevel="1">
      <c r="A248" s="131"/>
      <c r="B248" s="136" t="s">
        <v>207</v>
      </c>
      <c r="C248" s="133">
        <v>480511</v>
      </c>
      <c r="D248" s="133">
        <v>23526828</v>
      </c>
      <c r="E248" s="133">
        <v>24007339</v>
      </c>
    </row>
    <row r="249" spans="1:5" ht="18" hidden="1" customHeight="1" outlineLevel="1">
      <c r="A249" s="131" t="s">
        <v>47</v>
      </c>
      <c r="B249" s="136" t="s">
        <v>208</v>
      </c>
      <c r="C249" s="133">
        <v>223524073.16040927</v>
      </c>
      <c r="D249" s="133">
        <v>1905314560.6029575</v>
      </c>
      <c r="E249" s="133">
        <v>2128838633.7633667</v>
      </c>
    </row>
    <row r="250" spans="1:5" ht="18" hidden="1" customHeight="1" outlineLevel="1">
      <c r="A250" s="131" t="s">
        <v>47</v>
      </c>
      <c r="B250" s="136" t="s">
        <v>209</v>
      </c>
      <c r="C250" s="133">
        <v>57910401</v>
      </c>
      <c r="D250" s="133">
        <v>666835723</v>
      </c>
      <c r="E250" s="133">
        <v>724746124</v>
      </c>
    </row>
    <row r="251" spans="1:5" ht="18" hidden="1" customHeight="1" outlineLevel="1">
      <c r="A251" s="131" t="s">
        <v>47</v>
      </c>
      <c r="B251" s="136" t="s">
        <v>211</v>
      </c>
      <c r="C251" s="133">
        <v>250383552</v>
      </c>
      <c r="D251" s="133">
        <v>1269429433</v>
      </c>
      <c r="E251" s="133">
        <v>1519812985</v>
      </c>
    </row>
    <row r="252" spans="1:5" ht="18" hidden="1" customHeight="1" outlineLevel="1">
      <c r="A252" s="131"/>
      <c r="B252" s="136" t="s">
        <v>212</v>
      </c>
      <c r="C252" s="133">
        <v>35754461</v>
      </c>
      <c r="D252" s="133">
        <v>24788636</v>
      </c>
      <c r="E252" s="133">
        <v>60543097</v>
      </c>
    </row>
    <row r="253" spans="1:5" ht="18" hidden="1" customHeight="1" outlineLevel="1">
      <c r="A253" s="131" t="s">
        <v>47</v>
      </c>
      <c r="B253" s="136" t="s">
        <v>213</v>
      </c>
      <c r="C253" s="133">
        <v>257156654</v>
      </c>
      <c r="D253" s="133">
        <v>2983234954</v>
      </c>
      <c r="E253" s="133">
        <v>3240391608</v>
      </c>
    </row>
    <row r="254" spans="1:5" ht="18" hidden="1" customHeight="1" outlineLevel="1">
      <c r="A254" s="131" t="s">
        <v>47</v>
      </c>
      <c r="B254" s="136" t="s">
        <v>214</v>
      </c>
      <c r="C254" s="133">
        <v>29500931</v>
      </c>
      <c r="D254" s="133">
        <v>3468771</v>
      </c>
      <c r="E254" s="133">
        <v>32969702</v>
      </c>
    </row>
    <row r="255" spans="1:5" ht="18" hidden="1" customHeight="1" outlineLevel="1">
      <c r="A255" s="131"/>
      <c r="B255" s="136" t="s">
        <v>273</v>
      </c>
      <c r="C255" s="133">
        <v>0</v>
      </c>
      <c r="D255" s="133">
        <v>220877286</v>
      </c>
      <c r="E255" s="133">
        <v>220877286</v>
      </c>
    </row>
    <row r="256" spans="1:5" ht="18" hidden="1" customHeight="1" outlineLevel="1">
      <c r="A256" s="131" t="s">
        <v>47</v>
      </c>
      <c r="B256" s="136" t="s">
        <v>215</v>
      </c>
      <c r="C256" s="133">
        <v>16409124</v>
      </c>
      <c r="D256" s="133">
        <v>776364</v>
      </c>
      <c r="E256" s="133">
        <v>17185488</v>
      </c>
    </row>
    <row r="257" spans="1:5" ht="18" hidden="1" customHeight="1" outlineLevel="1">
      <c r="A257" s="131" t="s">
        <v>47</v>
      </c>
      <c r="B257" s="136" t="s">
        <v>216</v>
      </c>
      <c r="C257" s="133">
        <v>1513932</v>
      </c>
      <c r="D257" s="133">
        <v>115116466</v>
      </c>
      <c r="E257" s="133">
        <v>116630398</v>
      </c>
    </row>
    <row r="258" spans="1:5" ht="18" hidden="1" customHeight="1" outlineLevel="1">
      <c r="A258" s="131" t="s">
        <v>47</v>
      </c>
      <c r="B258" s="136" t="s">
        <v>217</v>
      </c>
      <c r="C258" s="133">
        <v>14146891.689821821</v>
      </c>
      <c r="D258" s="133">
        <v>82677919.290480539</v>
      </c>
      <c r="E258" s="133">
        <v>96824810.980302364</v>
      </c>
    </row>
    <row r="259" spans="1:5" ht="18" hidden="1" customHeight="1" outlineLevel="1">
      <c r="A259" s="131" t="s">
        <v>47</v>
      </c>
      <c r="B259" s="136" t="s">
        <v>218</v>
      </c>
      <c r="C259" s="133">
        <v>122040353</v>
      </c>
      <c r="D259" s="133">
        <v>1168773427</v>
      </c>
      <c r="E259" s="133">
        <v>1290813780</v>
      </c>
    </row>
    <row r="260" spans="1:5" ht="18" hidden="1" customHeight="1" outlineLevel="1">
      <c r="A260" s="131" t="s">
        <v>47</v>
      </c>
      <c r="B260" s="136" t="s">
        <v>219</v>
      </c>
      <c r="C260" s="133">
        <v>5216993</v>
      </c>
      <c r="D260" s="133">
        <v>13734674</v>
      </c>
      <c r="E260" s="133">
        <v>18951667</v>
      </c>
    </row>
    <row r="261" spans="1:5" ht="18" hidden="1" customHeight="1" outlineLevel="1">
      <c r="A261" s="131"/>
      <c r="B261" s="136" t="s">
        <v>277</v>
      </c>
      <c r="C261" s="133">
        <v>563906</v>
      </c>
      <c r="D261" s="133">
        <v>29733410</v>
      </c>
      <c r="E261" s="133">
        <v>30297316</v>
      </c>
    </row>
    <row r="262" spans="1:5" ht="18" hidden="1" customHeight="1" outlineLevel="1">
      <c r="A262" s="131"/>
      <c r="B262" s="136" t="s">
        <v>220</v>
      </c>
      <c r="C262" s="133">
        <v>0</v>
      </c>
      <c r="D262" s="133">
        <v>14312146</v>
      </c>
      <c r="E262" s="133">
        <v>14312146</v>
      </c>
    </row>
    <row r="263" spans="1:5" ht="18" hidden="1" customHeight="1" outlineLevel="1">
      <c r="A263" s="131" t="s">
        <v>47</v>
      </c>
      <c r="B263" s="136" t="s">
        <v>221</v>
      </c>
      <c r="C263" s="133">
        <v>6019336.4800000004</v>
      </c>
      <c r="D263" s="133">
        <v>0</v>
      </c>
      <c r="E263" s="133">
        <v>6019336.4800000004</v>
      </c>
    </row>
    <row r="264" spans="1:5" ht="18" hidden="1" customHeight="1" outlineLevel="1">
      <c r="A264" s="131"/>
      <c r="B264" s="136" t="s">
        <v>274</v>
      </c>
      <c r="C264" s="133">
        <v>3581735</v>
      </c>
      <c r="D264" s="133">
        <v>57822</v>
      </c>
      <c r="E264" s="133">
        <v>3639557</v>
      </c>
    </row>
    <row r="265" spans="1:5" ht="18" hidden="1" customHeight="1" outlineLevel="1">
      <c r="A265" s="131" t="s">
        <v>47</v>
      </c>
      <c r="B265" s="136" t="s">
        <v>222</v>
      </c>
      <c r="C265" s="133">
        <v>331297918</v>
      </c>
      <c r="D265" s="133">
        <v>1013129522</v>
      </c>
      <c r="E265" s="133">
        <v>1344427440</v>
      </c>
    </row>
    <row r="266" spans="1:5" ht="18" hidden="1" customHeight="1" outlineLevel="1">
      <c r="A266" s="131"/>
      <c r="B266" s="136" t="s">
        <v>278</v>
      </c>
      <c r="C266" s="133">
        <v>0</v>
      </c>
      <c r="D266" s="133">
        <v>0</v>
      </c>
      <c r="E266" s="133">
        <v>0</v>
      </c>
    </row>
    <row r="267" spans="1:5" ht="18" hidden="1" customHeight="1" outlineLevel="1">
      <c r="A267" s="131" t="s">
        <v>47</v>
      </c>
      <c r="B267" s="136" t="s">
        <v>223</v>
      </c>
      <c r="C267" s="133">
        <v>50934168.498999998</v>
      </c>
      <c r="D267" s="133">
        <v>55400213</v>
      </c>
      <c r="E267" s="133">
        <v>106334381.499</v>
      </c>
    </row>
    <row r="268" spans="1:5" ht="18" hidden="1" customHeight="1" outlineLevel="1">
      <c r="A268" s="131" t="s">
        <v>47</v>
      </c>
      <c r="B268" s="136" t="s">
        <v>224</v>
      </c>
      <c r="C268" s="133">
        <v>10413121</v>
      </c>
      <c r="D268" s="133">
        <v>156391801</v>
      </c>
      <c r="E268" s="133">
        <v>166804922</v>
      </c>
    </row>
    <row r="269" spans="1:5" ht="18" hidden="1" customHeight="1" outlineLevel="1">
      <c r="A269" s="131" t="s">
        <v>47</v>
      </c>
      <c r="B269" s="136" t="s">
        <v>225</v>
      </c>
      <c r="C269" s="133">
        <v>11632324</v>
      </c>
      <c r="D269" s="133">
        <v>139299249</v>
      </c>
      <c r="E269" s="133">
        <v>150931573</v>
      </c>
    </row>
    <row r="270" spans="1:5" ht="18" customHeight="1" collapsed="1">
      <c r="A270" s="131" t="s">
        <v>64</v>
      </c>
      <c r="B270" s="137" t="s">
        <v>260</v>
      </c>
      <c r="C270" s="133">
        <f>SUM($C$242:$C$269)</f>
        <v>1507258651.1392312</v>
      </c>
      <c r="D270" s="133">
        <f>SUM($D$242:$D$269)</f>
        <v>10039661632.773438</v>
      </c>
      <c r="E270" s="133">
        <f>SUM($E$242:$E$269)</f>
        <v>11546920283.91267</v>
      </c>
    </row>
    <row r="271" spans="1:5" ht="18" customHeight="1">
      <c r="A271" s="402" t="s">
        <v>261</v>
      </c>
      <c r="B271" s="402"/>
      <c r="C271" s="402"/>
      <c r="D271" s="402"/>
      <c r="E271" s="402"/>
    </row>
    <row r="272" spans="1:5" ht="18" hidden="1" customHeight="1" outlineLevel="1">
      <c r="A272" s="131" t="s">
        <v>47</v>
      </c>
      <c r="B272" s="132" t="s">
        <v>202</v>
      </c>
      <c r="C272" s="133">
        <v>0</v>
      </c>
      <c r="D272" s="133">
        <v>2961</v>
      </c>
      <c r="E272" s="133">
        <v>2961</v>
      </c>
    </row>
    <row r="273" spans="1:5" ht="18" hidden="1" customHeight="1" outlineLevel="1">
      <c r="A273" s="131"/>
      <c r="B273" s="132" t="s">
        <v>272</v>
      </c>
      <c r="C273" s="133">
        <v>0</v>
      </c>
      <c r="D273" s="133">
        <v>112930</v>
      </c>
      <c r="E273" s="133">
        <v>112930</v>
      </c>
    </row>
    <row r="274" spans="1:5" ht="18" hidden="1" customHeight="1" outlineLevel="1">
      <c r="A274" s="131"/>
      <c r="B274" s="132" t="s">
        <v>203</v>
      </c>
      <c r="C274" s="133">
        <v>1953920</v>
      </c>
      <c r="D274" s="133">
        <v>0</v>
      </c>
      <c r="E274" s="133">
        <v>1953920</v>
      </c>
    </row>
    <row r="275" spans="1:5" ht="18" hidden="1" customHeight="1" outlineLevel="1">
      <c r="A275" s="131" t="s">
        <v>47</v>
      </c>
      <c r="B275" s="132" t="s">
        <v>204</v>
      </c>
      <c r="C275" s="133">
        <v>595644</v>
      </c>
      <c r="D275" s="133">
        <v>848532</v>
      </c>
      <c r="E275" s="133">
        <v>1444176</v>
      </c>
    </row>
    <row r="276" spans="1:5" ht="18" hidden="1" customHeight="1" outlineLevel="1">
      <c r="A276" s="131" t="s">
        <v>47</v>
      </c>
      <c r="B276" s="132" t="s">
        <v>205</v>
      </c>
      <c r="C276" s="133">
        <v>0</v>
      </c>
      <c r="D276" s="133">
        <v>337379</v>
      </c>
      <c r="E276" s="133">
        <v>337379</v>
      </c>
    </row>
    <row r="277" spans="1:5" ht="18" hidden="1" customHeight="1" outlineLevel="1">
      <c r="A277" s="131"/>
      <c r="B277" s="132" t="s">
        <v>206</v>
      </c>
      <c r="C277" s="133">
        <v>691844.95</v>
      </c>
      <c r="D277" s="133">
        <v>1511619.2</v>
      </c>
      <c r="E277" s="133">
        <v>2203464.15</v>
      </c>
    </row>
    <row r="278" spans="1:5" ht="18" hidden="1" customHeight="1" outlineLevel="1">
      <c r="A278" s="131"/>
      <c r="B278" s="132" t="s">
        <v>207</v>
      </c>
      <c r="C278" s="133">
        <v>0</v>
      </c>
      <c r="D278" s="133">
        <v>352125</v>
      </c>
      <c r="E278" s="133">
        <v>352125</v>
      </c>
    </row>
    <row r="279" spans="1:5" ht="18" hidden="1" customHeight="1" outlineLevel="1">
      <c r="A279" s="131" t="s">
        <v>47</v>
      </c>
      <c r="B279" s="132" t="s">
        <v>208</v>
      </c>
      <c r="C279" s="133">
        <v>2466027.9500000002</v>
      </c>
      <c r="D279" s="133">
        <v>61808646.286999971</v>
      </c>
      <c r="E279" s="133">
        <v>64274674.236999974</v>
      </c>
    </row>
    <row r="280" spans="1:5" ht="18" hidden="1" customHeight="1" outlineLevel="1">
      <c r="A280" s="131" t="s">
        <v>47</v>
      </c>
      <c r="B280" s="132" t="s">
        <v>209</v>
      </c>
      <c r="C280" s="133">
        <v>596864</v>
      </c>
      <c r="D280" s="133">
        <v>33030787</v>
      </c>
      <c r="E280" s="133">
        <v>33627651</v>
      </c>
    </row>
    <row r="281" spans="1:5" ht="18" hidden="1" customHeight="1" outlineLevel="1">
      <c r="A281" s="131" t="s">
        <v>47</v>
      </c>
      <c r="B281" s="132" t="s">
        <v>211</v>
      </c>
      <c r="C281" s="133">
        <v>5098689</v>
      </c>
      <c r="D281" s="133">
        <v>61475690</v>
      </c>
      <c r="E281" s="133">
        <v>66574379</v>
      </c>
    </row>
    <row r="282" spans="1:5" ht="18" hidden="1" customHeight="1" outlineLevel="1">
      <c r="A282" s="131"/>
      <c r="B282" s="132" t="s">
        <v>212</v>
      </c>
      <c r="C282" s="133">
        <v>86973</v>
      </c>
      <c r="D282" s="133">
        <v>0</v>
      </c>
      <c r="E282" s="133">
        <v>86973</v>
      </c>
    </row>
    <row r="283" spans="1:5" ht="18" hidden="1" customHeight="1" outlineLevel="1">
      <c r="A283" s="131" t="s">
        <v>47</v>
      </c>
      <c r="B283" s="132" t="s">
        <v>213</v>
      </c>
      <c r="C283" s="133">
        <v>6334976</v>
      </c>
      <c r="D283" s="133">
        <v>298993528</v>
      </c>
      <c r="E283" s="133">
        <v>305328504</v>
      </c>
    </row>
    <row r="284" spans="1:5" ht="18" hidden="1" customHeight="1" outlineLevel="1">
      <c r="A284" s="131" t="s">
        <v>47</v>
      </c>
      <c r="B284" s="132" t="s">
        <v>214</v>
      </c>
      <c r="C284" s="133">
        <v>764524</v>
      </c>
      <c r="D284" s="133">
        <v>10156</v>
      </c>
      <c r="E284" s="133">
        <v>774680</v>
      </c>
    </row>
    <row r="285" spans="1:5" ht="18" hidden="1" customHeight="1" outlineLevel="1">
      <c r="A285" s="131"/>
      <c r="B285" s="132" t="s">
        <v>273</v>
      </c>
      <c r="C285" s="133">
        <v>0</v>
      </c>
      <c r="D285" s="133">
        <v>2696975</v>
      </c>
      <c r="E285" s="133">
        <v>2696975</v>
      </c>
    </row>
    <row r="286" spans="1:5" ht="18" hidden="1" customHeight="1" outlineLevel="1">
      <c r="A286" s="131" t="s">
        <v>47</v>
      </c>
      <c r="B286" s="132" t="s">
        <v>215</v>
      </c>
      <c r="C286" s="133">
        <v>306035</v>
      </c>
      <c r="D286" s="133">
        <v>4240</v>
      </c>
      <c r="E286" s="133">
        <v>310275</v>
      </c>
    </row>
    <row r="287" spans="1:5" ht="18" hidden="1" customHeight="1" outlineLevel="1">
      <c r="A287" s="131" t="s">
        <v>47</v>
      </c>
      <c r="B287" s="132" t="s">
        <v>216</v>
      </c>
      <c r="C287" s="133">
        <v>0</v>
      </c>
      <c r="D287" s="133">
        <v>1653952</v>
      </c>
      <c r="E287" s="133">
        <v>1653952</v>
      </c>
    </row>
    <row r="288" spans="1:5" ht="18" hidden="1" customHeight="1" outlineLevel="1">
      <c r="A288" s="131" t="s">
        <v>47</v>
      </c>
      <c r="B288" s="132" t="s">
        <v>217</v>
      </c>
      <c r="C288" s="133">
        <v>18828.66</v>
      </c>
      <c r="D288" s="133">
        <v>4702073.1399999997</v>
      </c>
      <c r="E288" s="133">
        <v>4720901.8</v>
      </c>
    </row>
    <row r="289" spans="1:5" ht="18" hidden="1" customHeight="1" outlineLevel="1">
      <c r="A289" s="131" t="s">
        <v>47</v>
      </c>
      <c r="B289" s="132" t="s">
        <v>218</v>
      </c>
      <c r="C289" s="133">
        <v>1110777</v>
      </c>
      <c r="D289" s="133">
        <v>76389450</v>
      </c>
      <c r="E289" s="133">
        <v>77500227</v>
      </c>
    </row>
    <row r="290" spans="1:5" ht="18" hidden="1" customHeight="1" outlineLevel="1">
      <c r="A290" s="131" t="s">
        <v>47</v>
      </c>
      <c r="B290" s="132" t="s">
        <v>219</v>
      </c>
      <c r="C290" s="133">
        <v>2199348</v>
      </c>
      <c r="D290" s="133">
        <v>5683619</v>
      </c>
      <c r="E290" s="133">
        <v>7882967</v>
      </c>
    </row>
    <row r="291" spans="1:5" ht="18" hidden="1" customHeight="1" outlineLevel="1">
      <c r="A291" s="131"/>
      <c r="B291" s="132" t="s">
        <v>277</v>
      </c>
      <c r="C291" s="133">
        <v>15000</v>
      </c>
      <c r="D291" s="133">
        <v>151347</v>
      </c>
      <c r="E291" s="133">
        <v>166347</v>
      </c>
    </row>
    <row r="292" spans="1:5" ht="18" hidden="1" customHeight="1" outlineLevel="1">
      <c r="A292" s="131"/>
      <c r="B292" s="132" t="s">
        <v>220</v>
      </c>
      <c r="C292" s="133">
        <v>0</v>
      </c>
      <c r="D292" s="133">
        <v>1751721</v>
      </c>
      <c r="E292" s="133">
        <v>1751721</v>
      </c>
    </row>
    <row r="293" spans="1:5" ht="18" hidden="1" customHeight="1" outlineLevel="1">
      <c r="A293" s="131" t="s">
        <v>47</v>
      </c>
      <c r="B293" s="132" t="s">
        <v>221</v>
      </c>
      <c r="C293" s="133">
        <v>593332</v>
      </c>
      <c r="D293" s="134"/>
      <c r="E293" s="133">
        <v>593332</v>
      </c>
    </row>
    <row r="294" spans="1:5" ht="18" hidden="1" customHeight="1" outlineLevel="1">
      <c r="A294" s="131"/>
      <c r="B294" s="132" t="s">
        <v>274</v>
      </c>
      <c r="C294" s="133">
        <v>0</v>
      </c>
      <c r="D294" s="133">
        <v>0</v>
      </c>
      <c r="E294" s="133">
        <v>0</v>
      </c>
    </row>
    <row r="295" spans="1:5" ht="18" hidden="1" customHeight="1" outlineLevel="1">
      <c r="A295" s="131" t="s">
        <v>47</v>
      </c>
      <c r="B295" s="132" t="s">
        <v>222</v>
      </c>
      <c r="C295" s="133">
        <v>18959026</v>
      </c>
      <c r="D295" s="133">
        <v>74840104</v>
      </c>
      <c r="E295" s="133">
        <v>93799130</v>
      </c>
    </row>
    <row r="296" spans="1:5" ht="18" hidden="1" customHeight="1" outlineLevel="1">
      <c r="A296" s="131"/>
      <c r="B296" s="132" t="s">
        <v>278</v>
      </c>
      <c r="C296" s="133">
        <v>0</v>
      </c>
      <c r="D296" s="133">
        <v>0</v>
      </c>
      <c r="E296" s="133">
        <v>0</v>
      </c>
    </row>
    <row r="297" spans="1:5" ht="18" hidden="1" customHeight="1" outlineLevel="1">
      <c r="A297" s="131" t="s">
        <v>47</v>
      </c>
      <c r="B297" s="132" t="s">
        <v>223</v>
      </c>
      <c r="C297" s="133">
        <v>365526</v>
      </c>
      <c r="D297" s="133">
        <v>1220388</v>
      </c>
      <c r="E297" s="133">
        <v>1585914</v>
      </c>
    </row>
    <row r="298" spans="1:5" ht="18" hidden="1" customHeight="1" outlineLevel="1">
      <c r="A298" s="131" t="s">
        <v>47</v>
      </c>
      <c r="B298" s="132" t="s">
        <v>224</v>
      </c>
      <c r="C298" s="133">
        <v>177113.5</v>
      </c>
      <c r="D298" s="133">
        <v>2490085</v>
      </c>
      <c r="E298" s="133">
        <v>2667198.5</v>
      </c>
    </row>
    <row r="299" spans="1:5" ht="18" hidden="1" customHeight="1" outlineLevel="1">
      <c r="A299" s="131" t="s">
        <v>47</v>
      </c>
      <c r="B299" s="132" t="s">
        <v>225</v>
      </c>
      <c r="C299" s="133">
        <v>3243677</v>
      </c>
      <c r="D299" s="133">
        <v>7236117</v>
      </c>
      <c r="E299" s="133">
        <v>10479794</v>
      </c>
    </row>
    <row r="300" spans="1:5" ht="18" customHeight="1" collapsed="1">
      <c r="A300" s="131" t="s">
        <v>65</v>
      </c>
      <c r="B300" s="135" t="s">
        <v>262</v>
      </c>
      <c r="C300" s="133">
        <f>SUM($C$272:$C$299)</f>
        <v>45578126.060000002</v>
      </c>
      <c r="D300" s="133">
        <f>SUM($D$272:$D$299)</f>
        <v>637304424.62699997</v>
      </c>
      <c r="E300" s="133">
        <f>SUM($E$272:$E$299)</f>
        <v>682882550.68700004</v>
      </c>
    </row>
    <row r="301" spans="1:5" ht="18" hidden="1" customHeight="1" outlineLevel="1">
      <c r="A301" s="131" t="s">
        <v>47</v>
      </c>
      <c r="B301" s="132" t="s">
        <v>202</v>
      </c>
      <c r="C301" s="133">
        <v>0</v>
      </c>
      <c r="D301" s="133">
        <v>1774859</v>
      </c>
      <c r="E301" s="133">
        <v>1774859</v>
      </c>
    </row>
    <row r="302" spans="1:5" ht="18" hidden="1" customHeight="1" outlineLevel="1">
      <c r="A302" s="131"/>
      <c r="B302" s="132" t="s">
        <v>272</v>
      </c>
      <c r="C302" s="133">
        <v>56055</v>
      </c>
      <c r="D302" s="133">
        <v>5168512</v>
      </c>
      <c r="E302" s="133">
        <v>5224567</v>
      </c>
    </row>
    <row r="303" spans="1:5" ht="18" hidden="1" customHeight="1" outlineLevel="1">
      <c r="A303" s="131"/>
      <c r="B303" s="132" t="s">
        <v>203</v>
      </c>
      <c r="C303" s="133">
        <v>10027147</v>
      </c>
      <c r="D303" s="133">
        <v>2939</v>
      </c>
      <c r="E303" s="133">
        <v>10030086</v>
      </c>
    </row>
    <row r="304" spans="1:5" ht="18" hidden="1" customHeight="1" outlineLevel="1">
      <c r="A304" s="131" t="s">
        <v>47</v>
      </c>
      <c r="B304" s="132" t="s">
        <v>204</v>
      </c>
      <c r="C304" s="133">
        <v>4632000</v>
      </c>
      <c r="D304" s="133">
        <v>10239630</v>
      </c>
      <c r="E304" s="133">
        <v>14871630</v>
      </c>
    </row>
    <row r="305" spans="1:5" ht="18" hidden="1" customHeight="1" outlineLevel="1">
      <c r="A305" s="131" t="s">
        <v>47</v>
      </c>
      <c r="B305" s="132" t="s">
        <v>205</v>
      </c>
      <c r="C305" s="133">
        <v>0</v>
      </c>
      <c r="D305" s="133">
        <v>6413116</v>
      </c>
      <c r="E305" s="133">
        <v>6413116</v>
      </c>
    </row>
    <row r="306" spans="1:5" ht="18" hidden="1" customHeight="1" outlineLevel="1">
      <c r="A306" s="131"/>
      <c r="B306" s="132" t="s">
        <v>206</v>
      </c>
      <c r="C306" s="133">
        <v>0</v>
      </c>
      <c r="D306" s="133">
        <v>0</v>
      </c>
      <c r="E306" s="133">
        <v>0</v>
      </c>
    </row>
    <row r="307" spans="1:5" ht="18" hidden="1" customHeight="1" outlineLevel="1">
      <c r="A307" s="131"/>
      <c r="B307" s="132" t="s">
        <v>207</v>
      </c>
      <c r="C307" s="133">
        <v>28248</v>
      </c>
      <c r="D307" s="133">
        <v>2075202</v>
      </c>
      <c r="E307" s="133">
        <v>2103450</v>
      </c>
    </row>
    <row r="308" spans="1:5" ht="18" hidden="1" customHeight="1" outlineLevel="1">
      <c r="A308" s="131" t="s">
        <v>47</v>
      </c>
      <c r="B308" s="132" t="s">
        <v>208</v>
      </c>
      <c r="C308" s="133">
        <v>52570093.849430561</v>
      </c>
      <c r="D308" s="133">
        <v>550922812.10162127</v>
      </c>
      <c r="E308" s="133">
        <v>603492905.95105183</v>
      </c>
    </row>
    <row r="309" spans="1:5" ht="18" hidden="1" customHeight="1" outlineLevel="1">
      <c r="A309" s="131" t="s">
        <v>47</v>
      </c>
      <c r="B309" s="132" t="s">
        <v>209</v>
      </c>
      <c r="C309" s="133">
        <v>19095000</v>
      </c>
      <c r="D309" s="133">
        <v>181752497</v>
      </c>
      <c r="E309" s="133">
        <v>200847497</v>
      </c>
    </row>
    <row r="310" spans="1:5" ht="18" hidden="1" customHeight="1" outlineLevel="1">
      <c r="A310" s="131" t="s">
        <v>47</v>
      </c>
      <c r="B310" s="132" t="s">
        <v>211</v>
      </c>
      <c r="C310" s="133">
        <v>48929984</v>
      </c>
      <c r="D310" s="133">
        <v>489002705</v>
      </c>
      <c r="E310" s="133">
        <v>537932689</v>
      </c>
    </row>
    <row r="311" spans="1:5" ht="18" hidden="1" customHeight="1" outlineLevel="1">
      <c r="A311" s="131"/>
      <c r="B311" s="132" t="s">
        <v>212</v>
      </c>
      <c r="C311" s="133">
        <v>9440221</v>
      </c>
      <c r="D311" s="133">
        <v>-171105</v>
      </c>
      <c r="E311" s="133">
        <v>9269116</v>
      </c>
    </row>
    <row r="312" spans="1:5" ht="18" hidden="1" customHeight="1" outlineLevel="1">
      <c r="A312" s="131" t="s">
        <v>47</v>
      </c>
      <c r="B312" s="132" t="s">
        <v>213</v>
      </c>
      <c r="C312" s="133">
        <v>26704133</v>
      </c>
      <c r="D312" s="133">
        <v>1001005467</v>
      </c>
      <c r="E312" s="133">
        <v>1027709600</v>
      </c>
    </row>
    <row r="313" spans="1:5" ht="18" hidden="1" customHeight="1" outlineLevel="1">
      <c r="A313" s="131" t="s">
        <v>47</v>
      </c>
      <c r="B313" s="132" t="s">
        <v>214</v>
      </c>
      <c r="C313" s="133">
        <v>10926636</v>
      </c>
      <c r="D313" s="133">
        <v>590245</v>
      </c>
      <c r="E313" s="133">
        <v>11516881</v>
      </c>
    </row>
    <row r="314" spans="1:5" ht="18" hidden="1" customHeight="1" outlineLevel="1">
      <c r="A314" s="131"/>
      <c r="B314" s="132" t="s">
        <v>273</v>
      </c>
      <c r="C314" s="133">
        <v>228991</v>
      </c>
      <c r="D314" s="133">
        <v>32839553</v>
      </c>
      <c r="E314" s="133">
        <v>33068544</v>
      </c>
    </row>
    <row r="315" spans="1:5" ht="18" hidden="1" customHeight="1" outlineLevel="1">
      <c r="A315" s="131" t="s">
        <v>47</v>
      </c>
      <c r="B315" s="132" t="s">
        <v>215</v>
      </c>
      <c r="C315" s="133">
        <v>2593347</v>
      </c>
      <c r="D315" s="133">
        <v>226773</v>
      </c>
      <c r="E315" s="133">
        <v>2820120</v>
      </c>
    </row>
    <row r="316" spans="1:5" ht="18" hidden="1" customHeight="1" outlineLevel="1">
      <c r="A316" s="131" t="s">
        <v>47</v>
      </c>
      <c r="B316" s="132" t="s">
        <v>216</v>
      </c>
      <c r="C316" s="133">
        <v>811760</v>
      </c>
      <c r="D316" s="133">
        <v>59178333</v>
      </c>
      <c r="E316" s="133">
        <v>59990093</v>
      </c>
    </row>
    <row r="317" spans="1:5" ht="18" hidden="1" customHeight="1" outlineLevel="1">
      <c r="A317" s="131" t="s">
        <v>47</v>
      </c>
      <c r="B317" s="132" t="s">
        <v>217</v>
      </c>
      <c r="C317" s="133">
        <v>7131178.3881225856</v>
      </c>
      <c r="D317" s="133">
        <v>45715189.688397981</v>
      </c>
      <c r="E317" s="133">
        <v>52846368.07652057</v>
      </c>
    </row>
    <row r="318" spans="1:5" ht="18" hidden="1" customHeight="1" outlineLevel="1">
      <c r="A318" s="131" t="s">
        <v>47</v>
      </c>
      <c r="B318" s="132" t="s">
        <v>218</v>
      </c>
      <c r="C318" s="133">
        <v>16610000</v>
      </c>
      <c r="D318" s="133">
        <v>529257497</v>
      </c>
      <c r="E318" s="133">
        <v>545867497</v>
      </c>
    </row>
    <row r="319" spans="1:5" ht="18" hidden="1" customHeight="1" outlineLevel="1">
      <c r="A319" s="131" t="s">
        <v>47</v>
      </c>
      <c r="B319" s="132" t="s">
        <v>219</v>
      </c>
      <c r="C319" s="133">
        <v>0</v>
      </c>
      <c r="D319" s="133">
        <v>0</v>
      </c>
      <c r="E319" s="133">
        <v>0</v>
      </c>
    </row>
    <row r="320" spans="1:5" ht="18" hidden="1" customHeight="1" outlineLevel="1">
      <c r="A320" s="131"/>
      <c r="B320" s="132" t="s">
        <v>277</v>
      </c>
      <c r="C320" s="133">
        <v>245317</v>
      </c>
      <c r="D320" s="133">
        <v>5848808</v>
      </c>
      <c r="E320" s="133">
        <v>6094125</v>
      </c>
    </row>
    <row r="321" spans="1:5" ht="18" hidden="1" customHeight="1" outlineLevel="1">
      <c r="A321" s="131"/>
      <c r="B321" s="132" t="s">
        <v>220</v>
      </c>
      <c r="C321" s="133">
        <v>0</v>
      </c>
      <c r="D321" s="133">
        <v>3814150</v>
      </c>
      <c r="E321" s="133">
        <v>3814150</v>
      </c>
    </row>
    <row r="322" spans="1:5" ht="18" hidden="1" customHeight="1" outlineLevel="1">
      <c r="A322" s="131" t="s">
        <v>47</v>
      </c>
      <c r="B322" s="132" t="s">
        <v>221</v>
      </c>
      <c r="C322" s="134"/>
      <c r="D322" s="134"/>
      <c r="E322" s="133">
        <v>0</v>
      </c>
    </row>
    <row r="323" spans="1:5" ht="18" hidden="1" customHeight="1" outlineLevel="1">
      <c r="A323" s="131"/>
      <c r="B323" s="132" t="s">
        <v>274</v>
      </c>
      <c r="C323" s="133">
        <v>218735</v>
      </c>
      <c r="D323" s="133">
        <v>23992</v>
      </c>
      <c r="E323" s="133">
        <v>242727</v>
      </c>
    </row>
    <row r="324" spans="1:5" ht="18" hidden="1" customHeight="1" outlineLevel="1">
      <c r="A324" s="131" t="s">
        <v>47</v>
      </c>
      <c r="B324" s="132" t="s">
        <v>222</v>
      </c>
      <c r="C324" s="133">
        <v>43628904</v>
      </c>
      <c r="D324" s="133">
        <v>460515149</v>
      </c>
      <c r="E324" s="133">
        <v>504144053</v>
      </c>
    </row>
    <row r="325" spans="1:5" ht="18" hidden="1" customHeight="1" outlineLevel="1">
      <c r="A325" s="131"/>
      <c r="B325" s="132" t="s">
        <v>278</v>
      </c>
      <c r="C325" s="133">
        <v>0</v>
      </c>
      <c r="D325" s="133">
        <v>0</v>
      </c>
      <c r="E325" s="133">
        <v>0</v>
      </c>
    </row>
    <row r="326" spans="1:5" ht="18" hidden="1" customHeight="1" outlineLevel="1">
      <c r="A326" s="131" t="s">
        <v>47</v>
      </c>
      <c r="B326" s="132" t="s">
        <v>223</v>
      </c>
      <c r="C326" s="133">
        <v>15783321</v>
      </c>
      <c r="D326" s="133">
        <v>32211973</v>
      </c>
      <c r="E326" s="133">
        <v>47995294</v>
      </c>
    </row>
    <row r="327" spans="1:5" ht="18" hidden="1" customHeight="1" outlineLevel="1">
      <c r="A327" s="131" t="s">
        <v>47</v>
      </c>
      <c r="B327" s="132" t="s">
        <v>224</v>
      </c>
      <c r="C327" s="133">
        <v>4942793.5</v>
      </c>
      <c r="D327" s="133">
        <v>80122201</v>
      </c>
      <c r="E327" s="133">
        <v>85064994.5</v>
      </c>
    </row>
    <row r="328" spans="1:5" ht="18" hidden="1" customHeight="1" outlineLevel="1">
      <c r="A328" s="131" t="s">
        <v>47</v>
      </c>
      <c r="B328" s="132" t="s">
        <v>225</v>
      </c>
      <c r="C328" s="133">
        <v>6675815</v>
      </c>
      <c r="D328" s="133">
        <v>87434632</v>
      </c>
      <c r="E328" s="133">
        <v>94110447</v>
      </c>
    </row>
    <row r="329" spans="1:5" ht="18" customHeight="1" collapsed="1">
      <c r="A329" s="131" t="s">
        <v>67</v>
      </c>
      <c r="B329" s="135" t="s">
        <v>263</v>
      </c>
      <c r="C329" s="133">
        <f>SUM($C$301:$C$328)</f>
        <v>281279679.73755312</v>
      </c>
      <c r="D329" s="133">
        <f>SUM($D$301:$D$328)</f>
        <v>3585965129.790019</v>
      </c>
      <c r="E329" s="133">
        <f>SUM($E$301:$E$328)</f>
        <v>3867244809.5275722</v>
      </c>
    </row>
    <row r="330" spans="1:5" ht="18" hidden="1" customHeight="1" outlineLevel="1">
      <c r="A330" s="131" t="s">
        <v>47</v>
      </c>
      <c r="B330" s="132" t="s">
        <v>202</v>
      </c>
      <c r="C330" s="133">
        <v>0</v>
      </c>
      <c r="D330" s="133">
        <v>52959259</v>
      </c>
      <c r="E330" s="133">
        <v>52959259</v>
      </c>
    </row>
    <row r="331" spans="1:5" ht="18" hidden="1" customHeight="1" outlineLevel="1">
      <c r="A331" s="131"/>
      <c r="B331" s="132" t="s">
        <v>272</v>
      </c>
      <c r="C331" s="133">
        <v>0</v>
      </c>
      <c r="D331" s="133">
        <v>5205829</v>
      </c>
      <c r="E331" s="133">
        <v>5205829</v>
      </c>
    </row>
    <row r="332" spans="1:5" ht="18" hidden="1" customHeight="1" outlineLevel="1">
      <c r="A332" s="131"/>
      <c r="B332" s="132" t="s">
        <v>203</v>
      </c>
      <c r="C332" s="133">
        <v>21901363</v>
      </c>
      <c r="D332" s="133">
        <v>0</v>
      </c>
      <c r="E332" s="133">
        <v>21901363</v>
      </c>
    </row>
    <row r="333" spans="1:5" ht="18" hidden="1" customHeight="1" outlineLevel="1">
      <c r="A333" s="131" t="s">
        <v>47</v>
      </c>
      <c r="B333" s="132" t="s">
        <v>204</v>
      </c>
      <c r="C333" s="133">
        <v>3040467.1598505508</v>
      </c>
      <c r="D333" s="133">
        <v>5127455.8401494492</v>
      </c>
      <c r="E333" s="133">
        <v>8167923</v>
      </c>
    </row>
    <row r="334" spans="1:5" ht="18" hidden="1" customHeight="1" outlineLevel="1">
      <c r="A334" s="131" t="s">
        <v>47</v>
      </c>
      <c r="B334" s="132" t="s">
        <v>205</v>
      </c>
      <c r="C334" s="133">
        <v>0</v>
      </c>
      <c r="D334" s="133">
        <v>29370178</v>
      </c>
      <c r="E334" s="133">
        <v>29370178</v>
      </c>
    </row>
    <row r="335" spans="1:5" ht="18" hidden="1" customHeight="1" outlineLevel="1">
      <c r="A335" s="131"/>
      <c r="B335" s="132" t="s">
        <v>206</v>
      </c>
      <c r="C335" s="133">
        <v>3822544.57</v>
      </c>
      <c r="D335" s="133">
        <v>7678732.79</v>
      </c>
      <c r="E335" s="133">
        <v>11501277.359999999</v>
      </c>
    </row>
    <row r="336" spans="1:5" ht="18" hidden="1" customHeight="1" outlineLevel="1">
      <c r="A336" s="131"/>
      <c r="B336" s="132" t="s">
        <v>207</v>
      </c>
      <c r="C336" s="133">
        <v>423767</v>
      </c>
      <c r="D336" s="133">
        <v>19770478</v>
      </c>
      <c r="E336" s="133">
        <v>20194245</v>
      </c>
    </row>
    <row r="337" spans="1:5" ht="18" hidden="1" customHeight="1" outlineLevel="1">
      <c r="A337" s="131" t="s">
        <v>47</v>
      </c>
      <c r="B337" s="132" t="s">
        <v>208</v>
      </c>
      <c r="C337" s="133">
        <v>106172581.35881364</v>
      </c>
      <c r="D337" s="133">
        <v>810037402.64118695</v>
      </c>
      <c r="E337" s="133">
        <v>916209984.0000006</v>
      </c>
    </row>
    <row r="338" spans="1:5" ht="18" hidden="1" customHeight="1" outlineLevel="1">
      <c r="A338" s="131" t="s">
        <v>47</v>
      </c>
      <c r="B338" s="132" t="s">
        <v>209</v>
      </c>
      <c r="C338" s="133">
        <v>29079528</v>
      </c>
      <c r="D338" s="133">
        <v>343955381</v>
      </c>
      <c r="E338" s="133">
        <v>373034909</v>
      </c>
    </row>
    <row r="339" spans="1:5" ht="18" hidden="1" customHeight="1" outlineLevel="1">
      <c r="A339" s="131" t="s">
        <v>47</v>
      </c>
      <c r="B339" s="132" t="s">
        <v>211</v>
      </c>
      <c r="C339" s="133">
        <v>84648028</v>
      </c>
      <c r="D339" s="133">
        <v>383400266</v>
      </c>
      <c r="E339" s="133">
        <v>468048294</v>
      </c>
    </row>
    <row r="340" spans="1:5" ht="18" hidden="1" customHeight="1" outlineLevel="1">
      <c r="A340" s="131"/>
      <c r="B340" s="132" t="s">
        <v>212</v>
      </c>
      <c r="C340" s="133">
        <v>17257490.312598795</v>
      </c>
      <c r="D340" s="133">
        <v>16423460.687401205</v>
      </c>
      <c r="E340" s="133">
        <v>33680951</v>
      </c>
    </row>
    <row r="341" spans="1:5" ht="18" hidden="1" customHeight="1" outlineLevel="1">
      <c r="A341" s="131" t="s">
        <v>47</v>
      </c>
      <c r="B341" s="132" t="s">
        <v>213</v>
      </c>
      <c r="C341" s="133">
        <v>144747734</v>
      </c>
      <c r="D341" s="133">
        <v>1087128592</v>
      </c>
      <c r="E341" s="133">
        <v>1231876326</v>
      </c>
    </row>
    <row r="342" spans="1:5" ht="18" hidden="1" customHeight="1" outlineLevel="1">
      <c r="A342" s="131" t="s">
        <v>47</v>
      </c>
      <c r="B342" s="132" t="s">
        <v>214</v>
      </c>
      <c r="C342" s="133">
        <v>14827116.347613258</v>
      </c>
      <c r="D342" s="133">
        <v>2387995.6523867417</v>
      </c>
      <c r="E342" s="133">
        <v>17215112</v>
      </c>
    </row>
    <row r="343" spans="1:5" ht="18" hidden="1" customHeight="1" outlineLevel="1">
      <c r="A343" s="131"/>
      <c r="B343" s="132" t="s">
        <v>273</v>
      </c>
      <c r="C343" s="133">
        <v>-228991</v>
      </c>
      <c r="D343" s="133">
        <v>111913177</v>
      </c>
      <c r="E343" s="133">
        <v>111684186</v>
      </c>
    </row>
    <row r="344" spans="1:5" ht="18" hidden="1" customHeight="1" outlineLevel="1">
      <c r="A344" s="131" t="s">
        <v>47</v>
      </c>
      <c r="B344" s="132" t="s">
        <v>215</v>
      </c>
      <c r="C344" s="133">
        <v>12741964</v>
      </c>
      <c r="D344" s="133">
        <v>514358</v>
      </c>
      <c r="E344" s="133">
        <v>13256322</v>
      </c>
    </row>
    <row r="345" spans="1:5" ht="18" hidden="1" customHeight="1" outlineLevel="1">
      <c r="A345" s="131" t="s">
        <v>47</v>
      </c>
      <c r="B345" s="132" t="s">
        <v>216</v>
      </c>
      <c r="C345" s="133">
        <v>0</v>
      </c>
      <c r="D345" s="133">
        <v>41025587</v>
      </c>
      <c r="E345" s="133">
        <v>41025587</v>
      </c>
    </row>
    <row r="346" spans="1:5" ht="18" hidden="1" customHeight="1" outlineLevel="1">
      <c r="A346" s="131" t="s">
        <v>47</v>
      </c>
      <c r="B346" s="132" t="s">
        <v>217</v>
      </c>
      <c r="C346" s="133">
        <v>5056995.6643090546</v>
      </c>
      <c r="D346" s="133">
        <v>29519900.207832765</v>
      </c>
      <c r="E346" s="133">
        <v>34576895.872141823</v>
      </c>
    </row>
    <row r="347" spans="1:5" ht="18" hidden="1" customHeight="1" outlineLevel="1">
      <c r="A347" s="131" t="s">
        <v>47</v>
      </c>
      <c r="B347" s="132" t="s">
        <v>218</v>
      </c>
      <c r="C347" s="133">
        <v>67849487</v>
      </c>
      <c r="D347" s="133">
        <v>444991831</v>
      </c>
      <c r="E347" s="133">
        <v>512841318</v>
      </c>
    </row>
    <row r="348" spans="1:5" ht="18" hidden="1" customHeight="1" outlineLevel="1">
      <c r="A348" s="131" t="s">
        <v>47</v>
      </c>
      <c r="B348" s="132" t="s">
        <v>219</v>
      </c>
      <c r="C348" s="133">
        <v>2749011</v>
      </c>
      <c r="D348" s="133">
        <v>7104075</v>
      </c>
      <c r="E348" s="133">
        <v>9853086</v>
      </c>
    </row>
    <row r="349" spans="1:5" ht="18" hidden="1" customHeight="1" outlineLevel="1">
      <c r="A349" s="131"/>
      <c r="B349" s="132" t="s">
        <v>277</v>
      </c>
      <c r="C349" s="133">
        <v>317556</v>
      </c>
      <c r="D349" s="133">
        <v>26192388</v>
      </c>
      <c r="E349" s="133">
        <v>26509944</v>
      </c>
    </row>
    <row r="350" spans="1:5" ht="18" hidden="1" customHeight="1" outlineLevel="1">
      <c r="A350" s="131"/>
      <c r="B350" s="132" t="s">
        <v>220</v>
      </c>
      <c r="C350" s="133">
        <v>0</v>
      </c>
      <c r="D350" s="133">
        <v>7213504</v>
      </c>
      <c r="E350" s="133">
        <v>7213504</v>
      </c>
    </row>
    <row r="351" spans="1:5" ht="18" hidden="1" customHeight="1" outlineLevel="1">
      <c r="A351" s="131" t="s">
        <v>47</v>
      </c>
      <c r="B351" s="132" t="s">
        <v>221</v>
      </c>
      <c r="C351" s="133">
        <v>4159691.65</v>
      </c>
      <c r="D351" s="134"/>
      <c r="E351" s="133">
        <v>4159691.65</v>
      </c>
    </row>
    <row r="352" spans="1:5" ht="18" hidden="1" customHeight="1" outlineLevel="1">
      <c r="A352" s="131"/>
      <c r="B352" s="132" t="s">
        <v>274</v>
      </c>
      <c r="C352" s="133">
        <v>3280506</v>
      </c>
      <c r="D352" s="133">
        <v>4919</v>
      </c>
      <c r="E352" s="133">
        <v>3285425</v>
      </c>
    </row>
    <row r="353" spans="1:5" ht="18" hidden="1" customHeight="1" outlineLevel="1">
      <c r="A353" s="131" t="s">
        <v>47</v>
      </c>
      <c r="B353" s="132" t="s">
        <v>222</v>
      </c>
      <c r="C353" s="133">
        <v>189440641</v>
      </c>
      <c r="D353" s="133">
        <v>385396745</v>
      </c>
      <c r="E353" s="133">
        <v>574837386</v>
      </c>
    </row>
    <row r="354" spans="1:5" ht="18" hidden="1" customHeight="1" outlineLevel="1">
      <c r="A354" s="131"/>
      <c r="B354" s="132" t="s">
        <v>278</v>
      </c>
      <c r="C354" s="133">
        <v>0</v>
      </c>
      <c r="D354" s="133">
        <v>0</v>
      </c>
      <c r="E354" s="133">
        <v>0</v>
      </c>
    </row>
    <row r="355" spans="1:5" ht="18" hidden="1" customHeight="1" outlineLevel="1">
      <c r="A355" s="131" t="s">
        <v>47</v>
      </c>
      <c r="B355" s="132" t="s">
        <v>223</v>
      </c>
      <c r="C355" s="133">
        <v>26067009</v>
      </c>
      <c r="D355" s="133">
        <v>12485096</v>
      </c>
      <c r="E355" s="133">
        <v>38552105</v>
      </c>
    </row>
    <row r="356" spans="1:5" ht="18" hidden="1" customHeight="1" outlineLevel="1">
      <c r="A356" s="131" t="s">
        <v>47</v>
      </c>
      <c r="B356" s="132" t="s">
        <v>224</v>
      </c>
      <c r="C356" s="133">
        <v>4335066.5</v>
      </c>
      <c r="D356" s="133">
        <v>60424385</v>
      </c>
      <c r="E356" s="133">
        <v>64759451.5</v>
      </c>
    </row>
    <row r="357" spans="1:5" ht="18" hidden="1" customHeight="1" outlineLevel="1">
      <c r="A357" s="131" t="s">
        <v>47</v>
      </c>
      <c r="B357" s="132" t="s">
        <v>225</v>
      </c>
      <c r="C357" s="133">
        <v>659546</v>
      </c>
      <c r="D357" s="133">
        <v>28255332</v>
      </c>
      <c r="E357" s="133">
        <v>28914878</v>
      </c>
    </row>
    <row r="358" spans="1:5" ht="18" customHeight="1" collapsed="1">
      <c r="A358" s="131" t="s">
        <v>69</v>
      </c>
      <c r="B358" s="135" t="s">
        <v>264</v>
      </c>
      <c r="C358" s="133">
        <f>SUM($C$330:$C$357)</f>
        <v>742349102.56318533</v>
      </c>
      <c r="D358" s="133">
        <f>SUM($D$330:$D$357)</f>
        <v>3918486327.8189573</v>
      </c>
      <c r="E358" s="133">
        <f>SUM($E$330:$E$357)</f>
        <v>4660835430.382143</v>
      </c>
    </row>
    <row r="359" spans="1:5" ht="18" hidden="1" customHeight="1" outlineLevel="1">
      <c r="A359" s="131" t="s">
        <v>47</v>
      </c>
      <c r="B359" s="132" t="s">
        <v>202</v>
      </c>
      <c r="C359" s="133">
        <v>0</v>
      </c>
      <c r="D359" s="133">
        <v>0</v>
      </c>
      <c r="E359" s="133">
        <v>0</v>
      </c>
    </row>
    <row r="360" spans="1:5" ht="18" hidden="1" customHeight="1" outlineLevel="1">
      <c r="A360" s="131"/>
      <c r="B360" s="132" t="s">
        <v>272</v>
      </c>
      <c r="C360" s="133">
        <v>0</v>
      </c>
      <c r="D360" s="133">
        <v>0</v>
      </c>
      <c r="E360" s="133">
        <v>0</v>
      </c>
    </row>
    <row r="361" spans="1:5" ht="18" hidden="1" customHeight="1" outlineLevel="1">
      <c r="A361" s="131"/>
      <c r="B361" s="132" t="s">
        <v>203</v>
      </c>
      <c r="C361" s="133">
        <v>12288131</v>
      </c>
      <c r="D361" s="133">
        <v>0</v>
      </c>
      <c r="E361" s="133">
        <v>12288131</v>
      </c>
    </row>
    <row r="362" spans="1:5" ht="18" hidden="1" customHeight="1" outlineLevel="1">
      <c r="A362" s="131" t="s">
        <v>47</v>
      </c>
      <c r="B362" s="132" t="s">
        <v>204</v>
      </c>
      <c r="C362" s="133">
        <v>480791</v>
      </c>
      <c r="D362" s="133">
        <v>1605351</v>
      </c>
      <c r="E362" s="133">
        <v>2086142</v>
      </c>
    </row>
    <row r="363" spans="1:5" ht="18" hidden="1" customHeight="1" outlineLevel="1">
      <c r="A363" s="131" t="s">
        <v>47</v>
      </c>
      <c r="B363" s="132" t="s">
        <v>205</v>
      </c>
      <c r="C363" s="133">
        <v>0</v>
      </c>
      <c r="D363" s="133">
        <v>191067</v>
      </c>
      <c r="E363" s="133">
        <v>191067</v>
      </c>
    </row>
    <row r="364" spans="1:5" ht="18" hidden="1" customHeight="1" outlineLevel="1">
      <c r="A364" s="131"/>
      <c r="B364" s="132" t="s">
        <v>206</v>
      </c>
      <c r="C364" s="133">
        <v>-3990.52</v>
      </c>
      <c r="D364" s="133">
        <v>-8016.21</v>
      </c>
      <c r="E364" s="133">
        <v>-12006.73</v>
      </c>
    </row>
    <row r="365" spans="1:5" ht="18" hidden="1" customHeight="1" outlineLevel="1">
      <c r="A365" s="131"/>
      <c r="B365" s="132" t="s">
        <v>207</v>
      </c>
      <c r="C365" s="133">
        <v>5259</v>
      </c>
      <c r="D365" s="133">
        <v>244947</v>
      </c>
      <c r="E365" s="133">
        <v>250206</v>
      </c>
    </row>
    <row r="366" spans="1:5" ht="18" hidden="1" customHeight="1" outlineLevel="1">
      <c r="A366" s="131" t="s">
        <v>47</v>
      </c>
      <c r="B366" s="132" t="s">
        <v>208</v>
      </c>
      <c r="C366" s="133">
        <v>33645948.160409257</v>
      </c>
      <c r="D366" s="133">
        <v>263814046.83959073</v>
      </c>
      <c r="E366" s="133">
        <v>297459995</v>
      </c>
    </row>
    <row r="367" spans="1:5" ht="18" hidden="1" customHeight="1" outlineLevel="1">
      <c r="A367" s="131" t="s">
        <v>47</v>
      </c>
      <c r="B367" s="132" t="s">
        <v>209</v>
      </c>
      <c r="C367" s="133">
        <v>2613880</v>
      </c>
      <c r="D367" s="133">
        <v>30917220</v>
      </c>
      <c r="E367" s="133">
        <v>33531100</v>
      </c>
    </row>
    <row r="368" spans="1:5" ht="18" hidden="1" customHeight="1" outlineLevel="1">
      <c r="A368" s="131" t="s">
        <v>47</v>
      </c>
      <c r="B368" s="132" t="s">
        <v>211</v>
      </c>
      <c r="C368" s="133">
        <v>51106635</v>
      </c>
      <c r="D368" s="133">
        <v>231479667</v>
      </c>
      <c r="E368" s="133">
        <v>282586302</v>
      </c>
    </row>
    <row r="369" spans="1:5" ht="18" hidden="1" customHeight="1" outlineLevel="1">
      <c r="A369" s="131"/>
      <c r="B369" s="132" t="s">
        <v>212</v>
      </c>
      <c r="C369" s="133">
        <v>9769013</v>
      </c>
      <c r="D369" s="133">
        <v>6788636</v>
      </c>
      <c r="E369" s="133">
        <v>16557649</v>
      </c>
    </row>
    <row r="370" spans="1:5" ht="18" hidden="1" customHeight="1" outlineLevel="1">
      <c r="A370" s="131" t="s">
        <v>47</v>
      </c>
      <c r="B370" s="132" t="s">
        <v>213</v>
      </c>
      <c r="C370" s="133">
        <v>32740028</v>
      </c>
      <c r="D370" s="133">
        <v>379847775</v>
      </c>
      <c r="E370" s="133">
        <v>412587803</v>
      </c>
    </row>
    <row r="371" spans="1:5" ht="18" hidden="1" customHeight="1" outlineLevel="1">
      <c r="A371" s="131" t="s">
        <v>47</v>
      </c>
      <c r="B371" s="132" t="s">
        <v>214</v>
      </c>
      <c r="C371" s="133">
        <v>1859847.4577756771</v>
      </c>
      <c r="D371" s="133">
        <v>299539.54222432291</v>
      </c>
      <c r="E371" s="133">
        <v>2159387</v>
      </c>
    </row>
    <row r="372" spans="1:5" ht="18" hidden="1" customHeight="1" outlineLevel="1">
      <c r="A372" s="131"/>
      <c r="B372" s="132" t="s">
        <v>273</v>
      </c>
      <c r="C372" s="133">
        <v>0</v>
      </c>
      <c r="D372" s="133">
        <v>41577479</v>
      </c>
      <c r="E372" s="133">
        <v>41577479</v>
      </c>
    </row>
    <row r="373" spans="1:5" ht="18" hidden="1" customHeight="1" outlineLevel="1">
      <c r="A373" s="131" t="s">
        <v>47</v>
      </c>
      <c r="B373" s="132" t="s">
        <v>215</v>
      </c>
      <c r="C373" s="133">
        <v>48051</v>
      </c>
      <c r="D373" s="133">
        <v>1940</v>
      </c>
      <c r="E373" s="133">
        <v>49991</v>
      </c>
    </row>
    <row r="374" spans="1:5" ht="18" hidden="1" customHeight="1" outlineLevel="1">
      <c r="A374" s="131" t="s">
        <v>47</v>
      </c>
      <c r="B374" s="132" t="s">
        <v>216</v>
      </c>
      <c r="C374" s="133">
        <v>0</v>
      </c>
      <c r="D374" s="133">
        <v>10590097</v>
      </c>
      <c r="E374" s="133">
        <v>10590097</v>
      </c>
    </row>
    <row r="375" spans="1:5" ht="18" hidden="1" customHeight="1" outlineLevel="1">
      <c r="A375" s="131" t="s">
        <v>47</v>
      </c>
      <c r="B375" s="132" t="s">
        <v>217</v>
      </c>
      <c r="C375" s="133">
        <v>84855.165053765682</v>
      </c>
      <c r="D375" s="133">
        <v>1105913.6598607891</v>
      </c>
      <c r="E375" s="133">
        <v>1190768.8249145548</v>
      </c>
    </row>
    <row r="376" spans="1:5" ht="18" hidden="1" customHeight="1" outlineLevel="1">
      <c r="A376" s="131" t="s">
        <v>47</v>
      </c>
      <c r="B376" s="132" t="s">
        <v>218</v>
      </c>
      <c r="C376" s="133">
        <v>6809479</v>
      </c>
      <c r="D376" s="133">
        <v>44660067</v>
      </c>
      <c r="E376" s="133">
        <v>51469546</v>
      </c>
    </row>
    <row r="377" spans="1:5" ht="18" hidden="1" customHeight="1" outlineLevel="1">
      <c r="A377" s="131" t="s">
        <v>47</v>
      </c>
      <c r="B377" s="132" t="s">
        <v>219</v>
      </c>
      <c r="C377" s="133">
        <v>0</v>
      </c>
      <c r="D377" s="133">
        <v>252768</v>
      </c>
      <c r="E377" s="133">
        <v>252768</v>
      </c>
    </row>
    <row r="378" spans="1:5" ht="18" hidden="1" customHeight="1" outlineLevel="1">
      <c r="A378" s="131"/>
      <c r="B378" s="132" t="s">
        <v>277</v>
      </c>
      <c r="C378" s="133">
        <v>28888</v>
      </c>
      <c r="D378" s="133">
        <v>136823</v>
      </c>
      <c r="E378" s="133">
        <v>165711</v>
      </c>
    </row>
    <row r="379" spans="1:5" ht="18" hidden="1" customHeight="1" outlineLevel="1">
      <c r="A379" s="131"/>
      <c r="B379" s="132" t="s">
        <v>220</v>
      </c>
      <c r="C379" s="133">
        <v>0</v>
      </c>
      <c r="D379" s="133">
        <v>0</v>
      </c>
      <c r="E379" s="133">
        <v>0</v>
      </c>
    </row>
    <row r="380" spans="1:5" ht="18" hidden="1" customHeight="1" outlineLevel="1">
      <c r="A380" s="131" t="s">
        <v>47</v>
      </c>
      <c r="B380" s="132" t="s">
        <v>221</v>
      </c>
      <c r="C380" s="133">
        <v>341601</v>
      </c>
      <c r="D380" s="134"/>
      <c r="E380" s="133">
        <v>341601</v>
      </c>
    </row>
    <row r="381" spans="1:5" ht="18" hidden="1" customHeight="1" outlineLevel="1">
      <c r="A381" s="131"/>
      <c r="B381" s="132" t="s">
        <v>274</v>
      </c>
      <c r="C381" s="133">
        <v>62376</v>
      </c>
      <c r="D381" s="133">
        <v>28911</v>
      </c>
      <c r="E381" s="133">
        <v>91287</v>
      </c>
    </row>
    <row r="382" spans="1:5" ht="18" hidden="1" customHeight="1" outlineLevel="1">
      <c r="A382" s="131" t="s">
        <v>47</v>
      </c>
      <c r="B382" s="132" t="s">
        <v>222</v>
      </c>
      <c r="C382" s="133">
        <v>3439039</v>
      </c>
      <c r="D382" s="133">
        <v>20621249</v>
      </c>
      <c r="E382" s="133">
        <v>24060288</v>
      </c>
    </row>
    <row r="383" spans="1:5" ht="18" hidden="1" customHeight="1" outlineLevel="1">
      <c r="A383" s="131"/>
      <c r="B383" s="132" t="s">
        <v>278</v>
      </c>
      <c r="C383" s="133">
        <v>0</v>
      </c>
      <c r="D383" s="133">
        <v>0</v>
      </c>
      <c r="E383" s="133">
        <v>0</v>
      </c>
    </row>
    <row r="384" spans="1:5" ht="18" hidden="1" customHeight="1" outlineLevel="1">
      <c r="A384" s="131" t="s">
        <v>47</v>
      </c>
      <c r="B384" s="132" t="s">
        <v>223</v>
      </c>
      <c r="C384" s="133">
        <v>1160503.956</v>
      </c>
      <c r="D384" s="133">
        <v>1262260</v>
      </c>
      <c r="E384" s="133">
        <v>2422763.9560000002</v>
      </c>
    </row>
    <row r="385" spans="1:5" ht="18" hidden="1" customHeight="1" outlineLevel="1">
      <c r="A385" s="131" t="s">
        <v>47</v>
      </c>
      <c r="B385" s="132" t="s">
        <v>224</v>
      </c>
      <c r="C385" s="133">
        <v>205301.5</v>
      </c>
      <c r="D385" s="133">
        <v>2861598</v>
      </c>
      <c r="E385" s="133">
        <v>3066899.5</v>
      </c>
    </row>
    <row r="386" spans="1:5" ht="18" hidden="1" customHeight="1" outlineLevel="1">
      <c r="A386" s="131" t="s">
        <v>47</v>
      </c>
      <c r="B386" s="132" t="s">
        <v>225</v>
      </c>
      <c r="C386" s="133">
        <v>331923</v>
      </c>
      <c r="D386" s="133">
        <v>6735611</v>
      </c>
      <c r="E386" s="133">
        <v>7067534</v>
      </c>
    </row>
    <row r="387" spans="1:5" ht="18" customHeight="1" collapsed="1">
      <c r="A387" s="131" t="s">
        <v>71</v>
      </c>
      <c r="B387" s="135" t="s">
        <v>265</v>
      </c>
      <c r="C387" s="133">
        <f>SUM($C$359:$C$386)</f>
        <v>157017559.7192387</v>
      </c>
      <c r="D387" s="133">
        <f>SUM($D$359:$D$386)</f>
        <v>1045014949.8316758</v>
      </c>
      <c r="E387" s="133">
        <f>SUM($E$359:$E$386)</f>
        <v>1202032509.5509145</v>
      </c>
    </row>
    <row r="388" spans="1:5" ht="18" hidden="1" customHeight="1" outlineLevel="1">
      <c r="A388" s="131" t="s">
        <v>47</v>
      </c>
      <c r="B388" s="132" t="s">
        <v>202</v>
      </c>
      <c r="C388" s="133">
        <v>0</v>
      </c>
      <c r="D388" s="133">
        <v>52959259</v>
      </c>
      <c r="E388" s="133">
        <v>52959259</v>
      </c>
    </row>
    <row r="389" spans="1:5" ht="18" hidden="1" customHeight="1" outlineLevel="1">
      <c r="A389" s="131"/>
      <c r="B389" s="132" t="s">
        <v>272</v>
      </c>
      <c r="C389" s="133">
        <v>0</v>
      </c>
      <c r="D389" s="133">
        <v>5205829</v>
      </c>
      <c r="E389" s="133">
        <v>5205829</v>
      </c>
    </row>
    <row r="390" spans="1:5" ht="18" hidden="1" customHeight="1" outlineLevel="1">
      <c r="A390" s="131"/>
      <c r="B390" s="132" t="s">
        <v>203</v>
      </c>
      <c r="C390" s="133">
        <v>34189494</v>
      </c>
      <c r="D390" s="133">
        <v>0</v>
      </c>
      <c r="E390" s="133">
        <v>34189494</v>
      </c>
    </row>
    <row r="391" spans="1:5" ht="18" hidden="1" customHeight="1" outlineLevel="1">
      <c r="A391" s="131" t="s">
        <v>47</v>
      </c>
      <c r="B391" s="132" t="s">
        <v>204</v>
      </c>
      <c r="C391" s="133">
        <v>3521258.1598505508</v>
      </c>
      <c r="D391" s="133">
        <v>6732806.8401494492</v>
      </c>
      <c r="E391" s="133">
        <v>10254065</v>
      </c>
    </row>
    <row r="392" spans="1:5" ht="18" hidden="1" customHeight="1" outlineLevel="1">
      <c r="A392" s="131" t="s">
        <v>47</v>
      </c>
      <c r="B392" s="132" t="s">
        <v>205</v>
      </c>
      <c r="C392" s="133">
        <v>0</v>
      </c>
      <c r="D392" s="133">
        <v>29561245</v>
      </c>
      <c r="E392" s="133">
        <v>29561245</v>
      </c>
    </row>
    <row r="393" spans="1:5" ht="18" hidden="1" customHeight="1" outlineLevel="1">
      <c r="A393" s="131"/>
      <c r="B393" s="132" t="s">
        <v>206</v>
      </c>
      <c r="C393" s="133">
        <v>3818554.05</v>
      </c>
      <c r="D393" s="133">
        <v>7670716.5800000001</v>
      </c>
      <c r="E393" s="133">
        <v>11489270.629999999</v>
      </c>
    </row>
    <row r="394" spans="1:5" ht="18" hidden="1" customHeight="1" outlineLevel="1">
      <c r="A394" s="131"/>
      <c r="B394" s="132" t="s">
        <v>207</v>
      </c>
      <c r="C394" s="133">
        <v>429026</v>
      </c>
      <c r="D394" s="133">
        <v>20015425</v>
      </c>
      <c r="E394" s="133">
        <v>20444451</v>
      </c>
    </row>
    <row r="395" spans="1:5" ht="18" hidden="1" customHeight="1" outlineLevel="1">
      <c r="A395" s="131" t="s">
        <v>47</v>
      </c>
      <c r="B395" s="132" t="s">
        <v>208</v>
      </c>
      <c r="C395" s="133">
        <v>139818529.51922292</v>
      </c>
      <c r="D395" s="133">
        <v>1073851449.4807777</v>
      </c>
      <c r="E395" s="133">
        <v>1213669979.0000005</v>
      </c>
    </row>
    <row r="396" spans="1:5" ht="18" hidden="1" customHeight="1" outlineLevel="1">
      <c r="A396" s="131" t="s">
        <v>47</v>
      </c>
      <c r="B396" s="132" t="s">
        <v>209</v>
      </c>
      <c r="C396" s="133">
        <v>31693408</v>
      </c>
      <c r="D396" s="133">
        <v>374872601</v>
      </c>
      <c r="E396" s="133">
        <v>406566009</v>
      </c>
    </row>
    <row r="397" spans="1:5" ht="18" hidden="1" customHeight="1" outlineLevel="1">
      <c r="A397" s="131" t="s">
        <v>47</v>
      </c>
      <c r="B397" s="132" t="s">
        <v>211</v>
      </c>
      <c r="C397" s="133">
        <v>135754663</v>
      </c>
      <c r="D397" s="133">
        <v>614879933</v>
      </c>
      <c r="E397" s="133">
        <v>750634596</v>
      </c>
    </row>
    <row r="398" spans="1:5" ht="18" hidden="1" customHeight="1" outlineLevel="1">
      <c r="A398" s="131"/>
      <c r="B398" s="132" t="s">
        <v>212</v>
      </c>
      <c r="C398" s="133">
        <v>27026503.312598795</v>
      </c>
      <c r="D398" s="133">
        <v>23212096.687401205</v>
      </c>
      <c r="E398" s="133">
        <v>50238600</v>
      </c>
    </row>
    <row r="399" spans="1:5" ht="18" hidden="1" customHeight="1" outlineLevel="1">
      <c r="A399" s="131" t="s">
        <v>47</v>
      </c>
      <c r="B399" s="132" t="s">
        <v>213</v>
      </c>
      <c r="C399" s="133">
        <v>177487762</v>
      </c>
      <c r="D399" s="133">
        <v>1466976367</v>
      </c>
      <c r="E399" s="133">
        <v>1644464129</v>
      </c>
    </row>
    <row r="400" spans="1:5" ht="18" hidden="1" customHeight="1" outlineLevel="1">
      <c r="A400" s="131" t="s">
        <v>47</v>
      </c>
      <c r="B400" s="132" t="s">
        <v>214</v>
      </c>
      <c r="C400" s="133">
        <v>16686963.805388935</v>
      </c>
      <c r="D400" s="133">
        <v>2687535.1946110646</v>
      </c>
      <c r="E400" s="133">
        <v>19374499</v>
      </c>
    </row>
    <row r="401" spans="1:5" ht="18" hidden="1" customHeight="1" outlineLevel="1">
      <c r="A401" s="131"/>
      <c r="B401" s="132" t="s">
        <v>273</v>
      </c>
      <c r="C401" s="133">
        <v>-228991</v>
      </c>
      <c r="D401" s="133">
        <v>153490656</v>
      </c>
      <c r="E401" s="133">
        <v>153261665</v>
      </c>
    </row>
    <row r="402" spans="1:5" ht="18" hidden="1" customHeight="1" outlineLevel="1">
      <c r="A402" s="131" t="s">
        <v>47</v>
      </c>
      <c r="B402" s="132" t="s">
        <v>215</v>
      </c>
      <c r="C402" s="133">
        <v>12790015</v>
      </c>
      <c r="D402" s="133">
        <v>516298</v>
      </c>
      <c r="E402" s="133">
        <v>13306313</v>
      </c>
    </row>
    <row r="403" spans="1:5" ht="18" hidden="1" customHeight="1" outlineLevel="1">
      <c r="A403" s="131" t="s">
        <v>47</v>
      </c>
      <c r="B403" s="132" t="s">
        <v>216</v>
      </c>
      <c r="C403" s="133">
        <v>0</v>
      </c>
      <c r="D403" s="133">
        <v>51615684</v>
      </c>
      <c r="E403" s="133">
        <v>51615684</v>
      </c>
    </row>
    <row r="404" spans="1:5" ht="18" hidden="1" customHeight="1" outlineLevel="1">
      <c r="A404" s="131" t="s">
        <v>47</v>
      </c>
      <c r="B404" s="132" t="s">
        <v>217</v>
      </c>
      <c r="C404" s="133">
        <v>5141850.8293628199</v>
      </c>
      <c r="D404" s="133">
        <v>30625813.867693555</v>
      </c>
      <c r="E404" s="133">
        <v>35767664.697056375</v>
      </c>
    </row>
    <row r="405" spans="1:5" ht="18" hidden="1" customHeight="1" outlineLevel="1">
      <c r="A405" s="131" t="s">
        <v>47</v>
      </c>
      <c r="B405" s="132" t="s">
        <v>218</v>
      </c>
      <c r="C405" s="133">
        <v>74658966</v>
      </c>
      <c r="D405" s="133">
        <v>489651898</v>
      </c>
      <c r="E405" s="133">
        <v>564310864</v>
      </c>
    </row>
    <row r="406" spans="1:5" ht="18" hidden="1" customHeight="1" outlineLevel="1">
      <c r="A406" s="131" t="s">
        <v>47</v>
      </c>
      <c r="B406" s="132" t="s">
        <v>219</v>
      </c>
      <c r="C406" s="133">
        <v>2749011</v>
      </c>
      <c r="D406" s="133">
        <v>7356843</v>
      </c>
      <c r="E406" s="133">
        <v>10105854</v>
      </c>
    </row>
    <row r="407" spans="1:5" ht="18" hidden="1" customHeight="1" outlineLevel="1">
      <c r="A407" s="131"/>
      <c r="B407" s="132" t="s">
        <v>277</v>
      </c>
      <c r="C407" s="133">
        <v>346444</v>
      </c>
      <c r="D407" s="133">
        <v>26329211</v>
      </c>
      <c r="E407" s="133">
        <v>26675655</v>
      </c>
    </row>
    <row r="408" spans="1:5" ht="18" hidden="1" customHeight="1" outlineLevel="1">
      <c r="A408" s="131"/>
      <c r="B408" s="132" t="s">
        <v>220</v>
      </c>
      <c r="C408" s="133">
        <v>0</v>
      </c>
      <c r="D408" s="133">
        <v>7213504</v>
      </c>
      <c r="E408" s="133">
        <v>7213504</v>
      </c>
    </row>
    <row r="409" spans="1:5" ht="18" hidden="1" customHeight="1" outlineLevel="1">
      <c r="A409" s="131" t="s">
        <v>47</v>
      </c>
      <c r="B409" s="132" t="s">
        <v>221</v>
      </c>
      <c r="C409" s="133">
        <v>4501292.6500000004</v>
      </c>
      <c r="D409" s="133">
        <v>0</v>
      </c>
      <c r="E409" s="133">
        <v>4501292.6500000004</v>
      </c>
    </row>
    <row r="410" spans="1:5" ht="18" hidden="1" customHeight="1" outlineLevel="1">
      <c r="A410" s="131"/>
      <c r="B410" s="132" t="s">
        <v>274</v>
      </c>
      <c r="C410" s="133">
        <v>3342882</v>
      </c>
      <c r="D410" s="133">
        <v>33830</v>
      </c>
      <c r="E410" s="133">
        <v>3376712</v>
      </c>
    </row>
    <row r="411" spans="1:5" ht="18" hidden="1" customHeight="1" outlineLevel="1">
      <c r="A411" s="131" t="s">
        <v>47</v>
      </c>
      <c r="B411" s="132" t="s">
        <v>222</v>
      </c>
      <c r="C411" s="133">
        <v>192879680</v>
      </c>
      <c r="D411" s="133">
        <v>406017994</v>
      </c>
      <c r="E411" s="133">
        <v>598897674</v>
      </c>
    </row>
    <row r="412" spans="1:5" ht="18" hidden="1" customHeight="1" outlineLevel="1">
      <c r="A412" s="131"/>
      <c r="B412" s="132" t="s">
        <v>278</v>
      </c>
      <c r="C412" s="133">
        <v>0</v>
      </c>
      <c r="D412" s="133">
        <v>0</v>
      </c>
      <c r="E412" s="133">
        <v>0</v>
      </c>
    </row>
    <row r="413" spans="1:5" ht="18" hidden="1" customHeight="1" outlineLevel="1">
      <c r="A413" s="131" t="s">
        <v>47</v>
      </c>
      <c r="B413" s="132" t="s">
        <v>223</v>
      </c>
      <c r="C413" s="133">
        <v>27227512.956</v>
      </c>
      <c r="D413" s="133">
        <v>13747356</v>
      </c>
      <c r="E413" s="133">
        <v>40974868.956</v>
      </c>
    </row>
    <row r="414" spans="1:5" ht="18" hidden="1" customHeight="1" outlineLevel="1">
      <c r="A414" s="131" t="s">
        <v>47</v>
      </c>
      <c r="B414" s="132" t="s">
        <v>224</v>
      </c>
      <c r="C414" s="133">
        <v>4540368</v>
      </c>
      <c r="D414" s="133">
        <v>63285983</v>
      </c>
      <c r="E414" s="133">
        <v>67826351</v>
      </c>
    </row>
    <row r="415" spans="1:5" ht="18" hidden="1" customHeight="1" outlineLevel="1">
      <c r="A415" s="131" t="s">
        <v>47</v>
      </c>
      <c r="B415" s="132" t="s">
        <v>225</v>
      </c>
      <c r="C415" s="133">
        <v>991469</v>
      </c>
      <c r="D415" s="133">
        <v>34990943</v>
      </c>
      <c r="E415" s="133">
        <v>35982412</v>
      </c>
    </row>
    <row r="416" spans="1:5" ht="18" customHeight="1" collapsed="1">
      <c r="A416" s="131" t="s">
        <v>73</v>
      </c>
      <c r="B416" s="135" t="s">
        <v>266</v>
      </c>
      <c r="C416" s="133">
        <f>SUM($C$388:$C$415)</f>
        <v>899366662.28242397</v>
      </c>
      <c r="D416" s="133">
        <f>SUM($D$388:$D$415)</f>
        <v>4963501277.6506329</v>
      </c>
      <c r="E416" s="133">
        <f>SUM($E$388:$E$415)</f>
        <v>5862867939.9330578</v>
      </c>
    </row>
    <row r="417" spans="1:5" ht="18" hidden="1" customHeight="1" outlineLevel="1">
      <c r="A417" s="131" t="s">
        <v>47</v>
      </c>
      <c r="B417" s="138" t="s">
        <v>202</v>
      </c>
      <c r="C417" s="133">
        <v>0</v>
      </c>
      <c r="D417" s="133">
        <v>0</v>
      </c>
      <c r="E417" s="133">
        <v>0</v>
      </c>
    </row>
    <row r="418" spans="1:5" ht="18" hidden="1" customHeight="1" outlineLevel="1">
      <c r="A418" s="131"/>
      <c r="B418" s="138" t="s">
        <v>272</v>
      </c>
      <c r="C418" s="133">
        <v>0</v>
      </c>
      <c r="D418" s="133">
        <v>0</v>
      </c>
      <c r="E418" s="133">
        <v>0</v>
      </c>
    </row>
    <row r="419" spans="1:5" ht="18" hidden="1" customHeight="1" outlineLevel="1">
      <c r="A419" s="131"/>
      <c r="B419" s="138" t="s">
        <v>203</v>
      </c>
      <c r="C419" s="133">
        <v>0</v>
      </c>
      <c r="D419" s="133">
        <v>0</v>
      </c>
      <c r="E419" s="133">
        <v>0</v>
      </c>
    </row>
    <row r="420" spans="1:5" ht="18" hidden="1" customHeight="1" outlineLevel="1">
      <c r="A420" s="131" t="s">
        <v>47</v>
      </c>
      <c r="B420" s="138" t="s">
        <v>204</v>
      </c>
      <c r="C420" s="134"/>
      <c r="D420" s="134"/>
      <c r="E420" s="133">
        <v>0</v>
      </c>
    </row>
    <row r="421" spans="1:5" ht="18" hidden="1" customHeight="1" outlineLevel="1">
      <c r="A421" s="131" t="s">
        <v>47</v>
      </c>
      <c r="B421" s="138" t="s">
        <v>205</v>
      </c>
      <c r="C421" s="133">
        <v>0</v>
      </c>
      <c r="D421" s="133">
        <v>17030</v>
      </c>
      <c r="E421" s="133">
        <v>17030</v>
      </c>
    </row>
    <row r="422" spans="1:5" ht="18" hidden="1" customHeight="1" outlineLevel="1">
      <c r="A422" s="131"/>
      <c r="B422" s="138" t="s">
        <v>206</v>
      </c>
      <c r="C422" s="133">
        <v>7145702.6600000001</v>
      </c>
      <c r="D422" s="133">
        <v>14354297.34</v>
      </c>
      <c r="E422" s="133">
        <v>21500000</v>
      </c>
    </row>
    <row r="423" spans="1:5" ht="18" hidden="1" customHeight="1" outlineLevel="1">
      <c r="A423" s="131"/>
      <c r="B423" s="138" t="s">
        <v>207</v>
      </c>
      <c r="C423" s="133">
        <v>0</v>
      </c>
      <c r="D423" s="133">
        <v>0</v>
      </c>
      <c r="E423" s="133">
        <v>0</v>
      </c>
    </row>
    <row r="424" spans="1:5" ht="18" hidden="1" customHeight="1" outlineLevel="1">
      <c r="A424" s="131" t="s">
        <v>47</v>
      </c>
      <c r="B424" s="138" t="s">
        <v>208</v>
      </c>
      <c r="C424" s="133">
        <v>0</v>
      </c>
      <c r="D424" s="133">
        <v>0</v>
      </c>
      <c r="E424" s="133">
        <v>0</v>
      </c>
    </row>
    <row r="425" spans="1:5" ht="18" hidden="1" customHeight="1" outlineLevel="1">
      <c r="A425" s="131" t="s">
        <v>47</v>
      </c>
      <c r="B425" s="138" t="s">
        <v>209</v>
      </c>
      <c r="C425" s="133">
        <v>0</v>
      </c>
      <c r="D425" s="133">
        <v>0</v>
      </c>
      <c r="E425" s="133">
        <v>0</v>
      </c>
    </row>
    <row r="426" spans="1:5" ht="18" hidden="1" customHeight="1" outlineLevel="1">
      <c r="A426" s="131" t="s">
        <v>47</v>
      </c>
      <c r="B426" s="138" t="s">
        <v>211</v>
      </c>
      <c r="C426" s="133">
        <v>0</v>
      </c>
      <c r="D426" s="133">
        <v>0</v>
      </c>
      <c r="E426" s="133">
        <v>0</v>
      </c>
    </row>
    <row r="427" spans="1:5" ht="18" hidden="1" customHeight="1" outlineLevel="1">
      <c r="A427" s="131"/>
      <c r="B427" s="138" t="s">
        <v>212</v>
      </c>
      <c r="C427" s="133"/>
      <c r="D427" s="133"/>
      <c r="E427" s="133">
        <v>0</v>
      </c>
    </row>
    <row r="428" spans="1:5" ht="18" hidden="1" customHeight="1" outlineLevel="1">
      <c r="A428" s="131" t="s">
        <v>47</v>
      </c>
      <c r="B428" s="138" t="s">
        <v>213</v>
      </c>
      <c r="C428" s="134"/>
      <c r="D428" s="134"/>
      <c r="E428" s="133">
        <v>0</v>
      </c>
    </row>
    <row r="429" spans="1:5" ht="18" hidden="1" customHeight="1" outlineLevel="1">
      <c r="A429" s="131" t="s">
        <v>47</v>
      </c>
      <c r="B429" s="138" t="s">
        <v>214</v>
      </c>
      <c r="C429" s="133">
        <v>0</v>
      </c>
      <c r="D429" s="133">
        <v>0</v>
      </c>
      <c r="E429" s="133">
        <v>0</v>
      </c>
    </row>
    <row r="430" spans="1:5" ht="18" hidden="1" customHeight="1" outlineLevel="1">
      <c r="A430" s="131"/>
      <c r="B430" s="138" t="s">
        <v>273</v>
      </c>
      <c r="C430" s="133">
        <v>0</v>
      </c>
      <c r="D430" s="133">
        <v>0</v>
      </c>
      <c r="E430" s="133">
        <v>0</v>
      </c>
    </row>
    <row r="431" spans="1:5" ht="18" hidden="1" customHeight="1" outlineLevel="1">
      <c r="A431" s="131" t="s">
        <v>47</v>
      </c>
      <c r="B431" s="138" t="s">
        <v>215</v>
      </c>
      <c r="C431" s="133">
        <v>0</v>
      </c>
      <c r="D431" s="133">
        <v>0</v>
      </c>
      <c r="E431" s="133">
        <v>0</v>
      </c>
    </row>
    <row r="432" spans="1:5" ht="18" hidden="1" customHeight="1" outlineLevel="1">
      <c r="A432" s="131" t="s">
        <v>47</v>
      </c>
      <c r="B432" s="138" t="s">
        <v>216</v>
      </c>
      <c r="C432" s="133">
        <v>0</v>
      </c>
      <c r="D432" s="133">
        <v>0</v>
      </c>
      <c r="E432" s="133">
        <v>0</v>
      </c>
    </row>
    <row r="433" spans="1:5" ht="18" hidden="1" customHeight="1" outlineLevel="1">
      <c r="A433" s="131" t="s">
        <v>47</v>
      </c>
      <c r="B433" s="138" t="s">
        <v>217</v>
      </c>
      <c r="C433" s="133">
        <v>0</v>
      </c>
      <c r="D433" s="133">
        <v>0</v>
      </c>
      <c r="E433" s="133">
        <v>0</v>
      </c>
    </row>
    <row r="434" spans="1:5" ht="18" hidden="1" customHeight="1" outlineLevel="1">
      <c r="A434" s="131" t="s">
        <v>47</v>
      </c>
      <c r="B434" s="138" t="s">
        <v>218</v>
      </c>
      <c r="C434" s="133">
        <v>429002</v>
      </c>
      <c r="D434" s="133">
        <v>2813615</v>
      </c>
      <c r="E434" s="133">
        <v>3242617</v>
      </c>
    </row>
    <row r="435" spans="1:5" ht="18" hidden="1" customHeight="1" outlineLevel="1">
      <c r="A435" s="131" t="s">
        <v>47</v>
      </c>
      <c r="B435" s="138" t="s">
        <v>219</v>
      </c>
      <c r="C435" s="133">
        <v>0</v>
      </c>
      <c r="D435" s="133">
        <v>0</v>
      </c>
      <c r="E435" s="133">
        <v>0</v>
      </c>
    </row>
    <row r="436" spans="1:5" ht="18" hidden="1" customHeight="1" outlineLevel="1">
      <c r="A436" s="131"/>
      <c r="B436" s="138" t="s">
        <v>277</v>
      </c>
      <c r="C436" s="133">
        <v>0</v>
      </c>
      <c r="D436" s="133">
        <v>0</v>
      </c>
      <c r="E436" s="133">
        <v>0</v>
      </c>
    </row>
    <row r="437" spans="1:5" ht="18" hidden="1" customHeight="1" outlineLevel="1">
      <c r="A437" s="131"/>
      <c r="B437" s="138" t="s">
        <v>220</v>
      </c>
      <c r="C437" s="133">
        <v>0</v>
      </c>
      <c r="D437" s="133">
        <v>0</v>
      </c>
      <c r="E437" s="133">
        <v>0</v>
      </c>
    </row>
    <row r="438" spans="1:5" ht="18" hidden="1" customHeight="1" outlineLevel="1">
      <c r="A438" s="131" t="s">
        <v>47</v>
      </c>
      <c r="B438" s="138" t="s">
        <v>221</v>
      </c>
      <c r="C438" s="134"/>
      <c r="D438" s="134"/>
      <c r="E438" s="133">
        <v>0</v>
      </c>
    </row>
    <row r="439" spans="1:5" ht="18" hidden="1" customHeight="1" outlineLevel="1">
      <c r="A439" s="131"/>
      <c r="B439" s="138" t="s">
        <v>274</v>
      </c>
      <c r="C439" s="133">
        <v>0</v>
      </c>
      <c r="D439" s="133">
        <v>0</v>
      </c>
      <c r="E439" s="133">
        <v>0</v>
      </c>
    </row>
    <row r="440" spans="1:5" ht="18" hidden="1" customHeight="1" outlineLevel="1">
      <c r="A440" s="131" t="s">
        <v>47</v>
      </c>
      <c r="B440" s="138" t="s">
        <v>222</v>
      </c>
      <c r="C440" s="133">
        <v>7448340</v>
      </c>
      <c r="D440" s="133">
        <v>8319999</v>
      </c>
      <c r="E440" s="133">
        <v>15768339</v>
      </c>
    </row>
    <row r="441" spans="1:5" ht="18" hidden="1" customHeight="1" outlineLevel="1">
      <c r="A441" s="131"/>
      <c r="B441" s="138" t="s">
        <v>278</v>
      </c>
      <c r="C441" s="133">
        <v>0</v>
      </c>
      <c r="D441" s="133">
        <v>0</v>
      </c>
      <c r="E441" s="133">
        <v>0</v>
      </c>
    </row>
    <row r="442" spans="1:5" ht="18" hidden="1" customHeight="1" outlineLevel="1">
      <c r="A442" s="131" t="s">
        <v>47</v>
      </c>
      <c r="B442" s="138" t="s">
        <v>223</v>
      </c>
      <c r="C442" s="134"/>
      <c r="D442" s="134"/>
      <c r="E442" s="133">
        <v>0</v>
      </c>
    </row>
    <row r="443" spans="1:5" ht="18" hidden="1" customHeight="1" outlineLevel="1">
      <c r="A443" s="131" t="s">
        <v>47</v>
      </c>
      <c r="B443" s="138" t="s">
        <v>224</v>
      </c>
      <c r="C443" s="134"/>
      <c r="D443" s="134"/>
      <c r="E443" s="133">
        <v>0</v>
      </c>
    </row>
    <row r="444" spans="1:5" ht="18" hidden="1" customHeight="1" outlineLevel="1">
      <c r="A444" s="131" t="s">
        <v>47</v>
      </c>
      <c r="B444" s="138" t="s">
        <v>225</v>
      </c>
      <c r="C444" s="133">
        <v>0</v>
      </c>
      <c r="D444" s="133">
        <v>0</v>
      </c>
      <c r="E444" s="133">
        <v>0</v>
      </c>
    </row>
    <row r="445" spans="1:5" ht="18" customHeight="1" collapsed="1">
      <c r="A445" s="131" t="s">
        <v>75</v>
      </c>
      <c r="B445" s="138" t="s">
        <v>267</v>
      </c>
      <c r="C445" s="133">
        <f>SUM($C$417:$C$444)</f>
        <v>15023044.66</v>
      </c>
      <c r="D445" s="133">
        <f>SUM($D$417:$D$444)</f>
        <v>25504941.34</v>
      </c>
      <c r="E445" s="133">
        <f>SUM($E$417:$E$444)</f>
        <v>40527986</v>
      </c>
    </row>
    <row r="446" spans="1:5" ht="18" hidden="1" customHeight="1" outlineLevel="1">
      <c r="A446" s="131" t="s">
        <v>47</v>
      </c>
      <c r="B446" s="138" t="s">
        <v>202</v>
      </c>
      <c r="C446" s="133">
        <v>0</v>
      </c>
      <c r="D446" s="133">
        <v>54737079</v>
      </c>
      <c r="E446" s="133">
        <v>54737079</v>
      </c>
    </row>
    <row r="447" spans="1:5" ht="18" hidden="1" customHeight="1" outlineLevel="1">
      <c r="A447" s="131"/>
      <c r="B447" s="138" t="s">
        <v>272</v>
      </c>
      <c r="C447" s="133">
        <v>56055</v>
      </c>
      <c r="D447" s="133">
        <v>10487271</v>
      </c>
      <c r="E447" s="133">
        <v>10543326</v>
      </c>
    </row>
    <row r="448" spans="1:5" ht="18" hidden="1" customHeight="1" outlineLevel="1">
      <c r="A448" s="131"/>
      <c r="B448" s="138" t="s">
        <v>203</v>
      </c>
      <c r="C448" s="133">
        <v>46170561</v>
      </c>
      <c r="D448" s="133">
        <v>2939</v>
      </c>
      <c r="E448" s="133">
        <v>46173500</v>
      </c>
    </row>
    <row r="449" spans="1:5" ht="18" hidden="1" customHeight="1" outlineLevel="1">
      <c r="A449" s="131" t="s">
        <v>47</v>
      </c>
      <c r="B449" s="138" t="s">
        <v>204</v>
      </c>
      <c r="C449" s="133">
        <v>8748902.1598505508</v>
      </c>
      <c r="D449" s="133">
        <v>17820968.840149447</v>
      </c>
      <c r="E449" s="133">
        <v>26569871</v>
      </c>
    </row>
    <row r="450" spans="1:5" ht="18" hidden="1" customHeight="1" outlineLevel="1">
      <c r="A450" s="131" t="s">
        <v>47</v>
      </c>
      <c r="B450" s="138" t="s">
        <v>205</v>
      </c>
      <c r="C450" s="133">
        <v>0</v>
      </c>
      <c r="D450" s="133">
        <v>36328770</v>
      </c>
      <c r="E450" s="133">
        <v>36328770</v>
      </c>
    </row>
    <row r="451" spans="1:5" ht="18" hidden="1" customHeight="1" outlineLevel="1">
      <c r="A451" s="131"/>
      <c r="B451" s="138" t="s">
        <v>206</v>
      </c>
      <c r="C451" s="133">
        <v>11656101.66</v>
      </c>
      <c r="D451" s="133">
        <v>23536633.119999997</v>
      </c>
      <c r="E451" s="133">
        <v>35192734.780000001</v>
      </c>
    </row>
    <row r="452" spans="1:5" ht="18" hidden="1" customHeight="1" outlineLevel="1">
      <c r="A452" s="131"/>
      <c r="B452" s="138" t="s">
        <v>207</v>
      </c>
      <c r="C452" s="133">
        <v>457274</v>
      </c>
      <c r="D452" s="133">
        <v>22442752</v>
      </c>
      <c r="E452" s="133">
        <v>22900026</v>
      </c>
    </row>
    <row r="453" spans="1:5" ht="18" hidden="1" customHeight="1" outlineLevel="1">
      <c r="A453" s="131" t="s">
        <v>47</v>
      </c>
      <c r="B453" s="138" t="s">
        <v>208</v>
      </c>
      <c r="C453" s="133">
        <v>194854651.31865346</v>
      </c>
      <c r="D453" s="133">
        <v>1686582907.8693991</v>
      </c>
      <c r="E453" s="133">
        <v>1881437559.1880522</v>
      </c>
    </row>
    <row r="454" spans="1:5" ht="18" hidden="1" customHeight="1" outlineLevel="1">
      <c r="A454" s="131" t="s">
        <v>47</v>
      </c>
      <c r="B454" s="138" t="s">
        <v>209</v>
      </c>
      <c r="C454" s="133">
        <v>51385272</v>
      </c>
      <c r="D454" s="133">
        <v>589655885</v>
      </c>
      <c r="E454" s="133">
        <v>641041157</v>
      </c>
    </row>
    <row r="455" spans="1:5" ht="18" hidden="1" customHeight="1" outlineLevel="1">
      <c r="A455" s="131" t="s">
        <v>47</v>
      </c>
      <c r="B455" s="138" t="s">
        <v>211</v>
      </c>
      <c r="C455" s="133">
        <v>189783336</v>
      </c>
      <c r="D455" s="133">
        <v>1165358328</v>
      </c>
      <c r="E455" s="133">
        <v>1355141664</v>
      </c>
    </row>
    <row r="456" spans="1:5" ht="18" hidden="1" customHeight="1" outlineLevel="1">
      <c r="A456" s="131"/>
      <c r="B456" s="138" t="s">
        <v>212</v>
      </c>
      <c r="C456" s="133">
        <v>36553697.312598795</v>
      </c>
      <c r="D456" s="133">
        <v>23040991.687401205</v>
      </c>
      <c r="E456" s="133">
        <v>59594689</v>
      </c>
    </row>
    <row r="457" spans="1:5" ht="18" hidden="1" customHeight="1" outlineLevel="1">
      <c r="A457" s="131" t="s">
        <v>47</v>
      </c>
      <c r="B457" s="138" t="s">
        <v>213</v>
      </c>
      <c r="C457" s="133">
        <v>210526871</v>
      </c>
      <c r="D457" s="133">
        <v>2766975362</v>
      </c>
      <c r="E457" s="133">
        <v>2977502233</v>
      </c>
    </row>
    <row r="458" spans="1:5" ht="18" hidden="1" customHeight="1" outlineLevel="1">
      <c r="A458" s="131" t="s">
        <v>47</v>
      </c>
      <c r="B458" s="138" t="s">
        <v>214</v>
      </c>
      <c r="C458" s="133">
        <v>28378123.805388935</v>
      </c>
      <c r="D458" s="133">
        <v>3287936.1946110646</v>
      </c>
      <c r="E458" s="133">
        <v>31666060</v>
      </c>
    </row>
    <row r="459" spans="1:5" ht="18" hidden="1" customHeight="1" outlineLevel="1">
      <c r="A459" s="131"/>
      <c r="B459" s="138" t="s">
        <v>273</v>
      </c>
      <c r="C459" s="133">
        <v>0</v>
      </c>
      <c r="D459" s="133">
        <v>189027184</v>
      </c>
      <c r="E459" s="133">
        <v>189027184</v>
      </c>
    </row>
    <row r="460" spans="1:5" ht="18" hidden="1" customHeight="1" outlineLevel="1">
      <c r="A460" s="131" t="s">
        <v>47</v>
      </c>
      <c r="B460" s="138" t="s">
        <v>215</v>
      </c>
      <c r="C460" s="133">
        <v>15689397</v>
      </c>
      <c r="D460" s="133">
        <v>747311</v>
      </c>
      <c r="E460" s="133">
        <v>16436708</v>
      </c>
    </row>
    <row r="461" spans="1:5" ht="18" hidden="1" customHeight="1" outlineLevel="1">
      <c r="A461" s="131" t="s">
        <v>47</v>
      </c>
      <c r="B461" s="138" t="s">
        <v>216</v>
      </c>
      <c r="C461" s="133">
        <v>811760</v>
      </c>
      <c r="D461" s="133">
        <v>112447969</v>
      </c>
      <c r="E461" s="133">
        <v>113259729</v>
      </c>
    </row>
    <row r="462" spans="1:5" ht="18" hidden="1" customHeight="1" outlineLevel="1">
      <c r="A462" s="131" t="s">
        <v>47</v>
      </c>
      <c r="B462" s="138" t="s">
        <v>217</v>
      </c>
      <c r="C462" s="133">
        <v>12291857.877485406</v>
      </c>
      <c r="D462" s="133">
        <v>81043076.696091533</v>
      </c>
      <c r="E462" s="133">
        <v>93334934.573576942</v>
      </c>
    </row>
    <row r="463" spans="1:5" ht="18" hidden="1" customHeight="1" outlineLevel="1">
      <c r="A463" s="131" t="s">
        <v>47</v>
      </c>
      <c r="B463" s="138" t="s">
        <v>218</v>
      </c>
      <c r="C463" s="133">
        <v>92808745</v>
      </c>
      <c r="D463" s="133">
        <v>1098112460</v>
      </c>
      <c r="E463" s="133">
        <v>1190921205</v>
      </c>
    </row>
    <row r="464" spans="1:5" ht="18" hidden="1" customHeight="1" outlineLevel="1">
      <c r="A464" s="131" t="s">
        <v>47</v>
      </c>
      <c r="B464" s="138" t="s">
        <v>219</v>
      </c>
      <c r="C464" s="133">
        <v>4948359</v>
      </c>
      <c r="D464" s="133">
        <v>13040462</v>
      </c>
      <c r="E464" s="133">
        <v>17988821</v>
      </c>
    </row>
    <row r="465" spans="1:5" ht="18" hidden="1" customHeight="1" outlineLevel="1">
      <c r="A465" s="131"/>
      <c r="B465" s="138" t="s">
        <v>277</v>
      </c>
      <c r="C465" s="133">
        <v>606761</v>
      </c>
      <c r="D465" s="133">
        <v>32329366</v>
      </c>
      <c r="E465" s="133">
        <v>32936127</v>
      </c>
    </row>
    <row r="466" spans="1:5" ht="18" hidden="1" customHeight="1" outlineLevel="1">
      <c r="A466" s="131"/>
      <c r="B466" s="138" t="s">
        <v>220</v>
      </c>
      <c r="C466" s="133">
        <v>0</v>
      </c>
      <c r="D466" s="133">
        <v>12779375</v>
      </c>
      <c r="E466" s="133">
        <v>12779375</v>
      </c>
    </row>
    <row r="467" spans="1:5" ht="18" hidden="1" customHeight="1" outlineLevel="1">
      <c r="A467" s="131" t="s">
        <v>47</v>
      </c>
      <c r="B467" s="138" t="s">
        <v>221</v>
      </c>
      <c r="C467" s="133">
        <v>5094624.6500000004</v>
      </c>
      <c r="D467" s="133">
        <v>0</v>
      </c>
      <c r="E467" s="133">
        <v>5094624.6500000004</v>
      </c>
    </row>
    <row r="468" spans="1:5" ht="18" hidden="1" customHeight="1" outlineLevel="1">
      <c r="A468" s="131"/>
      <c r="B468" s="138" t="s">
        <v>274</v>
      </c>
      <c r="C468" s="133">
        <v>3561617</v>
      </c>
      <c r="D468" s="133">
        <v>57822</v>
      </c>
      <c r="E468" s="133">
        <v>3619439</v>
      </c>
    </row>
    <row r="469" spans="1:5" ht="18" hidden="1" customHeight="1" outlineLevel="1">
      <c r="A469" s="131" t="s">
        <v>47</v>
      </c>
      <c r="B469" s="138" t="s">
        <v>222</v>
      </c>
      <c r="C469" s="133">
        <v>262915950</v>
      </c>
      <c r="D469" s="133">
        <v>949693246</v>
      </c>
      <c r="E469" s="133">
        <v>1212609196</v>
      </c>
    </row>
    <row r="470" spans="1:5" ht="18" hidden="1" customHeight="1" outlineLevel="1">
      <c r="A470" s="131"/>
      <c r="B470" s="138" t="s">
        <v>278</v>
      </c>
      <c r="C470" s="133">
        <v>0</v>
      </c>
      <c r="D470" s="133">
        <v>0</v>
      </c>
      <c r="E470" s="133">
        <v>0</v>
      </c>
    </row>
    <row r="471" spans="1:5" ht="18" hidden="1" customHeight="1" outlineLevel="1">
      <c r="A471" s="131" t="s">
        <v>47</v>
      </c>
      <c r="B471" s="138" t="s">
        <v>223</v>
      </c>
      <c r="C471" s="133">
        <v>43376359.956</v>
      </c>
      <c r="D471" s="133">
        <v>47179717</v>
      </c>
      <c r="E471" s="133">
        <v>90556076.956</v>
      </c>
    </row>
    <row r="472" spans="1:5" ht="18" hidden="1" customHeight="1" outlineLevel="1">
      <c r="A472" s="131" t="s">
        <v>47</v>
      </c>
      <c r="B472" s="138" t="s">
        <v>224</v>
      </c>
      <c r="C472" s="133">
        <v>9660275</v>
      </c>
      <c r="D472" s="133">
        <v>145898269</v>
      </c>
      <c r="E472" s="133">
        <v>155558544</v>
      </c>
    </row>
    <row r="473" spans="1:5" ht="18" hidden="1" customHeight="1" outlineLevel="1">
      <c r="A473" s="131" t="s">
        <v>47</v>
      </c>
      <c r="B473" s="138" t="s">
        <v>225</v>
      </c>
      <c r="C473" s="133">
        <v>10910961</v>
      </c>
      <c r="D473" s="133">
        <v>129661692</v>
      </c>
      <c r="E473" s="133">
        <v>140572653</v>
      </c>
    </row>
    <row r="474" spans="1:5" ht="18" customHeight="1" collapsed="1">
      <c r="A474" s="131" t="s">
        <v>77</v>
      </c>
      <c r="B474" s="139" t="s">
        <v>268</v>
      </c>
      <c r="C474" s="133">
        <f>SUM($C$446:$C$473)</f>
        <v>1241247512.7399771</v>
      </c>
      <c r="D474" s="133">
        <f>SUM($D$446:$D$473)</f>
        <v>9212275773.4076538</v>
      </c>
      <c r="E474" s="133">
        <f>SUM($E$446:$E$473)</f>
        <v>10453523286.147629</v>
      </c>
    </row>
    <row r="475" spans="1:5" ht="18" hidden="1" customHeight="1" outlineLevel="1">
      <c r="A475" s="131" t="s">
        <v>47</v>
      </c>
      <c r="B475" s="138" t="s">
        <v>202</v>
      </c>
      <c r="C475" s="133">
        <v>0</v>
      </c>
      <c r="D475" s="133">
        <v>245878</v>
      </c>
      <c r="E475" s="133">
        <v>245878</v>
      </c>
    </row>
    <row r="476" spans="1:5" ht="18" hidden="1" customHeight="1" outlineLevel="1">
      <c r="A476" s="131"/>
      <c r="B476" s="138" t="s">
        <v>272</v>
      </c>
      <c r="C476" s="133">
        <v>33993</v>
      </c>
      <c r="D476" s="133">
        <v>2892994</v>
      </c>
      <c r="E476" s="133">
        <v>2926987</v>
      </c>
    </row>
    <row r="477" spans="1:5" ht="18" hidden="1" customHeight="1" outlineLevel="1">
      <c r="A477" s="131"/>
      <c r="B477" s="138" t="s">
        <v>203</v>
      </c>
      <c r="C477" s="133">
        <v>8562115</v>
      </c>
      <c r="D477" s="133">
        <v>0</v>
      </c>
      <c r="E477" s="133">
        <v>8562115</v>
      </c>
    </row>
    <row r="478" spans="1:5" ht="18" hidden="1" customHeight="1" outlineLevel="1">
      <c r="A478" s="131" t="s">
        <v>47</v>
      </c>
      <c r="B478" s="138" t="s">
        <v>204</v>
      </c>
      <c r="C478" s="133">
        <v>3272194.9159308248</v>
      </c>
      <c r="D478" s="133">
        <v>4723699.0840691756</v>
      </c>
      <c r="E478" s="133">
        <v>7995894</v>
      </c>
    </row>
    <row r="479" spans="1:5" ht="18" hidden="1" customHeight="1" outlineLevel="1">
      <c r="A479" s="131" t="s">
        <v>47</v>
      </c>
      <c r="B479" s="138" t="s">
        <v>205</v>
      </c>
      <c r="C479" s="133">
        <v>0</v>
      </c>
      <c r="D479" s="133">
        <v>1102102</v>
      </c>
      <c r="E479" s="133">
        <v>1102102</v>
      </c>
    </row>
    <row r="480" spans="1:5" ht="18" hidden="1" customHeight="1" outlineLevel="1">
      <c r="A480" s="131"/>
      <c r="B480" s="138" t="s">
        <v>206</v>
      </c>
      <c r="C480" s="133">
        <v>278342.37</v>
      </c>
      <c r="D480" s="133">
        <v>904094</v>
      </c>
      <c r="E480" s="133">
        <v>1182436.3700000001</v>
      </c>
    </row>
    <row r="481" spans="1:5" ht="18" hidden="1" customHeight="1" outlineLevel="1">
      <c r="A481" s="131"/>
      <c r="B481" s="138" t="s">
        <v>207</v>
      </c>
      <c r="C481" s="133">
        <v>23237</v>
      </c>
      <c r="D481" s="133">
        <v>1084076</v>
      </c>
      <c r="E481" s="133">
        <v>1107313</v>
      </c>
    </row>
    <row r="482" spans="1:5" ht="18" hidden="1" customHeight="1" outlineLevel="1">
      <c r="A482" s="131" t="s">
        <v>47</v>
      </c>
      <c r="B482" s="138" t="s">
        <v>208</v>
      </c>
      <c r="C482" s="133">
        <v>28669422.100180317</v>
      </c>
      <c r="D482" s="133">
        <v>218731652.89981982</v>
      </c>
      <c r="E482" s="133">
        <v>247401075.00000015</v>
      </c>
    </row>
    <row r="483" spans="1:5" ht="18" hidden="1" customHeight="1" outlineLevel="1">
      <c r="A483" s="131" t="s">
        <v>47</v>
      </c>
      <c r="B483" s="138" t="s">
        <v>209</v>
      </c>
      <c r="C483" s="133">
        <v>6525129</v>
      </c>
      <c r="D483" s="133">
        <v>77179838</v>
      </c>
      <c r="E483" s="133">
        <v>83704967</v>
      </c>
    </row>
    <row r="484" spans="1:5" ht="18" hidden="1" customHeight="1" outlineLevel="1">
      <c r="A484" s="131" t="s">
        <v>47</v>
      </c>
      <c r="B484" s="138" t="s">
        <v>211</v>
      </c>
      <c r="C484" s="133">
        <v>60600216</v>
      </c>
      <c r="D484" s="133">
        <v>104071105</v>
      </c>
      <c r="E484" s="133">
        <v>164671321</v>
      </c>
    </row>
    <row r="485" spans="1:5" ht="18" hidden="1" customHeight="1" outlineLevel="1">
      <c r="A485" s="131"/>
      <c r="B485" s="138" t="s">
        <v>212</v>
      </c>
      <c r="C485" s="133">
        <v>-799236.3125987947</v>
      </c>
      <c r="D485" s="133">
        <v>1747644.3125987947</v>
      </c>
      <c r="E485" s="133">
        <v>948408</v>
      </c>
    </row>
    <row r="486" spans="1:5" ht="18" hidden="1" customHeight="1" outlineLevel="1">
      <c r="A486" s="131" t="s">
        <v>47</v>
      </c>
      <c r="B486" s="138" t="s">
        <v>213</v>
      </c>
      <c r="C486" s="133">
        <v>46629783</v>
      </c>
      <c r="D486" s="133">
        <v>216259592</v>
      </c>
      <c r="E486" s="133">
        <v>262889375</v>
      </c>
    </row>
    <row r="487" spans="1:5" ht="18" hidden="1" customHeight="1" outlineLevel="1">
      <c r="A487" s="131" t="s">
        <v>47</v>
      </c>
      <c r="B487" s="138" t="s">
        <v>214</v>
      </c>
      <c r="C487" s="133">
        <v>1122807.194611063</v>
      </c>
      <c r="D487" s="133">
        <v>180834.80538893701</v>
      </c>
      <c r="E487" s="133">
        <v>1303642</v>
      </c>
    </row>
    <row r="488" spans="1:5" ht="18" hidden="1" customHeight="1" outlineLevel="1">
      <c r="A488" s="131"/>
      <c r="B488" s="138" t="s">
        <v>273</v>
      </c>
      <c r="C488" s="133">
        <v>0</v>
      </c>
      <c r="D488" s="133">
        <v>31850102</v>
      </c>
      <c r="E488" s="133">
        <v>31850102</v>
      </c>
    </row>
    <row r="489" spans="1:5" ht="18" hidden="1" customHeight="1" outlineLevel="1">
      <c r="A489" s="131" t="s">
        <v>47</v>
      </c>
      <c r="B489" s="138" t="s">
        <v>215</v>
      </c>
      <c r="C489" s="133">
        <v>719727</v>
      </c>
      <c r="D489" s="133">
        <v>29053</v>
      </c>
      <c r="E489" s="133">
        <v>748780</v>
      </c>
    </row>
    <row r="490" spans="1:5" ht="18" hidden="1" customHeight="1" outlineLevel="1">
      <c r="A490" s="131" t="s">
        <v>47</v>
      </c>
      <c r="B490" s="138" t="s">
        <v>216</v>
      </c>
      <c r="C490" s="133">
        <v>702172</v>
      </c>
      <c r="D490" s="133">
        <v>2668497</v>
      </c>
      <c r="E490" s="133">
        <v>3370669</v>
      </c>
    </row>
    <row r="491" spans="1:5" ht="18" hidden="1" customHeight="1" outlineLevel="1">
      <c r="A491" s="131" t="s">
        <v>47</v>
      </c>
      <c r="B491" s="138" t="s">
        <v>217</v>
      </c>
      <c r="C491" s="133">
        <v>1855033.8123364151</v>
      </c>
      <c r="D491" s="133">
        <v>1634842.5943890014</v>
      </c>
      <c r="E491" s="133">
        <v>3489876.4067254164</v>
      </c>
    </row>
    <row r="492" spans="1:5" ht="18" hidden="1" customHeight="1" outlineLevel="1">
      <c r="A492" s="131" t="s">
        <v>47</v>
      </c>
      <c r="B492" s="138" t="s">
        <v>218</v>
      </c>
      <c r="C492" s="133">
        <v>29231608</v>
      </c>
      <c r="D492" s="133">
        <v>70660967</v>
      </c>
      <c r="E492" s="133">
        <v>99892575</v>
      </c>
    </row>
    <row r="493" spans="1:5" ht="18" hidden="1" customHeight="1" outlineLevel="1">
      <c r="A493" s="131" t="s">
        <v>47</v>
      </c>
      <c r="B493" s="138" t="s">
        <v>219</v>
      </c>
      <c r="C493" s="133">
        <v>268634</v>
      </c>
      <c r="D493" s="133">
        <v>694212</v>
      </c>
      <c r="E493" s="133">
        <v>962846</v>
      </c>
    </row>
    <row r="494" spans="1:5" ht="18" hidden="1" customHeight="1" outlineLevel="1">
      <c r="A494" s="131"/>
      <c r="B494" s="138" t="s">
        <v>277</v>
      </c>
      <c r="C494" s="133">
        <v>-42855</v>
      </c>
      <c r="D494" s="133">
        <v>-2595956</v>
      </c>
      <c r="E494" s="133">
        <v>-2638811</v>
      </c>
    </row>
    <row r="495" spans="1:5" ht="18" hidden="1" customHeight="1" outlineLevel="1">
      <c r="A495" s="131"/>
      <c r="B495" s="138" t="s">
        <v>220</v>
      </c>
      <c r="C495" s="133">
        <v>0</v>
      </c>
      <c r="D495" s="133">
        <v>1532771</v>
      </c>
      <c r="E495" s="133">
        <v>1532771</v>
      </c>
    </row>
    <row r="496" spans="1:5" ht="18" hidden="1" customHeight="1" outlineLevel="1">
      <c r="A496" s="131" t="s">
        <v>47</v>
      </c>
      <c r="B496" s="138" t="s">
        <v>221</v>
      </c>
      <c r="C496" s="133">
        <v>924711.76</v>
      </c>
      <c r="D496" s="133">
        <v>0</v>
      </c>
      <c r="E496" s="133">
        <v>924711.76</v>
      </c>
    </row>
    <row r="497" spans="1:5" ht="18" hidden="1" customHeight="1" outlineLevel="1">
      <c r="A497" s="131"/>
      <c r="B497" s="138" t="s">
        <v>274</v>
      </c>
      <c r="C497" s="133">
        <v>20118</v>
      </c>
      <c r="D497" s="133">
        <v>0</v>
      </c>
      <c r="E497" s="133">
        <v>20118</v>
      </c>
    </row>
    <row r="498" spans="1:5" ht="18" hidden="1" customHeight="1" outlineLevel="1">
      <c r="A498" s="131" t="s">
        <v>47</v>
      </c>
      <c r="B498" s="138" t="s">
        <v>222</v>
      </c>
      <c r="C498" s="133">
        <v>68381968</v>
      </c>
      <c r="D498" s="133">
        <v>63436276</v>
      </c>
      <c r="E498" s="133">
        <v>131818244</v>
      </c>
    </row>
    <row r="499" spans="1:5" ht="18" hidden="1" customHeight="1" outlineLevel="1">
      <c r="A499" s="131"/>
      <c r="B499" s="138" t="s">
        <v>278</v>
      </c>
      <c r="C499" s="133">
        <v>0</v>
      </c>
      <c r="D499" s="133">
        <v>0</v>
      </c>
      <c r="E499" s="133">
        <v>0</v>
      </c>
    </row>
    <row r="500" spans="1:5" ht="18" hidden="1" customHeight="1" outlineLevel="1">
      <c r="A500" s="131" t="s">
        <v>47</v>
      </c>
      <c r="B500" s="138" t="s">
        <v>223</v>
      </c>
      <c r="C500" s="133">
        <v>7557807.6159999995</v>
      </c>
      <c r="D500" s="133">
        <v>8220496</v>
      </c>
      <c r="E500" s="133">
        <v>15778303.616</v>
      </c>
    </row>
    <row r="501" spans="1:5" ht="18" hidden="1" customHeight="1" outlineLevel="1">
      <c r="A501" s="131" t="s">
        <v>47</v>
      </c>
      <c r="B501" s="138" t="s">
        <v>224</v>
      </c>
      <c r="C501" s="133">
        <v>752846</v>
      </c>
      <c r="D501" s="133">
        <v>10493532</v>
      </c>
      <c r="E501" s="133">
        <v>11246378</v>
      </c>
    </row>
    <row r="502" spans="1:5" ht="18" hidden="1" customHeight="1" outlineLevel="1">
      <c r="A502" s="131" t="s">
        <v>47</v>
      </c>
      <c r="B502" s="138" t="s">
        <v>225</v>
      </c>
      <c r="C502" s="133">
        <v>721363</v>
      </c>
      <c r="D502" s="133">
        <v>9637557</v>
      </c>
      <c r="E502" s="133">
        <v>10358920</v>
      </c>
    </row>
    <row r="503" spans="1:5" ht="18" customHeight="1" collapsed="1">
      <c r="A503" s="131" t="s">
        <v>79</v>
      </c>
      <c r="B503" s="139" t="s">
        <v>269</v>
      </c>
      <c r="C503" s="133">
        <f>SUM($C$475:$C$502)</f>
        <v>266011137.45645982</v>
      </c>
      <c r="D503" s="133">
        <f>SUM($D$475:$D$502)</f>
        <v>827385859.6962657</v>
      </c>
      <c r="E503" s="133">
        <f>SUM($E$475:$E$502)</f>
        <v>1093396997.1527257</v>
      </c>
    </row>
    <row r="504" spans="1:5" ht="18" hidden="1" customHeight="1" outlineLevel="1">
      <c r="A504" s="131" t="s">
        <v>47</v>
      </c>
      <c r="B504" s="132" t="s">
        <v>202</v>
      </c>
      <c r="C504" s="133">
        <v>0</v>
      </c>
      <c r="D504" s="133">
        <v>54982957</v>
      </c>
      <c r="E504" s="133">
        <v>54982957</v>
      </c>
    </row>
    <row r="505" spans="1:5" ht="18" hidden="1" customHeight="1" outlineLevel="1">
      <c r="A505" s="131"/>
      <c r="B505" s="132" t="s">
        <v>272</v>
      </c>
      <c r="C505" s="133">
        <v>90048</v>
      </c>
      <c r="D505" s="133">
        <v>13380265</v>
      </c>
      <c r="E505" s="133">
        <v>13470313</v>
      </c>
    </row>
    <row r="506" spans="1:5" ht="18" hidden="1" customHeight="1" outlineLevel="1">
      <c r="A506" s="131"/>
      <c r="B506" s="132" t="s">
        <v>203</v>
      </c>
      <c r="C506" s="133">
        <v>54732676</v>
      </c>
      <c r="D506" s="133">
        <v>2939</v>
      </c>
      <c r="E506" s="133">
        <v>54735615</v>
      </c>
    </row>
    <row r="507" spans="1:5" ht="18" hidden="1" customHeight="1" outlineLevel="1">
      <c r="A507" s="131" t="s">
        <v>47</v>
      </c>
      <c r="B507" s="132" t="s">
        <v>204</v>
      </c>
      <c r="C507" s="133">
        <v>12021097.075781375</v>
      </c>
      <c r="D507" s="133">
        <v>22544667.924218625</v>
      </c>
      <c r="E507" s="133">
        <v>34565765</v>
      </c>
    </row>
    <row r="508" spans="1:5" ht="18" hidden="1" customHeight="1" outlineLevel="1">
      <c r="A508" s="131" t="s">
        <v>47</v>
      </c>
      <c r="B508" s="132" t="s">
        <v>205</v>
      </c>
      <c r="C508" s="133">
        <v>0</v>
      </c>
      <c r="D508" s="133">
        <v>37430872</v>
      </c>
      <c r="E508" s="133">
        <v>37430872</v>
      </c>
    </row>
    <row r="509" spans="1:5" ht="18" hidden="1" customHeight="1" outlineLevel="1">
      <c r="A509" s="131"/>
      <c r="B509" s="132" t="s">
        <v>206</v>
      </c>
      <c r="C509" s="133">
        <v>11934444.029999999</v>
      </c>
      <c r="D509" s="133">
        <v>24440727.119999997</v>
      </c>
      <c r="E509" s="133">
        <v>36375171.149999999</v>
      </c>
    </row>
    <row r="510" spans="1:5" ht="18" hidden="1" customHeight="1" outlineLevel="1">
      <c r="A510" s="131"/>
      <c r="B510" s="132" t="s">
        <v>207</v>
      </c>
      <c r="C510" s="133">
        <v>480511</v>
      </c>
      <c r="D510" s="133">
        <v>23526828</v>
      </c>
      <c r="E510" s="133">
        <v>24007339</v>
      </c>
    </row>
    <row r="511" spans="1:5" ht="18" hidden="1" customHeight="1" outlineLevel="1">
      <c r="A511" s="131" t="s">
        <v>47</v>
      </c>
      <c r="B511" s="132" t="s">
        <v>208</v>
      </c>
      <c r="C511" s="133">
        <v>223524073.41883379</v>
      </c>
      <c r="D511" s="133">
        <v>1905314560.7692189</v>
      </c>
      <c r="E511" s="133">
        <v>2128838634.1880524</v>
      </c>
    </row>
    <row r="512" spans="1:5" ht="18" hidden="1" customHeight="1" outlineLevel="1">
      <c r="A512" s="131" t="s">
        <v>47</v>
      </c>
      <c r="B512" s="132" t="s">
        <v>209</v>
      </c>
      <c r="C512" s="133">
        <v>57910401</v>
      </c>
      <c r="D512" s="133">
        <v>666835723</v>
      </c>
      <c r="E512" s="133">
        <v>724746124</v>
      </c>
    </row>
    <row r="513" spans="1:5" ht="18" hidden="1" customHeight="1" outlineLevel="1">
      <c r="A513" s="131" t="s">
        <v>47</v>
      </c>
      <c r="B513" s="132" t="s">
        <v>211</v>
      </c>
      <c r="C513" s="133">
        <v>250383552</v>
      </c>
      <c r="D513" s="133">
        <v>1269429433</v>
      </c>
      <c r="E513" s="133">
        <v>1519812985</v>
      </c>
    </row>
    <row r="514" spans="1:5" ht="18" hidden="1" customHeight="1" outlineLevel="1">
      <c r="A514" s="131"/>
      <c r="B514" s="132" t="s">
        <v>212</v>
      </c>
      <c r="C514" s="133">
        <v>35754461</v>
      </c>
      <c r="D514" s="133">
        <v>24788636</v>
      </c>
      <c r="E514" s="133">
        <v>60543097</v>
      </c>
    </row>
    <row r="515" spans="1:5" ht="18" hidden="1" customHeight="1" outlineLevel="1">
      <c r="A515" s="131" t="s">
        <v>47</v>
      </c>
      <c r="B515" s="132" t="s">
        <v>213</v>
      </c>
      <c r="C515" s="133">
        <v>257156654</v>
      </c>
      <c r="D515" s="133">
        <v>2983234954</v>
      </c>
      <c r="E515" s="133">
        <v>3240391608</v>
      </c>
    </row>
    <row r="516" spans="1:5" ht="18" hidden="1" customHeight="1" outlineLevel="1">
      <c r="A516" s="131" t="s">
        <v>47</v>
      </c>
      <c r="B516" s="132" t="s">
        <v>214</v>
      </c>
      <c r="C516" s="133">
        <v>29500930.999999996</v>
      </c>
      <c r="D516" s="133">
        <v>3468771.0000000019</v>
      </c>
      <c r="E516" s="133">
        <v>32969702</v>
      </c>
    </row>
    <row r="517" spans="1:5" ht="18" hidden="1" customHeight="1" outlineLevel="1">
      <c r="A517" s="131"/>
      <c r="B517" s="132" t="s">
        <v>273</v>
      </c>
      <c r="C517" s="133">
        <v>0</v>
      </c>
      <c r="D517" s="133">
        <v>220877286</v>
      </c>
      <c r="E517" s="133">
        <v>220877286</v>
      </c>
    </row>
    <row r="518" spans="1:5" ht="18" hidden="1" customHeight="1" outlineLevel="1">
      <c r="A518" s="131" t="s">
        <v>47</v>
      </c>
      <c r="B518" s="132" t="s">
        <v>215</v>
      </c>
      <c r="C518" s="133">
        <v>16409124</v>
      </c>
      <c r="D518" s="133">
        <v>776364</v>
      </c>
      <c r="E518" s="133">
        <v>17185488</v>
      </c>
    </row>
    <row r="519" spans="1:5" ht="18" hidden="1" customHeight="1" outlineLevel="1">
      <c r="A519" s="131" t="s">
        <v>47</v>
      </c>
      <c r="B519" s="132" t="s">
        <v>216</v>
      </c>
      <c r="C519" s="133">
        <v>1513932</v>
      </c>
      <c r="D519" s="133">
        <v>115116466</v>
      </c>
      <c r="E519" s="133">
        <v>116630398</v>
      </c>
    </row>
    <row r="520" spans="1:5" ht="18" hidden="1" customHeight="1" outlineLevel="1">
      <c r="A520" s="131" t="s">
        <v>47</v>
      </c>
      <c r="B520" s="132" t="s">
        <v>217</v>
      </c>
      <c r="C520" s="133">
        <v>14146891.689821821</v>
      </c>
      <c r="D520" s="133">
        <v>82677919.290480539</v>
      </c>
      <c r="E520" s="133">
        <v>96824810.980302364</v>
      </c>
    </row>
    <row r="521" spans="1:5" ht="18" hidden="1" customHeight="1" outlineLevel="1">
      <c r="A521" s="131" t="s">
        <v>47</v>
      </c>
      <c r="B521" s="132" t="s">
        <v>218</v>
      </c>
      <c r="C521" s="133">
        <v>122040353</v>
      </c>
      <c r="D521" s="133">
        <v>1168773427</v>
      </c>
      <c r="E521" s="133">
        <v>1290813780</v>
      </c>
    </row>
    <row r="522" spans="1:5" ht="18" hidden="1" customHeight="1" outlineLevel="1">
      <c r="A522" s="131" t="s">
        <v>47</v>
      </c>
      <c r="B522" s="132" t="s">
        <v>219</v>
      </c>
      <c r="C522" s="133">
        <v>5216993</v>
      </c>
      <c r="D522" s="133">
        <v>13734674</v>
      </c>
      <c r="E522" s="133">
        <v>18951667</v>
      </c>
    </row>
    <row r="523" spans="1:5" ht="18" hidden="1" customHeight="1" outlineLevel="1">
      <c r="A523" s="131"/>
      <c r="B523" s="132" t="s">
        <v>277</v>
      </c>
      <c r="C523" s="133">
        <v>563906</v>
      </c>
      <c r="D523" s="133">
        <v>29733410</v>
      </c>
      <c r="E523" s="133">
        <v>30297316</v>
      </c>
    </row>
    <row r="524" spans="1:5" ht="18" hidden="1" customHeight="1" outlineLevel="1">
      <c r="A524" s="131"/>
      <c r="B524" s="132" t="s">
        <v>220</v>
      </c>
      <c r="C524" s="133">
        <v>0</v>
      </c>
      <c r="D524" s="133">
        <v>14312146</v>
      </c>
      <c r="E524" s="133">
        <v>14312146</v>
      </c>
    </row>
    <row r="525" spans="1:5" ht="18" hidden="1" customHeight="1" outlineLevel="1">
      <c r="A525" s="131" t="s">
        <v>47</v>
      </c>
      <c r="B525" s="132" t="s">
        <v>221</v>
      </c>
      <c r="C525" s="133">
        <v>6019336.4100000001</v>
      </c>
      <c r="D525" s="133">
        <v>0</v>
      </c>
      <c r="E525" s="133">
        <v>6019336.4100000001</v>
      </c>
    </row>
    <row r="526" spans="1:5" ht="18" hidden="1" customHeight="1" outlineLevel="1">
      <c r="A526" s="131"/>
      <c r="B526" s="132" t="s">
        <v>274</v>
      </c>
      <c r="C526" s="133">
        <v>3581735</v>
      </c>
      <c r="D526" s="133">
        <v>57822</v>
      </c>
      <c r="E526" s="133">
        <v>3639557</v>
      </c>
    </row>
    <row r="527" spans="1:5" ht="18" hidden="1" customHeight="1" outlineLevel="1">
      <c r="A527" s="131" t="s">
        <v>47</v>
      </c>
      <c r="B527" s="132" t="s">
        <v>222</v>
      </c>
      <c r="C527" s="133">
        <v>331297918</v>
      </c>
      <c r="D527" s="133">
        <v>1013129522</v>
      </c>
      <c r="E527" s="133">
        <v>1344427440</v>
      </c>
    </row>
    <row r="528" spans="1:5" ht="18" hidden="1" customHeight="1" outlineLevel="1">
      <c r="A528" s="131" t="s">
        <v>47</v>
      </c>
      <c r="B528" s="132" t="s">
        <v>223</v>
      </c>
      <c r="C528" s="133">
        <v>50934167.571999997</v>
      </c>
      <c r="D528" s="133">
        <v>55400213</v>
      </c>
      <c r="E528" s="133">
        <v>106334380.572</v>
      </c>
    </row>
    <row r="529" spans="1:5" ht="18" hidden="1" customHeight="1" outlineLevel="1">
      <c r="A529" s="131" t="s">
        <v>47</v>
      </c>
      <c r="B529" s="132" t="s">
        <v>224</v>
      </c>
      <c r="C529" s="133">
        <v>10413121</v>
      </c>
      <c r="D529" s="133">
        <v>156391801</v>
      </c>
      <c r="E529" s="133">
        <v>166804922</v>
      </c>
    </row>
    <row r="530" spans="1:5" ht="18" hidden="1" customHeight="1" outlineLevel="1">
      <c r="A530" s="131" t="s">
        <v>47</v>
      </c>
      <c r="B530" s="132" t="s">
        <v>225</v>
      </c>
      <c r="C530" s="133">
        <v>11632324</v>
      </c>
      <c r="D530" s="133">
        <v>139299249</v>
      </c>
      <c r="E530" s="133">
        <v>150931573</v>
      </c>
    </row>
    <row r="531" spans="1:5" ht="18" customHeight="1" collapsed="1">
      <c r="A531" s="131" t="s">
        <v>81</v>
      </c>
      <c r="B531" s="135" t="s">
        <v>270</v>
      </c>
      <c r="C531" s="133">
        <f>SUM($C$504:$C$530)</f>
        <v>1507258650.1964371</v>
      </c>
      <c r="D531" s="133">
        <f>SUM($D$504:$D$530)</f>
        <v>10039661633.103918</v>
      </c>
      <c r="E531" s="133">
        <f>SUM($E$504:$E$530)</f>
        <v>11546920283.300356</v>
      </c>
    </row>
    <row r="532" spans="1:5">
      <c r="B532" s="127"/>
    </row>
    <row r="533" spans="1:5">
      <c r="B533" s="127"/>
    </row>
    <row r="534" spans="1:5">
      <c r="B534" s="127"/>
    </row>
    <row r="535" spans="1:5">
      <c r="B535" s="127"/>
    </row>
    <row r="536" spans="1:5">
      <c r="B536" s="127"/>
    </row>
    <row r="537" spans="1:5">
      <c r="B537" s="127"/>
    </row>
    <row r="538" spans="1:5">
      <c r="B538" s="127"/>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D797E-451F-4C02-9962-D474516ED56C}">
  <dimension ref="A1:F652"/>
  <sheetViews>
    <sheetView showGridLines="0" zoomScaleNormal="100" workbookViewId="0">
      <selection activeCell="B326" sqref="B326"/>
    </sheetView>
  </sheetViews>
  <sheetFormatPr defaultColWidth="9.140625" defaultRowHeight="14.25" outlineLevelRow="1"/>
  <cols>
    <col min="1" max="1" width="4.5703125" style="105" customWidth="1"/>
    <col min="2" max="2" width="48.5703125" style="105" customWidth="1"/>
    <col min="3" max="5" width="24.7109375" style="105" customWidth="1"/>
    <col min="6" max="6" width="12.28515625" style="105" bestFit="1" customWidth="1"/>
    <col min="7" max="16384" width="9.140625" style="105"/>
  </cols>
  <sheetData>
    <row r="1" spans="1:6" ht="16.5">
      <c r="A1" s="393" t="s">
        <v>195</v>
      </c>
      <c r="B1" s="393"/>
      <c r="C1" s="393"/>
      <c r="D1" s="393"/>
      <c r="E1" s="393"/>
    </row>
    <row r="2" spans="1:6" ht="16.5">
      <c r="A2" s="393" t="s">
        <v>196</v>
      </c>
      <c r="B2" s="393"/>
      <c r="C2" s="393"/>
      <c r="D2" s="393"/>
      <c r="E2" s="393"/>
    </row>
    <row r="3" spans="1:6" ht="16.5">
      <c r="A3" s="393" t="s">
        <v>197</v>
      </c>
      <c r="B3" s="393"/>
      <c r="C3" s="393"/>
      <c r="D3" s="393"/>
      <c r="E3" s="393"/>
    </row>
    <row r="4" spans="1:6" ht="16.5">
      <c r="A4" s="106"/>
      <c r="B4" s="106"/>
      <c r="C4" s="106"/>
      <c r="D4" s="106" t="s">
        <v>280</v>
      </c>
      <c r="E4" s="107"/>
    </row>
    <row r="5" spans="1:6" ht="27.2" customHeight="1" thickBot="1">
      <c r="A5" s="394" t="s">
        <v>34</v>
      </c>
      <c r="B5" s="394"/>
      <c r="C5" s="394"/>
      <c r="D5" s="394"/>
      <c r="E5" s="394"/>
    </row>
    <row r="6" spans="1:6" ht="17.25" thickBot="1">
      <c r="A6" s="106"/>
      <c r="B6" s="106"/>
      <c r="C6" s="108" t="s">
        <v>199</v>
      </c>
      <c r="D6" s="108" t="s">
        <v>200</v>
      </c>
      <c r="E6" s="108" t="s">
        <v>192</v>
      </c>
    </row>
    <row r="7" spans="1:6" ht="15.2" customHeight="1">
      <c r="A7" s="395" t="s">
        <v>201</v>
      </c>
      <c r="B7" s="395"/>
      <c r="C7" s="395"/>
      <c r="D7" s="395"/>
      <c r="E7" s="395"/>
    </row>
    <row r="8" spans="1:6" ht="15.2" hidden="1" customHeight="1" outlineLevel="1">
      <c r="A8" s="109"/>
      <c r="B8" s="110" t="s">
        <v>202</v>
      </c>
      <c r="C8" s="111">
        <v>0</v>
      </c>
      <c r="D8" s="111">
        <v>0</v>
      </c>
      <c r="E8" s="111">
        <v>0</v>
      </c>
      <c r="F8" s="112"/>
    </row>
    <row r="9" spans="1:6" ht="15.2" hidden="1" customHeight="1" outlineLevel="1">
      <c r="A9" s="109"/>
      <c r="B9" s="110" t="s">
        <v>272</v>
      </c>
      <c r="C9" s="111">
        <v>5223303</v>
      </c>
      <c r="D9" s="111">
        <v>12384404.889999999</v>
      </c>
      <c r="E9" s="111">
        <v>17607707.890000001</v>
      </c>
      <c r="F9" s="112"/>
    </row>
    <row r="10" spans="1:6" ht="15.2" hidden="1" customHeight="1" outlineLevel="1">
      <c r="A10" s="109"/>
      <c r="B10" s="110" t="s">
        <v>203</v>
      </c>
      <c r="C10" s="111">
        <v>80073180</v>
      </c>
      <c r="D10" s="111">
        <v>0</v>
      </c>
      <c r="E10" s="111">
        <v>80073180</v>
      </c>
      <c r="F10" s="112"/>
    </row>
    <row r="11" spans="1:6" ht="15.2" hidden="1" customHeight="1" outlineLevel="1">
      <c r="A11" s="109"/>
      <c r="B11" s="110" t="s">
        <v>204</v>
      </c>
      <c r="C11" s="111">
        <v>52454083</v>
      </c>
      <c r="D11" s="111">
        <v>80884587</v>
      </c>
      <c r="E11" s="111">
        <v>133338670</v>
      </c>
      <c r="F11" s="112"/>
    </row>
    <row r="12" spans="1:6" ht="15.2" hidden="1" customHeight="1" outlineLevel="1">
      <c r="A12" s="109"/>
      <c r="B12" s="110" t="s">
        <v>205</v>
      </c>
      <c r="C12" s="111">
        <v>0</v>
      </c>
      <c r="D12" s="111">
        <v>35763408</v>
      </c>
      <c r="E12" s="111">
        <v>35763408</v>
      </c>
      <c r="F12" s="112"/>
    </row>
    <row r="13" spans="1:6" ht="15.2" hidden="1" customHeight="1" outlineLevel="1">
      <c r="A13" s="109"/>
      <c r="B13" s="110" t="s">
        <v>206</v>
      </c>
      <c r="C13" s="111">
        <v>16561865</v>
      </c>
      <c r="D13" s="111">
        <v>59485025</v>
      </c>
      <c r="E13" s="111">
        <v>76046890</v>
      </c>
      <c r="F13" s="112"/>
    </row>
    <row r="14" spans="1:6" ht="15.2" hidden="1" customHeight="1" outlineLevel="1">
      <c r="A14" s="109"/>
      <c r="B14" s="110" t="s">
        <v>207</v>
      </c>
      <c r="C14" s="111">
        <v>1508821</v>
      </c>
      <c r="D14" s="111">
        <v>44317643</v>
      </c>
      <c r="E14" s="111">
        <v>45826464</v>
      </c>
      <c r="F14" s="112"/>
    </row>
    <row r="15" spans="1:6" ht="15.2" hidden="1" customHeight="1" outlineLevel="1">
      <c r="A15" s="109"/>
      <c r="B15" s="110" t="s">
        <v>208</v>
      </c>
      <c r="C15" s="111">
        <v>259327775.44999999</v>
      </c>
      <c r="D15" s="111">
        <v>2079138648.2100008</v>
      </c>
      <c r="E15" s="111">
        <v>2338466423.6600008</v>
      </c>
      <c r="F15" s="112"/>
    </row>
    <row r="16" spans="1:6" ht="15.2" hidden="1" customHeight="1" outlineLevel="1">
      <c r="A16" s="109"/>
      <c r="B16" s="110" t="s">
        <v>209</v>
      </c>
      <c r="C16" s="111">
        <v>50800712</v>
      </c>
      <c r="D16" s="111">
        <v>655754568</v>
      </c>
      <c r="E16" s="111">
        <v>706555280</v>
      </c>
      <c r="F16" s="112"/>
    </row>
    <row r="17" spans="1:6" ht="15.2" hidden="1" customHeight="1" outlineLevel="1">
      <c r="A17" s="109"/>
      <c r="B17" s="110" t="s">
        <v>211</v>
      </c>
      <c r="C17" s="111">
        <v>339794603</v>
      </c>
      <c r="D17" s="111">
        <v>1798947959</v>
      </c>
      <c r="E17" s="111">
        <v>2138742562</v>
      </c>
      <c r="F17" s="112"/>
    </row>
    <row r="18" spans="1:6" ht="15.2" hidden="1" customHeight="1" outlineLevel="1">
      <c r="A18" s="109"/>
      <c r="B18" s="110" t="s">
        <v>212</v>
      </c>
      <c r="C18" s="111">
        <v>210791206</v>
      </c>
      <c r="D18" s="111">
        <v>2042142</v>
      </c>
      <c r="E18" s="111">
        <v>212833348</v>
      </c>
      <c r="F18" s="112"/>
    </row>
    <row r="19" spans="1:6" ht="15.2" hidden="1" customHeight="1" outlineLevel="1">
      <c r="A19" s="109"/>
      <c r="B19" s="110" t="s">
        <v>213</v>
      </c>
      <c r="C19" s="111">
        <v>232504968</v>
      </c>
      <c r="D19" s="111">
        <v>3346868536</v>
      </c>
      <c r="E19" s="111">
        <v>3579373504</v>
      </c>
      <c r="F19" s="112"/>
    </row>
    <row r="20" spans="1:6" ht="15.2" hidden="1" customHeight="1" outlineLevel="1">
      <c r="A20" s="109"/>
      <c r="B20" s="110" t="s">
        <v>214</v>
      </c>
      <c r="C20" s="111">
        <v>117682920</v>
      </c>
      <c r="D20" s="111">
        <v>16409188</v>
      </c>
      <c r="E20" s="111">
        <v>134092108</v>
      </c>
      <c r="F20" s="112"/>
    </row>
    <row r="21" spans="1:6" ht="15.2" hidden="1" customHeight="1" outlineLevel="1">
      <c r="A21" s="109"/>
      <c r="B21" s="110" t="s">
        <v>273</v>
      </c>
      <c r="C21" s="111">
        <v>0</v>
      </c>
      <c r="D21" s="111">
        <v>119477267</v>
      </c>
      <c r="E21" s="111">
        <v>119477267</v>
      </c>
      <c r="F21" s="112"/>
    </row>
    <row r="22" spans="1:6" ht="15.2" hidden="1" customHeight="1" outlineLevel="1">
      <c r="A22" s="109"/>
      <c r="B22" s="110" t="s">
        <v>215</v>
      </c>
      <c r="C22" s="111">
        <v>26652302</v>
      </c>
      <c r="D22" s="111">
        <v>150</v>
      </c>
      <c r="E22" s="111">
        <v>26652452</v>
      </c>
      <c r="F22" s="112"/>
    </row>
    <row r="23" spans="1:6" ht="15.2" hidden="1" customHeight="1" outlineLevel="1">
      <c r="A23" s="109"/>
      <c r="B23" s="110" t="s">
        <v>216</v>
      </c>
      <c r="C23" s="111">
        <v>0</v>
      </c>
      <c r="D23" s="111">
        <v>90194015</v>
      </c>
      <c r="E23" s="111">
        <v>90194015</v>
      </c>
      <c r="F23" s="112"/>
    </row>
    <row r="24" spans="1:6" ht="15.2" hidden="1" customHeight="1" outlineLevel="1">
      <c r="A24" s="109"/>
      <c r="B24" s="110" t="s">
        <v>217</v>
      </c>
      <c r="C24" s="111">
        <v>40294570.910000004</v>
      </c>
      <c r="D24" s="111">
        <v>237695562.97999999</v>
      </c>
      <c r="E24" s="111">
        <v>277990133.88999999</v>
      </c>
      <c r="F24" s="112"/>
    </row>
    <row r="25" spans="1:6" ht="15.2" hidden="1" customHeight="1" outlineLevel="1">
      <c r="A25" s="109"/>
      <c r="B25" s="110" t="s">
        <v>218</v>
      </c>
      <c r="C25" s="111">
        <v>187181493</v>
      </c>
      <c r="D25" s="111">
        <v>2189947809</v>
      </c>
      <c r="E25" s="111">
        <v>2377129302</v>
      </c>
      <c r="F25" s="112"/>
    </row>
    <row r="26" spans="1:6" ht="15.2" hidden="1" customHeight="1" outlineLevel="1">
      <c r="A26" s="109"/>
      <c r="B26" s="110" t="s">
        <v>219</v>
      </c>
      <c r="C26" s="111">
        <v>10752462</v>
      </c>
      <c r="D26" s="111">
        <v>27320987</v>
      </c>
      <c r="E26" s="111">
        <v>38073449</v>
      </c>
      <c r="F26" s="112"/>
    </row>
    <row r="27" spans="1:6" ht="15.2" hidden="1" customHeight="1" outlineLevel="1">
      <c r="A27" s="109"/>
      <c r="B27" s="110" t="s">
        <v>277</v>
      </c>
      <c r="C27" s="111">
        <v>791589</v>
      </c>
      <c r="D27" s="111">
        <v>11391501</v>
      </c>
      <c r="E27" s="111">
        <v>12183090</v>
      </c>
      <c r="F27" s="112"/>
    </row>
    <row r="28" spans="1:6" ht="15.2" hidden="1" customHeight="1" outlineLevel="1">
      <c r="A28" s="109"/>
      <c r="B28" s="110" t="s">
        <v>220</v>
      </c>
      <c r="C28" s="111">
        <v>466446</v>
      </c>
      <c r="D28" s="111">
        <v>54201285</v>
      </c>
      <c r="E28" s="111">
        <v>54667731</v>
      </c>
      <c r="F28" s="112"/>
    </row>
    <row r="29" spans="1:6" ht="15.2" hidden="1" customHeight="1" outlineLevel="1">
      <c r="A29" s="109"/>
      <c r="B29" s="110" t="s">
        <v>221</v>
      </c>
      <c r="C29" s="111">
        <v>7973701.9759999998</v>
      </c>
      <c r="D29" s="111">
        <v>0</v>
      </c>
      <c r="E29" s="111">
        <v>7973701.9759999998</v>
      </c>
      <c r="F29" s="112"/>
    </row>
    <row r="30" spans="1:6" ht="15.2" hidden="1" customHeight="1" outlineLevel="1">
      <c r="A30" s="109"/>
      <c r="B30" s="110" t="s">
        <v>274</v>
      </c>
      <c r="C30" s="111">
        <v>1320325</v>
      </c>
      <c r="D30" s="111">
        <v>41922.78</v>
      </c>
      <c r="E30" s="111">
        <v>1362247.78</v>
      </c>
      <c r="F30" s="112"/>
    </row>
    <row r="31" spans="1:6" ht="15.2" hidden="1" customHeight="1" outlineLevel="1">
      <c r="A31" s="109"/>
      <c r="B31" s="110" t="s">
        <v>222</v>
      </c>
      <c r="C31" s="111">
        <v>285735104</v>
      </c>
      <c r="D31" s="111">
        <v>1302460842</v>
      </c>
      <c r="E31" s="111">
        <v>1588195946</v>
      </c>
      <c r="F31" s="112"/>
    </row>
    <row r="32" spans="1:6" ht="15.2" hidden="1" customHeight="1" outlineLevel="1">
      <c r="A32" s="109"/>
      <c r="B32" s="110" t="s">
        <v>278</v>
      </c>
      <c r="C32" s="111">
        <v>2390718</v>
      </c>
      <c r="D32" s="111">
        <v>0</v>
      </c>
      <c r="E32" s="111">
        <v>2390718</v>
      </c>
      <c r="F32" s="112"/>
    </row>
    <row r="33" spans="1:6" ht="15.2" hidden="1" customHeight="1" outlineLevel="1">
      <c r="A33" s="109"/>
      <c r="B33" s="110" t="s">
        <v>223</v>
      </c>
      <c r="C33" s="111">
        <v>171840716</v>
      </c>
      <c r="D33" s="111">
        <v>374502946</v>
      </c>
      <c r="E33" s="111">
        <v>546343662</v>
      </c>
      <c r="F33" s="112"/>
    </row>
    <row r="34" spans="1:6" ht="15.2" hidden="1" customHeight="1" outlineLevel="1">
      <c r="A34" s="109"/>
      <c r="B34" s="110" t="s">
        <v>224</v>
      </c>
      <c r="C34" s="111">
        <v>61158384.000000015</v>
      </c>
      <c r="D34" s="111">
        <v>523405380.38999975</v>
      </c>
      <c r="E34" s="111">
        <v>584563764.38999975</v>
      </c>
      <c r="F34" s="112"/>
    </row>
    <row r="35" spans="1:6" ht="15.2" hidden="1" customHeight="1" outlineLevel="1">
      <c r="A35" s="109"/>
      <c r="B35" s="110" t="s">
        <v>225</v>
      </c>
      <c r="C35" s="111">
        <v>79931803</v>
      </c>
      <c r="D35" s="111">
        <v>317012236</v>
      </c>
      <c r="E35" s="111">
        <v>396944039</v>
      </c>
      <c r="F35" s="112"/>
    </row>
    <row r="36" spans="1:6" ht="15.2" customHeight="1" collapsed="1">
      <c r="A36" s="109" t="s">
        <v>37</v>
      </c>
      <c r="B36" s="113" t="s">
        <v>226</v>
      </c>
      <c r="C36" s="111">
        <f>SUM($C$8:$C$35)</f>
        <v>2243213051.3360004</v>
      </c>
      <c r="D36" s="111">
        <f>SUM($D$8:$D$35)</f>
        <v>13379648013.25</v>
      </c>
      <c r="E36" s="111">
        <f>SUM($E$8:$E$35)</f>
        <v>15622861064.586</v>
      </c>
      <c r="F36" s="112"/>
    </row>
    <row r="37" spans="1:6" ht="15.2" hidden="1" customHeight="1" outlineLevel="1">
      <c r="A37" s="109"/>
      <c r="B37" s="110" t="s">
        <v>202</v>
      </c>
      <c r="C37" s="111">
        <v>0</v>
      </c>
      <c r="D37" s="111">
        <v>0</v>
      </c>
      <c r="E37" s="111">
        <v>0</v>
      </c>
      <c r="F37" s="112"/>
    </row>
    <row r="38" spans="1:6" ht="15.2" hidden="1" customHeight="1" outlineLevel="1">
      <c r="A38" s="109"/>
      <c r="B38" s="110" t="s">
        <v>272</v>
      </c>
      <c r="C38" s="111">
        <v>853509.43</v>
      </c>
      <c r="D38" s="111">
        <v>1524863.5699999998</v>
      </c>
      <c r="E38" s="111">
        <v>2378373</v>
      </c>
      <c r="F38" s="112"/>
    </row>
    <row r="39" spans="1:6" ht="15.2" hidden="1" customHeight="1" outlineLevel="1">
      <c r="A39" s="109"/>
      <c r="B39" s="110" t="s">
        <v>203</v>
      </c>
      <c r="C39" s="111">
        <v>36480276</v>
      </c>
      <c r="D39" s="111">
        <v>0</v>
      </c>
      <c r="E39" s="111">
        <v>36480276</v>
      </c>
      <c r="F39" s="112"/>
    </row>
    <row r="40" spans="1:6" ht="15.2" hidden="1" customHeight="1" outlineLevel="1">
      <c r="A40" s="109"/>
      <c r="B40" s="110" t="s">
        <v>204</v>
      </c>
      <c r="C40" s="111">
        <v>41920</v>
      </c>
      <c r="D40" s="111">
        <v>1836770</v>
      </c>
      <c r="E40" s="111">
        <v>1878690</v>
      </c>
      <c r="F40" s="112"/>
    </row>
    <row r="41" spans="1:6" ht="15.2" hidden="1" customHeight="1" outlineLevel="1">
      <c r="A41" s="109"/>
      <c r="B41" s="110" t="s">
        <v>205</v>
      </c>
      <c r="C41" s="111">
        <v>0</v>
      </c>
      <c r="D41" s="111">
        <v>371017</v>
      </c>
      <c r="E41" s="111">
        <v>371017</v>
      </c>
      <c r="F41" s="112"/>
    </row>
    <row r="42" spans="1:6" ht="15.2" hidden="1" customHeight="1" outlineLevel="1">
      <c r="A42" s="109"/>
      <c r="B42" s="110" t="s">
        <v>206</v>
      </c>
      <c r="C42" s="111">
        <v>0</v>
      </c>
      <c r="D42" s="111">
        <v>0</v>
      </c>
      <c r="E42" s="111">
        <v>0</v>
      </c>
      <c r="F42" s="112"/>
    </row>
    <row r="43" spans="1:6" ht="15.2" hidden="1" customHeight="1" outlineLevel="1">
      <c r="A43" s="109"/>
      <c r="B43" s="110" t="s">
        <v>207</v>
      </c>
      <c r="C43" s="111">
        <v>0</v>
      </c>
      <c r="D43" s="111">
        <v>336188</v>
      </c>
      <c r="E43" s="111">
        <v>336188</v>
      </c>
      <c r="F43" s="112"/>
    </row>
    <row r="44" spans="1:6" ht="15.2" hidden="1" customHeight="1" outlineLevel="1">
      <c r="A44" s="109"/>
      <c r="B44" s="110" t="s">
        <v>208</v>
      </c>
      <c r="C44" s="111">
        <v>64716193.879999995</v>
      </c>
      <c r="D44" s="111">
        <v>459541257.18999994</v>
      </c>
      <c r="E44" s="111">
        <v>524257451.06999993</v>
      </c>
      <c r="F44" s="112"/>
    </row>
    <row r="45" spans="1:6" ht="15.2" hidden="1" customHeight="1" outlineLevel="1">
      <c r="A45" s="109"/>
      <c r="B45" s="110" t="s">
        <v>209</v>
      </c>
      <c r="C45" s="111">
        <v>3866674.75184967</v>
      </c>
      <c r="D45" s="111">
        <v>147374202.31814989</v>
      </c>
      <c r="E45" s="111">
        <v>151240877.06999958</v>
      </c>
      <c r="F45" s="112"/>
    </row>
    <row r="46" spans="1:6" ht="15.2" hidden="1" customHeight="1" outlineLevel="1">
      <c r="A46" s="109"/>
      <c r="B46" s="110" t="s">
        <v>211</v>
      </c>
      <c r="C46" s="111">
        <v>70171148</v>
      </c>
      <c r="D46" s="111">
        <v>486820137</v>
      </c>
      <c r="E46" s="111">
        <v>556991285</v>
      </c>
      <c r="F46" s="112"/>
    </row>
    <row r="47" spans="1:6" ht="15.2" hidden="1" customHeight="1" outlineLevel="1">
      <c r="A47" s="109"/>
      <c r="B47" s="110" t="s">
        <v>212</v>
      </c>
      <c r="C47" s="111">
        <v>293</v>
      </c>
      <c r="D47" s="111">
        <v>660814</v>
      </c>
      <c r="E47" s="111">
        <v>661107</v>
      </c>
      <c r="F47" s="112"/>
    </row>
    <row r="48" spans="1:6" ht="15.2" hidden="1" customHeight="1" outlineLevel="1">
      <c r="A48" s="109"/>
      <c r="B48" s="110" t="s">
        <v>213</v>
      </c>
      <c r="C48" s="111">
        <v>56839401</v>
      </c>
      <c r="D48" s="111">
        <v>609976619</v>
      </c>
      <c r="E48" s="111">
        <v>666816020</v>
      </c>
      <c r="F48" s="112"/>
    </row>
    <row r="49" spans="1:6" ht="15.2" hidden="1" customHeight="1" outlineLevel="1">
      <c r="A49" s="109"/>
      <c r="B49" s="110" t="s">
        <v>214</v>
      </c>
      <c r="C49" s="111">
        <v>533258</v>
      </c>
      <c r="D49" s="111">
        <v>134742</v>
      </c>
      <c r="E49" s="111">
        <v>668000</v>
      </c>
      <c r="F49" s="112"/>
    </row>
    <row r="50" spans="1:6" ht="15.2" hidden="1" customHeight="1" outlineLevel="1">
      <c r="A50" s="109"/>
      <c r="B50" s="110" t="s">
        <v>273</v>
      </c>
      <c r="C50" s="111">
        <v>225</v>
      </c>
      <c r="D50" s="111">
        <v>1257896</v>
      </c>
      <c r="E50" s="111">
        <v>1258121</v>
      </c>
      <c r="F50" s="112"/>
    </row>
    <row r="51" spans="1:6" ht="15.2" hidden="1" customHeight="1" outlineLevel="1">
      <c r="A51" s="109"/>
      <c r="B51" s="110" t="s">
        <v>215</v>
      </c>
      <c r="C51" s="111">
        <v>5759</v>
      </c>
      <c r="D51" s="111">
        <v>0</v>
      </c>
      <c r="E51" s="111">
        <v>5759</v>
      </c>
      <c r="F51" s="112"/>
    </row>
    <row r="52" spans="1:6" ht="15.2" hidden="1" customHeight="1" outlineLevel="1">
      <c r="A52" s="109"/>
      <c r="B52" s="110" t="s">
        <v>216</v>
      </c>
      <c r="C52" s="111">
        <v>0</v>
      </c>
      <c r="D52" s="111">
        <v>2217220</v>
      </c>
      <c r="E52" s="111">
        <v>2217220</v>
      </c>
      <c r="F52" s="112"/>
    </row>
    <row r="53" spans="1:6" ht="15.2" hidden="1" customHeight="1" outlineLevel="1">
      <c r="A53" s="109"/>
      <c r="B53" s="110" t="s">
        <v>217</v>
      </c>
      <c r="C53" s="111">
        <v>0</v>
      </c>
      <c r="D53" s="111">
        <v>0</v>
      </c>
      <c r="E53" s="111">
        <v>0</v>
      </c>
      <c r="F53" s="112"/>
    </row>
    <row r="54" spans="1:6" ht="15.2" hidden="1" customHeight="1" outlineLevel="1">
      <c r="A54" s="109"/>
      <c r="B54" s="110" t="s">
        <v>218</v>
      </c>
      <c r="C54" s="111">
        <v>15458825</v>
      </c>
      <c r="D54" s="111">
        <v>106673082</v>
      </c>
      <c r="E54" s="111">
        <v>122131907</v>
      </c>
      <c r="F54" s="112"/>
    </row>
    <row r="55" spans="1:6" ht="15.2" hidden="1" customHeight="1" outlineLevel="1">
      <c r="A55" s="109"/>
      <c r="B55" s="110" t="s">
        <v>219</v>
      </c>
      <c r="C55" s="114"/>
      <c r="D55" s="114"/>
      <c r="E55" s="111">
        <v>0</v>
      </c>
      <c r="F55" s="112"/>
    </row>
    <row r="56" spans="1:6" ht="15.2" hidden="1" customHeight="1" outlineLevel="1">
      <c r="A56" s="109"/>
      <c r="B56" s="110" t="s">
        <v>277</v>
      </c>
      <c r="C56" s="111">
        <v>-1402</v>
      </c>
      <c r="D56" s="111">
        <v>2796297</v>
      </c>
      <c r="E56" s="111">
        <v>2794895</v>
      </c>
      <c r="F56" s="112"/>
    </row>
    <row r="57" spans="1:6" ht="15.2" hidden="1" customHeight="1" outlineLevel="1">
      <c r="A57" s="109"/>
      <c r="B57" s="110" t="s">
        <v>220</v>
      </c>
      <c r="C57" s="114">
        <v>0</v>
      </c>
      <c r="D57" s="114">
        <v>380520</v>
      </c>
      <c r="E57" s="111">
        <v>380520</v>
      </c>
      <c r="F57" s="112"/>
    </row>
    <row r="58" spans="1:6" ht="15.2" hidden="1" customHeight="1" outlineLevel="1">
      <c r="A58" s="109"/>
      <c r="B58" s="110" t="s">
        <v>221</v>
      </c>
      <c r="C58" s="114"/>
      <c r="D58" s="114"/>
      <c r="E58" s="111">
        <v>0</v>
      </c>
      <c r="F58" s="112"/>
    </row>
    <row r="59" spans="1:6" ht="15.2" hidden="1" customHeight="1" outlineLevel="1">
      <c r="A59" s="109"/>
      <c r="B59" s="110" t="s">
        <v>274</v>
      </c>
      <c r="C59" s="111">
        <v>0</v>
      </c>
      <c r="D59" s="111">
        <v>15025</v>
      </c>
      <c r="E59" s="111">
        <v>15025</v>
      </c>
      <c r="F59" s="112"/>
    </row>
    <row r="60" spans="1:6" ht="15.2" hidden="1" customHeight="1" outlineLevel="1">
      <c r="A60" s="109"/>
      <c r="B60" s="110" t="s">
        <v>222</v>
      </c>
      <c r="C60" s="111">
        <v>33900386</v>
      </c>
      <c r="D60" s="111">
        <v>181693245</v>
      </c>
      <c r="E60" s="111">
        <v>215593631</v>
      </c>
      <c r="F60" s="112"/>
    </row>
    <row r="61" spans="1:6" ht="15.2" hidden="1" customHeight="1" outlineLevel="1">
      <c r="A61" s="109"/>
      <c r="B61" s="110" t="s">
        <v>278</v>
      </c>
      <c r="C61" s="111">
        <v>0</v>
      </c>
      <c r="D61" s="111">
        <v>0</v>
      </c>
      <c r="E61" s="111">
        <v>0</v>
      </c>
      <c r="F61" s="112"/>
    </row>
    <row r="62" spans="1:6" ht="15.2" hidden="1" customHeight="1" outlineLevel="1">
      <c r="A62" s="109"/>
      <c r="B62" s="110" t="s">
        <v>223</v>
      </c>
      <c r="C62" s="111">
        <v>0</v>
      </c>
      <c r="D62" s="111">
        <v>5096287</v>
      </c>
      <c r="E62" s="111">
        <v>5096287</v>
      </c>
      <c r="F62" s="112"/>
    </row>
    <row r="63" spans="1:6" ht="15.2" hidden="1" customHeight="1" outlineLevel="1">
      <c r="A63" s="109"/>
      <c r="B63" s="110" t="s">
        <v>224</v>
      </c>
      <c r="C63" s="111">
        <v>11526.5</v>
      </c>
      <c r="D63" s="111">
        <v>28257418.57</v>
      </c>
      <c r="E63" s="111">
        <v>28268945.07</v>
      </c>
      <c r="F63" s="112"/>
    </row>
    <row r="64" spans="1:6" ht="15.2" hidden="1" customHeight="1" outlineLevel="1">
      <c r="A64" s="109"/>
      <c r="B64" s="110" t="s">
        <v>225</v>
      </c>
      <c r="C64" s="111">
        <v>6430</v>
      </c>
      <c r="D64" s="111">
        <v>43318917</v>
      </c>
      <c r="E64" s="111">
        <v>43325347</v>
      </c>
      <c r="F64" s="112"/>
    </row>
    <row r="65" spans="1:6" ht="15.2" customHeight="1" collapsed="1">
      <c r="A65" s="109" t="s">
        <v>39</v>
      </c>
      <c r="B65" s="113" t="s">
        <v>227</v>
      </c>
      <c r="C65" s="111">
        <f>SUM($C$37:$C$64)</f>
        <v>282884423.56184965</v>
      </c>
      <c r="D65" s="111">
        <f>SUM($D$37:$D$64)</f>
        <v>2080282517.6481497</v>
      </c>
      <c r="E65" s="111">
        <f>SUM($E$37:$E$64)</f>
        <v>2363166941.2099996</v>
      </c>
      <c r="F65" s="112"/>
    </row>
    <row r="66" spans="1:6" ht="15.2" hidden="1" customHeight="1" outlineLevel="1">
      <c r="A66" s="109"/>
      <c r="B66" s="110" t="s">
        <v>202</v>
      </c>
      <c r="C66" s="111">
        <v>0</v>
      </c>
      <c r="D66" s="111">
        <v>0</v>
      </c>
      <c r="E66" s="111">
        <v>0</v>
      </c>
      <c r="F66" s="112"/>
    </row>
    <row r="67" spans="1:6" ht="15.2" hidden="1" customHeight="1" outlineLevel="1">
      <c r="A67" s="109"/>
      <c r="B67" s="110" t="s">
        <v>272</v>
      </c>
      <c r="C67" s="111">
        <v>6076812.4299999997</v>
      </c>
      <c r="D67" s="111">
        <v>13909268.459999999</v>
      </c>
      <c r="E67" s="111">
        <v>19986080.890000001</v>
      </c>
      <c r="F67" s="112"/>
    </row>
    <row r="68" spans="1:6" ht="15.2" hidden="1" customHeight="1" outlineLevel="1">
      <c r="A68" s="109"/>
      <c r="B68" s="110" t="s">
        <v>203</v>
      </c>
      <c r="C68" s="111">
        <v>116553456</v>
      </c>
      <c r="D68" s="111">
        <v>0</v>
      </c>
      <c r="E68" s="111">
        <v>116553456</v>
      </c>
      <c r="F68" s="112"/>
    </row>
    <row r="69" spans="1:6" ht="15.2" hidden="1" customHeight="1" outlineLevel="1">
      <c r="A69" s="109"/>
      <c r="B69" s="110" t="s">
        <v>204</v>
      </c>
      <c r="C69" s="111">
        <v>52496003</v>
      </c>
      <c r="D69" s="111">
        <v>82721357</v>
      </c>
      <c r="E69" s="111">
        <v>135217360</v>
      </c>
      <c r="F69" s="112"/>
    </row>
    <row r="70" spans="1:6" ht="15.2" hidden="1" customHeight="1" outlineLevel="1">
      <c r="A70" s="109"/>
      <c r="B70" s="110" t="s">
        <v>205</v>
      </c>
      <c r="C70" s="111">
        <v>0</v>
      </c>
      <c r="D70" s="111">
        <v>36134425</v>
      </c>
      <c r="E70" s="111">
        <v>36134425</v>
      </c>
      <c r="F70" s="112"/>
    </row>
    <row r="71" spans="1:6" ht="15.2" hidden="1" customHeight="1" outlineLevel="1">
      <c r="A71" s="109"/>
      <c r="B71" s="110" t="s">
        <v>206</v>
      </c>
      <c r="C71" s="111">
        <v>16561865</v>
      </c>
      <c r="D71" s="111">
        <v>59485025</v>
      </c>
      <c r="E71" s="111">
        <v>76046890</v>
      </c>
      <c r="F71" s="112"/>
    </row>
    <row r="72" spans="1:6" ht="15.2" hidden="1" customHeight="1" outlineLevel="1">
      <c r="A72" s="109"/>
      <c r="B72" s="110" t="s">
        <v>207</v>
      </c>
      <c r="C72" s="111">
        <v>1508821</v>
      </c>
      <c r="D72" s="111">
        <v>44653831</v>
      </c>
      <c r="E72" s="111">
        <v>46162652</v>
      </c>
      <c r="F72" s="112"/>
    </row>
    <row r="73" spans="1:6" ht="15.2" hidden="1" customHeight="1" outlineLevel="1">
      <c r="A73" s="109"/>
      <c r="B73" s="110" t="s">
        <v>208</v>
      </c>
      <c r="C73" s="111">
        <v>324043969.32999998</v>
      </c>
      <c r="D73" s="111">
        <v>2538679905.4000006</v>
      </c>
      <c r="E73" s="111">
        <v>2862723874.7300005</v>
      </c>
      <c r="F73" s="112"/>
    </row>
    <row r="74" spans="1:6" ht="15.2" hidden="1" customHeight="1" outlineLevel="1">
      <c r="A74" s="109"/>
      <c r="B74" s="110" t="s">
        <v>209</v>
      </c>
      <c r="C74" s="111">
        <v>54667386.751849666</v>
      </c>
      <c r="D74" s="111">
        <v>803128770.31814992</v>
      </c>
      <c r="E74" s="111">
        <v>857796157.06999958</v>
      </c>
      <c r="F74" s="112"/>
    </row>
    <row r="75" spans="1:6" ht="15.2" hidden="1" customHeight="1" outlineLevel="1">
      <c r="A75" s="109"/>
      <c r="B75" s="110" t="s">
        <v>211</v>
      </c>
      <c r="C75" s="111">
        <v>409965751</v>
      </c>
      <c r="D75" s="111">
        <v>2285768096</v>
      </c>
      <c r="E75" s="111">
        <v>2695733847</v>
      </c>
      <c r="F75" s="112"/>
    </row>
    <row r="76" spans="1:6" ht="15.2" hidden="1" customHeight="1" outlineLevel="1">
      <c r="A76" s="109"/>
      <c r="B76" s="110" t="s">
        <v>212</v>
      </c>
      <c r="C76" s="111">
        <v>210791499</v>
      </c>
      <c r="D76" s="111">
        <v>2702956</v>
      </c>
      <c r="E76" s="111">
        <v>213494455</v>
      </c>
      <c r="F76" s="112"/>
    </row>
    <row r="77" spans="1:6" ht="15.2" hidden="1" customHeight="1" outlineLevel="1">
      <c r="A77" s="109"/>
      <c r="B77" s="110" t="s">
        <v>213</v>
      </c>
      <c r="C77" s="111">
        <v>289344369</v>
      </c>
      <c r="D77" s="111">
        <v>3956845155</v>
      </c>
      <c r="E77" s="111">
        <v>4246189524</v>
      </c>
      <c r="F77" s="112"/>
    </row>
    <row r="78" spans="1:6" ht="15.2" hidden="1" customHeight="1" outlineLevel="1">
      <c r="A78" s="109"/>
      <c r="B78" s="110" t="s">
        <v>214</v>
      </c>
      <c r="C78" s="111">
        <v>118216178</v>
      </c>
      <c r="D78" s="111">
        <v>16543930</v>
      </c>
      <c r="E78" s="111">
        <v>134760108</v>
      </c>
      <c r="F78" s="112"/>
    </row>
    <row r="79" spans="1:6" ht="15.2" hidden="1" customHeight="1" outlineLevel="1">
      <c r="A79" s="109"/>
      <c r="B79" s="110" t="s">
        <v>273</v>
      </c>
      <c r="C79" s="111">
        <v>225</v>
      </c>
      <c r="D79" s="111">
        <v>120735163</v>
      </c>
      <c r="E79" s="111">
        <v>120735388</v>
      </c>
      <c r="F79" s="112"/>
    </row>
    <row r="80" spans="1:6" ht="15.2" hidden="1" customHeight="1" outlineLevel="1">
      <c r="A80" s="109"/>
      <c r="B80" s="110" t="s">
        <v>215</v>
      </c>
      <c r="C80" s="111">
        <v>26658061</v>
      </c>
      <c r="D80" s="111">
        <v>150</v>
      </c>
      <c r="E80" s="111">
        <v>26658211</v>
      </c>
      <c r="F80" s="112"/>
    </row>
    <row r="81" spans="1:6" ht="15.2" hidden="1" customHeight="1" outlineLevel="1">
      <c r="A81" s="109"/>
      <c r="B81" s="110" t="s">
        <v>216</v>
      </c>
      <c r="C81" s="111">
        <v>0</v>
      </c>
      <c r="D81" s="111">
        <v>92411235</v>
      </c>
      <c r="E81" s="111">
        <v>92411235</v>
      </c>
      <c r="F81" s="112"/>
    </row>
    <row r="82" spans="1:6" ht="15.2" hidden="1" customHeight="1" outlineLevel="1">
      <c r="A82" s="109"/>
      <c r="B82" s="110" t="s">
        <v>217</v>
      </c>
      <c r="C82" s="111">
        <v>40294570.910000004</v>
      </c>
      <c r="D82" s="111">
        <v>237695562.97999999</v>
      </c>
      <c r="E82" s="111">
        <v>277990133.88999999</v>
      </c>
      <c r="F82" s="112"/>
    </row>
    <row r="83" spans="1:6" ht="15.2" hidden="1" customHeight="1" outlineLevel="1">
      <c r="A83" s="109"/>
      <c r="B83" s="110" t="s">
        <v>218</v>
      </c>
      <c r="C83" s="111">
        <v>202640318</v>
      </c>
      <c r="D83" s="111">
        <v>2296620891</v>
      </c>
      <c r="E83" s="111">
        <v>2499261209</v>
      </c>
      <c r="F83" s="112"/>
    </row>
    <row r="84" spans="1:6" ht="15.2" hidden="1" customHeight="1" outlineLevel="1">
      <c r="A84" s="109"/>
      <c r="B84" s="110" t="s">
        <v>219</v>
      </c>
      <c r="C84" s="111">
        <v>10752462</v>
      </c>
      <c r="D84" s="111">
        <v>27320987</v>
      </c>
      <c r="E84" s="111">
        <v>38073449</v>
      </c>
      <c r="F84" s="112"/>
    </row>
    <row r="85" spans="1:6" ht="15.2" hidden="1" customHeight="1" outlineLevel="1">
      <c r="A85" s="109"/>
      <c r="B85" s="110" t="s">
        <v>277</v>
      </c>
      <c r="C85" s="111">
        <v>790187</v>
      </c>
      <c r="D85" s="111">
        <v>14187798</v>
      </c>
      <c r="E85" s="111">
        <v>14977985</v>
      </c>
      <c r="F85" s="112"/>
    </row>
    <row r="86" spans="1:6" ht="15.2" hidden="1" customHeight="1" outlineLevel="1">
      <c r="A86" s="109"/>
      <c r="B86" s="110" t="s">
        <v>220</v>
      </c>
      <c r="C86" s="111">
        <v>466446</v>
      </c>
      <c r="D86" s="111">
        <v>54581805</v>
      </c>
      <c r="E86" s="111">
        <v>55048251</v>
      </c>
      <c r="F86" s="112"/>
    </row>
    <row r="87" spans="1:6" ht="15.2" hidden="1" customHeight="1" outlineLevel="1">
      <c r="A87" s="109"/>
      <c r="B87" s="110" t="s">
        <v>221</v>
      </c>
      <c r="C87" s="111">
        <v>7973701.9759999998</v>
      </c>
      <c r="D87" s="111">
        <v>0</v>
      </c>
      <c r="E87" s="111">
        <v>7973701.9759999998</v>
      </c>
      <c r="F87" s="112"/>
    </row>
    <row r="88" spans="1:6" ht="15.2" hidden="1" customHeight="1" outlineLevel="1">
      <c r="A88" s="109"/>
      <c r="B88" s="110" t="s">
        <v>274</v>
      </c>
      <c r="C88" s="111">
        <v>1320325</v>
      </c>
      <c r="D88" s="111">
        <v>56947.78</v>
      </c>
      <c r="E88" s="111">
        <v>1377272.78</v>
      </c>
      <c r="F88" s="112"/>
    </row>
    <row r="89" spans="1:6" ht="15.2" hidden="1" customHeight="1" outlineLevel="1">
      <c r="A89" s="109"/>
      <c r="B89" s="110" t="s">
        <v>222</v>
      </c>
      <c r="C89" s="111">
        <v>319635490</v>
      </c>
      <c r="D89" s="111">
        <v>1484154087</v>
      </c>
      <c r="E89" s="111">
        <v>1803789577</v>
      </c>
      <c r="F89" s="112"/>
    </row>
    <row r="90" spans="1:6" ht="15.2" hidden="1" customHeight="1" outlineLevel="1">
      <c r="A90" s="109"/>
      <c r="B90" s="110" t="s">
        <v>278</v>
      </c>
      <c r="C90" s="111">
        <v>2390718</v>
      </c>
      <c r="D90" s="111">
        <v>0</v>
      </c>
      <c r="E90" s="111">
        <v>2390718</v>
      </c>
      <c r="F90" s="112"/>
    </row>
    <row r="91" spans="1:6" ht="15.2" hidden="1" customHeight="1" outlineLevel="1">
      <c r="A91" s="109"/>
      <c r="B91" s="110" t="s">
        <v>223</v>
      </c>
      <c r="C91" s="111">
        <v>171840716</v>
      </c>
      <c r="D91" s="111">
        <v>379599233</v>
      </c>
      <c r="E91" s="111">
        <v>551439949</v>
      </c>
      <c r="F91" s="112"/>
    </row>
    <row r="92" spans="1:6" ht="15.2" hidden="1" customHeight="1" outlineLevel="1">
      <c r="A92" s="109"/>
      <c r="B92" s="110" t="s">
        <v>224</v>
      </c>
      <c r="C92" s="111">
        <v>61169910.500000015</v>
      </c>
      <c r="D92" s="111">
        <v>551662798.9599998</v>
      </c>
      <c r="E92" s="111">
        <v>612832709.4599998</v>
      </c>
      <c r="F92" s="112"/>
    </row>
    <row r="93" spans="1:6" ht="15.2" hidden="1" customHeight="1" outlineLevel="1">
      <c r="A93" s="109"/>
      <c r="B93" s="110" t="s">
        <v>225</v>
      </c>
      <c r="C93" s="111">
        <v>79938233</v>
      </c>
      <c r="D93" s="111">
        <v>360331153</v>
      </c>
      <c r="E93" s="111">
        <v>440269386</v>
      </c>
      <c r="F93" s="112"/>
    </row>
    <row r="94" spans="1:6" ht="15.2" customHeight="1" collapsed="1">
      <c r="A94" s="109" t="s">
        <v>41</v>
      </c>
      <c r="B94" s="113" t="s">
        <v>228</v>
      </c>
      <c r="C94" s="111">
        <f>SUM($C$66:$C$93)</f>
        <v>2526097474.89785</v>
      </c>
      <c r="D94" s="111">
        <f>SUM($D$66:$D$93)</f>
        <v>15459930530.898149</v>
      </c>
      <c r="E94" s="111">
        <f>SUM($E$66:$E$93)</f>
        <v>17986028005.796001</v>
      </c>
      <c r="F94" s="112"/>
    </row>
    <row r="95" spans="1:6" ht="15.2" hidden="1" customHeight="1" outlineLevel="1">
      <c r="A95" s="109"/>
      <c r="B95" s="110" t="s">
        <v>202</v>
      </c>
      <c r="C95" s="111">
        <v>0</v>
      </c>
      <c r="D95" s="111">
        <v>0</v>
      </c>
      <c r="E95" s="111">
        <v>0</v>
      </c>
    </row>
    <row r="96" spans="1:6" ht="15.2" hidden="1" customHeight="1" outlineLevel="1">
      <c r="A96" s="109"/>
      <c r="B96" s="110" t="s">
        <v>272</v>
      </c>
      <c r="C96" s="111">
        <v>0</v>
      </c>
      <c r="D96" s="111">
        <v>0</v>
      </c>
      <c r="E96" s="111">
        <v>0</v>
      </c>
      <c r="F96" s="112"/>
    </row>
    <row r="97" spans="1:6" ht="15.2" hidden="1" customHeight="1" outlineLevel="1">
      <c r="A97" s="109"/>
      <c r="B97" s="110" t="s">
        <v>203</v>
      </c>
      <c r="C97" s="111">
        <v>0</v>
      </c>
      <c r="D97" s="111">
        <v>5100</v>
      </c>
      <c r="E97" s="111">
        <v>5100</v>
      </c>
      <c r="F97" s="112"/>
    </row>
    <row r="98" spans="1:6" ht="15.2" hidden="1" customHeight="1" outlineLevel="1">
      <c r="A98" s="109"/>
      <c r="B98" s="110" t="s">
        <v>204</v>
      </c>
      <c r="C98" s="114"/>
      <c r="D98" s="114"/>
      <c r="E98" s="111">
        <v>0</v>
      </c>
      <c r="F98" s="112"/>
    </row>
    <row r="99" spans="1:6" ht="15.2" hidden="1" customHeight="1" outlineLevel="1">
      <c r="A99" s="109"/>
      <c r="B99" s="110" t="s">
        <v>205</v>
      </c>
      <c r="C99" s="111">
        <v>0</v>
      </c>
      <c r="D99" s="111">
        <v>0</v>
      </c>
      <c r="E99" s="111">
        <v>0</v>
      </c>
      <c r="F99" s="112"/>
    </row>
    <row r="100" spans="1:6" ht="15.2" hidden="1" customHeight="1" outlineLevel="1">
      <c r="A100" s="109"/>
      <c r="B100" s="110" t="s">
        <v>206</v>
      </c>
      <c r="C100" s="111">
        <v>0</v>
      </c>
      <c r="D100" s="111">
        <v>0</v>
      </c>
      <c r="E100" s="111">
        <v>0</v>
      </c>
      <c r="F100" s="112"/>
    </row>
    <row r="101" spans="1:6" ht="15.2" hidden="1" customHeight="1" outlineLevel="1">
      <c r="A101" s="109"/>
      <c r="B101" s="110" t="s">
        <v>207</v>
      </c>
      <c r="C101" s="111">
        <v>0</v>
      </c>
      <c r="D101" s="111">
        <v>0</v>
      </c>
      <c r="E101" s="111">
        <v>0</v>
      </c>
      <c r="F101" s="112"/>
    </row>
    <row r="102" spans="1:6" ht="15.2" hidden="1" customHeight="1" outlineLevel="1">
      <c r="A102" s="109"/>
      <c r="B102" s="110" t="s">
        <v>208</v>
      </c>
      <c r="C102" s="111">
        <v>966351.86963986629</v>
      </c>
      <c r="D102" s="111">
        <v>6660067.8103601327</v>
      </c>
      <c r="E102" s="111">
        <v>7626419.6799999988</v>
      </c>
      <c r="F102" s="112"/>
    </row>
    <row r="103" spans="1:6" ht="15.2" hidden="1" customHeight="1" outlineLevel="1">
      <c r="A103" s="109"/>
      <c r="B103" s="110" t="s">
        <v>209</v>
      </c>
      <c r="C103" s="111">
        <v>149870</v>
      </c>
      <c r="D103" s="111">
        <v>2085987.7700000005</v>
      </c>
      <c r="E103" s="111">
        <v>2235857.7700000005</v>
      </c>
      <c r="F103" s="112"/>
    </row>
    <row r="104" spans="1:6" ht="15.2" hidden="1" customHeight="1" outlineLevel="1">
      <c r="A104" s="109"/>
      <c r="B104" s="110" t="s">
        <v>211</v>
      </c>
      <c r="C104" s="111">
        <v>317941</v>
      </c>
      <c r="D104" s="111">
        <v>5186339</v>
      </c>
      <c r="E104" s="111">
        <v>5504280</v>
      </c>
      <c r="F104" s="112"/>
    </row>
    <row r="105" spans="1:6" ht="15.2" hidden="1" customHeight="1" outlineLevel="1">
      <c r="A105" s="109"/>
      <c r="B105" s="110" t="s">
        <v>212</v>
      </c>
      <c r="C105" s="111"/>
      <c r="D105" s="111"/>
      <c r="E105" s="111">
        <v>0</v>
      </c>
      <c r="F105" s="112"/>
    </row>
    <row r="106" spans="1:6" ht="15.2" hidden="1" customHeight="1" outlineLevel="1">
      <c r="A106" s="109"/>
      <c r="B106" s="110" t="s">
        <v>213</v>
      </c>
      <c r="C106" s="111">
        <v>3263511</v>
      </c>
      <c r="D106" s="111">
        <v>3724337</v>
      </c>
      <c r="E106" s="111">
        <v>6987848</v>
      </c>
      <c r="F106" s="112"/>
    </row>
    <row r="107" spans="1:6" ht="15.2" hidden="1" customHeight="1" outlineLevel="1">
      <c r="A107" s="109"/>
      <c r="B107" s="110" t="s">
        <v>214</v>
      </c>
      <c r="C107" s="111">
        <v>0</v>
      </c>
      <c r="D107" s="111">
        <v>0</v>
      </c>
      <c r="E107" s="111">
        <v>0</v>
      </c>
      <c r="F107" s="112"/>
    </row>
    <row r="108" spans="1:6" ht="15.2" hidden="1" customHeight="1" outlineLevel="1">
      <c r="A108" s="109"/>
      <c r="B108" s="110" t="s">
        <v>273</v>
      </c>
      <c r="C108" s="111">
        <v>166477</v>
      </c>
      <c r="D108" s="111">
        <v>1590</v>
      </c>
      <c r="E108" s="111">
        <v>168067</v>
      </c>
      <c r="F108" s="112"/>
    </row>
    <row r="109" spans="1:6" ht="15.2" hidden="1" customHeight="1" outlineLevel="1">
      <c r="A109" s="109"/>
      <c r="B109" s="110" t="s">
        <v>215</v>
      </c>
      <c r="C109" s="111">
        <v>0</v>
      </c>
      <c r="D109" s="111">
        <v>81669</v>
      </c>
      <c r="E109" s="111">
        <v>81669</v>
      </c>
      <c r="F109" s="112"/>
    </row>
    <row r="110" spans="1:6" ht="15.2" hidden="1" customHeight="1" outlineLevel="1">
      <c r="A110" s="109"/>
      <c r="B110" s="110" t="s">
        <v>216</v>
      </c>
      <c r="C110" s="111">
        <v>0</v>
      </c>
      <c r="D110" s="111">
        <v>0</v>
      </c>
      <c r="E110" s="111">
        <v>0</v>
      </c>
      <c r="F110" s="112"/>
    </row>
    <row r="111" spans="1:6" ht="15.2" hidden="1" customHeight="1" outlineLevel="1">
      <c r="A111" s="109"/>
      <c r="B111" s="110" t="s">
        <v>217</v>
      </c>
      <c r="C111" s="111">
        <v>0</v>
      </c>
      <c r="D111" s="111">
        <v>0</v>
      </c>
      <c r="E111" s="111">
        <v>0</v>
      </c>
      <c r="F111" s="112"/>
    </row>
    <row r="112" spans="1:6" ht="15.2" hidden="1" customHeight="1" outlineLevel="1">
      <c r="A112" s="109"/>
      <c r="B112" s="110" t="s">
        <v>218</v>
      </c>
      <c r="C112" s="111">
        <v>385477</v>
      </c>
      <c r="D112" s="111">
        <v>1551658</v>
      </c>
      <c r="E112" s="111">
        <v>1937135</v>
      </c>
      <c r="F112" s="112"/>
    </row>
    <row r="113" spans="1:6" ht="15.2" hidden="1" customHeight="1" outlineLevel="1">
      <c r="A113" s="109"/>
      <c r="B113" s="110" t="s">
        <v>219</v>
      </c>
      <c r="C113" s="114"/>
      <c r="D113" s="111">
        <v>0</v>
      </c>
      <c r="E113" s="111">
        <v>0</v>
      </c>
      <c r="F113" s="112"/>
    </row>
    <row r="114" spans="1:6" ht="15.2" hidden="1" customHeight="1" outlineLevel="1">
      <c r="A114" s="109"/>
      <c r="B114" s="110" t="s">
        <v>277</v>
      </c>
      <c r="C114" s="111">
        <v>0</v>
      </c>
      <c r="D114" s="111">
        <v>0</v>
      </c>
      <c r="E114" s="111">
        <v>0</v>
      </c>
      <c r="F114" s="112"/>
    </row>
    <row r="115" spans="1:6" ht="15.2" hidden="1" customHeight="1" outlineLevel="1">
      <c r="A115" s="109"/>
      <c r="B115" s="110" t="s">
        <v>220</v>
      </c>
      <c r="C115" s="114"/>
      <c r="D115" s="111"/>
      <c r="E115" s="111">
        <v>0</v>
      </c>
      <c r="F115" s="112"/>
    </row>
    <row r="116" spans="1:6" ht="15.2" hidden="1" customHeight="1" outlineLevel="1">
      <c r="A116" s="109"/>
      <c r="B116" s="110" t="s">
        <v>221</v>
      </c>
      <c r="C116" s="114"/>
      <c r="D116" s="114"/>
      <c r="E116" s="111">
        <v>0</v>
      </c>
      <c r="F116" s="112"/>
    </row>
    <row r="117" spans="1:6" ht="15.2" hidden="1" customHeight="1" outlineLevel="1">
      <c r="A117" s="109"/>
      <c r="B117" s="110" t="s">
        <v>274</v>
      </c>
      <c r="C117" s="111">
        <v>0</v>
      </c>
      <c r="D117" s="111">
        <v>0</v>
      </c>
      <c r="E117" s="111">
        <v>0</v>
      </c>
      <c r="F117" s="112"/>
    </row>
    <row r="118" spans="1:6" ht="15.2" hidden="1" customHeight="1" outlineLevel="1">
      <c r="A118" s="109"/>
      <c r="B118" s="110" t="s">
        <v>222</v>
      </c>
      <c r="C118" s="111">
        <v>0</v>
      </c>
      <c r="D118" s="111">
        <v>1388911</v>
      </c>
      <c r="E118" s="111">
        <v>1388911</v>
      </c>
      <c r="F118" s="112"/>
    </row>
    <row r="119" spans="1:6" ht="15.2" hidden="1" customHeight="1" outlineLevel="1">
      <c r="A119" s="109"/>
      <c r="B119" s="110" t="s">
        <v>278</v>
      </c>
      <c r="C119" s="111">
        <v>0</v>
      </c>
      <c r="D119" s="111">
        <v>0</v>
      </c>
      <c r="E119" s="111">
        <v>0</v>
      </c>
      <c r="F119" s="112"/>
    </row>
    <row r="120" spans="1:6" ht="15.2" hidden="1" customHeight="1" outlineLevel="1">
      <c r="A120" s="109"/>
      <c r="B120" s="110" t="s">
        <v>223</v>
      </c>
      <c r="C120" s="114"/>
      <c r="D120" s="114"/>
      <c r="E120" s="111">
        <v>0</v>
      </c>
      <c r="F120" s="112"/>
    </row>
    <row r="121" spans="1:6" ht="15.2" hidden="1" customHeight="1" outlineLevel="1">
      <c r="A121" s="109"/>
      <c r="B121" s="110" t="s">
        <v>224</v>
      </c>
      <c r="C121" s="114"/>
      <c r="D121" s="111">
        <v>0</v>
      </c>
      <c r="E121" s="111">
        <v>0</v>
      </c>
      <c r="F121" s="112"/>
    </row>
    <row r="122" spans="1:6" ht="15.2" hidden="1" customHeight="1" outlineLevel="1">
      <c r="A122" s="109"/>
      <c r="B122" s="110" t="s">
        <v>225</v>
      </c>
      <c r="C122" s="111">
        <v>0</v>
      </c>
      <c r="D122" s="111">
        <v>0</v>
      </c>
      <c r="E122" s="111">
        <v>0</v>
      </c>
      <c r="F122" s="112"/>
    </row>
    <row r="123" spans="1:6" ht="15.2" customHeight="1" collapsed="1">
      <c r="A123" s="109" t="s">
        <v>43</v>
      </c>
      <c r="B123" s="113" t="s">
        <v>229</v>
      </c>
      <c r="C123" s="111">
        <f>SUM($C$95:$C$122)</f>
        <v>5249627.8696398661</v>
      </c>
      <c r="D123" s="111">
        <f>SUM($D$95:$D$122)</f>
        <v>20685659.580360133</v>
      </c>
      <c r="E123" s="111">
        <f>SUM($E$95:$E$122)</f>
        <v>25935287.449999999</v>
      </c>
      <c r="F123" s="112"/>
    </row>
    <row r="124" spans="1:6" ht="15.2" hidden="1" customHeight="1" outlineLevel="1">
      <c r="A124" s="109"/>
      <c r="B124" s="110" t="s">
        <v>202</v>
      </c>
      <c r="C124" s="111">
        <v>0</v>
      </c>
      <c r="D124" s="111">
        <v>0</v>
      </c>
      <c r="E124" s="111">
        <v>0</v>
      </c>
      <c r="F124" s="112"/>
    </row>
    <row r="125" spans="1:6" ht="15.2" hidden="1" customHeight="1" outlineLevel="1">
      <c r="A125" s="109"/>
      <c r="B125" s="110" t="s">
        <v>272</v>
      </c>
      <c r="C125" s="111">
        <v>93827.35</v>
      </c>
      <c r="D125" s="111">
        <v>229543.18999999997</v>
      </c>
      <c r="E125" s="111">
        <v>323370.53999999998</v>
      </c>
      <c r="F125" s="112"/>
    </row>
    <row r="126" spans="1:6" ht="15.2" hidden="1" customHeight="1" outlineLevel="1">
      <c r="A126" s="109"/>
      <c r="B126" s="110" t="s">
        <v>203</v>
      </c>
      <c r="C126" s="111">
        <v>139716</v>
      </c>
      <c r="D126" s="111">
        <v>0</v>
      </c>
      <c r="E126" s="111">
        <v>139716</v>
      </c>
      <c r="F126" s="112"/>
    </row>
    <row r="127" spans="1:6" ht="15.2" hidden="1" customHeight="1" outlineLevel="1">
      <c r="A127" s="109"/>
      <c r="B127" s="110" t="s">
        <v>204</v>
      </c>
      <c r="C127" s="111">
        <v>358567</v>
      </c>
      <c r="D127" s="111">
        <v>329171</v>
      </c>
      <c r="E127" s="111">
        <v>687738</v>
      </c>
      <c r="F127" s="112"/>
    </row>
    <row r="128" spans="1:6" ht="15.2" hidden="1" customHeight="1" outlineLevel="1">
      <c r="A128" s="109"/>
      <c r="B128" s="110" t="s">
        <v>205</v>
      </c>
      <c r="C128" s="111">
        <v>0</v>
      </c>
      <c r="D128" s="111">
        <v>0</v>
      </c>
      <c r="E128" s="111">
        <v>0</v>
      </c>
      <c r="F128" s="112"/>
    </row>
    <row r="129" spans="1:6" ht="15.2" hidden="1" customHeight="1" outlineLevel="1">
      <c r="A129" s="109"/>
      <c r="B129" s="110" t="s">
        <v>206</v>
      </c>
      <c r="C129" s="111">
        <v>0</v>
      </c>
      <c r="D129" s="111">
        <v>0</v>
      </c>
      <c r="E129" s="111">
        <v>0</v>
      </c>
      <c r="F129" s="112"/>
    </row>
    <row r="130" spans="1:6" ht="15.2" hidden="1" customHeight="1" outlineLevel="1">
      <c r="A130" s="109"/>
      <c r="B130" s="110" t="s">
        <v>207</v>
      </c>
      <c r="C130" s="111">
        <v>48503</v>
      </c>
      <c r="D130" s="111">
        <v>645792</v>
      </c>
      <c r="E130" s="111">
        <v>694295</v>
      </c>
      <c r="F130" s="112"/>
    </row>
    <row r="131" spans="1:6" ht="15.2" hidden="1" customHeight="1" outlineLevel="1">
      <c r="A131" s="109"/>
      <c r="B131" s="110" t="s">
        <v>208</v>
      </c>
      <c r="C131" s="111">
        <v>1358265.3379664288</v>
      </c>
      <c r="D131" s="111">
        <v>12945591.718162753</v>
      </c>
      <c r="E131" s="111">
        <v>14303857.056129182</v>
      </c>
      <c r="F131" s="112"/>
    </row>
    <row r="132" spans="1:6" ht="15.2" hidden="1" customHeight="1" outlineLevel="1">
      <c r="A132" s="109"/>
      <c r="B132" s="110" t="s">
        <v>209</v>
      </c>
      <c r="C132" s="111">
        <v>361504</v>
      </c>
      <c r="D132" s="111">
        <v>4826922.4999999991</v>
      </c>
      <c r="E132" s="111">
        <v>5188426.4999999991</v>
      </c>
      <c r="F132" s="112"/>
    </row>
    <row r="133" spans="1:6" ht="15.2" hidden="1" customHeight="1" outlineLevel="1">
      <c r="A133" s="109"/>
      <c r="B133" s="110" t="s">
        <v>211</v>
      </c>
      <c r="C133" s="111">
        <v>2170427</v>
      </c>
      <c r="D133" s="111">
        <v>12987511</v>
      </c>
      <c r="E133" s="111">
        <v>15157938</v>
      </c>
      <c r="F133" s="112"/>
    </row>
    <row r="134" spans="1:6" ht="15.2" hidden="1" customHeight="1" outlineLevel="1">
      <c r="A134" s="109"/>
      <c r="B134" s="110" t="s">
        <v>212</v>
      </c>
      <c r="C134" s="111">
        <v>3225958</v>
      </c>
      <c r="D134" s="111">
        <v>31253</v>
      </c>
      <c r="E134" s="111">
        <v>3257211</v>
      </c>
      <c r="F134" s="112"/>
    </row>
    <row r="135" spans="1:6" ht="15.2" hidden="1" customHeight="1" outlineLevel="1">
      <c r="A135" s="109"/>
      <c r="B135" s="110" t="s">
        <v>213</v>
      </c>
      <c r="C135" s="111">
        <v>1035006</v>
      </c>
      <c r="D135" s="111">
        <v>11801664</v>
      </c>
      <c r="E135" s="111">
        <v>12836670</v>
      </c>
      <c r="F135" s="112"/>
    </row>
    <row r="136" spans="1:6" ht="15.2" hidden="1" customHeight="1" outlineLevel="1">
      <c r="A136" s="109"/>
      <c r="B136" s="110" t="s">
        <v>214</v>
      </c>
      <c r="C136" s="111">
        <v>703049</v>
      </c>
      <c r="D136" s="111">
        <v>73211</v>
      </c>
      <c r="E136" s="111">
        <v>776260</v>
      </c>
      <c r="F136" s="112"/>
    </row>
    <row r="137" spans="1:6" ht="15.2" hidden="1" customHeight="1" outlineLevel="1">
      <c r="A137" s="109"/>
      <c r="B137" s="110" t="s">
        <v>273</v>
      </c>
      <c r="C137" s="111">
        <v>0</v>
      </c>
      <c r="D137" s="111">
        <v>492548</v>
      </c>
      <c r="E137" s="111">
        <v>492548</v>
      </c>
      <c r="F137" s="112"/>
    </row>
    <row r="138" spans="1:6" ht="15.2" hidden="1" customHeight="1" outlineLevel="1">
      <c r="A138" s="109"/>
      <c r="B138" s="110" t="s">
        <v>215</v>
      </c>
      <c r="C138" s="111">
        <v>166984</v>
      </c>
      <c r="D138" s="111">
        <v>-940</v>
      </c>
      <c r="E138" s="111">
        <v>166044</v>
      </c>
      <c r="F138" s="112"/>
    </row>
    <row r="139" spans="1:6" ht="15.2" hidden="1" customHeight="1" outlineLevel="1">
      <c r="A139" s="109"/>
      <c r="B139" s="110" t="s">
        <v>216</v>
      </c>
      <c r="C139" s="111">
        <v>0</v>
      </c>
      <c r="D139" s="111">
        <v>9825</v>
      </c>
      <c r="E139" s="111">
        <v>9825</v>
      </c>
      <c r="F139" s="112"/>
    </row>
    <row r="140" spans="1:6" ht="15.2" hidden="1" customHeight="1" outlineLevel="1">
      <c r="A140" s="109"/>
      <c r="B140" s="110" t="s">
        <v>217</v>
      </c>
      <c r="C140" s="111">
        <v>0</v>
      </c>
      <c r="D140" s="111">
        <v>22499</v>
      </c>
      <c r="E140" s="111">
        <v>22499</v>
      </c>
      <c r="F140" s="112"/>
    </row>
    <row r="141" spans="1:6" ht="15.2" hidden="1" customHeight="1" outlineLevel="1">
      <c r="A141" s="109"/>
      <c r="B141" s="110" t="s">
        <v>218</v>
      </c>
      <c r="C141" s="111">
        <v>0</v>
      </c>
      <c r="D141" s="111">
        <v>0</v>
      </c>
      <c r="E141" s="111">
        <v>0</v>
      </c>
      <c r="F141" s="112"/>
    </row>
    <row r="142" spans="1:6" ht="15.2" hidden="1" customHeight="1" outlineLevel="1">
      <c r="A142" s="109"/>
      <c r="B142" s="110" t="s">
        <v>219</v>
      </c>
      <c r="C142" s="111">
        <v>0</v>
      </c>
      <c r="D142" s="111">
        <v>0</v>
      </c>
      <c r="E142" s="111">
        <v>0</v>
      </c>
      <c r="F142" s="112"/>
    </row>
    <row r="143" spans="1:6" ht="15.2" hidden="1" customHeight="1" outlineLevel="1">
      <c r="A143" s="109"/>
      <c r="B143" s="110" t="s">
        <v>277</v>
      </c>
      <c r="C143" s="111">
        <v>13468</v>
      </c>
      <c r="D143" s="111">
        <v>193819</v>
      </c>
      <c r="E143" s="111">
        <v>207287</v>
      </c>
      <c r="F143" s="112"/>
    </row>
    <row r="144" spans="1:6" ht="15.2" hidden="1" customHeight="1" outlineLevel="1">
      <c r="A144" s="109"/>
      <c r="B144" s="110" t="s">
        <v>220</v>
      </c>
      <c r="C144" s="111">
        <v>0</v>
      </c>
      <c r="D144" s="111">
        <v>0</v>
      </c>
      <c r="E144" s="111">
        <v>0</v>
      </c>
      <c r="F144" s="112"/>
    </row>
    <row r="145" spans="1:6" ht="15.2" hidden="1" customHeight="1" outlineLevel="1">
      <c r="A145" s="109"/>
      <c r="B145" s="110" t="s">
        <v>221</v>
      </c>
      <c r="C145" s="114"/>
      <c r="D145" s="114"/>
      <c r="E145" s="111">
        <v>0</v>
      </c>
      <c r="F145" s="112"/>
    </row>
    <row r="146" spans="1:6" ht="15.2" hidden="1" customHeight="1" outlineLevel="1">
      <c r="A146" s="109"/>
      <c r="B146" s="110" t="s">
        <v>274</v>
      </c>
      <c r="C146" s="111">
        <v>0</v>
      </c>
      <c r="D146" s="111">
        <v>0</v>
      </c>
      <c r="E146" s="111">
        <v>0</v>
      </c>
      <c r="F146" s="112"/>
    </row>
    <row r="147" spans="1:6" ht="15.2" hidden="1" customHeight="1" outlineLevel="1">
      <c r="A147" s="109"/>
      <c r="B147" s="110" t="s">
        <v>222</v>
      </c>
      <c r="C147" s="111">
        <v>0</v>
      </c>
      <c r="D147" s="111">
        <v>3311298</v>
      </c>
      <c r="E147" s="111">
        <v>3311298</v>
      </c>
      <c r="F147" s="112"/>
    </row>
    <row r="148" spans="1:6" ht="15.2" hidden="1" customHeight="1" outlineLevel="1">
      <c r="A148" s="109"/>
      <c r="B148" s="110" t="s">
        <v>278</v>
      </c>
      <c r="C148" s="111">
        <v>30750</v>
      </c>
      <c r="D148" s="111">
        <v>0</v>
      </c>
      <c r="E148" s="111">
        <v>30750</v>
      </c>
      <c r="F148" s="112"/>
    </row>
    <row r="149" spans="1:6" ht="15.2" hidden="1" customHeight="1" outlineLevel="1">
      <c r="A149" s="109"/>
      <c r="B149" s="110" t="s">
        <v>223</v>
      </c>
      <c r="C149" s="111">
        <v>343896</v>
      </c>
      <c r="D149" s="111">
        <v>636739</v>
      </c>
      <c r="E149" s="111">
        <v>980635</v>
      </c>
      <c r="F149" s="112"/>
    </row>
    <row r="150" spans="1:6" ht="15.2" hidden="1" customHeight="1" outlineLevel="1">
      <c r="A150" s="109"/>
      <c r="B150" s="110" t="s">
        <v>224</v>
      </c>
      <c r="C150" s="111">
        <v>274003.62</v>
      </c>
      <c r="D150" s="111">
        <v>2166297.38</v>
      </c>
      <c r="E150" s="111">
        <v>2440301</v>
      </c>
      <c r="F150" s="112"/>
    </row>
    <row r="151" spans="1:6" ht="15.2" hidden="1" customHeight="1" outlineLevel="1">
      <c r="A151" s="109"/>
      <c r="B151" s="110" t="s">
        <v>225</v>
      </c>
      <c r="C151" s="111">
        <v>148453</v>
      </c>
      <c r="D151" s="111">
        <v>784574</v>
      </c>
      <c r="E151" s="111">
        <v>933027</v>
      </c>
      <c r="F151" s="112"/>
    </row>
    <row r="152" spans="1:6" ht="15.2" customHeight="1" collapsed="1">
      <c r="A152" s="109" t="s">
        <v>45</v>
      </c>
      <c r="B152" s="113" t="s">
        <v>230</v>
      </c>
      <c r="C152" s="111">
        <f>SUM($C$124:$C$151)</f>
        <v>10472377.307966428</v>
      </c>
      <c r="D152" s="111">
        <f>SUM($D$124:$D$151)</f>
        <v>51487318.788162753</v>
      </c>
      <c r="E152" s="111">
        <f>SUM($E$124:$E$151)</f>
        <v>61959696.096129179</v>
      </c>
      <c r="F152" s="112"/>
    </row>
    <row r="153" spans="1:6" ht="15.2" hidden="1" customHeight="1" outlineLevel="1">
      <c r="A153" s="109"/>
      <c r="B153" s="110" t="s">
        <v>202</v>
      </c>
      <c r="C153" s="111">
        <v>0</v>
      </c>
      <c r="D153" s="111">
        <v>-625272</v>
      </c>
      <c r="E153" s="111">
        <v>-625272</v>
      </c>
      <c r="F153" s="112"/>
    </row>
    <row r="154" spans="1:6" ht="15.2" hidden="1" customHeight="1" outlineLevel="1">
      <c r="A154" s="109"/>
      <c r="B154" s="110" t="s">
        <v>272</v>
      </c>
      <c r="C154" s="111">
        <v>129740</v>
      </c>
      <c r="D154" s="111">
        <v>400409.55999999994</v>
      </c>
      <c r="E154" s="111">
        <v>530149.55999999994</v>
      </c>
      <c r="F154" s="112"/>
    </row>
    <row r="155" spans="1:6" ht="15.2" hidden="1" customHeight="1" outlineLevel="1">
      <c r="A155" s="109"/>
      <c r="B155" s="110" t="s">
        <v>203</v>
      </c>
      <c r="C155" s="111">
        <v>356654</v>
      </c>
      <c r="D155" s="111">
        <v>-1753</v>
      </c>
      <c r="E155" s="111">
        <v>354901</v>
      </c>
      <c r="F155" s="112"/>
    </row>
    <row r="156" spans="1:6" ht="15.2" hidden="1" customHeight="1" outlineLevel="1">
      <c r="A156" s="109"/>
      <c r="B156" s="110" t="s">
        <v>204</v>
      </c>
      <c r="C156" s="111">
        <v>11180</v>
      </c>
      <c r="D156" s="111">
        <v>1013852</v>
      </c>
      <c r="E156" s="111">
        <v>1025032</v>
      </c>
      <c r="F156" s="112"/>
    </row>
    <row r="157" spans="1:6" ht="15.2" hidden="1" customHeight="1" outlineLevel="1">
      <c r="A157" s="109"/>
      <c r="B157" s="110" t="s">
        <v>205</v>
      </c>
      <c r="C157" s="111">
        <v>0</v>
      </c>
      <c r="D157" s="111">
        <v>-700294</v>
      </c>
      <c r="E157" s="111">
        <v>-700294</v>
      </c>
      <c r="F157" s="112"/>
    </row>
    <row r="158" spans="1:6" ht="15.2" hidden="1" customHeight="1" outlineLevel="1">
      <c r="A158" s="109"/>
      <c r="B158" s="110" t="s">
        <v>206</v>
      </c>
      <c r="C158" s="111">
        <v>303509</v>
      </c>
      <c r="D158" s="111">
        <v>2869030</v>
      </c>
      <c r="E158" s="111">
        <v>3172539</v>
      </c>
      <c r="F158" s="112"/>
    </row>
    <row r="159" spans="1:6" ht="15.2" hidden="1" customHeight="1" outlineLevel="1">
      <c r="A159" s="109"/>
      <c r="B159" s="110" t="s">
        <v>207</v>
      </c>
      <c r="C159" s="111">
        <v>47706</v>
      </c>
      <c r="D159" s="111">
        <v>1492128</v>
      </c>
      <c r="E159" s="111">
        <v>1539834</v>
      </c>
      <c r="F159" s="112"/>
    </row>
    <row r="160" spans="1:6" ht="15.2" hidden="1" customHeight="1" outlineLevel="1">
      <c r="A160" s="109"/>
      <c r="B160" s="110" t="s">
        <v>208</v>
      </c>
      <c r="C160" s="111">
        <v>1093381</v>
      </c>
      <c r="D160" s="111">
        <v>13759520</v>
      </c>
      <c r="E160" s="111">
        <v>14852901</v>
      </c>
      <c r="F160" s="112"/>
    </row>
    <row r="161" spans="1:6" ht="15.2" hidden="1" customHeight="1" outlineLevel="1">
      <c r="A161" s="109"/>
      <c r="B161" s="110" t="s">
        <v>209</v>
      </c>
      <c r="C161" s="111">
        <v>-381827.12984392128</v>
      </c>
      <c r="D161" s="111">
        <v>588584.399843922</v>
      </c>
      <c r="E161" s="111">
        <v>206757.27000000072</v>
      </c>
      <c r="F161" s="112"/>
    </row>
    <row r="162" spans="1:6" ht="15.2" hidden="1" customHeight="1" outlineLevel="1">
      <c r="A162" s="109"/>
      <c r="B162" s="110" t="s">
        <v>211</v>
      </c>
      <c r="C162" s="111">
        <v>2022510</v>
      </c>
      <c r="D162" s="111">
        <v>15360940</v>
      </c>
      <c r="E162" s="111">
        <v>17383450</v>
      </c>
      <c r="F162" s="112"/>
    </row>
    <row r="163" spans="1:6" ht="15.2" hidden="1" customHeight="1" outlineLevel="1">
      <c r="A163" s="109"/>
      <c r="B163" s="110" t="s">
        <v>212</v>
      </c>
      <c r="C163" s="111">
        <v>2919321</v>
      </c>
      <c r="D163" s="111">
        <v>-127396</v>
      </c>
      <c r="E163" s="111">
        <v>2791925</v>
      </c>
      <c r="F163" s="112"/>
    </row>
    <row r="164" spans="1:6" ht="15.2" hidden="1" customHeight="1" outlineLevel="1">
      <c r="A164" s="109"/>
      <c r="B164" s="110" t="s">
        <v>213</v>
      </c>
      <c r="C164" s="111">
        <v>2331238</v>
      </c>
      <c r="D164" s="111">
        <v>35591421</v>
      </c>
      <c r="E164" s="111">
        <v>37922659</v>
      </c>
      <c r="F164" s="112"/>
    </row>
    <row r="165" spans="1:6" ht="15.2" hidden="1" customHeight="1" outlineLevel="1">
      <c r="A165" s="109"/>
      <c r="B165" s="110" t="s">
        <v>214</v>
      </c>
      <c r="C165" s="111">
        <v>1527316</v>
      </c>
      <c r="D165" s="111">
        <v>384324</v>
      </c>
      <c r="E165" s="111">
        <v>1911640</v>
      </c>
      <c r="F165" s="112"/>
    </row>
    <row r="166" spans="1:6" ht="15.2" hidden="1" customHeight="1" outlineLevel="1">
      <c r="A166" s="109"/>
      <c r="B166" s="110" t="s">
        <v>273</v>
      </c>
      <c r="C166" s="111">
        <v>20477</v>
      </c>
      <c r="D166" s="111">
        <v>1275375</v>
      </c>
      <c r="E166" s="111">
        <v>1295852</v>
      </c>
      <c r="F166" s="112"/>
    </row>
    <row r="167" spans="1:6" ht="15.2" hidden="1" customHeight="1" outlineLevel="1">
      <c r="A167" s="109"/>
      <c r="B167" s="110" t="s">
        <v>215</v>
      </c>
      <c r="C167" s="111">
        <v>134246</v>
      </c>
      <c r="D167" s="111">
        <v>-37359</v>
      </c>
      <c r="E167" s="111">
        <v>96887</v>
      </c>
      <c r="F167" s="112"/>
    </row>
    <row r="168" spans="1:6" ht="15.2" hidden="1" customHeight="1" outlineLevel="1">
      <c r="A168" s="109"/>
      <c r="B168" s="110" t="s">
        <v>216</v>
      </c>
      <c r="C168" s="111">
        <v>-101668</v>
      </c>
      <c r="D168" s="111">
        <v>1175070</v>
      </c>
      <c r="E168" s="111">
        <v>1073402</v>
      </c>
      <c r="F168" s="112"/>
    </row>
    <row r="169" spans="1:6" ht="15.2" hidden="1" customHeight="1" outlineLevel="1">
      <c r="A169" s="109"/>
      <c r="B169" s="110" t="s">
        <v>217</v>
      </c>
      <c r="C169" s="111">
        <v>824353.57886020769</v>
      </c>
      <c r="D169" s="111">
        <v>5362765.0597331943</v>
      </c>
      <c r="E169" s="111">
        <v>6187118.6385934018</v>
      </c>
      <c r="F169" s="112"/>
    </row>
    <row r="170" spans="1:6" ht="15.2" hidden="1" customHeight="1" outlineLevel="1">
      <c r="A170" s="109"/>
      <c r="B170" s="110" t="s">
        <v>218</v>
      </c>
      <c r="C170" s="111">
        <v>2014040</v>
      </c>
      <c r="D170" s="111">
        <v>24529974</v>
      </c>
      <c r="E170" s="111">
        <v>26544014</v>
      </c>
      <c r="F170" s="112"/>
    </row>
    <row r="171" spans="1:6" ht="15.2" hidden="1" customHeight="1" outlineLevel="1">
      <c r="A171" s="109"/>
      <c r="B171" s="110" t="s">
        <v>219</v>
      </c>
      <c r="C171" s="111">
        <v>-38705</v>
      </c>
      <c r="D171" s="111">
        <v>0</v>
      </c>
      <c r="E171" s="111">
        <v>-38705</v>
      </c>
      <c r="F171" s="112"/>
    </row>
    <row r="172" spans="1:6" ht="15.2" hidden="1" customHeight="1" outlineLevel="1">
      <c r="A172" s="109"/>
      <c r="B172" s="110" t="s">
        <v>277</v>
      </c>
      <c r="C172" s="111">
        <v>65051</v>
      </c>
      <c r="D172" s="111">
        <v>117992</v>
      </c>
      <c r="E172" s="111">
        <v>183043</v>
      </c>
      <c r="F172" s="112"/>
    </row>
    <row r="173" spans="1:6" ht="15.2" hidden="1" customHeight="1" outlineLevel="1">
      <c r="A173" s="109"/>
      <c r="B173" s="110" t="s">
        <v>220</v>
      </c>
      <c r="C173" s="111">
        <v>20990</v>
      </c>
      <c r="D173" s="111">
        <v>2094865.94</v>
      </c>
      <c r="E173" s="111">
        <v>2115855.94</v>
      </c>
      <c r="F173" s="112"/>
    </row>
    <row r="174" spans="1:6" ht="15.2" hidden="1" customHeight="1" outlineLevel="1">
      <c r="A174" s="109"/>
      <c r="B174" s="110" t="s">
        <v>221</v>
      </c>
      <c r="C174" s="111">
        <v>87466.66</v>
      </c>
      <c r="D174" s="114"/>
      <c r="E174" s="111">
        <v>87466.66</v>
      </c>
      <c r="F174" s="112"/>
    </row>
    <row r="175" spans="1:6" ht="15.2" hidden="1" customHeight="1" outlineLevel="1">
      <c r="A175" s="109"/>
      <c r="B175" s="110" t="s">
        <v>274</v>
      </c>
      <c r="C175" s="111">
        <v>-3315</v>
      </c>
      <c r="D175" s="111">
        <v>-3167.74</v>
      </c>
      <c r="E175" s="111">
        <v>-6482.74</v>
      </c>
      <c r="F175" s="112"/>
    </row>
    <row r="176" spans="1:6" ht="15.2" hidden="1" customHeight="1" outlineLevel="1">
      <c r="A176" s="109"/>
      <c r="B176" s="110" t="s">
        <v>222</v>
      </c>
      <c r="C176" s="111">
        <v>422000</v>
      </c>
      <c r="D176" s="111">
        <v>7329974</v>
      </c>
      <c r="E176" s="111">
        <v>7751974</v>
      </c>
      <c r="F176" s="112"/>
    </row>
    <row r="177" spans="1:6" ht="15.2" hidden="1" customHeight="1" outlineLevel="1">
      <c r="A177" s="109"/>
      <c r="B177" s="110" t="s">
        <v>278</v>
      </c>
      <c r="C177" s="111">
        <v>95556</v>
      </c>
      <c r="D177" s="111">
        <v>0</v>
      </c>
      <c r="E177" s="111">
        <v>95556</v>
      </c>
      <c r="F177" s="112"/>
    </row>
    <row r="178" spans="1:6" ht="15.2" hidden="1" customHeight="1" outlineLevel="1">
      <c r="A178" s="109"/>
      <c r="B178" s="110" t="s">
        <v>223</v>
      </c>
      <c r="C178" s="111">
        <v>1182340</v>
      </c>
      <c r="D178" s="111">
        <v>4184223</v>
      </c>
      <c r="E178" s="111">
        <v>5366563</v>
      </c>
      <c r="F178" s="112"/>
    </row>
    <row r="179" spans="1:6" ht="15.2" hidden="1" customHeight="1" outlineLevel="1">
      <c r="A179" s="109"/>
      <c r="B179" s="110" t="s">
        <v>224</v>
      </c>
      <c r="C179" s="111">
        <v>152036.07000000007</v>
      </c>
      <c r="D179" s="111">
        <v>11742589.890000006</v>
      </c>
      <c r="E179" s="111">
        <v>11894625.960000006</v>
      </c>
      <c r="F179" s="112"/>
    </row>
    <row r="180" spans="1:6" ht="15.2" hidden="1" customHeight="1" outlineLevel="1">
      <c r="A180" s="109"/>
      <c r="B180" s="110" t="s">
        <v>225</v>
      </c>
      <c r="C180" s="111">
        <v>721259</v>
      </c>
      <c r="D180" s="111">
        <v>7701099</v>
      </c>
      <c r="E180" s="111">
        <v>8422358</v>
      </c>
      <c r="F180" s="112"/>
    </row>
    <row r="181" spans="1:6" ht="15.2" customHeight="1" collapsed="1">
      <c r="A181" s="109" t="s">
        <v>59</v>
      </c>
      <c r="B181" s="113" t="s">
        <v>231</v>
      </c>
      <c r="C181" s="111">
        <f>SUM($C$153:$C$180)</f>
        <v>15956855.179016288</v>
      </c>
      <c r="D181" s="111">
        <f>SUM($D$153:$D$180)</f>
        <v>135478895.10957712</v>
      </c>
      <c r="E181" s="111">
        <f>SUM($E$153:$E$180)</f>
        <v>151435750.28859341</v>
      </c>
      <c r="F181" s="112"/>
    </row>
    <row r="182" spans="1:6" ht="15.2" hidden="1" customHeight="1" outlineLevel="1">
      <c r="A182" s="109"/>
      <c r="B182" s="110" t="s">
        <v>202</v>
      </c>
      <c r="C182" s="111">
        <v>0</v>
      </c>
      <c r="D182" s="111">
        <v>625272</v>
      </c>
      <c r="E182" s="111">
        <v>625272</v>
      </c>
      <c r="F182" s="112"/>
    </row>
    <row r="183" spans="1:6" ht="15.2" hidden="1" customHeight="1" outlineLevel="1">
      <c r="A183" s="109"/>
      <c r="B183" s="110" t="s">
        <v>272</v>
      </c>
      <c r="C183" s="111">
        <v>5853245.0800000001</v>
      </c>
      <c r="D183" s="111">
        <v>13279315.709999999</v>
      </c>
      <c r="E183" s="111">
        <v>19132560.789999999</v>
      </c>
      <c r="F183" s="112"/>
    </row>
    <row r="184" spans="1:6" ht="15.2" hidden="1" customHeight="1" outlineLevel="1">
      <c r="A184" s="109"/>
      <c r="B184" s="110" t="s">
        <v>203</v>
      </c>
      <c r="C184" s="111">
        <v>116057086</v>
      </c>
      <c r="D184" s="111">
        <v>6853</v>
      </c>
      <c r="E184" s="111">
        <v>116063939</v>
      </c>
      <c r="F184" s="112"/>
    </row>
    <row r="185" spans="1:6" ht="15.2" hidden="1" customHeight="1" outlineLevel="1">
      <c r="A185" s="109"/>
      <c r="B185" s="110" t="s">
        <v>204</v>
      </c>
      <c r="C185" s="111">
        <v>52126256</v>
      </c>
      <c r="D185" s="111">
        <v>81378334</v>
      </c>
      <c r="E185" s="111">
        <v>133504590</v>
      </c>
      <c r="F185" s="112"/>
    </row>
    <row r="186" spans="1:6" ht="15.2" hidden="1" customHeight="1" outlineLevel="1">
      <c r="A186" s="109"/>
      <c r="B186" s="110" t="s">
        <v>205</v>
      </c>
      <c r="C186" s="111">
        <v>0</v>
      </c>
      <c r="D186" s="111">
        <v>36834719</v>
      </c>
      <c r="E186" s="111">
        <v>36834719</v>
      </c>
      <c r="F186" s="112"/>
    </row>
    <row r="187" spans="1:6" ht="15.2" hidden="1" customHeight="1" outlineLevel="1">
      <c r="A187" s="109"/>
      <c r="B187" s="110" t="s">
        <v>206</v>
      </c>
      <c r="C187" s="111">
        <v>16258356</v>
      </c>
      <c r="D187" s="111">
        <v>56615995</v>
      </c>
      <c r="E187" s="111">
        <v>72874351</v>
      </c>
      <c r="F187" s="112"/>
    </row>
    <row r="188" spans="1:6" ht="15.2" hidden="1" customHeight="1" outlineLevel="1">
      <c r="A188" s="109"/>
      <c r="B188" s="110" t="s">
        <v>207</v>
      </c>
      <c r="C188" s="111">
        <v>1412612</v>
      </c>
      <c r="D188" s="111">
        <v>42515911</v>
      </c>
      <c r="E188" s="111">
        <v>43928523</v>
      </c>
      <c r="F188" s="112"/>
    </row>
    <row r="189" spans="1:6" ht="15.2" hidden="1" customHeight="1" outlineLevel="1">
      <c r="A189" s="109"/>
      <c r="B189" s="110" t="s">
        <v>208</v>
      </c>
      <c r="C189" s="111">
        <v>322558674.86167341</v>
      </c>
      <c r="D189" s="111">
        <v>2518634861.492198</v>
      </c>
      <c r="E189" s="111">
        <v>2841193536.3538713</v>
      </c>
      <c r="F189" s="112"/>
    </row>
    <row r="190" spans="1:6" ht="15.2" hidden="1" customHeight="1" outlineLevel="1">
      <c r="A190" s="109"/>
      <c r="B190" s="110" t="s">
        <v>209</v>
      </c>
      <c r="C190" s="111">
        <v>54837579.881693587</v>
      </c>
      <c r="D190" s="111">
        <v>799799251.18830597</v>
      </c>
      <c r="E190" s="111">
        <v>854636831.06999958</v>
      </c>
      <c r="F190" s="112"/>
    </row>
    <row r="191" spans="1:6" ht="15.2" hidden="1" customHeight="1" outlineLevel="1">
      <c r="A191" s="109"/>
      <c r="B191" s="110" t="s">
        <v>211</v>
      </c>
      <c r="C191" s="111">
        <v>406090755</v>
      </c>
      <c r="D191" s="111">
        <v>2262605984</v>
      </c>
      <c r="E191" s="111">
        <v>2668696739</v>
      </c>
      <c r="F191" s="112"/>
    </row>
    <row r="192" spans="1:6" ht="15.2" hidden="1" customHeight="1" outlineLevel="1">
      <c r="A192" s="109"/>
      <c r="B192" s="110" t="s">
        <v>212</v>
      </c>
      <c r="C192" s="111">
        <v>204646220</v>
      </c>
      <c r="D192" s="111">
        <v>2799099</v>
      </c>
      <c r="E192" s="111">
        <v>207445319</v>
      </c>
      <c r="F192" s="112"/>
    </row>
    <row r="193" spans="1:6" ht="15.2" hidden="1" customHeight="1" outlineLevel="1">
      <c r="A193" s="109"/>
      <c r="B193" s="110" t="s">
        <v>213</v>
      </c>
      <c r="C193" s="111">
        <v>289241636</v>
      </c>
      <c r="D193" s="111">
        <v>3913176407</v>
      </c>
      <c r="E193" s="111">
        <v>4202418043</v>
      </c>
      <c r="F193" s="112"/>
    </row>
    <row r="194" spans="1:6" ht="15.2" hidden="1" customHeight="1" outlineLevel="1">
      <c r="A194" s="109"/>
      <c r="B194" s="110" t="s">
        <v>214</v>
      </c>
      <c r="C194" s="111">
        <v>115985813</v>
      </c>
      <c r="D194" s="111">
        <v>16086395</v>
      </c>
      <c r="E194" s="111">
        <v>132072208</v>
      </c>
      <c r="F194" s="112"/>
    </row>
    <row r="195" spans="1:6" ht="15.2" hidden="1" customHeight="1" outlineLevel="1">
      <c r="A195" s="109"/>
      <c r="B195" s="110" t="s">
        <v>273</v>
      </c>
      <c r="C195" s="111">
        <v>146225</v>
      </c>
      <c r="D195" s="111">
        <v>118968830</v>
      </c>
      <c r="E195" s="111">
        <v>119115055</v>
      </c>
      <c r="F195" s="112"/>
    </row>
    <row r="196" spans="1:6" ht="15.2" hidden="1" customHeight="1" outlineLevel="1">
      <c r="A196" s="109"/>
      <c r="B196" s="110" t="s">
        <v>215</v>
      </c>
      <c r="C196" s="111">
        <v>26356831</v>
      </c>
      <c r="D196" s="111">
        <v>120118</v>
      </c>
      <c r="E196" s="111">
        <v>26476949</v>
      </c>
      <c r="F196" s="112"/>
    </row>
    <row r="197" spans="1:6" ht="15.2" hidden="1" customHeight="1" outlineLevel="1">
      <c r="A197" s="109"/>
      <c r="B197" s="110" t="s">
        <v>216</v>
      </c>
      <c r="C197" s="111">
        <v>101668</v>
      </c>
      <c r="D197" s="111">
        <v>91226340</v>
      </c>
      <c r="E197" s="111">
        <v>91328008</v>
      </c>
      <c r="F197" s="112"/>
    </row>
    <row r="198" spans="1:6" ht="15.2" hidden="1" customHeight="1" outlineLevel="1">
      <c r="A198" s="109"/>
      <c r="B198" s="110" t="s">
        <v>217</v>
      </c>
      <c r="C198" s="111">
        <v>39470217.331139795</v>
      </c>
      <c r="D198" s="111">
        <v>232310298.92026681</v>
      </c>
      <c r="E198" s="111">
        <v>271780516.25140661</v>
      </c>
      <c r="F198" s="112"/>
    </row>
    <row r="199" spans="1:6" ht="15.2" hidden="1" customHeight="1" outlineLevel="1">
      <c r="A199" s="109"/>
      <c r="B199" s="110" t="s">
        <v>218</v>
      </c>
      <c r="C199" s="111">
        <v>201011755</v>
      </c>
      <c r="D199" s="111">
        <v>2273642575</v>
      </c>
      <c r="E199" s="111">
        <v>2474654330</v>
      </c>
      <c r="F199" s="112"/>
    </row>
    <row r="200" spans="1:6" ht="15.2" hidden="1" customHeight="1" outlineLevel="1">
      <c r="A200" s="109"/>
      <c r="B200" s="110" t="s">
        <v>219</v>
      </c>
      <c r="C200" s="111">
        <v>10791167</v>
      </c>
      <c r="D200" s="111">
        <v>27320987</v>
      </c>
      <c r="E200" s="111">
        <v>38112154</v>
      </c>
      <c r="F200" s="112"/>
    </row>
    <row r="201" spans="1:6" ht="15.2" hidden="1" customHeight="1" outlineLevel="1">
      <c r="A201" s="109"/>
      <c r="B201" s="110" t="s">
        <v>277</v>
      </c>
      <c r="C201" s="111">
        <v>711668</v>
      </c>
      <c r="D201" s="111">
        <v>13875987</v>
      </c>
      <c r="E201" s="111">
        <v>14587655</v>
      </c>
      <c r="F201" s="112"/>
    </row>
    <row r="202" spans="1:6" ht="15.2" hidden="1" customHeight="1" outlineLevel="1">
      <c r="A202" s="109"/>
      <c r="B202" s="110" t="s">
        <v>220</v>
      </c>
      <c r="C202" s="111">
        <v>445456</v>
      </c>
      <c r="D202" s="111">
        <v>52486939.060000002</v>
      </c>
      <c r="E202" s="111">
        <v>52932395.060000002</v>
      </c>
      <c r="F202" s="112"/>
    </row>
    <row r="203" spans="1:6" ht="15.2" hidden="1" customHeight="1" outlineLevel="1">
      <c r="A203" s="109"/>
      <c r="B203" s="110" t="s">
        <v>221</v>
      </c>
      <c r="C203" s="111">
        <v>7886235.3159999996</v>
      </c>
      <c r="D203" s="111">
        <v>0</v>
      </c>
      <c r="E203" s="111">
        <v>7886235.3159999996</v>
      </c>
      <c r="F203" s="112"/>
    </row>
    <row r="204" spans="1:6" ht="15.2" hidden="1" customHeight="1" outlineLevel="1">
      <c r="A204" s="109"/>
      <c r="B204" s="110" t="s">
        <v>274</v>
      </c>
      <c r="C204" s="111">
        <v>1323640</v>
      </c>
      <c r="D204" s="111">
        <v>60115.519999999997</v>
      </c>
      <c r="E204" s="111">
        <v>1383755.52</v>
      </c>
      <c r="F204" s="112"/>
    </row>
    <row r="205" spans="1:6" ht="15.2" hidden="1" customHeight="1" outlineLevel="1">
      <c r="A205" s="109"/>
      <c r="B205" s="110" t="s">
        <v>222</v>
      </c>
      <c r="C205" s="111">
        <v>319213490</v>
      </c>
      <c r="D205" s="111">
        <v>1474901726</v>
      </c>
      <c r="E205" s="111">
        <v>1794115216</v>
      </c>
      <c r="F205" s="112"/>
    </row>
    <row r="206" spans="1:6" ht="15.2" hidden="1" customHeight="1" outlineLevel="1">
      <c r="A206" s="109"/>
      <c r="B206" s="110" t="s">
        <v>278</v>
      </c>
      <c r="C206" s="111">
        <v>2264412</v>
      </c>
      <c r="D206" s="111">
        <v>0</v>
      </c>
      <c r="E206" s="111">
        <v>2264412</v>
      </c>
      <c r="F206" s="112"/>
    </row>
    <row r="207" spans="1:6" ht="15.2" hidden="1" customHeight="1" outlineLevel="1">
      <c r="A207" s="109"/>
      <c r="B207" s="110" t="s">
        <v>223</v>
      </c>
      <c r="C207" s="111">
        <v>170314480</v>
      </c>
      <c r="D207" s="111">
        <v>374778271</v>
      </c>
      <c r="E207" s="111">
        <v>545092751</v>
      </c>
      <c r="F207" s="112"/>
    </row>
    <row r="208" spans="1:6" ht="15.2" hidden="1" customHeight="1" outlineLevel="1">
      <c r="A208" s="109"/>
      <c r="B208" s="110" t="s">
        <v>224</v>
      </c>
      <c r="C208" s="111">
        <v>60743870.810000017</v>
      </c>
      <c r="D208" s="111">
        <v>537753911.68999982</v>
      </c>
      <c r="E208" s="111">
        <v>598497782.49999988</v>
      </c>
      <c r="F208" s="112"/>
    </row>
    <row r="209" spans="1:6" ht="15.2" hidden="1" customHeight="1" outlineLevel="1">
      <c r="A209" s="109"/>
      <c r="B209" s="110" t="s">
        <v>225</v>
      </c>
      <c r="C209" s="111">
        <v>79068521</v>
      </c>
      <c r="D209" s="111">
        <v>351845480</v>
      </c>
      <c r="E209" s="111">
        <v>430914001</v>
      </c>
      <c r="F209" s="112"/>
    </row>
    <row r="210" spans="1:6" ht="15.2" customHeight="1" collapsed="1">
      <c r="A210" s="109" t="s">
        <v>61</v>
      </c>
      <c r="B210" s="113" t="s">
        <v>232</v>
      </c>
      <c r="C210" s="111">
        <f>SUM($C$182:$C$209)</f>
        <v>2504917870.2805066</v>
      </c>
      <c r="D210" s="111">
        <f>SUM($D$182:$D$209)</f>
        <v>15293649976.58077</v>
      </c>
      <c r="E210" s="111">
        <f>SUM($E$182:$E$209)</f>
        <v>17798567846.861275</v>
      </c>
      <c r="F210" s="112"/>
    </row>
    <row r="211" spans="1:6" ht="15.2" hidden="1" customHeight="1" outlineLevel="1">
      <c r="A211" s="109"/>
      <c r="B211" s="110" t="s">
        <v>202</v>
      </c>
      <c r="C211" s="111">
        <v>0</v>
      </c>
      <c r="D211" s="111">
        <v>0</v>
      </c>
      <c r="E211" s="111">
        <v>0</v>
      </c>
      <c r="F211" s="112"/>
    </row>
    <row r="212" spans="1:6" ht="15.2" hidden="1" customHeight="1" outlineLevel="1">
      <c r="A212" s="109"/>
      <c r="B212" s="110" t="s">
        <v>272</v>
      </c>
      <c r="C212" s="111">
        <v>9440.2199999999993</v>
      </c>
      <c r="D212" s="111">
        <v>517912.78</v>
      </c>
      <c r="E212" s="111">
        <v>527353</v>
      </c>
      <c r="F212" s="112"/>
    </row>
    <row r="213" spans="1:6" ht="15.2" hidden="1" customHeight="1" outlineLevel="1">
      <c r="A213" s="109"/>
      <c r="B213" s="110" t="s">
        <v>203</v>
      </c>
      <c r="C213" s="111">
        <v>4851011</v>
      </c>
      <c r="D213" s="111">
        <v>0</v>
      </c>
      <c r="E213" s="111">
        <v>4851011</v>
      </c>
      <c r="F213" s="112"/>
    </row>
    <row r="214" spans="1:6" ht="15.2" hidden="1" customHeight="1" outlineLevel="1">
      <c r="A214" s="109"/>
      <c r="B214" s="110" t="s">
        <v>204</v>
      </c>
      <c r="C214" s="111">
        <v>1370496</v>
      </c>
      <c r="D214" s="111">
        <v>1879149</v>
      </c>
      <c r="E214" s="111">
        <v>3249645</v>
      </c>
      <c r="F214" s="112"/>
    </row>
    <row r="215" spans="1:6" ht="15.2" hidden="1" customHeight="1" outlineLevel="1">
      <c r="A215" s="109"/>
      <c r="B215" s="110" t="s">
        <v>205</v>
      </c>
      <c r="C215" s="111">
        <v>0</v>
      </c>
      <c r="D215" s="111">
        <v>417950</v>
      </c>
      <c r="E215" s="111">
        <v>417950</v>
      </c>
      <c r="F215" s="112"/>
    </row>
    <row r="216" spans="1:6" ht="15.2" hidden="1" customHeight="1" outlineLevel="1">
      <c r="A216" s="109"/>
      <c r="B216" s="110" t="s">
        <v>206</v>
      </c>
      <c r="C216" s="111">
        <v>5281</v>
      </c>
      <c r="D216" s="111">
        <v>301080</v>
      </c>
      <c r="E216" s="111">
        <v>306361</v>
      </c>
      <c r="F216" s="112"/>
    </row>
    <row r="217" spans="1:6" ht="15.2" hidden="1" customHeight="1" outlineLevel="1">
      <c r="A217" s="109"/>
      <c r="B217" s="110" t="s">
        <v>207</v>
      </c>
      <c r="C217" s="111">
        <v>0</v>
      </c>
      <c r="D217" s="111">
        <v>219241</v>
      </c>
      <c r="E217" s="111">
        <v>219241</v>
      </c>
      <c r="F217" s="112"/>
    </row>
    <row r="218" spans="1:6" ht="15.2" hidden="1" customHeight="1" outlineLevel="1">
      <c r="A218" s="109"/>
      <c r="B218" s="110" t="s">
        <v>208</v>
      </c>
      <c r="C218" s="111">
        <v>3545312.0944834109</v>
      </c>
      <c r="D218" s="111">
        <v>103836966.48551665</v>
      </c>
      <c r="E218" s="111">
        <v>107382278.58000006</v>
      </c>
      <c r="F218" s="112"/>
    </row>
    <row r="219" spans="1:6" ht="15.2" hidden="1" customHeight="1" outlineLevel="1">
      <c r="A219" s="109"/>
      <c r="B219" s="110" t="s">
        <v>209</v>
      </c>
      <c r="C219" s="111">
        <v>1984885.4200000002</v>
      </c>
      <c r="D219" s="111">
        <v>41081992.579999998</v>
      </c>
      <c r="E219" s="111">
        <v>43066878</v>
      </c>
      <c r="F219" s="112"/>
    </row>
    <row r="220" spans="1:6" ht="15.2" hidden="1" customHeight="1" outlineLevel="1">
      <c r="A220" s="109"/>
      <c r="B220" s="110" t="s">
        <v>211</v>
      </c>
      <c r="C220" s="111">
        <v>12954829</v>
      </c>
      <c r="D220" s="111">
        <v>89371068</v>
      </c>
      <c r="E220" s="111">
        <v>102325897</v>
      </c>
      <c r="F220" s="112"/>
    </row>
    <row r="221" spans="1:6" ht="15.2" hidden="1" customHeight="1" outlineLevel="1">
      <c r="A221" s="109"/>
      <c r="B221" s="110" t="s">
        <v>212</v>
      </c>
      <c r="C221" s="111">
        <v>1301556</v>
      </c>
      <c r="D221" s="111">
        <v>2720</v>
      </c>
      <c r="E221" s="111">
        <v>1304276</v>
      </c>
      <c r="F221" s="112"/>
    </row>
    <row r="222" spans="1:6" ht="15.2" hidden="1" customHeight="1" outlineLevel="1">
      <c r="A222" s="109"/>
      <c r="B222" s="110" t="s">
        <v>213</v>
      </c>
      <c r="C222" s="111">
        <v>3511296</v>
      </c>
      <c r="D222" s="111">
        <v>131517222</v>
      </c>
      <c r="E222" s="111">
        <v>135028518</v>
      </c>
      <c r="F222" s="112"/>
    </row>
    <row r="223" spans="1:6" ht="15.2" hidden="1" customHeight="1" outlineLevel="1">
      <c r="A223" s="109"/>
      <c r="B223" s="110" t="s">
        <v>214</v>
      </c>
      <c r="C223" s="111">
        <v>2392447</v>
      </c>
      <c r="D223" s="111">
        <v>588071</v>
      </c>
      <c r="E223" s="111">
        <v>2980518</v>
      </c>
      <c r="F223" s="112"/>
    </row>
    <row r="224" spans="1:6" ht="15.2" hidden="1" customHeight="1" outlineLevel="1">
      <c r="A224" s="109"/>
      <c r="B224" s="110" t="s">
        <v>273</v>
      </c>
      <c r="C224" s="111">
        <v>0</v>
      </c>
      <c r="D224" s="111">
        <v>5286122</v>
      </c>
      <c r="E224" s="111">
        <v>5286122</v>
      </c>
      <c r="F224" s="112"/>
    </row>
    <row r="225" spans="1:6" ht="15.2" hidden="1" customHeight="1" outlineLevel="1">
      <c r="A225" s="109"/>
      <c r="B225" s="110" t="s">
        <v>215</v>
      </c>
      <c r="C225" s="111">
        <v>195741</v>
      </c>
      <c r="D225" s="111">
        <v>85505</v>
      </c>
      <c r="E225" s="111">
        <v>281246</v>
      </c>
      <c r="F225" s="112"/>
    </row>
    <row r="226" spans="1:6" ht="15.2" hidden="1" customHeight="1" outlineLevel="1">
      <c r="A226" s="109"/>
      <c r="B226" s="110" t="s">
        <v>216</v>
      </c>
      <c r="C226" s="111">
        <v>2450</v>
      </c>
      <c r="D226" s="111">
        <v>1383784</v>
      </c>
      <c r="E226" s="111">
        <v>1386234</v>
      </c>
      <c r="F226" s="112"/>
    </row>
    <row r="227" spans="1:6" ht="15.2" hidden="1" customHeight="1" outlineLevel="1">
      <c r="A227" s="109"/>
      <c r="B227" s="110" t="s">
        <v>217</v>
      </c>
      <c r="C227" s="111">
        <v>101629</v>
      </c>
      <c r="D227" s="111">
        <v>6835892.4866004465</v>
      </c>
      <c r="E227" s="111">
        <v>6937521.4866004465</v>
      </c>
      <c r="F227" s="112"/>
    </row>
    <row r="228" spans="1:6" ht="15.2" hidden="1" customHeight="1" outlineLevel="1">
      <c r="A228" s="109"/>
      <c r="B228" s="110" t="s">
        <v>218</v>
      </c>
      <c r="C228" s="111">
        <v>2858393</v>
      </c>
      <c r="D228" s="111">
        <v>60162890</v>
      </c>
      <c r="E228" s="111">
        <v>63021283</v>
      </c>
      <c r="F228" s="112"/>
    </row>
    <row r="229" spans="1:6" ht="15.2" hidden="1" customHeight="1" outlineLevel="1">
      <c r="A229" s="109"/>
      <c r="B229" s="110" t="s">
        <v>219</v>
      </c>
      <c r="C229" s="111">
        <v>6704</v>
      </c>
      <c r="D229" s="111">
        <v>20466</v>
      </c>
      <c r="E229" s="111">
        <v>27170</v>
      </c>
      <c r="F229" s="112"/>
    </row>
    <row r="230" spans="1:6" ht="15.2" hidden="1" customHeight="1" outlineLevel="1">
      <c r="A230" s="109"/>
      <c r="B230" s="110" t="s">
        <v>277</v>
      </c>
      <c r="C230" s="111">
        <v>403</v>
      </c>
      <c r="D230" s="111">
        <v>178057</v>
      </c>
      <c r="E230" s="111">
        <v>178460</v>
      </c>
      <c r="F230" s="112"/>
    </row>
    <row r="231" spans="1:6" ht="15.2" hidden="1" customHeight="1" outlineLevel="1">
      <c r="A231" s="109"/>
      <c r="B231" s="110" t="s">
        <v>220</v>
      </c>
      <c r="C231" s="111">
        <v>563</v>
      </c>
      <c r="D231" s="111">
        <v>1757539</v>
      </c>
      <c r="E231" s="111">
        <v>1758102</v>
      </c>
      <c r="F231" s="112"/>
    </row>
    <row r="232" spans="1:6" ht="15.2" hidden="1" customHeight="1" outlineLevel="1">
      <c r="A232" s="109"/>
      <c r="B232" s="110" t="s">
        <v>221</v>
      </c>
      <c r="C232" s="111">
        <v>24307.99</v>
      </c>
      <c r="D232" s="111">
        <v>0</v>
      </c>
      <c r="E232" s="111">
        <v>24307.99</v>
      </c>
      <c r="F232" s="112"/>
    </row>
    <row r="233" spans="1:6" ht="15.2" hidden="1" customHeight="1" outlineLevel="1">
      <c r="A233" s="109"/>
      <c r="B233" s="110" t="s">
        <v>274</v>
      </c>
      <c r="C233" s="111">
        <v>10792</v>
      </c>
      <c r="D233" s="111">
        <v>0</v>
      </c>
      <c r="E233" s="111">
        <v>10792</v>
      </c>
      <c r="F233" s="112"/>
    </row>
    <row r="234" spans="1:6" ht="15.2" hidden="1" customHeight="1" outlineLevel="1">
      <c r="A234" s="109"/>
      <c r="B234" s="110" t="s">
        <v>222</v>
      </c>
      <c r="C234" s="111">
        <v>10908617</v>
      </c>
      <c r="D234" s="111">
        <v>86251973</v>
      </c>
      <c r="E234" s="111">
        <v>97160590</v>
      </c>
      <c r="F234" s="112"/>
    </row>
    <row r="235" spans="1:6" ht="15.2" hidden="1" customHeight="1" outlineLevel="1">
      <c r="A235" s="109"/>
      <c r="B235" s="110" t="s">
        <v>278</v>
      </c>
      <c r="C235" s="111">
        <v>0</v>
      </c>
      <c r="D235" s="111">
        <v>0</v>
      </c>
      <c r="E235" s="111">
        <v>0</v>
      </c>
      <c r="F235" s="112"/>
    </row>
    <row r="236" spans="1:6" ht="15.2" hidden="1" customHeight="1" outlineLevel="1">
      <c r="A236" s="109"/>
      <c r="B236" s="110" t="s">
        <v>223</v>
      </c>
      <c r="C236" s="111">
        <v>1400298</v>
      </c>
      <c r="D236" s="111">
        <v>5468999</v>
      </c>
      <c r="E236" s="111">
        <v>6869297</v>
      </c>
      <c r="F236" s="112"/>
    </row>
    <row r="237" spans="1:6" ht="15.2" hidden="1" customHeight="1" outlineLevel="1">
      <c r="A237" s="109"/>
      <c r="B237" s="110" t="s">
        <v>224</v>
      </c>
      <c r="C237" s="111">
        <v>1500410.8722317815</v>
      </c>
      <c r="D237" s="111">
        <v>12094599.327768208</v>
      </c>
      <c r="E237" s="111">
        <v>13595010.19999999</v>
      </c>
      <c r="F237" s="112"/>
    </row>
    <row r="238" spans="1:6" ht="15.2" hidden="1" customHeight="1" outlineLevel="1">
      <c r="A238" s="109"/>
      <c r="B238" s="110" t="s">
        <v>225</v>
      </c>
      <c r="C238" s="111">
        <v>3140191</v>
      </c>
      <c r="D238" s="111">
        <v>9860800</v>
      </c>
      <c r="E238" s="111">
        <v>13000991</v>
      </c>
      <c r="F238" s="112"/>
    </row>
    <row r="239" spans="1:6" ht="15.2" customHeight="1" collapsed="1">
      <c r="A239" s="109" t="s">
        <v>63</v>
      </c>
      <c r="B239" s="113" t="s">
        <v>233</v>
      </c>
      <c r="C239" s="111">
        <f>SUM($C$211:$C$238)</f>
        <v>52077053.596715197</v>
      </c>
      <c r="D239" s="111">
        <f>SUM($D$211:$D$238)</f>
        <v>559119999.65988529</v>
      </c>
      <c r="E239" s="111">
        <f>SUM($E$211:$E$238)</f>
        <v>611197053.25660062</v>
      </c>
      <c r="F239" s="112"/>
    </row>
    <row r="240" spans="1:6" ht="15.2" hidden="1" customHeight="1" outlineLevel="1">
      <c r="A240" s="109"/>
      <c r="B240" s="110" t="s">
        <v>202</v>
      </c>
      <c r="C240" s="111">
        <v>0</v>
      </c>
      <c r="D240" s="111">
        <v>0</v>
      </c>
      <c r="E240" s="111">
        <v>0</v>
      </c>
      <c r="F240" s="112"/>
    </row>
    <row r="241" spans="1:6" ht="15.2" hidden="1" customHeight="1" outlineLevel="1">
      <c r="A241" s="109"/>
      <c r="B241" s="110" t="s">
        <v>272</v>
      </c>
      <c r="C241" s="111">
        <v>5167327.2300000004</v>
      </c>
      <c r="D241" s="111">
        <v>8408725.7699999996</v>
      </c>
      <c r="E241" s="111">
        <v>13576053</v>
      </c>
      <c r="F241" s="112"/>
    </row>
    <row r="242" spans="1:6" ht="15.2" hidden="1" customHeight="1" outlineLevel="1">
      <c r="A242" s="109"/>
      <c r="B242" s="110" t="s">
        <v>203</v>
      </c>
      <c r="C242" s="111">
        <v>25454680</v>
      </c>
      <c r="D242" s="111">
        <v>0</v>
      </c>
      <c r="E242" s="111">
        <v>25454680</v>
      </c>
      <c r="F242" s="112"/>
    </row>
    <row r="243" spans="1:6" ht="15.2" hidden="1" customHeight="1" outlineLevel="1">
      <c r="A243" s="109"/>
      <c r="B243" s="110" t="s">
        <v>204</v>
      </c>
      <c r="C243" s="111">
        <v>44594819</v>
      </c>
      <c r="D243" s="111">
        <v>62376492</v>
      </c>
      <c r="E243" s="111">
        <v>106971311</v>
      </c>
      <c r="F243" s="112"/>
    </row>
    <row r="244" spans="1:6" ht="15.2" hidden="1" customHeight="1" outlineLevel="1">
      <c r="A244" s="109"/>
      <c r="B244" s="110" t="s">
        <v>205</v>
      </c>
      <c r="C244" s="111">
        <v>0</v>
      </c>
      <c r="D244" s="111">
        <v>24784794</v>
      </c>
      <c r="E244" s="111">
        <v>24784794</v>
      </c>
      <c r="F244" s="112"/>
    </row>
    <row r="245" spans="1:6" ht="15.2" hidden="1" customHeight="1" outlineLevel="1">
      <c r="A245" s="109"/>
      <c r="B245" s="110" t="s">
        <v>206</v>
      </c>
      <c r="C245" s="111">
        <v>14076807</v>
      </c>
      <c r="D245" s="111">
        <v>48655160</v>
      </c>
      <c r="E245" s="111">
        <v>62731967</v>
      </c>
      <c r="F245" s="112"/>
    </row>
    <row r="246" spans="1:6" ht="15.2" hidden="1" customHeight="1" outlineLevel="1">
      <c r="A246" s="109"/>
      <c r="B246" s="110" t="s">
        <v>207</v>
      </c>
      <c r="C246" s="111">
        <v>1282498</v>
      </c>
      <c r="D246" s="111">
        <v>37831857</v>
      </c>
      <c r="E246" s="111">
        <v>39114355</v>
      </c>
      <c r="F246" s="112"/>
    </row>
    <row r="247" spans="1:6" ht="15.2" hidden="1" customHeight="1" outlineLevel="1">
      <c r="A247" s="109"/>
      <c r="B247" s="110" t="s">
        <v>208</v>
      </c>
      <c r="C247" s="111">
        <v>101762004.24999997</v>
      </c>
      <c r="D247" s="111">
        <v>969688743.68999982</v>
      </c>
      <c r="E247" s="111">
        <v>1071450747.9399998</v>
      </c>
      <c r="F247" s="112"/>
    </row>
    <row r="248" spans="1:6" ht="15.2" hidden="1" customHeight="1" outlineLevel="1">
      <c r="A248" s="109"/>
      <c r="B248" s="110" t="s">
        <v>209</v>
      </c>
      <c r="C248" s="111">
        <v>36370504.998500004</v>
      </c>
      <c r="D248" s="111">
        <v>272959794.65150064</v>
      </c>
      <c r="E248" s="111">
        <v>309330299.65000063</v>
      </c>
      <c r="F248" s="112"/>
    </row>
    <row r="249" spans="1:6" ht="15.2" hidden="1" customHeight="1" outlineLevel="1">
      <c r="A249" s="109"/>
      <c r="B249" s="110" t="s">
        <v>211</v>
      </c>
      <c r="C249" s="111">
        <v>170121205</v>
      </c>
      <c r="D249" s="111">
        <v>843692408</v>
      </c>
      <c r="E249" s="111">
        <v>1013813613</v>
      </c>
      <c r="F249" s="112"/>
    </row>
    <row r="250" spans="1:6" ht="15.2" hidden="1" customHeight="1" outlineLevel="1">
      <c r="A250" s="109"/>
      <c r="B250" s="110" t="s">
        <v>212</v>
      </c>
      <c r="C250" s="111">
        <v>179190538</v>
      </c>
      <c r="D250" s="111"/>
      <c r="E250" s="111">
        <v>179190538</v>
      </c>
      <c r="F250" s="112"/>
    </row>
    <row r="251" spans="1:6" ht="15.2" hidden="1" customHeight="1" outlineLevel="1">
      <c r="A251" s="109"/>
      <c r="B251" s="110" t="s">
        <v>213</v>
      </c>
      <c r="C251" s="111">
        <v>160470456</v>
      </c>
      <c r="D251" s="111">
        <v>1886080602</v>
      </c>
      <c r="E251" s="111">
        <v>2046551058</v>
      </c>
      <c r="F251" s="112"/>
    </row>
    <row r="252" spans="1:6" ht="15.2" hidden="1" customHeight="1" outlineLevel="1">
      <c r="A252" s="109"/>
      <c r="B252" s="110" t="s">
        <v>214</v>
      </c>
      <c r="C252" s="111">
        <v>100021126</v>
      </c>
      <c r="D252" s="111">
        <v>14002807</v>
      </c>
      <c r="E252" s="111">
        <v>114023933</v>
      </c>
      <c r="F252" s="112"/>
    </row>
    <row r="253" spans="1:6" ht="15.2" hidden="1" customHeight="1" outlineLevel="1">
      <c r="A253" s="109"/>
      <c r="B253" s="110" t="s">
        <v>273</v>
      </c>
      <c r="C253" s="111">
        <v>0</v>
      </c>
      <c r="D253" s="111">
        <v>54875025</v>
      </c>
      <c r="E253" s="111">
        <v>54875025</v>
      </c>
      <c r="F253" s="112"/>
    </row>
    <row r="254" spans="1:6" ht="15.2" hidden="1" customHeight="1" outlineLevel="1">
      <c r="A254" s="109"/>
      <c r="B254" s="110" t="s">
        <v>215</v>
      </c>
      <c r="C254" s="111">
        <v>22654436</v>
      </c>
      <c r="D254" s="111">
        <v>0</v>
      </c>
      <c r="E254" s="111">
        <v>22654436</v>
      </c>
      <c r="F254" s="112"/>
    </row>
    <row r="255" spans="1:6" ht="15.2" hidden="1" customHeight="1" outlineLevel="1">
      <c r="A255" s="109"/>
      <c r="B255" s="110" t="s">
        <v>216</v>
      </c>
      <c r="C255" s="111">
        <v>0</v>
      </c>
      <c r="D255" s="111">
        <v>74832737</v>
      </c>
      <c r="E255" s="111">
        <v>74832737</v>
      </c>
      <c r="F255" s="112"/>
    </row>
    <row r="256" spans="1:6" ht="15.2" hidden="1" customHeight="1" outlineLevel="1">
      <c r="A256" s="109"/>
      <c r="B256" s="110" t="s">
        <v>217</v>
      </c>
      <c r="C256" s="111">
        <v>34246175.449999996</v>
      </c>
      <c r="D256" s="111">
        <v>200109918.81</v>
      </c>
      <c r="E256" s="111">
        <v>234356094.25999999</v>
      </c>
      <c r="F256" s="112"/>
    </row>
    <row r="257" spans="1:6" ht="15.2" hidden="1" customHeight="1" outlineLevel="1">
      <c r="A257" s="109"/>
      <c r="B257" s="110" t="s">
        <v>218</v>
      </c>
      <c r="C257" s="111">
        <v>103467946</v>
      </c>
      <c r="D257" s="111">
        <v>1712232618</v>
      </c>
      <c r="E257" s="111">
        <v>1815700564</v>
      </c>
      <c r="F257" s="112"/>
    </row>
    <row r="258" spans="1:6" ht="15.2" hidden="1" customHeight="1" outlineLevel="1">
      <c r="A258" s="109"/>
      <c r="B258" s="110" t="s">
        <v>219</v>
      </c>
      <c r="C258" s="111">
        <v>9139807</v>
      </c>
      <c r="D258" s="111">
        <v>21900607</v>
      </c>
      <c r="E258" s="111">
        <v>31040414</v>
      </c>
      <c r="F258" s="112"/>
    </row>
    <row r="259" spans="1:6" ht="15.2" hidden="1" customHeight="1" outlineLevel="1">
      <c r="A259" s="109"/>
      <c r="B259" s="110" t="s">
        <v>277</v>
      </c>
      <c r="C259" s="111">
        <v>670023</v>
      </c>
      <c r="D259" s="111">
        <v>5139426</v>
      </c>
      <c r="E259" s="111">
        <v>5809449</v>
      </c>
      <c r="F259" s="112"/>
    </row>
    <row r="260" spans="1:6" ht="15.2" hidden="1" customHeight="1" outlineLevel="1">
      <c r="A260" s="109"/>
      <c r="B260" s="110" t="s">
        <v>220</v>
      </c>
      <c r="C260" s="111">
        <v>396475</v>
      </c>
      <c r="D260" s="111">
        <v>48455911</v>
      </c>
      <c r="E260" s="111">
        <v>48852386</v>
      </c>
      <c r="F260" s="112"/>
    </row>
    <row r="261" spans="1:6" ht="15.2" hidden="1" customHeight="1" outlineLevel="1">
      <c r="A261" s="109"/>
      <c r="B261" s="110" t="s">
        <v>221</v>
      </c>
      <c r="C261" s="111">
        <v>6789702.1399999987</v>
      </c>
      <c r="D261" s="114"/>
      <c r="E261" s="111">
        <v>6789702.1399999987</v>
      </c>
      <c r="F261" s="112"/>
    </row>
    <row r="262" spans="1:6" ht="15.2" hidden="1" customHeight="1" outlineLevel="1">
      <c r="A262" s="109"/>
      <c r="B262" s="110" t="s">
        <v>274</v>
      </c>
      <c r="C262" s="111">
        <v>1122150</v>
      </c>
      <c r="D262" s="111">
        <v>36707</v>
      </c>
      <c r="E262" s="111">
        <v>1158857</v>
      </c>
      <c r="F262" s="112"/>
    </row>
    <row r="263" spans="1:6" ht="15.2" hidden="1" customHeight="1" outlineLevel="1">
      <c r="A263" s="109"/>
      <c r="B263" s="110" t="s">
        <v>222</v>
      </c>
      <c r="C263" s="111">
        <v>106429494</v>
      </c>
      <c r="D263" s="111">
        <v>692116774</v>
      </c>
      <c r="E263" s="111">
        <v>798546268</v>
      </c>
      <c r="F263" s="112"/>
    </row>
    <row r="264" spans="1:6" ht="15.2" hidden="1" customHeight="1" outlineLevel="1">
      <c r="A264" s="109"/>
      <c r="B264" s="110" t="s">
        <v>278</v>
      </c>
      <c r="C264" s="111">
        <v>2032110</v>
      </c>
      <c r="D264" s="111">
        <v>0</v>
      </c>
      <c r="E264" s="111">
        <v>2032110</v>
      </c>
      <c r="F264" s="112"/>
    </row>
    <row r="265" spans="1:6" ht="15.2" hidden="1" customHeight="1" outlineLevel="1">
      <c r="A265" s="109"/>
      <c r="B265" s="110" t="s">
        <v>223</v>
      </c>
      <c r="C265" s="111">
        <v>146064480</v>
      </c>
      <c r="D265" s="111">
        <v>319144718</v>
      </c>
      <c r="E265" s="111">
        <v>465209198</v>
      </c>
      <c r="F265" s="112"/>
    </row>
    <row r="266" spans="1:6" ht="15.2" hidden="1" customHeight="1" outlineLevel="1">
      <c r="A266" s="109"/>
      <c r="B266" s="110" t="s">
        <v>224</v>
      </c>
      <c r="C266" s="111">
        <v>51825006.100000016</v>
      </c>
      <c r="D266" s="111">
        <v>435866115.18999988</v>
      </c>
      <c r="E266" s="111">
        <v>487691121.2899999</v>
      </c>
      <c r="F266" s="112"/>
    </row>
    <row r="267" spans="1:6" ht="15.2" hidden="1" customHeight="1" outlineLevel="1">
      <c r="A267" s="109"/>
      <c r="B267" s="110" t="s">
        <v>225</v>
      </c>
      <c r="C267" s="111">
        <v>67957612</v>
      </c>
      <c r="D267" s="111">
        <v>219905661</v>
      </c>
      <c r="E267" s="111">
        <v>287863273</v>
      </c>
      <c r="F267" s="112"/>
    </row>
    <row r="268" spans="1:6" ht="15.2" customHeight="1" collapsed="1">
      <c r="A268" s="109" t="s">
        <v>64</v>
      </c>
      <c r="B268" s="113" t="s">
        <v>234</v>
      </c>
      <c r="C268" s="111">
        <f>SUM($C$240:$C$267)</f>
        <v>1391307382.1684999</v>
      </c>
      <c r="D268" s="111">
        <f>SUM($D$240:$D$267)</f>
        <v>7953097602.1115007</v>
      </c>
      <c r="E268" s="111">
        <f>SUM($E$240:$E$267)</f>
        <v>9344404984.2800007</v>
      </c>
      <c r="F268" s="112"/>
    </row>
    <row r="269" spans="1:6" ht="15.2" hidden="1" customHeight="1" outlineLevel="1">
      <c r="A269" s="109"/>
      <c r="B269" s="110" t="s">
        <v>202</v>
      </c>
      <c r="C269" s="111">
        <v>0</v>
      </c>
      <c r="D269" s="111">
        <v>242437</v>
      </c>
      <c r="E269" s="111">
        <v>242437</v>
      </c>
      <c r="F269" s="112"/>
    </row>
    <row r="270" spans="1:6" ht="15.2" hidden="1" customHeight="1" outlineLevel="1">
      <c r="A270" s="109"/>
      <c r="B270" s="110" t="s">
        <v>272</v>
      </c>
      <c r="C270" s="111">
        <v>346587.12000000005</v>
      </c>
      <c r="D270" s="111">
        <v>4276312.88</v>
      </c>
      <c r="E270" s="111">
        <v>4622900</v>
      </c>
      <c r="F270" s="112"/>
    </row>
    <row r="271" spans="1:6" ht="15.2" hidden="1" customHeight="1" outlineLevel="1">
      <c r="A271" s="109"/>
      <c r="B271" s="110" t="s">
        <v>203</v>
      </c>
      <c r="C271" s="111">
        <v>61398775</v>
      </c>
      <c r="D271" s="111">
        <v>0</v>
      </c>
      <c r="E271" s="111">
        <v>61398775</v>
      </c>
      <c r="F271" s="112"/>
    </row>
    <row r="272" spans="1:6" ht="15.2" hidden="1" customHeight="1" outlineLevel="1">
      <c r="A272" s="109"/>
      <c r="B272" s="110" t="s">
        <v>204</v>
      </c>
      <c r="C272" s="111">
        <v>3396386</v>
      </c>
      <c r="D272" s="111">
        <v>8201735</v>
      </c>
      <c r="E272" s="111">
        <v>11598121</v>
      </c>
      <c r="F272" s="112"/>
    </row>
    <row r="273" spans="1:6" ht="15.2" hidden="1" customHeight="1" outlineLevel="1">
      <c r="A273" s="109"/>
      <c r="B273" s="110" t="s">
        <v>205</v>
      </c>
      <c r="C273" s="111">
        <v>650</v>
      </c>
      <c r="D273" s="111">
        <v>5121059</v>
      </c>
      <c r="E273" s="111">
        <v>5121709</v>
      </c>
      <c r="F273" s="112"/>
    </row>
    <row r="274" spans="1:6" ht="15.2" hidden="1" customHeight="1" outlineLevel="1">
      <c r="A274" s="109"/>
      <c r="B274" s="110" t="s">
        <v>206</v>
      </c>
      <c r="C274" s="111">
        <v>239849</v>
      </c>
      <c r="D274" s="111">
        <v>1256695</v>
      </c>
      <c r="E274" s="111">
        <v>1496544</v>
      </c>
      <c r="F274" s="112"/>
    </row>
    <row r="275" spans="1:6" ht="15.2" hidden="1" customHeight="1" outlineLevel="1">
      <c r="A275" s="109"/>
      <c r="B275" s="110" t="s">
        <v>207</v>
      </c>
      <c r="C275" s="111">
        <v>26102</v>
      </c>
      <c r="D275" s="111">
        <v>1299745</v>
      </c>
      <c r="E275" s="111">
        <v>1325847</v>
      </c>
      <c r="F275" s="112"/>
    </row>
    <row r="276" spans="1:6" ht="15.2" hidden="1" customHeight="1" outlineLevel="1">
      <c r="A276" s="109"/>
      <c r="B276" s="110" t="s">
        <v>208</v>
      </c>
      <c r="C276" s="111">
        <v>130881366.69999948</v>
      </c>
      <c r="D276" s="111">
        <v>848784229.34000063</v>
      </c>
      <c r="E276" s="111">
        <v>979665596.04000008</v>
      </c>
      <c r="F276" s="112"/>
    </row>
    <row r="277" spans="1:6" ht="15.2" hidden="1" customHeight="1" outlineLevel="1">
      <c r="A277" s="109"/>
      <c r="B277" s="110" t="s">
        <v>209</v>
      </c>
      <c r="C277" s="111">
        <v>7790866.8329209425</v>
      </c>
      <c r="D277" s="111">
        <v>324570806.23707908</v>
      </c>
      <c r="E277" s="111">
        <v>332361673.07000005</v>
      </c>
      <c r="F277" s="112"/>
    </row>
    <row r="278" spans="1:6" ht="15.2" hidden="1" customHeight="1" outlineLevel="1">
      <c r="A278" s="109"/>
      <c r="B278" s="110" t="s">
        <v>211</v>
      </c>
      <c r="C278" s="111">
        <v>139788638</v>
      </c>
      <c r="D278" s="111">
        <v>716797738</v>
      </c>
      <c r="E278" s="111">
        <v>856586376</v>
      </c>
      <c r="F278" s="112"/>
    </row>
    <row r="279" spans="1:6" ht="15.2" hidden="1" customHeight="1" outlineLevel="1">
      <c r="A279" s="109"/>
      <c r="B279" s="110" t="s">
        <v>212</v>
      </c>
      <c r="C279" s="111">
        <v>5512161</v>
      </c>
      <c r="D279" s="111">
        <v>0</v>
      </c>
      <c r="E279" s="111">
        <v>5512161</v>
      </c>
      <c r="F279" s="112"/>
    </row>
    <row r="280" spans="1:6" ht="15.2" hidden="1" customHeight="1" outlineLevel="1">
      <c r="A280" s="109"/>
      <c r="B280" s="110" t="s">
        <v>213</v>
      </c>
      <c r="C280" s="111">
        <v>99901767</v>
      </c>
      <c r="D280" s="111">
        <v>1351580098</v>
      </c>
      <c r="E280" s="111">
        <v>1451481865</v>
      </c>
      <c r="F280" s="112"/>
    </row>
    <row r="281" spans="1:6" ht="15.2" hidden="1" customHeight="1" outlineLevel="1">
      <c r="A281" s="109"/>
      <c r="B281" s="110" t="s">
        <v>214</v>
      </c>
      <c r="C281" s="111">
        <v>7142754</v>
      </c>
      <c r="D281" s="111">
        <v>1669206</v>
      </c>
      <c r="E281" s="111">
        <v>8811960</v>
      </c>
      <c r="F281" s="112"/>
    </row>
    <row r="282" spans="1:6" ht="15.2" hidden="1" customHeight="1" outlineLevel="1">
      <c r="A282" s="109"/>
      <c r="B282" s="110" t="s">
        <v>273</v>
      </c>
      <c r="C282" s="111">
        <v>2517</v>
      </c>
      <c r="D282" s="111">
        <v>14460908</v>
      </c>
      <c r="E282" s="111">
        <v>14463425</v>
      </c>
      <c r="F282" s="112"/>
    </row>
    <row r="283" spans="1:6" ht="15.2" hidden="1" customHeight="1" outlineLevel="1">
      <c r="A283" s="109"/>
      <c r="B283" s="110" t="s">
        <v>215</v>
      </c>
      <c r="C283" s="111">
        <v>2728520</v>
      </c>
      <c r="D283" s="111">
        <v>24183</v>
      </c>
      <c r="E283" s="111">
        <v>2752703</v>
      </c>
      <c r="F283" s="112"/>
    </row>
    <row r="284" spans="1:6" ht="15.2" hidden="1" customHeight="1" outlineLevel="1">
      <c r="A284" s="109"/>
      <c r="B284" s="110" t="s">
        <v>216</v>
      </c>
      <c r="C284" s="111">
        <v>4750</v>
      </c>
      <c r="D284" s="111">
        <v>509028</v>
      </c>
      <c r="E284" s="111">
        <v>513778</v>
      </c>
      <c r="F284" s="112"/>
    </row>
    <row r="285" spans="1:6" ht="15.2" hidden="1" customHeight="1" outlineLevel="1">
      <c r="A285" s="109"/>
      <c r="B285" s="110" t="s">
        <v>217</v>
      </c>
      <c r="C285" s="111">
        <v>713011.39390220679</v>
      </c>
      <c r="D285" s="111">
        <v>2795704.3260977929</v>
      </c>
      <c r="E285" s="111">
        <v>3508715.7199999997</v>
      </c>
      <c r="F285" s="112"/>
    </row>
    <row r="286" spans="1:6" ht="15.2" hidden="1" customHeight="1" outlineLevel="1">
      <c r="A286" s="109"/>
      <c r="B286" s="110" t="s">
        <v>218</v>
      </c>
      <c r="C286" s="111">
        <v>84986093</v>
      </c>
      <c r="D286" s="111">
        <v>295413749</v>
      </c>
      <c r="E286" s="111">
        <v>380399842</v>
      </c>
      <c r="F286" s="112"/>
    </row>
    <row r="287" spans="1:6" ht="15.2" hidden="1" customHeight="1" outlineLevel="1">
      <c r="A287" s="109"/>
      <c r="B287" s="110" t="s">
        <v>219</v>
      </c>
      <c r="C287" s="111">
        <v>385152</v>
      </c>
      <c r="D287" s="111">
        <v>1005449</v>
      </c>
      <c r="E287" s="111">
        <v>1390601</v>
      </c>
      <c r="F287" s="112"/>
    </row>
    <row r="288" spans="1:6" ht="15.2" hidden="1" customHeight="1" outlineLevel="1">
      <c r="A288" s="109"/>
      <c r="B288" s="110" t="s">
        <v>277</v>
      </c>
      <c r="C288" s="111">
        <v>9889</v>
      </c>
      <c r="D288" s="111">
        <v>3494748</v>
      </c>
      <c r="E288" s="111">
        <v>3504637</v>
      </c>
      <c r="F288" s="112"/>
    </row>
    <row r="289" spans="1:6" ht="15.2" hidden="1" customHeight="1" outlineLevel="1">
      <c r="A289" s="109"/>
      <c r="B289" s="110" t="s">
        <v>220</v>
      </c>
      <c r="C289" s="111">
        <v>0</v>
      </c>
      <c r="D289" s="111">
        <v>3219775</v>
      </c>
      <c r="E289" s="111">
        <v>3219775</v>
      </c>
      <c r="F289" s="112"/>
    </row>
    <row r="290" spans="1:6" ht="15.2" hidden="1" customHeight="1" outlineLevel="1">
      <c r="A290" s="109"/>
      <c r="B290" s="110" t="s">
        <v>221</v>
      </c>
      <c r="C290" s="111">
        <v>381325</v>
      </c>
      <c r="D290" s="114"/>
      <c r="E290" s="111">
        <v>381325</v>
      </c>
      <c r="F290" s="112"/>
    </row>
    <row r="291" spans="1:6" ht="15.2" hidden="1" customHeight="1" outlineLevel="1">
      <c r="A291" s="109"/>
      <c r="B291" s="110" t="s">
        <v>274</v>
      </c>
      <c r="C291" s="111">
        <v>19213</v>
      </c>
      <c r="D291" s="111">
        <v>2714.68</v>
      </c>
      <c r="E291" s="111">
        <v>21927.68</v>
      </c>
      <c r="F291" s="112"/>
    </row>
    <row r="292" spans="1:6" ht="15.2" hidden="1" customHeight="1" outlineLevel="1">
      <c r="A292" s="109"/>
      <c r="B292" s="110" t="s">
        <v>222</v>
      </c>
      <c r="C292" s="111">
        <v>151360365</v>
      </c>
      <c r="D292" s="111">
        <v>551005322</v>
      </c>
      <c r="E292" s="111">
        <v>702365687</v>
      </c>
      <c r="F292" s="112"/>
    </row>
    <row r="293" spans="1:6" ht="15.2" hidden="1" customHeight="1" outlineLevel="1">
      <c r="A293" s="109"/>
      <c r="B293" s="110" t="s">
        <v>278</v>
      </c>
      <c r="C293" s="111">
        <v>980683</v>
      </c>
      <c r="D293" s="111">
        <v>0</v>
      </c>
      <c r="E293" s="111">
        <v>980683</v>
      </c>
      <c r="F293" s="112"/>
    </row>
    <row r="294" spans="1:6" ht="15.2" hidden="1" customHeight="1" outlineLevel="1">
      <c r="A294" s="109"/>
      <c r="B294" s="110" t="s">
        <v>223</v>
      </c>
      <c r="C294" s="111">
        <v>0</v>
      </c>
      <c r="D294" s="111">
        <v>0</v>
      </c>
      <c r="E294" s="111">
        <v>0</v>
      </c>
      <c r="F294" s="112"/>
    </row>
    <row r="295" spans="1:6" ht="15.2" hidden="1" customHeight="1" outlineLevel="1">
      <c r="A295" s="109"/>
      <c r="B295" s="110" t="s">
        <v>224</v>
      </c>
      <c r="C295" s="111">
        <v>1101124.18</v>
      </c>
      <c r="D295" s="111">
        <v>20049691.049999997</v>
      </c>
      <c r="E295" s="111">
        <v>21150815.229999997</v>
      </c>
      <c r="F295" s="112"/>
    </row>
    <row r="296" spans="1:6" ht="15.2" hidden="1" customHeight="1" outlineLevel="1">
      <c r="A296" s="109"/>
      <c r="B296" s="110" t="s">
        <v>225</v>
      </c>
      <c r="C296" s="111">
        <v>1903416</v>
      </c>
      <c r="D296" s="111">
        <v>6166453</v>
      </c>
      <c r="E296" s="111">
        <v>8069869</v>
      </c>
      <c r="F296" s="112"/>
    </row>
    <row r="297" spans="1:6" ht="15.2" customHeight="1" collapsed="1">
      <c r="A297" s="109" t="s">
        <v>65</v>
      </c>
      <c r="B297" s="113" t="s">
        <v>235</v>
      </c>
      <c r="C297" s="111">
        <f>SUM($C$269:$C$296)</f>
        <v>701001961.2268225</v>
      </c>
      <c r="D297" s="111">
        <f>SUM($D$269:$D$296)</f>
        <v>4161947786.5131779</v>
      </c>
      <c r="E297" s="111">
        <f>SUM($E$269:$E$296)</f>
        <v>4862949747.7399998</v>
      </c>
      <c r="F297" s="112"/>
    </row>
    <row r="298" spans="1:6" ht="15.2" hidden="1" customHeight="1" outlineLevel="1">
      <c r="A298" s="109"/>
      <c r="B298" s="110" t="s">
        <v>202</v>
      </c>
      <c r="C298" s="111">
        <v>0</v>
      </c>
      <c r="D298" s="111">
        <v>0</v>
      </c>
      <c r="E298" s="111">
        <v>0</v>
      </c>
      <c r="F298" s="112"/>
    </row>
    <row r="299" spans="1:6" ht="15.2" hidden="1" customHeight="1" outlineLevel="1">
      <c r="A299" s="109"/>
      <c r="B299" s="110" t="s">
        <v>272</v>
      </c>
      <c r="C299" s="111">
        <v>0</v>
      </c>
      <c r="D299" s="111">
        <v>0</v>
      </c>
      <c r="E299" s="111">
        <v>0</v>
      </c>
      <c r="F299" s="112"/>
    </row>
    <row r="300" spans="1:6" ht="15.2" hidden="1" customHeight="1" outlineLevel="1">
      <c r="A300" s="109"/>
      <c r="B300" s="110" t="s">
        <v>203</v>
      </c>
      <c r="C300" s="111">
        <v>2174058</v>
      </c>
      <c r="D300" s="111">
        <v>700</v>
      </c>
      <c r="E300" s="111">
        <v>2174758</v>
      </c>
      <c r="F300" s="112"/>
    </row>
    <row r="301" spans="1:6" ht="15.2" hidden="1" customHeight="1" outlineLevel="1">
      <c r="A301" s="109"/>
      <c r="B301" s="110" t="s">
        <v>204</v>
      </c>
      <c r="C301" s="111">
        <v>1422099</v>
      </c>
      <c r="D301" s="111">
        <v>7905532</v>
      </c>
      <c r="E301" s="111">
        <v>9327631</v>
      </c>
      <c r="F301" s="112"/>
    </row>
    <row r="302" spans="1:6" ht="15.2" hidden="1" customHeight="1" outlineLevel="1">
      <c r="A302" s="109"/>
      <c r="B302" s="110" t="s">
        <v>205</v>
      </c>
      <c r="C302" s="111">
        <v>0</v>
      </c>
      <c r="D302" s="111">
        <v>0</v>
      </c>
      <c r="E302" s="111">
        <v>0</v>
      </c>
      <c r="F302" s="112"/>
    </row>
    <row r="303" spans="1:6" ht="15.2" hidden="1" customHeight="1" outlineLevel="1">
      <c r="A303" s="109"/>
      <c r="B303" s="110" t="s">
        <v>206</v>
      </c>
      <c r="C303" s="111">
        <v>375302</v>
      </c>
      <c r="D303" s="111">
        <v>1150946</v>
      </c>
      <c r="E303" s="111">
        <v>1526248</v>
      </c>
      <c r="F303" s="112"/>
    </row>
    <row r="304" spans="1:6" ht="15.2" hidden="1" customHeight="1" outlineLevel="1">
      <c r="A304" s="109"/>
      <c r="B304" s="110" t="s">
        <v>207</v>
      </c>
      <c r="C304" s="111">
        <v>53412</v>
      </c>
      <c r="D304" s="111">
        <v>2734684</v>
      </c>
      <c r="E304" s="111">
        <v>2788096</v>
      </c>
      <c r="F304" s="112"/>
    </row>
    <row r="305" spans="1:6" ht="15.2" hidden="1" customHeight="1" outlineLevel="1">
      <c r="A305" s="109"/>
      <c r="B305" s="110" t="s">
        <v>208</v>
      </c>
      <c r="C305" s="111">
        <v>17036985.733826857</v>
      </c>
      <c r="D305" s="111">
        <v>256032907.83588019</v>
      </c>
      <c r="E305" s="111">
        <v>273069893.56970704</v>
      </c>
      <c r="F305" s="112"/>
    </row>
    <row r="306" spans="1:6" ht="15.2" hidden="1" customHeight="1" outlineLevel="1">
      <c r="A306" s="109"/>
      <c r="B306" s="110" t="s">
        <v>209</v>
      </c>
      <c r="C306" s="111">
        <v>2404166</v>
      </c>
      <c r="D306" s="111">
        <v>92088492.289999962</v>
      </c>
      <c r="E306" s="111">
        <v>94492658.289999962</v>
      </c>
      <c r="F306" s="112"/>
    </row>
    <row r="307" spans="1:6" ht="15.2" hidden="1" customHeight="1" outlineLevel="1">
      <c r="A307" s="109"/>
      <c r="B307" s="110" t="s">
        <v>211</v>
      </c>
      <c r="C307" s="111">
        <v>18234284</v>
      </c>
      <c r="D307" s="111">
        <v>374006922</v>
      </c>
      <c r="E307" s="111">
        <v>392241206</v>
      </c>
      <c r="F307" s="112"/>
    </row>
    <row r="308" spans="1:6" ht="15.2" hidden="1" customHeight="1" outlineLevel="1">
      <c r="A308" s="109"/>
      <c r="B308" s="110" t="s">
        <v>212</v>
      </c>
      <c r="C308" s="111">
        <v>1279098</v>
      </c>
      <c r="D308" s="111"/>
      <c r="E308" s="111">
        <v>1279098</v>
      </c>
      <c r="F308" s="112"/>
    </row>
    <row r="309" spans="1:6" ht="15.2" hidden="1" customHeight="1" outlineLevel="1">
      <c r="A309" s="109"/>
      <c r="B309" s="110" t="s">
        <v>213</v>
      </c>
      <c r="C309" s="111">
        <v>9813035</v>
      </c>
      <c r="D309" s="111">
        <v>132761447</v>
      </c>
      <c r="E309" s="111">
        <v>142574482</v>
      </c>
      <c r="F309" s="112"/>
    </row>
    <row r="310" spans="1:6" ht="15.2" hidden="1" customHeight="1" outlineLevel="1">
      <c r="A310" s="109"/>
      <c r="B310" s="110" t="s">
        <v>214</v>
      </c>
      <c r="C310" s="111">
        <v>0</v>
      </c>
      <c r="D310" s="111">
        <v>0</v>
      </c>
      <c r="E310" s="111">
        <v>0</v>
      </c>
      <c r="F310" s="112"/>
    </row>
    <row r="311" spans="1:6" ht="15.2" hidden="1" customHeight="1" outlineLevel="1">
      <c r="A311" s="109"/>
      <c r="B311" s="110" t="s">
        <v>273</v>
      </c>
      <c r="C311" s="111">
        <v>0</v>
      </c>
      <c r="D311" s="111">
        <v>29915630</v>
      </c>
      <c r="E311" s="111">
        <v>29915630</v>
      </c>
      <c r="F311" s="112"/>
    </row>
    <row r="312" spans="1:6" ht="15.2" hidden="1" customHeight="1" outlineLevel="1">
      <c r="A312" s="109"/>
      <c r="B312" s="110" t="s">
        <v>215</v>
      </c>
      <c r="C312" s="111">
        <v>827407.34332525951</v>
      </c>
      <c r="D312" s="111">
        <v>4.6566747404867783</v>
      </c>
      <c r="E312" s="111">
        <v>827412</v>
      </c>
      <c r="F312" s="112"/>
    </row>
    <row r="313" spans="1:6" ht="15.2" hidden="1" customHeight="1" outlineLevel="1">
      <c r="A313" s="109"/>
      <c r="B313" s="110" t="s">
        <v>216</v>
      </c>
      <c r="C313" s="111">
        <v>405</v>
      </c>
      <c r="D313" s="111">
        <v>5869553</v>
      </c>
      <c r="E313" s="111">
        <v>5869958</v>
      </c>
      <c r="F313" s="112"/>
    </row>
    <row r="314" spans="1:6" ht="15.2" hidden="1" customHeight="1" outlineLevel="1">
      <c r="A314" s="109"/>
      <c r="B314" s="110" t="s">
        <v>217</v>
      </c>
      <c r="C314" s="111">
        <v>1850269.9944093986</v>
      </c>
      <c r="D314" s="111">
        <v>14700869.596824927</v>
      </c>
      <c r="E314" s="111">
        <v>16551139.591234326</v>
      </c>
      <c r="F314" s="112"/>
    </row>
    <row r="315" spans="1:6" ht="15.2" hidden="1" customHeight="1" outlineLevel="1">
      <c r="A315" s="109"/>
      <c r="B315" s="110" t="s">
        <v>218</v>
      </c>
      <c r="C315" s="111">
        <v>9118522</v>
      </c>
      <c r="D315" s="111">
        <v>67789886</v>
      </c>
      <c r="E315" s="111">
        <v>76908408</v>
      </c>
      <c r="F315" s="112"/>
    </row>
    <row r="316" spans="1:6" ht="15.2" hidden="1" customHeight="1" outlineLevel="1">
      <c r="A316" s="109"/>
      <c r="B316" s="110" t="s">
        <v>219</v>
      </c>
      <c r="C316" s="114"/>
      <c r="D316" s="114"/>
      <c r="E316" s="111">
        <v>0</v>
      </c>
      <c r="F316" s="112"/>
    </row>
    <row r="317" spans="1:6" ht="15.2" hidden="1" customHeight="1" outlineLevel="1">
      <c r="A317" s="109"/>
      <c r="B317" s="110" t="s">
        <v>277</v>
      </c>
      <c r="C317" s="111">
        <v>329457</v>
      </c>
      <c r="D317" s="111">
        <v>4741111</v>
      </c>
      <c r="E317" s="111">
        <v>5070568</v>
      </c>
      <c r="F317" s="112"/>
    </row>
    <row r="318" spans="1:6" ht="15.2" hidden="1" customHeight="1" outlineLevel="1">
      <c r="A318" s="109"/>
      <c r="B318" s="110" t="s">
        <v>220</v>
      </c>
      <c r="C318" s="114">
        <v>0</v>
      </c>
      <c r="D318" s="114">
        <v>0</v>
      </c>
      <c r="E318" s="111">
        <v>0</v>
      </c>
      <c r="F318" s="112"/>
    </row>
    <row r="319" spans="1:6" ht="15.2" hidden="1" customHeight="1" outlineLevel="1">
      <c r="A319" s="109"/>
      <c r="B319" s="110" t="s">
        <v>221</v>
      </c>
      <c r="C319" s="114"/>
      <c r="D319" s="114"/>
      <c r="E319" s="111">
        <v>0</v>
      </c>
      <c r="F319" s="112"/>
    </row>
    <row r="320" spans="1:6" ht="15.2" hidden="1" customHeight="1" outlineLevel="1">
      <c r="A320" s="109"/>
      <c r="B320" s="110" t="s">
        <v>274</v>
      </c>
      <c r="C320" s="111">
        <v>408884</v>
      </c>
      <c r="D320" s="111">
        <v>0</v>
      </c>
      <c r="E320" s="111">
        <v>408884</v>
      </c>
      <c r="F320" s="112"/>
    </row>
    <row r="321" spans="1:6" ht="15.2" hidden="1" customHeight="1" outlineLevel="1">
      <c r="A321" s="109"/>
      <c r="B321" s="110" t="s">
        <v>222</v>
      </c>
      <c r="C321" s="111">
        <v>46197236</v>
      </c>
      <c r="D321" s="111">
        <v>121892181</v>
      </c>
      <c r="E321" s="111">
        <v>168089417</v>
      </c>
      <c r="F321" s="112"/>
    </row>
    <row r="322" spans="1:6" ht="15.2" hidden="1" customHeight="1" outlineLevel="1">
      <c r="A322" s="109"/>
      <c r="B322" s="110" t="s">
        <v>278</v>
      </c>
      <c r="C322" s="111">
        <v>0</v>
      </c>
      <c r="D322" s="111">
        <v>0</v>
      </c>
      <c r="E322" s="111">
        <v>0</v>
      </c>
      <c r="F322" s="112"/>
    </row>
    <row r="323" spans="1:6" ht="15.2" hidden="1" customHeight="1" outlineLevel="1">
      <c r="A323" s="109"/>
      <c r="B323" s="110" t="s">
        <v>223</v>
      </c>
      <c r="C323" s="111">
        <v>5700413</v>
      </c>
      <c r="D323" s="111">
        <v>18486485</v>
      </c>
      <c r="E323" s="111">
        <v>24186898</v>
      </c>
      <c r="F323" s="112"/>
    </row>
    <row r="324" spans="1:6" ht="15.2" hidden="1" customHeight="1" outlineLevel="1">
      <c r="A324" s="109"/>
      <c r="B324" s="110" t="s">
        <v>224</v>
      </c>
      <c r="C324" s="111">
        <v>4795624.0770031847</v>
      </c>
      <c r="D324" s="111">
        <v>55793393.052996799</v>
      </c>
      <c r="E324" s="111">
        <v>60589017.12999998</v>
      </c>
      <c r="F324" s="112"/>
    </row>
    <row r="325" spans="1:6" ht="15.2" hidden="1" customHeight="1" outlineLevel="1">
      <c r="A325" s="109"/>
      <c r="B325" s="110" t="s">
        <v>225</v>
      </c>
      <c r="C325" s="111">
        <v>5217327</v>
      </c>
      <c r="D325" s="111">
        <v>107219805</v>
      </c>
      <c r="E325" s="111">
        <v>112437132</v>
      </c>
      <c r="F325" s="112"/>
    </row>
    <row r="326" spans="1:6" ht="15.2" customHeight="1" collapsed="1">
      <c r="A326" s="109" t="s">
        <v>67</v>
      </c>
      <c r="B326" s="113" t="s">
        <v>236</v>
      </c>
      <c r="C326" s="111">
        <f>SUM($C$298:$C$325)</f>
        <v>127237985.1485647</v>
      </c>
      <c r="D326" s="111">
        <f>SUM($D$298:$D$325)</f>
        <v>1293090549.4323766</v>
      </c>
      <c r="E326" s="111">
        <f>SUM($E$298:$E$325)</f>
        <v>1420328534.5809412</v>
      </c>
      <c r="F326" s="112"/>
    </row>
    <row r="327" spans="1:6" ht="15.2" hidden="1" customHeight="1" outlineLevel="1">
      <c r="A327" s="109"/>
      <c r="B327" s="110" t="s">
        <v>202</v>
      </c>
      <c r="C327" s="111">
        <v>0</v>
      </c>
      <c r="D327" s="111">
        <v>242437</v>
      </c>
      <c r="E327" s="111">
        <v>242437</v>
      </c>
      <c r="F327" s="112"/>
    </row>
    <row r="328" spans="1:6" ht="15.2" hidden="1" customHeight="1" outlineLevel="1">
      <c r="A328" s="109"/>
      <c r="B328" s="110" t="s">
        <v>272</v>
      </c>
      <c r="C328" s="111">
        <v>5523354.5700000003</v>
      </c>
      <c r="D328" s="111">
        <v>13202951.43</v>
      </c>
      <c r="E328" s="111">
        <v>18726306</v>
      </c>
      <c r="F328" s="112"/>
    </row>
    <row r="329" spans="1:6" ht="15.2" hidden="1" customHeight="1" outlineLevel="1">
      <c r="A329" s="109"/>
      <c r="B329" s="110" t="s">
        <v>203</v>
      </c>
      <c r="C329" s="111">
        <v>93878524</v>
      </c>
      <c r="D329" s="111">
        <v>700</v>
      </c>
      <c r="E329" s="111">
        <v>93879224</v>
      </c>
      <c r="F329" s="112"/>
    </row>
    <row r="330" spans="1:6" ht="15.2" hidden="1" customHeight="1" outlineLevel="1">
      <c r="A330" s="109"/>
      <c r="B330" s="110" t="s">
        <v>204</v>
      </c>
      <c r="C330" s="111">
        <v>50783800</v>
      </c>
      <c r="D330" s="111">
        <v>80362908</v>
      </c>
      <c r="E330" s="111">
        <v>131146708</v>
      </c>
      <c r="F330" s="112"/>
    </row>
    <row r="331" spans="1:6" ht="15.2" hidden="1" customHeight="1" outlineLevel="1">
      <c r="A331" s="109"/>
      <c r="B331" s="110" t="s">
        <v>205</v>
      </c>
      <c r="C331" s="111">
        <v>650</v>
      </c>
      <c r="D331" s="111">
        <v>30323803</v>
      </c>
      <c r="E331" s="111">
        <v>30324453</v>
      </c>
      <c r="F331" s="112"/>
    </row>
    <row r="332" spans="1:6" ht="15.2" hidden="1" customHeight="1" outlineLevel="1">
      <c r="A332" s="109"/>
      <c r="B332" s="110" t="s">
        <v>206</v>
      </c>
      <c r="C332" s="111">
        <v>14697239</v>
      </c>
      <c r="D332" s="111">
        <v>51363881</v>
      </c>
      <c r="E332" s="111">
        <v>66061120</v>
      </c>
      <c r="F332" s="112"/>
    </row>
    <row r="333" spans="1:6" ht="15.2" hidden="1" customHeight="1" outlineLevel="1">
      <c r="A333" s="109"/>
      <c r="B333" s="110" t="s">
        <v>207</v>
      </c>
      <c r="C333" s="111">
        <v>1362012</v>
      </c>
      <c r="D333" s="111">
        <v>42085527</v>
      </c>
      <c r="E333" s="111">
        <v>43447539</v>
      </c>
      <c r="F333" s="112"/>
    </row>
    <row r="334" spans="1:6" ht="15.2" hidden="1" customHeight="1" outlineLevel="1">
      <c r="A334" s="109"/>
      <c r="B334" s="110" t="s">
        <v>208</v>
      </c>
      <c r="C334" s="111">
        <v>253225668.7783097</v>
      </c>
      <c r="D334" s="111">
        <v>2178342847.3513975</v>
      </c>
      <c r="E334" s="111">
        <v>2431568516.1297073</v>
      </c>
      <c r="F334" s="112"/>
    </row>
    <row r="335" spans="1:6" ht="15.2" hidden="1" customHeight="1" outlineLevel="1">
      <c r="A335" s="109"/>
      <c r="B335" s="110" t="s">
        <v>209</v>
      </c>
      <c r="C335" s="111">
        <v>48550423.251420945</v>
      </c>
      <c r="D335" s="111">
        <v>730701085.75857973</v>
      </c>
      <c r="E335" s="111">
        <v>779251509.01000071</v>
      </c>
      <c r="F335" s="112"/>
    </row>
    <row r="336" spans="1:6" ht="15.2" hidden="1" customHeight="1" outlineLevel="1">
      <c r="A336" s="109"/>
      <c r="B336" s="110" t="s">
        <v>211</v>
      </c>
      <c r="C336" s="111">
        <v>341098956</v>
      </c>
      <c r="D336" s="111">
        <v>2023868136</v>
      </c>
      <c r="E336" s="111">
        <v>2364967092</v>
      </c>
      <c r="F336" s="112"/>
    </row>
    <row r="337" spans="1:6" ht="15.2" hidden="1" customHeight="1" outlineLevel="1">
      <c r="A337" s="109"/>
      <c r="B337" s="110" t="s">
        <v>212</v>
      </c>
      <c r="C337" s="111">
        <v>187283353</v>
      </c>
      <c r="D337" s="111">
        <v>2720</v>
      </c>
      <c r="E337" s="111">
        <v>187286073</v>
      </c>
      <c r="F337" s="112"/>
    </row>
    <row r="338" spans="1:6" ht="15.2" hidden="1" customHeight="1" outlineLevel="1">
      <c r="A338" s="109"/>
      <c r="B338" s="110" t="s">
        <v>213</v>
      </c>
      <c r="C338" s="111">
        <v>273696554</v>
      </c>
      <c r="D338" s="111">
        <v>3501939369</v>
      </c>
      <c r="E338" s="111">
        <v>3775635923</v>
      </c>
      <c r="F338" s="112"/>
    </row>
    <row r="339" spans="1:6" ht="15.2" hidden="1" customHeight="1" outlineLevel="1">
      <c r="A339" s="109"/>
      <c r="B339" s="110" t="s">
        <v>214</v>
      </c>
      <c r="C339" s="111">
        <v>109556327</v>
      </c>
      <c r="D339" s="111">
        <v>16260084</v>
      </c>
      <c r="E339" s="111">
        <v>125816411</v>
      </c>
      <c r="F339" s="112"/>
    </row>
    <row r="340" spans="1:6" ht="15.2" hidden="1" customHeight="1" outlineLevel="1">
      <c r="A340" s="109"/>
      <c r="B340" s="110" t="s">
        <v>273</v>
      </c>
      <c r="C340" s="111">
        <v>2517</v>
      </c>
      <c r="D340" s="111">
        <v>104537685</v>
      </c>
      <c r="E340" s="111">
        <v>104540202</v>
      </c>
      <c r="F340" s="112"/>
    </row>
    <row r="341" spans="1:6" ht="15.2" hidden="1" customHeight="1" outlineLevel="1">
      <c r="A341" s="109"/>
      <c r="B341" s="110" t="s">
        <v>215</v>
      </c>
      <c r="C341" s="111">
        <v>26406104.343325261</v>
      </c>
      <c r="D341" s="111">
        <v>109692.65667474049</v>
      </c>
      <c r="E341" s="111">
        <v>26515797</v>
      </c>
      <c r="F341" s="112"/>
    </row>
    <row r="342" spans="1:6" ht="15.2" hidden="1" customHeight="1" outlineLevel="1">
      <c r="A342" s="109"/>
      <c r="B342" s="110" t="s">
        <v>216</v>
      </c>
      <c r="C342" s="111">
        <v>7605</v>
      </c>
      <c r="D342" s="111">
        <v>82595102</v>
      </c>
      <c r="E342" s="111">
        <v>82602707</v>
      </c>
      <c r="F342" s="112"/>
    </row>
    <row r="343" spans="1:6" ht="15.2" hidden="1" customHeight="1" outlineLevel="1">
      <c r="A343" s="109"/>
      <c r="B343" s="110" t="s">
        <v>217</v>
      </c>
      <c r="C343" s="111">
        <v>36911085.838311598</v>
      </c>
      <c r="D343" s="111">
        <v>224442385.21952316</v>
      </c>
      <c r="E343" s="111">
        <v>261353471.05783474</v>
      </c>
      <c r="F343" s="112"/>
    </row>
    <row r="344" spans="1:6" ht="15.2" hidden="1" customHeight="1" outlineLevel="1">
      <c r="A344" s="109"/>
      <c r="B344" s="110" t="s">
        <v>218</v>
      </c>
      <c r="C344" s="111">
        <v>200430954</v>
      </c>
      <c r="D344" s="111">
        <v>2135599143</v>
      </c>
      <c r="E344" s="111">
        <v>2336030097</v>
      </c>
      <c r="F344" s="112"/>
    </row>
    <row r="345" spans="1:6" ht="15.2" hidden="1" customHeight="1" outlineLevel="1">
      <c r="A345" s="109"/>
      <c r="B345" s="110" t="s">
        <v>219</v>
      </c>
      <c r="C345" s="111">
        <v>9531663</v>
      </c>
      <c r="D345" s="111">
        <v>22926522</v>
      </c>
      <c r="E345" s="111">
        <v>32458185</v>
      </c>
      <c r="F345" s="112"/>
    </row>
    <row r="346" spans="1:6" ht="15.2" hidden="1" customHeight="1" outlineLevel="1">
      <c r="A346" s="109"/>
      <c r="B346" s="110" t="s">
        <v>277</v>
      </c>
      <c r="C346" s="111">
        <v>1009772</v>
      </c>
      <c r="D346" s="111">
        <v>13553342</v>
      </c>
      <c r="E346" s="111">
        <v>14563114</v>
      </c>
      <c r="F346" s="112"/>
    </row>
    <row r="347" spans="1:6" ht="15.2" hidden="1" customHeight="1" outlineLevel="1">
      <c r="A347" s="109"/>
      <c r="B347" s="110" t="s">
        <v>220</v>
      </c>
      <c r="C347" s="111">
        <v>397038</v>
      </c>
      <c r="D347" s="111">
        <v>53433225</v>
      </c>
      <c r="E347" s="111">
        <v>53830263</v>
      </c>
      <c r="F347" s="112"/>
    </row>
    <row r="348" spans="1:6" ht="15.2" hidden="1" customHeight="1" outlineLevel="1">
      <c r="A348" s="109"/>
      <c r="B348" s="110" t="s">
        <v>221</v>
      </c>
      <c r="C348" s="111">
        <v>7195335.129999999</v>
      </c>
      <c r="D348" s="111">
        <v>0</v>
      </c>
      <c r="E348" s="111">
        <v>7195335.129999999</v>
      </c>
      <c r="F348" s="112"/>
    </row>
    <row r="349" spans="1:6" ht="15.2" hidden="1" customHeight="1" outlineLevel="1">
      <c r="A349" s="109"/>
      <c r="B349" s="110" t="s">
        <v>274</v>
      </c>
      <c r="C349" s="111">
        <v>1561039</v>
      </c>
      <c r="D349" s="111">
        <v>39421.68</v>
      </c>
      <c r="E349" s="111">
        <v>1600460.68</v>
      </c>
      <c r="F349" s="112"/>
    </row>
    <row r="350" spans="1:6" ht="15.2" hidden="1" customHeight="1" outlineLevel="1">
      <c r="A350" s="109"/>
      <c r="B350" s="110" t="s">
        <v>222</v>
      </c>
      <c r="C350" s="111">
        <v>314895712</v>
      </c>
      <c r="D350" s="111">
        <v>1451266250</v>
      </c>
      <c r="E350" s="111">
        <v>1766161962</v>
      </c>
      <c r="F350" s="112"/>
    </row>
    <row r="351" spans="1:6" ht="15.2" hidden="1" customHeight="1" outlineLevel="1">
      <c r="A351" s="109"/>
      <c r="B351" s="110" t="s">
        <v>278</v>
      </c>
      <c r="C351" s="111">
        <v>3012793</v>
      </c>
      <c r="D351" s="111">
        <v>0</v>
      </c>
      <c r="E351" s="111">
        <v>3012793</v>
      </c>
      <c r="F351" s="112"/>
    </row>
    <row r="352" spans="1:6" ht="15.2" hidden="1" customHeight="1" outlineLevel="1">
      <c r="A352" s="109"/>
      <c r="B352" s="110" t="s">
        <v>223</v>
      </c>
      <c r="C352" s="111">
        <v>153165191</v>
      </c>
      <c r="D352" s="111">
        <v>343100202</v>
      </c>
      <c r="E352" s="111">
        <v>496265393</v>
      </c>
      <c r="F352" s="112"/>
    </row>
    <row r="353" spans="1:6" ht="15.2" hidden="1" customHeight="1" outlineLevel="1">
      <c r="A353" s="109"/>
      <c r="B353" s="110" t="s">
        <v>224</v>
      </c>
      <c r="C353" s="111">
        <v>59222165.229234979</v>
      </c>
      <c r="D353" s="111">
        <v>523803798.62076491</v>
      </c>
      <c r="E353" s="111">
        <v>583025963.8499999</v>
      </c>
      <c r="F353" s="112"/>
    </row>
    <row r="354" spans="1:6" ht="15.2" hidden="1" customHeight="1" outlineLevel="1">
      <c r="A354" s="109"/>
      <c r="B354" s="110" t="s">
        <v>225</v>
      </c>
      <c r="C354" s="111">
        <v>78218546</v>
      </c>
      <c r="D354" s="111">
        <v>343152719</v>
      </c>
      <c r="E354" s="111">
        <v>421371265</v>
      </c>
      <c r="F354" s="112"/>
    </row>
    <row r="355" spans="1:6" ht="15.2" customHeight="1" collapsed="1">
      <c r="A355" s="109" t="s">
        <v>69</v>
      </c>
      <c r="B355" s="113" t="s">
        <v>237</v>
      </c>
      <c r="C355" s="111">
        <f>SUM($C$327:$C$354)</f>
        <v>2271624382.1406026</v>
      </c>
      <c r="D355" s="111">
        <f>SUM($D$327:$D$354)</f>
        <v>13967255937.716942</v>
      </c>
      <c r="E355" s="111">
        <f>SUM($E$327:$E$354)</f>
        <v>16238880319.857542</v>
      </c>
      <c r="F355" s="112"/>
    </row>
    <row r="356" spans="1:6" ht="15.2" hidden="1" customHeight="1" outlineLevel="1">
      <c r="A356" s="109"/>
      <c r="B356" s="110" t="s">
        <v>202</v>
      </c>
      <c r="C356" s="111">
        <v>0</v>
      </c>
      <c r="D356" s="111">
        <v>0</v>
      </c>
      <c r="E356" s="111">
        <v>0</v>
      </c>
      <c r="F356" s="112"/>
    </row>
    <row r="357" spans="1:6" ht="15.2" hidden="1" customHeight="1" outlineLevel="1">
      <c r="A357" s="109"/>
      <c r="B357" s="110" t="s">
        <v>272</v>
      </c>
      <c r="C357" s="111">
        <v>0</v>
      </c>
      <c r="D357" s="111">
        <v>0</v>
      </c>
      <c r="E357" s="111">
        <v>0</v>
      </c>
      <c r="F357" s="112"/>
    </row>
    <row r="358" spans="1:6" ht="15.2" hidden="1" customHeight="1" outlineLevel="1">
      <c r="A358" s="109"/>
      <c r="B358" s="110" t="s">
        <v>203</v>
      </c>
      <c r="C358" s="111">
        <v>0</v>
      </c>
      <c r="D358" s="111">
        <v>0</v>
      </c>
      <c r="E358" s="111">
        <v>0</v>
      </c>
      <c r="F358" s="112"/>
    </row>
    <row r="359" spans="1:6" ht="15.2" hidden="1" customHeight="1" outlineLevel="1">
      <c r="A359" s="109"/>
      <c r="B359" s="110" t="s">
        <v>204</v>
      </c>
      <c r="C359" s="111">
        <v>0</v>
      </c>
      <c r="D359" s="111">
        <v>2465</v>
      </c>
      <c r="E359" s="111">
        <v>2465</v>
      </c>
      <c r="F359" s="112"/>
    </row>
    <row r="360" spans="1:6" ht="15.2" hidden="1" customHeight="1" outlineLevel="1">
      <c r="A360" s="109"/>
      <c r="B360" s="110" t="s">
        <v>205</v>
      </c>
      <c r="C360" s="111">
        <v>0</v>
      </c>
      <c r="D360" s="111">
        <v>0</v>
      </c>
      <c r="E360" s="111">
        <v>0</v>
      </c>
      <c r="F360" s="112"/>
    </row>
    <row r="361" spans="1:6" ht="15.2" hidden="1" customHeight="1" outlineLevel="1">
      <c r="A361" s="109"/>
      <c r="B361" s="110" t="s">
        <v>206</v>
      </c>
      <c r="C361" s="111">
        <v>0</v>
      </c>
      <c r="D361" s="111">
        <v>0</v>
      </c>
      <c r="E361" s="111">
        <v>0</v>
      </c>
      <c r="F361" s="112"/>
    </row>
    <row r="362" spans="1:6" ht="15.2" hidden="1" customHeight="1" outlineLevel="1">
      <c r="A362" s="109"/>
      <c r="B362" s="110" t="s">
        <v>207</v>
      </c>
      <c r="C362" s="111">
        <v>0</v>
      </c>
      <c r="D362" s="111">
        <v>0</v>
      </c>
      <c r="E362" s="111">
        <v>0</v>
      </c>
      <c r="F362" s="112"/>
    </row>
    <row r="363" spans="1:6" ht="15.2" hidden="1" customHeight="1" outlineLevel="1">
      <c r="A363" s="109"/>
      <c r="B363" s="110" t="s">
        <v>208</v>
      </c>
      <c r="C363" s="114"/>
      <c r="D363" s="111">
        <v>5324</v>
      </c>
      <c r="E363" s="111">
        <v>5324</v>
      </c>
      <c r="F363" s="112"/>
    </row>
    <row r="364" spans="1:6" ht="15.2" hidden="1" customHeight="1" outlineLevel="1">
      <c r="A364" s="109"/>
      <c r="B364" s="110" t="s">
        <v>209</v>
      </c>
      <c r="C364" s="111">
        <v>273</v>
      </c>
      <c r="D364" s="111">
        <v>6122</v>
      </c>
      <c r="E364" s="111">
        <v>6395</v>
      </c>
      <c r="F364" s="112"/>
    </row>
    <row r="365" spans="1:6" ht="15.2" hidden="1" customHeight="1" outlineLevel="1">
      <c r="A365" s="109"/>
      <c r="B365" s="110" t="s">
        <v>211</v>
      </c>
      <c r="C365" s="111">
        <v>211</v>
      </c>
      <c r="D365" s="111">
        <v>4390</v>
      </c>
      <c r="E365" s="111">
        <v>4601</v>
      </c>
      <c r="F365" s="112"/>
    </row>
    <row r="366" spans="1:6" ht="15.2" hidden="1" customHeight="1" outlineLevel="1">
      <c r="A366" s="109"/>
      <c r="B366" s="110" t="s">
        <v>212</v>
      </c>
      <c r="C366" s="111">
        <v>130</v>
      </c>
      <c r="D366" s="111">
        <v>0</v>
      </c>
      <c r="E366" s="111">
        <v>130</v>
      </c>
      <c r="F366" s="112"/>
    </row>
    <row r="367" spans="1:6" ht="15.2" hidden="1" customHeight="1" outlineLevel="1">
      <c r="A367" s="109"/>
      <c r="B367" s="110" t="s">
        <v>213</v>
      </c>
      <c r="C367" s="114">
        <v>92</v>
      </c>
      <c r="D367" s="114">
        <v>48361</v>
      </c>
      <c r="E367" s="111">
        <v>48453</v>
      </c>
      <c r="F367" s="112"/>
    </row>
    <row r="368" spans="1:6" ht="15.2" hidden="1" customHeight="1" outlineLevel="1">
      <c r="A368" s="109"/>
      <c r="B368" s="110" t="s">
        <v>214</v>
      </c>
      <c r="C368" s="111">
        <v>0</v>
      </c>
      <c r="D368" s="111">
        <v>0</v>
      </c>
      <c r="E368" s="111">
        <v>0</v>
      </c>
      <c r="F368" s="112"/>
    </row>
    <row r="369" spans="1:6" ht="15.2" hidden="1" customHeight="1" outlineLevel="1">
      <c r="A369" s="109"/>
      <c r="B369" s="110" t="s">
        <v>273</v>
      </c>
      <c r="C369" s="111">
        <v>0</v>
      </c>
      <c r="D369" s="111">
        <v>0</v>
      </c>
      <c r="E369" s="111">
        <v>0</v>
      </c>
      <c r="F369" s="112"/>
    </row>
    <row r="370" spans="1:6" ht="15.2" hidden="1" customHeight="1" outlineLevel="1">
      <c r="A370" s="109"/>
      <c r="B370" s="110" t="s">
        <v>215</v>
      </c>
      <c r="C370" s="111">
        <v>0</v>
      </c>
      <c r="D370" s="111">
        <v>0</v>
      </c>
      <c r="E370" s="111">
        <v>0</v>
      </c>
      <c r="F370" s="112"/>
    </row>
    <row r="371" spans="1:6" ht="15.2" hidden="1" customHeight="1" outlineLevel="1">
      <c r="A371" s="109"/>
      <c r="B371" s="110" t="s">
        <v>216</v>
      </c>
      <c r="C371" s="111">
        <v>0</v>
      </c>
      <c r="D371" s="111">
        <v>0</v>
      </c>
      <c r="E371" s="111">
        <v>0</v>
      </c>
      <c r="F371" s="112"/>
    </row>
    <row r="372" spans="1:6" ht="15.2" hidden="1" customHeight="1" outlineLevel="1">
      <c r="A372" s="109"/>
      <c r="B372" s="110" t="s">
        <v>217</v>
      </c>
      <c r="C372" s="111">
        <v>0</v>
      </c>
      <c r="D372" s="111">
        <v>0</v>
      </c>
      <c r="E372" s="111">
        <v>0</v>
      </c>
      <c r="F372" s="112"/>
    </row>
    <row r="373" spans="1:6" ht="15.2" hidden="1" customHeight="1" outlineLevel="1">
      <c r="A373" s="109"/>
      <c r="B373" s="110" t="s">
        <v>218</v>
      </c>
      <c r="C373" s="111">
        <v>0</v>
      </c>
      <c r="D373" s="111">
        <v>0</v>
      </c>
      <c r="E373" s="111">
        <v>0</v>
      </c>
      <c r="F373" s="112"/>
    </row>
    <row r="374" spans="1:6" ht="15.2" hidden="1" customHeight="1" outlineLevel="1">
      <c r="A374" s="109"/>
      <c r="B374" s="110" t="s">
        <v>219</v>
      </c>
      <c r="C374" s="114"/>
      <c r="D374" s="114"/>
      <c r="E374" s="111">
        <v>0</v>
      </c>
      <c r="F374" s="112"/>
    </row>
    <row r="375" spans="1:6" ht="15.2" hidden="1" customHeight="1" outlineLevel="1">
      <c r="A375" s="109"/>
      <c r="B375" s="110" t="s">
        <v>277</v>
      </c>
      <c r="C375" s="111">
        <v>0</v>
      </c>
      <c r="D375" s="111">
        <v>0</v>
      </c>
      <c r="E375" s="111">
        <v>0</v>
      </c>
      <c r="F375" s="112"/>
    </row>
    <row r="376" spans="1:6" ht="15.2" hidden="1" customHeight="1" outlineLevel="1">
      <c r="A376" s="109"/>
      <c r="B376" s="110" t="s">
        <v>220</v>
      </c>
      <c r="C376" s="114"/>
      <c r="D376" s="114"/>
      <c r="E376" s="111">
        <v>0</v>
      </c>
      <c r="F376" s="112"/>
    </row>
    <row r="377" spans="1:6" ht="15.2" hidden="1" customHeight="1" outlineLevel="1">
      <c r="A377" s="109"/>
      <c r="B377" s="110" t="s">
        <v>221</v>
      </c>
      <c r="C377" s="114"/>
      <c r="D377" s="114"/>
      <c r="E377" s="111">
        <v>0</v>
      </c>
      <c r="F377" s="112"/>
    </row>
    <row r="378" spans="1:6" ht="15.2" hidden="1" customHeight="1" outlineLevel="1">
      <c r="A378" s="109"/>
      <c r="B378" s="110" t="s">
        <v>274</v>
      </c>
      <c r="C378" s="111">
        <v>0</v>
      </c>
      <c r="D378" s="111">
        <v>0</v>
      </c>
      <c r="E378" s="111">
        <v>0</v>
      </c>
      <c r="F378" s="112"/>
    </row>
    <row r="379" spans="1:6" ht="15.2" hidden="1" customHeight="1" outlineLevel="1">
      <c r="A379" s="109"/>
      <c r="B379" s="110" t="s">
        <v>222</v>
      </c>
      <c r="C379" s="111">
        <v>33982</v>
      </c>
      <c r="D379" s="111">
        <v>505607</v>
      </c>
      <c r="E379" s="111">
        <v>539589</v>
      </c>
      <c r="F379" s="112"/>
    </row>
    <row r="380" spans="1:6" ht="15.2" hidden="1" customHeight="1" outlineLevel="1">
      <c r="A380" s="109"/>
      <c r="B380" s="110" t="s">
        <v>278</v>
      </c>
      <c r="C380" s="111">
        <v>0</v>
      </c>
      <c r="D380" s="111">
        <v>0</v>
      </c>
      <c r="E380" s="111">
        <v>0</v>
      </c>
      <c r="F380" s="112"/>
    </row>
    <row r="381" spans="1:6" ht="15.2" hidden="1" customHeight="1" outlineLevel="1">
      <c r="A381" s="109"/>
      <c r="B381" s="110" t="s">
        <v>223</v>
      </c>
      <c r="C381" s="111">
        <v>27</v>
      </c>
      <c r="D381" s="114"/>
      <c r="E381" s="111">
        <v>27</v>
      </c>
      <c r="F381" s="112"/>
    </row>
    <row r="382" spans="1:6" ht="15.2" hidden="1" customHeight="1" outlineLevel="1">
      <c r="A382" s="109"/>
      <c r="B382" s="110" t="s">
        <v>224</v>
      </c>
      <c r="C382" s="114"/>
      <c r="D382" s="114"/>
      <c r="E382" s="111">
        <v>0</v>
      </c>
      <c r="F382" s="112"/>
    </row>
    <row r="383" spans="1:6" ht="15.2" hidden="1" customHeight="1" outlineLevel="1">
      <c r="A383" s="109"/>
      <c r="B383" s="110" t="s">
        <v>225</v>
      </c>
      <c r="C383" s="111">
        <v>0</v>
      </c>
      <c r="D383" s="111">
        <v>0</v>
      </c>
      <c r="E383" s="111">
        <v>0</v>
      </c>
      <c r="F383" s="112"/>
    </row>
    <row r="384" spans="1:6" ht="15.2" customHeight="1" collapsed="1">
      <c r="A384" s="109" t="s">
        <v>71</v>
      </c>
      <c r="B384" s="113" t="s">
        <v>169</v>
      </c>
      <c r="C384" s="111">
        <f>SUM($C$356:$C$383)</f>
        <v>34715</v>
      </c>
      <c r="D384" s="111">
        <f>SUM($D$356:$D$383)</f>
        <v>572269</v>
      </c>
      <c r="E384" s="111">
        <f>SUM($E$356:$E$383)</f>
        <v>606984</v>
      </c>
      <c r="F384" s="112"/>
    </row>
    <row r="385" spans="1:6" ht="15.2" hidden="1" customHeight="1" outlineLevel="1">
      <c r="A385" s="109"/>
      <c r="B385" s="110" t="s">
        <v>202</v>
      </c>
      <c r="C385" s="111">
        <v>0</v>
      </c>
      <c r="D385" s="111">
        <v>242437</v>
      </c>
      <c r="E385" s="111">
        <v>242437</v>
      </c>
      <c r="F385" s="112"/>
    </row>
    <row r="386" spans="1:6" ht="15.2" hidden="1" customHeight="1" outlineLevel="1">
      <c r="A386" s="109"/>
      <c r="B386" s="110" t="s">
        <v>272</v>
      </c>
      <c r="C386" s="111">
        <v>5523354.5700000003</v>
      </c>
      <c r="D386" s="111">
        <v>13202951.43</v>
      </c>
      <c r="E386" s="111">
        <v>18726306</v>
      </c>
      <c r="F386" s="112"/>
    </row>
    <row r="387" spans="1:6" ht="15.2" hidden="1" customHeight="1" outlineLevel="1">
      <c r="A387" s="109"/>
      <c r="B387" s="110" t="s">
        <v>203</v>
      </c>
      <c r="C387" s="111">
        <v>93878524</v>
      </c>
      <c r="D387" s="111">
        <v>700</v>
      </c>
      <c r="E387" s="111">
        <v>93879224</v>
      </c>
      <c r="F387" s="112"/>
    </row>
    <row r="388" spans="1:6" ht="15.2" hidden="1" customHeight="1" outlineLevel="1">
      <c r="A388" s="109"/>
      <c r="B388" s="110" t="s">
        <v>204</v>
      </c>
      <c r="C388" s="111">
        <v>50783800</v>
      </c>
      <c r="D388" s="111">
        <v>80365373</v>
      </c>
      <c r="E388" s="111">
        <v>131149173</v>
      </c>
      <c r="F388" s="112"/>
    </row>
    <row r="389" spans="1:6" ht="15.2" hidden="1" customHeight="1" outlineLevel="1">
      <c r="A389" s="109"/>
      <c r="B389" s="110" t="s">
        <v>205</v>
      </c>
      <c r="C389" s="111">
        <v>650</v>
      </c>
      <c r="D389" s="111">
        <v>30323803</v>
      </c>
      <c r="E389" s="111">
        <v>30324453</v>
      </c>
      <c r="F389" s="112"/>
    </row>
    <row r="390" spans="1:6" ht="15.2" hidden="1" customHeight="1" outlineLevel="1">
      <c r="A390" s="109"/>
      <c r="B390" s="110" t="s">
        <v>206</v>
      </c>
      <c r="C390" s="111">
        <v>14697239</v>
      </c>
      <c r="D390" s="111">
        <v>51363881</v>
      </c>
      <c r="E390" s="111">
        <v>66061120</v>
      </c>
      <c r="F390" s="112"/>
    </row>
    <row r="391" spans="1:6" ht="15.2" hidden="1" customHeight="1" outlineLevel="1">
      <c r="A391" s="109"/>
      <c r="B391" s="110" t="s">
        <v>207</v>
      </c>
      <c r="C391" s="111">
        <v>1362012</v>
      </c>
      <c r="D391" s="111">
        <v>42085527</v>
      </c>
      <c r="E391" s="111">
        <v>43447539</v>
      </c>
      <c r="F391" s="112"/>
    </row>
    <row r="392" spans="1:6" ht="15.2" hidden="1" customHeight="1" outlineLevel="1">
      <c r="A392" s="109"/>
      <c r="B392" s="110" t="s">
        <v>208</v>
      </c>
      <c r="C392" s="111">
        <v>253225668.7783097</v>
      </c>
      <c r="D392" s="111">
        <v>2178348171.3513975</v>
      </c>
      <c r="E392" s="111">
        <v>2431573840.1297073</v>
      </c>
      <c r="F392" s="112"/>
    </row>
    <row r="393" spans="1:6" ht="15.2" hidden="1" customHeight="1" outlineLevel="1">
      <c r="A393" s="109"/>
      <c r="B393" s="110" t="s">
        <v>209</v>
      </c>
      <c r="C393" s="111">
        <v>48550696.251420945</v>
      </c>
      <c r="D393" s="111">
        <v>730707207.75857973</v>
      </c>
      <c r="E393" s="111">
        <v>779257904.01000071</v>
      </c>
      <c r="F393" s="112"/>
    </row>
    <row r="394" spans="1:6" ht="15.2" hidden="1" customHeight="1" outlineLevel="1">
      <c r="A394" s="109"/>
      <c r="B394" s="110" t="s">
        <v>211</v>
      </c>
      <c r="C394" s="111">
        <v>341099167</v>
      </c>
      <c r="D394" s="111">
        <v>2023872526</v>
      </c>
      <c r="E394" s="111">
        <v>2364971693</v>
      </c>
      <c r="F394" s="112"/>
    </row>
    <row r="395" spans="1:6" ht="15.2" hidden="1" customHeight="1" outlineLevel="1">
      <c r="A395" s="109"/>
      <c r="B395" s="110" t="s">
        <v>212</v>
      </c>
      <c r="C395" s="111">
        <v>187283483</v>
      </c>
      <c r="D395" s="111">
        <v>2720</v>
      </c>
      <c r="E395" s="111">
        <v>187286203</v>
      </c>
      <c r="F395" s="112"/>
    </row>
    <row r="396" spans="1:6" ht="15.2" hidden="1" customHeight="1" outlineLevel="1">
      <c r="A396" s="109"/>
      <c r="B396" s="110" t="s">
        <v>213</v>
      </c>
      <c r="C396" s="111">
        <v>273696646</v>
      </c>
      <c r="D396" s="111">
        <v>3501987730</v>
      </c>
      <c r="E396" s="111">
        <v>3775684376</v>
      </c>
      <c r="F396" s="112"/>
    </row>
    <row r="397" spans="1:6" ht="15.2" hidden="1" customHeight="1" outlineLevel="1">
      <c r="A397" s="109"/>
      <c r="B397" s="110" t="s">
        <v>214</v>
      </c>
      <c r="C397" s="111">
        <v>109556327</v>
      </c>
      <c r="D397" s="111">
        <v>16260084</v>
      </c>
      <c r="E397" s="111">
        <v>125816411</v>
      </c>
      <c r="F397" s="112"/>
    </row>
    <row r="398" spans="1:6" ht="15.2" hidden="1" customHeight="1" outlineLevel="1">
      <c r="A398" s="109"/>
      <c r="B398" s="110" t="s">
        <v>273</v>
      </c>
      <c r="C398" s="111">
        <v>2517</v>
      </c>
      <c r="D398" s="111">
        <v>104537685</v>
      </c>
      <c r="E398" s="111">
        <v>104540202</v>
      </c>
      <c r="F398" s="112"/>
    </row>
    <row r="399" spans="1:6" ht="15.2" hidden="1" customHeight="1" outlineLevel="1">
      <c r="A399" s="109"/>
      <c r="B399" s="110" t="s">
        <v>215</v>
      </c>
      <c r="C399" s="111">
        <v>26406104.343325261</v>
      </c>
      <c r="D399" s="111">
        <v>109692.65667474049</v>
      </c>
      <c r="E399" s="111">
        <v>26515797</v>
      </c>
      <c r="F399" s="112"/>
    </row>
    <row r="400" spans="1:6" ht="15.2" hidden="1" customHeight="1" outlineLevel="1">
      <c r="A400" s="109"/>
      <c r="B400" s="110" t="s">
        <v>216</v>
      </c>
      <c r="C400" s="111">
        <v>7605</v>
      </c>
      <c r="D400" s="111">
        <v>82595102</v>
      </c>
      <c r="E400" s="111">
        <v>82602707</v>
      </c>
      <c r="F400" s="112"/>
    </row>
    <row r="401" spans="1:6" ht="15.2" hidden="1" customHeight="1" outlineLevel="1">
      <c r="A401" s="109"/>
      <c r="B401" s="110" t="s">
        <v>217</v>
      </c>
      <c r="C401" s="111">
        <v>36911085.838311598</v>
      </c>
      <c r="D401" s="111">
        <v>224442385.21952316</v>
      </c>
      <c r="E401" s="111">
        <v>261353471.05783474</v>
      </c>
      <c r="F401" s="112"/>
    </row>
    <row r="402" spans="1:6" ht="15.2" hidden="1" customHeight="1" outlineLevel="1">
      <c r="A402" s="109"/>
      <c r="B402" s="110" t="s">
        <v>218</v>
      </c>
      <c r="C402" s="111">
        <v>200430954</v>
      </c>
      <c r="D402" s="111">
        <v>2135599143</v>
      </c>
      <c r="E402" s="111">
        <v>2336030097</v>
      </c>
      <c r="F402" s="112"/>
    </row>
    <row r="403" spans="1:6" ht="15.2" hidden="1" customHeight="1" outlineLevel="1">
      <c r="A403" s="109"/>
      <c r="B403" s="110" t="s">
        <v>219</v>
      </c>
      <c r="C403" s="111">
        <v>9531663</v>
      </c>
      <c r="D403" s="111">
        <v>22926522</v>
      </c>
      <c r="E403" s="111">
        <v>32458185</v>
      </c>
      <c r="F403" s="112"/>
    </row>
    <row r="404" spans="1:6" ht="15.2" hidden="1" customHeight="1" outlineLevel="1">
      <c r="A404" s="109"/>
      <c r="B404" s="110" t="s">
        <v>277</v>
      </c>
      <c r="C404" s="111">
        <v>1009772</v>
      </c>
      <c r="D404" s="111">
        <v>13553342</v>
      </c>
      <c r="E404" s="111">
        <v>14563114</v>
      </c>
      <c r="F404" s="112"/>
    </row>
    <row r="405" spans="1:6" ht="15.2" hidden="1" customHeight="1" outlineLevel="1">
      <c r="A405" s="109"/>
      <c r="B405" s="110" t="s">
        <v>220</v>
      </c>
      <c r="C405" s="111">
        <v>397038</v>
      </c>
      <c r="D405" s="111">
        <v>53433225</v>
      </c>
      <c r="E405" s="111">
        <v>53830263</v>
      </c>
      <c r="F405" s="112"/>
    </row>
    <row r="406" spans="1:6" ht="15.2" hidden="1" customHeight="1" outlineLevel="1">
      <c r="A406" s="109"/>
      <c r="B406" s="110" t="s">
        <v>221</v>
      </c>
      <c r="C406" s="111">
        <v>7195335.129999999</v>
      </c>
      <c r="D406" s="111">
        <v>0</v>
      </c>
      <c r="E406" s="111">
        <v>7195335.129999999</v>
      </c>
      <c r="F406" s="112"/>
    </row>
    <row r="407" spans="1:6" ht="15.2" hidden="1" customHeight="1" outlineLevel="1">
      <c r="A407" s="109"/>
      <c r="B407" s="110" t="s">
        <v>274</v>
      </c>
      <c r="C407" s="111">
        <v>1561039</v>
      </c>
      <c r="D407" s="111">
        <v>39421.68</v>
      </c>
      <c r="E407" s="111">
        <v>1600460.68</v>
      </c>
      <c r="F407" s="112"/>
    </row>
    <row r="408" spans="1:6" ht="15.2" hidden="1" customHeight="1" outlineLevel="1">
      <c r="A408" s="109"/>
      <c r="B408" s="110" t="s">
        <v>222</v>
      </c>
      <c r="C408" s="111">
        <v>314929694</v>
      </c>
      <c r="D408" s="111">
        <v>1451771857</v>
      </c>
      <c r="E408" s="111">
        <v>1766701551</v>
      </c>
      <c r="F408" s="112"/>
    </row>
    <row r="409" spans="1:6" ht="15.2" hidden="1" customHeight="1" outlineLevel="1">
      <c r="A409" s="109"/>
      <c r="B409" s="110" t="s">
        <v>278</v>
      </c>
      <c r="C409" s="111">
        <v>3012793</v>
      </c>
      <c r="D409" s="111">
        <v>0</v>
      </c>
      <c r="E409" s="111">
        <v>3012793</v>
      </c>
      <c r="F409" s="112"/>
    </row>
    <row r="410" spans="1:6" ht="15.2" hidden="1" customHeight="1" outlineLevel="1">
      <c r="A410" s="109"/>
      <c r="B410" s="110" t="s">
        <v>223</v>
      </c>
      <c r="C410" s="111">
        <v>153165218</v>
      </c>
      <c r="D410" s="111">
        <v>343100202</v>
      </c>
      <c r="E410" s="111">
        <v>496265420</v>
      </c>
      <c r="F410" s="112"/>
    </row>
    <row r="411" spans="1:6" ht="15.2" hidden="1" customHeight="1" outlineLevel="1">
      <c r="A411" s="109"/>
      <c r="B411" s="110" t="s">
        <v>224</v>
      </c>
      <c r="C411" s="111">
        <v>59222165.229234979</v>
      </c>
      <c r="D411" s="111">
        <v>523803798.62076491</v>
      </c>
      <c r="E411" s="111">
        <v>583025963.8499999</v>
      </c>
      <c r="F411" s="112"/>
    </row>
    <row r="412" spans="1:6" ht="15.2" hidden="1" customHeight="1" outlineLevel="1">
      <c r="A412" s="109"/>
      <c r="B412" s="110" t="s">
        <v>225</v>
      </c>
      <c r="C412" s="111">
        <v>78218546</v>
      </c>
      <c r="D412" s="111">
        <v>343152719</v>
      </c>
      <c r="E412" s="111">
        <v>421371265</v>
      </c>
      <c r="F412" s="112"/>
    </row>
    <row r="413" spans="1:6" ht="15.2" customHeight="1" collapsed="1">
      <c r="A413" s="109" t="s">
        <v>73</v>
      </c>
      <c r="B413" s="113" t="s">
        <v>238</v>
      </c>
      <c r="C413" s="111">
        <f>SUM($C$385:$C$412)</f>
        <v>2271659097.1406026</v>
      </c>
      <c r="D413" s="111">
        <f>SUM($D$385:$D$412)</f>
        <v>13967828206.716942</v>
      </c>
      <c r="E413" s="111">
        <f>SUM($E$385:$E$412)</f>
        <v>16239487303.857542</v>
      </c>
      <c r="F413" s="112"/>
    </row>
    <row r="414" spans="1:6" ht="15.2" hidden="1" customHeight="1" outlineLevel="1">
      <c r="A414" s="109"/>
      <c r="B414" s="110" t="s">
        <v>202</v>
      </c>
      <c r="C414" s="111">
        <v>0</v>
      </c>
      <c r="D414" s="111">
        <v>382835</v>
      </c>
      <c r="E414" s="111">
        <v>382835</v>
      </c>
      <c r="F414" s="112"/>
    </row>
    <row r="415" spans="1:6" ht="15.2" hidden="1" customHeight="1" outlineLevel="1">
      <c r="A415" s="109"/>
      <c r="B415" s="110" t="s">
        <v>272</v>
      </c>
      <c r="C415" s="111">
        <v>329890.50999999978</v>
      </c>
      <c r="D415" s="111">
        <v>76364.279999999329</v>
      </c>
      <c r="E415" s="111">
        <v>406254.78999999911</v>
      </c>
      <c r="F415" s="112"/>
    </row>
    <row r="416" spans="1:6" ht="15.2" hidden="1" customHeight="1" outlineLevel="1">
      <c r="A416" s="109"/>
      <c r="B416" s="110" t="s">
        <v>203</v>
      </c>
      <c r="C416" s="111">
        <v>22178562</v>
      </c>
      <c r="D416" s="111">
        <v>6153</v>
      </c>
      <c r="E416" s="111">
        <v>22184715</v>
      </c>
      <c r="F416" s="112"/>
    </row>
    <row r="417" spans="1:6" ht="15.2" hidden="1" customHeight="1" outlineLevel="1">
      <c r="A417" s="109"/>
      <c r="B417" s="110" t="s">
        <v>204</v>
      </c>
      <c r="C417" s="111">
        <v>1342456</v>
      </c>
      <c r="D417" s="111">
        <v>1012961</v>
      </c>
      <c r="E417" s="111">
        <v>2355417</v>
      </c>
      <c r="F417" s="112"/>
    </row>
    <row r="418" spans="1:6" ht="15.2" hidden="1" customHeight="1" outlineLevel="1">
      <c r="A418" s="109"/>
      <c r="B418" s="110" t="s">
        <v>205</v>
      </c>
      <c r="C418" s="111">
        <v>-650</v>
      </c>
      <c r="D418" s="111">
        <v>6510916</v>
      </c>
      <c r="E418" s="111">
        <v>6510266</v>
      </c>
      <c r="F418" s="112"/>
    </row>
    <row r="419" spans="1:6" ht="15.2" hidden="1" customHeight="1" outlineLevel="1">
      <c r="A419" s="109"/>
      <c r="B419" s="110" t="s">
        <v>206</v>
      </c>
      <c r="C419" s="111">
        <v>1561117</v>
      </c>
      <c r="D419" s="111">
        <v>5252114</v>
      </c>
      <c r="E419" s="111">
        <v>6813231</v>
      </c>
      <c r="F419" s="112"/>
    </row>
    <row r="420" spans="1:6" ht="15.2" hidden="1" customHeight="1" outlineLevel="1">
      <c r="A420" s="109"/>
      <c r="B420" s="110" t="s">
        <v>207</v>
      </c>
      <c r="C420" s="111">
        <v>50600</v>
      </c>
      <c r="D420" s="111">
        <v>430384</v>
      </c>
      <c r="E420" s="111">
        <v>480984</v>
      </c>
      <c r="F420" s="112"/>
    </row>
    <row r="421" spans="1:6" ht="15.2" hidden="1" customHeight="1" outlineLevel="1">
      <c r="A421" s="109"/>
      <c r="B421" s="110" t="s">
        <v>208</v>
      </c>
      <c r="C421" s="111">
        <v>69333006.083363712</v>
      </c>
      <c r="D421" s="111">
        <v>340286690.14080048</v>
      </c>
      <c r="E421" s="111">
        <v>409619696.22416419</v>
      </c>
      <c r="F421" s="112"/>
    </row>
    <row r="422" spans="1:6" ht="15.2" hidden="1" customHeight="1" outlineLevel="1">
      <c r="A422" s="109"/>
      <c r="B422" s="110" t="s">
        <v>209</v>
      </c>
      <c r="C422" s="111">
        <v>6286883.6302726418</v>
      </c>
      <c r="D422" s="111">
        <v>69092043.429726243</v>
      </c>
      <c r="E422" s="111">
        <v>75378927.059998885</v>
      </c>
      <c r="F422" s="112"/>
    </row>
    <row r="423" spans="1:6" ht="15.2" hidden="1" customHeight="1" outlineLevel="1">
      <c r="A423" s="109"/>
      <c r="B423" s="110" t="s">
        <v>211</v>
      </c>
      <c r="C423" s="111">
        <v>64991588</v>
      </c>
      <c r="D423" s="111">
        <v>238733458</v>
      </c>
      <c r="E423" s="111">
        <v>303725046</v>
      </c>
      <c r="F423" s="112"/>
    </row>
    <row r="424" spans="1:6" ht="15.2" hidden="1" customHeight="1" outlineLevel="1">
      <c r="A424" s="109"/>
      <c r="B424" s="110" t="s">
        <v>212</v>
      </c>
      <c r="C424" s="111">
        <v>17362737</v>
      </c>
      <c r="D424" s="111">
        <v>2796379</v>
      </c>
      <c r="E424" s="111">
        <v>20159116</v>
      </c>
      <c r="F424" s="112"/>
    </row>
    <row r="425" spans="1:6" ht="15.2" hidden="1" customHeight="1" outlineLevel="1">
      <c r="A425" s="109"/>
      <c r="B425" s="110" t="s">
        <v>213</v>
      </c>
      <c r="C425" s="111">
        <v>15544990</v>
      </c>
      <c r="D425" s="111">
        <v>411188677</v>
      </c>
      <c r="E425" s="111">
        <v>426733667</v>
      </c>
      <c r="F425" s="112"/>
    </row>
    <row r="426" spans="1:6" ht="15.2" hidden="1" customHeight="1" outlineLevel="1">
      <c r="A426" s="109"/>
      <c r="B426" s="110" t="s">
        <v>214</v>
      </c>
      <c r="C426" s="111">
        <v>6429486</v>
      </c>
      <c r="D426" s="111">
        <v>-173689</v>
      </c>
      <c r="E426" s="111">
        <v>6255797</v>
      </c>
      <c r="F426" s="112"/>
    </row>
    <row r="427" spans="1:6" ht="15.2" hidden="1" customHeight="1" outlineLevel="1">
      <c r="A427" s="109"/>
      <c r="B427" s="110" t="s">
        <v>273</v>
      </c>
      <c r="C427" s="111">
        <v>143708</v>
      </c>
      <c r="D427" s="111">
        <v>14431145</v>
      </c>
      <c r="E427" s="111">
        <v>14574853</v>
      </c>
      <c r="F427" s="112"/>
    </row>
    <row r="428" spans="1:6" ht="15.2" hidden="1" customHeight="1" outlineLevel="1">
      <c r="A428" s="109"/>
      <c r="B428" s="110" t="s">
        <v>215</v>
      </c>
      <c r="C428" s="111">
        <v>-49273.343325261027</v>
      </c>
      <c r="D428" s="111">
        <v>10425.343325259513</v>
      </c>
      <c r="E428" s="111">
        <v>-38848.000000001513</v>
      </c>
      <c r="F428" s="112"/>
    </row>
    <row r="429" spans="1:6" ht="15.2" hidden="1" customHeight="1" outlineLevel="1">
      <c r="A429" s="109"/>
      <c r="B429" s="110" t="s">
        <v>216</v>
      </c>
      <c r="C429" s="111">
        <v>94063</v>
      </c>
      <c r="D429" s="111">
        <v>8631238</v>
      </c>
      <c r="E429" s="111">
        <v>8725301</v>
      </c>
      <c r="F429" s="112"/>
    </row>
    <row r="430" spans="1:6" ht="15.2" hidden="1" customHeight="1" outlineLevel="1">
      <c r="A430" s="109"/>
      <c r="B430" s="110" t="s">
        <v>217</v>
      </c>
      <c r="C430" s="111">
        <v>2559131.4928281978</v>
      </c>
      <c r="D430" s="111">
        <v>7867913.7007436454</v>
      </c>
      <c r="E430" s="111">
        <v>10427045.193571843</v>
      </c>
      <c r="F430" s="112"/>
    </row>
    <row r="431" spans="1:6" ht="15.2" hidden="1" customHeight="1" outlineLevel="1">
      <c r="A431" s="109"/>
      <c r="B431" s="110" t="s">
        <v>218</v>
      </c>
      <c r="C431" s="111">
        <v>580801</v>
      </c>
      <c r="D431" s="111">
        <v>138043432</v>
      </c>
      <c r="E431" s="111">
        <v>138624233</v>
      </c>
      <c r="F431" s="112"/>
    </row>
    <row r="432" spans="1:6" ht="15.2" hidden="1" customHeight="1" outlineLevel="1">
      <c r="A432" s="109"/>
      <c r="B432" s="110" t="s">
        <v>219</v>
      </c>
      <c r="C432" s="111">
        <v>1259504</v>
      </c>
      <c r="D432" s="111">
        <v>4394465</v>
      </c>
      <c r="E432" s="111">
        <v>5653969</v>
      </c>
      <c r="F432" s="112"/>
    </row>
    <row r="433" spans="1:6" ht="15.2" hidden="1" customHeight="1" outlineLevel="1">
      <c r="A433" s="109"/>
      <c r="B433" s="110" t="s">
        <v>277</v>
      </c>
      <c r="C433" s="111">
        <v>-298104</v>
      </c>
      <c r="D433" s="111">
        <v>322645</v>
      </c>
      <c r="E433" s="111">
        <v>24541</v>
      </c>
      <c r="F433" s="112"/>
    </row>
    <row r="434" spans="1:6" ht="15.2" hidden="1" customHeight="1" outlineLevel="1">
      <c r="A434" s="109"/>
      <c r="B434" s="110" t="s">
        <v>220</v>
      </c>
      <c r="C434" s="111">
        <v>48418</v>
      </c>
      <c r="D434" s="111">
        <v>-946285.93999999762</v>
      </c>
      <c r="E434" s="111">
        <v>-897867.93999999762</v>
      </c>
      <c r="F434" s="112"/>
    </row>
    <row r="435" spans="1:6" ht="15.2" hidden="1" customHeight="1" outlineLevel="1">
      <c r="A435" s="109"/>
      <c r="B435" s="110" t="s">
        <v>221</v>
      </c>
      <c r="C435" s="111">
        <v>690900.18600000069</v>
      </c>
      <c r="D435" s="111">
        <v>0</v>
      </c>
      <c r="E435" s="111">
        <v>690900.18600000069</v>
      </c>
      <c r="F435" s="112"/>
    </row>
    <row r="436" spans="1:6" ht="15.2" hidden="1" customHeight="1" outlineLevel="1">
      <c r="A436" s="109"/>
      <c r="B436" s="110" t="s">
        <v>274</v>
      </c>
      <c r="C436" s="111">
        <v>-237399</v>
      </c>
      <c r="D436" s="111">
        <v>20693.839999999997</v>
      </c>
      <c r="E436" s="111">
        <v>-216705.16</v>
      </c>
      <c r="F436" s="112"/>
    </row>
    <row r="437" spans="1:6" ht="15.2" hidden="1" customHeight="1" outlineLevel="1">
      <c r="A437" s="109"/>
      <c r="B437" s="110" t="s">
        <v>222</v>
      </c>
      <c r="C437" s="111">
        <v>4283796</v>
      </c>
      <c r="D437" s="111">
        <v>23129869</v>
      </c>
      <c r="E437" s="111">
        <v>27413665</v>
      </c>
      <c r="F437" s="112"/>
    </row>
    <row r="438" spans="1:6" ht="15.2" hidden="1" customHeight="1" outlineLevel="1">
      <c r="A438" s="109"/>
      <c r="B438" s="110" t="s">
        <v>278</v>
      </c>
      <c r="C438" s="111">
        <v>-748381</v>
      </c>
      <c r="D438" s="111">
        <v>0</v>
      </c>
      <c r="E438" s="111">
        <v>-748381</v>
      </c>
      <c r="F438" s="112"/>
    </row>
    <row r="439" spans="1:6" ht="15.2" hidden="1" customHeight="1" outlineLevel="1">
      <c r="A439" s="109"/>
      <c r="B439" s="110" t="s">
        <v>223</v>
      </c>
      <c r="C439" s="111">
        <v>17149262</v>
      </c>
      <c r="D439" s="111">
        <v>31678069</v>
      </c>
      <c r="E439" s="111">
        <v>48827331</v>
      </c>
      <c r="F439" s="112"/>
    </row>
    <row r="440" spans="1:6" ht="15.2" hidden="1" customHeight="1" outlineLevel="1">
      <c r="A440" s="109"/>
      <c r="B440" s="110" t="s">
        <v>224</v>
      </c>
      <c r="C440" s="111">
        <v>1521705.5807650387</v>
      </c>
      <c r="D440" s="111">
        <v>13950113.069234908</v>
      </c>
      <c r="E440" s="111">
        <v>15471818.649999946</v>
      </c>
      <c r="F440" s="112"/>
    </row>
    <row r="441" spans="1:6" ht="15.2" hidden="1" customHeight="1" outlineLevel="1">
      <c r="A441" s="109"/>
      <c r="B441" s="110" t="s">
        <v>225</v>
      </c>
      <c r="C441" s="111">
        <v>849975</v>
      </c>
      <c r="D441" s="111">
        <v>8692761</v>
      </c>
      <c r="E441" s="111">
        <v>9542736</v>
      </c>
      <c r="F441" s="112"/>
    </row>
    <row r="442" spans="1:6" ht="15.2" customHeight="1" collapsed="1">
      <c r="A442" s="109" t="s">
        <v>75</v>
      </c>
      <c r="B442" s="113" t="s">
        <v>239</v>
      </c>
      <c r="C442" s="111">
        <f>SUM($C$414:$C$441)</f>
        <v>233258773.13990429</v>
      </c>
      <c r="D442" s="111">
        <f>SUM($D$414:$D$441)</f>
        <v>1325821769.8638306</v>
      </c>
      <c r="E442" s="111">
        <f>SUM($E$414:$E$441)</f>
        <v>1559080543.0037346</v>
      </c>
      <c r="F442" s="112"/>
    </row>
    <row r="443" spans="1:6" ht="15.2" customHeight="1">
      <c r="A443" s="392" t="s">
        <v>240</v>
      </c>
      <c r="B443" s="392"/>
      <c r="C443" s="392"/>
      <c r="D443" s="392"/>
      <c r="E443" s="392"/>
    </row>
    <row r="444" spans="1:6" ht="15.2" hidden="1" customHeight="1" outlineLevel="1">
      <c r="A444" s="115"/>
      <c r="B444" s="110" t="s">
        <v>202</v>
      </c>
      <c r="C444" s="111">
        <v>0</v>
      </c>
      <c r="D444" s="111">
        <v>860238</v>
      </c>
      <c r="E444" s="111">
        <v>860238</v>
      </c>
      <c r="F444" s="112"/>
    </row>
    <row r="445" spans="1:6" ht="15.2" hidden="1" customHeight="1" outlineLevel="1">
      <c r="A445" s="115"/>
      <c r="B445" s="110" t="s">
        <v>272</v>
      </c>
      <c r="C445" s="111">
        <v>0</v>
      </c>
      <c r="D445" s="111">
        <v>0</v>
      </c>
      <c r="E445" s="111">
        <v>0</v>
      </c>
      <c r="F445" s="112"/>
    </row>
    <row r="446" spans="1:6" ht="15.2" hidden="1" customHeight="1" outlineLevel="1">
      <c r="A446" s="115"/>
      <c r="B446" s="110" t="s">
        <v>203</v>
      </c>
      <c r="C446" s="111">
        <v>71953</v>
      </c>
      <c r="D446" s="111">
        <v>2</v>
      </c>
      <c r="E446" s="111">
        <v>71955</v>
      </c>
      <c r="F446" s="112"/>
    </row>
    <row r="447" spans="1:6" ht="15.2" hidden="1" customHeight="1" outlineLevel="1">
      <c r="A447" s="115"/>
      <c r="B447" s="110" t="s">
        <v>204</v>
      </c>
      <c r="C447" s="111">
        <v>77363</v>
      </c>
      <c r="D447" s="111">
        <v>119270</v>
      </c>
      <c r="E447" s="111">
        <v>196633</v>
      </c>
      <c r="F447" s="112"/>
    </row>
    <row r="448" spans="1:6" ht="15.2" hidden="1" customHeight="1" outlineLevel="1">
      <c r="A448" s="115"/>
      <c r="B448" s="110" t="s">
        <v>205</v>
      </c>
      <c r="C448" s="111">
        <v>0</v>
      </c>
      <c r="D448" s="111">
        <v>42860</v>
      </c>
      <c r="E448" s="111">
        <v>42860</v>
      </c>
      <c r="F448" s="112"/>
    </row>
    <row r="449" spans="1:6" ht="15.2" hidden="1" customHeight="1" outlineLevel="1">
      <c r="A449" s="115"/>
      <c r="B449" s="110" t="s">
        <v>206</v>
      </c>
      <c r="C449" s="111">
        <v>0</v>
      </c>
      <c r="D449" s="111">
        <v>0</v>
      </c>
      <c r="E449" s="111">
        <v>0</v>
      </c>
      <c r="F449" s="112"/>
    </row>
    <row r="450" spans="1:6" ht="15.2" hidden="1" customHeight="1" outlineLevel="1">
      <c r="A450" s="115"/>
      <c r="B450" s="110" t="s">
        <v>207</v>
      </c>
      <c r="C450" s="111">
        <v>2036</v>
      </c>
      <c r="D450" s="111">
        <v>76747</v>
      </c>
      <c r="E450" s="111">
        <v>78783</v>
      </c>
      <c r="F450" s="112"/>
    </row>
    <row r="451" spans="1:6" ht="15.2" hidden="1" customHeight="1" outlineLevel="1">
      <c r="A451" s="115"/>
      <c r="B451" s="110" t="s">
        <v>208</v>
      </c>
      <c r="C451" s="111">
        <v>66022</v>
      </c>
      <c r="D451" s="111">
        <v>548799</v>
      </c>
      <c r="E451" s="111">
        <v>614821</v>
      </c>
      <c r="F451" s="112"/>
    </row>
    <row r="452" spans="1:6" ht="15.2" hidden="1" customHeight="1" outlineLevel="1">
      <c r="A452" s="115"/>
      <c r="B452" s="110" t="s">
        <v>209</v>
      </c>
      <c r="C452" s="111">
        <v>32960.658170353323</v>
      </c>
      <c r="D452" s="111">
        <v>419876.34182964673</v>
      </c>
      <c r="E452" s="111">
        <v>452837.00000000006</v>
      </c>
      <c r="F452" s="112"/>
    </row>
    <row r="453" spans="1:6" ht="15.2" hidden="1" customHeight="1" outlineLevel="1">
      <c r="A453" s="115"/>
      <c r="B453" s="110" t="s">
        <v>211</v>
      </c>
      <c r="C453" s="111">
        <v>94902</v>
      </c>
      <c r="D453" s="111">
        <v>512243</v>
      </c>
      <c r="E453" s="111">
        <v>607145</v>
      </c>
      <c r="F453" s="112"/>
    </row>
    <row r="454" spans="1:6" ht="15.2" hidden="1" customHeight="1" outlineLevel="1">
      <c r="A454" s="115"/>
      <c r="B454" s="110" t="s">
        <v>212</v>
      </c>
      <c r="C454" s="111">
        <v>0</v>
      </c>
      <c r="D454" s="111">
        <v>0</v>
      </c>
      <c r="E454" s="111">
        <v>0</v>
      </c>
      <c r="F454" s="112"/>
    </row>
    <row r="455" spans="1:6" ht="15.2" hidden="1" customHeight="1" outlineLevel="1">
      <c r="A455" s="115"/>
      <c r="B455" s="110" t="s">
        <v>213</v>
      </c>
      <c r="C455" s="111">
        <v>0</v>
      </c>
      <c r="D455" s="111">
        <v>0</v>
      </c>
      <c r="E455" s="111">
        <v>0</v>
      </c>
      <c r="F455" s="112"/>
    </row>
    <row r="456" spans="1:6" ht="15.2" hidden="1" customHeight="1" outlineLevel="1">
      <c r="A456" s="115"/>
      <c r="B456" s="110" t="s">
        <v>214</v>
      </c>
      <c r="C456" s="111">
        <v>0</v>
      </c>
      <c r="D456" s="111">
        <v>0</v>
      </c>
      <c r="E456" s="111">
        <v>0</v>
      </c>
      <c r="F456" s="112"/>
    </row>
    <row r="457" spans="1:6" ht="15.2" hidden="1" customHeight="1" outlineLevel="1">
      <c r="A457" s="115"/>
      <c r="B457" s="110" t="s">
        <v>273</v>
      </c>
      <c r="C457" s="111">
        <v>-2569</v>
      </c>
      <c r="D457" s="111">
        <v>1719133</v>
      </c>
      <c r="E457" s="111">
        <v>1716564</v>
      </c>
      <c r="F457" s="112"/>
    </row>
    <row r="458" spans="1:6" ht="15.2" hidden="1" customHeight="1" outlineLevel="1">
      <c r="A458" s="115"/>
      <c r="B458" s="110" t="s">
        <v>215</v>
      </c>
      <c r="C458" s="111">
        <v>202321</v>
      </c>
      <c r="D458" s="111">
        <v>1</v>
      </c>
      <c r="E458" s="111">
        <v>202322</v>
      </c>
      <c r="F458" s="112"/>
    </row>
    <row r="459" spans="1:6" ht="15.2" hidden="1" customHeight="1" outlineLevel="1">
      <c r="A459" s="115"/>
      <c r="B459" s="110" t="s">
        <v>216</v>
      </c>
      <c r="C459" s="111">
        <v>214</v>
      </c>
      <c r="D459" s="111">
        <v>16278</v>
      </c>
      <c r="E459" s="111">
        <v>16492</v>
      </c>
      <c r="F459" s="112"/>
    </row>
    <row r="460" spans="1:6" ht="15.2" hidden="1" customHeight="1" outlineLevel="1">
      <c r="A460" s="115"/>
      <c r="B460" s="110" t="s">
        <v>217</v>
      </c>
      <c r="C460" s="114"/>
      <c r="D460" s="114"/>
      <c r="E460" s="111">
        <v>0</v>
      </c>
      <c r="F460" s="112"/>
    </row>
    <row r="461" spans="1:6" ht="15.2" hidden="1" customHeight="1" outlineLevel="1">
      <c r="A461" s="115"/>
      <c r="B461" s="110" t="s">
        <v>218</v>
      </c>
      <c r="C461" s="111">
        <v>288435</v>
      </c>
      <c r="D461" s="111">
        <v>2484551</v>
      </c>
      <c r="E461" s="111">
        <v>2772986</v>
      </c>
      <c r="F461" s="112"/>
    </row>
    <row r="462" spans="1:6" ht="15.2" hidden="1" customHeight="1" outlineLevel="1">
      <c r="A462" s="115"/>
      <c r="B462" s="110" t="s">
        <v>219</v>
      </c>
      <c r="C462" s="114"/>
      <c r="D462" s="114"/>
      <c r="E462" s="111">
        <v>0</v>
      </c>
      <c r="F462" s="112"/>
    </row>
    <row r="463" spans="1:6" ht="15.2" hidden="1" customHeight="1" outlineLevel="1">
      <c r="A463" s="115"/>
      <c r="B463" s="110" t="s">
        <v>277</v>
      </c>
      <c r="C463" s="111">
        <v>0</v>
      </c>
      <c r="D463" s="111">
        <v>0</v>
      </c>
      <c r="E463" s="111">
        <v>0</v>
      </c>
      <c r="F463" s="112"/>
    </row>
    <row r="464" spans="1:6" ht="15.2" hidden="1" customHeight="1" outlineLevel="1">
      <c r="A464" s="115"/>
      <c r="B464" s="110" t="s">
        <v>220</v>
      </c>
      <c r="C464" s="114">
        <v>0</v>
      </c>
      <c r="D464" s="114">
        <v>363816</v>
      </c>
      <c r="E464" s="111">
        <v>363816</v>
      </c>
      <c r="F464" s="112"/>
    </row>
    <row r="465" spans="1:6" ht="15.2" hidden="1" customHeight="1" outlineLevel="1">
      <c r="A465" s="115"/>
      <c r="B465" s="110" t="s">
        <v>221</v>
      </c>
      <c r="C465" s="114"/>
      <c r="D465" s="114"/>
      <c r="E465" s="111">
        <v>0</v>
      </c>
      <c r="F465" s="112"/>
    </row>
    <row r="466" spans="1:6" ht="15.2" hidden="1" customHeight="1" outlineLevel="1">
      <c r="A466" s="115"/>
      <c r="B466" s="110" t="s">
        <v>274</v>
      </c>
      <c r="C466" s="111">
        <v>65047</v>
      </c>
      <c r="D466" s="111">
        <v>0</v>
      </c>
      <c r="E466" s="111">
        <v>65047</v>
      </c>
      <c r="F466" s="112"/>
    </row>
    <row r="467" spans="1:6" ht="15.2" hidden="1" customHeight="1" outlineLevel="1">
      <c r="A467" s="115"/>
      <c r="B467" s="110" t="s">
        <v>222</v>
      </c>
      <c r="C467" s="111">
        <v>111950</v>
      </c>
      <c r="D467" s="111">
        <v>780977</v>
      </c>
      <c r="E467" s="111">
        <v>892927</v>
      </c>
      <c r="F467" s="112"/>
    </row>
    <row r="468" spans="1:6" ht="15.2" hidden="1" customHeight="1" outlineLevel="1">
      <c r="A468" s="115"/>
      <c r="B468" s="110" t="s">
        <v>278</v>
      </c>
      <c r="C468" s="111">
        <v>0</v>
      </c>
      <c r="D468" s="111">
        <v>0</v>
      </c>
      <c r="E468" s="111">
        <v>0</v>
      </c>
      <c r="F468" s="112"/>
    </row>
    <row r="469" spans="1:6" ht="15.2" hidden="1" customHeight="1" outlineLevel="1">
      <c r="A469" s="115"/>
      <c r="B469" s="110" t="s">
        <v>223</v>
      </c>
      <c r="C469" s="114"/>
      <c r="D469" s="114"/>
      <c r="E469" s="111">
        <v>0</v>
      </c>
      <c r="F469" s="112"/>
    </row>
    <row r="470" spans="1:6" ht="15.2" hidden="1" customHeight="1" outlineLevel="1">
      <c r="A470" s="115"/>
      <c r="B470" s="110" t="s">
        <v>224</v>
      </c>
      <c r="C470" s="111">
        <v>0</v>
      </c>
      <c r="D470" s="111">
        <v>0</v>
      </c>
      <c r="E470" s="111">
        <v>0</v>
      </c>
      <c r="F470" s="112"/>
    </row>
    <row r="471" spans="1:6" ht="15.2" hidden="1" customHeight="1" outlineLevel="1">
      <c r="A471" s="115"/>
      <c r="B471" s="110" t="s">
        <v>225</v>
      </c>
      <c r="C471" s="111">
        <v>0</v>
      </c>
      <c r="D471" s="111">
        <v>0</v>
      </c>
      <c r="E471" s="111">
        <v>0</v>
      </c>
      <c r="F471" s="112"/>
    </row>
    <row r="472" spans="1:6" ht="15.2" customHeight="1" collapsed="1">
      <c r="A472" s="115" t="s">
        <v>77</v>
      </c>
      <c r="B472" s="113" t="s">
        <v>241</v>
      </c>
      <c r="C472" s="111">
        <f>SUM($C$444:$C$471)</f>
        <v>1010634.6581703534</v>
      </c>
      <c r="D472" s="111">
        <f>SUM($D$444:$D$471)</f>
        <v>7944791.3418296464</v>
      </c>
      <c r="E472" s="111">
        <f>SUM($E$444:$E$471)</f>
        <v>8955426</v>
      </c>
      <c r="F472" s="112"/>
    </row>
    <row r="473" spans="1:6" ht="15.2" hidden="1" customHeight="1" outlineLevel="1">
      <c r="A473" s="115"/>
      <c r="B473" s="110" t="s">
        <v>202</v>
      </c>
      <c r="C473" s="111">
        <v>0</v>
      </c>
      <c r="D473" s="111">
        <v>0</v>
      </c>
      <c r="E473" s="111">
        <v>0</v>
      </c>
      <c r="F473" s="112"/>
    </row>
    <row r="474" spans="1:6" ht="15.2" hidden="1" customHeight="1" outlineLevel="1">
      <c r="A474" s="115"/>
      <c r="B474" s="110" t="s">
        <v>272</v>
      </c>
      <c r="C474" s="111">
        <v>0</v>
      </c>
      <c r="D474" s="111">
        <v>0</v>
      </c>
      <c r="E474" s="111">
        <v>0</v>
      </c>
      <c r="F474" s="112"/>
    </row>
    <row r="475" spans="1:6" ht="15.2" hidden="1" customHeight="1" outlineLevel="1">
      <c r="A475" s="115"/>
      <c r="B475" s="110" t="s">
        <v>203</v>
      </c>
      <c r="C475" s="111">
        <v>0</v>
      </c>
      <c r="D475" s="111">
        <v>0</v>
      </c>
      <c r="E475" s="111">
        <v>0</v>
      </c>
      <c r="F475" s="112"/>
    </row>
    <row r="476" spans="1:6" ht="15.2" hidden="1" customHeight="1" outlineLevel="1">
      <c r="A476" s="115"/>
      <c r="B476" s="110" t="s">
        <v>204</v>
      </c>
      <c r="C476" s="111">
        <v>112153</v>
      </c>
      <c r="D476" s="111">
        <v>132078</v>
      </c>
      <c r="E476" s="111">
        <v>244231</v>
      </c>
      <c r="F476" s="112"/>
    </row>
    <row r="477" spans="1:6" ht="15.2" hidden="1" customHeight="1" outlineLevel="1">
      <c r="A477" s="115"/>
      <c r="B477" s="110" t="s">
        <v>205</v>
      </c>
      <c r="C477" s="111">
        <v>0</v>
      </c>
      <c r="D477" s="111">
        <v>564678</v>
      </c>
      <c r="E477" s="111">
        <v>564678</v>
      </c>
      <c r="F477" s="112"/>
    </row>
    <row r="478" spans="1:6" ht="15.2" hidden="1" customHeight="1" outlineLevel="1">
      <c r="A478" s="115"/>
      <c r="B478" s="110" t="s">
        <v>206</v>
      </c>
      <c r="C478" s="111">
        <v>0</v>
      </c>
      <c r="D478" s="111">
        <v>0</v>
      </c>
      <c r="E478" s="111">
        <v>0</v>
      </c>
      <c r="F478" s="112"/>
    </row>
    <row r="479" spans="1:6" ht="15.2" hidden="1" customHeight="1" outlineLevel="1">
      <c r="A479" s="115"/>
      <c r="B479" s="110" t="s">
        <v>207</v>
      </c>
      <c r="C479" s="111">
        <v>0</v>
      </c>
      <c r="D479" s="111">
        <v>0</v>
      </c>
      <c r="E479" s="111">
        <v>0</v>
      </c>
      <c r="F479" s="112"/>
    </row>
    <row r="480" spans="1:6" ht="15.2" hidden="1" customHeight="1" outlineLevel="1">
      <c r="A480" s="115"/>
      <c r="B480" s="110" t="s">
        <v>208</v>
      </c>
      <c r="C480" s="111">
        <v>9743274</v>
      </c>
      <c r="D480" s="111">
        <v>80989434</v>
      </c>
      <c r="E480" s="111">
        <v>90732708</v>
      </c>
      <c r="F480" s="112"/>
    </row>
    <row r="481" spans="1:6" ht="15.2" hidden="1" customHeight="1" outlineLevel="1">
      <c r="A481" s="115"/>
      <c r="B481" s="110" t="s">
        <v>209</v>
      </c>
      <c r="C481" s="111">
        <v>546089.97067625273</v>
      </c>
      <c r="D481" s="111">
        <v>6956483.0293237465</v>
      </c>
      <c r="E481" s="111">
        <v>7502572.9999999991</v>
      </c>
      <c r="F481" s="112"/>
    </row>
    <row r="482" spans="1:6" ht="15.2" hidden="1" customHeight="1" outlineLevel="1">
      <c r="A482" s="115"/>
      <c r="B482" s="110" t="s">
        <v>211</v>
      </c>
      <c r="C482" s="111">
        <v>1670267</v>
      </c>
      <c r="D482" s="111">
        <v>10770398</v>
      </c>
      <c r="E482" s="111">
        <v>12440665</v>
      </c>
      <c r="F482" s="112"/>
    </row>
    <row r="483" spans="1:6" ht="15.2" hidden="1" customHeight="1" outlineLevel="1">
      <c r="A483" s="115"/>
      <c r="B483" s="110" t="s">
        <v>212</v>
      </c>
      <c r="C483" s="111">
        <v>417089</v>
      </c>
      <c r="D483" s="111">
        <v>0</v>
      </c>
      <c r="E483" s="111">
        <v>417089</v>
      </c>
      <c r="F483" s="112"/>
    </row>
    <row r="484" spans="1:6" ht="15.2" hidden="1" customHeight="1" outlineLevel="1">
      <c r="A484" s="115"/>
      <c r="B484" s="110" t="s">
        <v>213</v>
      </c>
      <c r="C484" s="111">
        <v>1616199</v>
      </c>
      <c r="D484" s="111">
        <v>23819461</v>
      </c>
      <c r="E484" s="111">
        <v>25435660</v>
      </c>
      <c r="F484" s="112"/>
    </row>
    <row r="485" spans="1:6" ht="15.2" hidden="1" customHeight="1" outlineLevel="1">
      <c r="A485" s="115"/>
      <c r="B485" s="110" t="s">
        <v>214</v>
      </c>
      <c r="C485" s="111">
        <v>103680</v>
      </c>
      <c r="D485" s="111">
        <v>15931</v>
      </c>
      <c r="E485" s="111">
        <v>119611</v>
      </c>
      <c r="F485" s="112"/>
    </row>
    <row r="486" spans="1:6" ht="15.2" hidden="1" customHeight="1" outlineLevel="1">
      <c r="A486" s="115"/>
      <c r="B486" s="110" t="s">
        <v>273</v>
      </c>
      <c r="C486" s="111">
        <v>-6071</v>
      </c>
      <c r="D486" s="111">
        <v>4062314</v>
      </c>
      <c r="E486" s="111">
        <v>4056243</v>
      </c>
      <c r="F486" s="112"/>
    </row>
    <row r="487" spans="1:6" ht="15.2" hidden="1" customHeight="1" outlineLevel="1">
      <c r="A487" s="115"/>
      <c r="B487" s="110" t="s">
        <v>215</v>
      </c>
      <c r="C487" s="111">
        <v>171372</v>
      </c>
      <c r="D487" s="111">
        <v>1</v>
      </c>
      <c r="E487" s="111">
        <v>171373</v>
      </c>
      <c r="F487" s="112"/>
    </row>
    <row r="488" spans="1:6" ht="15.2" hidden="1" customHeight="1" outlineLevel="1">
      <c r="A488" s="115"/>
      <c r="B488" s="110" t="s">
        <v>216</v>
      </c>
      <c r="C488" s="111">
        <v>632</v>
      </c>
      <c r="D488" s="111">
        <v>48118</v>
      </c>
      <c r="E488" s="111">
        <v>48750</v>
      </c>
      <c r="F488" s="112"/>
    </row>
    <row r="489" spans="1:6" ht="15.2" hidden="1" customHeight="1" outlineLevel="1">
      <c r="A489" s="115"/>
      <c r="B489" s="110" t="s">
        <v>217</v>
      </c>
      <c r="C489" s="111">
        <v>0</v>
      </c>
      <c r="D489" s="111">
        <v>0</v>
      </c>
      <c r="E489" s="111">
        <v>0</v>
      </c>
      <c r="F489" s="112"/>
    </row>
    <row r="490" spans="1:6" ht="15.2" hidden="1" customHeight="1" outlineLevel="1">
      <c r="A490" s="115"/>
      <c r="B490" s="110" t="s">
        <v>218</v>
      </c>
      <c r="C490" s="111">
        <v>1283012</v>
      </c>
      <c r="D490" s="111">
        <v>11051720</v>
      </c>
      <c r="E490" s="111">
        <v>12334732</v>
      </c>
      <c r="F490" s="112"/>
    </row>
    <row r="491" spans="1:6" ht="15.2" hidden="1" customHeight="1" outlineLevel="1">
      <c r="A491" s="115"/>
      <c r="B491" s="110" t="s">
        <v>219</v>
      </c>
      <c r="C491" s="111">
        <v>0</v>
      </c>
      <c r="D491" s="111">
        <v>0</v>
      </c>
      <c r="E491" s="111">
        <v>0</v>
      </c>
      <c r="F491" s="112"/>
    </row>
    <row r="492" spans="1:6" ht="15.2" hidden="1" customHeight="1" outlineLevel="1">
      <c r="A492" s="115"/>
      <c r="B492" s="110" t="s">
        <v>277</v>
      </c>
      <c r="C492" s="111">
        <v>46630</v>
      </c>
      <c r="D492" s="111">
        <v>671035</v>
      </c>
      <c r="E492" s="111">
        <v>717665</v>
      </c>
      <c r="F492" s="112"/>
    </row>
    <row r="493" spans="1:6" ht="15.2" hidden="1" customHeight="1" outlineLevel="1">
      <c r="A493" s="115"/>
      <c r="B493" s="110" t="s">
        <v>220</v>
      </c>
      <c r="C493" s="111">
        <v>0</v>
      </c>
      <c r="D493" s="111">
        <v>0</v>
      </c>
      <c r="E493" s="111">
        <v>0</v>
      </c>
      <c r="F493" s="112"/>
    </row>
    <row r="494" spans="1:6" ht="15.2" hidden="1" customHeight="1" outlineLevel="1">
      <c r="A494" s="115"/>
      <c r="B494" s="110" t="s">
        <v>221</v>
      </c>
      <c r="C494" s="111">
        <v>0</v>
      </c>
      <c r="D494" s="111">
        <v>0</v>
      </c>
      <c r="E494" s="111">
        <v>0</v>
      </c>
      <c r="F494" s="112"/>
    </row>
    <row r="495" spans="1:6" ht="15.2" hidden="1" customHeight="1" outlineLevel="1">
      <c r="A495" s="115"/>
      <c r="B495" s="110" t="s">
        <v>274</v>
      </c>
      <c r="C495" s="111">
        <v>0</v>
      </c>
      <c r="D495" s="111">
        <v>0</v>
      </c>
      <c r="E495" s="111">
        <v>0</v>
      </c>
      <c r="F495" s="112"/>
    </row>
    <row r="496" spans="1:6" ht="15.2" hidden="1" customHeight="1" outlineLevel="1">
      <c r="A496" s="115"/>
      <c r="B496" s="110" t="s">
        <v>222</v>
      </c>
      <c r="C496" s="111">
        <v>13319345</v>
      </c>
      <c r="D496" s="111">
        <v>15100995</v>
      </c>
      <c r="E496" s="111">
        <v>28420340</v>
      </c>
      <c r="F496" s="112"/>
    </row>
    <row r="497" spans="1:6" ht="15.2" hidden="1" customHeight="1" outlineLevel="1">
      <c r="A497" s="115"/>
      <c r="B497" s="110" t="s">
        <v>278</v>
      </c>
      <c r="C497" s="111">
        <v>53292</v>
      </c>
      <c r="D497" s="111">
        <v>0</v>
      </c>
      <c r="E497" s="111">
        <v>53292</v>
      </c>
      <c r="F497" s="112"/>
    </row>
    <row r="498" spans="1:6" ht="15.2" hidden="1" customHeight="1" outlineLevel="1">
      <c r="A498" s="115"/>
      <c r="B498" s="110" t="s">
        <v>223</v>
      </c>
      <c r="C498" s="111">
        <v>0</v>
      </c>
      <c r="D498" s="111">
        <v>0</v>
      </c>
      <c r="E498" s="111">
        <v>0</v>
      </c>
      <c r="F498" s="112"/>
    </row>
    <row r="499" spans="1:6" ht="15.2" hidden="1" customHeight="1" outlineLevel="1">
      <c r="A499" s="115"/>
      <c r="B499" s="110" t="s">
        <v>224</v>
      </c>
      <c r="C499" s="111">
        <v>0</v>
      </c>
      <c r="D499" s="111">
        <v>0</v>
      </c>
      <c r="E499" s="111">
        <v>0</v>
      </c>
      <c r="F499" s="112"/>
    </row>
    <row r="500" spans="1:6" ht="15.2" hidden="1" customHeight="1" outlineLevel="1">
      <c r="A500" s="115"/>
      <c r="B500" s="110" t="s">
        <v>225</v>
      </c>
      <c r="C500" s="111">
        <v>0</v>
      </c>
      <c r="D500" s="111">
        <v>0</v>
      </c>
      <c r="E500" s="111">
        <v>0</v>
      </c>
      <c r="F500" s="112"/>
    </row>
    <row r="501" spans="1:6" ht="15.2" customHeight="1" collapsed="1">
      <c r="A501" s="115" t="s">
        <v>79</v>
      </c>
      <c r="B501" s="113" t="s">
        <v>242</v>
      </c>
      <c r="C501" s="111">
        <f>SUM($C$473:$C$500)</f>
        <v>29076963.970676251</v>
      </c>
      <c r="D501" s="111">
        <f>SUM($D$473:$D$500)</f>
        <v>154182646.02932376</v>
      </c>
      <c r="E501" s="111">
        <f>SUM($E$473:$E$500)</f>
        <v>183259610</v>
      </c>
      <c r="F501" s="112"/>
    </row>
    <row r="502" spans="1:6" ht="15.2" hidden="1" customHeight="1" outlineLevel="1">
      <c r="A502" s="115"/>
      <c r="B502" s="110" t="s">
        <v>202</v>
      </c>
      <c r="C502" s="111">
        <v>0</v>
      </c>
      <c r="D502" s="111">
        <v>557343</v>
      </c>
      <c r="E502" s="111">
        <v>557343</v>
      </c>
      <c r="F502" s="112"/>
    </row>
    <row r="503" spans="1:6" ht="15.2" hidden="1" customHeight="1" outlineLevel="1">
      <c r="A503" s="115"/>
      <c r="B503" s="110" t="s">
        <v>272</v>
      </c>
      <c r="C503" s="111">
        <v>4260</v>
      </c>
      <c r="D503" s="111">
        <v>137670.22112828263</v>
      </c>
      <c r="E503" s="111">
        <v>141930.22112828263</v>
      </c>
      <c r="F503" s="112"/>
    </row>
    <row r="504" spans="1:6" ht="15.2" hidden="1" customHeight="1" outlineLevel="1">
      <c r="A504" s="115"/>
      <c r="B504" s="110" t="s">
        <v>203</v>
      </c>
      <c r="C504" s="111">
        <v>843309</v>
      </c>
      <c r="D504" s="111">
        <v>24</v>
      </c>
      <c r="E504" s="111">
        <v>843333</v>
      </c>
      <c r="F504" s="112"/>
    </row>
    <row r="505" spans="1:6" ht="15.2" hidden="1" customHeight="1" outlineLevel="1">
      <c r="A505" s="115"/>
      <c r="B505" s="110" t="s">
        <v>204</v>
      </c>
      <c r="C505" s="111">
        <v>0</v>
      </c>
      <c r="D505" s="111">
        <v>198771</v>
      </c>
      <c r="E505" s="111">
        <v>198771</v>
      </c>
      <c r="F505" s="112"/>
    </row>
    <row r="506" spans="1:6" ht="15.2" hidden="1" customHeight="1" outlineLevel="1">
      <c r="A506" s="115"/>
      <c r="B506" s="110" t="s">
        <v>205</v>
      </c>
      <c r="C506" s="111">
        <v>0</v>
      </c>
      <c r="D506" s="111">
        <v>658997</v>
      </c>
      <c r="E506" s="111">
        <v>658997</v>
      </c>
      <c r="F506" s="112"/>
    </row>
    <row r="507" spans="1:6" ht="15.2" hidden="1" customHeight="1" outlineLevel="1">
      <c r="A507" s="115"/>
      <c r="B507" s="110" t="s">
        <v>206</v>
      </c>
      <c r="C507" s="111">
        <v>200039</v>
      </c>
      <c r="D507" s="111">
        <v>696590</v>
      </c>
      <c r="E507" s="111">
        <v>896629</v>
      </c>
      <c r="F507" s="112"/>
    </row>
    <row r="508" spans="1:6" ht="15.2" hidden="1" customHeight="1" outlineLevel="1">
      <c r="A508" s="115"/>
      <c r="B508" s="110" t="s">
        <v>207</v>
      </c>
      <c r="C508" s="111">
        <v>14648</v>
      </c>
      <c r="D508" s="111">
        <v>552035</v>
      </c>
      <c r="E508" s="111">
        <v>566683</v>
      </c>
      <c r="F508" s="112"/>
    </row>
    <row r="509" spans="1:6" ht="15.2" hidden="1" customHeight="1" outlineLevel="1">
      <c r="A509" s="115"/>
      <c r="B509" s="110" t="s">
        <v>208</v>
      </c>
      <c r="C509" s="111">
        <v>3259309</v>
      </c>
      <c r="D509" s="111">
        <v>27092490</v>
      </c>
      <c r="E509" s="111">
        <v>30351799</v>
      </c>
      <c r="F509" s="112"/>
    </row>
    <row r="510" spans="1:6" ht="15.2" hidden="1" customHeight="1" outlineLevel="1">
      <c r="A510" s="115"/>
      <c r="B510" s="110" t="s">
        <v>209</v>
      </c>
      <c r="C510" s="111">
        <v>894538.71125502116</v>
      </c>
      <c r="D510" s="111">
        <v>11395271.288744982</v>
      </c>
      <c r="E510" s="111">
        <v>12289810.000000004</v>
      </c>
      <c r="F510" s="112"/>
    </row>
    <row r="511" spans="1:6" ht="15.2" hidden="1" customHeight="1" outlineLevel="1">
      <c r="A511" s="115"/>
      <c r="B511" s="110" t="s">
        <v>211</v>
      </c>
      <c r="C511" s="111">
        <v>4372455</v>
      </c>
      <c r="D511" s="111">
        <v>23606520</v>
      </c>
      <c r="E511" s="111">
        <v>27978975</v>
      </c>
      <c r="F511" s="112"/>
    </row>
    <row r="512" spans="1:6" ht="15.2" hidden="1" customHeight="1" outlineLevel="1">
      <c r="A512" s="115"/>
      <c r="B512" s="110" t="s">
        <v>212</v>
      </c>
      <c r="C512" s="111">
        <v>464766</v>
      </c>
      <c r="D512" s="111">
        <v>11231</v>
      </c>
      <c r="E512" s="111">
        <v>475997</v>
      </c>
      <c r="F512" s="112"/>
    </row>
    <row r="513" spans="1:6" ht="15.2" hidden="1" customHeight="1" outlineLevel="1">
      <c r="A513" s="115"/>
      <c r="B513" s="110" t="s">
        <v>213</v>
      </c>
      <c r="C513" s="111">
        <v>11152742</v>
      </c>
      <c r="D513" s="111">
        <v>164368522</v>
      </c>
      <c r="E513" s="111">
        <v>175521264</v>
      </c>
      <c r="F513" s="112"/>
    </row>
    <row r="514" spans="1:6" ht="15.2" hidden="1" customHeight="1" outlineLevel="1">
      <c r="A514" s="115"/>
      <c r="B514" s="110" t="s">
        <v>214</v>
      </c>
      <c r="C514" s="111">
        <v>478639</v>
      </c>
      <c r="D514" s="111">
        <v>73548</v>
      </c>
      <c r="E514" s="111">
        <v>552187</v>
      </c>
      <c r="F514" s="112"/>
    </row>
    <row r="515" spans="1:6" ht="15.2" hidden="1" customHeight="1" outlineLevel="1">
      <c r="A515" s="115"/>
      <c r="B515" s="110" t="s">
        <v>273</v>
      </c>
      <c r="C515" s="111">
        <v>-3335</v>
      </c>
      <c r="D515" s="111">
        <v>2231685</v>
      </c>
      <c r="E515" s="111">
        <v>2228350</v>
      </c>
      <c r="F515" s="112"/>
    </row>
    <row r="516" spans="1:6" ht="15.2" hidden="1" customHeight="1" outlineLevel="1">
      <c r="A516" s="115"/>
      <c r="B516" s="110" t="s">
        <v>215</v>
      </c>
      <c r="C516" s="111">
        <v>64446</v>
      </c>
      <c r="D516" s="111">
        <v>0</v>
      </c>
      <c r="E516" s="111">
        <v>64446</v>
      </c>
      <c r="F516" s="112"/>
    </row>
    <row r="517" spans="1:6" ht="15.2" hidden="1" customHeight="1" outlineLevel="1">
      <c r="A517" s="115"/>
      <c r="B517" s="110" t="s">
        <v>216</v>
      </c>
      <c r="C517" s="111">
        <v>31701</v>
      </c>
      <c r="D517" s="111">
        <v>2413462</v>
      </c>
      <c r="E517" s="111">
        <v>2445163</v>
      </c>
      <c r="F517" s="112"/>
    </row>
    <row r="518" spans="1:6" ht="15.2" hidden="1" customHeight="1" outlineLevel="1">
      <c r="A518" s="115"/>
      <c r="B518" s="110" t="s">
        <v>217</v>
      </c>
      <c r="C518" s="111">
        <v>374731.71454318741</v>
      </c>
      <c r="D518" s="111">
        <v>2189056.3554568123</v>
      </c>
      <c r="E518" s="111">
        <v>2563788.0699999998</v>
      </c>
      <c r="F518" s="112"/>
    </row>
    <row r="519" spans="1:6" ht="15.2" hidden="1" customHeight="1" outlineLevel="1">
      <c r="A519" s="115"/>
      <c r="B519" s="110" t="s">
        <v>218</v>
      </c>
      <c r="C519" s="111">
        <v>2840423</v>
      </c>
      <c r="D519" s="111">
        <v>24467086</v>
      </c>
      <c r="E519" s="111">
        <v>27307509</v>
      </c>
      <c r="F519" s="112"/>
    </row>
    <row r="520" spans="1:6" ht="15.2" hidden="1" customHeight="1" outlineLevel="1">
      <c r="A520" s="115"/>
      <c r="B520" s="110" t="s">
        <v>219</v>
      </c>
      <c r="C520" s="111">
        <v>12596</v>
      </c>
      <c r="D520" s="111">
        <v>263790</v>
      </c>
      <c r="E520" s="111">
        <v>276386</v>
      </c>
      <c r="F520" s="112"/>
    </row>
    <row r="521" spans="1:6" ht="15.2" hidden="1" customHeight="1" outlineLevel="1">
      <c r="A521" s="115"/>
      <c r="B521" s="110" t="s">
        <v>277</v>
      </c>
      <c r="C521" s="111">
        <v>0</v>
      </c>
      <c r="D521" s="111">
        <v>0</v>
      </c>
      <c r="E521" s="111">
        <v>0</v>
      </c>
      <c r="F521" s="112"/>
    </row>
    <row r="522" spans="1:6" ht="15.2" hidden="1" customHeight="1" outlineLevel="1">
      <c r="A522" s="115"/>
      <c r="B522" s="110" t="s">
        <v>220</v>
      </c>
      <c r="C522" s="111">
        <v>0</v>
      </c>
      <c r="D522" s="111">
        <v>0</v>
      </c>
      <c r="E522" s="111">
        <v>0</v>
      </c>
      <c r="F522" s="112"/>
    </row>
    <row r="523" spans="1:6" ht="15.2" hidden="1" customHeight="1" outlineLevel="1">
      <c r="A523" s="115"/>
      <c r="B523" s="110" t="s">
        <v>221</v>
      </c>
      <c r="C523" s="111">
        <v>89200.41</v>
      </c>
      <c r="D523" s="111">
        <v>0</v>
      </c>
      <c r="E523" s="111">
        <v>89200.41</v>
      </c>
      <c r="F523" s="112"/>
    </row>
    <row r="524" spans="1:6" ht="15.2" hidden="1" customHeight="1" outlineLevel="1">
      <c r="A524" s="115"/>
      <c r="B524" s="110" t="s">
        <v>274</v>
      </c>
      <c r="C524" s="111">
        <v>0</v>
      </c>
      <c r="D524" s="111">
        <v>0</v>
      </c>
      <c r="E524" s="111">
        <v>0</v>
      </c>
      <c r="F524" s="112"/>
    </row>
    <row r="525" spans="1:6" ht="15.2" hidden="1" customHeight="1" outlineLevel="1">
      <c r="A525" s="115"/>
      <c r="B525" s="110" t="s">
        <v>222</v>
      </c>
      <c r="C525" s="111">
        <v>2205120</v>
      </c>
      <c r="D525" s="111">
        <v>18433539</v>
      </c>
      <c r="E525" s="111">
        <v>20638659</v>
      </c>
      <c r="F525" s="112"/>
    </row>
    <row r="526" spans="1:6" ht="15.2" hidden="1" customHeight="1" outlineLevel="1">
      <c r="A526" s="115"/>
      <c r="B526" s="110" t="s">
        <v>278</v>
      </c>
      <c r="C526" s="111">
        <v>3130</v>
      </c>
      <c r="D526" s="111">
        <v>0</v>
      </c>
      <c r="E526" s="111">
        <v>3130</v>
      </c>
      <c r="F526" s="112"/>
    </row>
    <row r="527" spans="1:6" ht="15.2" hidden="1" customHeight="1" outlineLevel="1">
      <c r="A527" s="115"/>
      <c r="B527" s="110" t="s">
        <v>223</v>
      </c>
      <c r="C527" s="111">
        <v>966668</v>
      </c>
      <c r="D527" s="111">
        <v>2110209</v>
      </c>
      <c r="E527" s="111">
        <v>3076877</v>
      </c>
      <c r="F527" s="112"/>
    </row>
    <row r="528" spans="1:6" ht="15.2" hidden="1" customHeight="1" outlineLevel="1">
      <c r="A528" s="115"/>
      <c r="B528" s="110" t="s">
        <v>224</v>
      </c>
      <c r="C528" s="111">
        <v>173699.7691606365</v>
      </c>
      <c r="D528" s="111">
        <v>2976212.2308393656</v>
      </c>
      <c r="E528" s="111">
        <v>3149912.0000000023</v>
      </c>
      <c r="F528" s="112"/>
    </row>
    <row r="529" spans="1:6" ht="15.2" hidden="1" customHeight="1" outlineLevel="1">
      <c r="A529" s="115"/>
      <c r="B529" s="110" t="s">
        <v>225</v>
      </c>
      <c r="C529" s="111">
        <v>446380</v>
      </c>
      <c r="D529" s="111">
        <v>5793233</v>
      </c>
      <c r="E529" s="111">
        <v>6239613</v>
      </c>
      <c r="F529" s="112"/>
    </row>
    <row r="530" spans="1:6" ht="15.2" customHeight="1" collapsed="1">
      <c r="A530" s="115" t="s">
        <v>81</v>
      </c>
      <c r="B530" s="113" t="s">
        <v>243</v>
      </c>
      <c r="C530" s="111">
        <f>SUM($C$502:$C$529)</f>
        <v>28889466.604958843</v>
      </c>
      <c r="D530" s="111">
        <f>SUM($D$502:$D$529)</f>
        <v>290227285.09616947</v>
      </c>
      <c r="E530" s="111">
        <f>SUM($E$502:$E$529)</f>
        <v>319116751.7011283</v>
      </c>
      <c r="F530" s="112"/>
    </row>
    <row r="531" spans="1:6" ht="15.2" hidden="1" customHeight="1" outlineLevel="1">
      <c r="A531" s="115"/>
      <c r="B531" s="110" t="s">
        <v>202</v>
      </c>
      <c r="C531" s="111">
        <v>0</v>
      </c>
      <c r="D531" s="111">
        <v>196</v>
      </c>
      <c r="E531" s="111">
        <v>196</v>
      </c>
      <c r="F531" s="112"/>
    </row>
    <row r="532" spans="1:6" ht="15.2" hidden="1" customHeight="1" outlineLevel="1">
      <c r="A532" s="115"/>
      <c r="B532" s="110" t="s">
        <v>272</v>
      </c>
      <c r="C532" s="111">
        <v>0</v>
      </c>
      <c r="D532" s="111">
        <v>-32464</v>
      </c>
      <c r="E532" s="111">
        <v>-32464</v>
      </c>
      <c r="F532" s="112"/>
    </row>
    <row r="533" spans="1:6" ht="15.2" hidden="1" customHeight="1" outlineLevel="1">
      <c r="A533" s="115"/>
      <c r="B533" s="110" t="s">
        <v>203</v>
      </c>
      <c r="C533" s="111">
        <v>23923</v>
      </c>
      <c r="D533" s="111">
        <v>1</v>
      </c>
      <c r="E533" s="111">
        <v>23924</v>
      </c>
      <c r="F533" s="112"/>
    </row>
    <row r="534" spans="1:6" ht="15.2" hidden="1" customHeight="1" outlineLevel="1">
      <c r="A534" s="115"/>
      <c r="B534" s="110" t="s">
        <v>204</v>
      </c>
      <c r="C534" s="111">
        <v>18035</v>
      </c>
      <c r="D534" s="111">
        <v>27811</v>
      </c>
      <c r="E534" s="111">
        <v>45846</v>
      </c>
      <c r="F534" s="112"/>
    </row>
    <row r="535" spans="1:6" ht="15.2" hidden="1" customHeight="1" outlineLevel="1">
      <c r="A535" s="115"/>
      <c r="B535" s="110" t="s">
        <v>205</v>
      </c>
      <c r="C535" s="111">
        <v>0</v>
      </c>
      <c r="D535" s="111">
        <v>317974</v>
      </c>
      <c r="E535" s="111">
        <v>317974</v>
      </c>
      <c r="F535" s="112"/>
    </row>
    <row r="536" spans="1:6" ht="15.2" hidden="1" customHeight="1" outlineLevel="1">
      <c r="A536" s="115"/>
      <c r="B536" s="110" t="s">
        <v>206</v>
      </c>
      <c r="C536" s="111">
        <v>0</v>
      </c>
      <c r="D536" s="111">
        <v>0</v>
      </c>
      <c r="E536" s="111">
        <v>0</v>
      </c>
      <c r="F536" s="112"/>
    </row>
    <row r="537" spans="1:6" ht="15.2" hidden="1" customHeight="1" outlineLevel="1">
      <c r="A537" s="115"/>
      <c r="B537" s="110" t="s">
        <v>207</v>
      </c>
      <c r="C537" s="111">
        <v>9235</v>
      </c>
      <c r="D537" s="111">
        <v>348053</v>
      </c>
      <c r="E537" s="111">
        <v>357288</v>
      </c>
      <c r="F537" s="112"/>
    </row>
    <row r="538" spans="1:6" ht="15.2" hidden="1" customHeight="1" outlineLevel="1">
      <c r="A538" s="115"/>
      <c r="B538" s="110" t="s">
        <v>208</v>
      </c>
      <c r="C538" s="111">
        <v>6578174</v>
      </c>
      <c r="D538" s="111">
        <v>54680033</v>
      </c>
      <c r="E538" s="111">
        <v>61258207</v>
      </c>
      <c r="F538" s="112"/>
    </row>
    <row r="539" spans="1:6" ht="15.2" hidden="1" customHeight="1" outlineLevel="1">
      <c r="A539" s="115"/>
      <c r="B539" s="110" t="s">
        <v>209</v>
      </c>
      <c r="C539" s="111">
        <v>464952.74506016035</v>
      </c>
      <c r="D539" s="111">
        <v>5922899.2549398411</v>
      </c>
      <c r="E539" s="111">
        <v>6387852.0000000019</v>
      </c>
      <c r="F539" s="112"/>
    </row>
    <row r="540" spans="1:6" ht="15.2" hidden="1" customHeight="1" outlineLevel="1">
      <c r="A540" s="115"/>
      <c r="B540" s="110" t="s">
        <v>211</v>
      </c>
      <c r="C540" s="111">
        <v>1009673</v>
      </c>
      <c r="D540" s="111">
        <v>5449792</v>
      </c>
      <c r="E540" s="111">
        <v>6459465</v>
      </c>
      <c r="F540" s="112"/>
    </row>
    <row r="541" spans="1:6" ht="15.2" hidden="1" customHeight="1" outlineLevel="1">
      <c r="A541" s="115"/>
      <c r="B541" s="110" t="s">
        <v>212</v>
      </c>
      <c r="C541" s="111">
        <v>30290</v>
      </c>
      <c r="D541" s="111">
        <v>0</v>
      </c>
      <c r="E541" s="111">
        <v>30290</v>
      </c>
      <c r="F541" s="112"/>
    </row>
    <row r="542" spans="1:6" ht="15.2" hidden="1" customHeight="1" outlineLevel="1">
      <c r="A542" s="115"/>
      <c r="B542" s="110" t="s">
        <v>213</v>
      </c>
      <c r="C542" s="111">
        <v>380962</v>
      </c>
      <c r="D542" s="111">
        <v>5614592</v>
      </c>
      <c r="E542" s="111">
        <v>5995554</v>
      </c>
      <c r="F542" s="112"/>
    </row>
    <row r="543" spans="1:6" ht="15.2" hidden="1" customHeight="1" outlineLevel="1">
      <c r="A543" s="115"/>
      <c r="B543" s="110" t="s">
        <v>214</v>
      </c>
      <c r="C543" s="111">
        <v>109765</v>
      </c>
      <c r="D543" s="111">
        <v>16867</v>
      </c>
      <c r="E543" s="111">
        <v>126632</v>
      </c>
      <c r="F543" s="112"/>
    </row>
    <row r="544" spans="1:6" ht="15.2" hidden="1" customHeight="1" outlineLevel="1">
      <c r="A544" s="115"/>
      <c r="B544" s="110" t="s">
        <v>273</v>
      </c>
      <c r="C544" s="111">
        <v>-1789</v>
      </c>
      <c r="D544" s="111">
        <v>1193873</v>
      </c>
      <c r="E544" s="111">
        <v>1192084</v>
      </c>
      <c r="F544" s="112"/>
    </row>
    <row r="545" spans="1:6" ht="15.2" hidden="1" customHeight="1" outlineLevel="1">
      <c r="A545" s="115"/>
      <c r="B545" s="110" t="s">
        <v>215</v>
      </c>
      <c r="C545" s="111">
        <v>43501</v>
      </c>
      <c r="D545" s="111">
        <v>0</v>
      </c>
      <c r="E545" s="111">
        <v>43501</v>
      </c>
      <c r="F545" s="112"/>
    </row>
    <row r="546" spans="1:6" ht="15.2" hidden="1" customHeight="1" outlineLevel="1">
      <c r="A546" s="115"/>
      <c r="B546" s="110" t="s">
        <v>216</v>
      </c>
      <c r="C546" s="111">
        <v>164</v>
      </c>
      <c r="D546" s="111">
        <v>12485</v>
      </c>
      <c r="E546" s="111">
        <v>12649</v>
      </c>
      <c r="F546" s="112"/>
    </row>
    <row r="547" spans="1:6" ht="15.2" hidden="1" customHeight="1" outlineLevel="1">
      <c r="A547" s="115"/>
      <c r="B547" s="110" t="s">
        <v>217</v>
      </c>
      <c r="C547" s="111">
        <v>0</v>
      </c>
      <c r="D547" s="111">
        <v>0</v>
      </c>
      <c r="E547" s="111">
        <v>0</v>
      </c>
      <c r="F547" s="112"/>
    </row>
    <row r="548" spans="1:6" ht="15.2" hidden="1" customHeight="1" outlineLevel="1">
      <c r="A548" s="115"/>
      <c r="B548" s="110" t="s">
        <v>218</v>
      </c>
      <c r="C548" s="111">
        <v>488126</v>
      </c>
      <c r="D548" s="111">
        <v>4204659</v>
      </c>
      <c r="E548" s="111">
        <v>4692785</v>
      </c>
      <c r="F548" s="112"/>
    </row>
    <row r="549" spans="1:6" ht="15.2" hidden="1" customHeight="1" outlineLevel="1">
      <c r="A549" s="115"/>
      <c r="B549" s="110" t="s">
        <v>219</v>
      </c>
      <c r="C549" s="111">
        <v>0</v>
      </c>
      <c r="D549" s="111">
        <v>0</v>
      </c>
      <c r="E549" s="111">
        <v>0</v>
      </c>
      <c r="F549" s="112"/>
    </row>
    <row r="550" spans="1:6" ht="15.2" hidden="1" customHeight="1" outlineLevel="1">
      <c r="A550" s="115"/>
      <c r="B550" s="110" t="s">
        <v>277</v>
      </c>
      <c r="C550" s="111">
        <v>-21</v>
      </c>
      <c r="D550" s="111">
        <v>-296</v>
      </c>
      <c r="E550" s="111">
        <v>-317</v>
      </c>
      <c r="F550" s="112"/>
    </row>
    <row r="551" spans="1:6" ht="15.2" hidden="1" customHeight="1" outlineLevel="1">
      <c r="A551" s="115"/>
      <c r="B551" s="110" t="s">
        <v>220</v>
      </c>
      <c r="C551" s="111">
        <v>0</v>
      </c>
      <c r="D551" s="111">
        <v>0</v>
      </c>
      <c r="E551" s="111">
        <v>0</v>
      </c>
      <c r="F551" s="112"/>
    </row>
    <row r="552" spans="1:6" ht="15.2" hidden="1" customHeight="1" outlineLevel="1">
      <c r="A552" s="115"/>
      <c r="B552" s="110" t="s">
        <v>221</v>
      </c>
      <c r="C552" s="111">
        <v>0</v>
      </c>
      <c r="D552" s="111">
        <v>0</v>
      </c>
      <c r="E552" s="111">
        <v>0</v>
      </c>
      <c r="F552" s="112"/>
    </row>
    <row r="553" spans="1:6" ht="15.2" hidden="1" customHeight="1" outlineLevel="1">
      <c r="A553" s="115"/>
      <c r="B553" s="110" t="s">
        <v>274</v>
      </c>
      <c r="C553" s="111">
        <v>0</v>
      </c>
      <c r="D553" s="111">
        <v>0</v>
      </c>
      <c r="E553" s="111">
        <v>0</v>
      </c>
      <c r="F553" s="112"/>
    </row>
    <row r="554" spans="1:6" ht="15.2" hidden="1" customHeight="1" outlineLevel="1">
      <c r="A554" s="115"/>
      <c r="B554" s="110" t="s">
        <v>222</v>
      </c>
      <c r="C554" s="111">
        <v>95429</v>
      </c>
      <c r="D554" s="111">
        <v>-2121108</v>
      </c>
      <c r="E554" s="111">
        <v>-2025679</v>
      </c>
      <c r="F554" s="112"/>
    </row>
    <row r="555" spans="1:6" ht="15.2" hidden="1" customHeight="1" outlineLevel="1">
      <c r="A555" s="115"/>
      <c r="B555" s="110" t="s">
        <v>278</v>
      </c>
      <c r="C555" s="111">
        <v>-37587</v>
      </c>
      <c r="D555" s="111">
        <v>0</v>
      </c>
      <c r="E555" s="111">
        <v>-37587</v>
      </c>
      <c r="F555" s="112"/>
    </row>
    <row r="556" spans="1:6" ht="15.2" hidden="1" customHeight="1" outlineLevel="1">
      <c r="A556" s="115"/>
      <c r="B556" s="110" t="s">
        <v>223</v>
      </c>
      <c r="C556" s="111">
        <v>0</v>
      </c>
      <c r="D556" s="111">
        <v>0</v>
      </c>
      <c r="E556" s="111">
        <v>0</v>
      </c>
      <c r="F556" s="112"/>
    </row>
    <row r="557" spans="1:6" ht="15.2" hidden="1" customHeight="1" outlineLevel="1">
      <c r="A557" s="115"/>
      <c r="B557" s="110" t="s">
        <v>224</v>
      </c>
      <c r="C557" s="114">
        <v>-25.642110846174742</v>
      </c>
      <c r="D557" s="111">
        <v>-439.35788915382528</v>
      </c>
      <c r="E557" s="111">
        <v>-465</v>
      </c>
      <c r="F557" s="112"/>
    </row>
    <row r="558" spans="1:6" ht="15.2" hidden="1" customHeight="1" outlineLevel="1">
      <c r="A558" s="115"/>
      <c r="B558" s="110" t="s">
        <v>225</v>
      </c>
      <c r="C558" s="111">
        <v>-2179</v>
      </c>
      <c r="D558" s="111">
        <v>-28273</v>
      </c>
      <c r="E558" s="111">
        <v>-30452</v>
      </c>
      <c r="F558" s="112"/>
    </row>
    <row r="559" spans="1:6" ht="15.2" customHeight="1" collapsed="1">
      <c r="A559" s="115" t="s">
        <v>83</v>
      </c>
      <c r="B559" s="113" t="s">
        <v>244</v>
      </c>
      <c r="C559" s="111">
        <f>SUM($C$531:$C$558)</f>
        <v>9210628.1029493138</v>
      </c>
      <c r="D559" s="111">
        <f>SUM($D$531:$D$558)</f>
        <v>75606654.897050679</v>
      </c>
      <c r="E559" s="111">
        <f>SUM($E$531:$E$558)</f>
        <v>84817283</v>
      </c>
      <c r="F559" s="112"/>
    </row>
    <row r="560" spans="1:6" ht="15.2" hidden="1" customHeight="1" outlineLevel="1">
      <c r="A560" s="115"/>
      <c r="B560" s="110" t="s">
        <v>202</v>
      </c>
      <c r="C560" s="111">
        <v>0</v>
      </c>
      <c r="D560" s="111">
        <v>0</v>
      </c>
      <c r="E560" s="111">
        <v>0</v>
      </c>
      <c r="F560" s="112"/>
    </row>
    <row r="561" spans="1:6" ht="15.2" hidden="1" customHeight="1" outlineLevel="1">
      <c r="A561" s="115"/>
      <c r="B561" s="110" t="s">
        <v>272</v>
      </c>
      <c r="C561" s="111">
        <v>0</v>
      </c>
      <c r="D561" s="111">
        <v>0</v>
      </c>
      <c r="E561" s="111">
        <v>0</v>
      </c>
      <c r="F561" s="112"/>
    </row>
    <row r="562" spans="1:6" ht="15.2" hidden="1" customHeight="1" outlineLevel="1">
      <c r="A562" s="115"/>
      <c r="B562" s="110" t="s">
        <v>203</v>
      </c>
      <c r="C562" s="111">
        <v>0</v>
      </c>
      <c r="D562" s="111">
        <v>0</v>
      </c>
      <c r="E562" s="111">
        <v>0</v>
      </c>
      <c r="F562" s="112"/>
    </row>
    <row r="563" spans="1:6" ht="15.2" hidden="1" customHeight="1" outlineLevel="1">
      <c r="A563" s="115"/>
      <c r="B563" s="110" t="s">
        <v>204</v>
      </c>
      <c r="C563" s="111">
        <v>34833</v>
      </c>
      <c r="D563" s="111">
        <v>53712</v>
      </c>
      <c r="E563" s="111">
        <v>88545</v>
      </c>
      <c r="F563" s="112"/>
    </row>
    <row r="564" spans="1:6" ht="15.2" hidden="1" customHeight="1" outlineLevel="1">
      <c r="A564" s="115"/>
      <c r="B564" s="110" t="s">
        <v>205</v>
      </c>
      <c r="C564" s="111">
        <v>0</v>
      </c>
      <c r="D564" s="111">
        <v>2624141</v>
      </c>
      <c r="E564" s="111">
        <v>2624141</v>
      </c>
      <c r="F564" s="112"/>
    </row>
    <row r="565" spans="1:6" ht="15.2" hidden="1" customHeight="1" outlineLevel="1">
      <c r="A565" s="115"/>
      <c r="B565" s="110" t="s">
        <v>206</v>
      </c>
      <c r="C565" s="111">
        <v>0</v>
      </c>
      <c r="D565" s="111">
        <v>0</v>
      </c>
      <c r="E565" s="111">
        <v>0</v>
      </c>
      <c r="F565" s="112"/>
    </row>
    <row r="566" spans="1:6" ht="15.2" hidden="1" customHeight="1" outlineLevel="1">
      <c r="A566" s="115"/>
      <c r="B566" s="110" t="s">
        <v>207</v>
      </c>
      <c r="C566" s="111">
        <v>0</v>
      </c>
      <c r="D566" s="111">
        <v>0</v>
      </c>
      <c r="E566" s="111">
        <v>0</v>
      </c>
      <c r="F566" s="112"/>
    </row>
    <row r="567" spans="1:6" ht="15.2" hidden="1" customHeight="1" outlineLevel="1">
      <c r="A567" s="115"/>
      <c r="B567" s="110" t="s">
        <v>208</v>
      </c>
      <c r="C567" s="111">
        <v>14019803</v>
      </c>
      <c r="D567" s="111">
        <v>116537409</v>
      </c>
      <c r="E567" s="111">
        <v>130557212</v>
      </c>
      <c r="F567" s="112"/>
    </row>
    <row r="568" spans="1:6" ht="15.2" hidden="1" customHeight="1" outlineLevel="1">
      <c r="A568" s="115"/>
      <c r="B568" s="110" t="s">
        <v>209</v>
      </c>
      <c r="C568" s="111">
        <v>3446604.2338841269</v>
      </c>
      <c r="D568" s="111">
        <v>43905299.766115889</v>
      </c>
      <c r="E568" s="111">
        <v>47351904.000000015</v>
      </c>
      <c r="F568" s="112"/>
    </row>
    <row r="569" spans="1:6" ht="15.2" hidden="1" customHeight="1" outlineLevel="1">
      <c r="A569" s="115"/>
      <c r="B569" s="110" t="s">
        <v>211</v>
      </c>
      <c r="C569" s="111">
        <v>15099352</v>
      </c>
      <c r="D569" s="111">
        <v>81499962</v>
      </c>
      <c r="E569" s="111">
        <v>96599314</v>
      </c>
      <c r="F569" s="112"/>
    </row>
    <row r="570" spans="1:6" ht="15.2" hidden="1" customHeight="1" outlineLevel="1">
      <c r="A570" s="115"/>
      <c r="B570" s="110" t="s">
        <v>212</v>
      </c>
      <c r="C570" s="111">
        <v>648557</v>
      </c>
      <c r="D570" s="111">
        <v>0</v>
      </c>
      <c r="E570" s="111">
        <v>648557</v>
      </c>
      <c r="F570" s="112"/>
    </row>
    <row r="571" spans="1:6" ht="15.2" hidden="1" customHeight="1" outlineLevel="1">
      <c r="A571" s="115"/>
      <c r="B571" s="110" t="s">
        <v>213</v>
      </c>
      <c r="C571" s="111">
        <v>4648010</v>
      </c>
      <c r="D571" s="111">
        <v>68502129</v>
      </c>
      <c r="E571" s="111">
        <v>73150139</v>
      </c>
      <c r="F571" s="112"/>
    </row>
    <row r="572" spans="1:6" ht="15.2" hidden="1" customHeight="1" outlineLevel="1">
      <c r="A572" s="115"/>
      <c r="B572" s="110" t="s">
        <v>214</v>
      </c>
      <c r="C572" s="111">
        <v>1629882</v>
      </c>
      <c r="D572" s="111">
        <v>250447</v>
      </c>
      <c r="E572" s="111">
        <v>1880329</v>
      </c>
      <c r="F572" s="112"/>
    </row>
    <row r="573" spans="1:6" ht="15.2" hidden="1" customHeight="1" outlineLevel="1">
      <c r="A573" s="115"/>
      <c r="B573" s="110" t="s">
        <v>273</v>
      </c>
      <c r="C573" s="111">
        <v>-5509</v>
      </c>
      <c r="D573" s="111">
        <v>3675087</v>
      </c>
      <c r="E573" s="111">
        <v>3669578</v>
      </c>
      <c r="F573" s="112"/>
    </row>
    <row r="574" spans="1:6" ht="15.2" hidden="1" customHeight="1" outlineLevel="1">
      <c r="A574" s="115"/>
      <c r="B574" s="110" t="s">
        <v>215</v>
      </c>
      <c r="C574" s="111">
        <v>986419</v>
      </c>
      <c r="D574" s="111">
        <v>6</v>
      </c>
      <c r="E574" s="111">
        <v>986425</v>
      </c>
      <c r="F574" s="112"/>
    </row>
    <row r="575" spans="1:6" ht="15.2" hidden="1" customHeight="1" outlineLevel="1">
      <c r="A575" s="115"/>
      <c r="B575" s="110" t="s">
        <v>216</v>
      </c>
      <c r="C575" s="111">
        <v>0</v>
      </c>
      <c r="D575" s="111">
        <v>0</v>
      </c>
      <c r="E575" s="111">
        <v>0</v>
      </c>
      <c r="F575" s="112"/>
    </row>
    <row r="576" spans="1:6" ht="15.2" hidden="1" customHeight="1" outlineLevel="1">
      <c r="A576" s="115"/>
      <c r="B576" s="110" t="s">
        <v>217</v>
      </c>
      <c r="C576" s="114"/>
      <c r="D576" s="114"/>
      <c r="E576" s="111">
        <v>0</v>
      </c>
      <c r="F576" s="112"/>
    </row>
    <row r="577" spans="1:6" ht="15.2" hidden="1" customHeight="1" outlineLevel="1">
      <c r="A577" s="115"/>
      <c r="B577" s="110" t="s">
        <v>218</v>
      </c>
      <c r="C577" s="111">
        <v>5753655</v>
      </c>
      <c r="D577" s="111">
        <v>49561339</v>
      </c>
      <c r="E577" s="111">
        <v>55314994</v>
      </c>
      <c r="F577" s="112"/>
    </row>
    <row r="578" spans="1:6" ht="15.2" hidden="1" customHeight="1" outlineLevel="1">
      <c r="A578" s="115"/>
      <c r="B578" s="110" t="s">
        <v>219</v>
      </c>
      <c r="C578" s="114"/>
      <c r="D578" s="114"/>
      <c r="E578" s="111">
        <v>0</v>
      </c>
      <c r="F578" s="112"/>
    </row>
    <row r="579" spans="1:6" ht="15.2" hidden="1" customHeight="1" outlineLevel="1">
      <c r="A579" s="115"/>
      <c r="B579" s="110" t="s">
        <v>277</v>
      </c>
      <c r="C579" s="111">
        <v>11</v>
      </c>
      <c r="D579" s="111">
        <v>159</v>
      </c>
      <c r="E579" s="111">
        <v>170</v>
      </c>
      <c r="F579" s="112"/>
    </row>
    <row r="580" spans="1:6" ht="15.2" hidden="1" customHeight="1" outlineLevel="1">
      <c r="A580" s="115"/>
      <c r="B580" s="110" t="s">
        <v>220</v>
      </c>
      <c r="C580" s="114"/>
      <c r="D580" s="114"/>
      <c r="E580" s="111">
        <v>0</v>
      </c>
      <c r="F580" s="112"/>
    </row>
    <row r="581" spans="1:6" ht="15.2" hidden="1" customHeight="1" outlineLevel="1">
      <c r="A581" s="115"/>
      <c r="B581" s="110" t="s">
        <v>221</v>
      </c>
      <c r="C581" s="114"/>
      <c r="D581" s="114"/>
      <c r="E581" s="111">
        <v>0</v>
      </c>
      <c r="F581" s="112"/>
    </row>
    <row r="582" spans="1:6" ht="15.2" hidden="1" customHeight="1" outlineLevel="1">
      <c r="A582" s="115"/>
      <c r="B582" s="110" t="s">
        <v>274</v>
      </c>
      <c r="C582" s="111">
        <v>0</v>
      </c>
      <c r="D582" s="111">
        <v>0</v>
      </c>
      <c r="E582" s="111">
        <v>0</v>
      </c>
      <c r="F582" s="112"/>
    </row>
    <row r="583" spans="1:6" ht="15.2" hidden="1" customHeight="1" outlineLevel="1">
      <c r="A583" s="115"/>
      <c r="B583" s="110" t="s">
        <v>222</v>
      </c>
      <c r="C583" s="111">
        <v>1335105</v>
      </c>
      <c r="D583" s="111">
        <v>5754637</v>
      </c>
      <c r="E583" s="111">
        <v>7089742</v>
      </c>
      <c r="F583" s="112"/>
    </row>
    <row r="584" spans="1:6" ht="15.2" hidden="1" customHeight="1" outlineLevel="1">
      <c r="A584" s="115"/>
      <c r="B584" s="110" t="s">
        <v>278</v>
      </c>
      <c r="C584" s="111">
        <v>433869</v>
      </c>
      <c r="D584" s="111">
        <v>0</v>
      </c>
      <c r="E584" s="111">
        <v>433869</v>
      </c>
      <c r="F584" s="112"/>
    </row>
    <row r="585" spans="1:6" ht="15.2" hidden="1" customHeight="1" outlineLevel="1">
      <c r="A585" s="115"/>
      <c r="B585" s="110" t="s">
        <v>223</v>
      </c>
      <c r="C585" s="114"/>
      <c r="D585" s="114"/>
      <c r="E585" s="111">
        <v>0</v>
      </c>
      <c r="F585" s="112"/>
    </row>
    <row r="586" spans="1:6" ht="15.2" hidden="1" customHeight="1" outlineLevel="1">
      <c r="A586" s="115"/>
      <c r="B586" s="110" t="s">
        <v>224</v>
      </c>
      <c r="C586" s="114"/>
      <c r="D586" s="114"/>
      <c r="E586" s="111">
        <v>0</v>
      </c>
      <c r="F586" s="112"/>
    </row>
    <row r="587" spans="1:6" ht="15.2" hidden="1" customHeight="1" outlineLevel="1">
      <c r="A587" s="115"/>
      <c r="B587" s="110" t="s">
        <v>225</v>
      </c>
      <c r="C587" s="111">
        <v>0</v>
      </c>
      <c r="D587" s="111">
        <v>0</v>
      </c>
      <c r="E587" s="111">
        <v>0</v>
      </c>
      <c r="F587" s="112"/>
    </row>
    <row r="588" spans="1:6" ht="15.2" customHeight="1" collapsed="1">
      <c r="A588" s="115" t="s">
        <v>85</v>
      </c>
      <c r="B588" s="113" t="s">
        <v>245</v>
      </c>
      <c r="C588" s="111">
        <f>SUM($C$560:$C$587)</f>
        <v>48030591.233884126</v>
      </c>
      <c r="D588" s="111">
        <f>SUM($D$560:$D$587)</f>
        <v>372364327.7661159</v>
      </c>
      <c r="E588" s="111">
        <f>SUM($E$560:$E$587)</f>
        <v>420394919</v>
      </c>
      <c r="F588" s="112"/>
    </row>
    <row r="589" spans="1:6" hidden="1" outlineLevel="1">
      <c r="A589" s="116"/>
      <c r="B589" s="110" t="s">
        <v>202</v>
      </c>
      <c r="C589" s="111">
        <v>0</v>
      </c>
      <c r="D589" s="111">
        <v>79895</v>
      </c>
      <c r="E589" s="111">
        <v>79895</v>
      </c>
      <c r="F589" s="112"/>
    </row>
    <row r="590" spans="1:6" hidden="1" outlineLevel="1">
      <c r="A590" s="116"/>
      <c r="B590" s="117" t="s">
        <v>272</v>
      </c>
      <c r="C590" s="111">
        <v>0</v>
      </c>
      <c r="D590" s="111">
        <v>0</v>
      </c>
      <c r="E590" s="111">
        <v>0</v>
      </c>
      <c r="F590" s="112"/>
    </row>
    <row r="591" spans="1:6" hidden="1" outlineLevel="1">
      <c r="A591" s="116"/>
      <c r="B591" s="117" t="s">
        <v>203</v>
      </c>
      <c r="C591" s="111">
        <v>37700</v>
      </c>
      <c r="D591" s="111">
        <v>1</v>
      </c>
      <c r="E591" s="111">
        <v>37701</v>
      </c>
      <c r="F591" s="112"/>
    </row>
    <row r="592" spans="1:6" hidden="1" outlineLevel="1">
      <c r="A592" s="116"/>
      <c r="B592" s="117" t="s">
        <v>204</v>
      </c>
      <c r="C592" s="114">
        <v>0</v>
      </c>
      <c r="D592" s="114">
        <v>215244</v>
      </c>
      <c r="E592" s="111">
        <v>215244</v>
      </c>
      <c r="F592" s="112"/>
    </row>
    <row r="593" spans="1:6" hidden="1" outlineLevel="1">
      <c r="A593" s="116"/>
      <c r="B593" s="117" t="s">
        <v>205</v>
      </c>
      <c r="C593" s="111">
        <v>0</v>
      </c>
      <c r="D593" s="111">
        <v>63210</v>
      </c>
      <c r="E593" s="111">
        <v>63210</v>
      </c>
      <c r="F593" s="112"/>
    </row>
    <row r="594" spans="1:6" hidden="1" outlineLevel="1">
      <c r="A594" s="116"/>
      <c r="B594" s="117" t="s">
        <v>206</v>
      </c>
      <c r="C594" s="111">
        <v>1481</v>
      </c>
      <c r="D594" s="111">
        <v>5156</v>
      </c>
      <c r="E594" s="111">
        <v>6637</v>
      </c>
      <c r="F594" s="112"/>
    </row>
    <row r="595" spans="1:6" hidden="1" outlineLevel="1">
      <c r="A595" s="116"/>
      <c r="B595" s="117" t="s">
        <v>207</v>
      </c>
      <c r="C595" s="111">
        <v>305</v>
      </c>
      <c r="D595" s="111">
        <v>11500</v>
      </c>
      <c r="E595" s="111">
        <v>11805</v>
      </c>
      <c r="F595" s="112"/>
    </row>
    <row r="596" spans="1:6" hidden="1" outlineLevel="1">
      <c r="A596" s="116"/>
      <c r="B596" s="117" t="s">
        <v>208</v>
      </c>
      <c r="C596" s="111">
        <v>471917</v>
      </c>
      <c r="D596" s="111">
        <v>3922734</v>
      </c>
      <c r="E596" s="111">
        <v>4394651</v>
      </c>
      <c r="F596" s="112"/>
    </row>
    <row r="597" spans="1:6" hidden="1" outlineLevel="1">
      <c r="A597" s="116"/>
      <c r="B597" s="117" t="s">
        <v>209</v>
      </c>
      <c r="C597" s="111">
        <v>70625.468998046417</v>
      </c>
      <c r="D597" s="111">
        <v>899677.53100195364</v>
      </c>
      <c r="E597" s="111">
        <v>970303</v>
      </c>
      <c r="F597" s="112"/>
    </row>
    <row r="598" spans="1:6" hidden="1" outlineLevel="1">
      <c r="A598" s="116"/>
      <c r="B598" s="117" t="s">
        <v>211</v>
      </c>
      <c r="C598" s="111">
        <v>236740</v>
      </c>
      <c r="D598" s="111">
        <v>1279210</v>
      </c>
      <c r="E598" s="111">
        <v>1515950</v>
      </c>
      <c r="F598" s="112"/>
    </row>
    <row r="599" spans="1:6" hidden="1" outlineLevel="1">
      <c r="A599" s="116"/>
      <c r="B599" s="117" t="s">
        <v>212</v>
      </c>
      <c r="C599" s="111">
        <v>11606</v>
      </c>
      <c r="D599" s="111"/>
      <c r="E599" s="111">
        <v>11606</v>
      </c>
      <c r="F599" s="112"/>
    </row>
    <row r="600" spans="1:6" hidden="1" outlineLevel="1">
      <c r="A600" s="116"/>
      <c r="B600" s="117" t="s">
        <v>213</v>
      </c>
      <c r="C600" s="111">
        <v>2351574</v>
      </c>
      <c r="D600" s="111">
        <v>34657370</v>
      </c>
      <c r="E600" s="111">
        <v>37008944</v>
      </c>
      <c r="F600" s="112"/>
    </row>
    <row r="601" spans="1:6" hidden="1" outlineLevel="1">
      <c r="A601" s="116"/>
      <c r="B601" s="117" t="s">
        <v>214</v>
      </c>
      <c r="C601" s="111">
        <v>54221</v>
      </c>
      <c r="D601" s="111">
        <v>8331</v>
      </c>
      <c r="E601" s="111">
        <v>62552</v>
      </c>
      <c r="F601" s="112"/>
    </row>
    <row r="602" spans="1:6" hidden="1" outlineLevel="1">
      <c r="A602" s="116"/>
      <c r="B602" s="117" t="s">
        <v>273</v>
      </c>
      <c r="C602" s="111">
        <v>-345</v>
      </c>
      <c r="D602" s="111">
        <v>231069</v>
      </c>
      <c r="E602" s="111">
        <v>230724</v>
      </c>
      <c r="F602" s="112"/>
    </row>
    <row r="603" spans="1:6" hidden="1" outlineLevel="1">
      <c r="A603" s="116"/>
      <c r="B603" s="117" t="s">
        <v>215</v>
      </c>
      <c r="C603" s="111">
        <v>28088</v>
      </c>
      <c r="D603" s="111">
        <v>0</v>
      </c>
      <c r="E603" s="111">
        <v>28088</v>
      </c>
      <c r="F603" s="112"/>
    </row>
    <row r="604" spans="1:6" hidden="1" outlineLevel="1">
      <c r="A604" s="116"/>
      <c r="B604" s="117" t="s">
        <v>216</v>
      </c>
      <c r="C604" s="111">
        <v>1578</v>
      </c>
      <c r="D604" s="111">
        <v>120128</v>
      </c>
      <c r="E604" s="111">
        <v>121706</v>
      </c>
      <c r="F604" s="112"/>
    </row>
    <row r="605" spans="1:6" hidden="1" outlineLevel="1">
      <c r="A605" s="116"/>
      <c r="B605" s="117" t="s">
        <v>217</v>
      </c>
      <c r="C605" s="114"/>
      <c r="D605" s="114"/>
      <c r="E605" s="111">
        <v>0</v>
      </c>
      <c r="F605" s="112"/>
    </row>
    <row r="606" spans="1:6" hidden="1" outlineLevel="1">
      <c r="A606" s="116"/>
      <c r="B606" s="117" t="s">
        <v>218</v>
      </c>
      <c r="C606" s="111">
        <v>612199</v>
      </c>
      <c r="D606" s="111">
        <v>5273416</v>
      </c>
      <c r="E606" s="111">
        <v>5885615</v>
      </c>
      <c r="F606" s="112"/>
    </row>
    <row r="607" spans="1:6" hidden="1" outlineLevel="1">
      <c r="A607" s="116"/>
      <c r="B607" s="117" t="s">
        <v>219</v>
      </c>
      <c r="C607" s="114"/>
      <c r="D607" s="114"/>
      <c r="E607" s="111">
        <v>0</v>
      </c>
      <c r="F607" s="112"/>
    </row>
    <row r="608" spans="1:6" hidden="1" outlineLevel="1">
      <c r="A608" s="116"/>
      <c r="B608" s="117" t="s">
        <v>277</v>
      </c>
      <c r="C608" s="111">
        <v>2522</v>
      </c>
      <c r="D608" s="111">
        <v>36292</v>
      </c>
      <c r="E608" s="111">
        <v>38814</v>
      </c>
      <c r="F608" s="112"/>
    </row>
    <row r="609" spans="1:6" hidden="1" outlineLevel="1">
      <c r="A609" s="116"/>
      <c r="B609" s="117" t="s">
        <v>220</v>
      </c>
      <c r="C609" s="114"/>
      <c r="D609" s="114"/>
      <c r="E609" s="111">
        <v>0</v>
      </c>
      <c r="F609" s="112"/>
    </row>
    <row r="610" spans="1:6" hidden="1" outlineLevel="1">
      <c r="A610" s="116"/>
      <c r="B610" s="117" t="s">
        <v>221</v>
      </c>
      <c r="C610" s="111">
        <v>33137</v>
      </c>
      <c r="D610" s="114"/>
      <c r="E610" s="111">
        <v>33137</v>
      </c>
      <c r="F610" s="112"/>
    </row>
    <row r="611" spans="1:6" hidden="1" outlineLevel="1">
      <c r="A611" s="116"/>
      <c r="B611" s="117" t="s">
        <v>274</v>
      </c>
      <c r="C611" s="111">
        <v>0</v>
      </c>
      <c r="D611" s="111">
        <v>0</v>
      </c>
      <c r="E611" s="111">
        <v>0</v>
      </c>
      <c r="F611" s="112"/>
    </row>
    <row r="612" spans="1:6" hidden="1" outlineLevel="1">
      <c r="A612" s="116"/>
      <c r="B612" s="117" t="s">
        <v>222</v>
      </c>
      <c r="C612" s="111">
        <v>117719</v>
      </c>
      <c r="D612" s="111">
        <v>1517588</v>
      </c>
      <c r="E612" s="111">
        <v>1635307</v>
      </c>
      <c r="F612" s="112"/>
    </row>
    <row r="613" spans="1:6" hidden="1" outlineLevel="1">
      <c r="A613" s="116"/>
      <c r="B613" s="117" t="s">
        <v>278</v>
      </c>
      <c r="C613" s="111">
        <v>0</v>
      </c>
      <c r="D613" s="111">
        <v>0</v>
      </c>
      <c r="E613" s="111">
        <v>0</v>
      </c>
      <c r="F613" s="112"/>
    </row>
    <row r="614" spans="1:6" hidden="1" outlineLevel="1">
      <c r="A614" s="116"/>
      <c r="B614" s="117" t="s">
        <v>223</v>
      </c>
      <c r="C614" s="111">
        <v>0</v>
      </c>
      <c r="D614" s="111">
        <v>212676</v>
      </c>
      <c r="E614" s="111">
        <v>212676</v>
      </c>
      <c r="F614" s="112"/>
    </row>
    <row r="615" spans="1:6" hidden="1" outlineLevel="1">
      <c r="A615" s="116"/>
      <c r="B615" s="117" t="s">
        <v>224</v>
      </c>
      <c r="C615" s="111">
        <v>926.75551587271548</v>
      </c>
      <c r="D615" s="111">
        <v>15879.244484127277</v>
      </c>
      <c r="E615" s="111">
        <v>16805.999999999993</v>
      </c>
      <c r="F615" s="112"/>
    </row>
    <row r="616" spans="1:6" hidden="1" outlineLevel="1">
      <c r="A616" s="116"/>
      <c r="B616" s="117" t="s">
        <v>225</v>
      </c>
      <c r="C616" s="111">
        <v>5468</v>
      </c>
      <c r="D616" s="111">
        <v>70963</v>
      </c>
      <c r="E616" s="111">
        <v>76431</v>
      </c>
      <c r="F616" s="112"/>
    </row>
    <row r="617" spans="1:6" ht="42.75" collapsed="1">
      <c r="A617" s="116" t="s">
        <v>87</v>
      </c>
      <c r="B617" s="118" t="s">
        <v>246</v>
      </c>
      <c r="C617" s="111">
        <f>SUM($C$589:$C$616)</f>
        <v>4037462.2245139191</v>
      </c>
      <c r="D617" s="111">
        <f>SUM($D$589:$D$616)</f>
        <v>48620339.775486082</v>
      </c>
      <c r="E617" s="111">
        <f>SUM($E$589:$E$616)</f>
        <v>52657802</v>
      </c>
      <c r="F617" s="112"/>
    </row>
    <row r="618" spans="1:6" ht="15" hidden="1" outlineLevel="1" thickBot="1">
      <c r="A618" s="119"/>
      <c r="B618" s="120" t="s">
        <v>202</v>
      </c>
      <c r="C618" s="121">
        <v>0</v>
      </c>
      <c r="D618" s="121">
        <v>1337882</v>
      </c>
      <c r="E618" s="121">
        <v>1337882</v>
      </c>
      <c r="F618" s="112"/>
    </row>
    <row r="619" spans="1:6" ht="15" hidden="1" outlineLevel="1" thickBot="1">
      <c r="A619" s="122"/>
      <c r="B619" s="123" t="s">
        <v>272</v>
      </c>
      <c r="C619" s="124">
        <v>4260</v>
      </c>
      <c r="D619" s="124">
        <v>105206.22112828263</v>
      </c>
      <c r="E619" s="124">
        <v>109466.22112828263</v>
      </c>
      <c r="F619" s="112"/>
    </row>
    <row r="620" spans="1:6" ht="15" hidden="1" outlineLevel="1" thickBot="1">
      <c r="A620" s="119"/>
      <c r="B620" s="125" t="s">
        <v>203</v>
      </c>
      <c r="C620" s="121">
        <v>901485</v>
      </c>
      <c r="D620" s="121">
        <v>26</v>
      </c>
      <c r="E620" s="121">
        <v>901511</v>
      </c>
      <c r="F620" s="112"/>
    </row>
    <row r="621" spans="1:6" ht="15" hidden="1" outlineLevel="1" thickBot="1">
      <c r="A621" s="119"/>
      <c r="B621" s="125" t="s">
        <v>204</v>
      </c>
      <c r="C621" s="121">
        <v>242384</v>
      </c>
      <c r="D621" s="121">
        <v>316398</v>
      </c>
      <c r="E621" s="121">
        <v>558782</v>
      </c>
      <c r="F621" s="112"/>
    </row>
    <row r="622" spans="1:6" ht="15" hidden="1" outlineLevel="1" thickBot="1">
      <c r="A622" s="119"/>
      <c r="B622" s="125" t="s">
        <v>205</v>
      </c>
      <c r="C622" s="121">
        <v>0</v>
      </c>
      <c r="D622" s="121">
        <v>4145440</v>
      </c>
      <c r="E622" s="121">
        <v>4145440</v>
      </c>
      <c r="F622" s="112"/>
    </row>
    <row r="623" spans="1:6" ht="15" hidden="1" outlineLevel="1" thickBot="1">
      <c r="A623" s="119"/>
      <c r="B623" s="125" t="s">
        <v>206</v>
      </c>
      <c r="C623" s="121">
        <v>198558</v>
      </c>
      <c r="D623" s="121">
        <v>691434</v>
      </c>
      <c r="E623" s="121">
        <v>889992</v>
      </c>
      <c r="F623" s="112"/>
    </row>
    <row r="624" spans="1:6" ht="15" hidden="1" outlineLevel="1" thickBot="1">
      <c r="A624" s="119"/>
      <c r="B624" s="125" t="s">
        <v>207</v>
      </c>
      <c r="C624" s="121">
        <v>25614</v>
      </c>
      <c r="D624" s="121">
        <v>965335</v>
      </c>
      <c r="E624" s="121">
        <v>990949</v>
      </c>
      <c r="F624" s="112"/>
    </row>
    <row r="625" spans="1:6" ht="15" hidden="1" outlineLevel="1" thickBot="1">
      <c r="A625" s="119"/>
      <c r="B625" s="125" t="s">
        <v>208</v>
      </c>
      <c r="C625" s="121">
        <v>33194665</v>
      </c>
      <c r="D625" s="121">
        <v>275925431</v>
      </c>
      <c r="E625" s="121">
        <v>309120096</v>
      </c>
      <c r="F625" s="112"/>
    </row>
    <row r="626" spans="1:6" ht="15" hidden="1" outlineLevel="1" thickBot="1">
      <c r="A626" s="119"/>
      <c r="B626" s="125" t="s">
        <v>209</v>
      </c>
      <c r="C626" s="121">
        <v>5314520.8500478677</v>
      </c>
      <c r="D626" s="121">
        <v>67700152.149952143</v>
      </c>
      <c r="E626" s="121">
        <v>73014673.000000015</v>
      </c>
      <c r="F626" s="112"/>
    </row>
    <row r="627" spans="1:6" ht="15" hidden="1" outlineLevel="1" thickBot="1">
      <c r="A627" s="119"/>
      <c r="B627" s="125" t="s">
        <v>211</v>
      </c>
      <c r="C627" s="121">
        <v>22009909</v>
      </c>
      <c r="D627" s="121">
        <v>120559705</v>
      </c>
      <c r="E627" s="121">
        <v>142569614</v>
      </c>
      <c r="F627" s="112"/>
    </row>
    <row r="628" spans="1:6" ht="15" hidden="1" outlineLevel="1" thickBot="1">
      <c r="A628" s="119"/>
      <c r="B628" s="125" t="s">
        <v>212</v>
      </c>
      <c r="C628" s="121">
        <v>1549096</v>
      </c>
      <c r="D628" s="121">
        <v>11231</v>
      </c>
      <c r="E628" s="121">
        <v>1560327</v>
      </c>
      <c r="F628" s="112"/>
    </row>
    <row r="629" spans="1:6" ht="15" hidden="1" outlineLevel="1" thickBot="1">
      <c r="A629" s="119"/>
      <c r="B629" s="125" t="s">
        <v>213</v>
      </c>
      <c r="C629" s="121">
        <v>15446339</v>
      </c>
      <c r="D629" s="121">
        <v>227647334</v>
      </c>
      <c r="E629" s="121">
        <v>243093673</v>
      </c>
      <c r="F629" s="112"/>
    </row>
    <row r="630" spans="1:6" ht="15" hidden="1" outlineLevel="1" thickBot="1">
      <c r="A630" s="119"/>
      <c r="B630" s="125" t="s">
        <v>214</v>
      </c>
      <c r="C630" s="121">
        <v>2267745</v>
      </c>
      <c r="D630" s="121">
        <v>348462</v>
      </c>
      <c r="E630" s="121">
        <v>2616207</v>
      </c>
      <c r="F630" s="112"/>
    </row>
    <row r="631" spans="1:6" ht="15" hidden="1" outlineLevel="1" thickBot="1">
      <c r="A631" s="119"/>
      <c r="B631" s="125" t="s">
        <v>273</v>
      </c>
      <c r="C631" s="121">
        <v>-18928</v>
      </c>
      <c r="D631" s="121">
        <v>12651023</v>
      </c>
      <c r="E631" s="121">
        <v>12632095</v>
      </c>
      <c r="F631" s="112"/>
    </row>
    <row r="632" spans="1:6" ht="15" hidden="1" outlineLevel="1" thickBot="1">
      <c r="A632" s="119"/>
      <c r="B632" s="125" t="s">
        <v>215</v>
      </c>
      <c r="C632" s="121">
        <v>1439971</v>
      </c>
      <c r="D632" s="121">
        <v>8</v>
      </c>
      <c r="E632" s="121">
        <v>1439979</v>
      </c>
      <c r="F632" s="112"/>
    </row>
    <row r="633" spans="1:6" ht="15" hidden="1" outlineLevel="1" thickBot="1">
      <c r="A633" s="119"/>
      <c r="B633" s="125" t="s">
        <v>216</v>
      </c>
      <c r="C633" s="121">
        <v>31133</v>
      </c>
      <c r="D633" s="121">
        <v>2370215</v>
      </c>
      <c r="E633" s="121">
        <v>2401348</v>
      </c>
      <c r="F633" s="112"/>
    </row>
    <row r="634" spans="1:6" ht="15" hidden="1" outlineLevel="1" thickBot="1">
      <c r="A634" s="119"/>
      <c r="B634" s="125" t="s">
        <v>217</v>
      </c>
      <c r="C634" s="121">
        <v>374731.71454318741</v>
      </c>
      <c r="D634" s="121">
        <v>2189056.3554568123</v>
      </c>
      <c r="E634" s="121">
        <v>2563788.0699999998</v>
      </c>
      <c r="F634" s="112"/>
    </row>
    <row r="635" spans="1:6" ht="15" hidden="1" outlineLevel="1" thickBot="1">
      <c r="A635" s="119"/>
      <c r="B635" s="125" t="s">
        <v>218</v>
      </c>
      <c r="C635" s="121">
        <v>10041452</v>
      </c>
      <c r="D635" s="121">
        <v>86495939</v>
      </c>
      <c r="E635" s="121">
        <v>96537391</v>
      </c>
      <c r="F635" s="112"/>
    </row>
    <row r="636" spans="1:6" ht="15" hidden="1" outlineLevel="1" thickBot="1">
      <c r="A636" s="119"/>
      <c r="B636" s="125" t="s">
        <v>219</v>
      </c>
      <c r="C636" s="121">
        <v>12596</v>
      </c>
      <c r="D636" s="121">
        <v>263790</v>
      </c>
      <c r="E636" s="121">
        <v>276386</v>
      </c>
      <c r="F636" s="112"/>
    </row>
    <row r="637" spans="1:6" ht="15" hidden="1" outlineLevel="1" thickBot="1">
      <c r="A637" s="119"/>
      <c r="B637" s="125" t="s">
        <v>277</v>
      </c>
      <c r="C637" s="111">
        <v>44098</v>
      </c>
      <c r="D637" s="111">
        <v>634606</v>
      </c>
      <c r="E637" s="111">
        <v>678704</v>
      </c>
      <c r="F637" s="112"/>
    </row>
    <row r="638" spans="1:6" ht="15" hidden="1" outlineLevel="1" thickBot="1">
      <c r="A638" s="119"/>
      <c r="B638" s="125" t="s">
        <v>220</v>
      </c>
      <c r="C638" s="121">
        <v>0</v>
      </c>
      <c r="D638" s="121">
        <v>363816</v>
      </c>
      <c r="E638" s="121">
        <v>363816</v>
      </c>
      <c r="F638" s="112"/>
    </row>
    <row r="639" spans="1:6" ht="15" hidden="1" outlineLevel="1" thickBot="1">
      <c r="A639" s="119"/>
      <c r="B639" s="125" t="s">
        <v>221</v>
      </c>
      <c r="C639" s="121">
        <v>56063.41</v>
      </c>
      <c r="D639" s="121">
        <v>0</v>
      </c>
      <c r="E639" s="121">
        <v>56063.41</v>
      </c>
      <c r="F639" s="112"/>
    </row>
    <row r="640" spans="1:6" ht="15" hidden="1" outlineLevel="1" thickBot="1">
      <c r="A640" s="119"/>
      <c r="B640" s="125" t="s">
        <v>274</v>
      </c>
      <c r="C640" s="121">
        <v>65047</v>
      </c>
      <c r="D640" s="121">
        <v>0</v>
      </c>
      <c r="E640" s="121">
        <v>65047</v>
      </c>
      <c r="F640" s="112"/>
    </row>
    <row r="641" spans="1:6" ht="15" hidden="1" outlineLevel="1" thickBot="1">
      <c r="A641" s="119"/>
      <c r="B641" s="125" t="s">
        <v>222</v>
      </c>
      <c r="C641" s="121">
        <v>16949230</v>
      </c>
      <c r="D641" s="121">
        <v>36431452</v>
      </c>
      <c r="E641" s="121">
        <v>53380682</v>
      </c>
      <c r="F641" s="112"/>
    </row>
    <row r="642" spans="1:6" ht="15" hidden="1" outlineLevel="1" thickBot="1">
      <c r="A642" s="119"/>
      <c r="B642" s="125" t="s">
        <v>278</v>
      </c>
      <c r="C642" s="111">
        <v>452704</v>
      </c>
      <c r="D642" s="111">
        <v>0</v>
      </c>
      <c r="E642" s="111">
        <v>452704</v>
      </c>
      <c r="F642" s="112"/>
    </row>
    <row r="643" spans="1:6" ht="15" hidden="1" outlineLevel="1" thickBot="1">
      <c r="A643" s="119"/>
      <c r="B643" s="125" t="s">
        <v>223</v>
      </c>
      <c r="C643" s="121">
        <v>966668</v>
      </c>
      <c r="D643" s="121">
        <v>1897533</v>
      </c>
      <c r="E643" s="121">
        <v>2864201</v>
      </c>
      <c r="F643" s="112"/>
    </row>
    <row r="644" spans="1:6" ht="15" hidden="1" outlineLevel="1" thickBot="1">
      <c r="A644" s="119"/>
      <c r="B644" s="125" t="s">
        <v>224</v>
      </c>
      <c r="C644" s="121">
        <v>172747.37153391761</v>
      </c>
      <c r="D644" s="121">
        <v>2959893.6284660841</v>
      </c>
      <c r="E644" s="121">
        <v>3132641.0000000019</v>
      </c>
      <c r="F644" s="112"/>
    </row>
    <row r="645" spans="1:6" ht="15" hidden="1" outlineLevel="1" thickBot="1">
      <c r="A645" s="119"/>
      <c r="B645" s="125" t="s">
        <v>225</v>
      </c>
      <c r="C645" s="121">
        <v>438733</v>
      </c>
      <c r="D645" s="121">
        <v>5693997</v>
      </c>
      <c r="E645" s="121">
        <v>6132730</v>
      </c>
      <c r="F645" s="112"/>
    </row>
    <row r="646" spans="1:6" ht="29.25" collapsed="1" thickBot="1">
      <c r="A646" s="119" t="s">
        <v>89</v>
      </c>
      <c r="B646" s="126" t="s">
        <v>247</v>
      </c>
      <c r="C646" s="121">
        <f>SUM($C$618:$C$645)</f>
        <v>112180822.34612498</v>
      </c>
      <c r="D646" s="121">
        <f>SUM($D$618:$D$645)</f>
        <v>851705365.35500336</v>
      </c>
      <c r="E646" s="121">
        <f>SUM($E$618:$E$645)</f>
        <v>963886187.70112824</v>
      </c>
      <c r="F646" s="112"/>
    </row>
    <row r="647" spans="1:6">
      <c r="B647" s="127"/>
      <c r="C647" s="112"/>
      <c r="D647" s="112"/>
      <c r="E647" s="112"/>
    </row>
    <row r="648" spans="1:6">
      <c r="B648" s="127"/>
      <c r="C648" s="112"/>
      <c r="D648" s="112"/>
      <c r="E648" s="112"/>
    </row>
    <row r="649" spans="1:6">
      <c r="B649" s="127"/>
      <c r="C649" s="112"/>
      <c r="D649" s="112"/>
      <c r="E649" s="112"/>
    </row>
    <row r="650" spans="1:6">
      <c r="B650" s="127"/>
      <c r="C650" s="112"/>
      <c r="D650" s="112"/>
      <c r="E650" s="112"/>
    </row>
    <row r="651" spans="1:6">
      <c r="B651" s="127"/>
      <c r="C651" s="112"/>
      <c r="D651" s="112"/>
      <c r="E651" s="112"/>
    </row>
    <row r="652" spans="1:6">
      <c r="B652" s="127"/>
      <c r="C652" s="112"/>
      <c r="D652" s="112"/>
      <c r="E652" s="112"/>
    </row>
  </sheetData>
  <dataConsolidate link="1"/>
  <mergeCells count="6">
    <mergeCell ref="A443:E443"/>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3212-A9A6-46E9-AF16-A864BDC545C3}">
  <dimension ref="A1:E539"/>
  <sheetViews>
    <sheetView showGridLines="0" zoomScaleNormal="100" workbookViewId="0">
      <selection activeCell="I533" sqref="I533"/>
    </sheetView>
  </sheetViews>
  <sheetFormatPr defaultColWidth="9.140625" defaultRowHeight="14.25" outlineLevelRow="1"/>
  <cols>
    <col min="1" max="1" width="5" style="112" customWidth="1"/>
    <col min="2" max="2" width="60.85546875" style="112" customWidth="1"/>
    <col min="3" max="5" width="19.7109375" style="112" customWidth="1"/>
    <col min="6" max="6" width="9.5703125" style="112" customWidth="1"/>
    <col min="7" max="16384" width="9.140625" style="112"/>
  </cols>
  <sheetData>
    <row r="1" spans="1:5" ht="16.5">
      <c r="A1" s="403" t="s">
        <v>195</v>
      </c>
      <c r="B1" s="404"/>
      <c r="C1" s="404"/>
      <c r="D1" s="404"/>
      <c r="E1" s="404"/>
    </row>
    <row r="2" spans="1:5" ht="16.5">
      <c r="A2" s="403" t="s">
        <v>196</v>
      </c>
      <c r="B2" s="404"/>
      <c r="C2" s="404"/>
      <c r="D2" s="404"/>
      <c r="E2" s="404"/>
    </row>
    <row r="3" spans="1:5" ht="16.5">
      <c r="A3" s="403" t="s">
        <v>248</v>
      </c>
      <c r="B3" s="404"/>
      <c r="C3" s="404"/>
      <c r="D3" s="404"/>
      <c r="E3" s="404"/>
    </row>
    <row r="4" spans="1:5" ht="15" customHeight="1">
      <c r="A4" s="405" t="s">
        <v>34</v>
      </c>
      <c r="B4" s="405"/>
      <c r="C4" s="405"/>
      <c r="D4" s="406" t="s">
        <v>281</v>
      </c>
      <c r="E4" s="406"/>
    </row>
    <row r="5" spans="1:5" ht="14.25" customHeight="1">
      <c r="A5" s="405"/>
      <c r="B5" s="405"/>
      <c r="C5" s="405"/>
      <c r="D5" s="407"/>
      <c r="E5" s="407"/>
    </row>
    <row r="6" spans="1:5" ht="16.5">
      <c r="A6" s="128"/>
      <c r="B6" s="129"/>
      <c r="C6" s="130" t="s">
        <v>199</v>
      </c>
      <c r="D6" s="130" t="s">
        <v>200</v>
      </c>
      <c r="E6" s="130" t="s">
        <v>192</v>
      </c>
    </row>
    <row r="7" spans="1:5" ht="16.5">
      <c r="A7" s="396" t="s">
        <v>250</v>
      </c>
      <c r="B7" s="397"/>
      <c r="C7" s="397"/>
      <c r="D7" s="397"/>
      <c r="E7" s="398"/>
    </row>
    <row r="8" spans="1:5" ht="18" customHeight="1">
      <c r="A8" s="396" t="s">
        <v>251</v>
      </c>
      <c r="B8" s="397"/>
      <c r="C8" s="397"/>
      <c r="D8" s="397"/>
      <c r="E8" s="398"/>
    </row>
    <row r="9" spans="1:5" ht="18" hidden="1" customHeight="1" outlineLevel="1">
      <c r="A9" s="131" t="s">
        <v>47</v>
      </c>
      <c r="B9" s="132" t="s">
        <v>202</v>
      </c>
      <c r="C9" s="133">
        <v>0</v>
      </c>
      <c r="D9" s="133">
        <v>0</v>
      </c>
      <c r="E9" s="133">
        <v>0</v>
      </c>
    </row>
    <row r="10" spans="1:5" ht="18" hidden="1" customHeight="1" outlineLevel="1">
      <c r="A10" s="131"/>
      <c r="B10" s="132" t="s">
        <v>272</v>
      </c>
      <c r="C10" s="133">
        <v>0</v>
      </c>
      <c r="D10" s="133">
        <v>0</v>
      </c>
      <c r="E10" s="133">
        <v>0</v>
      </c>
    </row>
    <row r="11" spans="1:5" ht="18" hidden="1" customHeight="1" outlineLevel="1">
      <c r="A11" s="131"/>
      <c r="B11" s="132" t="s">
        <v>203</v>
      </c>
      <c r="C11" s="133">
        <v>2747387</v>
      </c>
      <c r="D11" s="133">
        <v>0</v>
      </c>
      <c r="E11" s="133">
        <v>2747387</v>
      </c>
    </row>
    <row r="12" spans="1:5" ht="18" hidden="1" customHeight="1" outlineLevel="1">
      <c r="A12" s="131" t="s">
        <v>47</v>
      </c>
      <c r="B12" s="132" t="s">
        <v>204</v>
      </c>
      <c r="C12" s="133">
        <v>0</v>
      </c>
      <c r="D12" s="133">
        <v>0</v>
      </c>
      <c r="E12" s="133">
        <v>0</v>
      </c>
    </row>
    <row r="13" spans="1:5" ht="18" hidden="1" customHeight="1" outlineLevel="1">
      <c r="A13" s="131" t="s">
        <v>47</v>
      </c>
      <c r="B13" s="132" t="s">
        <v>205</v>
      </c>
      <c r="C13" s="133">
        <v>0</v>
      </c>
      <c r="D13" s="133">
        <v>20000</v>
      </c>
      <c r="E13" s="133">
        <v>20000</v>
      </c>
    </row>
    <row r="14" spans="1:5" ht="18" hidden="1" customHeight="1" outlineLevel="1">
      <c r="A14" s="131"/>
      <c r="B14" s="132" t="s">
        <v>206</v>
      </c>
      <c r="C14" s="133">
        <v>0</v>
      </c>
      <c r="D14" s="133">
        <v>0</v>
      </c>
      <c r="E14" s="133">
        <v>0</v>
      </c>
    </row>
    <row r="15" spans="1:5" ht="18" hidden="1" customHeight="1" outlineLevel="1">
      <c r="A15" s="131"/>
      <c r="B15" s="132" t="s">
        <v>207</v>
      </c>
      <c r="C15" s="133">
        <v>0</v>
      </c>
      <c r="D15" s="133">
        <v>46800</v>
      </c>
      <c r="E15" s="133">
        <v>46800</v>
      </c>
    </row>
    <row r="16" spans="1:5" ht="18" hidden="1" customHeight="1" outlineLevel="1">
      <c r="A16" s="131" t="s">
        <v>47</v>
      </c>
      <c r="B16" s="132" t="s">
        <v>208</v>
      </c>
      <c r="C16" s="133">
        <v>6443310</v>
      </c>
      <c r="D16" s="133">
        <v>68828037</v>
      </c>
      <c r="E16" s="133">
        <v>75271347</v>
      </c>
    </row>
    <row r="17" spans="1:5" ht="18" hidden="1" customHeight="1" outlineLevel="1">
      <c r="A17" s="131" t="s">
        <v>47</v>
      </c>
      <c r="B17" s="132" t="s">
        <v>209</v>
      </c>
      <c r="C17" s="133">
        <v>1450385</v>
      </c>
      <c r="D17" s="133">
        <v>7876417</v>
      </c>
      <c r="E17" s="133">
        <v>9326802</v>
      </c>
    </row>
    <row r="18" spans="1:5" ht="18" hidden="1" customHeight="1" outlineLevel="1">
      <c r="A18" s="131" t="s">
        <v>47</v>
      </c>
      <c r="B18" s="132" t="s">
        <v>211</v>
      </c>
      <c r="C18" s="133">
        <v>5547194</v>
      </c>
      <c r="D18" s="133">
        <v>46508390</v>
      </c>
      <c r="E18" s="133">
        <v>52055584</v>
      </c>
    </row>
    <row r="19" spans="1:5" ht="18" hidden="1" customHeight="1" outlineLevel="1">
      <c r="A19" s="131"/>
      <c r="B19" s="132" t="s">
        <v>212</v>
      </c>
      <c r="C19" s="133">
        <v>0</v>
      </c>
      <c r="D19" s="133">
        <v>0</v>
      </c>
      <c r="E19" s="133">
        <v>0</v>
      </c>
    </row>
    <row r="20" spans="1:5" ht="18" hidden="1" customHeight="1" outlineLevel="1">
      <c r="A20" s="131" t="s">
        <v>47</v>
      </c>
      <c r="B20" s="132" t="s">
        <v>213</v>
      </c>
      <c r="C20" s="133">
        <v>14288316</v>
      </c>
      <c r="D20" s="133">
        <v>164132078</v>
      </c>
      <c r="E20" s="133">
        <v>178420394</v>
      </c>
    </row>
    <row r="21" spans="1:5" ht="18" hidden="1" customHeight="1" outlineLevel="1">
      <c r="A21" s="131" t="s">
        <v>47</v>
      </c>
      <c r="B21" s="132" t="s">
        <v>214</v>
      </c>
      <c r="C21" s="133">
        <v>0</v>
      </c>
      <c r="D21" s="133">
        <v>0</v>
      </c>
      <c r="E21" s="133">
        <v>0</v>
      </c>
    </row>
    <row r="22" spans="1:5" ht="18" hidden="1" customHeight="1" outlineLevel="1">
      <c r="A22" s="131"/>
      <c r="B22" s="132" t="s">
        <v>273</v>
      </c>
      <c r="C22" s="133">
        <v>0</v>
      </c>
      <c r="D22" s="133">
        <v>0</v>
      </c>
      <c r="E22" s="133">
        <v>0</v>
      </c>
    </row>
    <row r="23" spans="1:5" ht="18" hidden="1" customHeight="1" outlineLevel="1">
      <c r="A23" s="131" t="s">
        <v>47</v>
      </c>
      <c r="B23" s="132" t="s">
        <v>215</v>
      </c>
      <c r="C23" s="133">
        <v>0</v>
      </c>
      <c r="D23" s="133">
        <v>0</v>
      </c>
      <c r="E23" s="133">
        <v>0</v>
      </c>
    </row>
    <row r="24" spans="1:5" ht="18" hidden="1" customHeight="1" outlineLevel="1">
      <c r="A24" s="131" t="s">
        <v>47</v>
      </c>
      <c r="B24" s="132" t="s">
        <v>216</v>
      </c>
      <c r="C24" s="133">
        <v>0</v>
      </c>
      <c r="D24" s="133">
        <v>920000</v>
      </c>
      <c r="E24" s="133">
        <v>920000</v>
      </c>
    </row>
    <row r="25" spans="1:5" ht="18" hidden="1" customHeight="1" outlineLevel="1">
      <c r="A25" s="131" t="s">
        <v>47</v>
      </c>
      <c r="B25" s="132" t="s">
        <v>217</v>
      </c>
      <c r="C25" s="133">
        <v>0</v>
      </c>
      <c r="D25" s="133">
        <v>1350000</v>
      </c>
      <c r="E25" s="133">
        <v>1350000</v>
      </c>
    </row>
    <row r="26" spans="1:5" ht="18" hidden="1" customHeight="1" outlineLevel="1">
      <c r="A26" s="131" t="s">
        <v>47</v>
      </c>
      <c r="B26" s="132" t="s">
        <v>218</v>
      </c>
      <c r="C26" s="133">
        <v>2336763</v>
      </c>
      <c r="D26" s="133">
        <v>6254998</v>
      </c>
      <c r="E26" s="133">
        <v>8591761</v>
      </c>
    </row>
    <row r="27" spans="1:5" ht="18" hidden="1" customHeight="1" outlineLevel="1">
      <c r="A27" s="131" t="s">
        <v>47</v>
      </c>
      <c r="B27" s="132" t="s">
        <v>219</v>
      </c>
      <c r="C27" s="133">
        <v>0</v>
      </c>
      <c r="D27" s="133">
        <v>0</v>
      </c>
      <c r="E27" s="133">
        <v>0</v>
      </c>
    </row>
    <row r="28" spans="1:5" ht="18" hidden="1" customHeight="1" outlineLevel="1">
      <c r="A28" s="131"/>
      <c r="B28" s="132" t="s">
        <v>277</v>
      </c>
      <c r="C28" s="133">
        <v>0</v>
      </c>
      <c r="D28" s="133">
        <v>42852</v>
      </c>
      <c r="E28" s="133">
        <v>42852</v>
      </c>
    </row>
    <row r="29" spans="1:5" ht="18" hidden="1" customHeight="1" outlineLevel="1">
      <c r="A29" s="131"/>
      <c r="B29" s="132" t="s">
        <v>220</v>
      </c>
      <c r="C29" s="133">
        <v>0</v>
      </c>
      <c r="D29" s="133">
        <v>0</v>
      </c>
      <c r="E29" s="133">
        <v>0</v>
      </c>
    </row>
    <row r="30" spans="1:5" ht="18" hidden="1" customHeight="1" outlineLevel="1">
      <c r="A30" s="131" t="s">
        <v>47</v>
      </c>
      <c r="B30" s="132" t="s">
        <v>221</v>
      </c>
      <c r="C30" s="133">
        <v>135000</v>
      </c>
      <c r="D30" s="134"/>
      <c r="E30" s="133">
        <v>135000</v>
      </c>
    </row>
    <row r="31" spans="1:5" ht="18" hidden="1" customHeight="1" outlineLevel="1">
      <c r="A31" s="131"/>
      <c r="B31" s="132" t="s">
        <v>274</v>
      </c>
      <c r="C31" s="133">
        <v>0</v>
      </c>
      <c r="D31" s="133">
        <v>0</v>
      </c>
      <c r="E31" s="133">
        <v>0</v>
      </c>
    </row>
    <row r="32" spans="1:5" ht="18" hidden="1" customHeight="1" outlineLevel="1">
      <c r="A32" s="131" t="s">
        <v>47</v>
      </c>
      <c r="B32" s="132" t="s">
        <v>222</v>
      </c>
      <c r="C32" s="133">
        <v>24383393</v>
      </c>
      <c r="D32" s="133">
        <v>38921498</v>
      </c>
      <c r="E32" s="133">
        <v>63304891</v>
      </c>
    </row>
    <row r="33" spans="1:5" ht="18" hidden="1" customHeight="1" outlineLevel="1">
      <c r="A33" s="131"/>
      <c r="B33" s="132" t="s">
        <v>278</v>
      </c>
      <c r="C33" s="133">
        <v>875000</v>
      </c>
      <c r="D33" s="133">
        <v>0</v>
      </c>
      <c r="E33" s="133">
        <v>875000</v>
      </c>
    </row>
    <row r="34" spans="1:5" ht="18" hidden="1" customHeight="1" outlineLevel="1">
      <c r="A34" s="131" t="s">
        <v>47</v>
      </c>
      <c r="B34" s="132" t="s">
        <v>223</v>
      </c>
      <c r="C34" s="133">
        <v>0</v>
      </c>
      <c r="D34" s="133">
        <v>0</v>
      </c>
      <c r="E34" s="133">
        <v>0</v>
      </c>
    </row>
    <row r="35" spans="1:5" ht="18" hidden="1" customHeight="1" outlineLevel="1">
      <c r="A35" s="131" t="s">
        <v>47</v>
      </c>
      <c r="B35" s="132" t="s">
        <v>224</v>
      </c>
      <c r="C35" s="133">
        <v>0</v>
      </c>
      <c r="D35" s="133">
        <v>203822</v>
      </c>
      <c r="E35" s="133">
        <v>203822</v>
      </c>
    </row>
    <row r="36" spans="1:5" ht="18" hidden="1" customHeight="1" outlineLevel="1">
      <c r="A36" s="131" t="s">
        <v>47</v>
      </c>
      <c r="B36" s="132" t="s">
        <v>225</v>
      </c>
      <c r="C36" s="133">
        <v>0</v>
      </c>
      <c r="D36" s="133">
        <v>4079910</v>
      </c>
      <c r="E36" s="133">
        <v>4079910</v>
      </c>
    </row>
    <row r="37" spans="1:5" ht="18" customHeight="1" collapsed="1">
      <c r="A37" s="131" t="s">
        <v>37</v>
      </c>
      <c r="B37" s="135" t="s">
        <v>252</v>
      </c>
      <c r="C37" s="133">
        <f>SUM($C$9:$C$36)</f>
        <v>58206748</v>
      </c>
      <c r="D37" s="133">
        <f>SUM($D$9:$D$36)</f>
        <v>339184802</v>
      </c>
      <c r="E37" s="133">
        <f>SUM($E$9:$E$36)</f>
        <v>397391550</v>
      </c>
    </row>
    <row r="38" spans="1:5" ht="18" hidden="1" customHeight="1" outlineLevel="1">
      <c r="A38" s="131" t="s">
        <v>47</v>
      </c>
      <c r="B38" s="132" t="s">
        <v>202</v>
      </c>
      <c r="C38" s="133">
        <v>0</v>
      </c>
      <c r="D38" s="133">
        <v>56241725</v>
      </c>
      <c r="E38" s="133">
        <v>56241725</v>
      </c>
    </row>
    <row r="39" spans="1:5" ht="18" hidden="1" customHeight="1" outlineLevel="1">
      <c r="A39" s="131"/>
      <c r="B39" s="132" t="s">
        <v>272</v>
      </c>
      <c r="C39" s="133">
        <v>440442</v>
      </c>
      <c r="D39" s="133">
        <v>18085443</v>
      </c>
      <c r="E39" s="133">
        <v>18525885</v>
      </c>
    </row>
    <row r="40" spans="1:5" ht="18" hidden="1" customHeight="1" outlineLevel="1">
      <c r="A40" s="131"/>
      <c r="B40" s="132" t="s">
        <v>203</v>
      </c>
      <c r="C40" s="133">
        <v>3536831</v>
      </c>
      <c r="D40" s="133">
        <v>0</v>
      </c>
      <c r="E40" s="133">
        <v>3536831</v>
      </c>
    </row>
    <row r="41" spans="1:5" ht="18" hidden="1" customHeight="1" outlineLevel="1">
      <c r="A41" s="131" t="s">
        <v>47</v>
      </c>
      <c r="B41" s="132" t="s">
        <v>204</v>
      </c>
      <c r="C41" s="133">
        <v>815575</v>
      </c>
      <c r="D41" s="133">
        <v>17091412</v>
      </c>
      <c r="E41" s="133">
        <v>17906987</v>
      </c>
    </row>
    <row r="42" spans="1:5" ht="18" hidden="1" customHeight="1" outlineLevel="1">
      <c r="A42" s="131" t="s">
        <v>47</v>
      </c>
      <c r="B42" s="132" t="s">
        <v>205</v>
      </c>
      <c r="C42" s="133">
        <v>0</v>
      </c>
      <c r="D42" s="133">
        <v>110752</v>
      </c>
      <c r="E42" s="133">
        <v>110752</v>
      </c>
    </row>
    <row r="43" spans="1:5" ht="18" hidden="1" customHeight="1" outlineLevel="1">
      <c r="A43" s="131"/>
      <c r="B43" s="132" t="s">
        <v>206</v>
      </c>
      <c r="C43" s="133">
        <v>227922</v>
      </c>
      <c r="D43" s="133">
        <v>595148</v>
      </c>
      <c r="E43" s="133">
        <v>823070</v>
      </c>
    </row>
    <row r="44" spans="1:5" ht="18" hidden="1" customHeight="1" outlineLevel="1">
      <c r="A44" s="131"/>
      <c r="B44" s="132" t="s">
        <v>207</v>
      </c>
      <c r="C44" s="133">
        <v>0</v>
      </c>
      <c r="D44" s="133">
        <v>5748270</v>
      </c>
      <c r="E44" s="133">
        <v>5748270</v>
      </c>
    </row>
    <row r="45" spans="1:5" ht="18" hidden="1" customHeight="1" outlineLevel="1">
      <c r="A45" s="131" t="s">
        <v>47</v>
      </c>
      <c r="B45" s="132" t="s">
        <v>208</v>
      </c>
      <c r="C45" s="133">
        <v>13124775</v>
      </c>
      <c r="D45" s="133">
        <v>93233557</v>
      </c>
      <c r="E45" s="133">
        <v>106358332</v>
      </c>
    </row>
    <row r="46" spans="1:5" ht="18" hidden="1" customHeight="1" outlineLevel="1">
      <c r="A46" s="131" t="s">
        <v>47</v>
      </c>
      <c r="B46" s="132" t="s">
        <v>209</v>
      </c>
      <c r="C46" s="133">
        <v>676111</v>
      </c>
      <c r="D46" s="133">
        <v>79469071</v>
      </c>
      <c r="E46" s="133">
        <v>80145182</v>
      </c>
    </row>
    <row r="47" spans="1:5" ht="18" hidden="1" customHeight="1" outlineLevel="1">
      <c r="A47" s="131" t="s">
        <v>47</v>
      </c>
      <c r="B47" s="132" t="s">
        <v>211</v>
      </c>
      <c r="C47" s="133">
        <v>16243652</v>
      </c>
      <c r="D47" s="133">
        <v>105037304</v>
      </c>
      <c r="E47" s="133">
        <v>121280956</v>
      </c>
    </row>
    <row r="48" spans="1:5" ht="18" hidden="1" customHeight="1" outlineLevel="1">
      <c r="A48" s="131"/>
      <c r="B48" s="132" t="s">
        <v>212</v>
      </c>
      <c r="C48" s="133">
        <v>25680939</v>
      </c>
      <c r="D48" s="133">
        <v>351257</v>
      </c>
      <c r="E48" s="133">
        <v>26032196</v>
      </c>
    </row>
    <row r="49" spans="1:5" ht="18" hidden="1" customHeight="1" outlineLevel="1">
      <c r="A49" s="131" t="s">
        <v>47</v>
      </c>
      <c r="B49" s="132" t="s">
        <v>213</v>
      </c>
      <c r="C49" s="133">
        <v>38518139</v>
      </c>
      <c r="D49" s="133">
        <v>521115403</v>
      </c>
      <c r="E49" s="133">
        <v>559633542</v>
      </c>
    </row>
    <row r="50" spans="1:5" ht="18" hidden="1" customHeight="1" outlineLevel="1">
      <c r="A50" s="131" t="s">
        <v>47</v>
      </c>
      <c r="B50" s="132" t="s">
        <v>214</v>
      </c>
      <c r="C50" s="133">
        <v>1333193</v>
      </c>
      <c r="D50" s="133">
        <v>435040</v>
      </c>
      <c r="E50" s="133">
        <v>1768233</v>
      </c>
    </row>
    <row r="51" spans="1:5" ht="18" hidden="1" customHeight="1" outlineLevel="1">
      <c r="A51" s="131"/>
      <c r="B51" s="132" t="s">
        <v>273</v>
      </c>
      <c r="C51" s="133">
        <v>0</v>
      </c>
      <c r="D51" s="133">
        <v>21358556</v>
      </c>
      <c r="E51" s="133">
        <v>21358556</v>
      </c>
    </row>
    <row r="52" spans="1:5" ht="18" hidden="1" customHeight="1" outlineLevel="1">
      <c r="A52" s="131" t="s">
        <v>47</v>
      </c>
      <c r="B52" s="132" t="s">
        <v>215</v>
      </c>
      <c r="C52" s="133">
        <v>700776</v>
      </c>
      <c r="D52" s="133">
        <v>0</v>
      </c>
      <c r="E52" s="133">
        <v>700776</v>
      </c>
    </row>
    <row r="53" spans="1:5" ht="18" hidden="1" customHeight="1" outlineLevel="1">
      <c r="A53" s="131" t="s">
        <v>47</v>
      </c>
      <c r="B53" s="132" t="s">
        <v>216</v>
      </c>
      <c r="C53" s="133">
        <v>0</v>
      </c>
      <c r="D53" s="133">
        <v>0</v>
      </c>
      <c r="E53" s="133">
        <v>0</v>
      </c>
    </row>
    <row r="54" spans="1:5" ht="18" hidden="1" customHeight="1" outlineLevel="1">
      <c r="A54" s="131" t="s">
        <v>47</v>
      </c>
      <c r="B54" s="132" t="s">
        <v>217</v>
      </c>
      <c r="C54" s="133">
        <v>355020.35000000003</v>
      </c>
      <c r="D54" s="133">
        <v>2418034.1703999997</v>
      </c>
      <c r="E54" s="133">
        <v>2773054.5203999998</v>
      </c>
    </row>
    <row r="55" spans="1:5" ht="18" hidden="1" customHeight="1" outlineLevel="1">
      <c r="A55" s="131" t="s">
        <v>47</v>
      </c>
      <c r="B55" s="132" t="s">
        <v>218</v>
      </c>
      <c r="C55" s="133">
        <v>1686034</v>
      </c>
      <c r="D55" s="133">
        <v>26005763</v>
      </c>
      <c r="E55" s="133">
        <v>27691797</v>
      </c>
    </row>
    <row r="56" spans="1:5" ht="18" hidden="1" customHeight="1" outlineLevel="1">
      <c r="A56" s="131" t="s">
        <v>47</v>
      </c>
      <c r="B56" s="132" t="s">
        <v>219</v>
      </c>
      <c r="C56" s="133">
        <v>5702737</v>
      </c>
      <c r="D56" s="133">
        <v>14884762</v>
      </c>
      <c r="E56" s="133">
        <v>20587499</v>
      </c>
    </row>
    <row r="57" spans="1:5" ht="18" hidden="1" customHeight="1" outlineLevel="1">
      <c r="A57" s="131"/>
      <c r="B57" s="132" t="s">
        <v>277</v>
      </c>
      <c r="C57" s="133">
        <v>18744</v>
      </c>
      <c r="D57" s="133">
        <v>275741</v>
      </c>
      <c r="E57" s="133">
        <v>294485</v>
      </c>
    </row>
    <row r="58" spans="1:5" ht="18" hidden="1" customHeight="1" outlineLevel="1">
      <c r="A58" s="131"/>
      <c r="B58" s="132" t="s">
        <v>220</v>
      </c>
      <c r="C58" s="133">
        <v>0</v>
      </c>
      <c r="D58" s="133">
        <v>19714749</v>
      </c>
      <c r="E58" s="133">
        <v>19714749</v>
      </c>
    </row>
    <row r="59" spans="1:5" ht="18" hidden="1" customHeight="1" outlineLevel="1">
      <c r="A59" s="131" t="s">
        <v>47</v>
      </c>
      <c r="B59" s="132" t="s">
        <v>221</v>
      </c>
      <c r="C59" s="133">
        <v>5991078.4400000004</v>
      </c>
      <c r="D59" s="134"/>
      <c r="E59" s="133">
        <v>5991078.4400000004</v>
      </c>
    </row>
    <row r="60" spans="1:5" ht="18" hidden="1" customHeight="1" outlineLevel="1">
      <c r="A60" s="131"/>
      <c r="B60" s="132" t="s">
        <v>274</v>
      </c>
      <c r="C60" s="133">
        <v>1884474</v>
      </c>
      <c r="D60" s="133">
        <v>0</v>
      </c>
      <c r="E60" s="133">
        <v>1884474</v>
      </c>
    </row>
    <row r="61" spans="1:5" ht="18" hidden="1" customHeight="1" outlineLevel="1">
      <c r="A61" s="131" t="s">
        <v>47</v>
      </c>
      <c r="B61" s="132" t="s">
        <v>222</v>
      </c>
      <c r="C61" s="133">
        <v>234690592</v>
      </c>
      <c r="D61" s="133">
        <v>315886213</v>
      </c>
      <c r="E61" s="133">
        <v>550576805</v>
      </c>
    </row>
    <row r="62" spans="1:5" ht="18" hidden="1" customHeight="1" outlineLevel="1">
      <c r="A62" s="131"/>
      <c r="B62" s="132" t="s">
        <v>278</v>
      </c>
      <c r="C62" s="133">
        <v>4793795</v>
      </c>
      <c r="D62" s="133">
        <v>0</v>
      </c>
      <c r="E62" s="133">
        <v>4793795</v>
      </c>
    </row>
    <row r="63" spans="1:5" ht="18" hidden="1" customHeight="1" outlineLevel="1">
      <c r="A63" s="131" t="s">
        <v>47</v>
      </c>
      <c r="B63" s="132" t="s">
        <v>223</v>
      </c>
      <c r="C63" s="133">
        <v>2216345</v>
      </c>
      <c r="D63" s="133">
        <v>6279739</v>
      </c>
      <c r="E63" s="133">
        <v>8496084</v>
      </c>
    </row>
    <row r="64" spans="1:5" ht="18" hidden="1" customHeight="1" outlineLevel="1">
      <c r="A64" s="131" t="s">
        <v>47</v>
      </c>
      <c r="B64" s="132" t="s">
        <v>224</v>
      </c>
      <c r="C64" s="134"/>
      <c r="D64" s="134"/>
      <c r="E64" s="133">
        <v>0</v>
      </c>
    </row>
    <row r="65" spans="1:5" ht="18" hidden="1" customHeight="1" outlineLevel="1">
      <c r="A65" s="131" t="s">
        <v>47</v>
      </c>
      <c r="B65" s="132" t="s">
        <v>225</v>
      </c>
      <c r="C65" s="133">
        <v>25792</v>
      </c>
      <c r="D65" s="133">
        <v>1175526</v>
      </c>
      <c r="E65" s="133">
        <v>1201318</v>
      </c>
    </row>
    <row r="66" spans="1:5" ht="18" customHeight="1" collapsed="1">
      <c r="A66" s="131" t="s">
        <v>39</v>
      </c>
      <c r="B66" s="135" t="s">
        <v>253</v>
      </c>
      <c r="C66" s="133">
        <f>SUM($C$38:$C$65)</f>
        <v>358662966.78999996</v>
      </c>
      <c r="D66" s="133">
        <f>SUM($D$38:$D$65)</f>
        <v>1305513465.1704001</v>
      </c>
      <c r="E66" s="133">
        <f>SUM($E$38:$E$65)</f>
        <v>1664176431.9604001</v>
      </c>
    </row>
    <row r="67" spans="1:5" ht="18" hidden="1" customHeight="1" outlineLevel="1">
      <c r="A67" s="131" t="s">
        <v>47</v>
      </c>
      <c r="B67" s="132" t="s">
        <v>202</v>
      </c>
      <c r="C67" s="133">
        <v>0</v>
      </c>
      <c r="D67" s="133">
        <v>0</v>
      </c>
      <c r="E67" s="133">
        <v>0</v>
      </c>
    </row>
    <row r="68" spans="1:5" ht="18" hidden="1" customHeight="1" outlineLevel="1">
      <c r="A68" s="131"/>
      <c r="B68" s="132" t="s">
        <v>272</v>
      </c>
      <c r="C68" s="133">
        <v>0</v>
      </c>
      <c r="D68" s="133">
        <v>0</v>
      </c>
      <c r="E68" s="133">
        <v>0</v>
      </c>
    </row>
    <row r="69" spans="1:5" ht="18" hidden="1" customHeight="1" outlineLevel="1">
      <c r="A69" s="131"/>
      <c r="B69" s="132" t="s">
        <v>203</v>
      </c>
      <c r="C69" s="133">
        <v>38731355</v>
      </c>
      <c r="D69" s="133">
        <v>1186</v>
      </c>
      <c r="E69" s="133">
        <v>38732541</v>
      </c>
    </row>
    <row r="70" spans="1:5" ht="18" hidden="1" customHeight="1" outlineLevel="1">
      <c r="A70" s="131" t="s">
        <v>47</v>
      </c>
      <c r="B70" s="132" t="s">
        <v>204</v>
      </c>
      <c r="C70" s="133">
        <v>12163830</v>
      </c>
      <c r="D70" s="133">
        <v>8746235</v>
      </c>
      <c r="E70" s="133">
        <v>20910065</v>
      </c>
    </row>
    <row r="71" spans="1:5" ht="18" hidden="1" customHeight="1" outlineLevel="1">
      <c r="A71" s="131" t="s">
        <v>47</v>
      </c>
      <c r="B71" s="132" t="s">
        <v>205</v>
      </c>
      <c r="C71" s="133">
        <v>0</v>
      </c>
      <c r="D71" s="133">
        <v>40234291</v>
      </c>
      <c r="E71" s="133">
        <v>40234291</v>
      </c>
    </row>
    <row r="72" spans="1:5" ht="18" hidden="1" customHeight="1" outlineLevel="1">
      <c r="A72" s="131"/>
      <c r="B72" s="132" t="s">
        <v>206</v>
      </c>
      <c r="C72" s="133">
        <v>9772643</v>
      </c>
      <c r="D72" s="133">
        <v>35898024</v>
      </c>
      <c r="E72" s="133">
        <v>45670667</v>
      </c>
    </row>
    <row r="73" spans="1:5" ht="18" hidden="1" customHeight="1" outlineLevel="1">
      <c r="A73" s="131"/>
      <c r="B73" s="132" t="s">
        <v>207</v>
      </c>
      <c r="C73" s="133">
        <v>681655</v>
      </c>
      <c r="D73" s="133">
        <v>19998496</v>
      </c>
      <c r="E73" s="133">
        <v>20680151</v>
      </c>
    </row>
    <row r="74" spans="1:5" ht="18" hidden="1" customHeight="1" outlineLevel="1">
      <c r="A74" s="131" t="s">
        <v>47</v>
      </c>
      <c r="B74" s="132" t="s">
        <v>208</v>
      </c>
      <c r="C74" s="133">
        <v>179213725</v>
      </c>
      <c r="D74" s="133">
        <v>1605786938</v>
      </c>
      <c r="E74" s="133">
        <v>1785000663</v>
      </c>
    </row>
    <row r="75" spans="1:5" ht="18" hidden="1" customHeight="1" outlineLevel="1">
      <c r="A75" s="131" t="s">
        <v>47</v>
      </c>
      <c r="B75" s="132" t="s">
        <v>209</v>
      </c>
      <c r="C75" s="133">
        <v>53813336</v>
      </c>
      <c r="D75" s="133">
        <v>603145676</v>
      </c>
      <c r="E75" s="133">
        <v>656959012</v>
      </c>
    </row>
    <row r="76" spans="1:5" ht="18" hidden="1" customHeight="1" outlineLevel="1">
      <c r="A76" s="131" t="s">
        <v>47</v>
      </c>
      <c r="B76" s="132" t="s">
        <v>211</v>
      </c>
      <c r="C76" s="133">
        <v>194497778</v>
      </c>
      <c r="D76" s="133">
        <v>1042581385</v>
      </c>
      <c r="E76" s="133">
        <v>1237079163</v>
      </c>
    </row>
    <row r="77" spans="1:5" ht="18" hidden="1" customHeight="1" outlineLevel="1">
      <c r="A77" s="131"/>
      <c r="B77" s="132" t="s">
        <v>212</v>
      </c>
      <c r="C77" s="133">
        <v>24496480</v>
      </c>
      <c r="D77" s="133">
        <v>335057</v>
      </c>
      <c r="E77" s="133">
        <v>24831537</v>
      </c>
    </row>
    <row r="78" spans="1:5" ht="18" hidden="1" customHeight="1" outlineLevel="1">
      <c r="A78" s="131" t="s">
        <v>47</v>
      </c>
      <c r="B78" s="132" t="s">
        <v>213</v>
      </c>
      <c r="C78" s="133">
        <v>168601499</v>
      </c>
      <c r="D78" s="133">
        <v>2281025015</v>
      </c>
      <c r="E78" s="133">
        <v>2449626514</v>
      </c>
    </row>
    <row r="79" spans="1:5" ht="18" hidden="1" customHeight="1" outlineLevel="1">
      <c r="A79" s="131" t="s">
        <v>47</v>
      </c>
      <c r="B79" s="132" t="s">
        <v>214</v>
      </c>
      <c r="C79" s="133">
        <v>33731433</v>
      </c>
      <c r="D79" s="133">
        <v>4703363</v>
      </c>
      <c r="E79" s="133">
        <v>38434796</v>
      </c>
    </row>
    <row r="80" spans="1:5" ht="18" hidden="1" customHeight="1" outlineLevel="1">
      <c r="A80" s="131"/>
      <c r="B80" s="132" t="s">
        <v>273</v>
      </c>
      <c r="C80" s="133">
        <v>0</v>
      </c>
      <c r="D80" s="133">
        <v>149056132</v>
      </c>
      <c r="E80" s="133">
        <v>149056132</v>
      </c>
    </row>
    <row r="81" spans="1:5" ht="18" hidden="1" customHeight="1" outlineLevel="1">
      <c r="A81" s="131" t="s">
        <v>47</v>
      </c>
      <c r="B81" s="132" t="s">
        <v>215</v>
      </c>
      <c r="C81" s="133">
        <v>17267216</v>
      </c>
      <c r="D81" s="133">
        <v>673335</v>
      </c>
      <c r="E81" s="133">
        <v>17940551</v>
      </c>
    </row>
    <row r="82" spans="1:5" ht="18" hidden="1" customHeight="1" outlineLevel="1">
      <c r="A82" s="131" t="s">
        <v>47</v>
      </c>
      <c r="B82" s="132" t="s">
        <v>216</v>
      </c>
      <c r="C82" s="133">
        <v>1403626</v>
      </c>
      <c r="D82" s="133">
        <v>105235635</v>
      </c>
      <c r="E82" s="133">
        <v>106639261</v>
      </c>
    </row>
    <row r="83" spans="1:5" ht="18" hidden="1" customHeight="1" outlineLevel="1">
      <c r="A83" s="131" t="s">
        <v>47</v>
      </c>
      <c r="B83" s="132" t="s">
        <v>217</v>
      </c>
      <c r="C83" s="133">
        <v>14596598.064717634</v>
      </c>
      <c r="D83" s="133">
        <v>84929062.038649753</v>
      </c>
      <c r="E83" s="133">
        <v>99525660.103367388</v>
      </c>
    </row>
    <row r="84" spans="1:5" ht="18" hidden="1" customHeight="1" outlineLevel="1">
      <c r="A84" s="131" t="s">
        <v>47</v>
      </c>
      <c r="B84" s="132" t="s">
        <v>218</v>
      </c>
      <c r="C84" s="133">
        <v>118577098</v>
      </c>
      <c r="D84" s="133">
        <v>1160079248</v>
      </c>
      <c r="E84" s="133">
        <v>1278656346</v>
      </c>
    </row>
    <row r="85" spans="1:5" ht="18" hidden="1" customHeight="1" outlineLevel="1">
      <c r="A85" s="131" t="s">
        <v>47</v>
      </c>
      <c r="B85" s="132" t="s">
        <v>219</v>
      </c>
      <c r="C85" s="133">
        <v>0</v>
      </c>
      <c r="D85" s="133">
        <v>0</v>
      </c>
      <c r="E85" s="133">
        <v>0</v>
      </c>
    </row>
    <row r="86" spans="1:5" ht="18" hidden="1" customHeight="1" outlineLevel="1">
      <c r="A86" s="131"/>
      <c r="B86" s="132" t="s">
        <v>277</v>
      </c>
      <c r="C86" s="133">
        <v>1902005</v>
      </c>
      <c r="D86" s="133">
        <v>27371124</v>
      </c>
      <c r="E86" s="133">
        <v>29273129</v>
      </c>
    </row>
    <row r="87" spans="1:5" ht="18" hidden="1" customHeight="1" outlineLevel="1">
      <c r="A87" s="131"/>
      <c r="B87" s="132" t="s">
        <v>220</v>
      </c>
      <c r="C87" s="133">
        <v>0</v>
      </c>
      <c r="D87" s="133">
        <v>0</v>
      </c>
      <c r="E87" s="133">
        <v>0</v>
      </c>
    </row>
    <row r="88" spans="1:5" ht="18" hidden="1" customHeight="1" outlineLevel="1">
      <c r="A88" s="131" t="s">
        <v>47</v>
      </c>
      <c r="B88" s="132" t="s">
        <v>221</v>
      </c>
      <c r="C88" s="133">
        <v>0</v>
      </c>
      <c r="D88" s="133">
        <v>0</v>
      </c>
      <c r="E88" s="133">
        <v>0</v>
      </c>
    </row>
    <row r="89" spans="1:5" ht="18" hidden="1" customHeight="1" outlineLevel="1">
      <c r="A89" s="131"/>
      <c r="B89" s="132" t="s">
        <v>274</v>
      </c>
      <c r="C89" s="133">
        <v>1496081</v>
      </c>
      <c r="D89" s="133">
        <v>50000</v>
      </c>
      <c r="E89" s="133">
        <v>1546081</v>
      </c>
    </row>
    <row r="90" spans="1:5" ht="18" hidden="1" customHeight="1" outlineLevel="1">
      <c r="A90" s="131" t="s">
        <v>47</v>
      </c>
      <c r="B90" s="132" t="s">
        <v>222</v>
      </c>
      <c r="C90" s="133">
        <v>87407357</v>
      </c>
      <c r="D90" s="133">
        <v>782146850</v>
      </c>
      <c r="E90" s="133">
        <v>869554207</v>
      </c>
    </row>
    <row r="91" spans="1:5" ht="18" hidden="1" customHeight="1" outlineLevel="1">
      <c r="A91" s="131"/>
      <c r="B91" s="132" t="s">
        <v>278</v>
      </c>
      <c r="C91" s="133">
        <v>0</v>
      </c>
      <c r="D91" s="133">
        <v>0</v>
      </c>
      <c r="E91" s="133">
        <v>0</v>
      </c>
    </row>
    <row r="92" spans="1:5" ht="18" hidden="1" customHeight="1" outlineLevel="1">
      <c r="A92" s="131" t="s">
        <v>47</v>
      </c>
      <c r="B92" s="132" t="s">
        <v>223</v>
      </c>
      <c r="C92" s="133">
        <v>47921272.350299999</v>
      </c>
      <c r="D92" s="133">
        <v>70935155</v>
      </c>
      <c r="E92" s="133">
        <v>118856427.3503</v>
      </c>
    </row>
    <row r="93" spans="1:5" ht="18" hidden="1" customHeight="1" outlineLevel="1">
      <c r="A93" s="131" t="s">
        <v>47</v>
      </c>
      <c r="B93" s="132" t="s">
        <v>224</v>
      </c>
      <c r="C93" s="133">
        <v>15516205.272241103</v>
      </c>
      <c r="D93" s="133">
        <v>265858268.72775888</v>
      </c>
      <c r="E93" s="133">
        <v>281374474</v>
      </c>
    </row>
    <row r="94" spans="1:5" ht="18" hidden="1" customHeight="1" outlineLevel="1">
      <c r="A94" s="131" t="s">
        <v>47</v>
      </c>
      <c r="B94" s="132" t="s">
        <v>225</v>
      </c>
      <c r="C94" s="133">
        <v>12381161</v>
      </c>
      <c r="D94" s="133">
        <v>152944355</v>
      </c>
      <c r="E94" s="133">
        <v>165325516</v>
      </c>
    </row>
    <row r="95" spans="1:5" ht="18" customHeight="1" collapsed="1">
      <c r="A95" s="131" t="s">
        <v>41</v>
      </c>
      <c r="B95" s="135" t="s">
        <v>254</v>
      </c>
      <c r="C95" s="133">
        <f>SUM($C$67:$C$94)</f>
        <v>1034172353.6872587</v>
      </c>
      <c r="D95" s="133">
        <f>SUM($D$67:$D$94)</f>
        <v>8441734830.7664089</v>
      </c>
      <c r="E95" s="133">
        <f>SUM($E$67:$E$94)</f>
        <v>9475907184.4536667</v>
      </c>
    </row>
    <row r="96" spans="1:5" ht="18" hidden="1" customHeight="1" outlineLevel="1">
      <c r="A96" s="131" t="s">
        <v>47</v>
      </c>
      <c r="B96" s="132" t="s">
        <v>202</v>
      </c>
      <c r="C96" s="133">
        <v>0</v>
      </c>
      <c r="D96" s="133">
        <v>56241725</v>
      </c>
      <c r="E96" s="133">
        <v>56241725</v>
      </c>
    </row>
    <row r="97" spans="1:5" ht="18" hidden="1" customHeight="1" outlineLevel="1">
      <c r="A97" s="131"/>
      <c r="B97" s="132" t="s">
        <v>272</v>
      </c>
      <c r="C97" s="133">
        <v>440442</v>
      </c>
      <c r="D97" s="133">
        <v>18085443</v>
      </c>
      <c r="E97" s="133">
        <v>18525885</v>
      </c>
    </row>
    <row r="98" spans="1:5" ht="18" hidden="1" customHeight="1" outlineLevel="1">
      <c r="A98" s="131"/>
      <c r="B98" s="132" t="s">
        <v>203</v>
      </c>
      <c r="C98" s="133">
        <v>45015573</v>
      </c>
      <c r="D98" s="133">
        <v>1186</v>
      </c>
      <c r="E98" s="133">
        <v>45016759</v>
      </c>
    </row>
    <row r="99" spans="1:5" ht="18" hidden="1" customHeight="1" outlineLevel="1">
      <c r="A99" s="131" t="s">
        <v>47</v>
      </c>
      <c r="B99" s="132" t="s">
        <v>204</v>
      </c>
      <c r="C99" s="133">
        <v>12979405</v>
      </c>
      <c r="D99" s="133">
        <v>25837647</v>
      </c>
      <c r="E99" s="133">
        <v>38817052</v>
      </c>
    </row>
    <row r="100" spans="1:5" ht="18" hidden="1" customHeight="1" outlineLevel="1">
      <c r="A100" s="131" t="s">
        <v>47</v>
      </c>
      <c r="B100" s="132" t="s">
        <v>205</v>
      </c>
      <c r="C100" s="133">
        <v>0</v>
      </c>
      <c r="D100" s="133">
        <v>40365043</v>
      </c>
      <c r="E100" s="133">
        <v>40365043</v>
      </c>
    </row>
    <row r="101" spans="1:5" ht="18" hidden="1" customHeight="1" outlineLevel="1">
      <c r="A101" s="131"/>
      <c r="B101" s="132" t="s">
        <v>206</v>
      </c>
      <c r="C101" s="133">
        <v>10000565</v>
      </c>
      <c r="D101" s="133">
        <v>36493172</v>
      </c>
      <c r="E101" s="133">
        <v>46493737</v>
      </c>
    </row>
    <row r="102" spans="1:5" ht="18" hidden="1" customHeight="1" outlineLevel="1">
      <c r="A102" s="131"/>
      <c r="B102" s="132" t="s">
        <v>207</v>
      </c>
      <c r="C102" s="133">
        <v>681655</v>
      </c>
      <c r="D102" s="133">
        <v>25793566</v>
      </c>
      <c r="E102" s="133">
        <v>26475221</v>
      </c>
    </row>
    <row r="103" spans="1:5" ht="18" hidden="1" customHeight="1" outlineLevel="1">
      <c r="A103" s="131" t="s">
        <v>47</v>
      </c>
      <c r="B103" s="132" t="s">
        <v>208</v>
      </c>
      <c r="C103" s="133">
        <v>198781810</v>
      </c>
      <c r="D103" s="133">
        <v>1767848532</v>
      </c>
      <c r="E103" s="133">
        <v>1966630342</v>
      </c>
    </row>
    <row r="104" spans="1:5" ht="18" hidden="1" customHeight="1" outlineLevel="1">
      <c r="A104" s="131" t="s">
        <v>47</v>
      </c>
      <c r="B104" s="132" t="s">
        <v>209</v>
      </c>
      <c r="C104" s="133">
        <v>55939832</v>
      </c>
      <c r="D104" s="133">
        <v>690491164</v>
      </c>
      <c r="E104" s="133">
        <v>746430996</v>
      </c>
    </row>
    <row r="105" spans="1:5" ht="18" hidden="1" customHeight="1" outlineLevel="1">
      <c r="A105" s="131" t="s">
        <v>47</v>
      </c>
      <c r="B105" s="132" t="s">
        <v>211</v>
      </c>
      <c r="C105" s="133">
        <v>216288624</v>
      </c>
      <c r="D105" s="133">
        <v>1194127079</v>
      </c>
      <c r="E105" s="133">
        <v>1410415703</v>
      </c>
    </row>
    <row r="106" spans="1:5" ht="18" hidden="1" customHeight="1" outlineLevel="1">
      <c r="A106" s="131"/>
      <c r="B106" s="132" t="s">
        <v>212</v>
      </c>
      <c r="C106" s="133">
        <v>50177419</v>
      </c>
      <c r="D106" s="133">
        <v>686314</v>
      </c>
      <c r="E106" s="133">
        <v>50863733</v>
      </c>
    </row>
    <row r="107" spans="1:5" ht="18" hidden="1" customHeight="1" outlineLevel="1">
      <c r="A107" s="131" t="s">
        <v>47</v>
      </c>
      <c r="B107" s="132" t="s">
        <v>213</v>
      </c>
      <c r="C107" s="133">
        <v>221407954</v>
      </c>
      <c r="D107" s="133">
        <v>2966272496</v>
      </c>
      <c r="E107" s="133">
        <v>3187680450</v>
      </c>
    </row>
    <row r="108" spans="1:5" ht="18" hidden="1" customHeight="1" outlineLevel="1">
      <c r="A108" s="131" t="s">
        <v>47</v>
      </c>
      <c r="B108" s="132" t="s">
        <v>214</v>
      </c>
      <c r="C108" s="133">
        <v>35064626</v>
      </c>
      <c r="D108" s="133">
        <v>5138403</v>
      </c>
      <c r="E108" s="133">
        <v>40203029</v>
      </c>
    </row>
    <row r="109" spans="1:5" ht="18" hidden="1" customHeight="1" outlineLevel="1">
      <c r="A109" s="131"/>
      <c r="B109" s="132" t="s">
        <v>273</v>
      </c>
      <c r="C109" s="133">
        <v>0</v>
      </c>
      <c r="D109" s="133">
        <v>170414688</v>
      </c>
      <c r="E109" s="133">
        <v>170414688</v>
      </c>
    </row>
    <row r="110" spans="1:5" ht="18" hidden="1" customHeight="1" outlineLevel="1">
      <c r="A110" s="131" t="s">
        <v>47</v>
      </c>
      <c r="B110" s="132" t="s">
        <v>215</v>
      </c>
      <c r="C110" s="133">
        <v>17967992</v>
      </c>
      <c r="D110" s="133">
        <v>673335</v>
      </c>
      <c r="E110" s="133">
        <v>18641327</v>
      </c>
    </row>
    <row r="111" spans="1:5" ht="18" hidden="1" customHeight="1" outlineLevel="1">
      <c r="A111" s="131" t="s">
        <v>47</v>
      </c>
      <c r="B111" s="132" t="s">
        <v>216</v>
      </c>
      <c r="C111" s="133">
        <v>1403626</v>
      </c>
      <c r="D111" s="133">
        <v>106155635</v>
      </c>
      <c r="E111" s="133">
        <v>107559261</v>
      </c>
    </row>
    <row r="112" spans="1:5" ht="18" hidden="1" customHeight="1" outlineLevel="1">
      <c r="A112" s="131" t="s">
        <v>47</v>
      </c>
      <c r="B112" s="132" t="s">
        <v>217</v>
      </c>
      <c r="C112" s="133">
        <v>14951618.414717633</v>
      </c>
      <c r="D112" s="133">
        <v>88697096.209049746</v>
      </c>
      <c r="E112" s="133">
        <v>103648714.62376739</v>
      </c>
    </row>
    <row r="113" spans="1:5" ht="18" hidden="1" customHeight="1" outlineLevel="1">
      <c r="A113" s="131" t="s">
        <v>47</v>
      </c>
      <c r="B113" s="132" t="s">
        <v>218</v>
      </c>
      <c r="C113" s="133">
        <v>122599895</v>
      </c>
      <c r="D113" s="133">
        <v>1192340009</v>
      </c>
      <c r="E113" s="133">
        <v>1314939904</v>
      </c>
    </row>
    <row r="114" spans="1:5" ht="18" hidden="1" customHeight="1" outlineLevel="1">
      <c r="A114" s="131" t="s">
        <v>47</v>
      </c>
      <c r="B114" s="132" t="s">
        <v>219</v>
      </c>
      <c r="C114" s="133">
        <v>5702737</v>
      </c>
      <c r="D114" s="133">
        <v>14884762</v>
      </c>
      <c r="E114" s="133">
        <v>20587499</v>
      </c>
    </row>
    <row r="115" spans="1:5" ht="18" hidden="1" customHeight="1" outlineLevel="1">
      <c r="A115" s="131"/>
      <c r="B115" s="132" t="s">
        <v>277</v>
      </c>
      <c r="C115" s="133">
        <v>1920749</v>
      </c>
      <c r="D115" s="133">
        <v>27689717</v>
      </c>
      <c r="E115" s="133">
        <v>29610466</v>
      </c>
    </row>
    <row r="116" spans="1:5" ht="18" hidden="1" customHeight="1" outlineLevel="1">
      <c r="A116" s="131"/>
      <c r="B116" s="132" t="s">
        <v>220</v>
      </c>
      <c r="C116" s="133">
        <v>0</v>
      </c>
      <c r="D116" s="133">
        <v>19714749</v>
      </c>
      <c r="E116" s="133">
        <v>19714749</v>
      </c>
    </row>
    <row r="117" spans="1:5" ht="18" hidden="1" customHeight="1" outlineLevel="1">
      <c r="A117" s="131" t="s">
        <v>47</v>
      </c>
      <c r="B117" s="132" t="s">
        <v>221</v>
      </c>
      <c r="C117" s="133">
        <v>6126078.4400000004</v>
      </c>
      <c r="D117" s="133">
        <v>0</v>
      </c>
      <c r="E117" s="133">
        <v>6126078.4400000004</v>
      </c>
    </row>
    <row r="118" spans="1:5" ht="18" hidden="1" customHeight="1" outlineLevel="1">
      <c r="A118" s="131"/>
      <c r="B118" s="132" t="s">
        <v>274</v>
      </c>
      <c r="C118" s="133">
        <v>3380555</v>
      </c>
      <c r="D118" s="133">
        <v>50000</v>
      </c>
      <c r="E118" s="133">
        <v>3430555</v>
      </c>
    </row>
    <row r="119" spans="1:5" ht="18" hidden="1" customHeight="1" outlineLevel="1">
      <c r="A119" s="131" t="s">
        <v>47</v>
      </c>
      <c r="B119" s="132" t="s">
        <v>222</v>
      </c>
      <c r="C119" s="133">
        <v>346481342</v>
      </c>
      <c r="D119" s="133">
        <v>1136954561</v>
      </c>
      <c r="E119" s="133">
        <v>1483435903</v>
      </c>
    </row>
    <row r="120" spans="1:5" ht="18" hidden="1" customHeight="1" outlineLevel="1">
      <c r="A120" s="131"/>
      <c r="B120" s="132" t="s">
        <v>278</v>
      </c>
      <c r="C120" s="133">
        <v>5668795</v>
      </c>
      <c r="D120" s="133">
        <v>0</v>
      </c>
      <c r="E120" s="133">
        <v>5668795</v>
      </c>
    </row>
    <row r="121" spans="1:5" ht="18" hidden="1" customHeight="1" outlineLevel="1">
      <c r="A121" s="131" t="s">
        <v>47</v>
      </c>
      <c r="B121" s="132" t="s">
        <v>223</v>
      </c>
      <c r="C121" s="133">
        <v>50137617.350299999</v>
      </c>
      <c r="D121" s="133">
        <v>77214894</v>
      </c>
      <c r="E121" s="133">
        <v>127352511.3503</v>
      </c>
    </row>
    <row r="122" spans="1:5" ht="18" hidden="1" customHeight="1" outlineLevel="1">
      <c r="A122" s="131" t="s">
        <v>47</v>
      </c>
      <c r="B122" s="132" t="s">
        <v>224</v>
      </c>
      <c r="C122" s="133">
        <v>15516205.272241103</v>
      </c>
      <c r="D122" s="133">
        <v>266062090.72775888</v>
      </c>
      <c r="E122" s="133">
        <v>281578296</v>
      </c>
    </row>
    <row r="123" spans="1:5" ht="18" hidden="1" customHeight="1" outlineLevel="1">
      <c r="A123" s="131" t="s">
        <v>47</v>
      </c>
      <c r="B123" s="132" t="s">
        <v>225</v>
      </c>
      <c r="C123" s="133">
        <v>12406953</v>
      </c>
      <c r="D123" s="133">
        <v>158199791</v>
      </c>
      <c r="E123" s="133">
        <v>170606744</v>
      </c>
    </row>
    <row r="124" spans="1:5" ht="18" customHeight="1" collapsed="1">
      <c r="A124" s="131" t="s">
        <v>43</v>
      </c>
      <c r="B124" s="135" t="s">
        <v>255</v>
      </c>
      <c r="C124" s="133">
        <f>SUM($C$96:$C$123)</f>
        <v>1451042068.4772589</v>
      </c>
      <c r="D124" s="133">
        <f>SUM($D$96:$D$123)</f>
        <v>10086433097.936808</v>
      </c>
      <c r="E124" s="133">
        <f>SUM($E$96:$E$123)</f>
        <v>11537475166.414068</v>
      </c>
    </row>
    <row r="125" spans="1:5" ht="18" customHeight="1">
      <c r="A125" s="399" t="s">
        <v>256</v>
      </c>
      <c r="B125" s="400"/>
      <c r="C125" s="400"/>
      <c r="D125" s="400"/>
      <c r="E125" s="401"/>
    </row>
    <row r="126" spans="1:5" ht="18" hidden="1" customHeight="1" outlineLevel="1">
      <c r="A126" s="131" t="s">
        <v>47</v>
      </c>
      <c r="B126" s="132" t="s">
        <v>202</v>
      </c>
      <c r="C126" s="133">
        <v>0</v>
      </c>
      <c r="D126" s="133">
        <v>0</v>
      </c>
      <c r="E126" s="133">
        <v>0</v>
      </c>
    </row>
    <row r="127" spans="1:5" ht="18" hidden="1" customHeight="1" outlineLevel="1">
      <c r="A127" s="131"/>
      <c r="B127" s="132" t="s">
        <v>272</v>
      </c>
      <c r="C127" s="133">
        <v>0</v>
      </c>
      <c r="D127" s="133">
        <v>0</v>
      </c>
      <c r="E127" s="133">
        <v>0</v>
      </c>
    </row>
    <row r="128" spans="1:5" ht="18" hidden="1" customHeight="1" outlineLevel="1">
      <c r="A128" s="131"/>
      <c r="B128" s="132" t="s">
        <v>203</v>
      </c>
      <c r="C128" s="133">
        <v>1180</v>
      </c>
      <c r="D128" s="133">
        <v>0</v>
      </c>
      <c r="E128" s="133">
        <v>1180</v>
      </c>
    </row>
    <row r="129" spans="1:5" ht="18" hidden="1" customHeight="1" outlineLevel="1">
      <c r="A129" s="131" t="s">
        <v>47</v>
      </c>
      <c r="B129" s="132" t="s">
        <v>204</v>
      </c>
      <c r="C129" s="133">
        <v>0</v>
      </c>
      <c r="D129" s="134"/>
      <c r="E129" s="133">
        <v>0</v>
      </c>
    </row>
    <row r="130" spans="1:5" ht="18" hidden="1" customHeight="1" outlineLevel="1">
      <c r="A130" s="131" t="s">
        <v>47</v>
      </c>
      <c r="B130" s="132" t="s">
        <v>205</v>
      </c>
      <c r="C130" s="133">
        <v>0</v>
      </c>
      <c r="D130" s="133">
        <v>0</v>
      </c>
      <c r="E130" s="133">
        <v>0</v>
      </c>
    </row>
    <row r="131" spans="1:5" ht="18" hidden="1" customHeight="1" outlineLevel="1">
      <c r="A131" s="131"/>
      <c r="B131" s="132" t="s">
        <v>206</v>
      </c>
      <c r="C131" s="133">
        <v>0</v>
      </c>
      <c r="D131" s="133">
        <v>0</v>
      </c>
      <c r="E131" s="133">
        <v>0</v>
      </c>
    </row>
    <row r="132" spans="1:5" ht="18" hidden="1" customHeight="1" outlineLevel="1">
      <c r="A132" s="131"/>
      <c r="B132" s="132" t="s">
        <v>207</v>
      </c>
      <c r="C132" s="133">
        <v>0</v>
      </c>
      <c r="D132" s="133">
        <v>0</v>
      </c>
      <c r="E132" s="133">
        <v>0</v>
      </c>
    </row>
    <row r="133" spans="1:5" ht="18" hidden="1" customHeight="1" outlineLevel="1">
      <c r="A133" s="131" t="s">
        <v>47</v>
      </c>
      <c r="B133" s="132" t="s">
        <v>208</v>
      </c>
      <c r="C133" s="133">
        <v>0</v>
      </c>
      <c r="D133" s="133">
        <v>0</v>
      </c>
      <c r="E133" s="133">
        <v>0</v>
      </c>
    </row>
    <row r="134" spans="1:5" ht="18" hidden="1" customHeight="1" outlineLevel="1">
      <c r="A134" s="131" t="s">
        <v>47</v>
      </c>
      <c r="B134" s="132" t="s">
        <v>209</v>
      </c>
      <c r="C134" s="133">
        <v>0</v>
      </c>
      <c r="D134" s="133">
        <v>0</v>
      </c>
      <c r="E134" s="133">
        <v>0</v>
      </c>
    </row>
    <row r="135" spans="1:5" ht="18" hidden="1" customHeight="1" outlineLevel="1">
      <c r="A135" s="131" t="s">
        <v>47</v>
      </c>
      <c r="B135" s="132" t="s">
        <v>211</v>
      </c>
      <c r="C135" s="133">
        <v>0</v>
      </c>
      <c r="D135" s="133">
        <v>3056590</v>
      </c>
      <c r="E135" s="133">
        <v>3056590</v>
      </c>
    </row>
    <row r="136" spans="1:5" ht="18" hidden="1" customHeight="1" outlineLevel="1">
      <c r="A136" s="131"/>
      <c r="B136" s="132" t="s">
        <v>212</v>
      </c>
      <c r="C136" s="133"/>
      <c r="D136" s="133"/>
      <c r="E136" s="133">
        <v>0</v>
      </c>
    </row>
    <row r="137" spans="1:5" ht="18" hidden="1" customHeight="1" outlineLevel="1">
      <c r="A137" s="131" t="s">
        <v>47</v>
      </c>
      <c r="B137" s="132" t="s">
        <v>213</v>
      </c>
      <c r="C137" s="134"/>
      <c r="D137" s="134"/>
      <c r="E137" s="133">
        <v>0</v>
      </c>
    </row>
    <row r="138" spans="1:5" ht="18" hidden="1" customHeight="1" outlineLevel="1">
      <c r="A138" s="131" t="s">
        <v>47</v>
      </c>
      <c r="B138" s="132" t="s">
        <v>214</v>
      </c>
      <c r="C138" s="133">
        <v>0</v>
      </c>
      <c r="D138" s="133">
        <v>0</v>
      </c>
      <c r="E138" s="133">
        <v>0</v>
      </c>
    </row>
    <row r="139" spans="1:5" ht="18" hidden="1" customHeight="1" outlineLevel="1">
      <c r="A139" s="131"/>
      <c r="B139" s="132" t="s">
        <v>273</v>
      </c>
      <c r="C139" s="133">
        <v>0</v>
      </c>
      <c r="D139" s="133">
        <v>0</v>
      </c>
      <c r="E139" s="133">
        <v>0</v>
      </c>
    </row>
    <row r="140" spans="1:5" ht="18" hidden="1" customHeight="1" outlineLevel="1">
      <c r="A140" s="131" t="s">
        <v>47</v>
      </c>
      <c r="B140" s="132" t="s">
        <v>215</v>
      </c>
      <c r="C140" s="133">
        <v>0</v>
      </c>
      <c r="D140" s="133">
        <v>0</v>
      </c>
      <c r="E140" s="133">
        <v>0</v>
      </c>
    </row>
    <row r="141" spans="1:5" ht="18" hidden="1" customHeight="1" outlineLevel="1">
      <c r="A141" s="131" t="s">
        <v>47</v>
      </c>
      <c r="B141" s="132" t="s">
        <v>216</v>
      </c>
      <c r="C141" s="133">
        <v>0</v>
      </c>
      <c r="D141" s="133">
        <v>0</v>
      </c>
      <c r="E141" s="133">
        <v>0</v>
      </c>
    </row>
    <row r="142" spans="1:5" ht="18" hidden="1" customHeight="1" outlineLevel="1">
      <c r="A142" s="131" t="s">
        <v>47</v>
      </c>
      <c r="B142" s="132" t="s">
        <v>217</v>
      </c>
      <c r="C142" s="133">
        <v>0</v>
      </c>
      <c r="D142" s="133">
        <v>561618.54</v>
      </c>
      <c r="E142" s="133">
        <v>561618.54</v>
      </c>
    </row>
    <row r="143" spans="1:5" ht="18" hidden="1" customHeight="1" outlineLevel="1">
      <c r="A143" s="131" t="s">
        <v>47</v>
      </c>
      <c r="B143" s="132" t="s">
        <v>218</v>
      </c>
      <c r="C143" s="133">
        <v>2068475</v>
      </c>
      <c r="D143" s="133">
        <v>949856</v>
      </c>
      <c r="E143" s="133">
        <v>3018331</v>
      </c>
    </row>
    <row r="144" spans="1:5" ht="18" hidden="1" customHeight="1" outlineLevel="1">
      <c r="A144" s="131" t="s">
        <v>47</v>
      </c>
      <c r="B144" s="132" t="s">
        <v>219</v>
      </c>
      <c r="C144" s="133">
        <v>0</v>
      </c>
      <c r="D144" s="133">
        <v>0</v>
      </c>
      <c r="E144" s="133">
        <v>0</v>
      </c>
    </row>
    <row r="145" spans="1:5" ht="18" hidden="1" customHeight="1" outlineLevel="1">
      <c r="A145" s="131"/>
      <c r="B145" s="132" t="s">
        <v>277</v>
      </c>
      <c r="C145" s="133">
        <v>0</v>
      </c>
      <c r="D145" s="133">
        <v>0</v>
      </c>
      <c r="E145" s="133">
        <v>0</v>
      </c>
    </row>
    <row r="146" spans="1:5" ht="18" hidden="1" customHeight="1" outlineLevel="1">
      <c r="A146" s="131"/>
      <c r="B146" s="132" t="s">
        <v>220</v>
      </c>
      <c r="C146" s="133">
        <v>0</v>
      </c>
      <c r="D146" s="133">
        <v>0</v>
      </c>
      <c r="E146" s="133">
        <v>0</v>
      </c>
    </row>
    <row r="147" spans="1:5" ht="18" hidden="1" customHeight="1" outlineLevel="1">
      <c r="A147" s="131" t="s">
        <v>47</v>
      </c>
      <c r="B147" s="132" t="s">
        <v>221</v>
      </c>
      <c r="C147" s="134"/>
      <c r="D147" s="134"/>
      <c r="E147" s="133">
        <v>0</v>
      </c>
    </row>
    <row r="148" spans="1:5" ht="18" hidden="1" customHeight="1" outlineLevel="1">
      <c r="A148" s="131"/>
      <c r="B148" s="132" t="s">
        <v>274</v>
      </c>
      <c r="C148" s="133">
        <v>0</v>
      </c>
      <c r="D148" s="133">
        <v>0</v>
      </c>
      <c r="E148" s="133">
        <v>0</v>
      </c>
    </row>
    <row r="149" spans="1:5" ht="18" hidden="1" customHeight="1" outlineLevel="1">
      <c r="A149" s="131" t="s">
        <v>47</v>
      </c>
      <c r="B149" s="132" t="s">
        <v>222</v>
      </c>
      <c r="C149" s="133">
        <v>100001</v>
      </c>
      <c r="D149" s="133">
        <v>0</v>
      </c>
      <c r="E149" s="133">
        <v>100001</v>
      </c>
    </row>
    <row r="150" spans="1:5" ht="18" hidden="1" customHeight="1" outlineLevel="1">
      <c r="A150" s="131"/>
      <c r="B150" s="132" t="s">
        <v>278</v>
      </c>
      <c r="C150" s="133">
        <v>0</v>
      </c>
      <c r="D150" s="133">
        <v>0</v>
      </c>
      <c r="E150" s="133">
        <v>0</v>
      </c>
    </row>
    <row r="151" spans="1:5" ht="18" hidden="1" customHeight="1" outlineLevel="1">
      <c r="A151" s="131" t="s">
        <v>47</v>
      </c>
      <c r="B151" s="132" t="s">
        <v>223</v>
      </c>
      <c r="C151" s="134"/>
      <c r="D151" s="134"/>
      <c r="E151" s="133">
        <v>0</v>
      </c>
    </row>
    <row r="152" spans="1:5" ht="18" hidden="1" customHeight="1" outlineLevel="1">
      <c r="A152" s="131" t="s">
        <v>47</v>
      </c>
      <c r="B152" s="132" t="s">
        <v>224</v>
      </c>
      <c r="C152" s="134"/>
      <c r="D152" s="134"/>
      <c r="E152" s="133">
        <v>0</v>
      </c>
    </row>
    <row r="153" spans="1:5" ht="18" hidden="1" customHeight="1" outlineLevel="1">
      <c r="A153" s="131" t="s">
        <v>47</v>
      </c>
      <c r="B153" s="132" t="s">
        <v>225</v>
      </c>
      <c r="C153" s="133">
        <v>0</v>
      </c>
      <c r="D153" s="133">
        <v>0</v>
      </c>
      <c r="E153" s="133">
        <v>0</v>
      </c>
    </row>
    <row r="154" spans="1:5" ht="18" customHeight="1" collapsed="1">
      <c r="A154" s="131" t="s">
        <v>45</v>
      </c>
      <c r="B154" s="135" t="s">
        <v>252</v>
      </c>
      <c r="C154" s="133">
        <f>SUM($C$126:$C$153)</f>
        <v>2169656</v>
      </c>
      <c r="D154" s="133">
        <f>SUM($D$126:$D$153)</f>
        <v>4568064.54</v>
      </c>
      <c r="E154" s="133">
        <f>SUM($E$126:$E$153)</f>
        <v>6737720.54</v>
      </c>
    </row>
    <row r="155" spans="1:5" ht="18" hidden="1" customHeight="1" outlineLevel="1">
      <c r="A155" s="131" t="s">
        <v>47</v>
      </c>
      <c r="B155" s="132" t="s">
        <v>202</v>
      </c>
      <c r="C155" s="133">
        <v>0</v>
      </c>
      <c r="D155" s="133">
        <v>0</v>
      </c>
      <c r="E155" s="133">
        <v>0</v>
      </c>
    </row>
    <row r="156" spans="1:5" ht="18" hidden="1" customHeight="1" outlineLevel="1">
      <c r="A156" s="131"/>
      <c r="B156" s="132" t="s">
        <v>272</v>
      </c>
      <c r="C156" s="133">
        <v>10297</v>
      </c>
      <c r="D156" s="133">
        <v>926718</v>
      </c>
      <c r="E156" s="133">
        <v>937015</v>
      </c>
    </row>
    <row r="157" spans="1:5" ht="18" hidden="1" customHeight="1" outlineLevel="1">
      <c r="A157" s="131"/>
      <c r="B157" s="132" t="s">
        <v>203</v>
      </c>
      <c r="C157" s="133">
        <v>5627591</v>
      </c>
      <c r="D157" s="133">
        <v>0</v>
      </c>
      <c r="E157" s="133">
        <v>5627591</v>
      </c>
    </row>
    <row r="158" spans="1:5" ht="18" hidden="1" customHeight="1" outlineLevel="1">
      <c r="A158" s="131" t="s">
        <v>47</v>
      </c>
      <c r="B158" s="132" t="s">
        <v>204</v>
      </c>
      <c r="C158" s="133">
        <v>28227.85</v>
      </c>
      <c r="D158" s="133">
        <v>124574.15</v>
      </c>
      <c r="E158" s="133">
        <v>152802</v>
      </c>
    </row>
    <row r="159" spans="1:5" ht="18" hidden="1" customHeight="1" outlineLevel="1">
      <c r="A159" s="131" t="s">
        <v>47</v>
      </c>
      <c r="B159" s="132" t="s">
        <v>205</v>
      </c>
      <c r="C159" s="133">
        <v>0</v>
      </c>
      <c r="D159" s="133">
        <v>71528</v>
      </c>
      <c r="E159" s="133">
        <v>71528</v>
      </c>
    </row>
    <row r="160" spans="1:5" ht="18" hidden="1" customHeight="1" outlineLevel="1">
      <c r="A160" s="131"/>
      <c r="B160" s="132" t="s">
        <v>206</v>
      </c>
      <c r="C160" s="133">
        <v>0</v>
      </c>
      <c r="D160" s="133">
        <v>0</v>
      </c>
      <c r="E160" s="133">
        <v>0</v>
      </c>
    </row>
    <row r="161" spans="1:5" ht="18" hidden="1" customHeight="1" outlineLevel="1">
      <c r="A161" s="131"/>
      <c r="B161" s="132" t="s">
        <v>207</v>
      </c>
      <c r="C161" s="133">
        <v>0</v>
      </c>
      <c r="D161" s="133">
        <v>0</v>
      </c>
      <c r="E161" s="133">
        <v>0</v>
      </c>
    </row>
    <row r="162" spans="1:5" ht="18" hidden="1" customHeight="1" outlineLevel="1">
      <c r="A162" s="131" t="s">
        <v>47</v>
      </c>
      <c r="B162" s="132" t="s">
        <v>208</v>
      </c>
      <c r="C162" s="133">
        <v>28312127</v>
      </c>
      <c r="D162" s="133">
        <v>204442703</v>
      </c>
      <c r="E162" s="133">
        <v>232754830</v>
      </c>
    </row>
    <row r="163" spans="1:5" ht="18" hidden="1" customHeight="1" outlineLevel="1">
      <c r="A163" s="131" t="s">
        <v>47</v>
      </c>
      <c r="B163" s="132" t="s">
        <v>209</v>
      </c>
      <c r="C163" s="133">
        <v>1974898</v>
      </c>
      <c r="D163" s="133">
        <v>8319703</v>
      </c>
      <c r="E163" s="133">
        <v>10294601</v>
      </c>
    </row>
    <row r="164" spans="1:5" ht="18" hidden="1" customHeight="1" outlineLevel="1">
      <c r="A164" s="131" t="s">
        <v>47</v>
      </c>
      <c r="B164" s="132" t="s">
        <v>211</v>
      </c>
      <c r="C164" s="133">
        <v>27521459</v>
      </c>
      <c r="D164" s="133">
        <v>108297966</v>
      </c>
      <c r="E164" s="133">
        <v>135819425</v>
      </c>
    </row>
    <row r="165" spans="1:5" ht="18" hidden="1" customHeight="1" outlineLevel="1">
      <c r="A165" s="131"/>
      <c r="B165" s="132" t="s">
        <v>212</v>
      </c>
      <c r="C165" s="133"/>
      <c r="D165" s="133"/>
      <c r="E165" s="133">
        <v>0</v>
      </c>
    </row>
    <row r="166" spans="1:5" ht="18" hidden="1" customHeight="1" outlineLevel="1">
      <c r="A166" s="131" t="s">
        <v>47</v>
      </c>
      <c r="B166" s="132" t="s">
        <v>213</v>
      </c>
      <c r="C166" s="134">
        <v>2360578</v>
      </c>
      <c r="D166" s="134">
        <v>31936482</v>
      </c>
      <c r="E166" s="133">
        <v>34297060</v>
      </c>
    </row>
    <row r="167" spans="1:5" ht="18" hidden="1" customHeight="1" outlineLevel="1">
      <c r="A167" s="131" t="s">
        <v>47</v>
      </c>
      <c r="B167" s="132" t="s">
        <v>214</v>
      </c>
      <c r="C167" s="133">
        <v>147773</v>
      </c>
      <c r="D167" s="133">
        <v>354444</v>
      </c>
      <c r="E167" s="133">
        <v>502217</v>
      </c>
    </row>
    <row r="168" spans="1:5" ht="18" hidden="1" customHeight="1" outlineLevel="1">
      <c r="A168" s="131"/>
      <c r="B168" s="132" t="s">
        <v>273</v>
      </c>
      <c r="C168" s="133">
        <v>0</v>
      </c>
      <c r="D168" s="133">
        <v>7933425</v>
      </c>
      <c r="E168" s="133">
        <v>7933425</v>
      </c>
    </row>
    <row r="169" spans="1:5" ht="18" hidden="1" customHeight="1" outlineLevel="1">
      <c r="A169" s="131" t="s">
        <v>47</v>
      </c>
      <c r="B169" s="132" t="s">
        <v>215</v>
      </c>
      <c r="C169" s="133">
        <v>0</v>
      </c>
      <c r="D169" s="133">
        <v>78</v>
      </c>
      <c r="E169" s="133">
        <v>78</v>
      </c>
    </row>
    <row r="170" spans="1:5" ht="18" hidden="1" customHeight="1" outlineLevel="1">
      <c r="A170" s="131" t="s">
        <v>47</v>
      </c>
      <c r="B170" s="132" t="s">
        <v>216</v>
      </c>
      <c r="C170" s="133">
        <v>0</v>
      </c>
      <c r="D170" s="133">
        <v>0</v>
      </c>
      <c r="E170" s="133">
        <v>0</v>
      </c>
    </row>
    <row r="171" spans="1:5" ht="18" hidden="1" customHeight="1" outlineLevel="1">
      <c r="A171" s="131" t="s">
        <v>47</v>
      </c>
      <c r="B171" s="132" t="s">
        <v>217</v>
      </c>
      <c r="C171" s="133">
        <v>7250</v>
      </c>
      <c r="D171" s="133">
        <v>298330.41000000003</v>
      </c>
      <c r="E171" s="133">
        <v>305580.41000000003</v>
      </c>
    </row>
    <row r="172" spans="1:5" ht="18" hidden="1" customHeight="1" outlineLevel="1">
      <c r="A172" s="131" t="s">
        <v>47</v>
      </c>
      <c r="B172" s="132" t="s">
        <v>218</v>
      </c>
      <c r="C172" s="133">
        <v>18104931</v>
      </c>
      <c r="D172" s="133">
        <v>22723563</v>
      </c>
      <c r="E172" s="133">
        <v>40828494</v>
      </c>
    </row>
    <row r="173" spans="1:5" ht="18" hidden="1" customHeight="1" outlineLevel="1">
      <c r="A173" s="131" t="s">
        <v>47</v>
      </c>
      <c r="B173" s="132" t="s">
        <v>219</v>
      </c>
      <c r="C173" s="133">
        <v>0</v>
      </c>
      <c r="D173" s="133">
        <v>186929</v>
      </c>
      <c r="E173" s="133">
        <v>186929</v>
      </c>
    </row>
    <row r="174" spans="1:5" ht="18" hidden="1" customHeight="1" outlineLevel="1">
      <c r="A174" s="131"/>
      <c r="B174" s="132" t="s">
        <v>277</v>
      </c>
      <c r="C174" s="133">
        <v>0</v>
      </c>
      <c r="D174" s="133">
        <v>20604</v>
      </c>
      <c r="E174" s="133">
        <v>20604</v>
      </c>
    </row>
    <row r="175" spans="1:5" ht="18" hidden="1" customHeight="1" outlineLevel="1">
      <c r="A175" s="131"/>
      <c r="B175" s="132" t="s">
        <v>220</v>
      </c>
      <c r="C175" s="133">
        <v>0</v>
      </c>
      <c r="D175" s="133">
        <v>20293</v>
      </c>
      <c r="E175" s="133">
        <v>20293</v>
      </c>
    </row>
    <row r="176" spans="1:5" ht="18" hidden="1" customHeight="1" outlineLevel="1">
      <c r="A176" s="131" t="s">
        <v>47</v>
      </c>
      <c r="B176" s="132" t="s">
        <v>221</v>
      </c>
      <c r="C176" s="133">
        <v>330522.34000000003</v>
      </c>
      <c r="D176" s="134"/>
      <c r="E176" s="133">
        <v>330522.34000000003</v>
      </c>
    </row>
    <row r="177" spans="1:5" ht="18" hidden="1" customHeight="1" outlineLevel="1">
      <c r="A177" s="131"/>
      <c r="B177" s="132" t="s">
        <v>274</v>
      </c>
      <c r="C177" s="133">
        <v>0</v>
      </c>
      <c r="D177" s="133">
        <v>0</v>
      </c>
      <c r="E177" s="133">
        <v>0</v>
      </c>
    </row>
    <row r="178" spans="1:5" ht="18" hidden="1" customHeight="1" outlineLevel="1">
      <c r="A178" s="131" t="s">
        <v>47</v>
      </c>
      <c r="B178" s="132" t="s">
        <v>222</v>
      </c>
      <c r="C178" s="133">
        <v>373194</v>
      </c>
      <c r="D178" s="133">
        <v>2104946</v>
      </c>
      <c r="E178" s="133">
        <v>2478140</v>
      </c>
    </row>
    <row r="179" spans="1:5" ht="18" hidden="1" customHeight="1" outlineLevel="1">
      <c r="A179" s="131"/>
      <c r="B179" s="132" t="s">
        <v>278</v>
      </c>
      <c r="C179" s="133">
        <v>0</v>
      </c>
      <c r="D179" s="133">
        <v>0</v>
      </c>
      <c r="E179" s="133">
        <v>0</v>
      </c>
    </row>
    <row r="180" spans="1:5" ht="18" hidden="1" customHeight="1" outlineLevel="1">
      <c r="A180" s="131" t="s">
        <v>47</v>
      </c>
      <c r="B180" s="132" t="s">
        <v>223</v>
      </c>
      <c r="C180" s="133">
        <v>1351176</v>
      </c>
      <c r="D180" s="133">
        <v>284822</v>
      </c>
      <c r="E180" s="133">
        <v>1635998</v>
      </c>
    </row>
    <row r="181" spans="1:5" ht="18" hidden="1" customHeight="1" outlineLevel="1">
      <c r="A181" s="131" t="s">
        <v>47</v>
      </c>
      <c r="B181" s="132" t="s">
        <v>224</v>
      </c>
      <c r="C181" s="134"/>
      <c r="D181" s="134"/>
      <c r="E181" s="133">
        <v>0</v>
      </c>
    </row>
    <row r="182" spans="1:5" ht="18" hidden="1" customHeight="1" outlineLevel="1">
      <c r="A182" s="131" t="s">
        <v>47</v>
      </c>
      <c r="B182" s="132" t="s">
        <v>225</v>
      </c>
      <c r="C182" s="133">
        <v>107048</v>
      </c>
      <c r="D182" s="133">
        <v>3069089</v>
      </c>
      <c r="E182" s="133">
        <v>3176137</v>
      </c>
    </row>
    <row r="183" spans="1:5" ht="18" customHeight="1" collapsed="1">
      <c r="A183" s="131" t="s">
        <v>59</v>
      </c>
      <c r="B183" s="135" t="s">
        <v>257</v>
      </c>
      <c r="C183" s="133">
        <f>SUM($C$155:$C$182)</f>
        <v>86257072.189999998</v>
      </c>
      <c r="D183" s="133">
        <f>SUM($D$155:$D$182)</f>
        <v>391116197.56</v>
      </c>
      <c r="E183" s="133">
        <f>SUM($E$155:$E$182)</f>
        <v>477373269.75</v>
      </c>
    </row>
    <row r="184" spans="1:5" ht="18" hidden="1" customHeight="1" outlineLevel="1">
      <c r="A184" s="131" t="s">
        <v>47</v>
      </c>
      <c r="B184" s="132" t="s">
        <v>202</v>
      </c>
      <c r="C184" s="133">
        <v>0</v>
      </c>
      <c r="D184" s="133">
        <v>0</v>
      </c>
      <c r="E184" s="133">
        <v>0</v>
      </c>
    </row>
    <row r="185" spans="1:5" ht="18" hidden="1" customHeight="1" outlineLevel="1">
      <c r="A185" s="131"/>
      <c r="B185" s="132" t="s">
        <v>272</v>
      </c>
      <c r="C185" s="133">
        <v>0</v>
      </c>
      <c r="D185" s="133">
        <v>0</v>
      </c>
      <c r="E185" s="133">
        <v>0</v>
      </c>
    </row>
    <row r="186" spans="1:5" ht="18" hidden="1" customHeight="1" outlineLevel="1">
      <c r="A186" s="131"/>
      <c r="B186" s="132" t="s">
        <v>203</v>
      </c>
      <c r="C186" s="133">
        <v>231987</v>
      </c>
      <c r="D186" s="133">
        <v>0</v>
      </c>
      <c r="E186" s="133">
        <v>231987</v>
      </c>
    </row>
    <row r="187" spans="1:5" ht="18" hidden="1" customHeight="1" outlineLevel="1">
      <c r="A187" s="131" t="s">
        <v>47</v>
      </c>
      <c r="B187" s="132" t="s">
        <v>204</v>
      </c>
      <c r="C187" s="133">
        <v>229265.79</v>
      </c>
      <c r="D187" s="133">
        <v>1058573.21</v>
      </c>
      <c r="E187" s="133">
        <v>1287839</v>
      </c>
    </row>
    <row r="188" spans="1:5" ht="18" hidden="1" customHeight="1" outlineLevel="1">
      <c r="A188" s="131" t="s">
        <v>47</v>
      </c>
      <c r="B188" s="132" t="s">
        <v>205</v>
      </c>
      <c r="C188" s="133">
        <v>0</v>
      </c>
      <c r="D188" s="133">
        <v>0</v>
      </c>
      <c r="E188" s="133">
        <v>0</v>
      </c>
    </row>
    <row r="189" spans="1:5" ht="18" hidden="1" customHeight="1" outlineLevel="1">
      <c r="A189" s="131"/>
      <c r="B189" s="132" t="s">
        <v>206</v>
      </c>
      <c r="C189" s="133">
        <v>-20571</v>
      </c>
      <c r="D189" s="133">
        <v>-71631</v>
      </c>
      <c r="E189" s="133">
        <v>-92202</v>
      </c>
    </row>
    <row r="190" spans="1:5" ht="18" hidden="1" customHeight="1" outlineLevel="1">
      <c r="A190" s="131"/>
      <c r="B190" s="132" t="s">
        <v>207</v>
      </c>
      <c r="C190" s="133">
        <v>18318</v>
      </c>
      <c r="D190" s="133">
        <v>538131</v>
      </c>
      <c r="E190" s="133">
        <v>556449</v>
      </c>
    </row>
    <row r="191" spans="1:5" ht="18" hidden="1" customHeight="1" outlineLevel="1">
      <c r="A191" s="131" t="s">
        <v>47</v>
      </c>
      <c r="B191" s="132" t="s">
        <v>208</v>
      </c>
      <c r="C191" s="133">
        <v>3522474</v>
      </c>
      <c r="D191" s="133">
        <v>28241137</v>
      </c>
      <c r="E191" s="133">
        <v>31763611</v>
      </c>
    </row>
    <row r="192" spans="1:5" ht="18" hidden="1" customHeight="1" outlineLevel="1">
      <c r="A192" s="131" t="s">
        <v>47</v>
      </c>
      <c r="B192" s="132" t="s">
        <v>209</v>
      </c>
      <c r="C192" s="133">
        <v>703903</v>
      </c>
      <c r="D192" s="133">
        <v>9086242</v>
      </c>
      <c r="E192" s="133">
        <v>9790145</v>
      </c>
    </row>
    <row r="193" spans="1:5" ht="18" hidden="1" customHeight="1" outlineLevel="1">
      <c r="A193" s="131" t="s">
        <v>47</v>
      </c>
      <c r="B193" s="132" t="s">
        <v>211</v>
      </c>
      <c r="C193" s="133">
        <v>6573910</v>
      </c>
      <c r="D193" s="133">
        <v>34803735</v>
      </c>
      <c r="E193" s="133">
        <v>41377645</v>
      </c>
    </row>
    <row r="194" spans="1:5" ht="18" hidden="1" customHeight="1" outlineLevel="1">
      <c r="A194" s="131"/>
      <c r="B194" s="132" t="s">
        <v>212</v>
      </c>
      <c r="C194" s="133">
        <v>16251537</v>
      </c>
      <c r="D194" s="133">
        <v>164157</v>
      </c>
      <c r="E194" s="133">
        <v>16415694</v>
      </c>
    </row>
    <row r="195" spans="1:5" ht="18" hidden="1" customHeight="1" outlineLevel="1">
      <c r="A195" s="131" t="s">
        <v>47</v>
      </c>
      <c r="B195" s="132" t="s">
        <v>213</v>
      </c>
      <c r="C195" s="133">
        <v>25857701</v>
      </c>
      <c r="D195" s="133">
        <v>349831190</v>
      </c>
      <c r="E195" s="133">
        <v>375688891</v>
      </c>
    </row>
    <row r="196" spans="1:5" ht="18" hidden="1" customHeight="1" outlineLevel="1">
      <c r="A196" s="131" t="s">
        <v>47</v>
      </c>
      <c r="B196" s="132" t="s">
        <v>214</v>
      </c>
      <c r="C196" s="133">
        <v>1665423</v>
      </c>
      <c r="D196" s="133">
        <v>232219</v>
      </c>
      <c r="E196" s="133">
        <v>1897642</v>
      </c>
    </row>
    <row r="197" spans="1:5" ht="18" hidden="1" customHeight="1" outlineLevel="1">
      <c r="A197" s="131"/>
      <c r="B197" s="132" t="s">
        <v>273</v>
      </c>
      <c r="C197" s="133">
        <v>0</v>
      </c>
      <c r="D197" s="133">
        <v>26153758</v>
      </c>
      <c r="E197" s="133">
        <v>26153758</v>
      </c>
    </row>
    <row r="198" spans="1:5" ht="18" hidden="1" customHeight="1" outlineLevel="1">
      <c r="A198" s="131" t="s">
        <v>47</v>
      </c>
      <c r="B198" s="132" t="s">
        <v>215</v>
      </c>
      <c r="C198" s="133">
        <v>31151</v>
      </c>
      <c r="D198" s="133">
        <v>1215</v>
      </c>
      <c r="E198" s="133">
        <v>32366</v>
      </c>
    </row>
    <row r="199" spans="1:5" ht="18" hidden="1" customHeight="1" outlineLevel="1">
      <c r="A199" s="131" t="s">
        <v>47</v>
      </c>
      <c r="B199" s="132" t="s">
        <v>216</v>
      </c>
      <c r="C199" s="133">
        <v>0</v>
      </c>
      <c r="D199" s="133">
        <v>3248010</v>
      </c>
      <c r="E199" s="133">
        <v>3248010</v>
      </c>
    </row>
    <row r="200" spans="1:5" ht="18" hidden="1" customHeight="1" outlineLevel="1">
      <c r="A200" s="131" t="s">
        <v>47</v>
      </c>
      <c r="B200" s="132" t="s">
        <v>217</v>
      </c>
      <c r="C200" s="133">
        <v>152560.63790131567</v>
      </c>
      <c r="D200" s="133">
        <v>648833.40032878343</v>
      </c>
      <c r="E200" s="133">
        <v>801394.03823009913</v>
      </c>
    </row>
    <row r="201" spans="1:5" ht="18" hidden="1" customHeight="1" outlineLevel="1">
      <c r="A201" s="131" t="s">
        <v>47</v>
      </c>
      <c r="B201" s="132" t="s">
        <v>218</v>
      </c>
      <c r="C201" s="133">
        <v>15292</v>
      </c>
      <c r="D201" s="133">
        <v>147343</v>
      </c>
      <c r="E201" s="133">
        <v>162635</v>
      </c>
    </row>
    <row r="202" spans="1:5" ht="18" hidden="1" customHeight="1" outlineLevel="1">
      <c r="A202" s="131" t="s">
        <v>47</v>
      </c>
      <c r="B202" s="132" t="s">
        <v>219</v>
      </c>
      <c r="C202" s="133">
        <v>0</v>
      </c>
      <c r="D202" s="133">
        <v>0</v>
      </c>
      <c r="E202" s="133">
        <v>0</v>
      </c>
    </row>
    <row r="203" spans="1:5" ht="18" hidden="1" customHeight="1" outlineLevel="1">
      <c r="A203" s="131"/>
      <c r="B203" s="132" t="s">
        <v>277</v>
      </c>
      <c r="C203" s="133">
        <v>7195</v>
      </c>
      <c r="D203" s="133">
        <v>103548</v>
      </c>
      <c r="E203" s="133">
        <v>110743</v>
      </c>
    </row>
    <row r="204" spans="1:5" ht="18" hidden="1" customHeight="1" outlineLevel="1">
      <c r="A204" s="131"/>
      <c r="B204" s="132" t="s">
        <v>220</v>
      </c>
      <c r="C204" s="133">
        <v>0</v>
      </c>
      <c r="D204" s="133">
        <v>0</v>
      </c>
      <c r="E204" s="133">
        <v>0</v>
      </c>
    </row>
    <row r="205" spans="1:5" ht="18" hidden="1" customHeight="1" outlineLevel="1">
      <c r="A205" s="131" t="s">
        <v>47</v>
      </c>
      <c r="B205" s="132" t="s">
        <v>221</v>
      </c>
      <c r="C205" s="134"/>
      <c r="D205" s="134"/>
      <c r="E205" s="133">
        <v>0</v>
      </c>
    </row>
    <row r="206" spans="1:5" ht="18" hidden="1" customHeight="1" outlineLevel="1">
      <c r="A206" s="131"/>
      <c r="B206" s="132" t="s">
        <v>274</v>
      </c>
      <c r="C206" s="133">
        <v>193592</v>
      </c>
      <c r="D206" s="133">
        <v>0</v>
      </c>
      <c r="E206" s="133">
        <v>193592</v>
      </c>
    </row>
    <row r="207" spans="1:5" ht="18" hidden="1" customHeight="1" outlineLevel="1">
      <c r="A207" s="131" t="s">
        <v>47</v>
      </c>
      <c r="B207" s="132" t="s">
        <v>222</v>
      </c>
      <c r="C207" s="133">
        <v>2315936</v>
      </c>
      <c r="D207" s="133">
        <v>18394338</v>
      </c>
      <c r="E207" s="133">
        <v>20710274</v>
      </c>
    </row>
    <row r="208" spans="1:5" ht="18" hidden="1" customHeight="1" outlineLevel="1">
      <c r="A208" s="131"/>
      <c r="B208" s="132" t="s">
        <v>278</v>
      </c>
      <c r="C208" s="133">
        <v>0</v>
      </c>
      <c r="D208" s="133">
        <v>0</v>
      </c>
      <c r="E208" s="133">
        <v>0</v>
      </c>
    </row>
    <row r="209" spans="1:5" ht="18" hidden="1" customHeight="1" outlineLevel="1">
      <c r="A209" s="131" t="s">
        <v>47</v>
      </c>
      <c r="B209" s="132" t="s">
        <v>223</v>
      </c>
      <c r="C209" s="133">
        <v>748297.94259999995</v>
      </c>
      <c r="D209" s="133">
        <v>882336</v>
      </c>
      <c r="E209" s="133">
        <v>1630633.9426</v>
      </c>
    </row>
    <row r="210" spans="1:5" ht="18" hidden="1" customHeight="1" outlineLevel="1">
      <c r="A210" s="131" t="s">
        <v>47</v>
      </c>
      <c r="B210" s="132" t="s">
        <v>224</v>
      </c>
      <c r="C210" s="133">
        <v>301262.04671385942</v>
      </c>
      <c r="D210" s="133">
        <v>5161893.9532861402</v>
      </c>
      <c r="E210" s="133">
        <v>5463156</v>
      </c>
    </row>
    <row r="211" spans="1:5" ht="18" hidden="1" customHeight="1" outlineLevel="1">
      <c r="A211" s="131" t="s">
        <v>47</v>
      </c>
      <c r="B211" s="132" t="s">
        <v>225</v>
      </c>
      <c r="C211" s="133">
        <v>178071</v>
      </c>
      <c r="D211" s="133">
        <v>2500511</v>
      </c>
      <c r="E211" s="133">
        <v>2678582</v>
      </c>
    </row>
    <row r="212" spans="1:5" ht="18" customHeight="1" collapsed="1">
      <c r="A212" s="131" t="s">
        <v>61</v>
      </c>
      <c r="B212" s="135" t="s">
        <v>258</v>
      </c>
      <c r="C212" s="133">
        <f>SUM($C$184:$C$211)</f>
        <v>58977305.417215168</v>
      </c>
      <c r="D212" s="133">
        <f>SUM($D$184:$D$211)</f>
        <v>481125539.5636149</v>
      </c>
      <c r="E212" s="133">
        <f>SUM($E$184:$E$211)</f>
        <v>540102844.98083019</v>
      </c>
    </row>
    <row r="213" spans="1:5" ht="18" hidden="1" customHeight="1" outlineLevel="1">
      <c r="A213" s="131" t="s">
        <v>47</v>
      </c>
      <c r="B213" s="132" t="s">
        <v>202</v>
      </c>
      <c r="C213" s="133">
        <v>0</v>
      </c>
      <c r="D213" s="133">
        <v>0</v>
      </c>
      <c r="E213" s="133">
        <v>0</v>
      </c>
    </row>
    <row r="214" spans="1:5" ht="18" hidden="1" customHeight="1" outlineLevel="1">
      <c r="A214" s="131"/>
      <c r="B214" s="132" t="s">
        <v>272</v>
      </c>
      <c r="C214" s="133">
        <v>10297</v>
      </c>
      <c r="D214" s="133">
        <v>926718</v>
      </c>
      <c r="E214" s="133">
        <v>937015</v>
      </c>
    </row>
    <row r="215" spans="1:5" ht="18" hidden="1" customHeight="1" outlineLevel="1">
      <c r="A215" s="131"/>
      <c r="B215" s="132" t="s">
        <v>203</v>
      </c>
      <c r="C215" s="133">
        <v>5860758</v>
      </c>
      <c r="D215" s="133">
        <v>0</v>
      </c>
      <c r="E215" s="133">
        <v>5860758</v>
      </c>
    </row>
    <row r="216" spans="1:5" ht="18" hidden="1" customHeight="1" outlineLevel="1">
      <c r="A216" s="131" t="s">
        <v>47</v>
      </c>
      <c r="B216" s="132" t="s">
        <v>204</v>
      </c>
      <c r="C216" s="133">
        <v>257493.64</v>
      </c>
      <c r="D216" s="133">
        <v>1183147.3599999999</v>
      </c>
      <c r="E216" s="133">
        <v>1440641</v>
      </c>
    </row>
    <row r="217" spans="1:5" ht="18" hidden="1" customHeight="1" outlineLevel="1">
      <c r="A217" s="131" t="s">
        <v>47</v>
      </c>
      <c r="B217" s="132" t="s">
        <v>205</v>
      </c>
      <c r="C217" s="133">
        <v>0</v>
      </c>
      <c r="D217" s="133">
        <v>71528</v>
      </c>
      <c r="E217" s="133">
        <v>71528</v>
      </c>
    </row>
    <row r="218" spans="1:5" ht="18" hidden="1" customHeight="1" outlineLevel="1">
      <c r="A218" s="131"/>
      <c r="B218" s="132" t="s">
        <v>206</v>
      </c>
      <c r="C218" s="133">
        <v>-20571</v>
      </c>
      <c r="D218" s="133">
        <v>-71631</v>
      </c>
      <c r="E218" s="133">
        <v>-92202</v>
      </c>
    </row>
    <row r="219" spans="1:5" ht="18" hidden="1" customHeight="1" outlineLevel="1">
      <c r="A219" s="131"/>
      <c r="B219" s="132" t="s">
        <v>207</v>
      </c>
      <c r="C219" s="133">
        <v>18318</v>
      </c>
      <c r="D219" s="133">
        <v>538131</v>
      </c>
      <c r="E219" s="133">
        <v>556449</v>
      </c>
    </row>
    <row r="220" spans="1:5" ht="18" hidden="1" customHeight="1" outlineLevel="1">
      <c r="A220" s="131" t="s">
        <v>47</v>
      </c>
      <c r="B220" s="132" t="s">
        <v>208</v>
      </c>
      <c r="C220" s="133">
        <v>31834601</v>
      </c>
      <c r="D220" s="133">
        <v>232683840</v>
      </c>
      <c r="E220" s="133">
        <v>264518441</v>
      </c>
    </row>
    <row r="221" spans="1:5" ht="18" hidden="1" customHeight="1" outlineLevel="1">
      <c r="A221" s="131" t="s">
        <v>47</v>
      </c>
      <c r="B221" s="132" t="s">
        <v>209</v>
      </c>
      <c r="C221" s="133">
        <v>2678801</v>
      </c>
      <c r="D221" s="133">
        <v>17405945</v>
      </c>
      <c r="E221" s="133">
        <v>20084746</v>
      </c>
    </row>
    <row r="222" spans="1:5" ht="18" hidden="1" customHeight="1" outlineLevel="1">
      <c r="A222" s="131" t="s">
        <v>47</v>
      </c>
      <c r="B222" s="132" t="s">
        <v>211</v>
      </c>
      <c r="C222" s="133">
        <v>34095369</v>
      </c>
      <c r="D222" s="133">
        <v>146158291</v>
      </c>
      <c r="E222" s="133">
        <v>180253660</v>
      </c>
    </row>
    <row r="223" spans="1:5" ht="18" hidden="1" customHeight="1" outlineLevel="1">
      <c r="A223" s="131"/>
      <c r="B223" s="132" t="s">
        <v>212</v>
      </c>
      <c r="C223" s="133">
        <v>16251537</v>
      </c>
      <c r="D223" s="133">
        <v>164157</v>
      </c>
      <c r="E223" s="133">
        <v>16415694</v>
      </c>
    </row>
    <row r="224" spans="1:5" ht="18" hidden="1" customHeight="1" outlineLevel="1">
      <c r="A224" s="131" t="s">
        <v>47</v>
      </c>
      <c r="B224" s="132" t="s">
        <v>213</v>
      </c>
      <c r="C224" s="133">
        <v>28218279</v>
      </c>
      <c r="D224" s="133">
        <v>381767672</v>
      </c>
      <c r="E224" s="133">
        <v>409985951</v>
      </c>
    </row>
    <row r="225" spans="1:5" ht="18" hidden="1" customHeight="1" outlineLevel="1">
      <c r="A225" s="131" t="s">
        <v>47</v>
      </c>
      <c r="B225" s="132" t="s">
        <v>214</v>
      </c>
      <c r="C225" s="133">
        <v>1813196</v>
      </c>
      <c r="D225" s="133">
        <v>586663</v>
      </c>
      <c r="E225" s="133">
        <v>2399859</v>
      </c>
    </row>
    <row r="226" spans="1:5" ht="18" hidden="1" customHeight="1" outlineLevel="1">
      <c r="A226" s="131"/>
      <c r="B226" s="132" t="s">
        <v>273</v>
      </c>
      <c r="C226" s="133">
        <v>0</v>
      </c>
      <c r="D226" s="133">
        <v>34087183</v>
      </c>
      <c r="E226" s="133">
        <v>34087183</v>
      </c>
    </row>
    <row r="227" spans="1:5" ht="18" hidden="1" customHeight="1" outlineLevel="1">
      <c r="A227" s="131" t="s">
        <v>47</v>
      </c>
      <c r="B227" s="132" t="s">
        <v>215</v>
      </c>
      <c r="C227" s="133">
        <v>31151</v>
      </c>
      <c r="D227" s="133">
        <v>1293</v>
      </c>
      <c r="E227" s="133">
        <v>32444</v>
      </c>
    </row>
    <row r="228" spans="1:5" ht="18" hidden="1" customHeight="1" outlineLevel="1">
      <c r="A228" s="131" t="s">
        <v>47</v>
      </c>
      <c r="B228" s="132" t="s">
        <v>216</v>
      </c>
      <c r="C228" s="133">
        <v>0</v>
      </c>
      <c r="D228" s="133">
        <v>3248010</v>
      </c>
      <c r="E228" s="133">
        <v>3248010</v>
      </c>
    </row>
    <row r="229" spans="1:5" ht="18" hidden="1" customHeight="1" outlineLevel="1">
      <c r="A229" s="131" t="s">
        <v>47</v>
      </c>
      <c r="B229" s="132" t="s">
        <v>217</v>
      </c>
      <c r="C229" s="133">
        <v>159810.63790131567</v>
      </c>
      <c r="D229" s="133">
        <v>1508782.3503287835</v>
      </c>
      <c r="E229" s="133">
        <v>1668592.9882300992</v>
      </c>
    </row>
    <row r="230" spans="1:5" ht="18" hidden="1" customHeight="1" outlineLevel="1">
      <c r="A230" s="131" t="s">
        <v>47</v>
      </c>
      <c r="B230" s="132" t="s">
        <v>218</v>
      </c>
      <c r="C230" s="133">
        <v>20188698</v>
      </c>
      <c r="D230" s="133">
        <v>23820762</v>
      </c>
      <c r="E230" s="133">
        <v>44009460</v>
      </c>
    </row>
    <row r="231" spans="1:5" ht="18" hidden="1" customHeight="1" outlineLevel="1">
      <c r="A231" s="131" t="s">
        <v>47</v>
      </c>
      <c r="B231" s="132" t="s">
        <v>219</v>
      </c>
      <c r="C231" s="133">
        <v>0</v>
      </c>
      <c r="D231" s="133">
        <v>186929</v>
      </c>
      <c r="E231" s="133">
        <v>186929</v>
      </c>
    </row>
    <row r="232" spans="1:5" ht="18" hidden="1" customHeight="1" outlineLevel="1">
      <c r="A232" s="131"/>
      <c r="B232" s="132" t="s">
        <v>277</v>
      </c>
      <c r="C232" s="133">
        <v>7195</v>
      </c>
      <c r="D232" s="133">
        <v>124152</v>
      </c>
      <c r="E232" s="133">
        <v>131347</v>
      </c>
    </row>
    <row r="233" spans="1:5" ht="18" hidden="1" customHeight="1" outlineLevel="1">
      <c r="A233" s="131"/>
      <c r="B233" s="132" t="s">
        <v>220</v>
      </c>
      <c r="C233" s="133">
        <v>0</v>
      </c>
      <c r="D233" s="133">
        <v>20293</v>
      </c>
      <c r="E233" s="133">
        <v>20293</v>
      </c>
    </row>
    <row r="234" spans="1:5" ht="18" hidden="1" customHeight="1" outlineLevel="1">
      <c r="A234" s="131" t="s">
        <v>47</v>
      </c>
      <c r="B234" s="132" t="s">
        <v>221</v>
      </c>
      <c r="C234" s="133">
        <v>330522.34000000003</v>
      </c>
      <c r="D234" s="133">
        <v>0</v>
      </c>
      <c r="E234" s="133">
        <v>330522.34000000003</v>
      </c>
    </row>
    <row r="235" spans="1:5" ht="18" hidden="1" customHeight="1" outlineLevel="1">
      <c r="A235" s="131"/>
      <c r="B235" s="132" t="s">
        <v>274</v>
      </c>
      <c r="C235" s="133">
        <v>193592</v>
      </c>
      <c r="D235" s="133">
        <v>0</v>
      </c>
      <c r="E235" s="133">
        <v>193592</v>
      </c>
    </row>
    <row r="236" spans="1:5" ht="18" hidden="1" customHeight="1" outlineLevel="1">
      <c r="A236" s="131" t="s">
        <v>47</v>
      </c>
      <c r="B236" s="132" t="s">
        <v>222</v>
      </c>
      <c r="C236" s="133">
        <v>2789131</v>
      </c>
      <c r="D236" s="133">
        <v>20499284</v>
      </c>
      <c r="E236" s="133">
        <v>23288415</v>
      </c>
    </row>
    <row r="237" spans="1:5" ht="18" hidden="1" customHeight="1" outlineLevel="1">
      <c r="A237" s="131"/>
      <c r="B237" s="132" t="s">
        <v>278</v>
      </c>
      <c r="C237" s="133">
        <v>0</v>
      </c>
      <c r="D237" s="133">
        <v>0</v>
      </c>
      <c r="E237" s="133">
        <v>0</v>
      </c>
    </row>
    <row r="238" spans="1:5" ht="18" hidden="1" customHeight="1" outlineLevel="1">
      <c r="A238" s="131" t="s">
        <v>47</v>
      </c>
      <c r="B238" s="132" t="s">
        <v>223</v>
      </c>
      <c r="C238" s="133">
        <v>2099473.9425999997</v>
      </c>
      <c r="D238" s="133">
        <v>1167158</v>
      </c>
      <c r="E238" s="133">
        <v>3266631.9425999997</v>
      </c>
    </row>
    <row r="239" spans="1:5" ht="18" hidden="1" customHeight="1" outlineLevel="1">
      <c r="A239" s="131" t="s">
        <v>47</v>
      </c>
      <c r="B239" s="132" t="s">
        <v>224</v>
      </c>
      <c r="C239" s="133">
        <v>301262.04671385942</v>
      </c>
      <c r="D239" s="133">
        <v>5161893.9532861402</v>
      </c>
      <c r="E239" s="133">
        <v>5463156</v>
      </c>
    </row>
    <row r="240" spans="1:5" ht="18" hidden="1" customHeight="1" outlineLevel="1">
      <c r="A240" s="131" t="s">
        <v>47</v>
      </c>
      <c r="B240" s="132" t="s">
        <v>225</v>
      </c>
      <c r="C240" s="133">
        <v>285119</v>
      </c>
      <c r="D240" s="133">
        <v>5569600</v>
      </c>
      <c r="E240" s="133">
        <v>5854719</v>
      </c>
    </row>
    <row r="241" spans="1:5" ht="18" customHeight="1" collapsed="1">
      <c r="A241" s="131" t="s">
        <v>63</v>
      </c>
      <c r="B241" s="135" t="s">
        <v>259</v>
      </c>
      <c r="C241" s="133">
        <f>SUM($C$213:$C$240)</f>
        <v>147404033.6072152</v>
      </c>
      <c r="D241" s="133">
        <f>SUM($D$213:$D$240)</f>
        <v>876809801.66361499</v>
      </c>
      <c r="E241" s="133">
        <f>SUM($E$213:$E$240)</f>
        <v>1024213835.2708302</v>
      </c>
    </row>
    <row r="242" spans="1:5" ht="18" hidden="1" customHeight="1" outlineLevel="1">
      <c r="A242" s="131" t="s">
        <v>47</v>
      </c>
      <c r="B242" s="136" t="s">
        <v>202</v>
      </c>
      <c r="C242" s="133">
        <v>0</v>
      </c>
      <c r="D242" s="133">
        <v>56241725</v>
      </c>
      <c r="E242" s="133">
        <v>56241725</v>
      </c>
    </row>
    <row r="243" spans="1:5" ht="18" hidden="1" customHeight="1" outlineLevel="1">
      <c r="A243" s="131"/>
      <c r="B243" s="136" t="s">
        <v>272</v>
      </c>
      <c r="C243" s="133">
        <v>450739</v>
      </c>
      <c r="D243" s="133">
        <v>19012161</v>
      </c>
      <c r="E243" s="133">
        <v>19462900</v>
      </c>
    </row>
    <row r="244" spans="1:5" ht="18" hidden="1" customHeight="1" outlineLevel="1">
      <c r="A244" s="131"/>
      <c r="B244" s="136" t="s">
        <v>203</v>
      </c>
      <c r="C244" s="133">
        <v>50876331</v>
      </c>
      <c r="D244" s="133">
        <v>1186</v>
      </c>
      <c r="E244" s="133">
        <v>50877517</v>
      </c>
    </row>
    <row r="245" spans="1:5" ht="18" hidden="1" customHeight="1" outlineLevel="1">
      <c r="A245" s="131" t="s">
        <v>47</v>
      </c>
      <c r="B245" s="136" t="s">
        <v>204</v>
      </c>
      <c r="C245" s="133">
        <v>13236898.640000001</v>
      </c>
      <c r="D245" s="133">
        <v>27020794.359999999</v>
      </c>
      <c r="E245" s="133">
        <v>40257693</v>
      </c>
    </row>
    <row r="246" spans="1:5" ht="18" hidden="1" customHeight="1" outlineLevel="1">
      <c r="A246" s="131" t="s">
        <v>47</v>
      </c>
      <c r="B246" s="136" t="s">
        <v>205</v>
      </c>
      <c r="C246" s="133">
        <v>0</v>
      </c>
      <c r="D246" s="133">
        <v>40436571</v>
      </c>
      <c r="E246" s="133">
        <v>40436571</v>
      </c>
    </row>
    <row r="247" spans="1:5" ht="18" hidden="1" customHeight="1" outlineLevel="1">
      <c r="A247" s="131"/>
      <c r="B247" s="136" t="s">
        <v>206</v>
      </c>
      <c r="C247" s="133">
        <v>9979994</v>
      </c>
      <c r="D247" s="133">
        <v>36421541</v>
      </c>
      <c r="E247" s="133">
        <v>46401535</v>
      </c>
    </row>
    <row r="248" spans="1:5" ht="18" hidden="1" customHeight="1" outlineLevel="1">
      <c r="A248" s="131"/>
      <c r="B248" s="136" t="s">
        <v>207</v>
      </c>
      <c r="C248" s="133">
        <v>699973</v>
      </c>
      <c r="D248" s="133">
        <v>26331697</v>
      </c>
      <c r="E248" s="133">
        <v>27031670</v>
      </c>
    </row>
    <row r="249" spans="1:5" ht="18" hidden="1" customHeight="1" outlineLevel="1">
      <c r="A249" s="131" t="s">
        <v>47</v>
      </c>
      <c r="B249" s="136" t="s">
        <v>208</v>
      </c>
      <c r="C249" s="133">
        <v>230616411</v>
      </c>
      <c r="D249" s="133">
        <v>2000532372</v>
      </c>
      <c r="E249" s="133">
        <v>2231148783</v>
      </c>
    </row>
    <row r="250" spans="1:5" ht="18" hidden="1" customHeight="1" outlineLevel="1">
      <c r="A250" s="131" t="s">
        <v>47</v>
      </c>
      <c r="B250" s="136" t="s">
        <v>209</v>
      </c>
      <c r="C250" s="133">
        <v>58618633</v>
      </c>
      <c r="D250" s="133">
        <v>707897109</v>
      </c>
      <c r="E250" s="133">
        <v>766515742</v>
      </c>
    </row>
    <row r="251" spans="1:5" ht="18" hidden="1" customHeight="1" outlineLevel="1">
      <c r="A251" s="131" t="s">
        <v>47</v>
      </c>
      <c r="B251" s="136" t="s">
        <v>211</v>
      </c>
      <c r="C251" s="133">
        <v>250383993</v>
      </c>
      <c r="D251" s="133">
        <v>1340285370</v>
      </c>
      <c r="E251" s="133">
        <v>1590669363</v>
      </c>
    </row>
    <row r="252" spans="1:5" ht="18" hidden="1" customHeight="1" outlineLevel="1">
      <c r="A252" s="131"/>
      <c r="B252" s="136" t="s">
        <v>212</v>
      </c>
      <c r="C252" s="133">
        <v>66428956</v>
      </c>
      <c r="D252" s="133">
        <v>850471</v>
      </c>
      <c r="E252" s="133">
        <v>67279427</v>
      </c>
    </row>
    <row r="253" spans="1:5" ht="18" hidden="1" customHeight="1" outlineLevel="1">
      <c r="A253" s="131" t="s">
        <v>47</v>
      </c>
      <c r="B253" s="136" t="s">
        <v>213</v>
      </c>
      <c r="C253" s="133">
        <v>249626233</v>
      </c>
      <c r="D253" s="133">
        <v>3348040168</v>
      </c>
      <c r="E253" s="133">
        <v>3597666401</v>
      </c>
    </row>
    <row r="254" spans="1:5" ht="18" hidden="1" customHeight="1" outlineLevel="1">
      <c r="A254" s="131" t="s">
        <v>47</v>
      </c>
      <c r="B254" s="136" t="s">
        <v>214</v>
      </c>
      <c r="C254" s="133">
        <v>36877822</v>
      </c>
      <c r="D254" s="133">
        <v>5725066</v>
      </c>
      <c r="E254" s="133">
        <v>42602888</v>
      </c>
    </row>
    <row r="255" spans="1:5" ht="18" hidden="1" customHeight="1" outlineLevel="1">
      <c r="A255" s="131"/>
      <c r="B255" s="136" t="s">
        <v>273</v>
      </c>
      <c r="C255" s="133">
        <v>0</v>
      </c>
      <c r="D255" s="133">
        <v>204501871</v>
      </c>
      <c r="E255" s="133">
        <v>204501871</v>
      </c>
    </row>
    <row r="256" spans="1:5" ht="18" hidden="1" customHeight="1" outlineLevel="1">
      <c r="A256" s="131" t="s">
        <v>47</v>
      </c>
      <c r="B256" s="136" t="s">
        <v>215</v>
      </c>
      <c r="C256" s="133">
        <v>17999143</v>
      </c>
      <c r="D256" s="133">
        <v>674628</v>
      </c>
      <c r="E256" s="133">
        <v>18673771</v>
      </c>
    </row>
    <row r="257" spans="1:5" ht="18" hidden="1" customHeight="1" outlineLevel="1">
      <c r="A257" s="131" t="s">
        <v>47</v>
      </c>
      <c r="B257" s="136" t="s">
        <v>216</v>
      </c>
      <c r="C257" s="133">
        <v>1403626</v>
      </c>
      <c r="D257" s="133">
        <v>109403645</v>
      </c>
      <c r="E257" s="133">
        <v>110807271</v>
      </c>
    </row>
    <row r="258" spans="1:5" ht="18" hidden="1" customHeight="1" outlineLevel="1">
      <c r="A258" s="131" t="s">
        <v>47</v>
      </c>
      <c r="B258" s="136" t="s">
        <v>217</v>
      </c>
      <c r="C258" s="133">
        <v>15111429.052618949</v>
      </c>
      <c r="D258" s="133">
        <v>90205878.559378535</v>
      </c>
      <c r="E258" s="133">
        <v>105317307.61199749</v>
      </c>
    </row>
    <row r="259" spans="1:5" ht="18" hidden="1" customHeight="1" outlineLevel="1">
      <c r="A259" s="131" t="s">
        <v>47</v>
      </c>
      <c r="B259" s="136" t="s">
        <v>218</v>
      </c>
      <c r="C259" s="133">
        <v>142788593</v>
      </c>
      <c r="D259" s="133">
        <v>1216160771</v>
      </c>
      <c r="E259" s="133">
        <v>1358949364</v>
      </c>
    </row>
    <row r="260" spans="1:5" ht="18" hidden="1" customHeight="1" outlineLevel="1">
      <c r="A260" s="131" t="s">
        <v>47</v>
      </c>
      <c r="B260" s="136" t="s">
        <v>219</v>
      </c>
      <c r="C260" s="133">
        <v>5702737</v>
      </c>
      <c r="D260" s="133">
        <v>15071691</v>
      </c>
      <c r="E260" s="133">
        <v>20774428</v>
      </c>
    </row>
    <row r="261" spans="1:5" ht="18" hidden="1" customHeight="1" outlineLevel="1">
      <c r="A261" s="131"/>
      <c r="B261" s="136" t="s">
        <v>277</v>
      </c>
      <c r="C261" s="133">
        <v>1927944</v>
      </c>
      <c r="D261" s="133">
        <v>27813869</v>
      </c>
      <c r="E261" s="133">
        <v>29741813</v>
      </c>
    </row>
    <row r="262" spans="1:5" ht="18" hidden="1" customHeight="1" outlineLevel="1">
      <c r="A262" s="131"/>
      <c r="B262" s="136" t="s">
        <v>220</v>
      </c>
      <c r="C262" s="133">
        <v>0</v>
      </c>
      <c r="D262" s="133">
        <v>19735042</v>
      </c>
      <c r="E262" s="133">
        <v>19735042</v>
      </c>
    </row>
    <row r="263" spans="1:5" ht="18" hidden="1" customHeight="1" outlineLevel="1">
      <c r="A263" s="131" t="s">
        <v>47</v>
      </c>
      <c r="B263" s="136" t="s">
        <v>221</v>
      </c>
      <c r="C263" s="133">
        <v>6456600.7800000003</v>
      </c>
      <c r="D263" s="133">
        <v>0</v>
      </c>
      <c r="E263" s="133">
        <v>6456600.7800000003</v>
      </c>
    </row>
    <row r="264" spans="1:5" ht="18" hidden="1" customHeight="1" outlineLevel="1">
      <c r="A264" s="131"/>
      <c r="B264" s="136" t="s">
        <v>274</v>
      </c>
      <c r="C264" s="133">
        <v>3574147</v>
      </c>
      <c r="D264" s="133">
        <v>50000</v>
      </c>
      <c r="E264" s="133">
        <v>3624147</v>
      </c>
    </row>
    <row r="265" spans="1:5" ht="18" hidden="1" customHeight="1" outlineLevel="1">
      <c r="A265" s="131" t="s">
        <v>47</v>
      </c>
      <c r="B265" s="136" t="s">
        <v>222</v>
      </c>
      <c r="C265" s="133">
        <v>349270473</v>
      </c>
      <c r="D265" s="133">
        <v>1157453845</v>
      </c>
      <c r="E265" s="133">
        <v>1506724318</v>
      </c>
    </row>
    <row r="266" spans="1:5" ht="18" hidden="1" customHeight="1" outlineLevel="1">
      <c r="A266" s="131"/>
      <c r="B266" s="136" t="s">
        <v>278</v>
      </c>
      <c r="C266" s="133">
        <v>5668795</v>
      </c>
      <c r="D266" s="133">
        <v>0</v>
      </c>
      <c r="E266" s="133">
        <v>5668795</v>
      </c>
    </row>
    <row r="267" spans="1:5" ht="18" hidden="1" customHeight="1" outlineLevel="1">
      <c r="A267" s="131" t="s">
        <v>47</v>
      </c>
      <c r="B267" s="136" t="s">
        <v>223</v>
      </c>
      <c r="C267" s="133">
        <v>52237091.292899996</v>
      </c>
      <c r="D267" s="133">
        <v>78382052</v>
      </c>
      <c r="E267" s="133">
        <v>130619143.2929</v>
      </c>
    </row>
    <row r="268" spans="1:5" ht="18" hidden="1" customHeight="1" outlineLevel="1">
      <c r="A268" s="131" t="s">
        <v>47</v>
      </c>
      <c r="B268" s="136" t="s">
        <v>224</v>
      </c>
      <c r="C268" s="133">
        <v>15817467.318954961</v>
      </c>
      <c r="D268" s="133">
        <v>271223984.681045</v>
      </c>
      <c r="E268" s="133">
        <v>287041452</v>
      </c>
    </row>
    <row r="269" spans="1:5" ht="18" hidden="1" customHeight="1" outlineLevel="1">
      <c r="A269" s="131" t="s">
        <v>47</v>
      </c>
      <c r="B269" s="136" t="s">
        <v>225</v>
      </c>
      <c r="C269" s="133">
        <v>12692072</v>
      </c>
      <c r="D269" s="133">
        <v>163769391</v>
      </c>
      <c r="E269" s="133">
        <v>176461463</v>
      </c>
    </row>
    <row r="270" spans="1:5" ht="18" customHeight="1" collapsed="1">
      <c r="A270" s="131" t="s">
        <v>64</v>
      </c>
      <c r="B270" s="137" t="s">
        <v>260</v>
      </c>
      <c r="C270" s="133">
        <f>SUM($C$242:$C$269)</f>
        <v>1598446102.0844738</v>
      </c>
      <c r="D270" s="133">
        <f>SUM($D$242:$D$269)</f>
        <v>10963242899.600426</v>
      </c>
      <c r="E270" s="133">
        <f>SUM($E$242:$E$269)</f>
        <v>12561689001.684898</v>
      </c>
    </row>
    <row r="271" spans="1:5" ht="18" customHeight="1">
      <c r="A271" s="402" t="s">
        <v>261</v>
      </c>
      <c r="B271" s="402"/>
      <c r="C271" s="402"/>
      <c r="D271" s="402"/>
      <c r="E271" s="402"/>
    </row>
    <row r="272" spans="1:5" ht="18" hidden="1" customHeight="1" outlineLevel="1">
      <c r="A272" s="131" t="s">
        <v>47</v>
      </c>
      <c r="B272" s="132" t="s">
        <v>202</v>
      </c>
      <c r="C272" s="133">
        <v>0</v>
      </c>
      <c r="D272" s="133">
        <v>2765</v>
      </c>
      <c r="E272" s="133">
        <v>2765</v>
      </c>
    </row>
    <row r="273" spans="1:5" ht="18" hidden="1" customHeight="1" outlineLevel="1">
      <c r="A273" s="131"/>
      <c r="B273" s="132" t="s">
        <v>272</v>
      </c>
      <c r="C273" s="133">
        <v>0</v>
      </c>
      <c r="D273" s="133">
        <v>245706</v>
      </c>
      <c r="E273" s="133">
        <v>245706</v>
      </c>
    </row>
    <row r="274" spans="1:5" ht="18" hidden="1" customHeight="1" outlineLevel="1">
      <c r="A274" s="131"/>
      <c r="B274" s="132" t="s">
        <v>203</v>
      </c>
      <c r="C274" s="133">
        <v>3684362</v>
      </c>
      <c r="D274" s="133">
        <v>0</v>
      </c>
      <c r="E274" s="133">
        <v>3684362</v>
      </c>
    </row>
    <row r="275" spans="1:5" ht="18" hidden="1" customHeight="1" outlineLevel="1">
      <c r="A275" s="131" t="s">
        <v>47</v>
      </c>
      <c r="B275" s="132" t="s">
        <v>204</v>
      </c>
      <c r="C275" s="133">
        <v>719505</v>
      </c>
      <c r="D275" s="133">
        <v>1321082</v>
      </c>
      <c r="E275" s="133">
        <v>2040587</v>
      </c>
    </row>
    <row r="276" spans="1:5" ht="18" hidden="1" customHeight="1" outlineLevel="1">
      <c r="A276" s="131" t="s">
        <v>47</v>
      </c>
      <c r="B276" s="132" t="s">
        <v>205</v>
      </c>
      <c r="C276" s="133">
        <v>0</v>
      </c>
      <c r="D276" s="133">
        <v>370663</v>
      </c>
      <c r="E276" s="133">
        <v>370663</v>
      </c>
    </row>
    <row r="277" spans="1:5" ht="18" hidden="1" customHeight="1" outlineLevel="1">
      <c r="A277" s="131"/>
      <c r="B277" s="132" t="s">
        <v>206</v>
      </c>
      <c r="C277" s="133">
        <v>998434</v>
      </c>
      <c r="D277" s="133">
        <v>4368721</v>
      </c>
      <c r="E277" s="133">
        <v>5367155</v>
      </c>
    </row>
    <row r="278" spans="1:5" ht="18" hidden="1" customHeight="1" outlineLevel="1">
      <c r="A278" s="131"/>
      <c r="B278" s="132" t="s">
        <v>207</v>
      </c>
      <c r="C278" s="133">
        <v>0</v>
      </c>
      <c r="D278" s="133">
        <v>321306</v>
      </c>
      <c r="E278" s="133">
        <v>321306</v>
      </c>
    </row>
    <row r="279" spans="1:5" ht="18" hidden="1" customHeight="1" outlineLevel="1">
      <c r="A279" s="131" t="s">
        <v>47</v>
      </c>
      <c r="B279" s="132" t="s">
        <v>208</v>
      </c>
      <c r="C279" s="133">
        <v>2705665</v>
      </c>
      <c r="D279" s="133">
        <v>61384262</v>
      </c>
      <c r="E279" s="133">
        <v>64089927</v>
      </c>
    </row>
    <row r="280" spans="1:5" ht="18" hidden="1" customHeight="1" outlineLevel="1">
      <c r="A280" s="131" t="s">
        <v>47</v>
      </c>
      <c r="B280" s="132" t="s">
        <v>209</v>
      </c>
      <c r="C280" s="133">
        <v>1628334</v>
      </c>
      <c r="D280" s="133">
        <v>29874963</v>
      </c>
      <c r="E280" s="133">
        <v>31503297</v>
      </c>
    </row>
    <row r="281" spans="1:5" ht="18" hidden="1" customHeight="1" outlineLevel="1">
      <c r="A281" s="131" t="s">
        <v>47</v>
      </c>
      <c r="B281" s="132" t="s">
        <v>211</v>
      </c>
      <c r="C281" s="133">
        <v>9387726</v>
      </c>
      <c r="D281" s="133">
        <v>58338168</v>
      </c>
      <c r="E281" s="133">
        <v>67725894</v>
      </c>
    </row>
    <row r="282" spans="1:5" ht="18" hidden="1" customHeight="1" outlineLevel="1">
      <c r="A282" s="131"/>
      <c r="B282" s="132" t="s">
        <v>212</v>
      </c>
      <c r="C282" s="133">
        <v>147125</v>
      </c>
      <c r="D282" s="133">
        <v>0</v>
      </c>
      <c r="E282" s="133">
        <v>147125</v>
      </c>
    </row>
    <row r="283" spans="1:5" ht="18" hidden="1" customHeight="1" outlineLevel="1">
      <c r="A283" s="131" t="s">
        <v>47</v>
      </c>
      <c r="B283" s="132" t="s">
        <v>213</v>
      </c>
      <c r="C283" s="133">
        <v>6621333</v>
      </c>
      <c r="D283" s="133">
        <v>286650402</v>
      </c>
      <c r="E283" s="133">
        <v>293271735</v>
      </c>
    </row>
    <row r="284" spans="1:5" ht="18" hidden="1" customHeight="1" outlineLevel="1">
      <c r="A284" s="131" t="s">
        <v>47</v>
      </c>
      <c r="B284" s="132" t="s">
        <v>214</v>
      </c>
      <c r="C284" s="133">
        <v>1089276</v>
      </c>
      <c r="D284" s="133">
        <v>71864</v>
      </c>
      <c r="E284" s="133">
        <v>1161140</v>
      </c>
    </row>
    <row r="285" spans="1:5" ht="18" hidden="1" customHeight="1" outlineLevel="1">
      <c r="A285" s="131"/>
      <c r="B285" s="132" t="s">
        <v>273</v>
      </c>
      <c r="C285" s="133">
        <v>0</v>
      </c>
      <c r="D285" s="133">
        <v>3451596</v>
      </c>
      <c r="E285" s="133">
        <v>3451596</v>
      </c>
    </row>
    <row r="286" spans="1:5" ht="18" hidden="1" customHeight="1" outlineLevel="1">
      <c r="A286" s="131" t="s">
        <v>47</v>
      </c>
      <c r="B286" s="132" t="s">
        <v>215</v>
      </c>
      <c r="C286" s="133">
        <v>338998</v>
      </c>
      <c r="D286" s="133">
        <v>8305</v>
      </c>
      <c r="E286" s="133">
        <v>347303</v>
      </c>
    </row>
    <row r="287" spans="1:5" ht="18" hidden="1" customHeight="1" outlineLevel="1">
      <c r="A287" s="131" t="s">
        <v>47</v>
      </c>
      <c r="B287" s="132" t="s">
        <v>216</v>
      </c>
      <c r="C287" s="133">
        <v>0</v>
      </c>
      <c r="D287" s="133">
        <v>897160</v>
      </c>
      <c r="E287" s="133">
        <v>897160</v>
      </c>
    </row>
    <row r="288" spans="1:5" ht="18" hidden="1" customHeight="1" outlineLevel="1">
      <c r="A288" s="131" t="s">
        <v>47</v>
      </c>
      <c r="B288" s="132" t="s">
        <v>217</v>
      </c>
      <c r="C288" s="133">
        <v>15885.53</v>
      </c>
      <c r="D288" s="133">
        <v>3467796.58</v>
      </c>
      <c r="E288" s="133">
        <v>3483682.11</v>
      </c>
    </row>
    <row r="289" spans="1:5" ht="18" hidden="1" customHeight="1" outlineLevel="1">
      <c r="A289" s="131" t="s">
        <v>47</v>
      </c>
      <c r="B289" s="132" t="s">
        <v>218</v>
      </c>
      <c r="C289" s="133">
        <v>1404420</v>
      </c>
      <c r="D289" s="133">
        <v>68031862</v>
      </c>
      <c r="E289" s="133">
        <v>69436282</v>
      </c>
    </row>
    <row r="290" spans="1:5" ht="18" hidden="1" customHeight="1" outlineLevel="1">
      <c r="A290" s="131" t="s">
        <v>47</v>
      </c>
      <c r="B290" s="132" t="s">
        <v>219</v>
      </c>
      <c r="C290" s="133">
        <v>2316763</v>
      </c>
      <c r="D290" s="133">
        <v>6047001</v>
      </c>
      <c r="E290" s="133">
        <v>8363764</v>
      </c>
    </row>
    <row r="291" spans="1:5" ht="18" hidden="1" customHeight="1" outlineLevel="1">
      <c r="A291" s="131"/>
      <c r="B291" s="132" t="s">
        <v>277</v>
      </c>
      <c r="C291" s="133">
        <v>0</v>
      </c>
      <c r="D291" s="133">
        <v>145000</v>
      </c>
      <c r="E291" s="133">
        <v>145000</v>
      </c>
    </row>
    <row r="292" spans="1:5" ht="18" hidden="1" customHeight="1" outlineLevel="1">
      <c r="A292" s="131"/>
      <c r="B292" s="132" t="s">
        <v>220</v>
      </c>
      <c r="C292" s="133">
        <v>0</v>
      </c>
      <c r="D292" s="133">
        <v>2235454</v>
      </c>
      <c r="E292" s="133">
        <v>2235454</v>
      </c>
    </row>
    <row r="293" spans="1:5" ht="18" hidden="1" customHeight="1" outlineLevel="1">
      <c r="A293" s="131" t="s">
        <v>47</v>
      </c>
      <c r="B293" s="132" t="s">
        <v>221</v>
      </c>
      <c r="C293" s="133">
        <v>655799.12</v>
      </c>
      <c r="D293" s="134"/>
      <c r="E293" s="133">
        <v>655799.12</v>
      </c>
    </row>
    <row r="294" spans="1:5" ht="18" hidden="1" customHeight="1" outlineLevel="1">
      <c r="A294" s="131"/>
      <c r="B294" s="132" t="s">
        <v>274</v>
      </c>
      <c r="C294" s="133">
        <v>0</v>
      </c>
      <c r="D294" s="133">
        <v>0</v>
      </c>
      <c r="E294" s="133">
        <v>0</v>
      </c>
    </row>
    <row r="295" spans="1:5" ht="18" hidden="1" customHeight="1" outlineLevel="1">
      <c r="A295" s="131" t="s">
        <v>47</v>
      </c>
      <c r="B295" s="132" t="s">
        <v>222</v>
      </c>
      <c r="C295" s="133">
        <v>23499358</v>
      </c>
      <c r="D295" s="133">
        <v>77029329</v>
      </c>
      <c r="E295" s="133">
        <v>100528687</v>
      </c>
    </row>
    <row r="296" spans="1:5" ht="18" hidden="1" customHeight="1" outlineLevel="1">
      <c r="A296" s="131"/>
      <c r="B296" s="132" t="s">
        <v>278</v>
      </c>
      <c r="C296" s="133">
        <v>95556</v>
      </c>
      <c r="D296" s="133">
        <v>0</v>
      </c>
      <c r="E296" s="133">
        <v>95556</v>
      </c>
    </row>
    <row r="297" spans="1:5" ht="18" hidden="1" customHeight="1" outlineLevel="1">
      <c r="A297" s="131" t="s">
        <v>47</v>
      </c>
      <c r="B297" s="132" t="s">
        <v>223</v>
      </c>
      <c r="C297" s="133">
        <v>679010</v>
      </c>
      <c r="D297" s="133">
        <v>1111361</v>
      </c>
      <c r="E297" s="133">
        <v>1790371</v>
      </c>
    </row>
    <row r="298" spans="1:5" ht="18" hidden="1" customHeight="1" outlineLevel="1">
      <c r="A298" s="131" t="s">
        <v>47</v>
      </c>
      <c r="B298" s="132" t="s">
        <v>224</v>
      </c>
      <c r="C298" s="133">
        <v>134136</v>
      </c>
      <c r="D298" s="133">
        <v>3608644</v>
      </c>
      <c r="E298" s="133">
        <v>3742780</v>
      </c>
    </row>
    <row r="299" spans="1:5" ht="18" hidden="1" customHeight="1" outlineLevel="1">
      <c r="A299" s="131" t="s">
        <v>47</v>
      </c>
      <c r="B299" s="132" t="s">
        <v>225</v>
      </c>
      <c r="C299" s="133">
        <v>2218129</v>
      </c>
      <c r="D299" s="133">
        <v>7268870</v>
      </c>
      <c r="E299" s="133">
        <v>9486999</v>
      </c>
    </row>
    <row r="300" spans="1:5" ht="18" customHeight="1" collapsed="1">
      <c r="A300" s="131" t="s">
        <v>65</v>
      </c>
      <c r="B300" s="135" t="s">
        <v>262</v>
      </c>
      <c r="C300" s="133">
        <f>SUM($C$272:$C$299)</f>
        <v>58339814.650000006</v>
      </c>
      <c r="D300" s="133">
        <f>SUM($D$272:$D$299)</f>
        <v>616252280.57999992</v>
      </c>
      <c r="E300" s="133">
        <f>SUM($E$272:$E$299)</f>
        <v>674592095.23000002</v>
      </c>
    </row>
    <row r="301" spans="1:5" ht="18" hidden="1" customHeight="1" outlineLevel="1">
      <c r="A301" s="131" t="s">
        <v>47</v>
      </c>
      <c r="B301" s="132" t="s">
        <v>202</v>
      </c>
      <c r="C301" s="133">
        <v>0</v>
      </c>
      <c r="D301" s="133">
        <v>1775000</v>
      </c>
      <c r="E301" s="133">
        <v>1775000</v>
      </c>
    </row>
    <row r="302" spans="1:5" ht="18" hidden="1" customHeight="1" outlineLevel="1">
      <c r="A302" s="131"/>
      <c r="B302" s="132" t="s">
        <v>272</v>
      </c>
      <c r="C302" s="133">
        <v>186740</v>
      </c>
      <c r="D302" s="133">
        <v>5567976</v>
      </c>
      <c r="E302" s="133">
        <v>5754716</v>
      </c>
    </row>
    <row r="303" spans="1:5" ht="18" hidden="1" customHeight="1" outlineLevel="1">
      <c r="A303" s="131"/>
      <c r="B303" s="132" t="s">
        <v>203</v>
      </c>
      <c r="C303" s="133">
        <v>10144364</v>
      </c>
      <c r="D303" s="133">
        <v>1186</v>
      </c>
      <c r="E303" s="133">
        <v>10145550</v>
      </c>
    </row>
    <row r="304" spans="1:5" ht="18" hidden="1" customHeight="1" outlineLevel="1">
      <c r="A304" s="131" t="s">
        <v>47</v>
      </c>
      <c r="B304" s="132" t="s">
        <v>204</v>
      </c>
      <c r="C304" s="133">
        <v>4791479</v>
      </c>
      <c r="D304" s="133">
        <v>16827047</v>
      </c>
      <c r="E304" s="133">
        <v>21618526</v>
      </c>
    </row>
    <row r="305" spans="1:5" ht="18" hidden="1" customHeight="1" outlineLevel="1">
      <c r="A305" s="131" t="s">
        <v>47</v>
      </c>
      <c r="B305" s="132" t="s">
        <v>205</v>
      </c>
      <c r="C305" s="133">
        <v>0</v>
      </c>
      <c r="D305" s="133">
        <v>5712822</v>
      </c>
      <c r="E305" s="133">
        <v>5712822</v>
      </c>
    </row>
    <row r="306" spans="1:5" ht="18" hidden="1" customHeight="1" outlineLevel="1">
      <c r="A306" s="131"/>
      <c r="B306" s="132" t="s">
        <v>206</v>
      </c>
      <c r="C306" s="133">
        <v>0</v>
      </c>
      <c r="D306" s="133">
        <v>0</v>
      </c>
      <c r="E306" s="133">
        <v>0</v>
      </c>
    </row>
    <row r="307" spans="1:5" ht="18" hidden="1" customHeight="1" outlineLevel="1">
      <c r="A307" s="131"/>
      <c r="B307" s="132" t="s">
        <v>207</v>
      </c>
      <c r="C307" s="133">
        <v>75954</v>
      </c>
      <c r="D307" s="133">
        <v>3576349</v>
      </c>
      <c r="E307" s="133">
        <v>3652303</v>
      </c>
    </row>
    <row r="308" spans="1:5" ht="18" hidden="1" customHeight="1" outlineLevel="1">
      <c r="A308" s="131" t="s">
        <v>47</v>
      </c>
      <c r="B308" s="132" t="s">
        <v>208</v>
      </c>
      <c r="C308" s="133">
        <v>53663439</v>
      </c>
      <c r="D308" s="133">
        <v>564682366</v>
      </c>
      <c r="E308" s="133">
        <v>618345805</v>
      </c>
    </row>
    <row r="309" spans="1:5" ht="18" hidden="1" customHeight="1" outlineLevel="1">
      <c r="A309" s="131" t="s">
        <v>47</v>
      </c>
      <c r="B309" s="132" t="s">
        <v>209</v>
      </c>
      <c r="C309" s="133">
        <v>18713103</v>
      </c>
      <c r="D309" s="133">
        <v>182341146</v>
      </c>
      <c r="E309" s="133">
        <v>201054249</v>
      </c>
    </row>
    <row r="310" spans="1:5" ht="18" hidden="1" customHeight="1" outlineLevel="1">
      <c r="A310" s="131" t="s">
        <v>47</v>
      </c>
      <c r="B310" s="132" t="s">
        <v>211</v>
      </c>
      <c r="C310" s="133">
        <v>50952420</v>
      </c>
      <c r="D310" s="133">
        <v>504363718</v>
      </c>
      <c r="E310" s="133">
        <v>555316138</v>
      </c>
    </row>
    <row r="311" spans="1:5" ht="18" hidden="1" customHeight="1" outlineLevel="1">
      <c r="A311" s="131"/>
      <c r="B311" s="132" t="s">
        <v>212</v>
      </c>
      <c r="C311" s="133">
        <v>12359542</v>
      </c>
      <c r="D311" s="133">
        <v>-298501</v>
      </c>
      <c r="E311" s="133">
        <v>12061041</v>
      </c>
    </row>
    <row r="312" spans="1:5" ht="18" hidden="1" customHeight="1" outlineLevel="1">
      <c r="A312" s="131" t="s">
        <v>47</v>
      </c>
      <c r="B312" s="132" t="s">
        <v>213</v>
      </c>
      <c r="C312" s="133">
        <v>29035371</v>
      </c>
      <c r="D312" s="133">
        <v>1036596888</v>
      </c>
      <c r="E312" s="133">
        <v>1065632259</v>
      </c>
    </row>
    <row r="313" spans="1:5" ht="18" hidden="1" customHeight="1" outlineLevel="1">
      <c r="A313" s="131" t="s">
        <v>47</v>
      </c>
      <c r="B313" s="132" t="s">
        <v>214</v>
      </c>
      <c r="C313" s="133">
        <v>11771332</v>
      </c>
      <c r="D313" s="133">
        <v>974569</v>
      </c>
      <c r="E313" s="133">
        <v>12745901</v>
      </c>
    </row>
    <row r="314" spans="1:5" ht="18" hidden="1" customHeight="1" outlineLevel="1">
      <c r="A314" s="131"/>
      <c r="B314" s="132" t="s">
        <v>273</v>
      </c>
      <c r="C314" s="133">
        <v>249468</v>
      </c>
      <c r="D314" s="133">
        <v>34114928</v>
      </c>
      <c r="E314" s="133">
        <v>34364396</v>
      </c>
    </row>
    <row r="315" spans="1:5" ht="18" hidden="1" customHeight="1" outlineLevel="1">
      <c r="A315" s="131" t="s">
        <v>47</v>
      </c>
      <c r="B315" s="132" t="s">
        <v>215</v>
      </c>
      <c r="C315" s="133">
        <v>2727593.1151999994</v>
      </c>
      <c r="D315" s="133">
        <v>189413.88480000058</v>
      </c>
      <c r="E315" s="133">
        <v>2917007</v>
      </c>
    </row>
    <row r="316" spans="1:5" ht="18" hidden="1" customHeight="1" outlineLevel="1">
      <c r="A316" s="131" t="s">
        <v>47</v>
      </c>
      <c r="B316" s="132" t="s">
        <v>216</v>
      </c>
      <c r="C316" s="133">
        <v>710092</v>
      </c>
      <c r="D316" s="133">
        <v>60353402</v>
      </c>
      <c r="E316" s="133">
        <v>61063494</v>
      </c>
    </row>
    <row r="317" spans="1:5" ht="18" hidden="1" customHeight="1" outlineLevel="1">
      <c r="A317" s="131" t="s">
        <v>47</v>
      </c>
      <c r="B317" s="132" t="s">
        <v>217</v>
      </c>
      <c r="C317" s="133">
        <v>6075646.5473692883</v>
      </c>
      <c r="D317" s="133">
        <v>52957840.487744689</v>
      </c>
      <c r="E317" s="133">
        <v>59033487.035113975</v>
      </c>
    </row>
    <row r="318" spans="1:5" ht="18" hidden="1" customHeight="1" outlineLevel="1">
      <c r="A318" s="131" t="s">
        <v>47</v>
      </c>
      <c r="B318" s="132" t="s">
        <v>218</v>
      </c>
      <c r="C318" s="133">
        <v>18624000</v>
      </c>
      <c r="D318" s="133">
        <v>547374394</v>
      </c>
      <c r="E318" s="133">
        <v>565998394</v>
      </c>
    </row>
    <row r="319" spans="1:5" ht="18" hidden="1" customHeight="1" outlineLevel="1">
      <c r="A319" s="131" t="s">
        <v>47</v>
      </c>
      <c r="B319" s="132" t="s">
        <v>219</v>
      </c>
      <c r="C319" s="133">
        <v>0</v>
      </c>
      <c r="D319" s="133">
        <v>0</v>
      </c>
      <c r="E319" s="133">
        <v>0</v>
      </c>
    </row>
    <row r="320" spans="1:5" ht="18" hidden="1" customHeight="1" outlineLevel="1">
      <c r="A320" s="131"/>
      <c r="B320" s="132" t="s">
        <v>277</v>
      </c>
      <c r="C320" s="133">
        <v>310368</v>
      </c>
      <c r="D320" s="133">
        <v>5966800</v>
      </c>
      <c r="E320" s="133">
        <v>6277168</v>
      </c>
    </row>
    <row r="321" spans="1:5" ht="18" hidden="1" customHeight="1" outlineLevel="1">
      <c r="A321" s="131"/>
      <c r="B321" s="132" t="s">
        <v>220</v>
      </c>
      <c r="C321" s="133">
        <v>0</v>
      </c>
      <c r="D321" s="133">
        <v>5930005</v>
      </c>
      <c r="E321" s="133">
        <v>5930005</v>
      </c>
    </row>
    <row r="322" spans="1:5" ht="18" hidden="1" customHeight="1" outlineLevel="1">
      <c r="A322" s="131" t="s">
        <v>47</v>
      </c>
      <c r="B322" s="132" t="s">
        <v>221</v>
      </c>
      <c r="C322" s="134"/>
      <c r="D322" s="134"/>
      <c r="E322" s="133">
        <v>0</v>
      </c>
    </row>
    <row r="323" spans="1:5" ht="18" hidden="1" customHeight="1" outlineLevel="1">
      <c r="A323" s="131"/>
      <c r="B323" s="132" t="s">
        <v>274</v>
      </c>
      <c r="C323" s="133">
        <v>215420</v>
      </c>
      <c r="D323" s="133">
        <v>20824</v>
      </c>
      <c r="E323" s="133">
        <v>236244</v>
      </c>
    </row>
    <row r="324" spans="1:5" ht="18" hidden="1" customHeight="1" outlineLevel="1">
      <c r="A324" s="131" t="s">
        <v>47</v>
      </c>
      <c r="B324" s="132" t="s">
        <v>222</v>
      </c>
      <c r="C324" s="133">
        <v>44050904</v>
      </c>
      <c r="D324" s="133">
        <v>467845125</v>
      </c>
      <c r="E324" s="133">
        <v>511896029</v>
      </c>
    </row>
    <row r="325" spans="1:5" ht="18" hidden="1" customHeight="1" outlineLevel="1">
      <c r="A325" s="131"/>
      <c r="B325" s="132" t="s">
        <v>278</v>
      </c>
      <c r="C325" s="133">
        <v>0</v>
      </c>
      <c r="D325" s="133">
        <v>0</v>
      </c>
      <c r="E325" s="133">
        <v>0</v>
      </c>
    </row>
    <row r="326" spans="1:5" ht="18" hidden="1" customHeight="1" outlineLevel="1">
      <c r="A326" s="131" t="s">
        <v>47</v>
      </c>
      <c r="B326" s="132" t="s">
        <v>223</v>
      </c>
      <c r="C326" s="133">
        <v>15783321.362504199</v>
      </c>
      <c r="D326" s="133">
        <v>36396196</v>
      </c>
      <c r="E326" s="133">
        <v>52179517.362504199</v>
      </c>
    </row>
    <row r="327" spans="1:5" ht="18" hidden="1" customHeight="1" outlineLevel="1">
      <c r="A327" s="131" t="s">
        <v>47</v>
      </c>
      <c r="B327" s="132" t="s">
        <v>224</v>
      </c>
      <c r="C327" s="133">
        <v>5094830.5549999997</v>
      </c>
      <c r="D327" s="133">
        <v>124926480.44499999</v>
      </c>
      <c r="E327" s="133">
        <v>130021311</v>
      </c>
    </row>
    <row r="328" spans="1:5" ht="18" hidden="1" customHeight="1" outlineLevel="1">
      <c r="A328" s="131" t="s">
        <v>47</v>
      </c>
      <c r="B328" s="132" t="s">
        <v>225</v>
      </c>
      <c r="C328" s="133">
        <v>7397074</v>
      </c>
      <c r="D328" s="133">
        <v>95135731</v>
      </c>
      <c r="E328" s="133">
        <v>102532805</v>
      </c>
    </row>
    <row r="329" spans="1:5" ht="18" customHeight="1" collapsed="1">
      <c r="A329" s="131" t="s">
        <v>67</v>
      </c>
      <c r="B329" s="135" t="s">
        <v>263</v>
      </c>
      <c r="C329" s="133">
        <f>SUM($C$301:$C$328)</f>
        <v>292932461.58007354</v>
      </c>
      <c r="D329" s="133">
        <f>SUM($D$301:$D$328)</f>
        <v>3753331705.8175449</v>
      </c>
      <c r="E329" s="133">
        <f>SUM($E$301:$E$328)</f>
        <v>4046264167.3976178</v>
      </c>
    </row>
    <row r="330" spans="1:5" ht="18" hidden="1" customHeight="1" outlineLevel="1">
      <c r="A330" s="131" t="s">
        <v>47</v>
      </c>
      <c r="B330" s="132" t="s">
        <v>202</v>
      </c>
      <c r="C330" s="133">
        <v>0</v>
      </c>
      <c r="D330" s="133">
        <v>53905030</v>
      </c>
      <c r="E330" s="133">
        <v>53905030</v>
      </c>
    </row>
    <row r="331" spans="1:5" ht="18" hidden="1" customHeight="1" outlineLevel="1">
      <c r="A331" s="131"/>
      <c r="B331" s="132" t="s">
        <v>272</v>
      </c>
      <c r="C331" s="133">
        <v>263999</v>
      </c>
      <c r="D331" s="133">
        <v>9088499</v>
      </c>
      <c r="E331" s="133">
        <v>9352498</v>
      </c>
    </row>
    <row r="332" spans="1:5" ht="18" hidden="1" customHeight="1" outlineLevel="1">
      <c r="A332" s="131"/>
      <c r="B332" s="132" t="s">
        <v>203</v>
      </c>
      <c r="C332" s="133">
        <v>21549334</v>
      </c>
      <c r="D332" s="133">
        <v>0</v>
      </c>
      <c r="E332" s="133">
        <v>21549334</v>
      </c>
    </row>
    <row r="333" spans="1:5" ht="18" hidden="1" customHeight="1" outlineLevel="1">
      <c r="A333" s="131" t="s">
        <v>47</v>
      </c>
      <c r="B333" s="132" t="s">
        <v>204</v>
      </c>
      <c r="C333" s="133">
        <v>0</v>
      </c>
      <c r="D333" s="133">
        <v>0</v>
      </c>
      <c r="E333" s="133">
        <v>0</v>
      </c>
    </row>
    <row r="334" spans="1:5" ht="18" hidden="1" customHeight="1" outlineLevel="1">
      <c r="A334" s="131" t="s">
        <v>47</v>
      </c>
      <c r="B334" s="132" t="s">
        <v>205</v>
      </c>
      <c r="C334" s="133">
        <v>0</v>
      </c>
      <c r="D334" s="133">
        <v>32934373</v>
      </c>
      <c r="E334" s="133">
        <v>32934373</v>
      </c>
    </row>
    <row r="335" spans="1:5" ht="18" hidden="1" customHeight="1" outlineLevel="1">
      <c r="A335" s="131"/>
      <c r="B335" s="132" t="s">
        <v>206</v>
      </c>
      <c r="C335" s="133">
        <v>8712456</v>
      </c>
      <c r="D335" s="133">
        <v>30339130</v>
      </c>
      <c r="E335" s="133">
        <v>39051586</v>
      </c>
    </row>
    <row r="336" spans="1:5" ht="18" hidden="1" customHeight="1" outlineLevel="1">
      <c r="A336" s="131"/>
      <c r="B336" s="132" t="s">
        <v>207</v>
      </c>
      <c r="C336" s="133">
        <v>559127</v>
      </c>
      <c r="D336" s="133">
        <v>20557226</v>
      </c>
      <c r="E336" s="133">
        <v>21116353</v>
      </c>
    </row>
    <row r="337" spans="1:5" ht="18" hidden="1" customHeight="1" outlineLevel="1">
      <c r="A337" s="131" t="s">
        <v>47</v>
      </c>
      <c r="B337" s="132" t="s">
        <v>208</v>
      </c>
      <c r="C337" s="133">
        <v>113553580</v>
      </c>
      <c r="D337" s="133">
        <v>895712585</v>
      </c>
      <c r="E337" s="133">
        <v>1009266165</v>
      </c>
    </row>
    <row r="338" spans="1:5" ht="18" hidden="1" customHeight="1" outlineLevel="1">
      <c r="A338" s="131" t="s">
        <v>47</v>
      </c>
      <c r="B338" s="132" t="s">
        <v>209</v>
      </c>
      <c r="C338" s="133">
        <v>28389440</v>
      </c>
      <c r="D338" s="133">
        <v>367636802</v>
      </c>
      <c r="E338" s="133">
        <v>396026242</v>
      </c>
    </row>
    <row r="339" spans="1:5" ht="18" hidden="1" customHeight="1" outlineLevel="1">
      <c r="A339" s="131" t="s">
        <v>47</v>
      </c>
      <c r="B339" s="132" t="s">
        <v>211</v>
      </c>
      <c r="C339" s="133">
        <v>94026858</v>
      </c>
      <c r="D339" s="133">
        <v>477843686</v>
      </c>
      <c r="E339" s="133">
        <v>571870544</v>
      </c>
    </row>
    <row r="340" spans="1:5" ht="18" hidden="1" customHeight="1" outlineLevel="1">
      <c r="A340" s="131"/>
      <c r="B340" s="132" t="s">
        <v>212</v>
      </c>
      <c r="C340" s="133">
        <v>36327635</v>
      </c>
      <c r="D340" s="133">
        <v>774066</v>
      </c>
      <c r="E340" s="133">
        <v>37101701</v>
      </c>
    </row>
    <row r="341" spans="1:5" ht="18" hidden="1" customHeight="1" outlineLevel="1">
      <c r="A341" s="131" t="s">
        <v>47</v>
      </c>
      <c r="B341" s="132" t="s">
        <v>213</v>
      </c>
      <c r="C341" s="133">
        <v>144765087</v>
      </c>
      <c r="D341" s="133">
        <v>1369911496</v>
      </c>
      <c r="E341" s="133">
        <v>1514676583</v>
      </c>
    </row>
    <row r="342" spans="1:5" ht="18" hidden="1" customHeight="1" outlineLevel="1">
      <c r="A342" s="131" t="s">
        <v>47</v>
      </c>
      <c r="B342" s="132" t="s">
        <v>214</v>
      </c>
      <c r="C342" s="133">
        <v>20588287</v>
      </c>
      <c r="D342" s="133">
        <v>4010667</v>
      </c>
      <c r="E342" s="133">
        <v>24598954</v>
      </c>
    </row>
    <row r="343" spans="1:5" ht="18" hidden="1" customHeight="1" outlineLevel="1">
      <c r="A343" s="131"/>
      <c r="B343" s="132" t="s">
        <v>273</v>
      </c>
      <c r="C343" s="133">
        <v>-249468</v>
      </c>
      <c r="D343" s="133">
        <v>105377685</v>
      </c>
      <c r="E343" s="133">
        <v>105128217</v>
      </c>
    </row>
    <row r="344" spans="1:5" ht="18" hidden="1" customHeight="1" outlineLevel="1">
      <c r="A344" s="131" t="s">
        <v>47</v>
      </c>
      <c r="B344" s="132" t="s">
        <v>215</v>
      </c>
      <c r="C344" s="133">
        <v>13980635</v>
      </c>
      <c r="D344" s="133">
        <v>446507</v>
      </c>
      <c r="E344" s="133">
        <v>14427142</v>
      </c>
    </row>
    <row r="345" spans="1:5" ht="18" hidden="1" customHeight="1" outlineLevel="1">
      <c r="A345" s="131" t="s">
        <v>47</v>
      </c>
      <c r="B345" s="132" t="s">
        <v>216</v>
      </c>
      <c r="C345" s="133">
        <v>0</v>
      </c>
      <c r="D345" s="133">
        <v>43054364</v>
      </c>
      <c r="E345" s="133">
        <v>43054364</v>
      </c>
    </row>
    <row r="346" spans="1:5" ht="18" hidden="1" customHeight="1" outlineLevel="1">
      <c r="A346" s="131" t="s">
        <v>47</v>
      </c>
      <c r="B346" s="132" t="s">
        <v>217</v>
      </c>
      <c r="C346" s="133">
        <v>8008505.5317942025</v>
      </c>
      <c r="D346" s="133">
        <v>25366807.090443291</v>
      </c>
      <c r="E346" s="133">
        <v>33375312.622237492</v>
      </c>
    </row>
    <row r="347" spans="1:5" ht="18" hidden="1" customHeight="1" outlineLevel="1">
      <c r="A347" s="131" t="s">
        <v>47</v>
      </c>
      <c r="B347" s="132" t="s">
        <v>218</v>
      </c>
      <c r="C347" s="133">
        <v>81803409</v>
      </c>
      <c r="D347" s="133">
        <v>483771689</v>
      </c>
      <c r="E347" s="133">
        <v>565575098</v>
      </c>
    </row>
    <row r="348" spans="1:5" ht="18" hidden="1" customHeight="1" outlineLevel="1">
      <c r="A348" s="131" t="s">
        <v>47</v>
      </c>
      <c r="B348" s="132" t="s">
        <v>219</v>
      </c>
      <c r="C348" s="133">
        <v>3175850</v>
      </c>
      <c r="D348" s="133">
        <v>8289311</v>
      </c>
      <c r="E348" s="133">
        <v>11465161</v>
      </c>
    </row>
    <row r="349" spans="1:5" ht="18" hidden="1" customHeight="1" outlineLevel="1">
      <c r="A349" s="131"/>
      <c r="B349" s="132" t="s">
        <v>277</v>
      </c>
      <c r="C349" s="133">
        <v>1873478</v>
      </c>
      <c r="D349" s="133">
        <v>25475189</v>
      </c>
      <c r="E349" s="133">
        <v>27348667</v>
      </c>
    </row>
    <row r="350" spans="1:5" ht="18" hidden="1" customHeight="1" outlineLevel="1">
      <c r="A350" s="131"/>
      <c r="B350" s="132" t="s">
        <v>220</v>
      </c>
      <c r="C350" s="133">
        <v>0</v>
      </c>
      <c r="D350" s="133">
        <v>8993865</v>
      </c>
      <c r="E350" s="133">
        <v>8993865</v>
      </c>
    </row>
    <row r="351" spans="1:5" ht="18" hidden="1" customHeight="1" outlineLevel="1">
      <c r="A351" s="131" t="s">
        <v>47</v>
      </c>
      <c r="B351" s="132" t="s">
        <v>221</v>
      </c>
      <c r="C351" s="133">
        <v>4544803.37</v>
      </c>
      <c r="D351" s="134"/>
      <c r="E351" s="133">
        <v>4544803.37</v>
      </c>
    </row>
    <row r="352" spans="1:5" ht="18" hidden="1" customHeight="1" outlineLevel="1">
      <c r="A352" s="131"/>
      <c r="B352" s="132" t="s">
        <v>274</v>
      </c>
      <c r="C352" s="133">
        <v>3147259</v>
      </c>
      <c r="D352" s="133">
        <v>29176</v>
      </c>
      <c r="E352" s="133">
        <v>3176435</v>
      </c>
    </row>
    <row r="353" spans="1:5" ht="18" hidden="1" customHeight="1" outlineLevel="1">
      <c r="A353" s="131" t="s">
        <v>47</v>
      </c>
      <c r="B353" s="132" t="s">
        <v>222</v>
      </c>
      <c r="C353" s="133">
        <v>159202074</v>
      </c>
      <c r="D353" s="133">
        <v>458699297</v>
      </c>
      <c r="E353" s="133">
        <v>617901371</v>
      </c>
    </row>
    <row r="354" spans="1:5" ht="18" hidden="1" customHeight="1" outlineLevel="1">
      <c r="A354" s="131"/>
      <c r="B354" s="132" t="s">
        <v>278</v>
      </c>
      <c r="C354" s="133">
        <v>5489426</v>
      </c>
      <c r="D354" s="133">
        <v>0</v>
      </c>
      <c r="E354" s="133">
        <v>5489426</v>
      </c>
    </row>
    <row r="355" spans="1:5" ht="18" hidden="1" customHeight="1" outlineLevel="1">
      <c r="A355" s="131" t="s">
        <v>47</v>
      </c>
      <c r="B355" s="132" t="s">
        <v>223</v>
      </c>
      <c r="C355" s="133">
        <v>29540114.390799999</v>
      </c>
      <c r="D355" s="133">
        <v>34831457</v>
      </c>
      <c r="E355" s="133">
        <v>64371571.390799999</v>
      </c>
    </row>
    <row r="356" spans="1:5" ht="18" hidden="1" customHeight="1" outlineLevel="1">
      <c r="A356" s="131" t="s">
        <v>47</v>
      </c>
      <c r="B356" s="132" t="s">
        <v>224</v>
      </c>
      <c r="C356" s="133">
        <v>7484350.7450494645</v>
      </c>
      <c r="D356" s="133">
        <v>100857855.25495054</v>
      </c>
      <c r="E356" s="133">
        <v>108342206</v>
      </c>
    </row>
    <row r="357" spans="1:5" ht="18" hidden="1" customHeight="1" outlineLevel="1">
      <c r="A357" s="131" t="s">
        <v>47</v>
      </c>
      <c r="B357" s="132" t="s">
        <v>225</v>
      </c>
      <c r="C357" s="133">
        <v>1689842</v>
      </c>
      <c r="D357" s="133">
        <v>41494352</v>
      </c>
      <c r="E357" s="133">
        <v>43184194</v>
      </c>
    </row>
    <row r="358" spans="1:5" ht="18" customHeight="1" collapsed="1">
      <c r="A358" s="131" t="s">
        <v>69</v>
      </c>
      <c r="B358" s="135" t="s">
        <v>264</v>
      </c>
      <c r="C358" s="133">
        <f>SUM($C$330:$C$357)</f>
        <v>788426082.03764367</v>
      </c>
      <c r="D358" s="133">
        <f>SUM($D$330:$D$357)</f>
        <v>4599401114.3453932</v>
      </c>
      <c r="E358" s="133">
        <f>SUM($E$330:$E$357)</f>
        <v>5387827196.3830376</v>
      </c>
    </row>
    <row r="359" spans="1:5" ht="18" hidden="1" customHeight="1" outlineLevel="1">
      <c r="A359" s="131" t="s">
        <v>47</v>
      </c>
      <c r="B359" s="132" t="s">
        <v>202</v>
      </c>
      <c r="C359" s="133">
        <v>0</v>
      </c>
      <c r="D359" s="133">
        <v>0</v>
      </c>
      <c r="E359" s="133">
        <v>0</v>
      </c>
    </row>
    <row r="360" spans="1:5" ht="18" hidden="1" customHeight="1" outlineLevel="1">
      <c r="A360" s="131"/>
      <c r="B360" s="132" t="s">
        <v>272</v>
      </c>
      <c r="C360" s="133">
        <v>0</v>
      </c>
      <c r="D360" s="133">
        <v>0</v>
      </c>
      <c r="E360" s="133">
        <v>0</v>
      </c>
    </row>
    <row r="361" spans="1:5" ht="18" hidden="1" customHeight="1" outlineLevel="1">
      <c r="A361" s="131"/>
      <c r="B361" s="132" t="s">
        <v>203</v>
      </c>
      <c r="C361" s="133">
        <v>5860758</v>
      </c>
      <c r="D361" s="133">
        <v>0</v>
      </c>
      <c r="E361" s="133">
        <v>5860758</v>
      </c>
    </row>
    <row r="362" spans="1:5" ht="18" hidden="1" customHeight="1" outlineLevel="1">
      <c r="A362" s="131" t="s">
        <v>47</v>
      </c>
      <c r="B362" s="132" t="s">
        <v>204</v>
      </c>
      <c r="C362" s="133">
        <v>257493.64</v>
      </c>
      <c r="D362" s="133">
        <v>1183147.3599999999</v>
      </c>
      <c r="E362" s="133">
        <v>1440641</v>
      </c>
    </row>
    <row r="363" spans="1:5" ht="18" hidden="1" customHeight="1" outlineLevel="1">
      <c r="A363" s="131" t="s">
        <v>47</v>
      </c>
      <c r="B363" s="132" t="s">
        <v>205</v>
      </c>
      <c r="C363" s="133">
        <v>0</v>
      </c>
      <c r="D363" s="133">
        <v>71528</v>
      </c>
      <c r="E363" s="133">
        <v>71528</v>
      </c>
    </row>
    <row r="364" spans="1:5" ht="18" hidden="1" customHeight="1" outlineLevel="1">
      <c r="A364" s="131"/>
      <c r="B364" s="132" t="s">
        <v>206</v>
      </c>
      <c r="C364" s="133">
        <v>0</v>
      </c>
      <c r="D364" s="133">
        <v>0</v>
      </c>
      <c r="E364" s="133">
        <v>0</v>
      </c>
    </row>
    <row r="365" spans="1:5" ht="18" hidden="1" customHeight="1" outlineLevel="1">
      <c r="A365" s="131"/>
      <c r="B365" s="132" t="s">
        <v>207</v>
      </c>
      <c r="C365" s="133">
        <v>18318</v>
      </c>
      <c r="D365" s="133">
        <v>538131</v>
      </c>
      <c r="E365" s="133">
        <v>556449</v>
      </c>
    </row>
    <row r="366" spans="1:5" ht="18" hidden="1" customHeight="1" outlineLevel="1">
      <c r="A366" s="131" t="s">
        <v>47</v>
      </c>
      <c r="B366" s="132" t="s">
        <v>208</v>
      </c>
      <c r="C366" s="133">
        <v>29761243</v>
      </c>
      <c r="D366" s="133">
        <v>234757198</v>
      </c>
      <c r="E366" s="133">
        <v>264518441</v>
      </c>
    </row>
    <row r="367" spans="1:5" ht="18" hidden="1" customHeight="1" outlineLevel="1">
      <c r="A367" s="131" t="s">
        <v>47</v>
      </c>
      <c r="B367" s="132" t="s">
        <v>209</v>
      </c>
      <c r="C367" s="133">
        <v>1439790</v>
      </c>
      <c r="D367" s="133">
        <v>18644957</v>
      </c>
      <c r="E367" s="133">
        <v>20084747</v>
      </c>
    </row>
    <row r="368" spans="1:5" ht="18" hidden="1" customHeight="1" outlineLevel="1">
      <c r="A368" s="131" t="s">
        <v>47</v>
      </c>
      <c r="B368" s="132" t="s">
        <v>211</v>
      </c>
      <c r="C368" s="133">
        <v>29637276</v>
      </c>
      <c r="D368" s="133">
        <v>150616384</v>
      </c>
      <c r="E368" s="133">
        <v>180253660</v>
      </c>
    </row>
    <row r="369" spans="1:5" ht="18" hidden="1" customHeight="1" outlineLevel="1">
      <c r="A369" s="131"/>
      <c r="B369" s="132" t="s">
        <v>212</v>
      </c>
      <c r="C369" s="133">
        <v>16251537</v>
      </c>
      <c r="D369" s="133">
        <v>164157</v>
      </c>
      <c r="E369" s="133">
        <v>16415694</v>
      </c>
    </row>
    <row r="370" spans="1:5" ht="18" hidden="1" customHeight="1" outlineLevel="1">
      <c r="A370" s="131" t="s">
        <v>47</v>
      </c>
      <c r="B370" s="132" t="s">
        <v>213</v>
      </c>
      <c r="C370" s="133">
        <v>28218280</v>
      </c>
      <c r="D370" s="133">
        <v>381767671</v>
      </c>
      <c r="E370" s="133">
        <v>409985951</v>
      </c>
    </row>
    <row r="371" spans="1:5" ht="18" hidden="1" customHeight="1" outlineLevel="1">
      <c r="A371" s="131" t="s">
        <v>47</v>
      </c>
      <c r="B371" s="132" t="s">
        <v>214</v>
      </c>
      <c r="C371" s="133">
        <v>2008581</v>
      </c>
      <c r="D371" s="133">
        <v>391278</v>
      </c>
      <c r="E371" s="133">
        <v>2399859</v>
      </c>
    </row>
    <row r="372" spans="1:5" ht="18" hidden="1" customHeight="1" outlineLevel="1">
      <c r="A372" s="131"/>
      <c r="B372" s="132" t="s">
        <v>273</v>
      </c>
      <c r="C372" s="133">
        <v>0</v>
      </c>
      <c r="D372" s="133">
        <v>34087183</v>
      </c>
      <c r="E372" s="133">
        <v>34087183</v>
      </c>
    </row>
    <row r="373" spans="1:5" ht="18" hidden="1" customHeight="1" outlineLevel="1">
      <c r="A373" s="131" t="s">
        <v>47</v>
      </c>
      <c r="B373" s="132" t="s">
        <v>215</v>
      </c>
      <c r="C373" s="133">
        <v>31440</v>
      </c>
      <c r="D373" s="133">
        <v>1004</v>
      </c>
      <c r="E373" s="133">
        <v>32444</v>
      </c>
    </row>
    <row r="374" spans="1:5" ht="18" hidden="1" customHeight="1" outlineLevel="1">
      <c r="A374" s="131" t="s">
        <v>47</v>
      </c>
      <c r="B374" s="132" t="s">
        <v>216</v>
      </c>
      <c r="C374" s="133">
        <v>0</v>
      </c>
      <c r="D374" s="133">
        <v>3248010</v>
      </c>
      <c r="E374" s="133">
        <v>3248010</v>
      </c>
    </row>
    <row r="375" spans="1:5" ht="18" hidden="1" customHeight="1" outlineLevel="1">
      <c r="A375" s="131" t="s">
        <v>47</v>
      </c>
      <c r="B375" s="132" t="s">
        <v>217</v>
      </c>
      <c r="C375" s="133">
        <v>159810.63790131567</v>
      </c>
      <c r="D375" s="133">
        <v>1508782.3503287835</v>
      </c>
      <c r="E375" s="133">
        <v>1668592.9882300992</v>
      </c>
    </row>
    <row r="376" spans="1:5" ht="18" hidden="1" customHeight="1" outlineLevel="1">
      <c r="A376" s="131" t="s">
        <v>47</v>
      </c>
      <c r="B376" s="132" t="s">
        <v>218</v>
      </c>
      <c r="C376" s="133">
        <v>6365422</v>
      </c>
      <c r="D376" s="133">
        <v>37644038</v>
      </c>
      <c r="E376" s="133">
        <v>44009460</v>
      </c>
    </row>
    <row r="377" spans="1:5" ht="18" hidden="1" customHeight="1" outlineLevel="1">
      <c r="A377" s="131" t="s">
        <v>47</v>
      </c>
      <c r="B377" s="132" t="s">
        <v>219</v>
      </c>
      <c r="C377" s="133">
        <v>0</v>
      </c>
      <c r="D377" s="133">
        <v>186929</v>
      </c>
      <c r="E377" s="133">
        <v>186929</v>
      </c>
    </row>
    <row r="378" spans="1:5" ht="18" hidden="1" customHeight="1" outlineLevel="1">
      <c r="A378" s="131"/>
      <c r="B378" s="132" t="s">
        <v>277</v>
      </c>
      <c r="C378" s="133">
        <v>7195</v>
      </c>
      <c r="D378" s="133">
        <v>124152</v>
      </c>
      <c r="E378" s="133">
        <v>131347</v>
      </c>
    </row>
    <row r="379" spans="1:5" ht="18" hidden="1" customHeight="1" outlineLevel="1">
      <c r="A379" s="131"/>
      <c r="B379" s="132" t="s">
        <v>220</v>
      </c>
      <c r="C379" s="133">
        <v>0</v>
      </c>
      <c r="D379" s="133">
        <v>0</v>
      </c>
      <c r="E379" s="133">
        <v>0</v>
      </c>
    </row>
    <row r="380" spans="1:5" ht="18" hidden="1" customHeight="1" outlineLevel="1">
      <c r="A380" s="131" t="s">
        <v>47</v>
      </c>
      <c r="B380" s="132" t="s">
        <v>221</v>
      </c>
      <c r="C380" s="133">
        <v>330522.34000000003</v>
      </c>
      <c r="D380" s="134"/>
      <c r="E380" s="133">
        <v>330522.34000000003</v>
      </c>
    </row>
    <row r="381" spans="1:5" ht="18" hidden="1" customHeight="1" outlineLevel="1">
      <c r="A381" s="131"/>
      <c r="B381" s="132" t="s">
        <v>274</v>
      </c>
      <c r="C381" s="133">
        <v>0</v>
      </c>
      <c r="D381" s="133">
        <v>0</v>
      </c>
      <c r="E381" s="133">
        <v>0</v>
      </c>
    </row>
    <row r="382" spans="1:5" ht="18" hidden="1" customHeight="1" outlineLevel="1">
      <c r="A382" s="131" t="s">
        <v>47</v>
      </c>
      <c r="B382" s="132" t="s">
        <v>222</v>
      </c>
      <c r="C382" s="133">
        <v>2789131</v>
      </c>
      <c r="D382" s="133">
        <v>20499284</v>
      </c>
      <c r="E382" s="133">
        <v>23288415</v>
      </c>
    </row>
    <row r="383" spans="1:5" ht="18" hidden="1" customHeight="1" outlineLevel="1">
      <c r="A383" s="131"/>
      <c r="B383" s="132" t="s">
        <v>278</v>
      </c>
      <c r="C383" s="133">
        <v>0</v>
      </c>
      <c r="D383" s="133">
        <v>0</v>
      </c>
      <c r="E383" s="133">
        <v>0</v>
      </c>
    </row>
    <row r="384" spans="1:5" ht="18" hidden="1" customHeight="1" outlineLevel="1">
      <c r="A384" s="131" t="s">
        <v>47</v>
      </c>
      <c r="B384" s="132" t="s">
        <v>223</v>
      </c>
      <c r="C384" s="133">
        <v>2099474</v>
      </c>
      <c r="D384" s="133">
        <v>1167158</v>
      </c>
      <c r="E384" s="133">
        <v>3266632</v>
      </c>
    </row>
    <row r="385" spans="1:5" ht="18" hidden="1" customHeight="1" outlineLevel="1">
      <c r="A385" s="131" t="s">
        <v>47</v>
      </c>
      <c r="B385" s="132" t="s">
        <v>224</v>
      </c>
      <c r="C385" s="133">
        <v>377398.40444933763</v>
      </c>
      <c r="D385" s="133">
        <v>5085757.5955506619</v>
      </c>
      <c r="E385" s="133">
        <v>5463156</v>
      </c>
    </row>
    <row r="386" spans="1:5" ht="18" hidden="1" customHeight="1" outlineLevel="1">
      <c r="A386" s="131" t="s">
        <v>47</v>
      </c>
      <c r="B386" s="132" t="s">
        <v>225</v>
      </c>
      <c r="C386" s="133">
        <v>285119</v>
      </c>
      <c r="D386" s="133">
        <v>5569600</v>
      </c>
      <c r="E386" s="133">
        <v>5854719</v>
      </c>
    </row>
    <row r="387" spans="1:5" ht="18" customHeight="1" collapsed="1">
      <c r="A387" s="131" t="s">
        <v>71</v>
      </c>
      <c r="B387" s="135" t="s">
        <v>265</v>
      </c>
      <c r="C387" s="133">
        <f>SUM($C$359:$C$386)</f>
        <v>125898789.02235067</v>
      </c>
      <c r="D387" s="133">
        <f>SUM($D$359:$D$386)</f>
        <v>897256349.30587947</v>
      </c>
      <c r="E387" s="133">
        <f>SUM($E$359:$E$386)</f>
        <v>1023155138.3282301</v>
      </c>
    </row>
    <row r="388" spans="1:5" ht="18" hidden="1" customHeight="1" outlineLevel="1">
      <c r="A388" s="131" t="s">
        <v>47</v>
      </c>
      <c r="B388" s="132" t="s">
        <v>202</v>
      </c>
      <c r="C388" s="133">
        <v>0</v>
      </c>
      <c r="D388" s="133">
        <v>53905030</v>
      </c>
      <c r="E388" s="133">
        <v>53905030</v>
      </c>
    </row>
    <row r="389" spans="1:5" ht="18" hidden="1" customHeight="1" outlineLevel="1">
      <c r="A389" s="131"/>
      <c r="B389" s="132" t="s">
        <v>272</v>
      </c>
      <c r="C389" s="133">
        <v>263999</v>
      </c>
      <c r="D389" s="133">
        <v>9088499</v>
      </c>
      <c r="E389" s="133">
        <v>9352498</v>
      </c>
    </row>
    <row r="390" spans="1:5" ht="18" hidden="1" customHeight="1" outlineLevel="1">
      <c r="A390" s="131"/>
      <c r="B390" s="132" t="s">
        <v>203</v>
      </c>
      <c r="C390" s="133">
        <v>27410092</v>
      </c>
      <c r="D390" s="133">
        <v>0</v>
      </c>
      <c r="E390" s="133">
        <v>27410092</v>
      </c>
    </row>
    <row r="391" spans="1:5" ht="18" hidden="1" customHeight="1" outlineLevel="1">
      <c r="A391" s="131" t="s">
        <v>47</v>
      </c>
      <c r="B391" s="132" t="s">
        <v>204</v>
      </c>
      <c r="C391" s="133">
        <v>257493.64</v>
      </c>
      <c r="D391" s="133">
        <v>1183147.3599999999</v>
      </c>
      <c r="E391" s="133">
        <v>1440641</v>
      </c>
    </row>
    <row r="392" spans="1:5" ht="18" hidden="1" customHeight="1" outlineLevel="1">
      <c r="A392" s="131" t="s">
        <v>47</v>
      </c>
      <c r="B392" s="132" t="s">
        <v>205</v>
      </c>
      <c r="C392" s="133">
        <v>0</v>
      </c>
      <c r="D392" s="133">
        <v>33005901</v>
      </c>
      <c r="E392" s="133">
        <v>33005901</v>
      </c>
    </row>
    <row r="393" spans="1:5" ht="18" hidden="1" customHeight="1" outlineLevel="1">
      <c r="A393" s="131"/>
      <c r="B393" s="132" t="s">
        <v>206</v>
      </c>
      <c r="C393" s="133">
        <v>8712456</v>
      </c>
      <c r="D393" s="133">
        <v>30339130</v>
      </c>
      <c r="E393" s="133">
        <v>39051586</v>
      </c>
    </row>
    <row r="394" spans="1:5" ht="18" hidden="1" customHeight="1" outlineLevel="1">
      <c r="A394" s="131"/>
      <c r="B394" s="132" t="s">
        <v>207</v>
      </c>
      <c r="C394" s="133">
        <v>577445</v>
      </c>
      <c r="D394" s="133">
        <v>21095357</v>
      </c>
      <c r="E394" s="133">
        <v>21672802</v>
      </c>
    </row>
    <row r="395" spans="1:5" ht="18" hidden="1" customHeight="1" outlineLevel="1">
      <c r="A395" s="131" t="s">
        <v>47</v>
      </c>
      <c r="B395" s="132" t="s">
        <v>208</v>
      </c>
      <c r="C395" s="133">
        <v>143314823</v>
      </c>
      <c r="D395" s="133">
        <v>1130469783</v>
      </c>
      <c r="E395" s="133">
        <v>1273784606</v>
      </c>
    </row>
    <row r="396" spans="1:5" ht="18" hidden="1" customHeight="1" outlineLevel="1">
      <c r="A396" s="131" t="s">
        <v>47</v>
      </c>
      <c r="B396" s="132" t="s">
        <v>209</v>
      </c>
      <c r="C396" s="133">
        <v>29829230</v>
      </c>
      <c r="D396" s="133">
        <v>386281759</v>
      </c>
      <c r="E396" s="133">
        <v>416110989</v>
      </c>
    </row>
    <row r="397" spans="1:5" ht="18" hidden="1" customHeight="1" outlineLevel="1">
      <c r="A397" s="131" t="s">
        <v>47</v>
      </c>
      <c r="B397" s="132" t="s">
        <v>211</v>
      </c>
      <c r="C397" s="133">
        <v>123664134</v>
      </c>
      <c r="D397" s="133">
        <v>628460070</v>
      </c>
      <c r="E397" s="133">
        <v>752124204</v>
      </c>
    </row>
    <row r="398" spans="1:5" ht="18" hidden="1" customHeight="1" outlineLevel="1">
      <c r="A398" s="131"/>
      <c r="B398" s="132" t="s">
        <v>212</v>
      </c>
      <c r="C398" s="133">
        <v>52579172</v>
      </c>
      <c r="D398" s="133">
        <v>938223</v>
      </c>
      <c r="E398" s="133">
        <v>53517395</v>
      </c>
    </row>
    <row r="399" spans="1:5" ht="18" hidden="1" customHeight="1" outlineLevel="1">
      <c r="A399" s="131" t="s">
        <v>47</v>
      </c>
      <c r="B399" s="132" t="s">
        <v>213</v>
      </c>
      <c r="C399" s="133">
        <v>172983367</v>
      </c>
      <c r="D399" s="133">
        <v>1751679167</v>
      </c>
      <c r="E399" s="133">
        <v>1924662534</v>
      </c>
    </row>
    <row r="400" spans="1:5" ht="18" hidden="1" customHeight="1" outlineLevel="1">
      <c r="A400" s="131" t="s">
        <v>47</v>
      </c>
      <c r="B400" s="132" t="s">
        <v>214</v>
      </c>
      <c r="C400" s="133">
        <v>22596868</v>
      </c>
      <c r="D400" s="133">
        <v>4401945</v>
      </c>
      <c r="E400" s="133">
        <v>26998813</v>
      </c>
    </row>
    <row r="401" spans="1:5" ht="18" hidden="1" customHeight="1" outlineLevel="1">
      <c r="A401" s="131"/>
      <c r="B401" s="132" t="s">
        <v>273</v>
      </c>
      <c r="C401" s="133">
        <v>-249468</v>
      </c>
      <c r="D401" s="133">
        <v>139464868</v>
      </c>
      <c r="E401" s="133">
        <v>139215400</v>
      </c>
    </row>
    <row r="402" spans="1:5" ht="18" hidden="1" customHeight="1" outlineLevel="1">
      <c r="A402" s="131" t="s">
        <v>47</v>
      </c>
      <c r="B402" s="132" t="s">
        <v>215</v>
      </c>
      <c r="C402" s="133">
        <v>14012075</v>
      </c>
      <c r="D402" s="133">
        <v>447511</v>
      </c>
      <c r="E402" s="133">
        <v>14459586</v>
      </c>
    </row>
    <row r="403" spans="1:5" ht="18" hidden="1" customHeight="1" outlineLevel="1">
      <c r="A403" s="131" t="s">
        <v>47</v>
      </c>
      <c r="B403" s="132" t="s">
        <v>216</v>
      </c>
      <c r="C403" s="133">
        <v>0</v>
      </c>
      <c r="D403" s="133">
        <v>46302374</v>
      </c>
      <c r="E403" s="133">
        <v>46302374</v>
      </c>
    </row>
    <row r="404" spans="1:5" ht="18" hidden="1" customHeight="1" outlineLevel="1">
      <c r="A404" s="131" t="s">
        <v>47</v>
      </c>
      <c r="B404" s="132" t="s">
        <v>217</v>
      </c>
      <c r="C404" s="133">
        <v>8168316.169695518</v>
      </c>
      <c r="D404" s="133">
        <v>26875589.440772075</v>
      </c>
      <c r="E404" s="133">
        <v>35043905.61046759</v>
      </c>
    </row>
    <row r="405" spans="1:5" ht="18" hidden="1" customHeight="1" outlineLevel="1">
      <c r="A405" s="131" t="s">
        <v>47</v>
      </c>
      <c r="B405" s="132" t="s">
        <v>218</v>
      </c>
      <c r="C405" s="133">
        <v>88168831</v>
      </c>
      <c r="D405" s="133">
        <v>521415727</v>
      </c>
      <c r="E405" s="133">
        <v>609584558</v>
      </c>
    </row>
    <row r="406" spans="1:5" ht="18" hidden="1" customHeight="1" outlineLevel="1">
      <c r="A406" s="131" t="s">
        <v>47</v>
      </c>
      <c r="B406" s="132" t="s">
        <v>219</v>
      </c>
      <c r="C406" s="133">
        <v>3175850</v>
      </c>
      <c r="D406" s="133">
        <v>8476240</v>
      </c>
      <c r="E406" s="133">
        <v>11652090</v>
      </c>
    </row>
    <row r="407" spans="1:5" ht="18" hidden="1" customHeight="1" outlineLevel="1">
      <c r="A407" s="131"/>
      <c r="B407" s="132" t="s">
        <v>277</v>
      </c>
      <c r="C407" s="133">
        <v>1880673</v>
      </c>
      <c r="D407" s="133">
        <v>25599341</v>
      </c>
      <c r="E407" s="133">
        <v>27480014</v>
      </c>
    </row>
    <row r="408" spans="1:5" ht="18" hidden="1" customHeight="1" outlineLevel="1">
      <c r="A408" s="131"/>
      <c r="B408" s="132" t="s">
        <v>220</v>
      </c>
      <c r="C408" s="133">
        <v>0</v>
      </c>
      <c r="D408" s="133">
        <v>8993865</v>
      </c>
      <c r="E408" s="133">
        <v>8993865</v>
      </c>
    </row>
    <row r="409" spans="1:5" ht="18" hidden="1" customHeight="1" outlineLevel="1">
      <c r="A409" s="131" t="s">
        <v>47</v>
      </c>
      <c r="B409" s="132" t="s">
        <v>221</v>
      </c>
      <c r="C409" s="133">
        <v>4875325.71</v>
      </c>
      <c r="D409" s="133">
        <v>0</v>
      </c>
      <c r="E409" s="133">
        <v>4875325.71</v>
      </c>
    </row>
    <row r="410" spans="1:5" ht="18" hidden="1" customHeight="1" outlineLevel="1">
      <c r="A410" s="131"/>
      <c r="B410" s="132" t="s">
        <v>274</v>
      </c>
      <c r="C410" s="133">
        <v>3147259</v>
      </c>
      <c r="D410" s="133">
        <v>29176</v>
      </c>
      <c r="E410" s="133">
        <v>3176435</v>
      </c>
    </row>
    <row r="411" spans="1:5" ht="18" hidden="1" customHeight="1" outlineLevel="1">
      <c r="A411" s="131" t="s">
        <v>47</v>
      </c>
      <c r="B411" s="132" t="s">
        <v>222</v>
      </c>
      <c r="C411" s="133">
        <v>161991205</v>
      </c>
      <c r="D411" s="133">
        <v>479198581</v>
      </c>
      <c r="E411" s="133">
        <v>641189786</v>
      </c>
    </row>
    <row r="412" spans="1:5" ht="18" hidden="1" customHeight="1" outlineLevel="1">
      <c r="A412" s="131"/>
      <c r="B412" s="132" t="s">
        <v>278</v>
      </c>
      <c r="C412" s="133">
        <v>5489426</v>
      </c>
      <c r="D412" s="133">
        <v>0</v>
      </c>
      <c r="E412" s="133">
        <v>5489426</v>
      </c>
    </row>
    <row r="413" spans="1:5" ht="18" hidden="1" customHeight="1" outlineLevel="1">
      <c r="A413" s="131" t="s">
        <v>47</v>
      </c>
      <c r="B413" s="132" t="s">
        <v>223</v>
      </c>
      <c r="C413" s="133">
        <v>31639588.390799999</v>
      </c>
      <c r="D413" s="133">
        <v>35998615</v>
      </c>
      <c r="E413" s="133">
        <v>67638203.390799999</v>
      </c>
    </row>
    <row r="414" spans="1:5" ht="18" hidden="1" customHeight="1" outlineLevel="1">
      <c r="A414" s="131" t="s">
        <v>47</v>
      </c>
      <c r="B414" s="132" t="s">
        <v>224</v>
      </c>
      <c r="C414" s="133">
        <v>7861749.1494988017</v>
      </c>
      <c r="D414" s="133">
        <v>105943612.85050119</v>
      </c>
      <c r="E414" s="133">
        <v>113805362</v>
      </c>
    </row>
    <row r="415" spans="1:5" ht="18" hidden="1" customHeight="1" outlineLevel="1">
      <c r="A415" s="131" t="s">
        <v>47</v>
      </c>
      <c r="B415" s="132" t="s">
        <v>225</v>
      </c>
      <c r="C415" s="133">
        <v>1974961</v>
      </c>
      <c r="D415" s="133">
        <v>47063952</v>
      </c>
      <c r="E415" s="133">
        <v>49038913</v>
      </c>
    </row>
    <row r="416" spans="1:5" ht="18" customHeight="1" collapsed="1">
      <c r="A416" s="131" t="s">
        <v>73</v>
      </c>
      <c r="B416" s="135" t="s">
        <v>266</v>
      </c>
      <c r="C416" s="133">
        <f>SUM($C$388:$C$415)</f>
        <v>914324871.05999434</v>
      </c>
      <c r="D416" s="133">
        <f>SUM($D$388:$D$415)</f>
        <v>5496657463.6512728</v>
      </c>
      <c r="E416" s="133">
        <f>SUM($E$388:$E$415)</f>
        <v>6410982334.7112675</v>
      </c>
    </row>
    <row r="417" spans="1:5" ht="18" hidden="1" customHeight="1" outlineLevel="1">
      <c r="A417" s="131" t="s">
        <v>47</v>
      </c>
      <c r="B417" s="138" t="s">
        <v>202</v>
      </c>
      <c r="C417" s="133">
        <v>0</v>
      </c>
      <c r="D417" s="133">
        <v>0</v>
      </c>
      <c r="E417" s="133">
        <v>0</v>
      </c>
    </row>
    <row r="418" spans="1:5" ht="18" hidden="1" customHeight="1" outlineLevel="1">
      <c r="A418" s="131"/>
      <c r="B418" s="138" t="s">
        <v>272</v>
      </c>
      <c r="C418" s="133">
        <v>0</v>
      </c>
      <c r="D418" s="133">
        <v>0</v>
      </c>
      <c r="E418" s="133">
        <v>0</v>
      </c>
    </row>
    <row r="419" spans="1:5" ht="18" hidden="1" customHeight="1" outlineLevel="1">
      <c r="A419" s="131"/>
      <c r="B419" s="138" t="s">
        <v>203</v>
      </c>
      <c r="C419" s="133">
        <v>0</v>
      </c>
      <c r="D419" s="133">
        <v>0</v>
      </c>
      <c r="E419" s="133">
        <v>0</v>
      </c>
    </row>
    <row r="420" spans="1:5" ht="18" hidden="1" customHeight="1" outlineLevel="1">
      <c r="A420" s="131" t="s">
        <v>47</v>
      </c>
      <c r="B420" s="138" t="s">
        <v>204</v>
      </c>
      <c r="C420" s="134"/>
      <c r="D420" s="134"/>
      <c r="E420" s="133">
        <v>0</v>
      </c>
    </row>
    <row r="421" spans="1:5" ht="18" hidden="1" customHeight="1" outlineLevel="1">
      <c r="A421" s="131" t="s">
        <v>47</v>
      </c>
      <c r="B421" s="138" t="s">
        <v>205</v>
      </c>
      <c r="C421" s="133">
        <v>0</v>
      </c>
      <c r="D421" s="133">
        <v>0</v>
      </c>
      <c r="E421" s="133">
        <v>0</v>
      </c>
    </row>
    <row r="422" spans="1:5" ht="18" hidden="1" customHeight="1" outlineLevel="1">
      <c r="A422" s="131"/>
      <c r="B422" s="138" t="s">
        <v>206</v>
      </c>
      <c r="C422" s="133">
        <v>0</v>
      </c>
      <c r="D422" s="133">
        <v>0</v>
      </c>
      <c r="E422" s="133">
        <v>0</v>
      </c>
    </row>
    <row r="423" spans="1:5" ht="18" hidden="1" customHeight="1" outlineLevel="1">
      <c r="A423" s="131"/>
      <c r="B423" s="138" t="s">
        <v>207</v>
      </c>
      <c r="C423" s="133">
        <v>0</v>
      </c>
      <c r="D423" s="133">
        <v>0</v>
      </c>
      <c r="E423" s="133">
        <v>0</v>
      </c>
    </row>
    <row r="424" spans="1:5" ht="18" hidden="1" customHeight="1" outlineLevel="1">
      <c r="A424" s="131" t="s">
        <v>47</v>
      </c>
      <c r="B424" s="138" t="s">
        <v>208</v>
      </c>
      <c r="C424" s="133">
        <v>0</v>
      </c>
      <c r="D424" s="133">
        <v>0</v>
      </c>
      <c r="E424" s="133">
        <v>0</v>
      </c>
    </row>
    <row r="425" spans="1:5" ht="18" hidden="1" customHeight="1" outlineLevel="1">
      <c r="A425" s="131" t="s">
        <v>47</v>
      </c>
      <c r="B425" s="138" t="s">
        <v>209</v>
      </c>
      <c r="C425" s="133">
        <v>0</v>
      </c>
      <c r="D425" s="133">
        <v>0</v>
      </c>
      <c r="E425" s="133">
        <v>0</v>
      </c>
    </row>
    <row r="426" spans="1:5" ht="18" hidden="1" customHeight="1" outlineLevel="1">
      <c r="A426" s="131" t="s">
        <v>47</v>
      </c>
      <c r="B426" s="138" t="s">
        <v>211</v>
      </c>
      <c r="C426" s="133">
        <v>0</v>
      </c>
      <c r="D426" s="133">
        <v>0</v>
      </c>
      <c r="E426" s="133">
        <v>0</v>
      </c>
    </row>
    <row r="427" spans="1:5" ht="18" hidden="1" customHeight="1" outlineLevel="1">
      <c r="A427" s="131"/>
      <c r="B427" s="138" t="s">
        <v>212</v>
      </c>
      <c r="C427" s="133"/>
      <c r="D427" s="133"/>
      <c r="E427" s="133">
        <v>0</v>
      </c>
    </row>
    <row r="428" spans="1:5" ht="18" hidden="1" customHeight="1" outlineLevel="1">
      <c r="A428" s="131" t="s">
        <v>47</v>
      </c>
      <c r="B428" s="138" t="s">
        <v>213</v>
      </c>
      <c r="C428" s="134"/>
      <c r="D428" s="134"/>
      <c r="E428" s="133">
        <v>0</v>
      </c>
    </row>
    <row r="429" spans="1:5" ht="18" hidden="1" customHeight="1" outlineLevel="1">
      <c r="A429" s="131" t="s">
        <v>47</v>
      </c>
      <c r="B429" s="138" t="s">
        <v>214</v>
      </c>
      <c r="C429" s="133">
        <v>0</v>
      </c>
      <c r="D429" s="133">
        <v>0</v>
      </c>
      <c r="E429" s="133">
        <v>0</v>
      </c>
    </row>
    <row r="430" spans="1:5" ht="18" hidden="1" customHeight="1" outlineLevel="1">
      <c r="A430" s="131"/>
      <c r="B430" s="138" t="s">
        <v>273</v>
      </c>
      <c r="C430" s="133">
        <v>0</v>
      </c>
      <c r="D430" s="133">
        <v>0</v>
      </c>
      <c r="E430" s="133">
        <v>0</v>
      </c>
    </row>
    <row r="431" spans="1:5" ht="18" hidden="1" customHeight="1" outlineLevel="1">
      <c r="A431" s="131" t="s">
        <v>47</v>
      </c>
      <c r="B431" s="138" t="s">
        <v>215</v>
      </c>
      <c r="C431" s="133">
        <v>0</v>
      </c>
      <c r="D431" s="133">
        <v>0</v>
      </c>
      <c r="E431" s="133">
        <v>0</v>
      </c>
    </row>
    <row r="432" spans="1:5" ht="18" hidden="1" customHeight="1" outlineLevel="1">
      <c r="A432" s="131" t="s">
        <v>47</v>
      </c>
      <c r="B432" s="138" t="s">
        <v>216</v>
      </c>
      <c r="C432" s="133">
        <v>0</v>
      </c>
      <c r="D432" s="133">
        <v>0</v>
      </c>
      <c r="E432" s="133">
        <v>0</v>
      </c>
    </row>
    <row r="433" spans="1:5" ht="18" hidden="1" customHeight="1" outlineLevel="1">
      <c r="A433" s="131" t="s">
        <v>47</v>
      </c>
      <c r="B433" s="138" t="s">
        <v>217</v>
      </c>
      <c r="C433" s="133">
        <v>0</v>
      </c>
      <c r="D433" s="133">
        <v>0</v>
      </c>
      <c r="E433" s="133">
        <v>0</v>
      </c>
    </row>
    <row r="434" spans="1:5" ht="18" hidden="1" customHeight="1" outlineLevel="1">
      <c r="A434" s="131" t="s">
        <v>47</v>
      </c>
      <c r="B434" s="138" t="s">
        <v>218</v>
      </c>
      <c r="C434" s="133">
        <v>816914</v>
      </c>
      <c r="D434" s="133">
        <v>4831091</v>
      </c>
      <c r="E434" s="133">
        <v>5648005</v>
      </c>
    </row>
    <row r="435" spans="1:5" ht="18" hidden="1" customHeight="1" outlineLevel="1">
      <c r="A435" s="131" t="s">
        <v>47</v>
      </c>
      <c r="B435" s="138" t="s">
        <v>219</v>
      </c>
      <c r="C435" s="133">
        <v>0</v>
      </c>
      <c r="D435" s="133">
        <v>0</v>
      </c>
      <c r="E435" s="133">
        <v>0</v>
      </c>
    </row>
    <row r="436" spans="1:5" ht="18" hidden="1" customHeight="1" outlineLevel="1">
      <c r="A436" s="131"/>
      <c r="B436" s="138" t="s">
        <v>277</v>
      </c>
      <c r="C436" s="133">
        <v>0</v>
      </c>
      <c r="D436" s="133">
        <v>0</v>
      </c>
      <c r="E436" s="133">
        <v>0</v>
      </c>
    </row>
    <row r="437" spans="1:5" ht="18" hidden="1" customHeight="1" outlineLevel="1">
      <c r="A437" s="131"/>
      <c r="B437" s="138" t="s">
        <v>220</v>
      </c>
      <c r="C437" s="133">
        <v>0</v>
      </c>
      <c r="D437" s="133">
        <v>0</v>
      </c>
      <c r="E437" s="133">
        <v>0</v>
      </c>
    </row>
    <row r="438" spans="1:5" ht="18" hidden="1" customHeight="1" outlineLevel="1">
      <c r="A438" s="131" t="s">
        <v>47</v>
      </c>
      <c r="B438" s="138" t="s">
        <v>221</v>
      </c>
      <c r="C438" s="134"/>
      <c r="D438" s="134"/>
      <c r="E438" s="133">
        <v>0</v>
      </c>
    </row>
    <row r="439" spans="1:5" ht="18" hidden="1" customHeight="1" outlineLevel="1">
      <c r="A439" s="131"/>
      <c r="B439" s="138" t="s">
        <v>274</v>
      </c>
      <c r="C439" s="133">
        <v>0</v>
      </c>
      <c r="D439" s="133">
        <v>0</v>
      </c>
      <c r="E439" s="133">
        <v>0</v>
      </c>
    </row>
    <row r="440" spans="1:5" ht="18" hidden="1" customHeight="1" outlineLevel="1">
      <c r="A440" s="131" t="s">
        <v>47</v>
      </c>
      <c r="B440" s="138" t="s">
        <v>222</v>
      </c>
      <c r="C440" s="133">
        <v>13939776</v>
      </c>
      <c r="D440" s="133">
        <v>14970000</v>
      </c>
      <c r="E440" s="133">
        <v>28909776</v>
      </c>
    </row>
    <row r="441" spans="1:5" ht="18" hidden="1" customHeight="1" outlineLevel="1">
      <c r="A441" s="131"/>
      <c r="B441" s="138" t="s">
        <v>278</v>
      </c>
      <c r="C441" s="133">
        <v>0</v>
      </c>
      <c r="D441" s="133">
        <v>0</v>
      </c>
      <c r="E441" s="133">
        <v>0</v>
      </c>
    </row>
    <row r="442" spans="1:5" ht="18" hidden="1" customHeight="1" outlineLevel="1">
      <c r="A442" s="131" t="s">
        <v>47</v>
      </c>
      <c r="B442" s="138" t="s">
        <v>223</v>
      </c>
      <c r="C442" s="134"/>
      <c r="D442" s="134"/>
      <c r="E442" s="133">
        <v>0</v>
      </c>
    </row>
    <row r="443" spans="1:5" ht="18" hidden="1" customHeight="1" outlineLevel="1">
      <c r="A443" s="131" t="s">
        <v>47</v>
      </c>
      <c r="B443" s="138" t="s">
        <v>224</v>
      </c>
      <c r="C443" s="134"/>
      <c r="D443" s="134"/>
      <c r="E443" s="133">
        <v>0</v>
      </c>
    </row>
    <row r="444" spans="1:5" ht="18" hidden="1" customHeight="1" outlineLevel="1">
      <c r="A444" s="131" t="s">
        <v>47</v>
      </c>
      <c r="B444" s="138" t="s">
        <v>225</v>
      </c>
      <c r="C444" s="133">
        <v>0</v>
      </c>
      <c r="D444" s="133">
        <v>0</v>
      </c>
      <c r="E444" s="133">
        <v>0</v>
      </c>
    </row>
    <row r="445" spans="1:5" ht="18" customHeight="1" collapsed="1">
      <c r="A445" s="131" t="s">
        <v>75</v>
      </c>
      <c r="B445" s="138" t="s">
        <v>267</v>
      </c>
      <c r="C445" s="133">
        <f>SUM($C$417:$C$444)</f>
        <v>14756690</v>
      </c>
      <c r="D445" s="133">
        <f>SUM($D$417:$D$444)</f>
        <v>19801091</v>
      </c>
      <c r="E445" s="133">
        <f>SUM($E$417:$E$444)</f>
        <v>34557781</v>
      </c>
    </row>
    <row r="446" spans="1:5" ht="18" hidden="1" customHeight="1" outlineLevel="1">
      <c r="A446" s="131" t="s">
        <v>47</v>
      </c>
      <c r="B446" s="138" t="s">
        <v>202</v>
      </c>
      <c r="C446" s="133">
        <v>0</v>
      </c>
      <c r="D446" s="133">
        <v>55682795</v>
      </c>
      <c r="E446" s="133">
        <v>55682795</v>
      </c>
    </row>
    <row r="447" spans="1:5" ht="18" hidden="1" customHeight="1" outlineLevel="1">
      <c r="A447" s="131"/>
      <c r="B447" s="138" t="s">
        <v>272</v>
      </c>
      <c r="C447" s="133">
        <v>450739</v>
      </c>
      <c r="D447" s="133">
        <v>14902181</v>
      </c>
      <c r="E447" s="133">
        <v>15352920</v>
      </c>
    </row>
    <row r="448" spans="1:5" ht="18" hidden="1" customHeight="1" outlineLevel="1">
      <c r="A448" s="131"/>
      <c r="B448" s="138" t="s">
        <v>203</v>
      </c>
      <c r="C448" s="133">
        <v>41238818</v>
      </c>
      <c r="D448" s="133">
        <v>1186</v>
      </c>
      <c r="E448" s="133">
        <v>41240004</v>
      </c>
    </row>
    <row r="449" spans="1:5" ht="18" hidden="1" customHeight="1" outlineLevel="1">
      <c r="A449" s="131" t="s">
        <v>47</v>
      </c>
      <c r="B449" s="138" t="s">
        <v>204</v>
      </c>
      <c r="C449" s="133">
        <v>5768477.6399999997</v>
      </c>
      <c r="D449" s="133">
        <v>19331276.359999999</v>
      </c>
      <c r="E449" s="133">
        <v>25099754</v>
      </c>
    </row>
    <row r="450" spans="1:5" ht="18" hidden="1" customHeight="1" outlineLevel="1">
      <c r="A450" s="131" t="s">
        <v>47</v>
      </c>
      <c r="B450" s="138" t="s">
        <v>205</v>
      </c>
      <c r="C450" s="133">
        <v>0</v>
      </c>
      <c r="D450" s="133">
        <v>39089386</v>
      </c>
      <c r="E450" s="133">
        <v>39089386</v>
      </c>
    </row>
    <row r="451" spans="1:5" ht="18" hidden="1" customHeight="1" outlineLevel="1">
      <c r="A451" s="131"/>
      <c r="B451" s="138" t="s">
        <v>206</v>
      </c>
      <c r="C451" s="133">
        <v>9710890</v>
      </c>
      <c r="D451" s="133">
        <v>34707851</v>
      </c>
      <c r="E451" s="133">
        <v>44418741</v>
      </c>
    </row>
    <row r="452" spans="1:5" ht="18" hidden="1" customHeight="1" outlineLevel="1">
      <c r="A452" s="131"/>
      <c r="B452" s="138" t="s">
        <v>207</v>
      </c>
      <c r="C452" s="133">
        <v>653399</v>
      </c>
      <c r="D452" s="133">
        <v>24993012</v>
      </c>
      <c r="E452" s="133">
        <v>25646411</v>
      </c>
    </row>
    <row r="453" spans="1:5" ht="18" hidden="1" customHeight="1" outlineLevel="1">
      <c r="A453" s="131" t="s">
        <v>47</v>
      </c>
      <c r="B453" s="138" t="s">
        <v>208</v>
      </c>
      <c r="C453" s="133">
        <v>199683927</v>
      </c>
      <c r="D453" s="133">
        <v>1756536411</v>
      </c>
      <c r="E453" s="133">
        <v>1956220338</v>
      </c>
    </row>
    <row r="454" spans="1:5" ht="18" hidden="1" customHeight="1" outlineLevel="1">
      <c r="A454" s="131" t="s">
        <v>47</v>
      </c>
      <c r="B454" s="138" t="s">
        <v>209</v>
      </c>
      <c r="C454" s="133">
        <v>50170667</v>
      </c>
      <c r="D454" s="133">
        <v>598497868</v>
      </c>
      <c r="E454" s="133">
        <v>648668535</v>
      </c>
    </row>
    <row r="455" spans="1:5" ht="18" hidden="1" customHeight="1" outlineLevel="1">
      <c r="A455" s="131" t="s">
        <v>47</v>
      </c>
      <c r="B455" s="138" t="s">
        <v>211</v>
      </c>
      <c r="C455" s="133">
        <v>184004280</v>
      </c>
      <c r="D455" s="133">
        <v>1191161956</v>
      </c>
      <c r="E455" s="133">
        <v>1375166236</v>
      </c>
    </row>
    <row r="456" spans="1:5" ht="18" hidden="1" customHeight="1" outlineLevel="1">
      <c r="A456" s="131"/>
      <c r="B456" s="138" t="s">
        <v>212</v>
      </c>
      <c r="C456" s="133">
        <v>65085839</v>
      </c>
      <c r="D456" s="133">
        <v>639722</v>
      </c>
      <c r="E456" s="133">
        <v>65725561</v>
      </c>
    </row>
    <row r="457" spans="1:5" ht="18" hidden="1" customHeight="1" outlineLevel="1">
      <c r="A457" s="131" t="s">
        <v>47</v>
      </c>
      <c r="B457" s="138" t="s">
        <v>213</v>
      </c>
      <c r="C457" s="133">
        <v>208640071</v>
      </c>
      <c r="D457" s="133">
        <v>3074926457</v>
      </c>
      <c r="E457" s="133">
        <v>3283566528</v>
      </c>
    </row>
    <row r="458" spans="1:5" ht="18" hidden="1" customHeight="1" outlineLevel="1">
      <c r="A458" s="131" t="s">
        <v>47</v>
      </c>
      <c r="B458" s="138" t="s">
        <v>214</v>
      </c>
      <c r="C458" s="133">
        <v>35457476</v>
      </c>
      <c r="D458" s="133">
        <v>5448378</v>
      </c>
      <c r="E458" s="133">
        <v>40905854</v>
      </c>
    </row>
    <row r="459" spans="1:5" ht="18" hidden="1" customHeight="1" outlineLevel="1">
      <c r="A459" s="131"/>
      <c r="B459" s="138" t="s">
        <v>273</v>
      </c>
      <c r="C459" s="133">
        <v>0</v>
      </c>
      <c r="D459" s="133">
        <v>177031392</v>
      </c>
      <c r="E459" s="133">
        <v>177031392</v>
      </c>
    </row>
    <row r="460" spans="1:5" ht="18" hidden="1" customHeight="1" outlineLevel="1">
      <c r="A460" s="131" t="s">
        <v>47</v>
      </c>
      <c r="B460" s="138" t="s">
        <v>215</v>
      </c>
      <c r="C460" s="133">
        <v>17078666.115199998</v>
      </c>
      <c r="D460" s="133">
        <v>645229.88480000058</v>
      </c>
      <c r="E460" s="133">
        <v>17723896</v>
      </c>
    </row>
    <row r="461" spans="1:5" ht="18" hidden="1" customHeight="1" outlineLevel="1">
      <c r="A461" s="131" t="s">
        <v>47</v>
      </c>
      <c r="B461" s="138" t="s">
        <v>216</v>
      </c>
      <c r="C461" s="133">
        <v>710092</v>
      </c>
      <c r="D461" s="133">
        <v>107552936</v>
      </c>
      <c r="E461" s="133">
        <v>108263028</v>
      </c>
    </row>
    <row r="462" spans="1:5" ht="18" hidden="1" customHeight="1" outlineLevel="1">
      <c r="A462" s="131" t="s">
        <v>47</v>
      </c>
      <c r="B462" s="138" t="s">
        <v>217</v>
      </c>
      <c r="C462" s="133">
        <v>14259848.247064807</v>
      </c>
      <c r="D462" s="133">
        <v>83301226.508516759</v>
      </c>
      <c r="E462" s="133">
        <v>97561074.755581558</v>
      </c>
    </row>
    <row r="463" spans="1:5" ht="18" hidden="1" customHeight="1" outlineLevel="1">
      <c r="A463" s="131" t="s">
        <v>47</v>
      </c>
      <c r="B463" s="138" t="s">
        <v>218</v>
      </c>
      <c r="C463" s="133">
        <v>109014165</v>
      </c>
      <c r="D463" s="133">
        <v>1141653074</v>
      </c>
      <c r="E463" s="133">
        <v>1250667239</v>
      </c>
    </row>
    <row r="464" spans="1:5" ht="18" hidden="1" customHeight="1" outlineLevel="1">
      <c r="A464" s="131" t="s">
        <v>47</v>
      </c>
      <c r="B464" s="138" t="s">
        <v>219</v>
      </c>
      <c r="C464" s="133">
        <v>5492613</v>
      </c>
      <c r="D464" s="133">
        <v>14523241</v>
      </c>
      <c r="E464" s="133">
        <v>20015854</v>
      </c>
    </row>
    <row r="465" spans="1:5" ht="18" hidden="1" customHeight="1" outlineLevel="1">
      <c r="A465" s="131"/>
      <c r="B465" s="138" t="s">
        <v>277</v>
      </c>
      <c r="C465" s="133">
        <v>2191041</v>
      </c>
      <c r="D465" s="133">
        <v>31711141</v>
      </c>
      <c r="E465" s="133">
        <v>33902182</v>
      </c>
    </row>
    <row r="466" spans="1:5" ht="18" hidden="1" customHeight="1" outlineLevel="1">
      <c r="A466" s="131"/>
      <c r="B466" s="138" t="s">
        <v>220</v>
      </c>
      <c r="C466" s="133">
        <v>0</v>
      </c>
      <c r="D466" s="133">
        <v>17159324</v>
      </c>
      <c r="E466" s="133">
        <v>17159324</v>
      </c>
    </row>
    <row r="467" spans="1:5" ht="18" hidden="1" customHeight="1" outlineLevel="1">
      <c r="A467" s="131" t="s">
        <v>47</v>
      </c>
      <c r="B467" s="138" t="s">
        <v>221</v>
      </c>
      <c r="C467" s="133">
        <v>5531124.8300000001</v>
      </c>
      <c r="D467" s="133">
        <v>0</v>
      </c>
      <c r="E467" s="133">
        <v>5531124.8300000001</v>
      </c>
    </row>
    <row r="468" spans="1:5" ht="18" hidden="1" customHeight="1" outlineLevel="1">
      <c r="A468" s="131"/>
      <c r="B468" s="138" t="s">
        <v>274</v>
      </c>
      <c r="C468" s="133">
        <v>3362679</v>
      </c>
      <c r="D468" s="133">
        <v>50000</v>
      </c>
      <c r="E468" s="133">
        <v>3412679</v>
      </c>
    </row>
    <row r="469" spans="1:5" ht="18" hidden="1" customHeight="1" outlineLevel="1">
      <c r="A469" s="131" t="s">
        <v>47</v>
      </c>
      <c r="B469" s="138" t="s">
        <v>222</v>
      </c>
      <c r="C469" s="133">
        <v>243481243</v>
      </c>
      <c r="D469" s="133">
        <v>1039043035</v>
      </c>
      <c r="E469" s="133">
        <v>1282524278</v>
      </c>
    </row>
    <row r="470" spans="1:5" ht="18" hidden="1" customHeight="1" outlineLevel="1">
      <c r="A470" s="131"/>
      <c r="B470" s="138" t="s">
        <v>278</v>
      </c>
      <c r="C470" s="133">
        <v>5584982</v>
      </c>
      <c r="D470" s="133">
        <v>0</v>
      </c>
      <c r="E470" s="133">
        <v>5584982</v>
      </c>
    </row>
    <row r="471" spans="1:5" ht="18" hidden="1" customHeight="1" outlineLevel="1">
      <c r="A471" s="131" t="s">
        <v>47</v>
      </c>
      <c r="B471" s="138" t="s">
        <v>223</v>
      </c>
      <c r="C471" s="133">
        <v>48101919.753304198</v>
      </c>
      <c r="D471" s="133">
        <v>73506172</v>
      </c>
      <c r="E471" s="133">
        <v>121608091.7533042</v>
      </c>
    </row>
    <row r="472" spans="1:5" ht="18" hidden="1" customHeight="1" outlineLevel="1">
      <c r="A472" s="131" t="s">
        <v>47</v>
      </c>
      <c r="B472" s="138" t="s">
        <v>224</v>
      </c>
      <c r="C472" s="133">
        <v>13090715.704498801</v>
      </c>
      <c r="D472" s="133">
        <v>234478737.29550117</v>
      </c>
      <c r="E472" s="133">
        <v>247569453</v>
      </c>
    </row>
    <row r="473" spans="1:5" ht="18" hidden="1" customHeight="1" outlineLevel="1">
      <c r="A473" s="131" t="s">
        <v>47</v>
      </c>
      <c r="B473" s="138" t="s">
        <v>225</v>
      </c>
      <c r="C473" s="133">
        <v>11590164</v>
      </c>
      <c r="D473" s="133">
        <v>149468553</v>
      </c>
      <c r="E473" s="133">
        <v>161058717</v>
      </c>
    </row>
    <row r="474" spans="1:5" ht="18" customHeight="1" collapsed="1">
      <c r="A474" s="131" t="s">
        <v>77</v>
      </c>
      <c r="B474" s="139" t="s">
        <v>268</v>
      </c>
      <c r="C474" s="133">
        <f>SUM($C$446:$C$473)</f>
        <v>1280353837.2900679</v>
      </c>
      <c r="D474" s="133">
        <f>SUM($D$446:$D$473)</f>
        <v>9886042541.0488186</v>
      </c>
      <c r="E474" s="133">
        <f>SUM($E$446:$E$473)</f>
        <v>11166396378.338884</v>
      </c>
    </row>
    <row r="475" spans="1:5" ht="18" hidden="1" customHeight="1" outlineLevel="1">
      <c r="A475" s="131" t="s">
        <v>47</v>
      </c>
      <c r="B475" s="138" t="s">
        <v>202</v>
      </c>
      <c r="C475" s="133">
        <v>0</v>
      </c>
      <c r="D475" s="133">
        <v>558930</v>
      </c>
      <c r="E475" s="133">
        <v>558930</v>
      </c>
    </row>
    <row r="476" spans="1:5" ht="18" hidden="1" customHeight="1" outlineLevel="1">
      <c r="A476" s="131"/>
      <c r="B476" s="138" t="s">
        <v>272</v>
      </c>
      <c r="C476" s="133">
        <v>0</v>
      </c>
      <c r="D476" s="133">
        <v>4109980</v>
      </c>
      <c r="E476" s="133">
        <v>4109980</v>
      </c>
    </row>
    <row r="477" spans="1:5" ht="18" hidden="1" customHeight="1" outlineLevel="1">
      <c r="A477" s="131"/>
      <c r="B477" s="138" t="s">
        <v>203</v>
      </c>
      <c r="C477" s="133">
        <v>9637513</v>
      </c>
      <c r="D477" s="133">
        <v>0</v>
      </c>
      <c r="E477" s="133">
        <v>9637513</v>
      </c>
    </row>
    <row r="478" spans="1:5" ht="18" hidden="1" customHeight="1" outlineLevel="1">
      <c r="A478" s="131" t="s">
        <v>47</v>
      </c>
      <c r="B478" s="138" t="s">
        <v>204</v>
      </c>
      <c r="C478" s="133">
        <v>7468421</v>
      </c>
      <c r="D478" s="133">
        <v>7689518</v>
      </c>
      <c r="E478" s="133">
        <v>15157939</v>
      </c>
    </row>
    <row r="479" spans="1:5" ht="18" hidden="1" customHeight="1" outlineLevel="1">
      <c r="A479" s="131" t="s">
        <v>47</v>
      </c>
      <c r="B479" s="138" t="s">
        <v>205</v>
      </c>
      <c r="C479" s="133">
        <v>0</v>
      </c>
      <c r="D479" s="133">
        <v>1347185</v>
      </c>
      <c r="E479" s="133">
        <v>1347185</v>
      </c>
    </row>
    <row r="480" spans="1:5" ht="18" hidden="1" customHeight="1" outlineLevel="1">
      <c r="A480" s="131"/>
      <c r="B480" s="138" t="s">
        <v>206</v>
      </c>
      <c r="C480" s="133">
        <v>269104</v>
      </c>
      <c r="D480" s="133">
        <v>1713690</v>
      </c>
      <c r="E480" s="133">
        <v>1982794</v>
      </c>
    </row>
    <row r="481" spans="1:5" ht="18" hidden="1" customHeight="1" outlineLevel="1">
      <c r="A481" s="131"/>
      <c r="B481" s="138" t="s">
        <v>207</v>
      </c>
      <c r="C481" s="133">
        <v>46574</v>
      </c>
      <c r="D481" s="133">
        <v>1338685</v>
      </c>
      <c r="E481" s="133">
        <v>1385259</v>
      </c>
    </row>
    <row r="482" spans="1:5" ht="18" hidden="1" customHeight="1" outlineLevel="1">
      <c r="A482" s="131" t="s">
        <v>47</v>
      </c>
      <c r="B482" s="138" t="s">
        <v>208</v>
      </c>
      <c r="C482" s="133">
        <v>30932484</v>
      </c>
      <c r="D482" s="133">
        <v>243995961</v>
      </c>
      <c r="E482" s="133">
        <v>274928445</v>
      </c>
    </row>
    <row r="483" spans="1:5" ht="18" hidden="1" customHeight="1" outlineLevel="1">
      <c r="A483" s="131" t="s">
        <v>47</v>
      </c>
      <c r="B483" s="138" t="s">
        <v>209</v>
      </c>
      <c r="C483" s="133">
        <v>8447966</v>
      </c>
      <c r="D483" s="133">
        <v>109399241</v>
      </c>
      <c r="E483" s="133">
        <v>117847207</v>
      </c>
    </row>
    <row r="484" spans="1:5" ht="18" hidden="1" customHeight="1" outlineLevel="1">
      <c r="A484" s="131" t="s">
        <v>47</v>
      </c>
      <c r="B484" s="138" t="s">
        <v>211</v>
      </c>
      <c r="C484" s="133">
        <v>66379713</v>
      </c>
      <c r="D484" s="133">
        <v>149123414</v>
      </c>
      <c r="E484" s="133">
        <v>215503127</v>
      </c>
    </row>
    <row r="485" spans="1:5" ht="18" hidden="1" customHeight="1" outlineLevel="1">
      <c r="A485" s="131"/>
      <c r="B485" s="138" t="s">
        <v>212</v>
      </c>
      <c r="C485" s="133">
        <v>1343117</v>
      </c>
      <c r="D485" s="133">
        <v>210749</v>
      </c>
      <c r="E485" s="133">
        <v>1553866</v>
      </c>
    </row>
    <row r="486" spans="1:5" ht="18" hidden="1" customHeight="1" outlineLevel="1">
      <c r="A486" s="131" t="s">
        <v>47</v>
      </c>
      <c r="B486" s="138" t="s">
        <v>213</v>
      </c>
      <c r="C486" s="133">
        <v>40986162</v>
      </c>
      <c r="D486" s="133">
        <v>273113711</v>
      </c>
      <c r="E486" s="133">
        <v>314099873</v>
      </c>
    </row>
    <row r="487" spans="1:5" ht="18" hidden="1" customHeight="1" outlineLevel="1">
      <c r="A487" s="131" t="s">
        <v>47</v>
      </c>
      <c r="B487" s="138" t="s">
        <v>214</v>
      </c>
      <c r="C487" s="133">
        <v>1420346</v>
      </c>
      <c r="D487" s="133">
        <v>276688</v>
      </c>
      <c r="E487" s="133">
        <v>1697034</v>
      </c>
    </row>
    <row r="488" spans="1:5" ht="18" hidden="1" customHeight="1" outlineLevel="1">
      <c r="A488" s="131"/>
      <c r="B488" s="138" t="s">
        <v>273</v>
      </c>
      <c r="C488" s="133">
        <v>0</v>
      </c>
      <c r="D488" s="133">
        <v>27470479</v>
      </c>
      <c r="E488" s="133">
        <v>27470479</v>
      </c>
    </row>
    <row r="489" spans="1:5" ht="18" hidden="1" customHeight="1" outlineLevel="1">
      <c r="A489" s="131" t="s">
        <v>47</v>
      </c>
      <c r="B489" s="138" t="s">
        <v>215</v>
      </c>
      <c r="C489" s="133">
        <v>920477</v>
      </c>
      <c r="D489" s="133">
        <v>29398</v>
      </c>
      <c r="E489" s="133">
        <v>949875</v>
      </c>
    </row>
    <row r="490" spans="1:5" ht="18" hidden="1" customHeight="1" outlineLevel="1">
      <c r="A490" s="131" t="s">
        <v>47</v>
      </c>
      <c r="B490" s="138" t="s">
        <v>216</v>
      </c>
      <c r="C490" s="133">
        <v>693534</v>
      </c>
      <c r="D490" s="133">
        <v>1850709</v>
      </c>
      <c r="E490" s="133">
        <v>2544243</v>
      </c>
    </row>
    <row r="491" spans="1:5" ht="18" hidden="1" customHeight="1" outlineLevel="1">
      <c r="A491" s="131" t="s">
        <v>47</v>
      </c>
      <c r="B491" s="138" t="s">
        <v>217</v>
      </c>
      <c r="C491" s="133">
        <v>851580.80555414292</v>
      </c>
      <c r="D491" s="133">
        <v>6904652.0508617731</v>
      </c>
      <c r="E491" s="133">
        <v>7756232.8564159162</v>
      </c>
    </row>
    <row r="492" spans="1:5" ht="18" hidden="1" customHeight="1" outlineLevel="1">
      <c r="A492" s="131" t="s">
        <v>47</v>
      </c>
      <c r="B492" s="138" t="s">
        <v>218</v>
      </c>
      <c r="C492" s="133">
        <v>33774428</v>
      </c>
      <c r="D492" s="133">
        <v>74507697</v>
      </c>
      <c r="E492" s="133">
        <v>108282125</v>
      </c>
    </row>
    <row r="493" spans="1:5" ht="18" hidden="1" customHeight="1" outlineLevel="1">
      <c r="A493" s="131" t="s">
        <v>47</v>
      </c>
      <c r="B493" s="138" t="s">
        <v>219</v>
      </c>
      <c r="C493" s="133">
        <v>210124</v>
      </c>
      <c r="D493" s="133">
        <v>548450</v>
      </c>
      <c r="E493" s="133">
        <v>758574</v>
      </c>
    </row>
    <row r="494" spans="1:5" ht="18" hidden="1" customHeight="1" outlineLevel="1">
      <c r="A494" s="131"/>
      <c r="B494" s="138" t="s">
        <v>277</v>
      </c>
      <c r="C494" s="133">
        <v>-263097</v>
      </c>
      <c r="D494" s="133">
        <v>-3897272</v>
      </c>
      <c r="E494" s="133">
        <v>-4160369</v>
      </c>
    </row>
    <row r="495" spans="1:5" ht="18" hidden="1" customHeight="1" outlineLevel="1">
      <c r="A495" s="131"/>
      <c r="B495" s="138" t="s">
        <v>220</v>
      </c>
      <c r="C495" s="133">
        <v>0</v>
      </c>
      <c r="D495" s="133">
        <v>2575718</v>
      </c>
      <c r="E495" s="133">
        <v>2575718</v>
      </c>
    </row>
    <row r="496" spans="1:5" ht="18" hidden="1" customHeight="1" outlineLevel="1">
      <c r="A496" s="131" t="s">
        <v>47</v>
      </c>
      <c r="B496" s="138" t="s">
        <v>221</v>
      </c>
      <c r="C496" s="133">
        <v>925475.95</v>
      </c>
      <c r="D496" s="133">
        <v>0</v>
      </c>
      <c r="E496" s="133">
        <v>925475.95</v>
      </c>
    </row>
    <row r="497" spans="1:5" ht="18" hidden="1" customHeight="1" outlineLevel="1">
      <c r="A497" s="131"/>
      <c r="B497" s="138" t="s">
        <v>274</v>
      </c>
      <c r="C497" s="133">
        <v>17876</v>
      </c>
      <c r="D497" s="133">
        <v>0</v>
      </c>
      <c r="E497" s="133">
        <v>17876</v>
      </c>
    </row>
    <row r="498" spans="1:5" ht="18" hidden="1" customHeight="1" outlineLevel="1">
      <c r="A498" s="131" t="s">
        <v>47</v>
      </c>
      <c r="B498" s="138" t="s">
        <v>222</v>
      </c>
      <c r="C498" s="133">
        <v>105789230</v>
      </c>
      <c r="D498" s="133">
        <v>118410810</v>
      </c>
      <c r="E498" s="133">
        <v>224200040</v>
      </c>
    </row>
    <row r="499" spans="1:5" ht="18" hidden="1" customHeight="1" outlineLevel="1">
      <c r="A499" s="131"/>
      <c r="B499" s="138" t="s">
        <v>278</v>
      </c>
      <c r="C499" s="133">
        <v>83813</v>
      </c>
      <c r="D499" s="133">
        <v>0</v>
      </c>
      <c r="E499" s="133">
        <v>83813</v>
      </c>
    </row>
    <row r="500" spans="1:5" ht="18" hidden="1" customHeight="1" outlineLevel="1">
      <c r="A500" s="131" t="s">
        <v>47</v>
      </c>
      <c r="B500" s="138" t="s">
        <v>223</v>
      </c>
      <c r="C500" s="133">
        <v>4135171.3038999997</v>
      </c>
      <c r="D500" s="133">
        <v>4875880</v>
      </c>
      <c r="E500" s="133">
        <v>9011051.3038999997</v>
      </c>
    </row>
    <row r="501" spans="1:5" ht="18" hidden="1" customHeight="1" outlineLevel="1">
      <c r="A501" s="131" t="s">
        <v>47</v>
      </c>
      <c r="B501" s="138" t="s">
        <v>224</v>
      </c>
      <c r="C501" s="133">
        <v>2726751.6144561586</v>
      </c>
      <c r="D501" s="133">
        <v>36745247.385543838</v>
      </c>
      <c r="E501" s="133">
        <v>39471999</v>
      </c>
    </row>
    <row r="502" spans="1:5" ht="18" hidden="1" customHeight="1" outlineLevel="1">
      <c r="A502" s="131" t="s">
        <v>47</v>
      </c>
      <c r="B502" s="138" t="s">
        <v>225</v>
      </c>
      <c r="C502" s="133">
        <v>1101908</v>
      </c>
      <c r="D502" s="133">
        <v>14300838</v>
      </c>
      <c r="E502" s="133">
        <v>15402746</v>
      </c>
    </row>
    <row r="503" spans="1:5" ht="18" customHeight="1" collapsed="1">
      <c r="A503" s="131" t="s">
        <v>79</v>
      </c>
      <c r="B503" s="139" t="s">
        <v>269</v>
      </c>
      <c r="C503" s="133">
        <f>SUM($C$475:$C$502)</f>
        <v>317898672.67391032</v>
      </c>
      <c r="D503" s="133">
        <f>SUM($D$475:$D$502)</f>
        <v>1077200358.4364057</v>
      </c>
      <c r="E503" s="133">
        <f>SUM($E$475:$E$502)</f>
        <v>1395099031.1103158</v>
      </c>
    </row>
    <row r="504" spans="1:5" ht="18" hidden="1" customHeight="1" outlineLevel="1">
      <c r="A504" s="131" t="s">
        <v>47</v>
      </c>
      <c r="B504" s="132" t="s">
        <v>202</v>
      </c>
      <c r="C504" s="133">
        <v>0</v>
      </c>
      <c r="D504" s="133">
        <v>56241725</v>
      </c>
      <c r="E504" s="133">
        <v>56241725</v>
      </c>
    </row>
    <row r="505" spans="1:5" ht="18" hidden="1" customHeight="1" outlineLevel="1">
      <c r="A505" s="131"/>
      <c r="B505" s="132" t="s">
        <v>272</v>
      </c>
      <c r="C505" s="133">
        <v>450739</v>
      </c>
      <c r="D505" s="133">
        <v>19012161</v>
      </c>
      <c r="E505" s="133">
        <v>19462900</v>
      </c>
    </row>
    <row r="506" spans="1:5" ht="18" hidden="1" customHeight="1" outlineLevel="1">
      <c r="A506" s="131"/>
      <c r="B506" s="132" t="s">
        <v>203</v>
      </c>
      <c r="C506" s="133">
        <v>50876331</v>
      </c>
      <c r="D506" s="133">
        <v>1186</v>
      </c>
      <c r="E506" s="133">
        <v>50877517</v>
      </c>
    </row>
    <row r="507" spans="1:5" ht="18" hidden="1" customHeight="1" outlineLevel="1">
      <c r="A507" s="131" t="s">
        <v>47</v>
      </c>
      <c r="B507" s="132" t="s">
        <v>204</v>
      </c>
      <c r="C507" s="133">
        <v>13236898.640000001</v>
      </c>
      <c r="D507" s="133">
        <v>27020794.359999999</v>
      </c>
      <c r="E507" s="133">
        <v>40257693</v>
      </c>
    </row>
    <row r="508" spans="1:5" ht="18" hidden="1" customHeight="1" outlineLevel="1">
      <c r="A508" s="131" t="s">
        <v>47</v>
      </c>
      <c r="B508" s="132" t="s">
        <v>205</v>
      </c>
      <c r="C508" s="133">
        <v>0</v>
      </c>
      <c r="D508" s="133">
        <v>40436571</v>
      </c>
      <c r="E508" s="133">
        <v>40436571</v>
      </c>
    </row>
    <row r="509" spans="1:5" ht="18" hidden="1" customHeight="1" outlineLevel="1">
      <c r="A509" s="131"/>
      <c r="B509" s="132" t="s">
        <v>206</v>
      </c>
      <c r="C509" s="133">
        <v>9979994</v>
      </c>
      <c r="D509" s="133">
        <v>36421541</v>
      </c>
      <c r="E509" s="133">
        <v>46401535</v>
      </c>
    </row>
    <row r="510" spans="1:5" ht="18" hidden="1" customHeight="1" outlineLevel="1">
      <c r="A510" s="131"/>
      <c r="B510" s="132" t="s">
        <v>207</v>
      </c>
      <c r="C510" s="133">
        <v>699973</v>
      </c>
      <c r="D510" s="133">
        <v>26331697</v>
      </c>
      <c r="E510" s="133">
        <v>27031670</v>
      </c>
    </row>
    <row r="511" spans="1:5" ht="18" hidden="1" customHeight="1" outlineLevel="1">
      <c r="A511" s="131" t="s">
        <v>47</v>
      </c>
      <c r="B511" s="132" t="s">
        <v>208</v>
      </c>
      <c r="C511" s="133">
        <v>230616411</v>
      </c>
      <c r="D511" s="133">
        <v>2000532372</v>
      </c>
      <c r="E511" s="133">
        <v>2231148783</v>
      </c>
    </row>
    <row r="512" spans="1:5" ht="18" hidden="1" customHeight="1" outlineLevel="1">
      <c r="A512" s="131" t="s">
        <v>47</v>
      </c>
      <c r="B512" s="132" t="s">
        <v>209</v>
      </c>
      <c r="C512" s="133">
        <v>58618633</v>
      </c>
      <c r="D512" s="133">
        <v>707897109</v>
      </c>
      <c r="E512" s="133">
        <v>766515742</v>
      </c>
    </row>
    <row r="513" spans="1:5" ht="18" hidden="1" customHeight="1" outlineLevel="1">
      <c r="A513" s="131" t="s">
        <v>47</v>
      </c>
      <c r="B513" s="132" t="s">
        <v>211</v>
      </c>
      <c r="C513" s="133">
        <v>250383993</v>
      </c>
      <c r="D513" s="133">
        <v>1340285370</v>
      </c>
      <c r="E513" s="133">
        <v>1590669363</v>
      </c>
    </row>
    <row r="514" spans="1:5" ht="18" hidden="1" customHeight="1" outlineLevel="1">
      <c r="A514" s="131"/>
      <c r="B514" s="132" t="s">
        <v>212</v>
      </c>
      <c r="C514" s="133">
        <v>66428956</v>
      </c>
      <c r="D514" s="133">
        <v>850471</v>
      </c>
      <c r="E514" s="133">
        <v>67279427</v>
      </c>
    </row>
    <row r="515" spans="1:5" ht="18" hidden="1" customHeight="1" outlineLevel="1">
      <c r="A515" s="131" t="s">
        <v>47</v>
      </c>
      <c r="B515" s="132" t="s">
        <v>213</v>
      </c>
      <c r="C515" s="133">
        <v>249626233</v>
      </c>
      <c r="D515" s="133">
        <v>3348040168</v>
      </c>
      <c r="E515" s="133">
        <v>3597666401</v>
      </c>
    </row>
    <row r="516" spans="1:5" ht="18" hidden="1" customHeight="1" outlineLevel="1">
      <c r="A516" s="131" t="s">
        <v>47</v>
      </c>
      <c r="B516" s="132" t="s">
        <v>214</v>
      </c>
      <c r="C516" s="133">
        <v>36877822</v>
      </c>
      <c r="D516" s="133">
        <v>5725066</v>
      </c>
      <c r="E516" s="133">
        <v>42602888</v>
      </c>
    </row>
    <row r="517" spans="1:5" ht="18" hidden="1" customHeight="1" outlineLevel="1">
      <c r="A517" s="131"/>
      <c r="B517" s="132" t="s">
        <v>273</v>
      </c>
      <c r="C517" s="133">
        <v>0</v>
      </c>
      <c r="D517" s="133">
        <v>204501871</v>
      </c>
      <c r="E517" s="133">
        <v>204501871</v>
      </c>
    </row>
    <row r="518" spans="1:5" ht="18" hidden="1" customHeight="1" outlineLevel="1">
      <c r="A518" s="131" t="s">
        <v>47</v>
      </c>
      <c r="B518" s="132" t="s">
        <v>215</v>
      </c>
      <c r="C518" s="133">
        <v>17999143.115199998</v>
      </c>
      <c r="D518" s="133">
        <v>674627.88480000058</v>
      </c>
      <c r="E518" s="133">
        <v>18673771</v>
      </c>
    </row>
    <row r="519" spans="1:5" ht="18" hidden="1" customHeight="1" outlineLevel="1">
      <c r="A519" s="131" t="s">
        <v>47</v>
      </c>
      <c r="B519" s="132" t="s">
        <v>216</v>
      </c>
      <c r="C519" s="133">
        <v>1403626</v>
      </c>
      <c r="D519" s="133">
        <v>109403645</v>
      </c>
      <c r="E519" s="133">
        <v>110807271</v>
      </c>
    </row>
    <row r="520" spans="1:5" ht="18" hidden="1" customHeight="1" outlineLevel="1">
      <c r="A520" s="131" t="s">
        <v>47</v>
      </c>
      <c r="B520" s="132" t="s">
        <v>217</v>
      </c>
      <c r="C520" s="133">
        <v>15111429.052618949</v>
      </c>
      <c r="D520" s="133">
        <v>90205878.559378535</v>
      </c>
      <c r="E520" s="133">
        <v>105317307.61199747</v>
      </c>
    </row>
    <row r="521" spans="1:5" ht="18" hidden="1" customHeight="1" outlineLevel="1">
      <c r="A521" s="131" t="s">
        <v>47</v>
      </c>
      <c r="B521" s="132" t="s">
        <v>218</v>
      </c>
      <c r="C521" s="133">
        <v>142788593</v>
      </c>
      <c r="D521" s="133">
        <v>1216160771</v>
      </c>
      <c r="E521" s="133">
        <v>1358949364</v>
      </c>
    </row>
    <row r="522" spans="1:5" ht="18" hidden="1" customHeight="1" outlineLevel="1">
      <c r="A522" s="131" t="s">
        <v>47</v>
      </c>
      <c r="B522" s="132" t="s">
        <v>219</v>
      </c>
      <c r="C522" s="133">
        <v>5702737</v>
      </c>
      <c r="D522" s="133">
        <v>15071691</v>
      </c>
      <c r="E522" s="133">
        <v>20774428</v>
      </c>
    </row>
    <row r="523" spans="1:5" ht="18" hidden="1" customHeight="1" outlineLevel="1">
      <c r="A523" s="131"/>
      <c r="B523" s="132" t="s">
        <v>277</v>
      </c>
      <c r="C523" s="133">
        <v>1927944</v>
      </c>
      <c r="D523" s="133">
        <v>27813869</v>
      </c>
      <c r="E523" s="133">
        <v>29741813</v>
      </c>
    </row>
    <row r="524" spans="1:5" ht="18" hidden="1" customHeight="1" outlineLevel="1">
      <c r="A524" s="131"/>
      <c r="B524" s="132" t="s">
        <v>220</v>
      </c>
      <c r="C524" s="133">
        <v>0</v>
      </c>
      <c r="D524" s="133">
        <v>19735042</v>
      </c>
      <c r="E524" s="133">
        <v>19735042</v>
      </c>
    </row>
    <row r="525" spans="1:5" ht="18" hidden="1" customHeight="1" outlineLevel="1">
      <c r="A525" s="131" t="s">
        <v>47</v>
      </c>
      <c r="B525" s="132" t="s">
        <v>221</v>
      </c>
      <c r="C525" s="133">
        <v>6456600.7800000003</v>
      </c>
      <c r="D525" s="133">
        <v>0</v>
      </c>
      <c r="E525" s="133">
        <v>6456600.7800000003</v>
      </c>
    </row>
    <row r="526" spans="1:5" ht="18" hidden="1" customHeight="1" outlineLevel="1">
      <c r="A526" s="131"/>
      <c r="B526" s="132" t="s">
        <v>274</v>
      </c>
      <c r="C526" s="133">
        <v>3380555</v>
      </c>
      <c r="D526" s="133">
        <v>50000</v>
      </c>
      <c r="E526" s="133">
        <v>3430555</v>
      </c>
    </row>
    <row r="527" spans="1:5" ht="18" hidden="1" customHeight="1" outlineLevel="1">
      <c r="A527" s="131" t="s">
        <v>47</v>
      </c>
      <c r="B527" s="132" t="s">
        <v>222</v>
      </c>
      <c r="C527" s="133">
        <v>349270473</v>
      </c>
      <c r="D527" s="133">
        <v>1157453845</v>
      </c>
      <c r="E527" s="133">
        <v>1506724318</v>
      </c>
    </row>
    <row r="528" spans="1:5" ht="18" hidden="1" customHeight="1" outlineLevel="1">
      <c r="A528" s="131"/>
      <c r="B528" s="132" t="s">
        <v>278</v>
      </c>
      <c r="C528" s="133">
        <v>5668795</v>
      </c>
      <c r="D528" s="133">
        <v>0</v>
      </c>
      <c r="E528" s="133">
        <v>5668795</v>
      </c>
    </row>
    <row r="529" spans="1:5" ht="18" hidden="1" customHeight="1" outlineLevel="1">
      <c r="A529" s="131" t="s">
        <v>47</v>
      </c>
      <c r="B529" s="132" t="s">
        <v>223</v>
      </c>
      <c r="C529" s="133">
        <v>52237091.057204202</v>
      </c>
      <c r="D529" s="133">
        <v>78382052</v>
      </c>
      <c r="E529" s="133">
        <v>130619143.0572042</v>
      </c>
    </row>
    <row r="530" spans="1:5" ht="18" hidden="1" customHeight="1" outlineLevel="1">
      <c r="A530" s="131" t="s">
        <v>47</v>
      </c>
      <c r="B530" s="132" t="s">
        <v>224</v>
      </c>
      <c r="C530" s="133">
        <v>15817467.31895496</v>
      </c>
      <c r="D530" s="133">
        <v>271223984.681045</v>
      </c>
      <c r="E530" s="133">
        <v>287041452</v>
      </c>
    </row>
    <row r="531" spans="1:5" ht="18" hidden="1" customHeight="1" outlineLevel="1">
      <c r="A531" s="131" t="s">
        <v>47</v>
      </c>
      <c r="B531" s="132" t="s">
        <v>225</v>
      </c>
      <c r="C531" s="133">
        <v>12692072</v>
      </c>
      <c r="D531" s="133">
        <v>163769391</v>
      </c>
      <c r="E531" s="133">
        <v>176461463</v>
      </c>
    </row>
    <row r="532" spans="1:5" ht="18" customHeight="1" collapsed="1">
      <c r="A532" s="131" t="s">
        <v>81</v>
      </c>
      <c r="B532" s="135" t="s">
        <v>270</v>
      </c>
      <c r="C532" s="133">
        <f>SUM($C$504:$C$531)</f>
        <v>1598252509.9639781</v>
      </c>
      <c r="D532" s="133">
        <f>SUM($D$504:$D$531)</f>
        <v>10963242899.485226</v>
      </c>
      <c r="E532" s="133">
        <f>SUM($E$504:$E$531)</f>
        <v>12561495409.449202</v>
      </c>
    </row>
    <row r="533" spans="1:5">
      <c r="B533" s="127"/>
    </row>
    <row r="534" spans="1:5">
      <c r="B534" s="127"/>
    </row>
    <row r="535" spans="1:5">
      <c r="B535" s="127"/>
    </row>
    <row r="536" spans="1:5">
      <c r="B536" s="127"/>
    </row>
    <row r="537" spans="1:5">
      <c r="B537" s="127"/>
    </row>
    <row r="538" spans="1:5">
      <c r="B538" s="127"/>
    </row>
    <row r="539" spans="1:5">
      <c r="B539" s="127"/>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D423A-75B4-4F1E-8F38-98056A529D1A}">
  <sheetPr>
    <tabColor rgb="FF963634"/>
  </sheetPr>
  <dimension ref="A1:F652"/>
  <sheetViews>
    <sheetView showGridLines="0" zoomScaleNormal="100" workbookViewId="0">
      <selection activeCell="G326" sqref="G326"/>
    </sheetView>
  </sheetViews>
  <sheetFormatPr defaultColWidth="9.140625" defaultRowHeight="14.25" outlineLevelRow="1"/>
  <cols>
    <col min="1" max="1" width="4.5703125" style="105" customWidth="1"/>
    <col min="2" max="2" width="48.5703125" style="105" customWidth="1"/>
    <col min="3" max="5" width="24.7109375" style="105" customWidth="1"/>
    <col min="6" max="16384" width="9.140625" style="105"/>
  </cols>
  <sheetData>
    <row r="1" spans="1:6" ht="16.5">
      <c r="A1" s="393" t="s">
        <v>195</v>
      </c>
      <c r="B1" s="393"/>
      <c r="C1" s="393"/>
      <c r="D1" s="393"/>
      <c r="E1" s="393"/>
    </row>
    <row r="2" spans="1:6" ht="16.5">
      <c r="A2" s="393" t="s">
        <v>196</v>
      </c>
      <c r="B2" s="393"/>
      <c r="C2" s="393"/>
      <c r="D2" s="393"/>
      <c r="E2" s="393"/>
    </row>
    <row r="3" spans="1:6" ht="16.5">
      <c r="A3" s="393" t="s">
        <v>197</v>
      </c>
      <c r="B3" s="393"/>
      <c r="C3" s="393"/>
      <c r="D3" s="393"/>
      <c r="E3" s="393"/>
    </row>
    <row r="4" spans="1:6" ht="16.5">
      <c r="A4" s="106"/>
      <c r="B4" s="106"/>
      <c r="C4" s="106"/>
      <c r="D4" s="106" t="s">
        <v>282</v>
      </c>
      <c r="E4" s="107"/>
    </row>
    <row r="5" spans="1:6" ht="27.2" customHeight="1" thickBot="1">
      <c r="A5" s="394" t="s">
        <v>34</v>
      </c>
      <c r="B5" s="394"/>
      <c r="C5" s="394"/>
      <c r="D5" s="394"/>
      <c r="E5" s="394"/>
    </row>
    <row r="6" spans="1:6" ht="17.25" thickBot="1">
      <c r="A6" s="106"/>
      <c r="B6" s="106"/>
      <c r="C6" s="108" t="s">
        <v>199</v>
      </c>
      <c r="D6" s="108" t="s">
        <v>200</v>
      </c>
      <c r="E6" s="108" t="s">
        <v>192</v>
      </c>
    </row>
    <row r="7" spans="1:6" ht="15.2" customHeight="1">
      <c r="A7" s="395" t="s">
        <v>201</v>
      </c>
      <c r="B7" s="395"/>
      <c r="C7" s="395"/>
      <c r="D7" s="395"/>
      <c r="E7" s="395"/>
    </row>
    <row r="8" spans="1:6" ht="15.2" hidden="1" customHeight="1" outlineLevel="1">
      <c r="A8" s="109"/>
      <c r="B8" s="110" t="s">
        <v>272</v>
      </c>
      <c r="C8" s="111">
        <v>17436983</v>
      </c>
      <c r="D8" s="111">
        <v>46410358.5</v>
      </c>
      <c r="E8" s="111">
        <v>63847341.5</v>
      </c>
      <c r="F8" s="112"/>
    </row>
    <row r="9" spans="1:6" ht="15.2" hidden="1" customHeight="1" outlineLevel="1">
      <c r="A9" s="109"/>
      <c r="B9" s="110" t="s">
        <v>203</v>
      </c>
      <c r="C9" s="111">
        <v>98247336</v>
      </c>
      <c r="D9" s="111">
        <v>0</v>
      </c>
      <c r="E9" s="111">
        <v>98247336</v>
      </c>
      <c r="F9" s="112"/>
    </row>
    <row r="10" spans="1:6" ht="15.2" hidden="1" customHeight="1" outlineLevel="1">
      <c r="A10" s="109"/>
      <c r="B10" s="110" t="s">
        <v>204</v>
      </c>
      <c r="C10" s="111">
        <v>64947416</v>
      </c>
      <c r="D10" s="111">
        <v>114180723</v>
      </c>
      <c r="E10" s="111">
        <v>179128139</v>
      </c>
      <c r="F10" s="112"/>
    </row>
    <row r="11" spans="1:6" ht="15.2" hidden="1" customHeight="1" outlineLevel="1">
      <c r="A11" s="109"/>
      <c r="B11" s="110" t="s">
        <v>205</v>
      </c>
      <c r="C11" s="111">
        <v>0</v>
      </c>
      <c r="D11" s="111">
        <v>62759268</v>
      </c>
      <c r="E11" s="111">
        <v>62759268</v>
      </c>
      <c r="F11" s="112"/>
    </row>
    <row r="12" spans="1:6" ht="15.2" hidden="1" customHeight="1" outlineLevel="1">
      <c r="A12" s="109"/>
      <c r="B12" s="110" t="s">
        <v>206</v>
      </c>
      <c r="C12" s="111">
        <v>46944531</v>
      </c>
      <c r="D12" s="111">
        <v>118556996</v>
      </c>
      <c r="E12" s="111">
        <v>165501527</v>
      </c>
      <c r="F12" s="112"/>
    </row>
    <row r="13" spans="1:6" ht="15.2" hidden="1" customHeight="1" outlineLevel="1">
      <c r="A13" s="109"/>
      <c r="B13" s="110" t="s">
        <v>207</v>
      </c>
      <c r="C13" s="111">
        <v>1354734</v>
      </c>
      <c r="D13" s="111">
        <v>65069640</v>
      </c>
      <c r="E13" s="111">
        <v>66424374</v>
      </c>
      <c r="F13" s="112"/>
    </row>
    <row r="14" spans="1:6" ht="15.2" hidden="1" customHeight="1" outlineLevel="1">
      <c r="A14" s="109"/>
      <c r="B14" s="110" t="s">
        <v>208</v>
      </c>
      <c r="C14" s="111">
        <v>259329721</v>
      </c>
      <c r="D14" s="111">
        <v>2405056582</v>
      </c>
      <c r="E14" s="111">
        <v>2664386303</v>
      </c>
      <c r="F14" s="112"/>
    </row>
    <row r="15" spans="1:6" ht="15.2" hidden="1" customHeight="1" outlineLevel="1">
      <c r="A15" s="109"/>
      <c r="B15" s="110" t="s">
        <v>209</v>
      </c>
      <c r="C15" s="111">
        <v>46205426</v>
      </c>
      <c r="D15" s="111">
        <v>769639534</v>
      </c>
      <c r="E15" s="111">
        <v>815844960</v>
      </c>
      <c r="F15" s="112"/>
    </row>
    <row r="16" spans="1:6" ht="15.2" hidden="1" customHeight="1" outlineLevel="1">
      <c r="A16" s="109"/>
      <c r="B16" s="110" t="s">
        <v>283</v>
      </c>
      <c r="C16" s="111">
        <v>15079644</v>
      </c>
      <c r="D16" s="111">
        <v>0</v>
      </c>
      <c r="E16" s="111">
        <v>15079644</v>
      </c>
      <c r="F16" s="112"/>
    </row>
    <row r="17" spans="1:6" ht="15.2" hidden="1" customHeight="1" outlineLevel="1">
      <c r="A17" s="109"/>
      <c r="B17" s="110" t="s">
        <v>211</v>
      </c>
      <c r="C17" s="111">
        <v>371181716</v>
      </c>
      <c r="D17" s="111">
        <v>2227806219</v>
      </c>
      <c r="E17" s="111">
        <v>2598987935</v>
      </c>
      <c r="F17" s="112"/>
    </row>
    <row r="18" spans="1:6" ht="15.2" hidden="1" customHeight="1" outlineLevel="1">
      <c r="A18" s="109"/>
      <c r="B18" s="110" t="s">
        <v>212</v>
      </c>
      <c r="C18" s="111">
        <v>273125126</v>
      </c>
      <c r="D18" s="111">
        <v>3010749</v>
      </c>
      <c r="E18" s="111">
        <v>276135875</v>
      </c>
      <c r="F18" s="112"/>
    </row>
    <row r="19" spans="1:6" ht="15.2" hidden="1" customHeight="1" outlineLevel="1">
      <c r="A19" s="109"/>
      <c r="B19" s="110" t="s">
        <v>213</v>
      </c>
      <c r="C19" s="111">
        <v>191332611</v>
      </c>
      <c r="D19" s="111">
        <v>3816829640</v>
      </c>
      <c r="E19" s="111">
        <v>4008162251</v>
      </c>
      <c r="F19" s="112"/>
    </row>
    <row r="20" spans="1:6" ht="15.2" hidden="1" customHeight="1" outlineLevel="1">
      <c r="A20" s="109"/>
      <c r="B20" s="110" t="s">
        <v>214</v>
      </c>
      <c r="C20" s="111">
        <v>158494151</v>
      </c>
      <c r="D20" s="111">
        <v>28061438</v>
      </c>
      <c r="E20" s="111">
        <v>186555589</v>
      </c>
      <c r="F20" s="112"/>
    </row>
    <row r="21" spans="1:6" ht="15.2" hidden="1" customHeight="1" outlineLevel="1">
      <c r="A21" s="109"/>
      <c r="B21" s="110" t="s">
        <v>273</v>
      </c>
      <c r="C21" s="111">
        <v>0</v>
      </c>
      <c r="D21" s="111">
        <v>167092570</v>
      </c>
      <c r="E21" s="111">
        <v>167092570</v>
      </c>
      <c r="F21" s="112"/>
    </row>
    <row r="22" spans="1:6" ht="15.2" hidden="1" customHeight="1" outlineLevel="1">
      <c r="A22" s="109"/>
      <c r="B22" s="110" t="s">
        <v>215</v>
      </c>
      <c r="C22" s="111">
        <v>38350439</v>
      </c>
      <c r="D22" s="111">
        <v>-40</v>
      </c>
      <c r="E22" s="111">
        <v>38350399</v>
      </c>
      <c r="F22" s="112"/>
    </row>
    <row r="23" spans="1:6" ht="15.2" hidden="1" customHeight="1" outlineLevel="1">
      <c r="A23" s="109"/>
      <c r="B23" s="110" t="s">
        <v>216</v>
      </c>
      <c r="C23" s="111">
        <v>0</v>
      </c>
      <c r="D23" s="111">
        <v>146608615</v>
      </c>
      <c r="E23" s="111">
        <v>146608615</v>
      </c>
      <c r="F23" s="112"/>
    </row>
    <row r="24" spans="1:6" ht="15.2" hidden="1" customHeight="1" outlineLevel="1">
      <c r="A24" s="109"/>
      <c r="B24" s="110" t="s">
        <v>217</v>
      </c>
      <c r="C24" s="111">
        <v>42295619.992652297</v>
      </c>
      <c r="D24" s="111">
        <v>307152788.12956983</v>
      </c>
      <c r="E24" s="111">
        <v>349448408.12222213</v>
      </c>
      <c r="F24" s="112"/>
    </row>
    <row r="25" spans="1:6" ht="15.2" hidden="1" customHeight="1" outlineLevel="1">
      <c r="A25" s="109"/>
      <c r="B25" s="110" t="s">
        <v>218</v>
      </c>
      <c r="C25" s="111">
        <v>237659419</v>
      </c>
      <c r="D25" s="111">
        <v>2592456494</v>
      </c>
      <c r="E25" s="111">
        <v>2830115913</v>
      </c>
      <c r="F25" s="112"/>
    </row>
    <row r="26" spans="1:6" ht="15.2" hidden="1" customHeight="1" outlineLevel="1">
      <c r="A26" s="109"/>
      <c r="B26" s="110" t="s">
        <v>219</v>
      </c>
      <c r="C26" s="111">
        <v>11129450</v>
      </c>
      <c r="D26" s="111">
        <v>30913631</v>
      </c>
      <c r="E26" s="111">
        <v>42043081</v>
      </c>
      <c r="F26" s="112"/>
    </row>
    <row r="27" spans="1:6" ht="15.2" hidden="1" customHeight="1" outlineLevel="1">
      <c r="A27" s="109"/>
      <c r="B27" s="110" t="s">
        <v>277</v>
      </c>
      <c r="C27" s="111">
        <v>3906187</v>
      </c>
      <c r="D27" s="111">
        <v>18937007</v>
      </c>
      <c r="E27" s="111">
        <v>22843194</v>
      </c>
      <c r="F27" s="112"/>
    </row>
    <row r="28" spans="1:6" ht="15.2" hidden="1" customHeight="1" outlineLevel="1">
      <c r="A28" s="109"/>
      <c r="B28" s="110" t="s">
        <v>220</v>
      </c>
      <c r="C28" s="111">
        <v>2143632</v>
      </c>
      <c r="D28" s="111">
        <v>100948764</v>
      </c>
      <c r="E28" s="111">
        <v>103092396</v>
      </c>
      <c r="F28" s="112"/>
    </row>
    <row r="29" spans="1:6" ht="15.2" hidden="1" customHeight="1" outlineLevel="1">
      <c r="A29" s="109"/>
      <c r="B29" s="110" t="s">
        <v>221</v>
      </c>
      <c r="C29" s="111">
        <v>9118877</v>
      </c>
      <c r="D29" s="111">
        <v>0</v>
      </c>
      <c r="E29" s="111">
        <v>9118877</v>
      </c>
      <c r="F29" s="112"/>
    </row>
    <row r="30" spans="1:6" ht="15.2" hidden="1" customHeight="1" outlineLevel="1">
      <c r="A30" s="109"/>
      <c r="B30" s="110" t="s">
        <v>274</v>
      </c>
      <c r="C30" s="111">
        <v>2536864</v>
      </c>
      <c r="D30" s="111">
        <v>0</v>
      </c>
      <c r="E30" s="111">
        <v>2536864</v>
      </c>
      <c r="F30" s="112"/>
    </row>
    <row r="31" spans="1:6" ht="15.2" hidden="1" customHeight="1" outlineLevel="1">
      <c r="A31" s="109"/>
      <c r="B31" s="110" t="s">
        <v>222</v>
      </c>
      <c r="C31" s="111">
        <v>322016031</v>
      </c>
      <c r="D31" s="111">
        <v>1548293096</v>
      </c>
      <c r="E31" s="111">
        <v>1870309127</v>
      </c>
      <c r="F31" s="112"/>
    </row>
    <row r="32" spans="1:6" ht="15.2" hidden="1" customHeight="1" outlineLevel="1">
      <c r="A32" s="109"/>
      <c r="B32" s="110" t="s">
        <v>278</v>
      </c>
      <c r="C32" s="111">
        <v>26510182</v>
      </c>
      <c r="D32" s="111">
        <v>0</v>
      </c>
      <c r="E32" s="111">
        <v>26510182</v>
      </c>
      <c r="F32" s="112"/>
    </row>
    <row r="33" spans="1:6" ht="15.2" hidden="1" customHeight="1" outlineLevel="1">
      <c r="A33" s="109"/>
      <c r="B33" s="110" t="s">
        <v>223</v>
      </c>
      <c r="C33" s="111">
        <v>192547102</v>
      </c>
      <c r="D33" s="111">
        <v>285787987</v>
      </c>
      <c r="E33" s="111">
        <v>478335089</v>
      </c>
      <c r="F33" s="112"/>
    </row>
    <row r="34" spans="1:6" ht="15.2" hidden="1" customHeight="1" outlineLevel="1">
      <c r="A34" s="109"/>
      <c r="B34" s="110" t="s">
        <v>224</v>
      </c>
      <c r="C34" s="111">
        <v>111763041</v>
      </c>
      <c r="D34" s="111">
        <v>1000541039</v>
      </c>
      <c r="E34" s="111">
        <v>1112304080</v>
      </c>
      <c r="F34" s="112"/>
    </row>
    <row r="35" spans="1:6" ht="15.2" hidden="1" customHeight="1" outlineLevel="1">
      <c r="A35" s="109"/>
      <c r="B35" s="110" t="s">
        <v>225</v>
      </c>
      <c r="C35" s="111">
        <v>83434548</v>
      </c>
      <c r="D35" s="111">
        <v>485610160</v>
      </c>
      <c r="E35" s="111">
        <v>569044708</v>
      </c>
      <c r="F35" s="112"/>
    </row>
    <row r="36" spans="1:6" ht="15.2" customHeight="1" collapsed="1">
      <c r="A36" s="109" t="s">
        <v>37</v>
      </c>
      <c r="B36" s="113" t="s">
        <v>226</v>
      </c>
      <c r="C36" s="111">
        <f>SUM($C$8:$C$35)</f>
        <v>2627090786.9926524</v>
      </c>
      <c r="D36" s="111">
        <f>SUM($D$8:$D$35)</f>
        <v>16341723258.62957</v>
      </c>
      <c r="E36" s="111">
        <f>SUM($E$8:$E$35)</f>
        <v>18968814045.622223</v>
      </c>
      <c r="F36" s="112"/>
    </row>
    <row r="37" spans="1:6" ht="15.2" hidden="1" customHeight="1" outlineLevel="1">
      <c r="A37" s="109"/>
      <c r="B37" s="110" t="s">
        <v>272</v>
      </c>
      <c r="C37" s="111">
        <v>2431894.6800000002</v>
      </c>
      <c r="D37" s="111">
        <v>5744402.3200000003</v>
      </c>
      <c r="E37" s="111">
        <v>8176297</v>
      </c>
      <c r="F37" s="112"/>
    </row>
    <row r="38" spans="1:6" ht="15.2" hidden="1" customHeight="1" outlineLevel="1">
      <c r="A38" s="109"/>
      <c r="B38" s="110" t="s">
        <v>203</v>
      </c>
      <c r="C38" s="111">
        <v>37216591</v>
      </c>
      <c r="D38" s="111">
        <v>0</v>
      </c>
      <c r="E38" s="111">
        <v>37216591</v>
      </c>
      <c r="F38" s="112"/>
    </row>
    <row r="39" spans="1:6" ht="15.2" hidden="1" customHeight="1" outlineLevel="1">
      <c r="A39" s="109"/>
      <c r="B39" s="110" t="s">
        <v>204</v>
      </c>
      <c r="C39" s="111">
        <v>27064</v>
      </c>
      <c r="D39" s="111">
        <v>2631686</v>
      </c>
      <c r="E39" s="111">
        <v>2658750</v>
      </c>
      <c r="F39" s="112"/>
    </row>
    <row r="40" spans="1:6" ht="15.2" hidden="1" customHeight="1" outlineLevel="1">
      <c r="A40" s="109"/>
      <c r="B40" s="110" t="s">
        <v>205</v>
      </c>
      <c r="C40" s="111">
        <v>0</v>
      </c>
      <c r="D40" s="111">
        <v>714129</v>
      </c>
      <c r="E40" s="111">
        <v>714129</v>
      </c>
      <c r="F40" s="112"/>
    </row>
    <row r="41" spans="1:6" ht="15.2" hidden="1" customHeight="1" outlineLevel="1">
      <c r="A41" s="109"/>
      <c r="B41" s="110" t="s">
        <v>206</v>
      </c>
      <c r="C41" s="111">
        <v>0</v>
      </c>
      <c r="D41" s="111">
        <v>0</v>
      </c>
      <c r="E41" s="111">
        <v>0</v>
      </c>
      <c r="F41" s="112"/>
    </row>
    <row r="42" spans="1:6" ht="15.2" hidden="1" customHeight="1" outlineLevel="1">
      <c r="A42" s="109"/>
      <c r="B42" s="110" t="s">
        <v>207</v>
      </c>
      <c r="C42" s="111">
        <v>0</v>
      </c>
      <c r="D42" s="111">
        <v>1018141</v>
      </c>
      <c r="E42" s="111">
        <v>1018141</v>
      </c>
      <c r="F42" s="112"/>
    </row>
    <row r="43" spans="1:6" ht="15.2" hidden="1" customHeight="1" outlineLevel="1">
      <c r="A43" s="109"/>
      <c r="B43" s="110" t="s">
        <v>208</v>
      </c>
      <c r="C43" s="111">
        <v>49186645.829999998</v>
      </c>
      <c r="D43" s="111">
        <v>590941874.99313128</v>
      </c>
      <c r="E43" s="111">
        <v>640128520.82313132</v>
      </c>
      <c r="F43" s="112"/>
    </row>
    <row r="44" spans="1:6" ht="15.2" hidden="1" customHeight="1" outlineLevel="1">
      <c r="A44" s="109"/>
      <c r="B44" s="110" t="s">
        <v>209</v>
      </c>
      <c r="C44" s="111">
        <v>3584448</v>
      </c>
      <c r="D44" s="111">
        <v>175269470</v>
      </c>
      <c r="E44" s="111">
        <v>178853918</v>
      </c>
      <c r="F44" s="112"/>
    </row>
    <row r="45" spans="1:6" ht="15.2" hidden="1" customHeight="1" outlineLevel="1">
      <c r="A45" s="109"/>
      <c r="B45" s="110" t="s">
        <v>283</v>
      </c>
      <c r="C45" s="111"/>
      <c r="D45" s="111"/>
      <c r="E45" s="111">
        <v>0</v>
      </c>
      <c r="F45" s="112"/>
    </row>
    <row r="46" spans="1:6" ht="15.2" hidden="1" customHeight="1" outlineLevel="1">
      <c r="A46" s="109"/>
      <c r="B46" s="110" t="s">
        <v>211</v>
      </c>
      <c r="C46" s="111">
        <v>65520615</v>
      </c>
      <c r="D46" s="111">
        <v>582975012</v>
      </c>
      <c r="E46" s="111">
        <v>648495627</v>
      </c>
      <c r="F46" s="112"/>
    </row>
    <row r="47" spans="1:6" ht="15.2" hidden="1" customHeight="1" outlineLevel="1">
      <c r="A47" s="109"/>
      <c r="B47" s="110" t="s">
        <v>212</v>
      </c>
      <c r="C47" s="111">
        <v>445</v>
      </c>
      <c r="D47" s="111">
        <v>1076086</v>
      </c>
      <c r="E47" s="111">
        <v>1076531</v>
      </c>
      <c r="F47" s="112"/>
    </row>
    <row r="48" spans="1:6" ht="15.2" hidden="1" customHeight="1" outlineLevel="1">
      <c r="A48" s="109"/>
      <c r="B48" s="110" t="s">
        <v>213</v>
      </c>
      <c r="C48" s="111">
        <v>56780262</v>
      </c>
      <c r="D48" s="111">
        <v>752118419</v>
      </c>
      <c r="E48" s="111">
        <v>808898681</v>
      </c>
      <c r="F48" s="112"/>
    </row>
    <row r="49" spans="1:6" ht="15.2" hidden="1" customHeight="1" outlineLevel="1">
      <c r="A49" s="109"/>
      <c r="B49" s="110" t="s">
        <v>214</v>
      </c>
      <c r="C49" s="111">
        <v>1115870</v>
      </c>
      <c r="D49" s="111">
        <v>451680</v>
      </c>
      <c r="E49" s="111">
        <v>1567550</v>
      </c>
      <c r="F49" s="112"/>
    </row>
    <row r="50" spans="1:6" ht="15.2" hidden="1" customHeight="1" outlineLevel="1">
      <c r="A50" s="109"/>
      <c r="B50" s="110" t="s">
        <v>273</v>
      </c>
      <c r="C50" s="111">
        <v>19173.02</v>
      </c>
      <c r="D50" s="111">
        <v>1727209.98</v>
      </c>
      <c r="E50" s="111">
        <v>1746383</v>
      </c>
      <c r="F50" s="112"/>
    </row>
    <row r="51" spans="1:6" ht="15.2" hidden="1" customHeight="1" outlineLevel="1">
      <c r="A51" s="109"/>
      <c r="B51" s="110" t="s">
        <v>215</v>
      </c>
      <c r="C51" s="111">
        <v>5017</v>
      </c>
      <c r="D51" s="111">
        <v>0</v>
      </c>
      <c r="E51" s="111">
        <v>5017</v>
      </c>
      <c r="F51" s="112"/>
    </row>
    <row r="52" spans="1:6" ht="15.2" hidden="1" customHeight="1" outlineLevel="1">
      <c r="A52" s="109"/>
      <c r="B52" s="110" t="s">
        <v>216</v>
      </c>
      <c r="C52" s="111">
        <v>0</v>
      </c>
      <c r="D52" s="111">
        <v>4104506</v>
      </c>
      <c r="E52" s="111">
        <v>4104506</v>
      </c>
      <c r="F52" s="112"/>
    </row>
    <row r="53" spans="1:6" ht="15.2" hidden="1" customHeight="1" outlineLevel="1">
      <c r="A53" s="109"/>
      <c r="B53" s="110" t="s">
        <v>217</v>
      </c>
      <c r="C53" s="111">
        <v>0</v>
      </c>
      <c r="D53" s="111">
        <v>0</v>
      </c>
      <c r="E53" s="111">
        <v>0</v>
      </c>
      <c r="F53" s="112"/>
    </row>
    <row r="54" spans="1:6" ht="15.2" hidden="1" customHeight="1" outlineLevel="1">
      <c r="A54" s="109"/>
      <c r="B54" s="110" t="s">
        <v>218</v>
      </c>
      <c r="C54" s="111">
        <v>22958766</v>
      </c>
      <c r="D54" s="111">
        <v>144974704</v>
      </c>
      <c r="E54" s="111">
        <v>167933470</v>
      </c>
      <c r="F54" s="112"/>
    </row>
    <row r="55" spans="1:6" ht="15.2" hidden="1" customHeight="1" outlineLevel="1">
      <c r="A55" s="109"/>
      <c r="B55" s="110" t="s">
        <v>219</v>
      </c>
      <c r="C55" s="114"/>
      <c r="D55" s="114"/>
      <c r="E55" s="111">
        <v>0</v>
      </c>
      <c r="F55" s="112"/>
    </row>
    <row r="56" spans="1:6" ht="15.2" hidden="1" customHeight="1" outlineLevel="1">
      <c r="A56" s="109"/>
      <c r="B56" s="110" t="s">
        <v>277</v>
      </c>
      <c r="C56" s="111">
        <v>0</v>
      </c>
      <c r="D56" s="111">
        <v>2928781</v>
      </c>
      <c r="E56" s="111">
        <v>2928781</v>
      </c>
      <c r="F56" s="112"/>
    </row>
    <row r="57" spans="1:6" ht="15.2" hidden="1" customHeight="1" outlineLevel="1">
      <c r="A57" s="109"/>
      <c r="B57" s="110" t="s">
        <v>220</v>
      </c>
      <c r="C57" s="114">
        <v>0</v>
      </c>
      <c r="D57" s="114">
        <v>1494050</v>
      </c>
      <c r="E57" s="111">
        <v>1494050</v>
      </c>
      <c r="F57" s="112"/>
    </row>
    <row r="58" spans="1:6" ht="15.2" hidden="1" customHeight="1" outlineLevel="1">
      <c r="A58" s="109"/>
      <c r="B58" s="110" t="s">
        <v>221</v>
      </c>
      <c r="C58" s="114"/>
      <c r="D58" s="114"/>
      <c r="E58" s="111">
        <v>0</v>
      </c>
      <c r="F58" s="112"/>
    </row>
    <row r="59" spans="1:6" ht="15.2" hidden="1" customHeight="1" outlineLevel="1">
      <c r="A59" s="109"/>
      <c r="B59" s="110" t="s">
        <v>274</v>
      </c>
      <c r="C59" s="111">
        <v>0</v>
      </c>
      <c r="D59" s="111">
        <v>0</v>
      </c>
      <c r="E59" s="111">
        <v>0</v>
      </c>
      <c r="F59" s="112"/>
    </row>
    <row r="60" spans="1:6" ht="15.2" hidden="1" customHeight="1" outlineLevel="1">
      <c r="A60" s="109"/>
      <c r="B60" s="110" t="s">
        <v>222</v>
      </c>
      <c r="C60" s="111">
        <v>40832109</v>
      </c>
      <c r="D60" s="111">
        <v>257846030</v>
      </c>
      <c r="E60" s="111">
        <v>298678139</v>
      </c>
      <c r="F60" s="112"/>
    </row>
    <row r="61" spans="1:6" ht="15.2" hidden="1" customHeight="1" outlineLevel="1">
      <c r="A61" s="109"/>
      <c r="B61" s="110" t="s">
        <v>278</v>
      </c>
      <c r="C61" s="111">
        <v>0</v>
      </c>
      <c r="D61" s="111">
        <v>0</v>
      </c>
      <c r="E61" s="111">
        <v>0</v>
      </c>
      <c r="F61" s="112"/>
    </row>
    <row r="62" spans="1:6" ht="15.2" hidden="1" customHeight="1" outlineLevel="1">
      <c r="A62" s="109"/>
      <c r="B62" s="110" t="s">
        <v>223</v>
      </c>
      <c r="C62" s="111">
        <v>0</v>
      </c>
      <c r="D62" s="111">
        <v>8014931</v>
      </c>
      <c r="E62" s="111">
        <v>8014931</v>
      </c>
      <c r="F62" s="112"/>
    </row>
    <row r="63" spans="1:6" ht="15.2" hidden="1" customHeight="1" outlineLevel="1">
      <c r="A63" s="109"/>
      <c r="B63" s="110" t="s">
        <v>224</v>
      </c>
      <c r="C63" s="111">
        <v>344750</v>
      </c>
      <c r="D63" s="111">
        <v>45914591</v>
      </c>
      <c r="E63" s="111">
        <v>46259341</v>
      </c>
      <c r="F63" s="112"/>
    </row>
    <row r="64" spans="1:6" ht="15.2" hidden="1" customHeight="1" outlineLevel="1">
      <c r="A64" s="109"/>
      <c r="B64" s="110" t="s">
        <v>225</v>
      </c>
      <c r="C64" s="111">
        <v>2650</v>
      </c>
      <c r="D64" s="111">
        <v>74052268</v>
      </c>
      <c r="E64" s="111">
        <v>74054918</v>
      </c>
      <c r="F64" s="112"/>
    </row>
    <row r="65" spans="1:6" ht="15.2" customHeight="1" collapsed="1">
      <c r="A65" s="109" t="s">
        <v>39</v>
      </c>
      <c r="B65" s="113" t="s">
        <v>227</v>
      </c>
      <c r="C65" s="111">
        <f>SUM($C$37:$C$64)</f>
        <v>280026300.52999997</v>
      </c>
      <c r="D65" s="111">
        <f>SUM($D$37:$D$64)</f>
        <v>2653997971.2931314</v>
      </c>
      <c r="E65" s="111">
        <f>SUM($E$37:$E$64)</f>
        <v>2934024271.8231316</v>
      </c>
      <c r="F65" s="112"/>
    </row>
    <row r="66" spans="1:6" ht="15.2" hidden="1" customHeight="1" outlineLevel="1">
      <c r="A66" s="109"/>
      <c r="B66" s="110" t="s">
        <v>272</v>
      </c>
      <c r="C66" s="111">
        <v>19868877.68</v>
      </c>
      <c r="D66" s="111">
        <v>52154760.82</v>
      </c>
      <c r="E66" s="111">
        <v>72023638.5</v>
      </c>
      <c r="F66" s="112"/>
    </row>
    <row r="67" spans="1:6" ht="15.2" hidden="1" customHeight="1" outlineLevel="1">
      <c r="A67" s="109"/>
      <c r="B67" s="110" t="s">
        <v>203</v>
      </c>
      <c r="C67" s="111">
        <v>135463927</v>
      </c>
      <c r="D67" s="111">
        <v>0</v>
      </c>
      <c r="E67" s="111">
        <v>135463927</v>
      </c>
      <c r="F67" s="112"/>
    </row>
    <row r="68" spans="1:6" ht="15.2" hidden="1" customHeight="1" outlineLevel="1">
      <c r="A68" s="109"/>
      <c r="B68" s="110" t="s">
        <v>204</v>
      </c>
      <c r="C68" s="111">
        <v>64974480</v>
      </c>
      <c r="D68" s="111">
        <v>116812409</v>
      </c>
      <c r="E68" s="111">
        <v>181786889</v>
      </c>
      <c r="F68" s="112"/>
    </row>
    <row r="69" spans="1:6" ht="15.2" hidden="1" customHeight="1" outlineLevel="1">
      <c r="A69" s="109"/>
      <c r="B69" s="110" t="s">
        <v>205</v>
      </c>
      <c r="C69" s="111">
        <v>0</v>
      </c>
      <c r="D69" s="111">
        <v>63473397</v>
      </c>
      <c r="E69" s="111">
        <v>63473397</v>
      </c>
      <c r="F69" s="112"/>
    </row>
    <row r="70" spans="1:6" ht="15.2" hidden="1" customHeight="1" outlineLevel="1">
      <c r="A70" s="109"/>
      <c r="B70" s="110" t="s">
        <v>206</v>
      </c>
      <c r="C70" s="111">
        <v>46944531</v>
      </c>
      <c r="D70" s="111">
        <v>118556996</v>
      </c>
      <c r="E70" s="111">
        <v>165501527</v>
      </c>
      <c r="F70" s="112"/>
    </row>
    <row r="71" spans="1:6" ht="15.2" hidden="1" customHeight="1" outlineLevel="1">
      <c r="A71" s="109"/>
      <c r="B71" s="110" t="s">
        <v>207</v>
      </c>
      <c r="C71" s="111">
        <v>1354734</v>
      </c>
      <c r="D71" s="111">
        <v>66087781</v>
      </c>
      <c r="E71" s="111">
        <v>67442515</v>
      </c>
      <c r="F71" s="112"/>
    </row>
    <row r="72" spans="1:6" ht="15.2" hidden="1" customHeight="1" outlineLevel="1">
      <c r="A72" s="109"/>
      <c r="B72" s="110" t="s">
        <v>208</v>
      </c>
      <c r="C72" s="111">
        <v>308516366.82999998</v>
      </c>
      <c r="D72" s="111">
        <v>2995998456.9931312</v>
      </c>
      <c r="E72" s="111">
        <v>3304514823.8231311</v>
      </c>
      <c r="F72" s="112"/>
    </row>
    <row r="73" spans="1:6" ht="15.2" hidden="1" customHeight="1" outlineLevel="1">
      <c r="A73" s="109"/>
      <c r="B73" s="110" t="s">
        <v>209</v>
      </c>
      <c r="C73" s="111">
        <v>49789874</v>
      </c>
      <c r="D73" s="111">
        <v>944909004</v>
      </c>
      <c r="E73" s="111">
        <v>994698878</v>
      </c>
      <c r="F73" s="112"/>
    </row>
    <row r="74" spans="1:6" ht="15.2" hidden="1" customHeight="1" outlineLevel="1">
      <c r="A74" s="109"/>
      <c r="B74" s="110" t="s">
        <v>283</v>
      </c>
      <c r="C74" s="111">
        <v>15079644</v>
      </c>
      <c r="D74" s="111">
        <v>0</v>
      </c>
      <c r="E74" s="111">
        <v>15079644</v>
      </c>
      <c r="F74" s="112"/>
    </row>
    <row r="75" spans="1:6" ht="15.2" hidden="1" customHeight="1" outlineLevel="1">
      <c r="A75" s="109"/>
      <c r="B75" s="110" t="s">
        <v>211</v>
      </c>
      <c r="C75" s="111">
        <v>436702331</v>
      </c>
      <c r="D75" s="111">
        <v>2810781231</v>
      </c>
      <c r="E75" s="111">
        <v>3247483562</v>
      </c>
      <c r="F75" s="112"/>
    </row>
    <row r="76" spans="1:6" ht="15.2" hidden="1" customHeight="1" outlineLevel="1">
      <c r="A76" s="109"/>
      <c r="B76" s="110" t="s">
        <v>212</v>
      </c>
      <c r="C76" s="111">
        <v>273125571</v>
      </c>
      <c r="D76" s="111">
        <v>4086835</v>
      </c>
      <c r="E76" s="111">
        <v>277212406</v>
      </c>
      <c r="F76" s="112"/>
    </row>
    <row r="77" spans="1:6" ht="15.2" hidden="1" customHeight="1" outlineLevel="1">
      <c r="A77" s="109"/>
      <c r="B77" s="110" t="s">
        <v>213</v>
      </c>
      <c r="C77" s="111">
        <v>248112873</v>
      </c>
      <c r="D77" s="111">
        <v>4568948059</v>
      </c>
      <c r="E77" s="111">
        <v>4817060932</v>
      </c>
      <c r="F77" s="112"/>
    </row>
    <row r="78" spans="1:6" ht="15.2" hidden="1" customHeight="1" outlineLevel="1">
      <c r="A78" s="109"/>
      <c r="B78" s="110" t="s">
        <v>214</v>
      </c>
      <c r="C78" s="111">
        <v>159610021</v>
      </c>
      <c r="D78" s="111">
        <v>28513118</v>
      </c>
      <c r="E78" s="111">
        <v>188123139</v>
      </c>
      <c r="F78" s="112"/>
    </row>
    <row r="79" spans="1:6" ht="15.2" hidden="1" customHeight="1" outlineLevel="1">
      <c r="A79" s="109"/>
      <c r="B79" s="110" t="s">
        <v>273</v>
      </c>
      <c r="C79" s="111">
        <v>19173.02</v>
      </c>
      <c r="D79" s="111">
        <v>168819779.97999999</v>
      </c>
      <c r="E79" s="111">
        <v>168838953</v>
      </c>
      <c r="F79" s="112"/>
    </row>
    <row r="80" spans="1:6" ht="15.2" hidden="1" customHeight="1" outlineLevel="1">
      <c r="A80" s="109"/>
      <c r="B80" s="110" t="s">
        <v>215</v>
      </c>
      <c r="C80" s="111">
        <v>38355456</v>
      </c>
      <c r="D80" s="111">
        <v>-40</v>
      </c>
      <c r="E80" s="111">
        <v>38355416</v>
      </c>
      <c r="F80" s="112"/>
    </row>
    <row r="81" spans="1:6" ht="15.2" hidden="1" customHeight="1" outlineLevel="1">
      <c r="A81" s="109"/>
      <c r="B81" s="110" t="s">
        <v>216</v>
      </c>
      <c r="C81" s="111">
        <v>0</v>
      </c>
      <c r="D81" s="111">
        <v>150713121</v>
      </c>
      <c r="E81" s="111">
        <v>150713121</v>
      </c>
      <c r="F81" s="112"/>
    </row>
    <row r="82" spans="1:6" ht="15.2" hidden="1" customHeight="1" outlineLevel="1">
      <c r="A82" s="109"/>
      <c r="B82" s="110" t="s">
        <v>217</v>
      </c>
      <c r="C82" s="111">
        <v>42295619.992652297</v>
      </c>
      <c r="D82" s="111">
        <v>307152788.12956983</v>
      </c>
      <c r="E82" s="111">
        <v>349448408.12222213</v>
      </c>
      <c r="F82" s="112"/>
    </row>
    <row r="83" spans="1:6" ht="15.2" hidden="1" customHeight="1" outlineLevel="1">
      <c r="A83" s="109"/>
      <c r="B83" s="110" t="s">
        <v>218</v>
      </c>
      <c r="C83" s="111">
        <v>260618185</v>
      </c>
      <c r="D83" s="111">
        <v>2737431198</v>
      </c>
      <c r="E83" s="111">
        <v>2998049383</v>
      </c>
      <c r="F83" s="112"/>
    </row>
    <row r="84" spans="1:6" ht="15.2" hidden="1" customHeight="1" outlineLevel="1">
      <c r="A84" s="109"/>
      <c r="B84" s="110" t="s">
        <v>219</v>
      </c>
      <c r="C84" s="111">
        <v>11129450</v>
      </c>
      <c r="D84" s="111">
        <v>30913631</v>
      </c>
      <c r="E84" s="111">
        <v>42043081</v>
      </c>
      <c r="F84" s="112"/>
    </row>
    <row r="85" spans="1:6" ht="15.2" hidden="1" customHeight="1" outlineLevel="1">
      <c r="A85" s="109"/>
      <c r="B85" s="110" t="s">
        <v>277</v>
      </c>
      <c r="C85" s="111">
        <v>3906187</v>
      </c>
      <c r="D85" s="111">
        <v>21865788</v>
      </c>
      <c r="E85" s="111">
        <v>25771975</v>
      </c>
      <c r="F85" s="112"/>
    </row>
    <row r="86" spans="1:6" ht="15.2" hidden="1" customHeight="1" outlineLevel="1">
      <c r="A86" s="109"/>
      <c r="B86" s="110" t="s">
        <v>220</v>
      </c>
      <c r="C86" s="111">
        <v>2143632</v>
      </c>
      <c r="D86" s="111">
        <v>102442814</v>
      </c>
      <c r="E86" s="111">
        <v>104586446</v>
      </c>
      <c r="F86" s="112"/>
    </row>
    <row r="87" spans="1:6" ht="15.2" hidden="1" customHeight="1" outlineLevel="1">
      <c r="A87" s="109"/>
      <c r="B87" s="110" t="s">
        <v>221</v>
      </c>
      <c r="C87" s="111">
        <v>9118877</v>
      </c>
      <c r="D87" s="111">
        <v>0</v>
      </c>
      <c r="E87" s="111">
        <v>9118877</v>
      </c>
      <c r="F87" s="112"/>
    </row>
    <row r="88" spans="1:6" ht="15.2" hidden="1" customHeight="1" outlineLevel="1">
      <c r="A88" s="109"/>
      <c r="B88" s="110" t="s">
        <v>274</v>
      </c>
      <c r="C88" s="111">
        <v>2536864</v>
      </c>
      <c r="D88" s="111">
        <v>0</v>
      </c>
      <c r="E88" s="111">
        <v>2536864</v>
      </c>
      <c r="F88" s="112"/>
    </row>
    <row r="89" spans="1:6" ht="15.2" hidden="1" customHeight="1" outlineLevel="1">
      <c r="A89" s="109"/>
      <c r="B89" s="110" t="s">
        <v>222</v>
      </c>
      <c r="C89" s="111">
        <v>362848140</v>
      </c>
      <c r="D89" s="111">
        <v>1806139126</v>
      </c>
      <c r="E89" s="111">
        <v>2168987266</v>
      </c>
      <c r="F89" s="112"/>
    </row>
    <row r="90" spans="1:6" ht="15.2" hidden="1" customHeight="1" outlineLevel="1">
      <c r="A90" s="109"/>
      <c r="B90" s="110" t="s">
        <v>278</v>
      </c>
      <c r="C90" s="111">
        <v>26510182</v>
      </c>
      <c r="D90" s="111">
        <v>0</v>
      </c>
      <c r="E90" s="111">
        <v>26510182</v>
      </c>
      <c r="F90" s="112"/>
    </row>
    <row r="91" spans="1:6" ht="15.2" hidden="1" customHeight="1" outlineLevel="1">
      <c r="A91" s="109"/>
      <c r="B91" s="110" t="s">
        <v>223</v>
      </c>
      <c r="C91" s="111">
        <v>192547102</v>
      </c>
      <c r="D91" s="111">
        <v>293802918</v>
      </c>
      <c r="E91" s="111">
        <v>486350020</v>
      </c>
      <c r="F91" s="112"/>
    </row>
    <row r="92" spans="1:6" ht="15.2" hidden="1" customHeight="1" outlineLevel="1">
      <c r="A92" s="109"/>
      <c r="B92" s="110" t="s">
        <v>224</v>
      </c>
      <c r="C92" s="111">
        <v>112107791</v>
      </c>
      <c r="D92" s="111">
        <v>1046455630</v>
      </c>
      <c r="E92" s="111">
        <v>1158563421</v>
      </c>
      <c r="F92" s="112"/>
    </row>
    <row r="93" spans="1:6" ht="15.2" hidden="1" customHeight="1" outlineLevel="1">
      <c r="A93" s="109"/>
      <c r="B93" s="110" t="s">
        <v>225</v>
      </c>
      <c r="C93" s="111">
        <v>83437198</v>
      </c>
      <c r="D93" s="111">
        <v>559662428</v>
      </c>
      <c r="E93" s="111">
        <v>643099626</v>
      </c>
      <c r="F93" s="112"/>
    </row>
    <row r="94" spans="1:6" ht="15.2" customHeight="1" collapsed="1">
      <c r="A94" s="109" t="s">
        <v>41</v>
      </c>
      <c r="B94" s="113" t="s">
        <v>228</v>
      </c>
      <c r="C94" s="111">
        <f>SUM($C$66:$C$93)</f>
        <v>2907117087.5226521</v>
      </c>
      <c r="D94" s="111">
        <f>SUM($D$66:$D$93)</f>
        <v>18995721229.922699</v>
      </c>
      <c r="E94" s="111">
        <f>SUM($E$66:$E$93)</f>
        <v>21902838317.445354</v>
      </c>
      <c r="F94" s="112"/>
    </row>
    <row r="95" spans="1:6" ht="15.2" hidden="1" customHeight="1" outlineLevel="1">
      <c r="A95" s="109"/>
      <c r="B95" s="110" t="s">
        <v>272</v>
      </c>
      <c r="C95" s="111">
        <v>0</v>
      </c>
      <c r="D95" s="111">
        <v>0</v>
      </c>
      <c r="E95" s="111">
        <v>0</v>
      </c>
      <c r="F95" s="112"/>
    </row>
    <row r="96" spans="1:6" ht="15.2" hidden="1" customHeight="1" outlineLevel="1">
      <c r="A96" s="109"/>
      <c r="B96" s="110" t="s">
        <v>203</v>
      </c>
      <c r="C96" s="111">
        <v>0</v>
      </c>
      <c r="D96" s="111">
        <v>0</v>
      </c>
      <c r="E96" s="111">
        <v>0</v>
      </c>
      <c r="F96" s="112"/>
    </row>
    <row r="97" spans="1:6" ht="15.2" hidden="1" customHeight="1" outlineLevel="1">
      <c r="A97" s="109"/>
      <c r="B97" s="110" t="s">
        <v>204</v>
      </c>
      <c r="C97" s="114"/>
      <c r="D97" s="114"/>
      <c r="E97" s="111">
        <v>0</v>
      </c>
      <c r="F97" s="112"/>
    </row>
    <row r="98" spans="1:6" ht="15.2" hidden="1" customHeight="1" outlineLevel="1">
      <c r="A98" s="109"/>
      <c r="B98" s="110" t="s">
        <v>205</v>
      </c>
      <c r="C98" s="111">
        <v>0</v>
      </c>
      <c r="D98" s="111">
        <v>0</v>
      </c>
      <c r="E98" s="111">
        <v>0</v>
      </c>
      <c r="F98" s="112"/>
    </row>
    <row r="99" spans="1:6" ht="15.2" hidden="1" customHeight="1" outlineLevel="1">
      <c r="A99" s="109"/>
      <c r="B99" s="110" t="s">
        <v>206</v>
      </c>
      <c r="C99" s="111">
        <v>0</v>
      </c>
      <c r="D99" s="111">
        <v>0</v>
      </c>
      <c r="E99" s="111">
        <v>0</v>
      </c>
      <c r="F99" s="112"/>
    </row>
    <row r="100" spans="1:6" ht="15.2" hidden="1" customHeight="1" outlineLevel="1">
      <c r="A100" s="109"/>
      <c r="B100" s="110" t="s">
        <v>207</v>
      </c>
      <c r="C100" s="111">
        <v>0</v>
      </c>
      <c r="D100" s="111">
        <v>0</v>
      </c>
      <c r="E100" s="111">
        <v>0</v>
      </c>
      <c r="F100" s="112"/>
    </row>
    <row r="101" spans="1:6" ht="15.2" hidden="1" customHeight="1" outlineLevel="1">
      <c r="A101" s="109"/>
      <c r="B101" s="110" t="s">
        <v>208</v>
      </c>
      <c r="C101" s="111">
        <v>177973.10767246061</v>
      </c>
      <c r="D101" s="111">
        <v>4520583.1723275408</v>
      </c>
      <c r="E101" s="111">
        <v>4698556.2800000012</v>
      </c>
      <c r="F101" s="112"/>
    </row>
    <row r="102" spans="1:6" ht="15.2" hidden="1" customHeight="1" outlineLevel="1">
      <c r="A102" s="109"/>
      <c r="B102" s="110" t="s">
        <v>209</v>
      </c>
      <c r="C102" s="111">
        <v>52424</v>
      </c>
      <c r="D102" s="111">
        <v>1573022</v>
      </c>
      <c r="E102" s="111">
        <v>1625446</v>
      </c>
      <c r="F102" s="112"/>
    </row>
    <row r="103" spans="1:6" ht="15.2" hidden="1" customHeight="1" outlineLevel="1">
      <c r="A103" s="109"/>
      <c r="B103" s="110" t="s">
        <v>283</v>
      </c>
      <c r="C103" s="111">
        <v>0</v>
      </c>
      <c r="D103" s="111">
        <v>0</v>
      </c>
      <c r="E103" s="111">
        <v>0</v>
      </c>
      <c r="F103" s="112"/>
    </row>
    <row r="104" spans="1:6" ht="15.2" hidden="1" customHeight="1" outlineLevel="1">
      <c r="A104" s="109"/>
      <c r="B104" s="110" t="s">
        <v>211</v>
      </c>
      <c r="C104" s="111">
        <v>291109</v>
      </c>
      <c r="D104" s="111">
        <v>3542605</v>
      </c>
      <c r="E104" s="111">
        <v>3833714</v>
      </c>
      <c r="F104" s="112"/>
    </row>
    <row r="105" spans="1:6" ht="15.2" hidden="1" customHeight="1" outlineLevel="1">
      <c r="A105" s="109"/>
      <c r="B105" s="110" t="s">
        <v>212</v>
      </c>
      <c r="C105" s="111"/>
      <c r="D105" s="111"/>
      <c r="E105" s="111">
        <v>0</v>
      </c>
      <c r="F105" s="112"/>
    </row>
    <row r="106" spans="1:6" ht="15.2" hidden="1" customHeight="1" outlineLevel="1">
      <c r="A106" s="109"/>
      <c r="B106" s="110" t="s">
        <v>213</v>
      </c>
      <c r="C106" s="111">
        <v>3689367</v>
      </c>
      <c r="D106" s="111">
        <v>3393388</v>
      </c>
      <c r="E106" s="111">
        <v>7082755</v>
      </c>
      <c r="F106" s="112"/>
    </row>
    <row r="107" spans="1:6" ht="15.2" hidden="1" customHeight="1" outlineLevel="1">
      <c r="A107" s="109"/>
      <c r="B107" s="110" t="s">
        <v>214</v>
      </c>
      <c r="C107" s="111">
        <v>7929.9924133283403</v>
      </c>
      <c r="D107" s="111">
        <v>1404.0075866716597</v>
      </c>
      <c r="E107" s="111">
        <v>9334</v>
      </c>
      <c r="F107" s="112"/>
    </row>
    <row r="108" spans="1:6" ht="15.2" hidden="1" customHeight="1" outlineLevel="1">
      <c r="A108" s="109"/>
      <c r="B108" s="110" t="s">
        <v>273</v>
      </c>
      <c r="C108" s="111">
        <v>226733.79</v>
      </c>
      <c r="D108" s="111">
        <v>3178.2099999999919</v>
      </c>
      <c r="E108" s="111">
        <v>229912</v>
      </c>
      <c r="F108" s="112"/>
    </row>
    <row r="109" spans="1:6" ht="15.2" hidden="1" customHeight="1" outlineLevel="1">
      <c r="A109" s="109"/>
      <c r="B109" s="110" t="s">
        <v>215</v>
      </c>
      <c r="C109" s="111">
        <v>0</v>
      </c>
      <c r="D109" s="111">
        <v>89494</v>
      </c>
      <c r="E109" s="111">
        <v>89494</v>
      </c>
      <c r="F109" s="112"/>
    </row>
    <row r="110" spans="1:6" ht="15.2" hidden="1" customHeight="1" outlineLevel="1">
      <c r="A110" s="109"/>
      <c r="B110" s="110" t="s">
        <v>216</v>
      </c>
      <c r="C110" s="111">
        <v>0</v>
      </c>
      <c r="D110" s="111">
        <v>0</v>
      </c>
      <c r="E110" s="111">
        <v>0</v>
      </c>
      <c r="F110" s="112"/>
    </row>
    <row r="111" spans="1:6" ht="15.2" hidden="1" customHeight="1" outlineLevel="1">
      <c r="A111" s="109"/>
      <c r="B111" s="110" t="s">
        <v>217</v>
      </c>
      <c r="C111" s="111">
        <v>0</v>
      </c>
      <c r="D111" s="111">
        <v>0</v>
      </c>
      <c r="E111" s="111">
        <v>0</v>
      </c>
      <c r="F111" s="112"/>
    </row>
    <row r="112" spans="1:6" ht="15.2" hidden="1" customHeight="1" outlineLevel="1">
      <c r="A112" s="109"/>
      <c r="B112" s="110" t="s">
        <v>218</v>
      </c>
      <c r="C112" s="111">
        <v>363438</v>
      </c>
      <c r="D112" s="111">
        <v>1294101</v>
      </c>
      <c r="E112" s="111">
        <v>1657539</v>
      </c>
      <c r="F112" s="112"/>
    </row>
    <row r="113" spans="1:6" ht="15.2" hidden="1" customHeight="1" outlineLevel="1">
      <c r="A113" s="109"/>
      <c r="B113" s="110" t="s">
        <v>219</v>
      </c>
      <c r="C113" s="114"/>
      <c r="D113" s="111">
        <v>0</v>
      </c>
      <c r="E113" s="111">
        <v>0</v>
      </c>
      <c r="F113" s="112"/>
    </row>
    <row r="114" spans="1:6" ht="15.2" hidden="1" customHeight="1" outlineLevel="1">
      <c r="A114" s="109"/>
      <c r="B114" s="110" t="s">
        <v>277</v>
      </c>
      <c r="C114" s="111">
        <v>0</v>
      </c>
      <c r="D114" s="111">
        <v>0</v>
      </c>
      <c r="E114" s="111">
        <v>0</v>
      </c>
      <c r="F114" s="112"/>
    </row>
    <row r="115" spans="1:6" ht="15.2" hidden="1" customHeight="1" outlineLevel="1">
      <c r="A115" s="109"/>
      <c r="B115" s="110" t="s">
        <v>220</v>
      </c>
      <c r="C115" s="114"/>
      <c r="D115" s="111"/>
      <c r="E115" s="111">
        <v>0</v>
      </c>
      <c r="F115" s="112"/>
    </row>
    <row r="116" spans="1:6" ht="15.2" hidden="1" customHeight="1" outlineLevel="1">
      <c r="A116" s="109"/>
      <c r="B116" s="110" t="s">
        <v>221</v>
      </c>
      <c r="C116" s="114"/>
      <c r="D116" s="114"/>
      <c r="E116" s="111">
        <v>0</v>
      </c>
      <c r="F116" s="112"/>
    </row>
    <row r="117" spans="1:6" ht="15.2" hidden="1" customHeight="1" outlineLevel="1">
      <c r="A117" s="109"/>
      <c r="B117" s="110" t="s">
        <v>274</v>
      </c>
      <c r="C117" s="111">
        <v>0</v>
      </c>
      <c r="D117" s="111">
        <v>0</v>
      </c>
      <c r="E117" s="111">
        <v>0</v>
      </c>
      <c r="F117" s="112"/>
    </row>
    <row r="118" spans="1:6" ht="15.2" hidden="1" customHeight="1" outlineLevel="1">
      <c r="A118" s="109"/>
      <c r="B118" s="110" t="s">
        <v>222</v>
      </c>
      <c r="C118" s="111">
        <v>0</v>
      </c>
      <c r="D118" s="111">
        <v>224622</v>
      </c>
      <c r="E118" s="111">
        <v>224622</v>
      </c>
      <c r="F118" s="112"/>
    </row>
    <row r="119" spans="1:6" ht="15.2" hidden="1" customHeight="1" outlineLevel="1">
      <c r="A119" s="109"/>
      <c r="B119" s="110" t="s">
        <v>278</v>
      </c>
      <c r="C119" s="111">
        <v>0</v>
      </c>
      <c r="D119" s="111">
        <v>0</v>
      </c>
      <c r="E119" s="111">
        <v>0</v>
      </c>
      <c r="F119" s="112"/>
    </row>
    <row r="120" spans="1:6" ht="15.2" hidden="1" customHeight="1" outlineLevel="1">
      <c r="A120" s="109"/>
      <c r="B120" s="110" t="s">
        <v>223</v>
      </c>
      <c r="C120" s="114"/>
      <c r="D120" s="114"/>
      <c r="E120" s="111">
        <v>0</v>
      </c>
      <c r="F120" s="112"/>
    </row>
    <row r="121" spans="1:6" ht="15.2" hidden="1" customHeight="1" outlineLevel="1">
      <c r="A121" s="109"/>
      <c r="B121" s="110" t="s">
        <v>224</v>
      </c>
      <c r="C121" s="114"/>
      <c r="D121" s="111">
        <v>0</v>
      </c>
      <c r="E121" s="111">
        <v>0</v>
      </c>
      <c r="F121" s="112"/>
    </row>
    <row r="122" spans="1:6" ht="15.2" hidden="1" customHeight="1" outlineLevel="1">
      <c r="A122" s="109"/>
      <c r="B122" s="110" t="s">
        <v>225</v>
      </c>
      <c r="C122" s="111">
        <v>0</v>
      </c>
      <c r="D122" s="111">
        <v>0</v>
      </c>
      <c r="E122" s="111">
        <v>0</v>
      </c>
      <c r="F122" s="112"/>
    </row>
    <row r="123" spans="1:6" ht="15.2" customHeight="1" collapsed="1">
      <c r="A123" s="109" t="s">
        <v>43</v>
      </c>
      <c r="B123" s="113" t="s">
        <v>229</v>
      </c>
      <c r="C123" s="111">
        <f>SUM($C$95:$C$122)</f>
        <v>4808974.8900857884</v>
      </c>
      <c r="D123" s="111">
        <f>SUM($D$95:$D$122)</f>
        <v>14642397.389914213</v>
      </c>
      <c r="E123" s="111">
        <f>SUM($E$95:$E$122)</f>
        <v>19451372.280000001</v>
      </c>
      <c r="F123" s="112"/>
    </row>
    <row r="124" spans="1:6" ht="15.2" hidden="1" customHeight="1" outlineLevel="1">
      <c r="A124" s="109"/>
      <c r="B124" s="110" t="s">
        <v>272</v>
      </c>
      <c r="C124" s="111">
        <v>148203.33999999997</v>
      </c>
      <c r="D124" s="111">
        <v>360319.66000000003</v>
      </c>
      <c r="E124" s="111">
        <v>508523</v>
      </c>
      <c r="F124" s="112"/>
    </row>
    <row r="125" spans="1:6" ht="15.2" hidden="1" customHeight="1" outlineLevel="1">
      <c r="A125" s="109"/>
      <c r="B125" s="110" t="s">
        <v>203</v>
      </c>
      <c r="C125" s="111">
        <v>137606</v>
      </c>
      <c r="D125" s="111">
        <v>0</v>
      </c>
      <c r="E125" s="111">
        <v>137606</v>
      </c>
      <c r="F125" s="112"/>
    </row>
    <row r="126" spans="1:6" ht="15.2" hidden="1" customHeight="1" outlineLevel="1">
      <c r="A126" s="109"/>
      <c r="B126" s="110" t="s">
        <v>204</v>
      </c>
      <c r="C126" s="111">
        <v>289988</v>
      </c>
      <c r="D126" s="111">
        <v>485995</v>
      </c>
      <c r="E126" s="111">
        <v>775983</v>
      </c>
      <c r="F126" s="112"/>
    </row>
    <row r="127" spans="1:6" ht="15.2" hidden="1" customHeight="1" outlineLevel="1">
      <c r="A127" s="109"/>
      <c r="B127" s="110" t="s">
        <v>205</v>
      </c>
      <c r="C127" s="111">
        <v>0</v>
      </c>
      <c r="D127" s="111">
        <v>0</v>
      </c>
      <c r="E127" s="111">
        <v>0</v>
      </c>
      <c r="F127" s="112"/>
    </row>
    <row r="128" spans="1:6" ht="15.2" hidden="1" customHeight="1" outlineLevel="1">
      <c r="A128" s="109"/>
      <c r="B128" s="110" t="s">
        <v>206</v>
      </c>
      <c r="C128" s="111">
        <v>0</v>
      </c>
      <c r="D128" s="111">
        <v>0</v>
      </c>
      <c r="E128" s="111">
        <v>0</v>
      </c>
      <c r="F128" s="112"/>
    </row>
    <row r="129" spans="1:6" ht="15.2" hidden="1" customHeight="1" outlineLevel="1">
      <c r="A129" s="109"/>
      <c r="B129" s="110" t="s">
        <v>207</v>
      </c>
      <c r="C129" s="111">
        <v>48751</v>
      </c>
      <c r="D129" s="111">
        <v>954263</v>
      </c>
      <c r="E129" s="111">
        <v>1003014</v>
      </c>
      <c r="F129" s="112"/>
    </row>
    <row r="130" spans="1:6" ht="15.2" hidden="1" customHeight="1" outlineLevel="1">
      <c r="A130" s="109"/>
      <c r="B130" s="110" t="s">
        <v>208</v>
      </c>
      <c r="C130" s="111">
        <v>1163598.5876804618</v>
      </c>
      <c r="D130" s="111">
        <v>11870267.782319542</v>
      </c>
      <c r="E130" s="111">
        <v>13033866.370000005</v>
      </c>
      <c r="F130" s="112"/>
    </row>
    <row r="131" spans="1:6" ht="15.2" hidden="1" customHeight="1" outlineLevel="1">
      <c r="A131" s="109"/>
      <c r="B131" s="110" t="s">
        <v>209</v>
      </c>
      <c r="C131" s="111">
        <v>147598</v>
      </c>
      <c r="D131" s="111">
        <v>3014294</v>
      </c>
      <c r="E131" s="111">
        <v>3161892</v>
      </c>
      <c r="F131" s="112"/>
    </row>
    <row r="132" spans="1:6" ht="15.2" hidden="1" customHeight="1" outlineLevel="1">
      <c r="A132" s="109"/>
      <c r="B132" s="110" t="s">
        <v>283</v>
      </c>
      <c r="C132" s="111"/>
      <c r="D132" s="111"/>
      <c r="E132" s="111">
        <v>0</v>
      </c>
      <c r="F132" s="112"/>
    </row>
    <row r="133" spans="1:6" ht="15.2" hidden="1" customHeight="1" outlineLevel="1">
      <c r="A133" s="109"/>
      <c r="B133" s="110" t="s">
        <v>211</v>
      </c>
      <c r="C133" s="111">
        <v>1318408</v>
      </c>
      <c r="D133" s="111">
        <v>11589226</v>
      </c>
      <c r="E133" s="111">
        <v>12907634</v>
      </c>
      <c r="F133" s="112"/>
    </row>
    <row r="134" spans="1:6" ht="15.2" hidden="1" customHeight="1" outlineLevel="1">
      <c r="A134" s="109"/>
      <c r="B134" s="110" t="s">
        <v>212</v>
      </c>
      <c r="C134" s="111">
        <v>3649141</v>
      </c>
      <c r="D134" s="111">
        <v>40226</v>
      </c>
      <c r="E134" s="111">
        <v>3689367</v>
      </c>
      <c r="F134" s="112"/>
    </row>
    <row r="135" spans="1:6" ht="15.2" hidden="1" customHeight="1" outlineLevel="1">
      <c r="A135" s="109"/>
      <c r="B135" s="110" t="s">
        <v>213</v>
      </c>
      <c r="C135" s="111">
        <v>1368561</v>
      </c>
      <c r="D135" s="111">
        <v>12313186</v>
      </c>
      <c r="E135" s="111">
        <v>13681747</v>
      </c>
      <c r="F135" s="112"/>
    </row>
    <row r="136" spans="1:6" ht="15.2" hidden="1" customHeight="1" outlineLevel="1">
      <c r="A136" s="109"/>
      <c r="B136" s="110" t="s">
        <v>214</v>
      </c>
      <c r="C136" s="111">
        <v>676168</v>
      </c>
      <c r="D136" s="111">
        <v>138784</v>
      </c>
      <c r="E136" s="111">
        <v>814952</v>
      </c>
      <c r="F136" s="112"/>
    </row>
    <row r="137" spans="1:6" ht="15.2" hidden="1" customHeight="1" outlineLevel="1">
      <c r="A137" s="109"/>
      <c r="B137" s="110" t="s">
        <v>273</v>
      </c>
      <c r="C137" s="111">
        <v>0</v>
      </c>
      <c r="D137" s="111">
        <v>368674</v>
      </c>
      <c r="E137" s="111">
        <v>368674</v>
      </c>
      <c r="F137" s="112"/>
    </row>
    <row r="138" spans="1:6" ht="15.2" hidden="1" customHeight="1" outlineLevel="1">
      <c r="A138" s="109"/>
      <c r="B138" s="110" t="s">
        <v>215</v>
      </c>
      <c r="C138" s="111">
        <v>243329</v>
      </c>
      <c r="D138" s="111">
        <v>0</v>
      </c>
      <c r="E138" s="111">
        <v>243329</v>
      </c>
      <c r="F138" s="112"/>
    </row>
    <row r="139" spans="1:6" ht="15.2" hidden="1" customHeight="1" outlineLevel="1">
      <c r="A139" s="109"/>
      <c r="B139" s="110" t="s">
        <v>216</v>
      </c>
      <c r="C139" s="111">
        <v>0</v>
      </c>
      <c r="D139" s="111">
        <v>21723</v>
      </c>
      <c r="E139" s="111">
        <v>21723</v>
      </c>
      <c r="F139" s="112"/>
    </row>
    <row r="140" spans="1:6" ht="15.2" hidden="1" customHeight="1" outlineLevel="1">
      <c r="A140" s="109"/>
      <c r="B140" s="110" t="s">
        <v>217</v>
      </c>
      <c r="C140" s="111">
        <v>0</v>
      </c>
      <c r="D140" s="111">
        <v>4028201.0400000005</v>
      </c>
      <c r="E140" s="111">
        <v>4028201.0400000005</v>
      </c>
      <c r="F140" s="112"/>
    </row>
    <row r="141" spans="1:6" ht="15.2" hidden="1" customHeight="1" outlineLevel="1">
      <c r="A141" s="109"/>
      <c r="B141" s="110" t="s">
        <v>218</v>
      </c>
      <c r="C141" s="111">
        <v>0</v>
      </c>
      <c r="D141" s="111">
        <v>0</v>
      </c>
      <c r="E141" s="111">
        <v>0</v>
      </c>
      <c r="F141" s="112"/>
    </row>
    <row r="142" spans="1:6" ht="15.2" hidden="1" customHeight="1" outlineLevel="1">
      <c r="A142" s="109"/>
      <c r="B142" s="110" t="s">
        <v>219</v>
      </c>
      <c r="C142" s="111">
        <v>0</v>
      </c>
      <c r="D142" s="111">
        <v>0</v>
      </c>
      <c r="E142" s="111">
        <v>0</v>
      </c>
      <c r="F142" s="112"/>
    </row>
    <row r="143" spans="1:6" ht="15.2" hidden="1" customHeight="1" outlineLevel="1">
      <c r="A143" s="109"/>
      <c r="B143" s="110" t="s">
        <v>277</v>
      </c>
      <c r="C143" s="111">
        <v>49379</v>
      </c>
      <c r="D143" s="111">
        <v>239387</v>
      </c>
      <c r="E143" s="111">
        <v>288766</v>
      </c>
      <c r="F143" s="112"/>
    </row>
    <row r="144" spans="1:6" ht="15.2" hidden="1" customHeight="1" outlineLevel="1">
      <c r="A144" s="109"/>
      <c r="B144" s="110" t="s">
        <v>220</v>
      </c>
      <c r="C144" s="111">
        <v>0</v>
      </c>
      <c r="D144" s="111">
        <v>358319</v>
      </c>
      <c r="E144" s="111">
        <v>358319</v>
      </c>
      <c r="F144" s="112"/>
    </row>
    <row r="145" spans="1:6" ht="15.2" hidden="1" customHeight="1" outlineLevel="1">
      <c r="A145" s="109"/>
      <c r="B145" s="110" t="s">
        <v>221</v>
      </c>
      <c r="C145" s="114"/>
      <c r="D145" s="114"/>
      <c r="E145" s="111">
        <v>0</v>
      </c>
      <c r="F145" s="112"/>
    </row>
    <row r="146" spans="1:6" ht="15.2" hidden="1" customHeight="1" outlineLevel="1">
      <c r="A146" s="109"/>
      <c r="B146" s="110" t="s">
        <v>274</v>
      </c>
      <c r="C146" s="111">
        <v>0</v>
      </c>
      <c r="D146" s="111">
        <v>0</v>
      </c>
      <c r="E146" s="111">
        <v>0</v>
      </c>
      <c r="F146" s="112"/>
    </row>
    <row r="147" spans="1:6" ht="15.2" hidden="1" customHeight="1" outlineLevel="1">
      <c r="A147" s="109"/>
      <c r="B147" s="110" t="s">
        <v>222</v>
      </c>
      <c r="C147" s="111">
        <v>35059</v>
      </c>
      <c r="D147" s="111">
        <v>2778193</v>
      </c>
      <c r="E147" s="111">
        <v>2813252</v>
      </c>
      <c r="F147" s="112"/>
    </row>
    <row r="148" spans="1:6" ht="15.2" hidden="1" customHeight="1" outlineLevel="1">
      <c r="A148" s="109"/>
      <c r="B148" s="110" t="s">
        <v>278</v>
      </c>
      <c r="C148" s="111">
        <v>129908</v>
      </c>
      <c r="D148" s="111">
        <v>0</v>
      </c>
      <c r="E148" s="111">
        <v>129908</v>
      </c>
      <c r="F148" s="112"/>
    </row>
    <row r="149" spans="1:6" ht="15.2" hidden="1" customHeight="1" outlineLevel="1">
      <c r="A149" s="109"/>
      <c r="B149" s="110" t="s">
        <v>223</v>
      </c>
      <c r="C149" s="111">
        <v>274738</v>
      </c>
      <c r="D149" s="111">
        <v>203699</v>
      </c>
      <c r="E149" s="111">
        <v>478437</v>
      </c>
      <c r="F149" s="112"/>
    </row>
    <row r="150" spans="1:6" ht="15.2" hidden="1" customHeight="1" outlineLevel="1">
      <c r="A150" s="109"/>
      <c r="B150" s="110" t="s">
        <v>224</v>
      </c>
      <c r="C150" s="111">
        <v>365032.29</v>
      </c>
      <c r="D150" s="111">
        <v>4326815.8899999997</v>
      </c>
      <c r="E150" s="111">
        <v>4691848.18</v>
      </c>
      <c r="F150" s="112"/>
    </row>
    <row r="151" spans="1:6" ht="15.2" hidden="1" customHeight="1" outlineLevel="1">
      <c r="A151" s="109"/>
      <c r="B151" s="110" t="s">
        <v>225</v>
      </c>
      <c r="C151" s="111">
        <v>110821</v>
      </c>
      <c r="D151" s="111">
        <v>853229</v>
      </c>
      <c r="E151" s="111">
        <v>964050</v>
      </c>
      <c r="F151" s="112"/>
    </row>
    <row r="152" spans="1:6" ht="15.2" customHeight="1" collapsed="1">
      <c r="A152" s="109" t="s">
        <v>45</v>
      </c>
      <c r="B152" s="113" t="s">
        <v>230</v>
      </c>
      <c r="C152" s="111">
        <f>SUM($C$124:$C$151)</f>
        <v>10156289.217680462</v>
      </c>
      <c r="D152" s="111">
        <f>SUM($D$124:$D$151)</f>
        <v>53944802.372319542</v>
      </c>
      <c r="E152" s="111">
        <f>SUM($E$124:$E$151)</f>
        <v>64101091.590000004</v>
      </c>
      <c r="F152" s="112"/>
    </row>
    <row r="153" spans="1:6" ht="15.2" hidden="1" customHeight="1" outlineLevel="1">
      <c r="A153" s="109"/>
      <c r="B153" s="110" t="s">
        <v>272</v>
      </c>
      <c r="C153" s="111">
        <v>490080</v>
      </c>
      <c r="D153" s="111">
        <v>2269780</v>
      </c>
      <c r="E153" s="111">
        <v>2759860</v>
      </c>
      <c r="F153" s="112"/>
    </row>
    <row r="154" spans="1:6" ht="15.2" hidden="1" customHeight="1" outlineLevel="1">
      <c r="A154" s="109"/>
      <c r="B154" s="110" t="s">
        <v>203</v>
      </c>
      <c r="C154" s="111">
        <v>1529415</v>
      </c>
      <c r="D154" s="111">
        <v>-578</v>
      </c>
      <c r="E154" s="111">
        <v>1528837</v>
      </c>
      <c r="F154" s="112"/>
    </row>
    <row r="155" spans="1:6" ht="15.2" hidden="1" customHeight="1" outlineLevel="1">
      <c r="A155" s="109"/>
      <c r="B155" s="110" t="s">
        <v>204</v>
      </c>
      <c r="C155" s="111">
        <v>472124</v>
      </c>
      <c r="D155" s="111">
        <v>2193776</v>
      </c>
      <c r="E155" s="111">
        <v>2665900</v>
      </c>
      <c r="F155" s="112"/>
    </row>
    <row r="156" spans="1:6" ht="15.2" hidden="1" customHeight="1" outlineLevel="1">
      <c r="A156" s="109"/>
      <c r="B156" s="110" t="s">
        <v>205</v>
      </c>
      <c r="C156" s="111">
        <v>0</v>
      </c>
      <c r="D156" s="111">
        <v>1654137</v>
      </c>
      <c r="E156" s="111">
        <v>1654137</v>
      </c>
      <c r="F156" s="112"/>
    </row>
    <row r="157" spans="1:6" ht="15.2" hidden="1" customHeight="1" outlineLevel="1">
      <c r="A157" s="109"/>
      <c r="B157" s="110" t="s">
        <v>206</v>
      </c>
      <c r="C157" s="111">
        <v>1424306</v>
      </c>
      <c r="D157" s="111">
        <v>5455683</v>
      </c>
      <c r="E157" s="111">
        <v>6879989</v>
      </c>
      <c r="F157" s="112"/>
    </row>
    <row r="158" spans="1:6" ht="15.2" hidden="1" customHeight="1" outlineLevel="1">
      <c r="A158" s="109"/>
      <c r="B158" s="110" t="s">
        <v>207</v>
      </c>
      <c r="C158" s="111">
        <v>40295</v>
      </c>
      <c r="D158" s="111">
        <v>2141236</v>
      </c>
      <c r="E158" s="111">
        <v>2181531</v>
      </c>
      <c r="F158" s="112"/>
    </row>
    <row r="159" spans="1:6" ht="15.2" hidden="1" customHeight="1" outlineLevel="1">
      <c r="A159" s="109"/>
      <c r="B159" s="110" t="s">
        <v>208</v>
      </c>
      <c r="C159" s="111">
        <v>986931</v>
      </c>
      <c r="D159" s="111">
        <v>31074899.236059282</v>
      </c>
      <c r="E159" s="111">
        <v>32061830.236059282</v>
      </c>
      <c r="F159" s="112"/>
    </row>
    <row r="160" spans="1:6" ht="15.2" hidden="1" customHeight="1" outlineLevel="1">
      <c r="A160" s="109"/>
      <c r="B160" s="110" t="s">
        <v>209</v>
      </c>
      <c r="C160" s="111">
        <v>-323705</v>
      </c>
      <c r="D160" s="111">
        <v>6179118</v>
      </c>
      <c r="E160" s="111">
        <v>5855413</v>
      </c>
      <c r="F160" s="112"/>
    </row>
    <row r="161" spans="1:6" ht="15.2" hidden="1" customHeight="1" outlineLevel="1">
      <c r="A161" s="109"/>
      <c r="B161" s="110" t="s">
        <v>283</v>
      </c>
      <c r="C161" s="111">
        <v>341640</v>
      </c>
      <c r="D161" s="111">
        <v>0</v>
      </c>
      <c r="E161" s="111">
        <v>341640</v>
      </c>
      <c r="F161" s="112"/>
    </row>
    <row r="162" spans="1:6" ht="15.2" hidden="1" customHeight="1" outlineLevel="1">
      <c r="A162" s="109"/>
      <c r="B162" s="110" t="s">
        <v>211</v>
      </c>
      <c r="C162" s="111">
        <v>2498785</v>
      </c>
      <c r="D162" s="111">
        <v>38013543</v>
      </c>
      <c r="E162" s="111">
        <v>40512328</v>
      </c>
      <c r="F162" s="112"/>
    </row>
    <row r="163" spans="1:6" ht="15.2" hidden="1" customHeight="1" outlineLevel="1">
      <c r="A163" s="109"/>
      <c r="B163" s="110" t="s">
        <v>212</v>
      </c>
      <c r="C163" s="111">
        <v>4628422</v>
      </c>
      <c r="D163" s="111">
        <v>-94931</v>
      </c>
      <c r="E163" s="111">
        <v>4533491</v>
      </c>
      <c r="F163" s="112"/>
    </row>
    <row r="164" spans="1:6" ht="15.2" hidden="1" customHeight="1" outlineLevel="1">
      <c r="A164" s="109"/>
      <c r="B164" s="110" t="s">
        <v>213</v>
      </c>
      <c r="C164" s="111">
        <v>3524233</v>
      </c>
      <c r="D164" s="111">
        <v>66233805</v>
      </c>
      <c r="E164" s="111">
        <v>69758038</v>
      </c>
      <c r="F164" s="112"/>
    </row>
    <row r="165" spans="1:6" ht="15.2" hidden="1" customHeight="1" outlineLevel="1">
      <c r="A165" s="109"/>
      <c r="B165" s="110" t="s">
        <v>214</v>
      </c>
      <c r="C165" s="111">
        <v>2805055</v>
      </c>
      <c r="D165" s="111">
        <v>1150495</v>
      </c>
      <c r="E165" s="111">
        <v>3955550</v>
      </c>
      <c r="F165" s="112"/>
    </row>
    <row r="166" spans="1:6" ht="15.2" hidden="1" customHeight="1" outlineLevel="1">
      <c r="A166" s="109"/>
      <c r="B166" s="110" t="s">
        <v>273</v>
      </c>
      <c r="C166" s="111">
        <v>84190</v>
      </c>
      <c r="D166" s="111">
        <v>4283836</v>
      </c>
      <c r="E166" s="111">
        <v>4368026</v>
      </c>
      <c r="F166" s="112"/>
    </row>
    <row r="167" spans="1:6" ht="15.2" hidden="1" customHeight="1" outlineLevel="1">
      <c r="A167" s="109"/>
      <c r="B167" s="110" t="s">
        <v>215</v>
      </c>
      <c r="C167" s="111">
        <v>430055</v>
      </c>
      <c r="D167" s="111">
        <v>-2133</v>
      </c>
      <c r="E167" s="111">
        <v>427922</v>
      </c>
      <c r="F167" s="112"/>
    </row>
    <row r="168" spans="1:6" ht="15.2" hidden="1" customHeight="1" outlineLevel="1">
      <c r="A168" s="109"/>
      <c r="B168" s="110" t="s">
        <v>216</v>
      </c>
      <c r="C168" s="111">
        <v>-82919</v>
      </c>
      <c r="D168" s="111">
        <v>6689395.451134</v>
      </c>
      <c r="E168" s="111">
        <v>6606476.451134</v>
      </c>
      <c r="F168" s="112"/>
    </row>
    <row r="169" spans="1:6" ht="15.2" hidden="1" customHeight="1" outlineLevel="1">
      <c r="A169" s="109"/>
      <c r="B169" s="110" t="s">
        <v>217</v>
      </c>
      <c r="C169" s="111">
        <v>743003.9170576015</v>
      </c>
      <c r="D169" s="111">
        <v>7577986.4788899738</v>
      </c>
      <c r="E169" s="111">
        <v>8320990.3959475756</v>
      </c>
      <c r="F169" s="112"/>
    </row>
    <row r="170" spans="1:6" ht="15.2" hidden="1" customHeight="1" outlineLevel="1">
      <c r="A170" s="109"/>
      <c r="B170" s="110" t="s">
        <v>218</v>
      </c>
      <c r="C170" s="111">
        <v>3600150</v>
      </c>
      <c r="D170" s="111">
        <v>48646296</v>
      </c>
      <c r="E170" s="111">
        <v>52246446</v>
      </c>
      <c r="F170" s="112"/>
    </row>
    <row r="171" spans="1:6" ht="15.2" hidden="1" customHeight="1" outlineLevel="1">
      <c r="A171" s="109"/>
      <c r="B171" s="110" t="s">
        <v>219</v>
      </c>
      <c r="C171" s="111">
        <v>23595</v>
      </c>
      <c r="D171" s="111">
        <v>0</v>
      </c>
      <c r="E171" s="111">
        <v>23595</v>
      </c>
      <c r="F171" s="112"/>
    </row>
    <row r="172" spans="1:6" ht="15.2" hidden="1" customHeight="1" outlineLevel="1">
      <c r="A172" s="109"/>
      <c r="B172" s="110" t="s">
        <v>277</v>
      </c>
      <c r="C172" s="111">
        <v>372539</v>
      </c>
      <c r="D172" s="111">
        <v>641463</v>
      </c>
      <c r="E172" s="111">
        <v>1014002</v>
      </c>
      <c r="F172" s="112"/>
    </row>
    <row r="173" spans="1:6" ht="15.2" hidden="1" customHeight="1" outlineLevel="1">
      <c r="A173" s="109"/>
      <c r="B173" s="110" t="s">
        <v>220</v>
      </c>
      <c r="C173" s="111">
        <v>96463</v>
      </c>
      <c r="D173" s="111">
        <v>4477892</v>
      </c>
      <c r="E173" s="111">
        <v>4574355</v>
      </c>
      <c r="F173" s="112"/>
    </row>
    <row r="174" spans="1:6" ht="15.2" hidden="1" customHeight="1" outlineLevel="1">
      <c r="A174" s="109"/>
      <c r="B174" s="110" t="s">
        <v>221</v>
      </c>
      <c r="C174" s="111">
        <v>102375</v>
      </c>
      <c r="D174" s="114"/>
      <c r="E174" s="111">
        <v>102375</v>
      </c>
      <c r="F174" s="112"/>
    </row>
    <row r="175" spans="1:6" ht="15.2" hidden="1" customHeight="1" outlineLevel="1">
      <c r="A175" s="109"/>
      <c r="B175" s="110" t="s">
        <v>274</v>
      </c>
      <c r="C175" s="111">
        <v>43389</v>
      </c>
      <c r="D175" s="111">
        <v>-5142</v>
      </c>
      <c r="E175" s="111">
        <v>38247</v>
      </c>
      <c r="F175" s="112"/>
    </row>
    <row r="176" spans="1:6" ht="15.2" hidden="1" customHeight="1" outlineLevel="1">
      <c r="A176" s="109"/>
      <c r="B176" s="110" t="s">
        <v>222</v>
      </c>
      <c r="C176" s="111">
        <v>-2413613</v>
      </c>
      <c r="D176" s="111">
        <v>-18906955</v>
      </c>
      <c r="E176" s="111">
        <v>-21320568</v>
      </c>
      <c r="F176" s="112"/>
    </row>
    <row r="177" spans="1:6" ht="15.2" hidden="1" customHeight="1" outlineLevel="1">
      <c r="A177" s="109"/>
      <c r="B177" s="110" t="s">
        <v>278</v>
      </c>
      <c r="C177" s="111">
        <v>1010010.16</v>
      </c>
      <c r="D177" s="111">
        <v>0</v>
      </c>
      <c r="E177" s="111">
        <v>1010010.16</v>
      </c>
      <c r="F177" s="112"/>
    </row>
    <row r="178" spans="1:6" ht="15.2" hidden="1" customHeight="1" outlineLevel="1">
      <c r="A178" s="109"/>
      <c r="B178" s="110" t="s">
        <v>223</v>
      </c>
      <c r="C178" s="111">
        <v>2102410</v>
      </c>
      <c r="D178" s="111">
        <v>7852435</v>
      </c>
      <c r="E178" s="111">
        <v>9954845</v>
      </c>
      <c r="F178" s="112"/>
    </row>
    <row r="179" spans="1:6" ht="15.2" hidden="1" customHeight="1" outlineLevel="1">
      <c r="A179" s="109"/>
      <c r="B179" s="110" t="s">
        <v>224</v>
      </c>
      <c r="C179" s="111">
        <v>890206.14999999991</v>
      </c>
      <c r="D179" s="111">
        <v>32171483.56000001</v>
      </c>
      <c r="E179" s="111">
        <v>33061689.710000008</v>
      </c>
      <c r="F179" s="112"/>
    </row>
    <row r="180" spans="1:6" ht="15.2" hidden="1" customHeight="1" outlineLevel="1">
      <c r="A180" s="109"/>
      <c r="B180" s="110" t="s">
        <v>225</v>
      </c>
      <c r="C180" s="111">
        <v>3010930</v>
      </c>
      <c r="D180" s="111">
        <v>13016699</v>
      </c>
      <c r="E180" s="111">
        <v>16027629</v>
      </c>
      <c r="F180" s="112"/>
    </row>
    <row r="181" spans="1:6" ht="15.2" customHeight="1" collapsed="1">
      <c r="A181" s="109" t="s">
        <v>59</v>
      </c>
      <c r="B181" s="113" t="s">
        <v>231</v>
      </c>
      <c r="C181" s="111">
        <f>SUM($C$153:$C$180)</f>
        <v>28430365.227057599</v>
      </c>
      <c r="D181" s="111">
        <f>SUM($D$153:$D$180)</f>
        <v>262714219.72608325</v>
      </c>
      <c r="E181" s="111">
        <f>SUM($E$153:$E$180)</f>
        <v>291144584.95314085</v>
      </c>
      <c r="F181" s="112"/>
    </row>
    <row r="182" spans="1:6" ht="15.2" hidden="1" customHeight="1" outlineLevel="1">
      <c r="A182" s="109"/>
      <c r="B182" s="110" t="s">
        <v>272</v>
      </c>
      <c r="C182" s="111">
        <v>19230594.34</v>
      </c>
      <c r="D182" s="111">
        <v>49524661.160000004</v>
      </c>
      <c r="E182" s="111">
        <v>68755255.5</v>
      </c>
      <c r="F182" s="112"/>
    </row>
    <row r="183" spans="1:6" ht="15.2" hidden="1" customHeight="1" outlineLevel="1">
      <c r="A183" s="109"/>
      <c r="B183" s="110" t="s">
        <v>203</v>
      </c>
      <c r="C183" s="111">
        <v>133796906</v>
      </c>
      <c r="D183" s="111">
        <v>578</v>
      </c>
      <c r="E183" s="111">
        <v>133797484</v>
      </c>
      <c r="F183" s="112"/>
    </row>
    <row r="184" spans="1:6" ht="15.2" hidden="1" customHeight="1" outlineLevel="1">
      <c r="A184" s="109"/>
      <c r="B184" s="110" t="s">
        <v>204</v>
      </c>
      <c r="C184" s="111">
        <v>64212368</v>
      </c>
      <c r="D184" s="111">
        <v>114132638</v>
      </c>
      <c r="E184" s="111">
        <v>178345006</v>
      </c>
      <c r="F184" s="112"/>
    </row>
    <row r="185" spans="1:6" ht="15.2" hidden="1" customHeight="1" outlineLevel="1">
      <c r="A185" s="109"/>
      <c r="B185" s="110" t="s">
        <v>205</v>
      </c>
      <c r="C185" s="111">
        <v>0</v>
      </c>
      <c r="D185" s="111">
        <v>61819260</v>
      </c>
      <c r="E185" s="111">
        <v>61819260</v>
      </c>
      <c r="F185" s="112"/>
    </row>
    <row r="186" spans="1:6" ht="15.2" hidden="1" customHeight="1" outlineLevel="1">
      <c r="A186" s="109"/>
      <c r="B186" s="110" t="s">
        <v>206</v>
      </c>
      <c r="C186" s="111">
        <v>45520225</v>
      </c>
      <c r="D186" s="111">
        <v>113101313</v>
      </c>
      <c r="E186" s="111">
        <v>158621538</v>
      </c>
      <c r="F186" s="112"/>
    </row>
    <row r="187" spans="1:6" ht="15.2" hidden="1" customHeight="1" outlineLevel="1">
      <c r="A187" s="109"/>
      <c r="B187" s="110" t="s">
        <v>207</v>
      </c>
      <c r="C187" s="111">
        <v>1265688</v>
      </c>
      <c r="D187" s="111">
        <v>62992282</v>
      </c>
      <c r="E187" s="111">
        <v>64257970</v>
      </c>
      <c r="F187" s="112"/>
    </row>
    <row r="188" spans="1:6" ht="15.2" hidden="1" customHeight="1" outlineLevel="1">
      <c r="A188" s="109"/>
      <c r="B188" s="110" t="s">
        <v>208</v>
      </c>
      <c r="C188" s="111">
        <v>306543810.34999198</v>
      </c>
      <c r="D188" s="111">
        <v>2957573873.1470799</v>
      </c>
      <c r="E188" s="111">
        <v>3264117683.4970717</v>
      </c>
      <c r="F188" s="112"/>
    </row>
    <row r="189" spans="1:6" ht="15.2" hidden="1" customHeight="1" outlineLevel="1">
      <c r="A189" s="109"/>
      <c r="B189" s="110" t="s">
        <v>209</v>
      </c>
      <c r="C189" s="111">
        <v>50018405</v>
      </c>
      <c r="D189" s="111">
        <v>937288614</v>
      </c>
      <c r="E189" s="111">
        <v>987307019</v>
      </c>
      <c r="F189" s="112"/>
    </row>
    <row r="190" spans="1:6" ht="15.2" hidden="1" customHeight="1" outlineLevel="1">
      <c r="A190" s="109"/>
      <c r="B190" s="110" t="s">
        <v>283</v>
      </c>
      <c r="C190" s="111">
        <v>14738004</v>
      </c>
      <c r="D190" s="111">
        <v>0</v>
      </c>
      <c r="E190" s="111">
        <v>14738004</v>
      </c>
      <c r="F190" s="112"/>
    </row>
    <row r="191" spans="1:6" ht="15.2" hidden="1" customHeight="1" outlineLevel="1">
      <c r="A191" s="109"/>
      <c r="B191" s="110" t="s">
        <v>211</v>
      </c>
      <c r="C191" s="111">
        <v>433176247</v>
      </c>
      <c r="D191" s="111">
        <v>2764721067</v>
      </c>
      <c r="E191" s="111">
        <v>3197897314</v>
      </c>
      <c r="F191" s="112"/>
    </row>
    <row r="192" spans="1:6" ht="15.2" hidden="1" customHeight="1" outlineLevel="1">
      <c r="A192" s="109"/>
      <c r="B192" s="110" t="s">
        <v>212</v>
      </c>
      <c r="C192" s="111">
        <v>264848008</v>
      </c>
      <c r="D192" s="111">
        <v>4141540</v>
      </c>
      <c r="E192" s="111">
        <v>268989548</v>
      </c>
      <c r="F192" s="112"/>
    </row>
    <row r="193" spans="1:6" ht="15.2" hidden="1" customHeight="1" outlineLevel="1">
      <c r="A193" s="109"/>
      <c r="B193" s="110" t="s">
        <v>213</v>
      </c>
      <c r="C193" s="111">
        <v>246909446</v>
      </c>
      <c r="D193" s="111">
        <v>4493794456</v>
      </c>
      <c r="E193" s="111">
        <v>4740703902</v>
      </c>
      <c r="F193" s="112"/>
    </row>
    <row r="194" spans="1:6" ht="15.2" hidden="1" customHeight="1" outlineLevel="1">
      <c r="A194" s="109"/>
      <c r="B194" s="110" t="s">
        <v>214</v>
      </c>
      <c r="C194" s="111">
        <v>156136727.99241334</v>
      </c>
      <c r="D194" s="111">
        <v>27225243.007586673</v>
      </c>
      <c r="E194" s="111">
        <v>183361971</v>
      </c>
      <c r="F194" s="112"/>
    </row>
    <row r="195" spans="1:6" ht="15.2" hidden="1" customHeight="1" outlineLevel="1">
      <c r="A195" s="109"/>
      <c r="B195" s="110" t="s">
        <v>273</v>
      </c>
      <c r="C195" s="111">
        <v>161716.81</v>
      </c>
      <c r="D195" s="111">
        <v>164170448.19</v>
      </c>
      <c r="E195" s="111">
        <v>164332165</v>
      </c>
      <c r="F195" s="112"/>
    </row>
    <row r="196" spans="1:6" ht="15.2" hidden="1" customHeight="1" outlineLevel="1">
      <c r="A196" s="109"/>
      <c r="B196" s="110" t="s">
        <v>215</v>
      </c>
      <c r="C196" s="111">
        <v>37682072</v>
      </c>
      <c r="D196" s="111">
        <v>91587</v>
      </c>
      <c r="E196" s="111">
        <v>37773659</v>
      </c>
      <c r="F196" s="112"/>
    </row>
    <row r="197" spans="1:6" ht="15.2" hidden="1" customHeight="1" outlineLevel="1">
      <c r="A197" s="109"/>
      <c r="B197" s="110" t="s">
        <v>216</v>
      </c>
      <c r="C197" s="111">
        <v>82919</v>
      </c>
      <c r="D197" s="111">
        <v>144002002.548866</v>
      </c>
      <c r="E197" s="111">
        <v>144084921.548866</v>
      </c>
      <c r="F197" s="112"/>
    </row>
    <row r="198" spans="1:6" ht="15.2" hidden="1" customHeight="1" outlineLevel="1">
      <c r="A198" s="109"/>
      <c r="B198" s="110" t="s">
        <v>217</v>
      </c>
      <c r="C198" s="111">
        <v>41552616.075594693</v>
      </c>
      <c r="D198" s="111">
        <v>295546600.61067981</v>
      </c>
      <c r="E198" s="111">
        <v>337099216.68627453</v>
      </c>
      <c r="F198" s="112"/>
    </row>
    <row r="199" spans="1:6" ht="15.2" hidden="1" customHeight="1" outlineLevel="1">
      <c r="A199" s="109"/>
      <c r="B199" s="110" t="s">
        <v>218</v>
      </c>
      <c r="C199" s="111">
        <v>257381473</v>
      </c>
      <c r="D199" s="111">
        <v>2690079003</v>
      </c>
      <c r="E199" s="111">
        <v>2947460476</v>
      </c>
      <c r="F199" s="112"/>
    </row>
    <row r="200" spans="1:6" ht="15.2" hidden="1" customHeight="1" outlineLevel="1">
      <c r="A200" s="109"/>
      <c r="B200" s="110" t="s">
        <v>219</v>
      </c>
      <c r="C200" s="111">
        <v>11105855</v>
      </c>
      <c r="D200" s="111">
        <v>30913631</v>
      </c>
      <c r="E200" s="111">
        <v>42019486</v>
      </c>
      <c r="F200" s="112"/>
    </row>
    <row r="201" spans="1:6" ht="15.2" hidden="1" customHeight="1" outlineLevel="1">
      <c r="A201" s="109"/>
      <c r="B201" s="110" t="s">
        <v>277</v>
      </c>
      <c r="C201" s="111">
        <v>3484269</v>
      </c>
      <c r="D201" s="111">
        <v>20984938</v>
      </c>
      <c r="E201" s="111">
        <v>24469207</v>
      </c>
      <c r="F201" s="112"/>
    </row>
    <row r="202" spans="1:6" ht="15.2" hidden="1" customHeight="1" outlineLevel="1">
      <c r="A202" s="109"/>
      <c r="B202" s="110" t="s">
        <v>220</v>
      </c>
      <c r="C202" s="111">
        <v>2047169</v>
      </c>
      <c r="D202" s="111">
        <v>97606603</v>
      </c>
      <c r="E202" s="111">
        <v>99653772</v>
      </c>
      <c r="F202" s="112"/>
    </row>
    <row r="203" spans="1:6" ht="15.2" hidden="1" customHeight="1" outlineLevel="1">
      <c r="A203" s="109"/>
      <c r="B203" s="110" t="s">
        <v>221</v>
      </c>
      <c r="C203" s="111">
        <v>9016502</v>
      </c>
      <c r="D203" s="111">
        <v>0</v>
      </c>
      <c r="E203" s="111">
        <v>9016502</v>
      </c>
      <c r="F203" s="112"/>
    </row>
    <row r="204" spans="1:6" ht="15.2" hidden="1" customHeight="1" outlineLevel="1">
      <c r="A204" s="109"/>
      <c r="B204" s="110" t="s">
        <v>274</v>
      </c>
      <c r="C204" s="111">
        <v>2493475</v>
      </c>
      <c r="D204" s="111">
        <v>5142</v>
      </c>
      <c r="E204" s="111">
        <v>2498617</v>
      </c>
      <c r="F204" s="112"/>
    </row>
    <row r="205" spans="1:6" ht="15.2" hidden="1" customHeight="1" outlineLevel="1">
      <c r="A205" s="109"/>
      <c r="B205" s="110" t="s">
        <v>222</v>
      </c>
      <c r="C205" s="111">
        <v>365226694</v>
      </c>
      <c r="D205" s="111">
        <v>1822492510</v>
      </c>
      <c r="E205" s="111">
        <v>2187719204</v>
      </c>
      <c r="F205" s="112"/>
    </row>
    <row r="206" spans="1:6" ht="15.2" hidden="1" customHeight="1" outlineLevel="1">
      <c r="A206" s="109"/>
      <c r="B206" s="110" t="s">
        <v>278</v>
      </c>
      <c r="C206" s="111">
        <v>25370263.84</v>
      </c>
      <c r="D206" s="111">
        <v>0</v>
      </c>
      <c r="E206" s="111">
        <v>25370263.84</v>
      </c>
      <c r="F206" s="112"/>
    </row>
    <row r="207" spans="1:6" ht="15.2" hidden="1" customHeight="1" outlineLevel="1">
      <c r="A207" s="109"/>
      <c r="B207" s="110" t="s">
        <v>223</v>
      </c>
      <c r="C207" s="111">
        <v>190169954</v>
      </c>
      <c r="D207" s="111">
        <v>285746784</v>
      </c>
      <c r="E207" s="111">
        <v>475916738</v>
      </c>
      <c r="F207" s="112"/>
    </row>
    <row r="208" spans="1:6" ht="15.2" hidden="1" customHeight="1" outlineLevel="1">
      <c r="A208" s="109"/>
      <c r="B208" s="110" t="s">
        <v>224</v>
      </c>
      <c r="C208" s="111">
        <v>110852552.55999999</v>
      </c>
      <c r="D208" s="111">
        <v>1009957330.55</v>
      </c>
      <c r="E208" s="111">
        <v>1120809883.1099999</v>
      </c>
      <c r="F208" s="112"/>
    </row>
    <row r="209" spans="1:6" ht="15.2" hidden="1" customHeight="1" outlineLevel="1">
      <c r="A209" s="109"/>
      <c r="B209" s="110" t="s">
        <v>225</v>
      </c>
      <c r="C209" s="111">
        <v>80315447</v>
      </c>
      <c r="D209" s="111">
        <v>545792500</v>
      </c>
      <c r="E209" s="111">
        <v>626107947</v>
      </c>
      <c r="F209" s="112"/>
    </row>
    <row r="210" spans="1:6" ht="15.2" customHeight="1" collapsed="1">
      <c r="A210" s="109" t="s">
        <v>61</v>
      </c>
      <c r="B210" s="113" t="s">
        <v>232</v>
      </c>
      <c r="C210" s="111">
        <f>SUM($C$182:$C$209)</f>
        <v>2873339407.9679999</v>
      </c>
      <c r="D210" s="111">
        <f>SUM($D$182:$D$209)</f>
        <v>18693704605.214214</v>
      </c>
      <c r="E210" s="111">
        <f>SUM($E$182:$E$209)</f>
        <v>21567044013.182213</v>
      </c>
      <c r="F210" s="112"/>
    </row>
    <row r="211" spans="1:6" ht="15.2" hidden="1" customHeight="1" outlineLevel="1">
      <c r="A211" s="109"/>
      <c r="B211" s="110" t="s">
        <v>272</v>
      </c>
      <c r="C211" s="111">
        <v>5333</v>
      </c>
      <c r="D211" s="111">
        <v>520386</v>
      </c>
      <c r="E211" s="111">
        <v>525719</v>
      </c>
      <c r="F211" s="112"/>
    </row>
    <row r="212" spans="1:6" ht="15.2" hidden="1" customHeight="1" outlineLevel="1">
      <c r="A212" s="109"/>
      <c r="B212" s="110" t="s">
        <v>203</v>
      </c>
      <c r="C212" s="111">
        <v>2720694</v>
      </c>
      <c r="D212" s="111">
        <v>0</v>
      </c>
      <c r="E212" s="111">
        <v>2720694</v>
      </c>
      <c r="F212" s="112"/>
    </row>
    <row r="213" spans="1:6" ht="15.2" hidden="1" customHeight="1" outlineLevel="1">
      <c r="A213" s="109"/>
      <c r="B213" s="110" t="s">
        <v>204</v>
      </c>
      <c r="C213" s="111">
        <v>1351585</v>
      </c>
      <c r="D213" s="111">
        <v>2225843</v>
      </c>
      <c r="E213" s="111">
        <v>3577428</v>
      </c>
      <c r="F213" s="112"/>
    </row>
    <row r="214" spans="1:6" ht="15.2" hidden="1" customHeight="1" outlineLevel="1">
      <c r="A214" s="109"/>
      <c r="B214" s="110" t="s">
        <v>205</v>
      </c>
      <c r="C214" s="111">
        <v>0</v>
      </c>
      <c r="D214" s="111">
        <v>403483</v>
      </c>
      <c r="E214" s="111">
        <v>403483</v>
      </c>
      <c r="F214" s="112"/>
    </row>
    <row r="215" spans="1:6" ht="15.2" hidden="1" customHeight="1" outlineLevel="1">
      <c r="A215" s="109"/>
      <c r="B215" s="110" t="s">
        <v>206</v>
      </c>
      <c r="C215" s="111">
        <v>10000</v>
      </c>
      <c r="D215" s="111">
        <v>73733</v>
      </c>
      <c r="E215" s="111">
        <v>83733</v>
      </c>
      <c r="F215" s="112"/>
    </row>
    <row r="216" spans="1:6" ht="15.2" hidden="1" customHeight="1" outlineLevel="1">
      <c r="A216" s="109"/>
      <c r="B216" s="110" t="s">
        <v>207</v>
      </c>
      <c r="C216" s="111">
        <v>5000</v>
      </c>
      <c r="D216" s="111">
        <v>288025</v>
      </c>
      <c r="E216" s="111">
        <v>293025</v>
      </c>
      <c r="F216" s="112"/>
    </row>
    <row r="217" spans="1:6" ht="15.2" hidden="1" customHeight="1" outlineLevel="1">
      <c r="A217" s="109"/>
      <c r="B217" s="110" t="s">
        <v>208</v>
      </c>
      <c r="C217" s="111">
        <v>3071617.191328024</v>
      </c>
      <c r="D217" s="111">
        <v>103734378.33867195</v>
      </c>
      <c r="E217" s="111">
        <v>106805995.52999997</v>
      </c>
      <c r="F217" s="112"/>
    </row>
    <row r="218" spans="1:6" ht="15.2" hidden="1" customHeight="1" outlineLevel="1">
      <c r="A218" s="109"/>
      <c r="B218" s="110" t="s">
        <v>209</v>
      </c>
      <c r="C218" s="111">
        <v>728276</v>
      </c>
      <c r="D218" s="111">
        <v>33911945</v>
      </c>
      <c r="E218" s="111">
        <v>34640221</v>
      </c>
      <c r="F218" s="112"/>
    </row>
    <row r="219" spans="1:6" ht="15.2" hidden="1" customHeight="1" outlineLevel="1">
      <c r="A219" s="109"/>
      <c r="B219" s="110" t="s">
        <v>283</v>
      </c>
      <c r="C219" s="111">
        <v>38510</v>
      </c>
      <c r="D219" s="111">
        <v>0</v>
      </c>
      <c r="E219" s="111">
        <v>38510</v>
      </c>
      <c r="F219" s="112"/>
    </row>
    <row r="220" spans="1:6" ht="15.2" hidden="1" customHeight="1" outlineLevel="1">
      <c r="A220" s="109"/>
      <c r="B220" s="110" t="s">
        <v>211</v>
      </c>
      <c r="C220" s="111">
        <v>8553792</v>
      </c>
      <c r="D220" s="111">
        <v>83217772</v>
      </c>
      <c r="E220" s="111">
        <v>91771564</v>
      </c>
      <c r="F220" s="112"/>
    </row>
    <row r="221" spans="1:6" ht="15.2" hidden="1" customHeight="1" outlineLevel="1">
      <c r="A221" s="109"/>
      <c r="B221" s="110" t="s">
        <v>212</v>
      </c>
      <c r="C221" s="111">
        <v>1972693</v>
      </c>
      <c r="D221" s="111">
        <v>971</v>
      </c>
      <c r="E221" s="111">
        <v>1973664</v>
      </c>
      <c r="F221" s="112"/>
    </row>
    <row r="222" spans="1:6" ht="15.2" hidden="1" customHeight="1" outlineLevel="1">
      <c r="A222" s="109"/>
      <c r="B222" s="110" t="s">
        <v>213</v>
      </c>
      <c r="C222" s="111">
        <v>3998554</v>
      </c>
      <c r="D222" s="111">
        <v>115388226</v>
      </c>
      <c r="E222" s="111">
        <v>119386780</v>
      </c>
      <c r="F222" s="112"/>
    </row>
    <row r="223" spans="1:6" ht="15.2" hidden="1" customHeight="1" outlineLevel="1">
      <c r="A223" s="109"/>
      <c r="B223" s="110" t="s">
        <v>214</v>
      </c>
      <c r="C223" s="111">
        <v>1382286</v>
      </c>
      <c r="D223" s="111">
        <v>-151856</v>
      </c>
      <c r="E223" s="111">
        <v>1230430</v>
      </c>
      <c r="F223" s="112"/>
    </row>
    <row r="224" spans="1:6" ht="15.2" hidden="1" customHeight="1" outlineLevel="1">
      <c r="A224" s="109"/>
      <c r="B224" s="110" t="s">
        <v>273</v>
      </c>
      <c r="C224" s="111">
        <v>0</v>
      </c>
      <c r="D224" s="111">
        <v>3154008</v>
      </c>
      <c r="E224" s="111">
        <v>3154008</v>
      </c>
      <c r="F224" s="112"/>
    </row>
    <row r="225" spans="1:6" ht="15.2" hidden="1" customHeight="1" outlineLevel="1">
      <c r="A225" s="109"/>
      <c r="B225" s="110" t="s">
        <v>215</v>
      </c>
      <c r="C225" s="111">
        <v>358680</v>
      </c>
      <c r="D225" s="111">
        <v>24566</v>
      </c>
      <c r="E225" s="111">
        <v>383246</v>
      </c>
      <c r="F225" s="112"/>
    </row>
    <row r="226" spans="1:6" ht="15.2" hidden="1" customHeight="1" outlineLevel="1">
      <c r="A226" s="109"/>
      <c r="B226" s="110" t="s">
        <v>216</v>
      </c>
      <c r="C226" s="111">
        <v>-1063</v>
      </c>
      <c r="D226" s="111">
        <v>922407.69516985456</v>
      </c>
      <c r="E226" s="111">
        <v>921344.69516985456</v>
      </c>
      <c r="F226" s="112"/>
    </row>
    <row r="227" spans="1:6" ht="15.2" hidden="1" customHeight="1" outlineLevel="1">
      <c r="A227" s="109"/>
      <c r="B227" s="110" t="s">
        <v>217</v>
      </c>
      <c r="C227" s="111">
        <v>455345</v>
      </c>
      <c r="D227" s="111">
        <v>8304708.305504241</v>
      </c>
      <c r="E227" s="111">
        <v>8760053.3055042401</v>
      </c>
      <c r="F227" s="112"/>
    </row>
    <row r="228" spans="1:6" ht="15.2" hidden="1" customHeight="1" outlineLevel="1">
      <c r="A228" s="109"/>
      <c r="B228" s="110" t="s">
        <v>218</v>
      </c>
      <c r="C228" s="111">
        <v>1492778</v>
      </c>
      <c r="D228" s="111">
        <v>59772980</v>
      </c>
      <c r="E228" s="111">
        <v>61265758</v>
      </c>
      <c r="F228" s="112"/>
    </row>
    <row r="229" spans="1:6" ht="15.2" hidden="1" customHeight="1" outlineLevel="1">
      <c r="A229" s="109"/>
      <c r="B229" s="110" t="s">
        <v>219</v>
      </c>
      <c r="C229" s="111">
        <v>0</v>
      </c>
      <c r="D229" s="111">
        <v>48895</v>
      </c>
      <c r="E229" s="111">
        <v>48895</v>
      </c>
      <c r="F229" s="112"/>
    </row>
    <row r="230" spans="1:6" ht="15.2" hidden="1" customHeight="1" outlineLevel="1">
      <c r="A230" s="109"/>
      <c r="B230" s="110" t="s">
        <v>277</v>
      </c>
      <c r="C230" s="111">
        <v>352236</v>
      </c>
      <c r="D230" s="111">
        <v>283188</v>
      </c>
      <c r="E230" s="111">
        <v>635424</v>
      </c>
      <c r="F230" s="112"/>
    </row>
    <row r="231" spans="1:6" ht="15.2" hidden="1" customHeight="1" outlineLevel="1">
      <c r="A231" s="109"/>
      <c r="B231" s="110" t="s">
        <v>220</v>
      </c>
      <c r="C231" s="111">
        <v>15371</v>
      </c>
      <c r="D231" s="111">
        <v>2385405</v>
      </c>
      <c r="E231" s="111">
        <v>2400776</v>
      </c>
      <c r="F231" s="112"/>
    </row>
    <row r="232" spans="1:6" ht="15.2" hidden="1" customHeight="1" outlineLevel="1">
      <c r="A232" s="109"/>
      <c r="B232" s="110" t="s">
        <v>221</v>
      </c>
      <c r="C232" s="111">
        <v>48000</v>
      </c>
      <c r="D232" s="111">
        <v>0</v>
      </c>
      <c r="E232" s="111">
        <v>48000</v>
      </c>
      <c r="F232" s="112"/>
    </row>
    <row r="233" spans="1:6" ht="15.2" hidden="1" customHeight="1" outlineLevel="1">
      <c r="A233" s="109"/>
      <c r="B233" s="110" t="s">
        <v>274</v>
      </c>
      <c r="C233" s="111">
        <v>666</v>
      </c>
      <c r="D233" s="111">
        <v>0</v>
      </c>
      <c r="E233" s="111">
        <v>666</v>
      </c>
      <c r="F233" s="112"/>
    </row>
    <row r="234" spans="1:6" ht="15.2" hidden="1" customHeight="1" outlineLevel="1">
      <c r="A234" s="109"/>
      <c r="B234" s="110" t="s">
        <v>222</v>
      </c>
      <c r="C234" s="111">
        <v>7591204</v>
      </c>
      <c r="D234" s="111">
        <v>80123797</v>
      </c>
      <c r="E234" s="111">
        <v>87715001</v>
      </c>
      <c r="F234" s="112"/>
    </row>
    <row r="235" spans="1:6" ht="15.2" hidden="1" customHeight="1" outlineLevel="1">
      <c r="A235" s="109"/>
      <c r="B235" s="110" t="s">
        <v>278</v>
      </c>
      <c r="C235" s="111">
        <v>47880</v>
      </c>
      <c r="D235" s="111">
        <v>0</v>
      </c>
      <c r="E235" s="111">
        <v>47880</v>
      </c>
      <c r="F235" s="112"/>
    </row>
    <row r="236" spans="1:6" ht="15.2" hidden="1" customHeight="1" outlineLevel="1">
      <c r="A236" s="109"/>
      <c r="B236" s="110" t="s">
        <v>223</v>
      </c>
      <c r="C236" s="111">
        <v>1886259</v>
      </c>
      <c r="D236" s="111">
        <v>4458481</v>
      </c>
      <c r="E236" s="111">
        <v>6344740</v>
      </c>
      <c r="F236" s="112"/>
    </row>
    <row r="237" spans="1:6" ht="15.2" hidden="1" customHeight="1" outlineLevel="1">
      <c r="A237" s="109"/>
      <c r="B237" s="110" t="s">
        <v>224</v>
      </c>
      <c r="C237" s="111">
        <v>1772588.1575977113</v>
      </c>
      <c r="D237" s="111">
        <v>11923930.842402289</v>
      </c>
      <c r="E237" s="111">
        <v>13696519</v>
      </c>
      <c r="F237" s="112"/>
    </row>
    <row r="238" spans="1:6" ht="15.2" hidden="1" customHeight="1" outlineLevel="1">
      <c r="A238" s="109"/>
      <c r="B238" s="110" t="s">
        <v>225</v>
      </c>
      <c r="C238" s="111">
        <v>3972279</v>
      </c>
      <c r="D238" s="111">
        <v>9084523</v>
      </c>
      <c r="E238" s="111">
        <v>13056802</v>
      </c>
      <c r="F238" s="112"/>
    </row>
    <row r="239" spans="1:6" ht="15.2" customHeight="1" collapsed="1">
      <c r="A239" s="109" t="s">
        <v>63</v>
      </c>
      <c r="B239" s="113" t="s">
        <v>233</v>
      </c>
      <c r="C239" s="111">
        <f>SUM($C$211:$C$238)</f>
        <v>41830563.34892574</v>
      </c>
      <c r="D239" s="111">
        <f>SUM($D$211:$D$238)</f>
        <v>520099796.18174833</v>
      </c>
      <c r="E239" s="111">
        <f>SUM($E$211:$E$238)</f>
        <v>561930359.5306741</v>
      </c>
      <c r="F239" s="112"/>
    </row>
    <row r="240" spans="1:6" ht="15.2" hidden="1" customHeight="1" outlineLevel="1">
      <c r="A240" s="109"/>
      <c r="B240" s="110" t="s">
        <v>272</v>
      </c>
      <c r="C240" s="111">
        <v>16802005.77</v>
      </c>
      <c r="D240" s="111">
        <v>37952756.230000004</v>
      </c>
      <c r="E240" s="111">
        <v>54754762</v>
      </c>
      <c r="F240" s="112"/>
    </row>
    <row r="241" spans="1:6" ht="15.2" hidden="1" customHeight="1" outlineLevel="1">
      <c r="A241" s="109"/>
      <c r="B241" s="110" t="s">
        <v>203</v>
      </c>
      <c r="C241" s="111">
        <v>31142373</v>
      </c>
      <c r="D241" s="111">
        <v>0</v>
      </c>
      <c r="E241" s="111">
        <v>31142373</v>
      </c>
      <c r="F241" s="112"/>
    </row>
    <row r="242" spans="1:6" ht="15.2" hidden="1" customHeight="1" outlineLevel="1">
      <c r="A242" s="109"/>
      <c r="B242" s="110" t="s">
        <v>204</v>
      </c>
      <c r="C242" s="111">
        <v>55242597.090000004</v>
      </c>
      <c r="D242" s="111">
        <v>88689658.909999996</v>
      </c>
      <c r="E242" s="111">
        <v>143932256</v>
      </c>
      <c r="F242" s="112"/>
    </row>
    <row r="243" spans="1:6" ht="15.2" hidden="1" customHeight="1" outlineLevel="1">
      <c r="A243" s="109"/>
      <c r="B243" s="110" t="s">
        <v>205</v>
      </c>
      <c r="C243" s="111">
        <v>0</v>
      </c>
      <c r="D243" s="111">
        <v>38107511</v>
      </c>
      <c r="E243" s="111">
        <v>38107511</v>
      </c>
      <c r="F243" s="112"/>
    </row>
    <row r="244" spans="1:6" ht="15.2" hidden="1" customHeight="1" outlineLevel="1">
      <c r="A244" s="109"/>
      <c r="B244" s="110" t="s">
        <v>206</v>
      </c>
      <c r="C244" s="111">
        <v>39922429</v>
      </c>
      <c r="D244" s="111">
        <v>93923908</v>
      </c>
      <c r="E244" s="111">
        <v>133846337</v>
      </c>
      <c r="F244" s="112"/>
    </row>
    <row r="245" spans="1:6" ht="15.2" hidden="1" customHeight="1" outlineLevel="1">
      <c r="A245" s="109"/>
      <c r="B245" s="110" t="s">
        <v>207</v>
      </c>
      <c r="C245" s="111">
        <v>1162381</v>
      </c>
      <c r="D245" s="111">
        <v>54383243</v>
      </c>
      <c r="E245" s="111">
        <v>55545624</v>
      </c>
      <c r="F245" s="112"/>
    </row>
    <row r="246" spans="1:6" ht="15.2" hidden="1" customHeight="1" outlineLevel="1">
      <c r="A246" s="109"/>
      <c r="B246" s="110" t="s">
        <v>208</v>
      </c>
      <c r="C246" s="111">
        <v>74837254.649999991</v>
      </c>
      <c r="D246" s="111">
        <v>1149060055.7231674</v>
      </c>
      <c r="E246" s="111">
        <v>1223897310.3731675</v>
      </c>
      <c r="F246" s="112"/>
    </row>
    <row r="247" spans="1:6" ht="15.2" hidden="1" customHeight="1" outlineLevel="1">
      <c r="A247" s="109"/>
      <c r="B247" s="110" t="s">
        <v>209</v>
      </c>
      <c r="C247" s="111">
        <v>34015189</v>
      </c>
      <c r="D247" s="111">
        <v>333454194</v>
      </c>
      <c r="E247" s="111">
        <v>367469383</v>
      </c>
      <c r="F247" s="112"/>
    </row>
    <row r="248" spans="1:6" ht="15.2" hidden="1" customHeight="1" outlineLevel="1">
      <c r="A248" s="109"/>
      <c r="B248" s="110" t="s">
        <v>283</v>
      </c>
      <c r="C248" s="111">
        <v>12817697</v>
      </c>
      <c r="D248" s="111">
        <v>0</v>
      </c>
      <c r="E248" s="111">
        <v>12817697</v>
      </c>
      <c r="F248" s="112"/>
    </row>
    <row r="249" spans="1:6" ht="15.2" hidden="1" customHeight="1" outlineLevel="1">
      <c r="A249" s="109"/>
      <c r="B249" s="110" t="s">
        <v>211</v>
      </c>
      <c r="C249" s="111">
        <v>170121205</v>
      </c>
      <c r="D249" s="111">
        <v>1117912578</v>
      </c>
      <c r="E249" s="111">
        <v>1288033783</v>
      </c>
      <c r="F249" s="112"/>
    </row>
    <row r="250" spans="1:6" ht="15.2" hidden="1" customHeight="1" outlineLevel="1">
      <c r="A250" s="109"/>
      <c r="B250" s="110" t="s">
        <v>212</v>
      </c>
      <c r="C250" s="111">
        <v>232128046</v>
      </c>
      <c r="D250" s="111">
        <v>2276.3100000023842</v>
      </c>
      <c r="E250" s="111">
        <v>232130322.31</v>
      </c>
      <c r="F250" s="112"/>
    </row>
    <row r="251" spans="1:6" ht="15.2" hidden="1" customHeight="1" outlineLevel="1">
      <c r="A251" s="109"/>
      <c r="B251" s="110" t="s">
        <v>213</v>
      </c>
      <c r="C251" s="111">
        <v>139033690</v>
      </c>
      <c r="D251" s="111">
        <v>2237295823</v>
      </c>
      <c r="E251" s="111">
        <v>2376329513</v>
      </c>
      <c r="F251" s="112"/>
    </row>
    <row r="252" spans="1:6" ht="15.2" hidden="1" customHeight="1" outlineLevel="1">
      <c r="A252" s="109"/>
      <c r="B252" s="110" t="s">
        <v>214</v>
      </c>
      <c r="C252" s="111">
        <v>134712525</v>
      </c>
      <c r="D252" s="111">
        <v>24216398</v>
      </c>
      <c r="E252" s="111">
        <v>158928923</v>
      </c>
      <c r="F252" s="112"/>
    </row>
    <row r="253" spans="1:6" ht="15.2" hidden="1" customHeight="1" outlineLevel="1">
      <c r="A253" s="109"/>
      <c r="B253" s="110" t="s">
        <v>273</v>
      </c>
      <c r="C253" s="111">
        <v>0</v>
      </c>
      <c r="D253" s="111">
        <v>80522540</v>
      </c>
      <c r="E253" s="111">
        <v>80522540</v>
      </c>
      <c r="F253" s="112"/>
    </row>
    <row r="254" spans="1:6" ht="15.2" hidden="1" customHeight="1" outlineLevel="1">
      <c r="A254" s="109"/>
      <c r="B254" s="110" t="s">
        <v>215</v>
      </c>
      <c r="C254" s="111">
        <v>32597850</v>
      </c>
      <c r="D254" s="111">
        <v>0</v>
      </c>
      <c r="E254" s="111">
        <v>32597850</v>
      </c>
      <c r="F254" s="112"/>
    </row>
    <row r="255" spans="1:6" ht="15.2" hidden="1" customHeight="1" outlineLevel="1">
      <c r="A255" s="109"/>
      <c r="B255" s="110" t="s">
        <v>216</v>
      </c>
      <c r="C255" s="111">
        <v>0</v>
      </c>
      <c r="D255" s="111">
        <v>118198872.87</v>
      </c>
      <c r="E255" s="111">
        <v>118198872.87</v>
      </c>
      <c r="F255" s="112"/>
    </row>
    <row r="256" spans="1:6" ht="15.2" hidden="1" customHeight="1" outlineLevel="1">
      <c r="A256" s="109"/>
      <c r="B256" s="110" t="s">
        <v>217</v>
      </c>
      <c r="C256" s="111">
        <v>35134208.173620306</v>
      </c>
      <c r="D256" s="111">
        <v>255423761.64276853</v>
      </c>
      <c r="E256" s="111">
        <v>290557969.81638885</v>
      </c>
      <c r="F256" s="112"/>
    </row>
    <row r="257" spans="1:6" ht="15.2" hidden="1" customHeight="1" outlineLevel="1">
      <c r="A257" s="109"/>
      <c r="B257" s="110" t="s">
        <v>218</v>
      </c>
      <c r="C257" s="111">
        <v>137062777</v>
      </c>
      <c r="D257" s="111">
        <v>2033835265</v>
      </c>
      <c r="E257" s="111">
        <v>2170898042</v>
      </c>
      <c r="F257" s="112"/>
    </row>
    <row r="258" spans="1:6" ht="15.2" hidden="1" customHeight="1" outlineLevel="1">
      <c r="A258" s="109"/>
      <c r="B258" s="110" t="s">
        <v>219</v>
      </c>
      <c r="C258" s="111">
        <v>9499974</v>
      </c>
      <c r="D258" s="111">
        <v>24833777</v>
      </c>
      <c r="E258" s="111">
        <v>34333751</v>
      </c>
      <c r="F258" s="112"/>
    </row>
    <row r="259" spans="1:6" ht="15.2" hidden="1" customHeight="1" outlineLevel="1">
      <c r="A259" s="109"/>
      <c r="B259" s="110" t="s">
        <v>277</v>
      </c>
      <c r="C259" s="111">
        <v>3320263</v>
      </c>
      <c r="D259" s="111">
        <v>12625658</v>
      </c>
      <c r="E259" s="111">
        <v>15945921</v>
      </c>
      <c r="F259" s="112"/>
    </row>
    <row r="260" spans="1:6" ht="15.2" hidden="1" customHeight="1" outlineLevel="1">
      <c r="A260" s="109"/>
      <c r="B260" s="110" t="s">
        <v>220</v>
      </c>
      <c r="C260" s="111">
        <v>1822087.2</v>
      </c>
      <c r="D260" s="111">
        <v>92144056</v>
      </c>
      <c r="E260" s="111">
        <v>93966143.200000003</v>
      </c>
      <c r="F260" s="112"/>
    </row>
    <row r="261" spans="1:6" ht="15.2" hidden="1" customHeight="1" outlineLevel="1">
      <c r="A261" s="109"/>
      <c r="B261" s="110" t="s">
        <v>221</v>
      </c>
      <c r="C261" s="111">
        <v>7760687</v>
      </c>
      <c r="D261" s="114"/>
      <c r="E261" s="111">
        <v>7760687</v>
      </c>
      <c r="F261" s="112"/>
    </row>
    <row r="262" spans="1:6" ht="15.2" hidden="1" customHeight="1" outlineLevel="1">
      <c r="A262" s="109"/>
      <c r="B262" s="110" t="s">
        <v>274</v>
      </c>
      <c r="C262" s="111">
        <v>2155951</v>
      </c>
      <c r="D262" s="111">
        <v>0</v>
      </c>
      <c r="E262" s="111">
        <v>2155951</v>
      </c>
      <c r="F262" s="112"/>
    </row>
    <row r="263" spans="1:6" ht="15.2" hidden="1" customHeight="1" outlineLevel="1">
      <c r="A263" s="109"/>
      <c r="B263" s="110" t="s">
        <v>222</v>
      </c>
      <c r="C263" s="111">
        <v>120688549</v>
      </c>
      <c r="D263" s="111">
        <v>837288574</v>
      </c>
      <c r="E263" s="111">
        <v>957977123</v>
      </c>
      <c r="F263" s="112"/>
    </row>
    <row r="264" spans="1:6" ht="15.2" hidden="1" customHeight="1" outlineLevel="1">
      <c r="A264" s="109"/>
      <c r="B264" s="110" t="s">
        <v>278</v>
      </c>
      <c r="C264" s="111">
        <v>22533792</v>
      </c>
      <c r="D264" s="111">
        <v>0</v>
      </c>
      <c r="E264" s="111">
        <v>22533792</v>
      </c>
      <c r="F264" s="112"/>
    </row>
    <row r="265" spans="1:6" ht="15.2" hidden="1" customHeight="1" outlineLevel="1">
      <c r="A265" s="109"/>
      <c r="B265" s="110" t="s">
        <v>223</v>
      </c>
      <c r="C265" s="111">
        <v>163664967</v>
      </c>
      <c r="D265" s="111">
        <v>242425139</v>
      </c>
      <c r="E265" s="111">
        <v>406090106</v>
      </c>
      <c r="F265" s="112"/>
    </row>
    <row r="266" spans="1:6" ht="15.2" hidden="1" customHeight="1" outlineLevel="1">
      <c r="A266" s="109"/>
      <c r="B266" s="110" t="s">
        <v>224</v>
      </c>
      <c r="C266" s="111">
        <v>94934395.839999989</v>
      </c>
      <c r="D266" s="111">
        <v>839109896.46999991</v>
      </c>
      <c r="E266" s="111">
        <v>934044292.30999994</v>
      </c>
      <c r="F266" s="112"/>
    </row>
    <row r="267" spans="1:6" ht="15.2" hidden="1" customHeight="1" outlineLevel="1">
      <c r="A267" s="109"/>
      <c r="B267" s="110" t="s">
        <v>225</v>
      </c>
      <c r="C267" s="111">
        <v>70919126</v>
      </c>
      <c r="D267" s="111">
        <v>328041490</v>
      </c>
      <c r="E267" s="111">
        <v>398960616</v>
      </c>
      <c r="F267" s="112"/>
    </row>
    <row r="268" spans="1:6" ht="15.2" customHeight="1" collapsed="1">
      <c r="A268" s="109" t="s">
        <v>64</v>
      </c>
      <c r="B268" s="113" t="s">
        <v>234</v>
      </c>
      <c r="C268" s="111">
        <f>SUM($C$240:$C$267)</f>
        <v>1644032019.7236204</v>
      </c>
      <c r="D268" s="111">
        <f>SUM($D$240:$D$267)</f>
        <v>10039447432.155935</v>
      </c>
      <c r="E268" s="111">
        <f>SUM($E$240:$E$267)</f>
        <v>11683479451.879557</v>
      </c>
      <c r="F268" s="112"/>
    </row>
    <row r="269" spans="1:6" ht="15.2" hidden="1" customHeight="1" outlineLevel="1">
      <c r="A269" s="109"/>
      <c r="B269" s="110" t="s">
        <v>272</v>
      </c>
      <c r="C269" s="111">
        <v>0</v>
      </c>
      <c r="D269" s="111">
        <v>9989552</v>
      </c>
      <c r="E269" s="111">
        <v>9989552</v>
      </c>
      <c r="F269" s="112"/>
    </row>
    <row r="270" spans="1:6" ht="15.2" hidden="1" customHeight="1" outlineLevel="1">
      <c r="A270" s="109"/>
      <c r="B270" s="110" t="s">
        <v>203</v>
      </c>
      <c r="C270" s="111">
        <v>68283636</v>
      </c>
      <c r="D270" s="111">
        <v>0</v>
      </c>
      <c r="E270" s="111">
        <v>68283636</v>
      </c>
      <c r="F270" s="112"/>
    </row>
    <row r="271" spans="1:6" ht="15.2" hidden="1" customHeight="1" outlineLevel="1">
      <c r="A271" s="109"/>
      <c r="B271" s="110" t="s">
        <v>204</v>
      </c>
      <c r="C271" s="111">
        <v>5043019.22</v>
      </c>
      <c r="D271" s="111">
        <v>18497035.780000001</v>
      </c>
      <c r="E271" s="111">
        <v>23540055</v>
      </c>
      <c r="F271" s="112"/>
    </row>
    <row r="272" spans="1:6" ht="15.2" hidden="1" customHeight="1" outlineLevel="1">
      <c r="A272" s="109"/>
      <c r="B272" s="110" t="s">
        <v>205</v>
      </c>
      <c r="C272" s="111">
        <v>650</v>
      </c>
      <c r="D272" s="111">
        <v>13972973</v>
      </c>
      <c r="E272" s="111">
        <v>13973623</v>
      </c>
      <c r="F272" s="112"/>
    </row>
    <row r="273" spans="1:6" ht="15.2" hidden="1" customHeight="1" outlineLevel="1">
      <c r="A273" s="109"/>
      <c r="B273" s="110" t="s">
        <v>206</v>
      </c>
      <c r="C273" s="111">
        <v>667378</v>
      </c>
      <c r="D273" s="111">
        <v>2606781</v>
      </c>
      <c r="E273" s="111">
        <v>3274159</v>
      </c>
      <c r="F273" s="112"/>
    </row>
    <row r="274" spans="1:6" ht="15.2" hidden="1" customHeight="1" outlineLevel="1">
      <c r="A274" s="109"/>
      <c r="B274" s="110" t="s">
        <v>207</v>
      </c>
      <c r="C274" s="111">
        <v>47913</v>
      </c>
      <c r="D274" s="111">
        <v>1674651</v>
      </c>
      <c r="E274" s="111">
        <v>1722564</v>
      </c>
      <c r="F274" s="112"/>
    </row>
    <row r="275" spans="1:6" ht="15.2" hidden="1" customHeight="1" outlineLevel="1">
      <c r="A275" s="109"/>
      <c r="B275" s="110" t="s">
        <v>208</v>
      </c>
      <c r="C275" s="111">
        <v>134098593.30999996</v>
      </c>
      <c r="D275" s="111">
        <v>941969271.70999956</v>
      </c>
      <c r="E275" s="111">
        <v>1076067865.0199995</v>
      </c>
      <c r="F275" s="112"/>
    </row>
    <row r="276" spans="1:6" ht="15.2" hidden="1" customHeight="1" outlineLevel="1">
      <c r="A276" s="109"/>
      <c r="B276" s="110" t="s">
        <v>209</v>
      </c>
      <c r="C276" s="111">
        <v>7463955</v>
      </c>
      <c r="D276" s="111">
        <v>358237116</v>
      </c>
      <c r="E276" s="111">
        <v>365701071</v>
      </c>
      <c r="F276" s="112"/>
    </row>
    <row r="277" spans="1:6" ht="15.2" hidden="1" customHeight="1" outlineLevel="1">
      <c r="A277" s="109"/>
      <c r="B277" s="110" t="s">
        <v>283</v>
      </c>
      <c r="C277" s="111">
        <v>884188</v>
      </c>
      <c r="D277" s="111">
        <v>0</v>
      </c>
      <c r="E277" s="111">
        <v>884188</v>
      </c>
      <c r="F277" s="112"/>
    </row>
    <row r="278" spans="1:6" ht="15.2" hidden="1" customHeight="1" outlineLevel="1">
      <c r="A278" s="109"/>
      <c r="B278" s="110" t="s">
        <v>211</v>
      </c>
      <c r="C278" s="111">
        <v>141407278</v>
      </c>
      <c r="D278" s="111">
        <v>738193329</v>
      </c>
      <c r="E278" s="111">
        <v>879600607</v>
      </c>
      <c r="F278" s="112"/>
    </row>
    <row r="279" spans="1:6" ht="15.2" hidden="1" customHeight="1" outlineLevel="1">
      <c r="A279" s="109"/>
      <c r="B279" s="110" t="s">
        <v>212</v>
      </c>
      <c r="C279" s="111">
        <v>7500514</v>
      </c>
      <c r="D279" s="111">
        <v>0</v>
      </c>
      <c r="E279" s="111">
        <v>7500514</v>
      </c>
      <c r="F279" s="112"/>
    </row>
    <row r="280" spans="1:6" ht="15.2" hidden="1" customHeight="1" outlineLevel="1">
      <c r="A280" s="109"/>
      <c r="B280" s="110" t="s">
        <v>213</v>
      </c>
      <c r="C280" s="111">
        <v>44448406</v>
      </c>
      <c r="D280" s="111">
        <v>1514710784</v>
      </c>
      <c r="E280" s="111">
        <v>1559159190</v>
      </c>
      <c r="F280" s="112"/>
    </row>
    <row r="281" spans="1:6" ht="15.2" hidden="1" customHeight="1" outlineLevel="1">
      <c r="A281" s="109"/>
      <c r="B281" s="110" t="s">
        <v>214</v>
      </c>
      <c r="C281" s="111">
        <v>9196405</v>
      </c>
      <c r="D281" s="111">
        <v>3073781</v>
      </c>
      <c r="E281" s="111">
        <v>12270186</v>
      </c>
      <c r="F281" s="112"/>
    </row>
    <row r="282" spans="1:6" ht="15.2" hidden="1" customHeight="1" outlineLevel="1">
      <c r="A282" s="109"/>
      <c r="B282" s="110" t="s">
        <v>273</v>
      </c>
      <c r="C282" s="111">
        <v>2517</v>
      </c>
      <c r="D282" s="111">
        <v>17220437</v>
      </c>
      <c r="E282" s="111">
        <v>17222954</v>
      </c>
      <c r="F282" s="112"/>
    </row>
    <row r="283" spans="1:6" ht="15.2" hidden="1" customHeight="1" outlineLevel="1">
      <c r="A283" s="109"/>
      <c r="B283" s="110" t="s">
        <v>215</v>
      </c>
      <c r="C283" s="111">
        <v>3422861</v>
      </c>
      <c r="D283" s="111">
        <v>19904</v>
      </c>
      <c r="E283" s="111">
        <v>3442765</v>
      </c>
      <c r="F283" s="112"/>
    </row>
    <row r="284" spans="1:6" ht="15.2" hidden="1" customHeight="1" outlineLevel="1">
      <c r="A284" s="109"/>
      <c r="B284" s="110" t="s">
        <v>216</v>
      </c>
      <c r="C284" s="111">
        <v>0</v>
      </c>
      <c r="D284" s="111">
        <v>1037119.6199999999</v>
      </c>
      <c r="E284" s="111">
        <v>1037119.6199999999</v>
      </c>
      <c r="F284" s="112"/>
    </row>
    <row r="285" spans="1:6" ht="15.2" hidden="1" customHeight="1" outlineLevel="1">
      <c r="A285" s="109"/>
      <c r="B285" s="110" t="s">
        <v>217</v>
      </c>
      <c r="C285" s="111">
        <v>618371.79</v>
      </c>
      <c r="D285" s="111">
        <v>2026496.4600000004</v>
      </c>
      <c r="E285" s="111">
        <v>2644868.2500000005</v>
      </c>
      <c r="F285" s="112"/>
    </row>
    <row r="286" spans="1:6" ht="15.2" hidden="1" customHeight="1" outlineLevel="1">
      <c r="A286" s="109"/>
      <c r="B286" s="110" t="s">
        <v>218</v>
      </c>
      <c r="C286" s="111">
        <v>97721793</v>
      </c>
      <c r="D286" s="111">
        <v>333443490</v>
      </c>
      <c r="E286" s="111">
        <v>431165283</v>
      </c>
      <c r="F286" s="112"/>
    </row>
    <row r="287" spans="1:6" ht="15.2" hidden="1" customHeight="1" outlineLevel="1">
      <c r="A287" s="109"/>
      <c r="B287" s="110" t="s">
        <v>219</v>
      </c>
      <c r="C287" s="111">
        <v>481385</v>
      </c>
      <c r="D287" s="111">
        <v>1374010</v>
      </c>
      <c r="E287" s="111">
        <v>1855395</v>
      </c>
      <c r="F287" s="112"/>
    </row>
    <row r="288" spans="1:6" ht="15.2" hidden="1" customHeight="1" outlineLevel="1">
      <c r="A288" s="109"/>
      <c r="B288" s="110" t="s">
        <v>277</v>
      </c>
      <c r="C288" s="111">
        <v>0</v>
      </c>
      <c r="D288" s="111">
        <v>2917295</v>
      </c>
      <c r="E288" s="111">
        <v>2917295</v>
      </c>
      <c r="F288" s="112"/>
    </row>
    <row r="289" spans="1:6" ht="15.2" hidden="1" customHeight="1" outlineLevel="1">
      <c r="A289" s="109"/>
      <c r="B289" s="110" t="s">
        <v>220</v>
      </c>
      <c r="C289" s="111">
        <v>0</v>
      </c>
      <c r="D289" s="111">
        <v>3229277</v>
      </c>
      <c r="E289" s="111">
        <v>3229277</v>
      </c>
      <c r="F289" s="112"/>
    </row>
    <row r="290" spans="1:6" ht="15.2" hidden="1" customHeight="1" outlineLevel="1">
      <c r="A290" s="109"/>
      <c r="B290" s="110" t="s">
        <v>221</v>
      </c>
      <c r="C290" s="111">
        <v>428107</v>
      </c>
      <c r="D290" s="114"/>
      <c r="E290" s="111">
        <v>428107</v>
      </c>
      <c r="F290" s="112"/>
    </row>
    <row r="291" spans="1:6" ht="15.2" hidden="1" customHeight="1" outlineLevel="1">
      <c r="A291" s="109"/>
      <c r="B291" s="110" t="s">
        <v>274</v>
      </c>
      <c r="C291" s="111">
        <v>35980</v>
      </c>
      <c r="D291" s="111">
        <v>260</v>
      </c>
      <c r="E291" s="111">
        <v>36240</v>
      </c>
      <c r="F291" s="112"/>
    </row>
    <row r="292" spans="1:6" ht="15.2" hidden="1" customHeight="1" outlineLevel="1">
      <c r="A292" s="109"/>
      <c r="B292" s="110" t="s">
        <v>222</v>
      </c>
      <c r="C292" s="111">
        <v>148467222</v>
      </c>
      <c r="D292" s="111">
        <v>587207370</v>
      </c>
      <c r="E292" s="111">
        <v>735674592</v>
      </c>
      <c r="F292" s="112"/>
    </row>
    <row r="293" spans="1:6" ht="15.2" hidden="1" customHeight="1" outlineLevel="1">
      <c r="A293" s="109"/>
      <c r="B293" s="110" t="s">
        <v>278</v>
      </c>
      <c r="C293" s="111">
        <v>2676515</v>
      </c>
      <c r="D293" s="111">
        <v>0</v>
      </c>
      <c r="E293" s="111">
        <v>2676515</v>
      </c>
      <c r="F293" s="112"/>
    </row>
    <row r="294" spans="1:6" ht="15.2" hidden="1" customHeight="1" outlineLevel="1">
      <c r="A294" s="109"/>
      <c r="B294" s="110" t="s">
        <v>223</v>
      </c>
      <c r="C294" s="111">
        <v>0</v>
      </c>
      <c r="D294" s="111">
        <v>0</v>
      </c>
      <c r="E294" s="111">
        <v>0</v>
      </c>
      <c r="F294" s="112"/>
    </row>
    <row r="295" spans="1:6" ht="15.2" hidden="1" customHeight="1" outlineLevel="1">
      <c r="A295" s="109"/>
      <c r="B295" s="110" t="s">
        <v>224</v>
      </c>
      <c r="C295" s="111">
        <v>1756527.39</v>
      </c>
      <c r="D295" s="111">
        <v>13124316.460000001</v>
      </c>
      <c r="E295" s="111">
        <v>14880843.850000001</v>
      </c>
      <c r="F295" s="112"/>
    </row>
    <row r="296" spans="1:6" ht="15.2" hidden="1" customHeight="1" outlineLevel="1">
      <c r="A296" s="109"/>
      <c r="B296" s="110" t="s">
        <v>225</v>
      </c>
      <c r="C296" s="111">
        <v>1950775</v>
      </c>
      <c r="D296" s="111">
        <v>9086820</v>
      </c>
      <c r="E296" s="111">
        <v>11037595</v>
      </c>
      <c r="F296" s="112"/>
    </row>
    <row r="297" spans="1:6" ht="15.2" customHeight="1" collapsed="1">
      <c r="A297" s="109" t="s">
        <v>65</v>
      </c>
      <c r="B297" s="113" t="s">
        <v>235</v>
      </c>
      <c r="C297" s="111">
        <f>SUM($C$269:$C$296)</f>
        <v>676603989.70999992</v>
      </c>
      <c r="D297" s="111">
        <f>SUM($D$269:$D$296)</f>
        <v>4573612070.0299997</v>
      </c>
      <c r="E297" s="111">
        <f>SUM($E$269:$E$296)</f>
        <v>5250216059.7399998</v>
      </c>
      <c r="F297" s="112"/>
    </row>
    <row r="298" spans="1:6" ht="15.2" hidden="1" customHeight="1" outlineLevel="1">
      <c r="A298" s="109"/>
      <c r="B298" s="110" t="s">
        <v>272</v>
      </c>
      <c r="C298" s="111">
        <v>0</v>
      </c>
      <c r="D298" s="111">
        <v>0</v>
      </c>
      <c r="E298" s="111">
        <v>0</v>
      </c>
      <c r="F298" s="112"/>
    </row>
    <row r="299" spans="1:6" ht="15.2" hidden="1" customHeight="1" outlineLevel="1">
      <c r="A299" s="109"/>
      <c r="B299" s="110" t="s">
        <v>203</v>
      </c>
      <c r="C299" s="111">
        <v>2734518</v>
      </c>
      <c r="D299" s="111">
        <v>900</v>
      </c>
      <c r="E299" s="111">
        <v>2735418</v>
      </c>
      <c r="F299" s="112"/>
    </row>
    <row r="300" spans="1:6" ht="15.2" hidden="1" customHeight="1" outlineLevel="1">
      <c r="A300" s="109"/>
      <c r="B300" s="110" t="s">
        <v>204</v>
      </c>
      <c r="C300" s="111">
        <v>0</v>
      </c>
      <c r="D300" s="111">
        <v>0</v>
      </c>
      <c r="E300" s="111">
        <v>0</v>
      </c>
      <c r="F300" s="112"/>
    </row>
    <row r="301" spans="1:6" ht="15.2" hidden="1" customHeight="1" outlineLevel="1">
      <c r="A301" s="109"/>
      <c r="B301" s="110" t="s">
        <v>205</v>
      </c>
      <c r="C301" s="111">
        <v>0</v>
      </c>
      <c r="D301" s="111">
        <v>0</v>
      </c>
      <c r="E301" s="111">
        <v>0</v>
      </c>
      <c r="F301" s="112"/>
    </row>
    <row r="302" spans="1:6" ht="15.2" hidden="1" customHeight="1" outlineLevel="1">
      <c r="A302" s="109"/>
      <c r="B302" s="110" t="s">
        <v>206</v>
      </c>
      <c r="C302" s="111">
        <v>432099</v>
      </c>
      <c r="D302" s="111">
        <v>1072653</v>
      </c>
      <c r="E302" s="111">
        <v>1504752</v>
      </c>
      <c r="F302" s="112"/>
    </row>
    <row r="303" spans="1:6" ht="15.2" hidden="1" customHeight="1" outlineLevel="1">
      <c r="A303" s="109"/>
      <c r="B303" s="110" t="s">
        <v>207</v>
      </c>
      <c r="C303" s="111">
        <v>18639</v>
      </c>
      <c r="D303" s="111">
        <v>3078820</v>
      </c>
      <c r="E303" s="111">
        <v>3097459</v>
      </c>
      <c r="F303" s="112"/>
    </row>
    <row r="304" spans="1:6" ht="15.2" hidden="1" customHeight="1" outlineLevel="1">
      <c r="A304" s="109"/>
      <c r="B304" s="110" t="s">
        <v>208</v>
      </c>
      <c r="C304" s="111">
        <v>12759587.319567563</v>
      </c>
      <c r="D304" s="111">
        <v>262693374.06557852</v>
      </c>
      <c r="E304" s="111">
        <v>275452961.38514608</v>
      </c>
      <c r="F304" s="112"/>
    </row>
    <row r="305" spans="1:6" ht="15.2" hidden="1" customHeight="1" outlineLevel="1">
      <c r="A305" s="109"/>
      <c r="B305" s="110" t="s">
        <v>209</v>
      </c>
      <c r="C305" s="111">
        <v>1894236</v>
      </c>
      <c r="D305" s="111">
        <v>85391633</v>
      </c>
      <c r="E305" s="111">
        <v>87285869</v>
      </c>
      <c r="F305" s="112"/>
    </row>
    <row r="306" spans="1:6" ht="15.2" hidden="1" customHeight="1" outlineLevel="1">
      <c r="A306" s="109"/>
      <c r="B306" s="110" t="s">
        <v>283</v>
      </c>
      <c r="C306" s="111"/>
      <c r="D306" s="111"/>
      <c r="E306" s="111">
        <v>0</v>
      </c>
      <c r="F306" s="112"/>
    </row>
    <row r="307" spans="1:6" ht="15.2" hidden="1" customHeight="1" outlineLevel="1">
      <c r="A307" s="109"/>
      <c r="B307" s="110" t="s">
        <v>211</v>
      </c>
      <c r="C307" s="111">
        <v>17652525</v>
      </c>
      <c r="D307" s="111">
        <v>423433367</v>
      </c>
      <c r="E307" s="111">
        <v>441085892</v>
      </c>
      <c r="F307" s="112"/>
    </row>
    <row r="308" spans="1:6" ht="15.2" hidden="1" customHeight="1" outlineLevel="1">
      <c r="A308" s="109"/>
      <c r="B308" s="110" t="s">
        <v>212</v>
      </c>
      <c r="C308" s="111">
        <v>1740454</v>
      </c>
      <c r="D308" s="111"/>
      <c r="E308" s="111">
        <v>1740454</v>
      </c>
      <c r="F308" s="112"/>
    </row>
    <row r="309" spans="1:6" ht="15.2" hidden="1" customHeight="1" outlineLevel="1">
      <c r="A309" s="109"/>
      <c r="B309" s="110" t="s">
        <v>213</v>
      </c>
      <c r="C309" s="111">
        <v>4829206</v>
      </c>
      <c r="D309" s="111">
        <v>164850556</v>
      </c>
      <c r="E309" s="111">
        <v>169679762</v>
      </c>
      <c r="F309" s="112"/>
    </row>
    <row r="310" spans="1:6" ht="15.2" hidden="1" customHeight="1" outlineLevel="1">
      <c r="A310" s="109"/>
      <c r="B310" s="110" t="s">
        <v>214</v>
      </c>
      <c r="C310" s="111">
        <v>0</v>
      </c>
      <c r="D310" s="111">
        <v>0</v>
      </c>
      <c r="E310" s="111">
        <v>0</v>
      </c>
      <c r="F310" s="112"/>
    </row>
    <row r="311" spans="1:6" ht="15.2" hidden="1" customHeight="1" outlineLevel="1">
      <c r="A311" s="109"/>
      <c r="B311" s="110" t="s">
        <v>273</v>
      </c>
      <c r="C311" s="111">
        <v>0</v>
      </c>
      <c r="D311" s="111">
        <v>32146606</v>
      </c>
      <c r="E311" s="111">
        <v>32146606</v>
      </c>
      <c r="F311" s="112"/>
    </row>
    <row r="312" spans="1:6" ht="15.2" hidden="1" customHeight="1" outlineLevel="1">
      <c r="A312" s="109"/>
      <c r="B312" s="110" t="s">
        <v>215</v>
      </c>
      <c r="C312" s="111">
        <v>695841.72577184916</v>
      </c>
      <c r="D312" s="111">
        <v>-0.72577184916008264</v>
      </c>
      <c r="E312" s="111">
        <v>695841</v>
      </c>
      <c r="F312" s="112"/>
    </row>
    <row r="313" spans="1:6" ht="15.2" hidden="1" customHeight="1" outlineLevel="1">
      <c r="A313" s="109"/>
      <c r="B313" s="110" t="s">
        <v>216</v>
      </c>
      <c r="C313" s="111">
        <v>548</v>
      </c>
      <c r="D313" s="111">
        <v>12030921.552433351</v>
      </c>
      <c r="E313" s="111">
        <v>12031469.552433351</v>
      </c>
      <c r="F313" s="112"/>
    </row>
    <row r="314" spans="1:6" ht="15.2" hidden="1" customHeight="1" outlineLevel="1">
      <c r="A314" s="109"/>
      <c r="B314" s="110" t="s">
        <v>217</v>
      </c>
      <c r="C314" s="111">
        <v>1428087.4404772003</v>
      </c>
      <c r="D314" s="111">
        <v>16886710.518615238</v>
      </c>
      <c r="E314" s="111">
        <v>18314797.959092438</v>
      </c>
      <c r="F314" s="112"/>
    </row>
    <row r="315" spans="1:6" ht="15.2" hidden="1" customHeight="1" outlineLevel="1">
      <c r="A315" s="109"/>
      <c r="B315" s="110" t="s">
        <v>218</v>
      </c>
      <c r="C315" s="111">
        <v>10246686</v>
      </c>
      <c r="D315" s="111">
        <v>72788088</v>
      </c>
      <c r="E315" s="111">
        <v>83034774</v>
      </c>
      <c r="F315" s="112"/>
    </row>
    <row r="316" spans="1:6" ht="15.2" hidden="1" customHeight="1" outlineLevel="1">
      <c r="A316" s="109"/>
      <c r="B316" s="110" t="s">
        <v>219</v>
      </c>
      <c r="C316" s="114"/>
      <c r="D316" s="114"/>
      <c r="E316" s="111">
        <v>0</v>
      </c>
      <c r="F316" s="112"/>
    </row>
    <row r="317" spans="1:6" ht="15.2" hidden="1" customHeight="1" outlineLevel="1">
      <c r="A317" s="109"/>
      <c r="B317" s="110" t="s">
        <v>277</v>
      </c>
      <c r="C317" s="111">
        <v>390069</v>
      </c>
      <c r="D317" s="111">
        <v>1891037</v>
      </c>
      <c r="E317" s="111">
        <v>2281106</v>
      </c>
      <c r="F317" s="112"/>
    </row>
    <row r="318" spans="1:6" ht="15.2" hidden="1" customHeight="1" outlineLevel="1">
      <c r="A318" s="109"/>
      <c r="B318" s="110" t="s">
        <v>220</v>
      </c>
      <c r="C318" s="114">
        <v>0</v>
      </c>
      <c r="D318" s="114">
        <v>0</v>
      </c>
      <c r="E318" s="111">
        <v>0</v>
      </c>
      <c r="F318" s="112"/>
    </row>
    <row r="319" spans="1:6" ht="15.2" hidden="1" customHeight="1" outlineLevel="1">
      <c r="A319" s="109"/>
      <c r="B319" s="110" t="s">
        <v>221</v>
      </c>
      <c r="C319" s="114"/>
      <c r="D319" s="114"/>
      <c r="E319" s="111">
        <v>0</v>
      </c>
      <c r="F319" s="112"/>
    </row>
    <row r="320" spans="1:6" ht="15.2" hidden="1" customHeight="1" outlineLevel="1">
      <c r="A320" s="109"/>
      <c r="B320" s="110" t="s">
        <v>274</v>
      </c>
      <c r="C320" s="111">
        <v>489699</v>
      </c>
      <c r="D320" s="111">
        <v>0</v>
      </c>
      <c r="E320" s="111">
        <v>489699</v>
      </c>
      <c r="F320" s="112"/>
    </row>
    <row r="321" spans="1:6" ht="15.2" hidden="1" customHeight="1" outlineLevel="1">
      <c r="A321" s="109"/>
      <c r="B321" s="110" t="s">
        <v>222</v>
      </c>
      <c r="C321" s="111">
        <v>39362285</v>
      </c>
      <c r="D321" s="111">
        <v>115926425</v>
      </c>
      <c r="E321" s="111">
        <v>155288710</v>
      </c>
      <c r="F321" s="112"/>
    </row>
    <row r="322" spans="1:6" ht="15.2" hidden="1" customHeight="1" outlineLevel="1">
      <c r="A322" s="109"/>
      <c r="B322" s="110" t="s">
        <v>278</v>
      </c>
      <c r="C322" s="111">
        <v>0</v>
      </c>
      <c r="D322" s="111">
        <v>0</v>
      </c>
      <c r="E322" s="111">
        <v>0</v>
      </c>
      <c r="F322" s="112"/>
    </row>
    <row r="323" spans="1:6" ht="15.2" hidden="1" customHeight="1" outlineLevel="1">
      <c r="A323" s="109"/>
      <c r="B323" s="110" t="s">
        <v>223</v>
      </c>
      <c r="C323" s="111">
        <v>5879575</v>
      </c>
      <c r="D323" s="111">
        <v>16105018</v>
      </c>
      <c r="E323" s="111">
        <v>21984593</v>
      </c>
      <c r="F323" s="112"/>
    </row>
    <row r="324" spans="1:6" ht="15.2" hidden="1" customHeight="1" outlineLevel="1">
      <c r="A324" s="109"/>
      <c r="B324" s="110" t="s">
        <v>224</v>
      </c>
      <c r="C324" s="111">
        <v>2373300.4623107407</v>
      </c>
      <c r="D324" s="111">
        <v>121757024.37768935</v>
      </c>
      <c r="E324" s="111">
        <v>124130324.84000009</v>
      </c>
      <c r="F324" s="112"/>
    </row>
    <row r="325" spans="1:6" ht="15.2" hidden="1" customHeight="1" outlineLevel="1">
      <c r="A325" s="109"/>
      <c r="B325" s="110" t="s">
        <v>225</v>
      </c>
      <c r="C325" s="111">
        <v>3967918</v>
      </c>
      <c r="D325" s="111">
        <v>151747420</v>
      </c>
      <c r="E325" s="111">
        <v>155715338</v>
      </c>
      <c r="F325" s="112"/>
    </row>
    <row r="326" spans="1:6" ht="15.2" customHeight="1" collapsed="1">
      <c r="A326" s="109" t="s">
        <v>67</v>
      </c>
      <c r="B326" s="113" t="s">
        <v>236</v>
      </c>
      <c r="C326" s="111">
        <f>SUM($C$298:$C$325)</f>
        <v>106895273.94812736</v>
      </c>
      <c r="D326" s="111">
        <f>SUM($D$298:$D$325)</f>
        <v>1481800552.7885447</v>
      </c>
      <c r="E326" s="111">
        <f>SUM($E$298:$E$325)</f>
        <v>1588695826.7366722</v>
      </c>
      <c r="F326" s="112"/>
    </row>
    <row r="327" spans="1:6" ht="15.2" hidden="1" customHeight="1" outlineLevel="1">
      <c r="A327" s="109"/>
      <c r="B327" s="110" t="s">
        <v>272</v>
      </c>
      <c r="C327" s="111">
        <v>16807338.77</v>
      </c>
      <c r="D327" s="111">
        <v>48462694.230000004</v>
      </c>
      <c r="E327" s="111">
        <v>65270033</v>
      </c>
      <c r="F327" s="112"/>
    </row>
    <row r="328" spans="1:6" ht="15.2" hidden="1" customHeight="1" outlineLevel="1">
      <c r="A328" s="109"/>
      <c r="B328" s="110" t="s">
        <v>203</v>
      </c>
      <c r="C328" s="111">
        <v>104881221</v>
      </c>
      <c r="D328" s="111">
        <v>900</v>
      </c>
      <c r="E328" s="111">
        <v>104882121</v>
      </c>
      <c r="F328" s="112"/>
    </row>
    <row r="329" spans="1:6" ht="15.2" hidden="1" customHeight="1" outlineLevel="1">
      <c r="A329" s="109"/>
      <c r="B329" s="110" t="s">
        <v>204</v>
      </c>
      <c r="C329" s="111">
        <v>61637201.310000002</v>
      </c>
      <c r="D329" s="111">
        <v>109412537.69</v>
      </c>
      <c r="E329" s="111">
        <v>171049739</v>
      </c>
      <c r="F329" s="112"/>
    </row>
    <row r="330" spans="1:6" ht="15.2" hidden="1" customHeight="1" outlineLevel="1">
      <c r="A330" s="109"/>
      <c r="B330" s="110" t="s">
        <v>205</v>
      </c>
      <c r="C330" s="111">
        <v>650</v>
      </c>
      <c r="D330" s="111">
        <v>52483967</v>
      </c>
      <c r="E330" s="111">
        <v>52484617</v>
      </c>
      <c r="F330" s="112"/>
    </row>
    <row r="331" spans="1:6" ht="15.2" hidden="1" customHeight="1" outlineLevel="1">
      <c r="A331" s="109"/>
      <c r="B331" s="110" t="s">
        <v>206</v>
      </c>
      <c r="C331" s="111">
        <v>41031906</v>
      </c>
      <c r="D331" s="111">
        <v>97677075</v>
      </c>
      <c r="E331" s="111">
        <v>138708981</v>
      </c>
      <c r="F331" s="112"/>
    </row>
    <row r="332" spans="1:6" ht="15.2" hidden="1" customHeight="1" outlineLevel="1">
      <c r="A332" s="109"/>
      <c r="B332" s="110" t="s">
        <v>207</v>
      </c>
      <c r="C332" s="111">
        <v>1233933</v>
      </c>
      <c r="D332" s="111">
        <v>59424739</v>
      </c>
      <c r="E332" s="111">
        <v>60658672</v>
      </c>
      <c r="F332" s="112"/>
    </row>
    <row r="333" spans="1:6" ht="15.2" hidden="1" customHeight="1" outlineLevel="1">
      <c r="A333" s="109"/>
      <c r="B333" s="110" t="s">
        <v>208</v>
      </c>
      <c r="C333" s="111">
        <v>224767052.47089553</v>
      </c>
      <c r="D333" s="111">
        <v>2457457079.8374176</v>
      </c>
      <c r="E333" s="111">
        <v>2682224132.3083134</v>
      </c>
      <c r="F333" s="112"/>
    </row>
    <row r="334" spans="1:6" ht="15.2" hidden="1" customHeight="1" outlineLevel="1">
      <c r="A334" s="109"/>
      <c r="B334" s="110" t="s">
        <v>209</v>
      </c>
      <c r="C334" s="111">
        <v>44101656</v>
      </c>
      <c r="D334" s="111">
        <v>810994888</v>
      </c>
      <c r="E334" s="111">
        <v>855096544</v>
      </c>
      <c r="F334" s="112"/>
    </row>
    <row r="335" spans="1:6" ht="15.2" hidden="1" customHeight="1" outlineLevel="1">
      <c r="A335" s="109"/>
      <c r="B335" s="110" t="s">
        <v>283</v>
      </c>
      <c r="C335" s="111">
        <v>13740395</v>
      </c>
      <c r="D335" s="111">
        <v>0</v>
      </c>
      <c r="E335" s="111">
        <v>13740395</v>
      </c>
      <c r="F335" s="112"/>
    </row>
    <row r="336" spans="1:6" ht="15.2" hidden="1" customHeight="1" outlineLevel="1">
      <c r="A336" s="109"/>
      <c r="B336" s="110" t="s">
        <v>211</v>
      </c>
      <c r="C336" s="111">
        <v>337734800</v>
      </c>
      <c r="D336" s="111">
        <v>2362757046</v>
      </c>
      <c r="E336" s="111">
        <v>2700491846</v>
      </c>
      <c r="F336" s="112"/>
    </row>
    <row r="337" spans="1:6" ht="15.2" hidden="1" customHeight="1" outlineLevel="1">
      <c r="A337" s="109"/>
      <c r="B337" s="110" t="s">
        <v>212</v>
      </c>
      <c r="C337" s="111">
        <v>243341707</v>
      </c>
      <c r="D337" s="111">
        <v>3247.3100000023842</v>
      </c>
      <c r="E337" s="111">
        <v>243344954.31</v>
      </c>
      <c r="F337" s="112"/>
    </row>
    <row r="338" spans="1:6" ht="15.2" hidden="1" customHeight="1" outlineLevel="1">
      <c r="A338" s="109"/>
      <c r="B338" s="110" t="s">
        <v>213</v>
      </c>
      <c r="C338" s="111">
        <v>192309856</v>
      </c>
      <c r="D338" s="111">
        <v>4032245389</v>
      </c>
      <c r="E338" s="111">
        <v>4224555245</v>
      </c>
      <c r="F338" s="112"/>
    </row>
    <row r="339" spans="1:6" ht="15.2" hidden="1" customHeight="1" outlineLevel="1">
      <c r="A339" s="109"/>
      <c r="B339" s="110" t="s">
        <v>214</v>
      </c>
      <c r="C339" s="111">
        <v>145291216</v>
      </c>
      <c r="D339" s="111">
        <v>27138323</v>
      </c>
      <c r="E339" s="111">
        <v>172429539</v>
      </c>
      <c r="F339" s="112"/>
    </row>
    <row r="340" spans="1:6" ht="15.2" hidden="1" customHeight="1" outlineLevel="1">
      <c r="A340" s="109"/>
      <c r="B340" s="110" t="s">
        <v>273</v>
      </c>
      <c r="C340" s="111">
        <v>2517</v>
      </c>
      <c r="D340" s="111">
        <v>133043591</v>
      </c>
      <c r="E340" s="111">
        <v>133046108</v>
      </c>
      <c r="F340" s="112"/>
    </row>
    <row r="341" spans="1:6" ht="15.2" hidden="1" customHeight="1" outlineLevel="1">
      <c r="A341" s="109"/>
      <c r="B341" s="110" t="s">
        <v>215</v>
      </c>
      <c r="C341" s="111">
        <v>37075232.725771852</v>
      </c>
      <c r="D341" s="111">
        <v>44469.27422815084</v>
      </c>
      <c r="E341" s="111">
        <v>37119702</v>
      </c>
      <c r="F341" s="112"/>
    </row>
    <row r="342" spans="1:6" ht="15.2" hidden="1" customHeight="1" outlineLevel="1">
      <c r="A342" s="109"/>
      <c r="B342" s="110" t="s">
        <v>216</v>
      </c>
      <c r="C342" s="111">
        <v>-515</v>
      </c>
      <c r="D342" s="111">
        <v>132189321.73760322</v>
      </c>
      <c r="E342" s="111">
        <v>132188806.73760322</v>
      </c>
      <c r="F342" s="112"/>
    </row>
    <row r="343" spans="1:6" ht="15.2" hidden="1" customHeight="1" outlineLevel="1">
      <c r="A343" s="109"/>
      <c r="B343" s="110" t="s">
        <v>217</v>
      </c>
      <c r="C343" s="111">
        <v>37636012.404097505</v>
      </c>
      <c r="D343" s="111">
        <v>282641676.92688799</v>
      </c>
      <c r="E343" s="111">
        <v>320277689.33098549</v>
      </c>
      <c r="F343" s="112"/>
    </row>
    <row r="344" spans="1:6" ht="15.2" hidden="1" customHeight="1" outlineLevel="1">
      <c r="A344" s="109"/>
      <c r="B344" s="110" t="s">
        <v>218</v>
      </c>
      <c r="C344" s="111">
        <v>246524034</v>
      </c>
      <c r="D344" s="111">
        <v>2499839823</v>
      </c>
      <c r="E344" s="111">
        <v>2746363857</v>
      </c>
      <c r="F344" s="112"/>
    </row>
    <row r="345" spans="1:6" ht="15.2" hidden="1" customHeight="1" outlineLevel="1">
      <c r="A345" s="109"/>
      <c r="B345" s="110" t="s">
        <v>219</v>
      </c>
      <c r="C345" s="111">
        <v>9981359</v>
      </c>
      <c r="D345" s="111">
        <v>26256682</v>
      </c>
      <c r="E345" s="111">
        <v>36238041</v>
      </c>
      <c r="F345" s="112"/>
    </row>
    <row r="346" spans="1:6" ht="15.2" hidden="1" customHeight="1" outlineLevel="1">
      <c r="A346" s="109"/>
      <c r="B346" s="110" t="s">
        <v>277</v>
      </c>
      <c r="C346" s="111">
        <v>4062568</v>
      </c>
      <c r="D346" s="111">
        <v>17717178</v>
      </c>
      <c r="E346" s="111">
        <v>21779746</v>
      </c>
      <c r="F346" s="112"/>
    </row>
    <row r="347" spans="1:6" ht="15.2" hidden="1" customHeight="1" outlineLevel="1">
      <c r="A347" s="109"/>
      <c r="B347" s="110" t="s">
        <v>220</v>
      </c>
      <c r="C347" s="111">
        <v>1837458.2</v>
      </c>
      <c r="D347" s="111">
        <v>97758738</v>
      </c>
      <c r="E347" s="111">
        <v>99596196.200000003</v>
      </c>
      <c r="F347" s="112"/>
    </row>
    <row r="348" spans="1:6" ht="15.2" hidden="1" customHeight="1" outlineLevel="1">
      <c r="A348" s="109"/>
      <c r="B348" s="110" t="s">
        <v>221</v>
      </c>
      <c r="C348" s="111">
        <v>8236794</v>
      </c>
      <c r="D348" s="111">
        <v>0</v>
      </c>
      <c r="E348" s="111">
        <v>8236794</v>
      </c>
      <c r="F348" s="112"/>
    </row>
    <row r="349" spans="1:6" ht="15.2" hidden="1" customHeight="1" outlineLevel="1">
      <c r="A349" s="109"/>
      <c r="B349" s="110" t="s">
        <v>274</v>
      </c>
      <c r="C349" s="111">
        <v>2682296</v>
      </c>
      <c r="D349" s="111">
        <v>260</v>
      </c>
      <c r="E349" s="111">
        <v>2682556</v>
      </c>
      <c r="F349" s="112"/>
    </row>
    <row r="350" spans="1:6" ht="15.2" hidden="1" customHeight="1" outlineLevel="1">
      <c r="A350" s="109"/>
      <c r="B350" s="110" t="s">
        <v>222</v>
      </c>
      <c r="C350" s="111">
        <v>316109260</v>
      </c>
      <c r="D350" s="111">
        <v>1620546166</v>
      </c>
      <c r="E350" s="111">
        <v>1936655426</v>
      </c>
      <c r="F350" s="112"/>
    </row>
    <row r="351" spans="1:6" ht="15.2" hidden="1" customHeight="1" outlineLevel="1">
      <c r="A351" s="109"/>
      <c r="B351" s="110" t="s">
        <v>278</v>
      </c>
      <c r="C351" s="111">
        <v>25258187</v>
      </c>
      <c r="D351" s="111">
        <v>0</v>
      </c>
      <c r="E351" s="111">
        <v>25258187</v>
      </c>
      <c r="F351" s="112"/>
    </row>
    <row r="352" spans="1:6" ht="15.2" hidden="1" customHeight="1" outlineLevel="1">
      <c r="A352" s="109"/>
      <c r="B352" s="110" t="s">
        <v>223</v>
      </c>
      <c r="C352" s="111">
        <v>171430801</v>
      </c>
      <c r="D352" s="111">
        <v>262988638</v>
      </c>
      <c r="E352" s="111">
        <v>434419439</v>
      </c>
      <c r="F352" s="112"/>
    </row>
    <row r="353" spans="1:6" ht="15.2" hidden="1" customHeight="1" outlineLevel="1">
      <c r="A353" s="109"/>
      <c r="B353" s="110" t="s">
        <v>224</v>
      </c>
      <c r="C353" s="111">
        <v>100836811.84990844</v>
      </c>
      <c r="D353" s="111">
        <v>985915168.15009165</v>
      </c>
      <c r="E353" s="111">
        <v>1086751980</v>
      </c>
      <c r="F353" s="112"/>
    </row>
    <row r="354" spans="1:6" ht="15.2" hidden="1" customHeight="1" outlineLevel="1">
      <c r="A354" s="109"/>
      <c r="B354" s="110" t="s">
        <v>225</v>
      </c>
      <c r="C354" s="111">
        <v>80810098</v>
      </c>
      <c r="D354" s="111">
        <v>497960253</v>
      </c>
      <c r="E354" s="111">
        <v>578770351</v>
      </c>
      <c r="F354" s="112"/>
    </row>
    <row r="355" spans="1:6" ht="15.2" customHeight="1" collapsed="1">
      <c r="A355" s="109" t="s">
        <v>69</v>
      </c>
      <c r="B355" s="113" t="s">
        <v>237</v>
      </c>
      <c r="C355" s="111">
        <f>SUM($C$327:$C$354)</f>
        <v>2469361846.7306733</v>
      </c>
      <c r="D355" s="111">
        <f>SUM($D$327:$D$354)</f>
        <v>16614959851.156229</v>
      </c>
      <c r="E355" s="111">
        <f>SUM($E$327:$E$354)</f>
        <v>19084321697.886902</v>
      </c>
      <c r="F355" s="112"/>
    </row>
    <row r="356" spans="1:6" ht="15.2" hidden="1" customHeight="1" outlineLevel="1">
      <c r="A356" s="109"/>
      <c r="B356" s="110" t="s">
        <v>272</v>
      </c>
      <c r="C356" s="111">
        <v>0</v>
      </c>
      <c r="D356" s="111">
        <v>0</v>
      </c>
      <c r="E356" s="111">
        <v>0</v>
      </c>
      <c r="F356" s="112"/>
    </row>
    <row r="357" spans="1:6" ht="15.2" hidden="1" customHeight="1" outlineLevel="1">
      <c r="A357" s="109"/>
      <c r="B357" s="110" t="s">
        <v>203</v>
      </c>
      <c r="C357" s="111">
        <v>0</v>
      </c>
      <c r="D357" s="111">
        <v>0</v>
      </c>
      <c r="E357" s="111">
        <v>0</v>
      </c>
      <c r="F357" s="112"/>
    </row>
    <row r="358" spans="1:6" ht="15.2" hidden="1" customHeight="1" outlineLevel="1">
      <c r="A358" s="109"/>
      <c r="B358" s="110" t="s">
        <v>204</v>
      </c>
      <c r="C358" s="111">
        <v>0</v>
      </c>
      <c r="D358" s="111">
        <v>0</v>
      </c>
      <c r="E358" s="111">
        <v>0</v>
      </c>
      <c r="F358" s="112"/>
    </row>
    <row r="359" spans="1:6" ht="15.2" hidden="1" customHeight="1" outlineLevel="1">
      <c r="A359" s="109"/>
      <c r="B359" s="110" t="s">
        <v>205</v>
      </c>
      <c r="C359" s="111">
        <v>0</v>
      </c>
      <c r="D359" s="111">
        <v>0</v>
      </c>
      <c r="E359" s="111">
        <v>0</v>
      </c>
      <c r="F359" s="112"/>
    </row>
    <row r="360" spans="1:6" ht="15.2" hidden="1" customHeight="1" outlineLevel="1">
      <c r="A360" s="109"/>
      <c r="B360" s="110" t="s">
        <v>206</v>
      </c>
      <c r="C360" s="111">
        <v>287156</v>
      </c>
      <c r="D360" s="111">
        <v>712844</v>
      </c>
      <c r="E360" s="111">
        <v>1000000</v>
      </c>
      <c r="F360" s="112"/>
    </row>
    <row r="361" spans="1:6" ht="15.2" hidden="1" customHeight="1" outlineLevel="1">
      <c r="A361" s="109"/>
      <c r="B361" s="110" t="s">
        <v>207</v>
      </c>
      <c r="C361" s="111">
        <v>0</v>
      </c>
      <c r="D361" s="111">
        <v>0</v>
      </c>
      <c r="E361" s="111">
        <v>0</v>
      </c>
      <c r="F361" s="112"/>
    </row>
    <row r="362" spans="1:6" ht="15.2" hidden="1" customHeight="1" outlineLevel="1">
      <c r="A362" s="109"/>
      <c r="B362" s="110" t="s">
        <v>208</v>
      </c>
      <c r="C362" s="114"/>
      <c r="D362" s="111">
        <v>12409</v>
      </c>
      <c r="E362" s="111">
        <v>12409</v>
      </c>
      <c r="F362" s="112"/>
    </row>
    <row r="363" spans="1:6" ht="15.2" hidden="1" customHeight="1" outlineLevel="1">
      <c r="A363" s="109"/>
      <c r="B363" s="110" t="s">
        <v>209</v>
      </c>
      <c r="C363" s="111">
        <v>86</v>
      </c>
      <c r="D363" s="111">
        <v>2206</v>
      </c>
      <c r="E363" s="111">
        <v>2292</v>
      </c>
      <c r="F363" s="112"/>
    </row>
    <row r="364" spans="1:6" ht="15.2" hidden="1" customHeight="1" outlineLevel="1">
      <c r="A364" s="109"/>
      <c r="B364" s="110" t="s">
        <v>283</v>
      </c>
      <c r="C364" s="111"/>
      <c r="D364" s="111"/>
      <c r="E364" s="111">
        <v>0</v>
      </c>
      <c r="F364" s="112"/>
    </row>
    <row r="365" spans="1:6" ht="15.2" hidden="1" customHeight="1" outlineLevel="1">
      <c r="A365" s="109"/>
      <c r="B365" s="110" t="s">
        <v>211</v>
      </c>
      <c r="C365" s="111">
        <v>700</v>
      </c>
      <c r="D365" s="111">
        <v>9613</v>
      </c>
      <c r="E365" s="111">
        <v>10313</v>
      </c>
      <c r="F365" s="112"/>
    </row>
    <row r="366" spans="1:6" ht="15.2" hidden="1" customHeight="1" outlineLevel="1">
      <c r="A366" s="109"/>
      <c r="B366" s="110" t="s">
        <v>212</v>
      </c>
      <c r="C366" s="111">
        <v>0</v>
      </c>
      <c r="D366" s="111">
        <v>0</v>
      </c>
      <c r="E366" s="111">
        <v>0</v>
      </c>
      <c r="F366" s="112"/>
    </row>
    <row r="367" spans="1:6" ht="15.2" hidden="1" customHeight="1" outlineLevel="1">
      <c r="A367" s="109"/>
      <c r="B367" s="110" t="s">
        <v>213</v>
      </c>
      <c r="C367" s="114">
        <v>0</v>
      </c>
      <c r="D367" s="114">
        <v>0</v>
      </c>
      <c r="E367" s="111">
        <v>0</v>
      </c>
      <c r="F367" s="112"/>
    </row>
    <row r="368" spans="1:6" ht="15.2" hidden="1" customHeight="1" outlineLevel="1">
      <c r="A368" s="109"/>
      <c r="B368" s="110" t="s">
        <v>214</v>
      </c>
      <c r="C368" s="111">
        <v>0</v>
      </c>
      <c r="D368" s="111">
        <v>0</v>
      </c>
      <c r="E368" s="111">
        <v>0</v>
      </c>
      <c r="F368" s="112"/>
    </row>
    <row r="369" spans="1:6" ht="15.2" hidden="1" customHeight="1" outlineLevel="1">
      <c r="A369" s="109"/>
      <c r="B369" s="110" t="s">
        <v>273</v>
      </c>
      <c r="C369" s="111">
        <v>0</v>
      </c>
      <c r="D369" s="111">
        <v>0</v>
      </c>
      <c r="E369" s="111">
        <v>0</v>
      </c>
      <c r="F369" s="112"/>
    </row>
    <row r="370" spans="1:6" ht="15.2" hidden="1" customHeight="1" outlineLevel="1">
      <c r="A370" s="109"/>
      <c r="B370" s="110" t="s">
        <v>215</v>
      </c>
      <c r="C370" s="111">
        <v>0</v>
      </c>
      <c r="D370" s="111">
        <v>0</v>
      </c>
      <c r="E370" s="111">
        <v>0</v>
      </c>
      <c r="F370" s="112"/>
    </row>
    <row r="371" spans="1:6" ht="15.2" hidden="1" customHeight="1" outlineLevel="1">
      <c r="A371" s="109"/>
      <c r="B371" s="110" t="s">
        <v>216</v>
      </c>
      <c r="C371" s="111">
        <v>0</v>
      </c>
      <c r="D371" s="111">
        <v>0</v>
      </c>
      <c r="E371" s="111">
        <v>0</v>
      </c>
      <c r="F371" s="112"/>
    </row>
    <row r="372" spans="1:6" ht="15.2" hidden="1" customHeight="1" outlineLevel="1">
      <c r="A372" s="109"/>
      <c r="B372" s="110" t="s">
        <v>217</v>
      </c>
      <c r="C372" s="111">
        <v>0</v>
      </c>
      <c r="D372" s="111">
        <v>0</v>
      </c>
      <c r="E372" s="111">
        <v>0</v>
      </c>
      <c r="F372" s="112"/>
    </row>
    <row r="373" spans="1:6" ht="15.2" hidden="1" customHeight="1" outlineLevel="1">
      <c r="A373" s="109"/>
      <c r="B373" s="110" t="s">
        <v>218</v>
      </c>
      <c r="C373" s="111">
        <v>0</v>
      </c>
      <c r="D373" s="111">
        <v>0</v>
      </c>
      <c r="E373" s="111">
        <v>0</v>
      </c>
      <c r="F373" s="112"/>
    </row>
    <row r="374" spans="1:6" ht="15.2" hidden="1" customHeight="1" outlineLevel="1">
      <c r="A374" s="109"/>
      <c r="B374" s="110" t="s">
        <v>219</v>
      </c>
      <c r="C374" s="114"/>
      <c r="D374" s="114"/>
      <c r="E374" s="111">
        <v>0</v>
      </c>
      <c r="F374" s="112"/>
    </row>
    <row r="375" spans="1:6" ht="15.2" hidden="1" customHeight="1" outlineLevel="1">
      <c r="A375" s="109"/>
      <c r="B375" s="110" t="s">
        <v>277</v>
      </c>
      <c r="C375" s="111">
        <v>0</v>
      </c>
      <c r="D375" s="111">
        <v>0</v>
      </c>
      <c r="E375" s="111">
        <v>0</v>
      </c>
      <c r="F375" s="112"/>
    </row>
    <row r="376" spans="1:6" ht="15.2" hidden="1" customHeight="1" outlineLevel="1">
      <c r="A376" s="109"/>
      <c r="B376" s="110" t="s">
        <v>220</v>
      </c>
      <c r="C376" s="114"/>
      <c r="D376" s="114"/>
      <c r="E376" s="111">
        <v>0</v>
      </c>
      <c r="F376" s="112"/>
    </row>
    <row r="377" spans="1:6" ht="15.2" hidden="1" customHeight="1" outlineLevel="1">
      <c r="A377" s="109"/>
      <c r="B377" s="110" t="s">
        <v>221</v>
      </c>
      <c r="C377" s="114"/>
      <c r="D377" s="114"/>
      <c r="E377" s="111">
        <v>0</v>
      </c>
      <c r="F377" s="112"/>
    </row>
    <row r="378" spans="1:6" ht="15.2" hidden="1" customHeight="1" outlineLevel="1">
      <c r="A378" s="109"/>
      <c r="B378" s="110" t="s">
        <v>274</v>
      </c>
      <c r="C378" s="111">
        <v>1821</v>
      </c>
      <c r="D378" s="111">
        <v>0</v>
      </c>
      <c r="E378" s="111">
        <v>1821</v>
      </c>
      <c r="F378" s="112"/>
    </row>
    <row r="379" spans="1:6" ht="15.2" hidden="1" customHeight="1" outlineLevel="1">
      <c r="A379" s="109"/>
      <c r="B379" s="110" t="s">
        <v>222</v>
      </c>
      <c r="C379" s="111">
        <v>294083</v>
      </c>
      <c r="D379" s="111">
        <v>697137</v>
      </c>
      <c r="E379" s="111">
        <v>991220</v>
      </c>
      <c r="F379" s="112"/>
    </row>
    <row r="380" spans="1:6" ht="15.2" hidden="1" customHeight="1" outlineLevel="1">
      <c r="A380" s="109"/>
      <c r="B380" s="110" t="s">
        <v>278</v>
      </c>
      <c r="C380" s="111">
        <v>0</v>
      </c>
      <c r="D380" s="111">
        <v>0</v>
      </c>
      <c r="E380" s="111">
        <v>0</v>
      </c>
      <c r="F380" s="112"/>
    </row>
    <row r="381" spans="1:6" ht="15.2" hidden="1" customHeight="1" outlineLevel="1">
      <c r="A381" s="109"/>
      <c r="B381" s="110" t="s">
        <v>223</v>
      </c>
      <c r="C381" s="111">
        <v>0</v>
      </c>
      <c r="D381" s="114"/>
      <c r="E381" s="111">
        <v>0</v>
      </c>
      <c r="F381" s="112"/>
    </row>
    <row r="382" spans="1:6" ht="15.2" hidden="1" customHeight="1" outlineLevel="1">
      <c r="A382" s="109"/>
      <c r="B382" s="110" t="s">
        <v>224</v>
      </c>
      <c r="C382" s="114"/>
      <c r="D382" s="114"/>
      <c r="E382" s="111">
        <v>0</v>
      </c>
      <c r="F382" s="112"/>
    </row>
    <row r="383" spans="1:6" ht="15.2" hidden="1" customHeight="1" outlineLevel="1">
      <c r="A383" s="109"/>
      <c r="B383" s="110" t="s">
        <v>225</v>
      </c>
      <c r="C383" s="111">
        <v>0</v>
      </c>
      <c r="D383" s="111">
        <v>0</v>
      </c>
      <c r="E383" s="111">
        <v>0</v>
      </c>
      <c r="F383" s="112"/>
    </row>
    <row r="384" spans="1:6" ht="15.2" customHeight="1" collapsed="1">
      <c r="A384" s="109" t="s">
        <v>71</v>
      </c>
      <c r="B384" s="113" t="s">
        <v>169</v>
      </c>
      <c r="C384" s="111">
        <f>SUM($C$356:$C$383)</f>
        <v>583846</v>
      </c>
      <c r="D384" s="111">
        <f>SUM($D$356:$D$383)</f>
        <v>1434209</v>
      </c>
      <c r="E384" s="111">
        <f>SUM($E$356:$E$383)</f>
        <v>2018055</v>
      </c>
      <c r="F384" s="112"/>
    </row>
    <row r="385" spans="1:6" ht="15.2" hidden="1" customHeight="1" outlineLevel="1">
      <c r="A385" s="109"/>
      <c r="B385" s="110" t="s">
        <v>272</v>
      </c>
      <c r="C385" s="111">
        <v>16807338.77</v>
      </c>
      <c r="D385" s="111">
        <v>48462694.230000004</v>
      </c>
      <c r="E385" s="111">
        <v>65270033</v>
      </c>
      <c r="F385" s="112"/>
    </row>
    <row r="386" spans="1:6" ht="15.2" hidden="1" customHeight="1" outlineLevel="1">
      <c r="A386" s="109"/>
      <c r="B386" s="110" t="s">
        <v>203</v>
      </c>
      <c r="C386" s="111">
        <v>104881221</v>
      </c>
      <c r="D386" s="111">
        <v>900</v>
      </c>
      <c r="E386" s="111">
        <v>104882121</v>
      </c>
      <c r="F386" s="112"/>
    </row>
    <row r="387" spans="1:6" ht="15.2" hidden="1" customHeight="1" outlineLevel="1">
      <c r="A387" s="109"/>
      <c r="B387" s="110" t="s">
        <v>204</v>
      </c>
      <c r="C387" s="111">
        <v>61637201.310000002</v>
      </c>
      <c r="D387" s="111">
        <v>109412537.69</v>
      </c>
      <c r="E387" s="111">
        <v>171049739</v>
      </c>
      <c r="F387" s="112"/>
    </row>
    <row r="388" spans="1:6" ht="15.2" hidden="1" customHeight="1" outlineLevel="1">
      <c r="A388" s="109"/>
      <c r="B388" s="110" t="s">
        <v>205</v>
      </c>
      <c r="C388" s="111">
        <v>650</v>
      </c>
      <c r="D388" s="111">
        <v>52483967</v>
      </c>
      <c r="E388" s="111">
        <v>52484617</v>
      </c>
      <c r="F388" s="112"/>
    </row>
    <row r="389" spans="1:6" ht="15.2" hidden="1" customHeight="1" outlineLevel="1">
      <c r="A389" s="109"/>
      <c r="B389" s="110" t="s">
        <v>206</v>
      </c>
      <c r="C389" s="111">
        <v>41319062</v>
      </c>
      <c r="D389" s="111">
        <v>98389919</v>
      </c>
      <c r="E389" s="111">
        <v>139708981</v>
      </c>
      <c r="F389" s="112"/>
    </row>
    <row r="390" spans="1:6" ht="15.2" hidden="1" customHeight="1" outlineLevel="1">
      <c r="A390" s="109"/>
      <c r="B390" s="110" t="s">
        <v>207</v>
      </c>
      <c r="C390" s="111">
        <v>1233933</v>
      </c>
      <c r="D390" s="111">
        <v>59424739</v>
      </c>
      <c r="E390" s="111">
        <v>60658672</v>
      </c>
      <c r="F390" s="112"/>
    </row>
    <row r="391" spans="1:6" ht="15.2" hidden="1" customHeight="1" outlineLevel="1">
      <c r="A391" s="109"/>
      <c r="B391" s="110" t="s">
        <v>208</v>
      </c>
      <c r="C391" s="111">
        <v>224767052.47089553</v>
      </c>
      <c r="D391" s="111">
        <v>2457469488.8374176</v>
      </c>
      <c r="E391" s="111">
        <v>2682236541.3083134</v>
      </c>
      <c r="F391" s="112"/>
    </row>
    <row r="392" spans="1:6" ht="15.2" hidden="1" customHeight="1" outlineLevel="1">
      <c r="A392" s="109"/>
      <c r="B392" s="110" t="s">
        <v>209</v>
      </c>
      <c r="C392" s="111">
        <v>44101742</v>
      </c>
      <c r="D392" s="111">
        <v>810997094</v>
      </c>
      <c r="E392" s="111">
        <v>855098836</v>
      </c>
      <c r="F392" s="112"/>
    </row>
    <row r="393" spans="1:6" ht="15.2" hidden="1" customHeight="1" outlineLevel="1">
      <c r="A393" s="109"/>
      <c r="B393" s="110" t="s">
        <v>283</v>
      </c>
      <c r="C393" s="111">
        <v>13740395</v>
      </c>
      <c r="D393" s="111">
        <v>0</v>
      </c>
      <c r="E393" s="111">
        <v>13740395</v>
      </c>
      <c r="F393" s="112"/>
    </row>
    <row r="394" spans="1:6" ht="15.2" hidden="1" customHeight="1" outlineLevel="1">
      <c r="A394" s="109"/>
      <c r="B394" s="110" t="s">
        <v>211</v>
      </c>
      <c r="C394" s="111">
        <v>337735500</v>
      </c>
      <c r="D394" s="111">
        <v>2362766659</v>
      </c>
      <c r="E394" s="111">
        <v>2700502159</v>
      </c>
      <c r="F394" s="112"/>
    </row>
    <row r="395" spans="1:6" ht="15.2" hidden="1" customHeight="1" outlineLevel="1">
      <c r="A395" s="109"/>
      <c r="B395" s="110" t="s">
        <v>212</v>
      </c>
      <c r="C395" s="111">
        <v>243341707</v>
      </c>
      <c r="D395" s="111">
        <v>3247.3100000023842</v>
      </c>
      <c r="E395" s="111">
        <v>243344954.31</v>
      </c>
      <c r="F395" s="112"/>
    </row>
    <row r="396" spans="1:6" ht="15.2" hidden="1" customHeight="1" outlineLevel="1">
      <c r="A396" s="109"/>
      <c r="B396" s="110" t="s">
        <v>213</v>
      </c>
      <c r="C396" s="111">
        <v>192309856</v>
      </c>
      <c r="D396" s="111">
        <v>4032245389</v>
      </c>
      <c r="E396" s="111">
        <v>4224555245</v>
      </c>
      <c r="F396" s="112"/>
    </row>
    <row r="397" spans="1:6" ht="15.2" hidden="1" customHeight="1" outlineLevel="1">
      <c r="A397" s="109"/>
      <c r="B397" s="110" t="s">
        <v>214</v>
      </c>
      <c r="C397" s="111">
        <v>145291216</v>
      </c>
      <c r="D397" s="111">
        <v>27138323</v>
      </c>
      <c r="E397" s="111">
        <v>172429539</v>
      </c>
      <c r="F397" s="112"/>
    </row>
    <row r="398" spans="1:6" ht="15.2" hidden="1" customHeight="1" outlineLevel="1">
      <c r="A398" s="109"/>
      <c r="B398" s="110" t="s">
        <v>273</v>
      </c>
      <c r="C398" s="111">
        <v>2517</v>
      </c>
      <c r="D398" s="111">
        <v>133043591</v>
      </c>
      <c r="E398" s="111">
        <v>133046108</v>
      </c>
      <c r="F398" s="112"/>
    </row>
    <row r="399" spans="1:6" ht="15.2" hidden="1" customHeight="1" outlineLevel="1">
      <c r="A399" s="109"/>
      <c r="B399" s="110" t="s">
        <v>215</v>
      </c>
      <c r="C399" s="111">
        <v>37075232.725771852</v>
      </c>
      <c r="D399" s="111">
        <v>44469.27422815084</v>
      </c>
      <c r="E399" s="111">
        <v>37119702</v>
      </c>
      <c r="F399" s="112"/>
    </row>
    <row r="400" spans="1:6" ht="15.2" hidden="1" customHeight="1" outlineLevel="1">
      <c r="A400" s="109"/>
      <c r="B400" s="110" t="s">
        <v>216</v>
      </c>
      <c r="C400" s="111">
        <v>-515</v>
      </c>
      <c r="D400" s="111">
        <v>132189321.73760322</v>
      </c>
      <c r="E400" s="111">
        <v>132188806.73760322</v>
      </c>
      <c r="F400" s="112"/>
    </row>
    <row r="401" spans="1:6" ht="15.2" hidden="1" customHeight="1" outlineLevel="1">
      <c r="A401" s="109"/>
      <c r="B401" s="110" t="s">
        <v>217</v>
      </c>
      <c r="C401" s="111">
        <v>37636012.404097505</v>
      </c>
      <c r="D401" s="111">
        <v>282641676.92688799</v>
      </c>
      <c r="E401" s="111">
        <v>320277689.33098549</v>
      </c>
      <c r="F401" s="112"/>
    </row>
    <row r="402" spans="1:6" ht="15.2" hidden="1" customHeight="1" outlineLevel="1">
      <c r="A402" s="109"/>
      <c r="B402" s="110" t="s">
        <v>218</v>
      </c>
      <c r="C402" s="111">
        <v>246524034</v>
      </c>
      <c r="D402" s="111">
        <v>2499839823</v>
      </c>
      <c r="E402" s="111">
        <v>2746363857</v>
      </c>
      <c r="F402" s="112"/>
    </row>
    <row r="403" spans="1:6" ht="15.2" hidden="1" customHeight="1" outlineLevel="1">
      <c r="A403" s="109"/>
      <c r="B403" s="110" t="s">
        <v>219</v>
      </c>
      <c r="C403" s="111">
        <v>9981359</v>
      </c>
      <c r="D403" s="111">
        <v>26256682</v>
      </c>
      <c r="E403" s="111">
        <v>36238041</v>
      </c>
      <c r="F403" s="112"/>
    </row>
    <row r="404" spans="1:6" ht="15.2" hidden="1" customHeight="1" outlineLevel="1">
      <c r="A404" s="109"/>
      <c r="B404" s="110" t="s">
        <v>277</v>
      </c>
      <c r="C404" s="111">
        <v>4062568</v>
      </c>
      <c r="D404" s="111">
        <v>17717178</v>
      </c>
      <c r="E404" s="111">
        <v>21779746</v>
      </c>
      <c r="F404" s="112"/>
    </row>
    <row r="405" spans="1:6" ht="15.2" hidden="1" customHeight="1" outlineLevel="1">
      <c r="A405" s="109"/>
      <c r="B405" s="110" t="s">
        <v>220</v>
      </c>
      <c r="C405" s="111">
        <v>1837458.2</v>
      </c>
      <c r="D405" s="111">
        <v>97758738</v>
      </c>
      <c r="E405" s="111">
        <v>99596196.200000003</v>
      </c>
      <c r="F405" s="112"/>
    </row>
    <row r="406" spans="1:6" ht="15.2" hidden="1" customHeight="1" outlineLevel="1">
      <c r="A406" s="109"/>
      <c r="B406" s="110" t="s">
        <v>221</v>
      </c>
      <c r="C406" s="111">
        <v>8236794</v>
      </c>
      <c r="D406" s="111">
        <v>0</v>
      </c>
      <c r="E406" s="111">
        <v>8236794</v>
      </c>
      <c r="F406" s="112"/>
    </row>
    <row r="407" spans="1:6" ht="15.2" hidden="1" customHeight="1" outlineLevel="1">
      <c r="A407" s="109"/>
      <c r="B407" s="110" t="s">
        <v>274</v>
      </c>
      <c r="C407" s="111">
        <v>2684117</v>
      </c>
      <c r="D407" s="111">
        <v>260</v>
      </c>
      <c r="E407" s="111">
        <v>2684377</v>
      </c>
      <c r="F407" s="112"/>
    </row>
    <row r="408" spans="1:6" ht="15.2" hidden="1" customHeight="1" outlineLevel="1">
      <c r="A408" s="109"/>
      <c r="B408" s="110" t="s">
        <v>222</v>
      </c>
      <c r="C408" s="111">
        <v>316403343</v>
      </c>
      <c r="D408" s="111">
        <v>1621243303</v>
      </c>
      <c r="E408" s="111">
        <v>1937646646</v>
      </c>
      <c r="F408" s="112"/>
    </row>
    <row r="409" spans="1:6" ht="15.2" hidden="1" customHeight="1" outlineLevel="1">
      <c r="A409" s="109"/>
      <c r="B409" s="110" t="s">
        <v>278</v>
      </c>
      <c r="C409" s="111">
        <v>25258187</v>
      </c>
      <c r="D409" s="111">
        <v>0</v>
      </c>
      <c r="E409" s="111">
        <v>25258187</v>
      </c>
      <c r="F409" s="112"/>
    </row>
    <row r="410" spans="1:6" ht="15.2" hidden="1" customHeight="1" outlineLevel="1">
      <c r="A410" s="109"/>
      <c r="B410" s="110" t="s">
        <v>223</v>
      </c>
      <c r="C410" s="111">
        <v>171430801</v>
      </c>
      <c r="D410" s="111">
        <v>262988638</v>
      </c>
      <c r="E410" s="111">
        <v>434419439</v>
      </c>
      <c r="F410" s="112"/>
    </row>
    <row r="411" spans="1:6" ht="15.2" hidden="1" customHeight="1" outlineLevel="1">
      <c r="A411" s="109"/>
      <c r="B411" s="110" t="s">
        <v>224</v>
      </c>
      <c r="C411" s="111">
        <v>100836811.84990844</v>
      </c>
      <c r="D411" s="111">
        <v>985915168.15009165</v>
      </c>
      <c r="E411" s="111">
        <v>1086751980</v>
      </c>
      <c r="F411" s="112"/>
    </row>
    <row r="412" spans="1:6" ht="15.2" hidden="1" customHeight="1" outlineLevel="1">
      <c r="A412" s="109"/>
      <c r="B412" s="110" t="s">
        <v>225</v>
      </c>
      <c r="C412" s="111">
        <v>80810098</v>
      </c>
      <c r="D412" s="111">
        <v>497960253</v>
      </c>
      <c r="E412" s="111">
        <v>578770351</v>
      </c>
      <c r="F412" s="112"/>
    </row>
    <row r="413" spans="1:6" ht="15.2" customHeight="1" collapsed="1">
      <c r="A413" s="109" t="s">
        <v>73</v>
      </c>
      <c r="B413" s="113" t="s">
        <v>238</v>
      </c>
      <c r="C413" s="111">
        <f>SUM($C$385:$C$412)</f>
        <v>2469945692.7306733</v>
      </c>
      <c r="D413" s="111">
        <f>SUM($D$385:$D$412)</f>
        <v>16616394060.156229</v>
      </c>
      <c r="E413" s="111">
        <f>SUM($E$385:$E$412)</f>
        <v>19086339752.886902</v>
      </c>
      <c r="F413" s="112"/>
    </row>
    <row r="414" spans="1:6" ht="15.2" hidden="1" customHeight="1" outlineLevel="1">
      <c r="A414" s="109"/>
      <c r="B414" s="110" t="s">
        <v>272</v>
      </c>
      <c r="C414" s="111">
        <v>2423255.5700000003</v>
      </c>
      <c r="D414" s="111">
        <v>1061966.9299999997</v>
      </c>
      <c r="E414" s="111">
        <v>3485222.5</v>
      </c>
      <c r="F414" s="112"/>
    </row>
    <row r="415" spans="1:6" ht="15.2" hidden="1" customHeight="1" outlineLevel="1">
      <c r="A415" s="109"/>
      <c r="B415" s="110" t="s">
        <v>203</v>
      </c>
      <c r="C415" s="111">
        <v>28915685</v>
      </c>
      <c r="D415" s="111">
        <v>-322</v>
      </c>
      <c r="E415" s="111">
        <v>28915363</v>
      </c>
      <c r="F415" s="112"/>
    </row>
    <row r="416" spans="1:6" ht="15.2" hidden="1" customHeight="1" outlineLevel="1">
      <c r="A416" s="109"/>
      <c r="B416" s="110" t="s">
        <v>204</v>
      </c>
      <c r="C416" s="111">
        <v>2575166.6899999976</v>
      </c>
      <c r="D416" s="111">
        <v>4720100.3100000024</v>
      </c>
      <c r="E416" s="111">
        <v>7295267</v>
      </c>
      <c r="F416" s="112"/>
    </row>
    <row r="417" spans="1:6" ht="15.2" hidden="1" customHeight="1" outlineLevel="1">
      <c r="A417" s="109"/>
      <c r="B417" s="110" t="s">
        <v>205</v>
      </c>
      <c r="C417" s="111">
        <v>-650</v>
      </c>
      <c r="D417" s="111">
        <v>9335293</v>
      </c>
      <c r="E417" s="111">
        <v>9334643</v>
      </c>
      <c r="F417" s="112"/>
    </row>
    <row r="418" spans="1:6" ht="15.2" hidden="1" customHeight="1" outlineLevel="1">
      <c r="A418" s="109"/>
      <c r="B418" s="110" t="s">
        <v>206</v>
      </c>
      <c r="C418" s="111">
        <v>4201163</v>
      </c>
      <c r="D418" s="111">
        <v>14711394</v>
      </c>
      <c r="E418" s="111">
        <v>18912557</v>
      </c>
      <c r="F418" s="112"/>
    </row>
    <row r="419" spans="1:6" ht="15.2" hidden="1" customHeight="1" outlineLevel="1">
      <c r="A419" s="109"/>
      <c r="B419" s="110" t="s">
        <v>207</v>
      </c>
      <c r="C419" s="111">
        <v>31755</v>
      </c>
      <c r="D419" s="111">
        <v>3567543</v>
      </c>
      <c r="E419" s="111">
        <v>3599298</v>
      </c>
      <c r="F419" s="112"/>
    </row>
    <row r="420" spans="1:6" ht="15.2" hidden="1" customHeight="1" outlineLevel="1">
      <c r="A420" s="109"/>
      <c r="B420" s="110" t="s">
        <v>208</v>
      </c>
      <c r="C420" s="111">
        <v>81776757.879096448</v>
      </c>
      <c r="D420" s="111">
        <v>500104384.30966234</v>
      </c>
      <c r="E420" s="111">
        <v>581881142.18875885</v>
      </c>
      <c r="F420" s="112"/>
    </row>
    <row r="421" spans="1:6" ht="15.2" hidden="1" customHeight="1" outlineLevel="1">
      <c r="A421" s="109"/>
      <c r="B421" s="110" t="s">
        <v>209</v>
      </c>
      <c r="C421" s="111">
        <v>5916663</v>
      </c>
      <c r="D421" s="111">
        <v>126291520</v>
      </c>
      <c r="E421" s="111">
        <v>132208183</v>
      </c>
      <c r="F421" s="112"/>
    </row>
    <row r="422" spans="1:6" ht="15.2" hidden="1" customHeight="1" outlineLevel="1">
      <c r="A422" s="109"/>
      <c r="B422" s="110" t="s">
        <v>283</v>
      </c>
      <c r="C422" s="111">
        <v>997609</v>
      </c>
      <c r="D422" s="111">
        <v>0</v>
      </c>
      <c r="E422" s="111">
        <v>997609</v>
      </c>
      <c r="F422" s="112"/>
    </row>
    <row r="423" spans="1:6" ht="15.2" hidden="1" customHeight="1" outlineLevel="1">
      <c r="A423" s="109"/>
      <c r="B423" s="110" t="s">
        <v>211</v>
      </c>
      <c r="C423" s="111">
        <v>95440747</v>
      </c>
      <c r="D423" s="111">
        <v>401954408</v>
      </c>
      <c r="E423" s="111">
        <v>497395155</v>
      </c>
      <c r="F423" s="112"/>
    </row>
    <row r="424" spans="1:6" ht="15.2" hidden="1" customHeight="1" outlineLevel="1">
      <c r="A424" s="109"/>
      <c r="B424" s="110" t="s">
        <v>212</v>
      </c>
      <c r="C424" s="111">
        <v>21506301</v>
      </c>
      <c r="D424" s="111">
        <v>4138292.6899999976</v>
      </c>
      <c r="E424" s="111">
        <v>25644593.689999998</v>
      </c>
      <c r="F424" s="112"/>
    </row>
    <row r="425" spans="1:6" ht="15.2" hidden="1" customHeight="1" outlineLevel="1">
      <c r="A425" s="109"/>
      <c r="B425" s="110" t="s">
        <v>213</v>
      </c>
      <c r="C425" s="111">
        <v>54599590</v>
      </c>
      <c r="D425" s="111">
        <v>461549067</v>
      </c>
      <c r="E425" s="111">
        <v>516148657</v>
      </c>
      <c r="F425" s="112"/>
    </row>
    <row r="426" spans="1:6" ht="15.2" hidden="1" customHeight="1" outlineLevel="1">
      <c r="A426" s="109"/>
      <c r="B426" s="110" t="s">
        <v>214</v>
      </c>
      <c r="C426" s="111">
        <v>10845511.992413342</v>
      </c>
      <c r="D426" s="111">
        <v>86920.007586672902</v>
      </c>
      <c r="E426" s="111">
        <v>10932432.000000015</v>
      </c>
      <c r="F426" s="112"/>
    </row>
    <row r="427" spans="1:6" ht="15.2" hidden="1" customHeight="1" outlineLevel="1">
      <c r="A427" s="109"/>
      <c r="B427" s="110" t="s">
        <v>273</v>
      </c>
      <c r="C427" s="111">
        <v>159199.81</v>
      </c>
      <c r="D427" s="111">
        <v>31126857.189999998</v>
      </c>
      <c r="E427" s="111">
        <v>31286056.999999996</v>
      </c>
      <c r="F427" s="112"/>
    </row>
    <row r="428" spans="1:6" ht="15.2" hidden="1" customHeight="1" outlineLevel="1">
      <c r="A428" s="109"/>
      <c r="B428" s="110" t="s">
        <v>215</v>
      </c>
      <c r="C428" s="111">
        <v>606839.27422814816</v>
      </c>
      <c r="D428" s="111">
        <v>47117.72577184916</v>
      </c>
      <c r="E428" s="111">
        <v>653956.99999999732</v>
      </c>
      <c r="F428" s="112"/>
    </row>
    <row r="429" spans="1:6" ht="15.2" hidden="1" customHeight="1" outlineLevel="1">
      <c r="A429" s="109"/>
      <c r="B429" s="110" t="s">
        <v>216</v>
      </c>
      <c r="C429" s="111">
        <v>83434</v>
      </c>
      <c r="D429" s="111">
        <v>11812680.811262786</v>
      </c>
      <c r="E429" s="111">
        <v>11896114.811262786</v>
      </c>
      <c r="F429" s="112"/>
    </row>
    <row r="430" spans="1:6" ht="15.2" hidden="1" customHeight="1" outlineLevel="1">
      <c r="A430" s="109"/>
      <c r="B430" s="110" t="s">
        <v>217</v>
      </c>
      <c r="C430" s="111">
        <v>3916603.6714971885</v>
      </c>
      <c r="D430" s="111">
        <v>12904923.683791816</v>
      </c>
      <c r="E430" s="111">
        <v>16821527.355289005</v>
      </c>
      <c r="F430" s="112"/>
    </row>
    <row r="431" spans="1:6" ht="15.2" hidden="1" customHeight="1" outlineLevel="1">
      <c r="A431" s="109"/>
      <c r="B431" s="110" t="s">
        <v>218</v>
      </c>
      <c r="C431" s="111">
        <v>10857439</v>
      </c>
      <c r="D431" s="111">
        <v>190239180</v>
      </c>
      <c r="E431" s="111">
        <v>201096619</v>
      </c>
      <c r="F431" s="112"/>
    </row>
    <row r="432" spans="1:6" ht="15.2" hidden="1" customHeight="1" outlineLevel="1">
      <c r="A432" s="109"/>
      <c r="B432" s="110" t="s">
        <v>219</v>
      </c>
      <c r="C432" s="111">
        <v>1124496</v>
      </c>
      <c r="D432" s="111">
        <v>4656949</v>
      </c>
      <c r="E432" s="111">
        <v>5781445</v>
      </c>
      <c r="F432" s="112"/>
    </row>
    <row r="433" spans="1:6" ht="15.2" hidden="1" customHeight="1" outlineLevel="1">
      <c r="A433" s="109"/>
      <c r="B433" s="110" t="s">
        <v>277</v>
      </c>
      <c r="C433" s="111">
        <v>-578299</v>
      </c>
      <c r="D433" s="111">
        <v>3267760</v>
      </c>
      <c r="E433" s="111">
        <v>2689461</v>
      </c>
      <c r="F433" s="112"/>
    </row>
    <row r="434" spans="1:6" ht="15.2" hidden="1" customHeight="1" outlineLevel="1">
      <c r="A434" s="109"/>
      <c r="B434" s="110" t="s">
        <v>220</v>
      </c>
      <c r="C434" s="111">
        <v>209710.80000000005</v>
      </c>
      <c r="D434" s="111">
        <v>-152135</v>
      </c>
      <c r="E434" s="111">
        <v>57575.800000000047</v>
      </c>
      <c r="F434" s="112"/>
    </row>
    <row r="435" spans="1:6" ht="15.2" hidden="1" customHeight="1" outlineLevel="1">
      <c r="A435" s="109"/>
      <c r="B435" s="110" t="s">
        <v>221</v>
      </c>
      <c r="C435" s="111">
        <v>779708</v>
      </c>
      <c r="D435" s="111">
        <v>0</v>
      </c>
      <c r="E435" s="111">
        <v>779708</v>
      </c>
      <c r="F435" s="112"/>
    </row>
    <row r="436" spans="1:6" ht="15.2" hidden="1" customHeight="1" outlineLevel="1">
      <c r="A436" s="109"/>
      <c r="B436" s="110" t="s">
        <v>274</v>
      </c>
      <c r="C436" s="111">
        <v>-190642</v>
      </c>
      <c r="D436" s="111">
        <v>4882</v>
      </c>
      <c r="E436" s="111">
        <v>-185760</v>
      </c>
      <c r="F436" s="112"/>
    </row>
    <row r="437" spans="1:6" ht="15.2" hidden="1" customHeight="1" outlineLevel="1">
      <c r="A437" s="109"/>
      <c r="B437" s="110" t="s">
        <v>222</v>
      </c>
      <c r="C437" s="111">
        <v>48823351</v>
      </c>
      <c r="D437" s="111">
        <v>201249207</v>
      </c>
      <c r="E437" s="111">
        <v>250072558</v>
      </c>
      <c r="F437" s="112"/>
    </row>
    <row r="438" spans="1:6" ht="15.2" hidden="1" customHeight="1" outlineLevel="1">
      <c r="A438" s="109"/>
      <c r="B438" s="110" t="s">
        <v>278</v>
      </c>
      <c r="C438" s="111">
        <v>112076.83999999985</v>
      </c>
      <c r="D438" s="111">
        <v>0</v>
      </c>
      <c r="E438" s="111">
        <v>112076.83999999985</v>
      </c>
      <c r="F438" s="112"/>
    </row>
    <row r="439" spans="1:6" ht="15.2" hidden="1" customHeight="1" outlineLevel="1">
      <c r="A439" s="109"/>
      <c r="B439" s="110" t="s">
        <v>223</v>
      </c>
      <c r="C439" s="111">
        <v>18739153</v>
      </c>
      <c r="D439" s="111">
        <v>22758146</v>
      </c>
      <c r="E439" s="111">
        <v>41497299</v>
      </c>
      <c r="F439" s="112"/>
    </row>
    <row r="440" spans="1:6" ht="15.2" hidden="1" customHeight="1" outlineLevel="1">
      <c r="A440" s="109"/>
      <c r="B440" s="110" t="s">
        <v>224</v>
      </c>
      <c r="C440" s="111">
        <v>10015740.710091546</v>
      </c>
      <c r="D440" s="111">
        <v>24042162.399908304</v>
      </c>
      <c r="E440" s="111">
        <v>34057903.10999985</v>
      </c>
      <c r="F440" s="112"/>
    </row>
    <row r="441" spans="1:6" ht="15.2" hidden="1" customHeight="1" outlineLevel="1">
      <c r="A441" s="109"/>
      <c r="B441" s="110" t="s">
        <v>225</v>
      </c>
      <c r="C441" s="111">
        <v>-494651</v>
      </c>
      <c r="D441" s="111">
        <v>47832247</v>
      </c>
      <c r="E441" s="111">
        <v>47337596</v>
      </c>
      <c r="F441" s="112"/>
    </row>
    <row r="442" spans="1:6" ht="15.2" customHeight="1" collapsed="1">
      <c r="A442" s="109" t="s">
        <v>75</v>
      </c>
      <c r="B442" s="113" t="s">
        <v>239</v>
      </c>
      <c r="C442" s="111">
        <f>SUM($C$414:$C$441)</f>
        <v>403393715.23732662</v>
      </c>
      <c r="D442" s="111">
        <f>SUM($D$414:$D$441)</f>
        <v>2077310545.0579841</v>
      </c>
      <c r="E442" s="111">
        <f>SUM($E$414:$E$441)</f>
        <v>2480704260.2953105</v>
      </c>
      <c r="F442" s="112"/>
    </row>
    <row r="443" spans="1:6" ht="15.2" customHeight="1">
      <c r="A443" s="392" t="s">
        <v>240</v>
      </c>
      <c r="B443" s="392"/>
      <c r="C443" s="392"/>
      <c r="D443" s="392"/>
      <c r="E443" s="392"/>
    </row>
    <row r="444" spans="1:6" ht="15.2" hidden="1" customHeight="1" outlineLevel="1">
      <c r="A444" s="115"/>
      <c r="B444" s="110" t="s">
        <v>272</v>
      </c>
      <c r="C444" s="111">
        <v>0</v>
      </c>
      <c r="D444" s="111">
        <v>0</v>
      </c>
      <c r="E444" s="111">
        <v>0</v>
      </c>
      <c r="F444" s="112"/>
    </row>
    <row r="445" spans="1:6" ht="15.2" hidden="1" customHeight="1" outlineLevel="1">
      <c r="A445" s="115"/>
      <c r="B445" s="110" t="s">
        <v>203</v>
      </c>
      <c r="C445" s="111">
        <v>69154</v>
      </c>
      <c r="D445" s="111">
        <v>1</v>
      </c>
      <c r="E445" s="111">
        <v>69155</v>
      </c>
      <c r="F445" s="112"/>
    </row>
    <row r="446" spans="1:6" ht="15.2" hidden="1" customHeight="1" outlineLevel="1">
      <c r="A446" s="115"/>
      <c r="B446" s="110" t="s">
        <v>204</v>
      </c>
      <c r="C446" s="111">
        <v>155208</v>
      </c>
      <c r="D446" s="111">
        <v>276504</v>
      </c>
      <c r="E446" s="111">
        <v>431712</v>
      </c>
      <c r="F446" s="112"/>
    </row>
    <row r="447" spans="1:6" ht="15.2" hidden="1" customHeight="1" outlineLevel="1">
      <c r="A447" s="115"/>
      <c r="B447" s="110" t="s">
        <v>205</v>
      </c>
      <c r="C447" s="111">
        <v>0</v>
      </c>
      <c r="D447" s="111">
        <v>41841</v>
      </c>
      <c r="E447" s="111">
        <v>41841</v>
      </c>
      <c r="F447" s="112"/>
    </row>
    <row r="448" spans="1:6" ht="15.2" hidden="1" customHeight="1" outlineLevel="1">
      <c r="A448" s="115"/>
      <c r="B448" s="110" t="s">
        <v>206</v>
      </c>
      <c r="C448" s="111">
        <v>0</v>
      </c>
      <c r="D448" s="111">
        <v>0</v>
      </c>
      <c r="E448" s="111">
        <v>0</v>
      </c>
      <c r="F448" s="112"/>
    </row>
    <row r="449" spans="1:6" ht="15.2" hidden="1" customHeight="1" outlineLevel="1">
      <c r="A449" s="115"/>
      <c r="B449" s="110" t="s">
        <v>207</v>
      </c>
      <c r="C449" s="111">
        <v>754</v>
      </c>
      <c r="D449" s="111">
        <v>72472</v>
      </c>
      <c r="E449" s="111">
        <v>73226</v>
      </c>
      <c r="F449" s="112"/>
    </row>
    <row r="450" spans="1:6" ht="15.2" hidden="1" customHeight="1" outlineLevel="1">
      <c r="A450" s="115"/>
      <c r="B450" s="110" t="s">
        <v>208</v>
      </c>
      <c r="C450" s="111">
        <v>6944</v>
      </c>
      <c r="D450" s="111">
        <v>64179</v>
      </c>
      <c r="E450" s="111">
        <v>71123</v>
      </c>
      <c r="F450" s="112"/>
    </row>
    <row r="451" spans="1:6" ht="15.2" hidden="1" customHeight="1" outlineLevel="1">
      <c r="A451" s="115"/>
      <c r="B451" s="110" t="s">
        <v>209</v>
      </c>
      <c r="C451" s="111">
        <v>19307</v>
      </c>
      <c r="D451" s="111">
        <v>295811</v>
      </c>
      <c r="E451" s="111">
        <v>315118</v>
      </c>
      <c r="F451" s="112"/>
    </row>
    <row r="452" spans="1:6" ht="15.2" hidden="1" customHeight="1" outlineLevel="1">
      <c r="A452" s="115"/>
      <c r="B452" s="110" t="s">
        <v>283</v>
      </c>
      <c r="C452" s="111"/>
      <c r="D452" s="111"/>
      <c r="E452" s="111">
        <v>0</v>
      </c>
      <c r="F452" s="112"/>
    </row>
    <row r="453" spans="1:6" ht="15.2" hidden="1" customHeight="1" outlineLevel="1">
      <c r="A453" s="115"/>
      <c r="B453" s="110" t="s">
        <v>211</v>
      </c>
      <c r="C453" s="111">
        <v>64948</v>
      </c>
      <c r="D453" s="111">
        <v>376676</v>
      </c>
      <c r="E453" s="111">
        <v>441624</v>
      </c>
      <c r="F453" s="112"/>
    </row>
    <row r="454" spans="1:6" ht="15.2" hidden="1" customHeight="1" outlineLevel="1">
      <c r="A454" s="115"/>
      <c r="B454" s="110" t="s">
        <v>212</v>
      </c>
      <c r="C454" s="111">
        <v>0</v>
      </c>
      <c r="D454" s="111">
        <v>0</v>
      </c>
      <c r="E454" s="111">
        <v>0</v>
      </c>
      <c r="F454" s="112"/>
    </row>
    <row r="455" spans="1:6" ht="15.2" hidden="1" customHeight="1" outlineLevel="1">
      <c r="A455" s="115"/>
      <c r="B455" s="110" t="s">
        <v>213</v>
      </c>
      <c r="C455" s="111">
        <v>0</v>
      </c>
      <c r="D455" s="111">
        <v>0</v>
      </c>
      <c r="E455" s="111">
        <v>0</v>
      </c>
      <c r="F455" s="112"/>
    </row>
    <row r="456" spans="1:6" ht="15.2" hidden="1" customHeight="1" outlineLevel="1">
      <c r="A456" s="115"/>
      <c r="B456" s="110" t="s">
        <v>214</v>
      </c>
      <c r="C456" s="111">
        <v>0</v>
      </c>
      <c r="D456" s="111">
        <v>0</v>
      </c>
      <c r="E456" s="111">
        <v>0</v>
      </c>
      <c r="F456" s="112"/>
    </row>
    <row r="457" spans="1:6" ht="15.2" hidden="1" customHeight="1" outlineLevel="1">
      <c r="A457" s="115"/>
      <c r="B457" s="110" t="s">
        <v>273</v>
      </c>
      <c r="C457" s="111">
        <v>-2579.8418189565787</v>
      </c>
      <c r="D457" s="111">
        <v>1609957.8418189567</v>
      </c>
      <c r="E457" s="111">
        <v>1607378</v>
      </c>
      <c r="F457" s="112"/>
    </row>
    <row r="458" spans="1:6" ht="15.2" hidden="1" customHeight="1" outlineLevel="1">
      <c r="A458" s="115"/>
      <c r="B458" s="110" t="s">
        <v>215</v>
      </c>
      <c r="C458" s="111">
        <v>189785</v>
      </c>
      <c r="D458" s="111">
        <v>0</v>
      </c>
      <c r="E458" s="111">
        <v>189785</v>
      </c>
      <c r="F458" s="112"/>
    </row>
    <row r="459" spans="1:6" ht="15.2" hidden="1" customHeight="1" outlineLevel="1">
      <c r="A459" s="115"/>
      <c r="B459" s="110" t="s">
        <v>216</v>
      </c>
      <c r="C459" s="111">
        <v>539</v>
      </c>
      <c r="D459" s="111">
        <v>48557.457761365506</v>
      </c>
      <c r="E459" s="111">
        <v>49096.457761365506</v>
      </c>
      <c r="F459" s="112"/>
    </row>
    <row r="460" spans="1:6" ht="15.2" hidden="1" customHeight="1" outlineLevel="1">
      <c r="A460" s="115"/>
      <c r="B460" s="110" t="s">
        <v>217</v>
      </c>
      <c r="C460" s="114"/>
      <c r="D460" s="114"/>
      <c r="E460" s="111">
        <v>0</v>
      </c>
      <c r="F460" s="112"/>
    </row>
    <row r="461" spans="1:6" ht="15.2" hidden="1" customHeight="1" outlineLevel="1">
      <c r="A461" s="115"/>
      <c r="B461" s="110" t="s">
        <v>218</v>
      </c>
      <c r="C461" s="111">
        <v>293963</v>
      </c>
      <c r="D461" s="111">
        <v>2420490</v>
      </c>
      <c r="E461" s="111">
        <v>2714453</v>
      </c>
      <c r="F461" s="112"/>
    </row>
    <row r="462" spans="1:6" ht="15.2" hidden="1" customHeight="1" outlineLevel="1">
      <c r="A462" s="115"/>
      <c r="B462" s="110" t="s">
        <v>219</v>
      </c>
      <c r="C462" s="114"/>
      <c r="D462" s="114"/>
      <c r="E462" s="111">
        <v>0</v>
      </c>
      <c r="F462" s="112"/>
    </row>
    <row r="463" spans="1:6" ht="15.2" hidden="1" customHeight="1" outlineLevel="1">
      <c r="A463" s="115"/>
      <c r="B463" s="110" t="s">
        <v>277</v>
      </c>
      <c r="C463" s="111">
        <v>0</v>
      </c>
      <c r="D463" s="111">
        <v>0</v>
      </c>
      <c r="E463" s="111">
        <v>0</v>
      </c>
      <c r="F463" s="112"/>
    </row>
    <row r="464" spans="1:6" ht="15.2" hidden="1" customHeight="1" outlineLevel="1">
      <c r="A464" s="115"/>
      <c r="B464" s="110" t="s">
        <v>220</v>
      </c>
      <c r="C464" s="114">
        <v>0</v>
      </c>
      <c r="D464" s="114">
        <v>0</v>
      </c>
      <c r="E464" s="111">
        <v>0</v>
      </c>
      <c r="F464" s="112"/>
    </row>
    <row r="465" spans="1:6" ht="15.2" hidden="1" customHeight="1" outlineLevel="1">
      <c r="A465" s="115"/>
      <c r="B465" s="110" t="s">
        <v>221</v>
      </c>
      <c r="C465" s="114"/>
      <c r="D465" s="114"/>
      <c r="E465" s="111">
        <v>0</v>
      </c>
      <c r="F465" s="112"/>
    </row>
    <row r="466" spans="1:6" ht="15.2" hidden="1" customHeight="1" outlineLevel="1">
      <c r="A466" s="115"/>
      <c r="B466" s="110" t="s">
        <v>274</v>
      </c>
      <c r="C466" s="111">
        <v>56668</v>
      </c>
      <c r="D466" s="111">
        <v>0</v>
      </c>
      <c r="E466" s="111">
        <v>56668</v>
      </c>
      <c r="F466" s="112"/>
    </row>
    <row r="467" spans="1:6" ht="15.2" hidden="1" customHeight="1" outlineLevel="1">
      <c r="A467" s="115"/>
      <c r="B467" s="110" t="s">
        <v>222</v>
      </c>
      <c r="C467" s="111">
        <v>101232</v>
      </c>
      <c r="D467" s="111">
        <v>691496</v>
      </c>
      <c r="E467" s="111">
        <v>792728</v>
      </c>
      <c r="F467" s="112"/>
    </row>
    <row r="468" spans="1:6" ht="15.2" hidden="1" customHeight="1" outlineLevel="1">
      <c r="A468" s="115"/>
      <c r="B468" s="110" t="s">
        <v>278</v>
      </c>
      <c r="C468" s="111">
        <v>0</v>
      </c>
      <c r="D468" s="111">
        <v>0</v>
      </c>
      <c r="E468" s="111">
        <v>0</v>
      </c>
      <c r="F468" s="112"/>
    </row>
    <row r="469" spans="1:6" ht="15.2" hidden="1" customHeight="1" outlineLevel="1">
      <c r="A469" s="115"/>
      <c r="B469" s="110" t="s">
        <v>223</v>
      </c>
      <c r="C469" s="114"/>
      <c r="D469" s="114"/>
      <c r="E469" s="111">
        <v>0</v>
      </c>
      <c r="F469" s="112"/>
    </row>
    <row r="470" spans="1:6" ht="15.2" hidden="1" customHeight="1" outlineLevel="1">
      <c r="A470" s="115"/>
      <c r="B470" s="110" t="s">
        <v>224</v>
      </c>
      <c r="C470" s="111">
        <v>155483.06661083587</v>
      </c>
      <c r="D470" s="111">
        <v>3029725.9333891626</v>
      </c>
      <c r="E470" s="111">
        <v>3185208.9999999986</v>
      </c>
      <c r="F470" s="112"/>
    </row>
    <row r="471" spans="1:6" ht="15.2" hidden="1" customHeight="1" outlineLevel="1">
      <c r="A471" s="115"/>
      <c r="B471" s="110" t="s">
        <v>225</v>
      </c>
      <c r="C471" s="111">
        <v>0</v>
      </c>
      <c r="D471" s="111">
        <v>0</v>
      </c>
      <c r="E471" s="111">
        <v>0</v>
      </c>
      <c r="F471" s="112"/>
    </row>
    <row r="472" spans="1:6" ht="15.2" customHeight="1" collapsed="1">
      <c r="A472" s="115" t="s">
        <v>77</v>
      </c>
      <c r="B472" s="113" t="s">
        <v>241</v>
      </c>
      <c r="C472" s="111">
        <f>SUM($C$444:$C$471)</f>
        <v>1111405.2247918793</v>
      </c>
      <c r="D472" s="111">
        <f>SUM($D$444:$D$471)</f>
        <v>8927711.2329694852</v>
      </c>
      <c r="E472" s="111">
        <f>SUM($E$444:$E$471)</f>
        <v>10039116.457761364</v>
      </c>
      <c r="F472" s="112"/>
    </row>
    <row r="473" spans="1:6" ht="15.2" hidden="1" customHeight="1" outlineLevel="1">
      <c r="A473" s="115"/>
      <c r="B473" s="110" t="s">
        <v>272</v>
      </c>
      <c r="C473" s="111">
        <v>0</v>
      </c>
      <c r="D473" s="111">
        <v>0</v>
      </c>
      <c r="E473" s="111">
        <v>0</v>
      </c>
      <c r="F473" s="112"/>
    </row>
    <row r="474" spans="1:6" ht="15.2" hidden="1" customHeight="1" outlineLevel="1">
      <c r="A474" s="115"/>
      <c r="B474" s="110" t="s">
        <v>203</v>
      </c>
      <c r="C474" s="111">
        <v>0</v>
      </c>
      <c r="D474" s="111">
        <v>0</v>
      </c>
      <c r="E474" s="111">
        <v>0</v>
      </c>
      <c r="F474" s="112"/>
    </row>
    <row r="475" spans="1:6" ht="15.2" hidden="1" customHeight="1" outlineLevel="1">
      <c r="A475" s="115"/>
      <c r="B475" s="110" t="s">
        <v>204</v>
      </c>
      <c r="C475" s="111">
        <v>55992.484499999999</v>
      </c>
      <c r="D475" s="111">
        <v>99758.515500000009</v>
      </c>
      <c r="E475" s="111">
        <v>155751</v>
      </c>
      <c r="F475" s="112"/>
    </row>
    <row r="476" spans="1:6" ht="15.2" hidden="1" customHeight="1" outlineLevel="1">
      <c r="A476" s="115"/>
      <c r="B476" s="110" t="s">
        <v>205</v>
      </c>
      <c r="C476" s="111">
        <v>0</v>
      </c>
      <c r="D476" s="111">
        <v>726010</v>
      </c>
      <c r="E476" s="111">
        <v>726010</v>
      </c>
      <c r="F476" s="112"/>
    </row>
    <row r="477" spans="1:6" ht="15.2" hidden="1" customHeight="1" outlineLevel="1">
      <c r="A477" s="115"/>
      <c r="B477" s="110" t="s">
        <v>206</v>
      </c>
      <c r="C477" s="111">
        <v>0</v>
      </c>
      <c r="D477" s="111">
        <v>0</v>
      </c>
      <c r="E477" s="111">
        <v>0</v>
      </c>
      <c r="F477" s="112"/>
    </row>
    <row r="478" spans="1:6" ht="15.2" hidden="1" customHeight="1" outlineLevel="1">
      <c r="A478" s="115"/>
      <c r="B478" s="110" t="s">
        <v>207</v>
      </c>
      <c r="C478" s="111">
        <v>0</v>
      </c>
      <c r="D478" s="111">
        <v>0</v>
      </c>
      <c r="E478" s="111">
        <v>0</v>
      </c>
      <c r="F478" s="112"/>
    </row>
    <row r="479" spans="1:6" ht="15.2" hidden="1" customHeight="1" outlineLevel="1">
      <c r="A479" s="115"/>
      <c r="B479" s="110" t="s">
        <v>208</v>
      </c>
      <c r="C479" s="111">
        <v>8082047</v>
      </c>
      <c r="D479" s="111">
        <v>74698231</v>
      </c>
      <c r="E479" s="111">
        <v>82780278</v>
      </c>
      <c r="F479" s="112"/>
    </row>
    <row r="480" spans="1:6" ht="15.2" hidden="1" customHeight="1" outlineLevel="1">
      <c r="A480" s="115"/>
      <c r="B480" s="110" t="s">
        <v>209</v>
      </c>
      <c r="C480" s="111">
        <v>587710</v>
      </c>
      <c r="D480" s="111">
        <v>9004482</v>
      </c>
      <c r="E480" s="111">
        <v>9592192</v>
      </c>
      <c r="F480" s="112"/>
    </row>
    <row r="481" spans="1:6" ht="15.2" hidden="1" customHeight="1" outlineLevel="1">
      <c r="A481" s="115"/>
      <c r="B481" s="110" t="s">
        <v>283</v>
      </c>
      <c r="C481" s="111"/>
      <c r="D481" s="111"/>
      <c r="E481" s="111">
        <v>0</v>
      </c>
      <c r="F481" s="112"/>
    </row>
    <row r="482" spans="1:6" ht="15.2" hidden="1" customHeight="1" outlineLevel="1">
      <c r="A482" s="115"/>
      <c r="B482" s="110" t="s">
        <v>211</v>
      </c>
      <c r="C482" s="111">
        <v>2141208</v>
      </c>
      <c r="D482" s="111">
        <v>16701301</v>
      </c>
      <c r="E482" s="111">
        <v>18842509</v>
      </c>
      <c r="F482" s="112"/>
    </row>
    <row r="483" spans="1:6" ht="15.2" hidden="1" customHeight="1" outlineLevel="1">
      <c r="A483" s="115"/>
      <c r="B483" s="110" t="s">
        <v>212</v>
      </c>
      <c r="C483" s="111">
        <v>670552</v>
      </c>
      <c r="D483" s="111">
        <v>0</v>
      </c>
      <c r="E483" s="111">
        <v>670552</v>
      </c>
      <c r="F483" s="112"/>
    </row>
    <row r="484" spans="1:6" ht="15.2" hidden="1" customHeight="1" outlineLevel="1">
      <c r="A484" s="115"/>
      <c r="B484" s="110" t="s">
        <v>213</v>
      </c>
      <c r="C484" s="111">
        <v>1723058</v>
      </c>
      <c r="D484" s="111">
        <v>32965080</v>
      </c>
      <c r="E484" s="111">
        <v>34688138</v>
      </c>
      <c r="F484" s="112"/>
    </row>
    <row r="485" spans="1:6" ht="15.2" hidden="1" customHeight="1" outlineLevel="1">
      <c r="A485" s="115"/>
      <c r="B485" s="110" t="s">
        <v>214</v>
      </c>
      <c r="C485" s="111">
        <v>172531.9792432586</v>
      </c>
      <c r="D485" s="111">
        <v>38496.020756741389</v>
      </c>
      <c r="E485" s="111">
        <v>211028</v>
      </c>
      <c r="F485" s="112"/>
    </row>
    <row r="486" spans="1:6" ht="15.2" hidden="1" customHeight="1" outlineLevel="1">
      <c r="A486" s="115"/>
      <c r="B486" s="110" t="s">
        <v>273</v>
      </c>
      <c r="C486" s="111">
        <v>-9712</v>
      </c>
      <c r="D486" s="111">
        <v>6061077</v>
      </c>
      <c r="E486" s="111">
        <v>6051365</v>
      </c>
      <c r="F486" s="112"/>
    </row>
    <row r="487" spans="1:6" ht="15.2" hidden="1" customHeight="1" outlineLevel="1">
      <c r="A487" s="115"/>
      <c r="B487" s="110" t="s">
        <v>215</v>
      </c>
      <c r="C487" s="111">
        <v>233647</v>
      </c>
      <c r="D487" s="111">
        <v>0</v>
      </c>
      <c r="E487" s="111">
        <v>233647</v>
      </c>
      <c r="F487" s="112"/>
    </row>
    <row r="488" spans="1:6" ht="15.2" hidden="1" customHeight="1" outlineLevel="1">
      <c r="A488" s="115"/>
      <c r="B488" s="110" t="s">
        <v>216</v>
      </c>
      <c r="C488" s="111">
        <v>460</v>
      </c>
      <c r="D488" s="111">
        <v>41448.30413604583</v>
      </c>
      <c r="E488" s="111">
        <v>41908.30413604583</v>
      </c>
      <c r="F488" s="112"/>
    </row>
    <row r="489" spans="1:6" ht="15.2" hidden="1" customHeight="1" outlineLevel="1">
      <c r="A489" s="115"/>
      <c r="B489" s="110" t="s">
        <v>217</v>
      </c>
      <c r="C489" s="111">
        <v>0</v>
      </c>
      <c r="D489" s="111">
        <v>0</v>
      </c>
      <c r="E489" s="111">
        <v>0</v>
      </c>
      <c r="F489" s="112"/>
    </row>
    <row r="490" spans="1:6" ht="15.2" hidden="1" customHeight="1" outlineLevel="1">
      <c r="A490" s="115"/>
      <c r="B490" s="110" t="s">
        <v>218</v>
      </c>
      <c r="C490" s="111">
        <v>1466597</v>
      </c>
      <c r="D490" s="111">
        <v>12075949</v>
      </c>
      <c r="E490" s="111">
        <v>13542546</v>
      </c>
      <c r="F490" s="112"/>
    </row>
    <row r="491" spans="1:6" ht="15.2" hidden="1" customHeight="1" outlineLevel="1">
      <c r="A491" s="115"/>
      <c r="B491" s="110" t="s">
        <v>219</v>
      </c>
      <c r="C491" s="111">
        <v>0</v>
      </c>
      <c r="D491" s="111">
        <v>0</v>
      </c>
      <c r="E491" s="111">
        <v>0</v>
      </c>
      <c r="F491" s="112"/>
    </row>
    <row r="492" spans="1:6" ht="15.2" hidden="1" customHeight="1" outlineLevel="1">
      <c r="A492" s="115"/>
      <c r="B492" s="110" t="s">
        <v>277</v>
      </c>
      <c r="C492" s="111">
        <v>68250</v>
      </c>
      <c r="D492" s="111">
        <v>330872</v>
      </c>
      <c r="E492" s="111">
        <v>399122</v>
      </c>
      <c r="F492" s="112"/>
    </row>
    <row r="493" spans="1:6" ht="15.2" hidden="1" customHeight="1" outlineLevel="1">
      <c r="A493" s="115"/>
      <c r="B493" s="110" t="s">
        <v>220</v>
      </c>
      <c r="C493" s="111">
        <v>0</v>
      </c>
      <c r="D493" s="111">
        <v>0</v>
      </c>
      <c r="E493" s="111">
        <v>0</v>
      </c>
      <c r="F493" s="112"/>
    </row>
    <row r="494" spans="1:6" ht="15.2" hidden="1" customHeight="1" outlineLevel="1">
      <c r="A494" s="115"/>
      <c r="B494" s="110" t="s">
        <v>221</v>
      </c>
      <c r="C494" s="111">
        <v>0</v>
      </c>
      <c r="D494" s="111">
        <v>0</v>
      </c>
      <c r="E494" s="111">
        <v>0</v>
      </c>
      <c r="F494" s="112"/>
    </row>
    <row r="495" spans="1:6" ht="15.2" hidden="1" customHeight="1" outlineLevel="1">
      <c r="A495" s="115"/>
      <c r="B495" s="110" t="s">
        <v>274</v>
      </c>
      <c r="C495" s="111">
        <v>0</v>
      </c>
      <c r="D495" s="111">
        <v>0</v>
      </c>
      <c r="E495" s="111">
        <v>0</v>
      </c>
      <c r="F495" s="112"/>
    </row>
    <row r="496" spans="1:6" ht="15.2" hidden="1" customHeight="1" outlineLevel="1">
      <c r="A496" s="115"/>
      <c r="B496" s="110" t="s">
        <v>222</v>
      </c>
      <c r="C496" s="111">
        <v>5040379</v>
      </c>
      <c r="D496" s="111">
        <v>10084785</v>
      </c>
      <c r="E496" s="111">
        <v>15125164</v>
      </c>
      <c r="F496" s="112"/>
    </row>
    <row r="497" spans="1:6" ht="15.2" hidden="1" customHeight="1" outlineLevel="1">
      <c r="A497" s="115"/>
      <c r="B497" s="110" t="s">
        <v>278</v>
      </c>
      <c r="C497" s="111">
        <v>54647</v>
      </c>
      <c r="D497" s="111">
        <v>0</v>
      </c>
      <c r="E497" s="111">
        <v>54647</v>
      </c>
      <c r="F497" s="112"/>
    </row>
    <row r="498" spans="1:6" ht="15.2" hidden="1" customHeight="1" outlineLevel="1">
      <c r="A498" s="115"/>
      <c r="B498" s="110" t="s">
        <v>223</v>
      </c>
      <c r="C498" s="111">
        <v>0</v>
      </c>
      <c r="D498" s="111">
        <v>0</v>
      </c>
      <c r="E498" s="111">
        <v>0</v>
      </c>
      <c r="F498" s="112"/>
    </row>
    <row r="499" spans="1:6" ht="15.2" hidden="1" customHeight="1" outlineLevel="1">
      <c r="A499" s="115"/>
      <c r="B499" s="110" t="s">
        <v>224</v>
      </c>
      <c r="C499" s="111">
        <v>0</v>
      </c>
      <c r="D499" s="111">
        <v>0</v>
      </c>
      <c r="E499" s="111">
        <v>0</v>
      </c>
      <c r="F499" s="112"/>
    </row>
    <row r="500" spans="1:6" ht="15.2" hidden="1" customHeight="1" outlineLevel="1">
      <c r="A500" s="115"/>
      <c r="B500" s="110" t="s">
        <v>225</v>
      </c>
      <c r="C500" s="111">
        <v>0</v>
      </c>
      <c r="D500" s="111">
        <v>0</v>
      </c>
      <c r="E500" s="111">
        <v>0</v>
      </c>
      <c r="F500" s="112"/>
    </row>
    <row r="501" spans="1:6" ht="15.2" customHeight="1" collapsed="1">
      <c r="A501" s="115" t="s">
        <v>79</v>
      </c>
      <c r="B501" s="113" t="s">
        <v>242</v>
      </c>
      <c r="C501" s="111">
        <f>SUM($C$473:$C$500)</f>
        <v>20287367.463743258</v>
      </c>
      <c r="D501" s="111">
        <f>SUM($D$473:$D$500)</f>
        <v>162827489.84039277</v>
      </c>
      <c r="E501" s="111">
        <f>SUM($E$473:$E$500)</f>
        <v>183114857.30413604</v>
      </c>
      <c r="F501" s="112"/>
    </row>
    <row r="502" spans="1:6" ht="15.2" hidden="1" customHeight="1" outlineLevel="1">
      <c r="A502" s="115"/>
      <c r="B502" s="110" t="s">
        <v>272</v>
      </c>
      <c r="C502" s="111">
        <v>6123</v>
      </c>
      <c r="D502" s="111">
        <v>54282.900446308951</v>
      </c>
      <c r="E502" s="111">
        <v>60405.900446308951</v>
      </c>
      <c r="F502" s="112"/>
    </row>
    <row r="503" spans="1:6" ht="15.2" hidden="1" customHeight="1" outlineLevel="1">
      <c r="A503" s="115"/>
      <c r="B503" s="110" t="s">
        <v>203</v>
      </c>
      <c r="C503" s="111">
        <v>815249</v>
      </c>
      <c r="D503" s="111">
        <v>13</v>
      </c>
      <c r="E503" s="111">
        <v>815262</v>
      </c>
      <c r="F503" s="112"/>
    </row>
    <row r="504" spans="1:6" ht="15.2" hidden="1" customHeight="1" outlineLevel="1">
      <c r="A504" s="115"/>
      <c r="B504" s="110" t="s">
        <v>204</v>
      </c>
      <c r="C504" s="111">
        <v>62575.288999999997</v>
      </c>
      <c r="D504" s="111">
        <v>111486.71100000001</v>
      </c>
      <c r="E504" s="111">
        <v>174062</v>
      </c>
      <c r="F504" s="112"/>
    </row>
    <row r="505" spans="1:6" ht="15.2" hidden="1" customHeight="1" outlineLevel="1">
      <c r="A505" s="115"/>
      <c r="B505" s="110" t="s">
        <v>205</v>
      </c>
      <c r="C505" s="111">
        <v>0</v>
      </c>
      <c r="D505" s="111">
        <v>586922</v>
      </c>
      <c r="E505" s="111">
        <v>586922</v>
      </c>
      <c r="F505" s="112"/>
    </row>
    <row r="506" spans="1:6" ht="15.2" hidden="1" customHeight="1" outlineLevel="1">
      <c r="A506" s="115"/>
      <c r="B506" s="110" t="s">
        <v>206</v>
      </c>
      <c r="C506" s="111">
        <v>68467</v>
      </c>
      <c r="D506" s="111">
        <v>169964</v>
      </c>
      <c r="E506" s="111">
        <v>238431</v>
      </c>
      <c r="F506" s="112"/>
    </row>
    <row r="507" spans="1:6" ht="15.2" hidden="1" customHeight="1" outlineLevel="1">
      <c r="A507" s="115"/>
      <c r="B507" s="110" t="s">
        <v>207</v>
      </c>
      <c r="C507" s="111">
        <v>9889</v>
      </c>
      <c r="D507" s="111">
        <v>556982</v>
      </c>
      <c r="E507" s="111">
        <v>566871</v>
      </c>
      <c r="F507" s="112"/>
    </row>
    <row r="508" spans="1:6" ht="15.2" hidden="1" customHeight="1" outlineLevel="1">
      <c r="A508" s="115"/>
      <c r="B508" s="110" t="s">
        <v>208</v>
      </c>
      <c r="C508" s="111">
        <v>2451632</v>
      </c>
      <c r="D508" s="111">
        <v>22659179.403458506</v>
      </c>
      <c r="E508" s="111">
        <v>25110811.403458506</v>
      </c>
      <c r="F508" s="112"/>
    </row>
    <row r="509" spans="1:6" ht="15.2" hidden="1" customHeight="1" outlineLevel="1">
      <c r="A509" s="115"/>
      <c r="B509" s="110" t="s">
        <v>209</v>
      </c>
      <c r="C509" s="111">
        <v>625576</v>
      </c>
      <c r="D509" s="111">
        <v>9584646</v>
      </c>
      <c r="E509" s="111">
        <v>10210222</v>
      </c>
      <c r="F509" s="112"/>
    </row>
    <row r="510" spans="1:6" ht="15.2" hidden="1" customHeight="1" outlineLevel="1">
      <c r="A510" s="115"/>
      <c r="B510" s="110" t="s">
        <v>283</v>
      </c>
      <c r="C510" s="111"/>
      <c r="D510" s="111"/>
      <c r="E510" s="111">
        <v>0</v>
      </c>
      <c r="F510" s="112"/>
    </row>
    <row r="511" spans="1:6" ht="15.2" hidden="1" customHeight="1" outlineLevel="1">
      <c r="A511" s="115"/>
      <c r="B511" s="110" t="s">
        <v>211</v>
      </c>
      <c r="C511" s="111">
        <v>3414633</v>
      </c>
      <c r="D511" s="111">
        <v>19807571</v>
      </c>
      <c r="E511" s="111">
        <v>23222204</v>
      </c>
      <c r="F511" s="112"/>
    </row>
    <row r="512" spans="1:6" ht="15.2" hidden="1" customHeight="1" outlineLevel="1">
      <c r="A512" s="115"/>
      <c r="B512" s="110" t="s">
        <v>212</v>
      </c>
      <c r="C512" s="111">
        <v>182311</v>
      </c>
      <c r="D512" s="111">
        <v>3850</v>
      </c>
      <c r="E512" s="111">
        <v>186161</v>
      </c>
      <c r="F512" s="112"/>
    </row>
    <row r="513" spans="1:6" ht="15.2" hidden="1" customHeight="1" outlineLevel="1">
      <c r="A513" s="115"/>
      <c r="B513" s="110" t="s">
        <v>213</v>
      </c>
      <c r="C513" s="111">
        <v>5941094</v>
      </c>
      <c r="D513" s="111">
        <v>113663426</v>
      </c>
      <c r="E513" s="111">
        <v>119604520</v>
      </c>
      <c r="F513" s="112"/>
    </row>
    <row r="514" spans="1:6" ht="15.2" hidden="1" customHeight="1" outlineLevel="1">
      <c r="A514" s="115"/>
      <c r="B514" s="110" t="s">
        <v>214</v>
      </c>
      <c r="C514" s="111">
        <v>325376.66551981296</v>
      </c>
      <c r="D514" s="111">
        <v>72599.334480187041</v>
      </c>
      <c r="E514" s="111">
        <v>397976</v>
      </c>
      <c r="F514" s="112"/>
    </row>
    <row r="515" spans="1:6" ht="15.2" hidden="1" customHeight="1" outlineLevel="1">
      <c r="A515" s="115"/>
      <c r="B515" s="110" t="s">
        <v>273</v>
      </c>
      <c r="C515" s="111">
        <v>-5707</v>
      </c>
      <c r="D515" s="111">
        <v>3561668</v>
      </c>
      <c r="E515" s="111">
        <v>3555961</v>
      </c>
      <c r="F515" s="112"/>
    </row>
    <row r="516" spans="1:6" ht="15.2" hidden="1" customHeight="1" outlineLevel="1">
      <c r="A516" s="115"/>
      <c r="B516" s="110" t="s">
        <v>215</v>
      </c>
      <c r="C516" s="111">
        <v>51614</v>
      </c>
      <c r="D516" s="111">
        <v>0</v>
      </c>
      <c r="E516" s="111">
        <v>51614</v>
      </c>
      <c r="F516" s="112"/>
    </row>
    <row r="517" spans="1:6" ht="15.2" hidden="1" customHeight="1" outlineLevel="1">
      <c r="A517" s="115"/>
      <c r="B517" s="110" t="s">
        <v>216</v>
      </c>
      <c r="C517" s="111">
        <v>27299</v>
      </c>
      <c r="D517" s="111">
        <v>2461374.3294637194</v>
      </c>
      <c r="E517" s="111">
        <v>2488673.3294637194</v>
      </c>
      <c r="F517" s="112"/>
    </row>
    <row r="518" spans="1:6" ht="15.2" hidden="1" customHeight="1" outlineLevel="1">
      <c r="A518" s="115"/>
      <c r="B518" s="110" t="s">
        <v>217</v>
      </c>
      <c r="C518" s="111">
        <v>251616.00771865831</v>
      </c>
      <c r="D518" s="111">
        <v>1837586.5122813412</v>
      </c>
      <c r="E518" s="111">
        <v>2089202.5199999996</v>
      </c>
      <c r="F518" s="112"/>
    </row>
    <row r="519" spans="1:6" ht="15.2" hidden="1" customHeight="1" outlineLevel="1">
      <c r="A519" s="115"/>
      <c r="B519" s="110" t="s">
        <v>218</v>
      </c>
      <c r="C519" s="111">
        <v>2886873.5278355083</v>
      </c>
      <c r="D519" s="111">
        <v>23770489</v>
      </c>
      <c r="E519" s="111">
        <v>26657362.527835507</v>
      </c>
      <c r="F519" s="112"/>
    </row>
    <row r="520" spans="1:6" ht="15.2" hidden="1" customHeight="1" outlineLevel="1">
      <c r="A520" s="115"/>
      <c r="B520" s="110" t="s">
        <v>219</v>
      </c>
      <c r="C520" s="111">
        <v>13293</v>
      </c>
      <c r="D520" s="111">
        <v>277739</v>
      </c>
      <c r="E520" s="111">
        <v>291032</v>
      </c>
      <c r="F520" s="112"/>
    </row>
    <row r="521" spans="1:6" ht="15.2" hidden="1" customHeight="1" outlineLevel="1">
      <c r="A521" s="115"/>
      <c r="B521" s="110" t="s">
        <v>277</v>
      </c>
      <c r="C521" s="111">
        <v>0</v>
      </c>
      <c r="D521" s="111">
        <v>0</v>
      </c>
      <c r="E521" s="111">
        <v>0</v>
      </c>
      <c r="F521" s="112"/>
    </row>
    <row r="522" spans="1:6" ht="15.2" hidden="1" customHeight="1" outlineLevel="1">
      <c r="A522" s="115"/>
      <c r="B522" s="110" t="s">
        <v>220</v>
      </c>
      <c r="C522" s="111">
        <v>0</v>
      </c>
      <c r="D522" s="111">
        <v>178244</v>
      </c>
      <c r="E522" s="111">
        <v>178244</v>
      </c>
      <c r="F522" s="112"/>
    </row>
    <row r="523" spans="1:6" ht="15.2" hidden="1" customHeight="1" outlineLevel="1">
      <c r="A523" s="115"/>
      <c r="B523" s="110" t="s">
        <v>221</v>
      </c>
      <c r="C523" s="111">
        <v>69872</v>
      </c>
      <c r="D523" s="111">
        <v>0</v>
      </c>
      <c r="E523" s="111">
        <v>69872</v>
      </c>
      <c r="F523" s="112"/>
    </row>
    <row r="524" spans="1:6" ht="15.2" hidden="1" customHeight="1" outlineLevel="1">
      <c r="A524" s="115"/>
      <c r="B524" s="110" t="s">
        <v>274</v>
      </c>
      <c r="C524" s="111">
        <v>0</v>
      </c>
      <c r="D524" s="111">
        <v>0</v>
      </c>
      <c r="E524" s="111">
        <v>0</v>
      </c>
      <c r="F524" s="112"/>
    </row>
    <row r="525" spans="1:6" ht="15.2" hidden="1" customHeight="1" outlineLevel="1">
      <c r="A525" s="115"/>
      <c r="B525" s="110" t="s">
        <v>222</v>
      </c>
      <c r="C525" s="111">
        <v>3146613.4</v>
      </c>
      <c r="D525" s="111">
        <v>18375140.600000001</v>
      </c>
      <c r="E525" s="111">
        <v>21521754</v>
      </c>
      <c r="F525" s="112"/>
    </row>
    <row r="526" spans="1:6" ht="15.2" hidden="1" customHeight="1" outlineLevel="1">
      <c r="A526" s="115"/>
      <c r="B526" s="110" t="s">
        <v>278</v>
      </c>
      <c r="C526" s="111">
        <v>2669</v>
      </c>
      <c r="D526" s="111">
        <v>0</v>
      </c>
      <c r="E526" s="111">
        <v>2669</v>
      </c>
      <c r="F526" s="112"/>
    </row>
    <row r="527" spans="1:6" ht="15.2" hidden="1" customHeight="1" outlineLevel="1">
      <c r="A527" s="115"/>
      <c r="B527" s="110" t="s">
        <v>223</v>
      </c>
      <c r="C527" s="111">
        <v>229862</v>
      </c>
      <c r="D527" s="111">
        <v>342434</v>
      </c>
      <c r="E527" s="111">
        <v>572296</v>
      </c>
      <c r="F527" s="112"/>
    </row>
    <row r="528" spans="1:6" ht="15.2" hidden="1" customHeight="1" outlineLevel="1">
      <c r="A528" s="115"/>
      <c r="B528" s="110" t="s">
        <v>224</v>
      </c>
      <c r="C528" s="111">
        <v>7781.1605926121902</v>
      </c>
      <c r="D528" s="111">
        <v>151622.8394073878</v>
      </c>
      <c r="E528" s="111">
        <v>159404</v>
      </c>
      <c r="F528" s="112"/>
    </row>
    <row r="529" spans="1:6" ht="15.2" hidden="1" customHeight="1" outlineLevel="1">
      <c r="A529" s="115"/>
      <c r="B529" s="110" t="s">
        <v>225</v>
      </c>
      <c r="C529" s="111">
        <v>52120</v>
      </c>
      <c r="D529" s="111">
        <v>12172313</v>
      </c>
      <c r="E529" s="111">
        <v>12224433</v>
      </c>
      <c r="F529" s="112"/>
    </row>
    <row r="530" spans="1:6" ht="15.2" customHeight="1" collapsed="1">
      <c r="A530" s="115" t="s">
        <v>81</v>
      </c>
      <c r="B530" s="113" t="s">
        <v>243</v>
      </c>
      <c r="C530" s="111">
        <f>SUM($C$502:$C$529)</f>
        <v>20636832.050666589</v>
      </c>
      <c r="D530" s="111">
        <f>SUM($D$502:$D$529)</f>
        <v>230399533.63053742</v>
      </c>
      <c r="E530" s="111">
        <f>SUM($E$502:$E$529)</f>
        <v>251036365.68120408</v>
      </c>
      <c r="F530" s="112"/>
    </row>
    <row r="531" spans="1:6" ht="15.2" hidden="1" customHeight="1" outlineLevel="1">
      <c r="A531" s="115"/>
      <c r="B531" s="110" t="s">
        <v>272</v>
      </c>
      <c r="C531" s="111">
        <v>0</v>
      </c>
      <c r="D531" s="111">
        <v>-8021</v>
      </c>
      <c r="E531" s="111">
        <v>-8021</v>
      </c>
      <c r="F531" s="112"/>
    </row>
    <row r="532" spans="1:6" ht="15.2" hidden="1" customHeight="1" outlineLevel="1">
      <c r="A532" s="115"/>
      <c r="B532" s="110" t="s">
        <v>203</v>
      </c>
      <c r="C532" s="111">
        <v>8209</v>
      </c>
      <c r="D532" s="111">
        <v>0</v>
      </c>
      <c r="E532" s="111">
        <v>8209</v>
      </c>
      <c r="F532" s="112"/>
    </row>
    <row r="533" spans="1:6" ht="15.2" hidden="1" customHeight="1" outlineLevel="1">
      <c r="A533" s="115"/>
      <c r="B533" s="110" t="s">
        <v>204</v>
      </c>
      <c r="C533" s="111">
        <v>19009</v>
      </c>
      <c r="D533" s="111">
        <v>33864</v>
      </c>
      <c r="E533" s="111">
        <v>52873</v>
      </c>
      <c r="F533" s="112"/>
    </row>
    <row r="534" spans="1:6" ht="15.2" hidden="1" customHeight="1" outlineLevel="1">
      <c r="A534" s="115"/>
      <c r="B534" s="110" t="s">
        <v>205</v>
      </c>
      <c r="C534" s="111">
        <v>0</v>
      </c>
      <c r="D534" s="111">
        <v>-227610</v>
      </c>
      <c r="E534" s="111">
        <v>-227610</v>
      </c>
      <c r="F534" s="112"/>
    </row>
    <row r="535" spans="1:6" ht="15.2" hidden="1" customHeight="1" outlineLevel="1">
      <c r="A535" s="115"/>
      <c r="B535" s="110" t="s">
        <v>206</v>
      </c>
      <c r="C535" s="111">
        <v>0</v>
      </c>
      <c r="D535" s="111">
        <v>0</v>
      </c>
      <c r="E535" s="111">
        <v>0</v>
      </c>
      <c r="F535" s="112"/>
    </row>
    <row r="536" spans="1:6" ht="15.2" hidden="1" customHeight="1" outlineLevel="1">
      <c r="A536" s="115"/>
      <c r="B536" s="110" t="s">
        <v>207</v>
      </c>
      <c r="C536" s="111">
        <v>476</v>
      </c>
      <c r="D536" s="111">
        <v>26818</v>
      </c>
      <c r="E536" s="111">
        <v>27294</v>
      </c>
      <c r="F536" s="112"/>
    </row>
    <row r="537" spans="1:6" ht="15.2" hidden="1" customHeight="1" outlineLevel="1">
      <c r="A537" s="115"/>
      <c r="B537" s="110" t="s">
        <v>208</v>
      </c>
      <c r="C537" s="111">
        <v>-1919524</v>
      </c>
      <c r="D537" s="111">
        <v>-17741182.756376628</v>
      </c>
      <c r="E537" s="111">
        <v>-19660706.756376628</v>
      </c>
      <c r="F537" s="112"/>
    </row>
    <row r="538" spans="1:6" ht="15.2" hidden="1" customHeight="1" outlineLevel="1">
      <c r="A538" s="115"/>
      <c r="B538" s="110" t="s">
        <v>209</v>
      </c>
      <c r="C538" s="111">
        <v>-657206</v>
      </c>
      <c r="D538" s="111">
        <v>-10069258</v>
      </c>
      <c r="E538" s="111">
        <v>-10726464</v>
      </c>
      <c r="F538" s="112"/>
    </row>
    <row r="539" spans="1:6" ht="15.2" hidden="1" customHeight="1" outlineLevel="1">
      <c r="A539" s="115"/>
      <c r="B539" s="110" t="s">
        <v>283</v>
      </c>
      <c r="C539" s="111"/>
      <c r="D539" s="111"/>
      <c r="E539" s="111">
        <v>0</v>
      </c>
      <c r="F539" s="112"/>
    </row>
    <row r="540" spans="1:6" ht="15.2" hidden="1" customHeight="1" outlineLevel="1">
      <c r="A540" s="115"/>
      <c r="B540" s="110" t="s">
        <v>211</v>
      </c>
      <c r="C540" s="111">
        <v>-2698919</v>
      </c>
      <c r="D540" s="111">
        <v>-15652781</v>
      </c>
      <c r="E540" s="111">
        <v>-18351700</v>
      </c>
      <c r="F540" s="112"/>
    </row>
    <row r="541" spans="1:6" ht="15.2" hidden="1" customHeight="1" outlineLevel="1">
      <c r="A541" s="115"/>
      <c r="B541" s="110" t="s">
        <v>212</v>
      </c>
      <c r="C541" s="111">
        <v>0</v>
      </c>
      <c r="D541" s="111">
        <v>0</v>
      </c>
      <c r="E541" s="111">
        <v>0</v>
      </c>
      <c r="F541" s="112"/>
    </row>
    <row r="542" spans="1:6" ht="15.2" hidden="1" customHeight="1" outlineLevel="1">
      <c r="A542" s="115"/>
      <c r="B542" s="110" t="s">
        <v>213</v>
      </c>
      <c r="C542" s="111">
        <v>544499</v>
      </c>
      <c r="D542" s="111">
        <v>10417211</v>
      </c>
      <c r="E542" s="111">
        <v>10961710</v>
      </c>
      <c r="F542" s="112"/>
    </row>
    <row r="543" spans="1:6" ht="15.2" hidden="1" customHeight="1" outlineLevel="1">
      <c r="A543" s="115"/>
      <c r="B543" s="110" t="s">
        <v>214</v>
      </c>
      <c r="C543" s="111">
        <v>-144032.82400100873</v>
      </c>
      <c r="D543" s="111">
        <v>-32137.175998991275</v>
      </c>
      <c r="E543" s="111">
        <v>-176170</v>
      </c>
      <c r="F543" s="112"/>
    </row>
    <row r="544" spans="1:6" ht="15.2" hidden="1" customHeight="1" outlineLevel="1">
      <c r="A544" s="115"/>
      <c r="B544" s="110" t="s">
        <v>273</v>
      </c>
      <c r="C544" s="111">
        <v>-271</v>
      </c>
      <c r="D544" s="111">
        <v>169248</v>
      </c>
      <c r="E544" s="111">
        <v>168977</v>
      </c>
      <c r="F544" s="112"/>
    </row>
    <row r="545" spans="1:6" ht="15.2" hidden="1" customHeight="1" outlineLevel="1">
      <c r="A545" s="115"/>
      <c r="B545" s="110" t="s">
        <v>215</v>
      </c>
      <c r="C545" s="111">
        <v>-191344</v>
      </c>
      <c r="D545" s="111">
        <v>0</v>
      </c>
      <c r="E545" s="111">
        <v>-191344</v>
      </c>
      <c r="F545" s="112"/>
    </row>
    <row r="546" spans="1:6" ht="15.2" hidden="1" customHeight="1" outlineLevel="1">
      <c r="A546" s="115"/>
      <c r="B546" s="110" t="s">
        <v>216</v>
      </c>
      <c r="C546" s="111">
        <v>-241</v>
      </c>
      <c r="D546" s="111">
        <v>-21691.424222386107</v>
      </c>
      <c r="E546" s="111">
        <v>-21932.424222386107</v>
      </c>
      <c r="F546" s="112"/>
    </row>
    <row r="547" spans="1:6" ht="15.2" hidden="1" customHeight="1" outlineLevel="1">
      <c r="A547" s="115"/>
      <c r="B547" s="110" t="s">
        <v>217</v>
      </c>
      <c r="C547" s="111">
        <v>17198.401880919562</v>
      </c>
      <c r="D547" s="111">
        <v>125602.30811908044</v>
      </c>
      <c r="E547" s="111">
        <v>142800.71</v>
      </c>
      <c r="F547" s="112"/>
    </row>
    <row r="548" spans="1:6" ht="15.2" hidden="1" customHeight="1" outlineLevel="1">
      <c r="A548" s="115"/>
      <c r="B548" s="110" t="s">
        <v>218</v>
      </c>
      <c r="C548" s="111">
        <v>-1434425.7627520585</v>
      </c>
      <c r="D548" s="111">
        <v>-11811048</v>
      </c>
      <c r="E548" s="111">
        <v>-13245473.762752058</v>
      </c>
      <c r="F548" s="112"/>
    </row>
    <row r="549" spans="1:6" ht="15.2" hidden="1" customHeight="1" outlineLevel="1">
      <c r="A549" s="115"/>
      <c r="B549" s="110" t="s">
        <v>219</v>
      </c>
      <c r="C549" s="111">
        <v>0</v>
      </c>
      <c r="D549" s="111">
        <v>0</v>
      </c>
      <c r="E549" s="111">
        <v>0</v>
      </c>
      <c r="F549" s="112"/>
    </row>
    <row r="550" spans="1:6" ht="15.2" hidden="1" customHeight="1" outlineLevel="1">
      <c r="A550" s="115"/>
      <c r="B550" s="110" t="s">
        <v>277</v>
      </c>
      <c r="C550" s="111">
        <v>14</v>
      </c>
      <c r="D550" s="111">
        <v>65</v>
      </c>
      <c r="E550" s="111">
        <v>79</v>
      </c>
      <c r="F550" s="112"/>
    </row>
    <row r="551" spans="1:6" ht="15.2" hidden="1" customHeight="1" outlineLevel="1">
      <c r="A551" s="115"/>
      <c r="B551" s="110" t="s">
        <v>220</v>
      </c>
      <c r="C551" s="111">
        <v>0</v>
      </c>
      <c r="D551" s="111">
        <v>3628</v>
      </c>
      <c r="E551" s="111">
        <v>3628</v>
      </c>
      <c r="F551" s="112"/>
    </row>
    <row r="552" spans="1:6" ht="15.2" hidden="1" customHeight="1" outlineLevel="1">
      <c r="A552" s="115"/>
      <c r="B552" s="110" t="s">
        <v>221</v>
      </c>
      <c r="C552" s="111">
        <v>134409</v>
      </c>
      <c r="D552" s="111">
        <v>0</v>
      </c>
      <c r="E552" s="111">
        <v>134409</v>
      </c>
      <c r="F552" s="112"/>
    </row>
    <row r="553" spans="1:6" ht="15.2" hidden="1" customHeight="1" outlineLevel="1">
      <c r="A553" s="115"/>
      <c r="B553" s="110" t="s">
        <v>274</v>
      </c>
      <c r="C553" s="111">
        <v>-2029</v>
      </c>
      <c r="D553" s="111">
        <v>0</v>
      </c>
      <c r="E553" s="111">
        <v>-2029</v>
      </c>
      <c r="F553" s="112"/>
    </row>
    <row r="554" spans="1:6" ht="15.2" hidden="1" customHeight="1" outlineLevel="1">
      <c r="A554" s="115"/>
      <c r="B554" s="110" t="s">
        <v>222</v>
      </c>
      <c r="C554" s="111">
        <v>92262.399999999994</v>
      </c>
      <c r="D554" s="111">
        <v>229862.6</v>
      </c>
      <c r="E554" s="111">
        <v>322125</v>
      </c>
      <c r="F554" s="112"/>
    </row>
    <row r="555" spans="1:6" ht="15.2" hidden="1" customHeight="1" outlineLevel="1">
      <c r="A555" s="115"/>
      <c r="B555" s="110" t="s">
        <v>278</v>
      </c>
      <c r="C555" s="111">
        <v>-9526</v>
      </c>
      <c r="D555" s="111">
        <v>0</v>
      </c>
      <c r="E555" s="111">
        <v>-9526</v>
      </c>
      <c r="F555" s="112"/>
    </row>
    <row r="556" spans="1:6" ht="15.2" hidden="1" customHeight="1" outlineLevel="1">
      <c r="A556" s="115"/>
      <c r="B556" s="110" t="s">
        <v>223</v>
      </c>
      <c r="C556" s="111">
        <v>0</v>
      </c>
      <c r="D556" s="111">
        <v>0</v>
      </c>
      <c r="E556" s="111">
        <v>0</v>
      </c>
      <c r="F556" s="112"/>
    </row>
    <row r="557" spans="1:6" ht="15.2" hidden="1" customHeight="1" outlineLevel="1">
      <c r="A557" s="115"/>
      <c r="B557" s="110" t="s">
        <v>224</v>
      </c>
      <c r="C557" s="114">
        <v>-1383.7817148840079</v>
      </c>
      <c r="D557" s="111">
        <v>-26964.218285115978</v>
      </c>
      <c r="E557" s="111">
        <v>-28347.999999999985</v>
      </c>
      <c r="F557" s="112"/>
    </row>
    <row r="558" spans="1:6" ht="15.2" hidden="1" customHeight="1" outlineLevel="1">
      <c r="A558" s="115"/>
      <c r="B558" s="110" t="s">
        <v>225</v>
      </c>
      <c r="C558" s="111">
        <v>5135</v>
      </c>
      <c r="D558" s="111">
        <v>66476</v>
      </c>
      <c r="E558" s="111">
        <v>71611</v>
      </c>
      <c r="F558" s="112"/>
    </row>
    <row r="559" spans="1:6" ht="15.2" customHeight="1" collapsed="1">
      <c r="A559" s="115" t="s">
        <v>83</v>
      </c>
      <c r="B559" s="113" t="s">
        <v>244</v>
      </c>
      <c r="C559" s="111">
        <f>SUM($C$531:$C$558)</f>
        <v>-6237690.56658703</v>
      </c>
      <c r="D559" s="111">
        <f>SUM($D$531:$D$558)</f>
        <v>-44517918.666764028</v>
      </c>
      <c r="E559" s="111">
        <f>SUM($E$531:$E$558)</f>
        <v>-50755609.233351067</v>
      </c>
      <c r="F559" s="112"/>
    </row>
    <row r="560" spans="1:6" ht="15.2" hidden="1" customHeight="1" outlineLevel="1">
      <c r="A560" s="115"/>
      <c r="B560" s="110" t="s">
        <v>272</v>
      </c>
      <c r="C560" s="111">
        <v>0</v>
      </c>
      <c r="D560" s="111">
        <v>0</v>
      </c>
      <c r="E560" s="111">
        <v>0</v>
      </c>
      <c r="F560" s="112"/>
    </row>
    <row r="561" spans="1:6" ht="15.2" hidden="1" customHeight="1" outlineLevel="1">
      <c r="A561" s="115"/>
      <c r="B561" s="110" t="s">
        <v>203</v>
      </c>
      <c r="C561" s="111">
        <v>0</v>
      </c>
      <c r="D561" s="111">
        <v>0</v>
      </c>
      <c r="E561" s="111">
        <v>0</v>
      </c>
      <c r="F561" s="112"/>
    </row>
    <row r="562" spans="1:6" ht="15.2" hidden="1" customHeight="1" outlineLevel="1">
      <c r="A562" s="115"/>
      <c r="B562" s="110" t="s">
        <v>204</v>
      </c>
      <c r="C562" s="111">
        <v>55671.451000000001</v>
      </c>
      <c r="D562" s="111">
        <v>99186.548999999999</v>
      </c>
      <c r="E562" s="111">
        <v>154858</v>
      </c>
      <c r="F562" s="112"/>
    </row>
    <row r="563" spans="1:6" ht="15.2" hidden="1" customHeight="1" outlineLevel="1">
      <c r="A563" s="115"/>
      <c r="B563" s="110" t="s">
        <v>205</v>
      </c>
      <c r="C563" s="111">
        <v>0</v>
      </c>
      <c r="D563" s="111">
        <v>-318179</v>
      </c>
      <c r="E563" s="111">
        <v>-318179</v>
      </c>
      <c r="F563" s="112"/>
    </row>
    <row r="564" spans="1:6" ht="15.2" hidden="1" customHeight="1" outlineLevel="1">
      <c r="A564" s="115"/>
      <c r="B564" s="110" t="s">
        <v>206</v>
      </c>
      <c r="C564" s="111">
        <v>0</v>
      </c>
      <c r="D564" s="111">
        <v>0</v>
      </c>
      <c r="E564" s="111">
        <v>0</v>
      </c>
      <c r="F564" s="112"/>
    </row>
    <row r="565" spans="1:6" ht="15.2" hidden="1" customHeight="1" outlineLevel="1">
      <c r="A565" s="115"/>
      <c r="B565" s="110" t="s">
        <v>207</v>
      </c>
      <c r="C565" s="111">
        <v>0</v>
      </c>
      <c r="D565" s="111">
        <v>0</v>
      </c>
      <c r="E565" s="111">
        <v>0</v>
      </c>
      <c r="F565" s="112"/>
    </row>
    <row r="566" spans="1:6" ht="15.2" hidden="1" customHeight="1" outlineLevel="1">
      <c r="A566" s="115"/>
      <c r="B566" s="110" t="s">
        <v>208</v>
      </c>
      <c r="C566" s="111">
        <v>6164990</v>
      </c>
      <c r="D566" s="111">
        <v>56979855.963941574</v>
      </c>
      <c r="E566" s="111">
        <v>63144845.963941574</v>
      </c>
      <c r="F566" s="112"/>
    </row>
    <row r="567" spans="1:6" ht="15.2" hidden="1" customHeight="1" outlineLevel="1">
      <c r="A567" s="115"/>
      <c r="B567" s="110" t="s">
        <v>209</v>
      </c>
      <c r="C567" s="111">
        <v>799469</v>
      </c>
      <c r="D567" s="111">
        <v>12248905</v>
      </c>
      <c r="E567" s="111">
        <v>13048374</v>
      </c>
      <c r="F567" s="112"/>
    </row>
    <row r="568" spans="1:6" ht="15.2" hidden="1" customHeight="1" outlineLevel="1">
      <c r="A568" s="115"/>
      <c r="B568" s="110" t="s">
        <v>283</v>
      </c>
      <c r="C568" s="111"/>
      <c r="D568" s="111"/>
      <c r="E568" s="111">
        <v>0</v>
      </c>
      <c r="F568" s="112"/>
    </row>
    <row r="569" spans="1:6" ht="15.2" hidden="1" customHeight="1" outlineLevel="1">
      <c r="A569" s="115"/>
      <c r="B569" s="110" t="s">
        <v>211</v>
      </c>
      <c r="C569" s="111">
        <v>8237477</v>
      </c>
      <c r="D569" s="111">
        <v>47774470</v>
      </c>
      <c r="E569" s="111">
        <v>56011947</v>
      </c>
      <c r="F569" s="112"/>
    </row>
    <row r="570" spans="1:6" ht="15.2" hidden="1" customHeight="1" outlineLevel="1">
      <c r="A570" s="115"/>
      <c r="B570" s="110" t="s">
        <v>212</v>
      </c>
      <c r="C570" s="111">
        <v>891280</v>
      </c>
      <c r="D570" s="111">
        <v>0</v>
      </c>
      <c r="E570" s="111">
        <v>891280</v>
      </c>
      <c r="F570" s="112"/>
    </row>
    <row r="571" spans="1:6" ht="15.2" hidden="1" customHeight="1" outlineLevel="1">
      <c r="A571" s="115"/>
      <c r="B571" s="110" t="s">
        <v>213</v>
      </c>
      <c r="C571" s="111">
        <v>1245761</v>
      </c>
      <c r="D571" s="111">
        <v>23833565</v>
      </c>
      <c r="E571" s="111">
        <v>25079326</v>
      </c>
      <c r="F571" s="112"/>
    </row>
    <row r="572" spans="1:6" ht="15.2" hidden="1" customHeight="1" outlineLevel="1">
      <c r="A572" s="115"/>
      <c r="B572" s="110" t="s">
        <v>214</v>
      </c>
      <c r="C572" s="111">
        <v>3510738.9710233724</v>
      </c>
      <c r="D572" s="111">
        <v>783330.02897662751</v>
      </c>
      <c r="E572" s="111">
        <v>4294069</v>
      </c>
      <c r="F572" s="112"/>
    </row>
    <row r="573" spans="1:6" ht="15.2" hidden="1" customHeight="1" outlineLevel="1">
      <c r="A573" s="115"/>
      <c r="B573" s="110" t="s">
        <v>273</v>
      </c>
      <c r="C573" s="111">
        <v>-6581</v>
      </c>
      <c r="D573" s="111">
        <v>4106973.129488966</v>
      </c>
      <c r="E573" s="111">
        <v>4100392.129488966</v>
      </c>
      <c r="F573" s="112"/>
    </row>
    <row r="574" spans="1:6" ht="15.2" hidden="1" customHeight="1" outlineLevel="1">
      <c r="A574" s="115"/>
      <c r="B574" s="110" t="s">
        <v>215</v>
      </c>
      <c r="C574" s="111">
        <v>441718</v>
      </c>
      <c r="D574" s="111">
        <v>0</v>
      </c>
      <c r="E574" s="111">
        <v>441718</v>
      </c>
      <c r="F574" s="112"/>
    </row>
    <row r="575" spans="1:6" ht="15.2" hidden="1" customHeight="1" outlineLevel="1">
      <c r="A575" s="115"/>
      <c r="B575" s="110" t="s">
        <v>216</v>
      </c>
      <c r="C575" s="111">
        <v>-439</v>
      </c>
      <c r="D575" s="111">
        <v>-39561.233307288174</v>
      </c>
      <c r="E575" s="111">
        <v>-40000.233307288174</v>
      </c>
      <c r="F575" s="112"/>
    </row>
    <row r="576" spans="1:6" ht="15.2" hidden="1" customHeight="1" outlineLevel="1">
      <c r="A576" s="115"/>
      <c r="B576" s="110" t="s">
        <v>217</v>
      </c>
      <c r="C576" s="114"/>
      <c r="D576" s="114"/>
      <c r="E576" s="111">
        <v>0</v>
      </c>
      <c r="F576" s="112"/>
    </row>
    <row r="577" spans="1:6" ht="15.2" hidden="1" customHeight="1" outlineLevel="1">
      <c r="A577" s="115"/>
      <c r="B577" s="110" t="s">
        <v>218</v>
      </c>
      <c r="C577" s="111">
        <v>608192.95225313737</v>
      </c>
      <c r="D577" s="111">
        <v>5007855</v>
      </c>
      <c r="E577" s="111">
        <v>5616047.9522531377</v>
      </c>
      <c r="F577" s="112"/>
    </row>
    <row r="578" spans="1:6" ht="15.2" hidden="1" customHeight="1" outlineLevel="1">
      <c r="A578" s="115"/>
      <c r="B578" s="110" t="s">
        <v>219</v>
      </c>
      <c r="C578" s="114"/>
      <c r="D578" s="114"/>
      <c r="E578" s="111">
        <v>0</v>
      </c>
      <c r="F578" s="112"/>
    </row>
    <row r="579" spans="1:6" ht="15.2" hidden="1" customHeight="1" outlineLevel="1">
      <c r="A579" s="115"/>
      <c r="B579" s="110" t="s">
        <v>277</v>
      </c>
      <c r="C579" s="111">
        <v>0</v>
      </c>
      <c r="D579" s="111">
        <v>0</v>
      </c>
      <c r="E579" s="111">
        <v>0</v>
      </c>
      <c r="F579" s="112"/>
    </row>
    <row r="580" spans="1:6" ht="15.2" hidden="1" customHeight="1" outlineLevel="1">
      <c r="A580" s="115"/>
      <c r="B580" s="110" t="s">
        <v>220</v>
      </c>
      <c r="C580" s="114"/>
      <c r="D580" s="111">
        <v>347535</v>
      </c>
      <c r="E580" s="111">
        <v>347535</v>
      </c>
      <c r="F580" s="112"/>
    </row>
    <row r="581" spans="1:6" ht="15.2" hidden="1" customHeight="1" outlineLevel="1">
      <c r="A581" s="115"/>
      <c r="B581" s="110" t="s">
        <v>221</v>
      </c>
      <c r="C581" s="114"/>
      <c r="D581" s="114"/>
      <c r="E581" s="111">
        <v>0</v>
      </c>
      <c r="F581" s="112"/>
    </row>
    <row r="582" spans="1:6" ht="15.2" hidden="1" customHeight="1" outlineLevel="1">
      <c r="A582" s="115"/>
      <c r="B582" s="110" t="s">
        <v>274</v>
      </c>
      <c r="C582" s="111">
        <v>0</v>
      </c>
      <c r="D582" s="111">
        <v>0</v>
      </c>
      <c r="E582" s="111">
        <v>0</v>
      </c>
      <c r="F582" s="112"/>
    </row>
    <row r="583" spans="1:6" ht="15.2" hidden="1" customHeight="1" outlineLevel="1">
      <c r="A583" s="115"/>
      <c r="B583" s="110" t="s">
        <v>222</v>
      </c>
      <c r="C583" s="111">
        <v>0</v>
      </c>
      <c r="D583" s="111">
        <v>3620670</v>
      </c>
      <c r="E583" s="111">
        <v>3620670</v>
      </c>
      <c r="F583" s="112"/>
    </row>
    <row r="584" spans="1:6" ht="15.2" hidden="1" customHeight="1" outlineLevel="1">
      <c r="A584" s="115"/>
      <c r="B584" s="110" t="s">
        <v>278</v>
      </c>
      <c r="C584" s="111">
        <v>221126</v>
      </c>
      <c r="D584" s="111">
        <v>0</v>
      </c>
      <c r="E584" s="111">
        <v>221126</v>
      </c>
      <c r="F584" s="112"/>
    </row>
    <row r="585" spans="1:6" ht="15.2" hidden="1" customHeight="1" outlineLevel="1">
      <c r="A585" s="115"/>
      <c r="B585" s="110" t="s">
        <v>223</v>
      </c>
      <c r="C585" s="114"/>
      <c r="D585" s="114"/>
      <c r="E585" s="111">
        <v>0</v>
      </c>
      <c r="F585" s="112"/>
    </row>
    <row r="586" spans="1:6" ht="15.2" hidden="1" customHeight="1" outlineLevel="1">
      <c r="A586" s="115"/>
      <c r="B586" s="110" t="s">
        <v>224</v>
      </c>
      <c r="C586" s="114"/>
      <c r="D586" s="114"/>
      <c r="E586" s="111">
        <v>0</v>
      </c>
      <c r="F586" s="112"/>
    </row>
    <row r="587" spans="1:6" ht="15.2" hidden="1" customHeight="1" outlineLevel="1">
      <c r="A587" s="115"/>
      <c r="B587" s="110" t="s">
        <v>225</v>
      </c>
      <c r="C587" s="111">
        <v>0</v>
      </c>
      <c r="D587" s="111">
        <v>0</v>
      </c>
      <c r="E587" s="111">
        <v>0</v>
      </c>
      <c r="F587" s="112"/>
    </row>
    <row r="588" spans="1:6" ht="15.2" customHeight="1" collapsed="1">
      <c r="A588" s="115" t="s">
        <v>85</v>
      </c>
      <c r="B588" s="113" t="s">
        <v>245</v>
      </c>
      <c r="C588" s="111">
        <f>SUM($C$560:$C$587)</f>
        <v>22169404.374276511</v>
      </c>
      <c r="D588" s="111">
        <f>SUM($D$560:$D$587)</f>
        <v>154444605.43809986</v>
      </c>
      <c r="E588" s="111">
        <f>SUM($E$560:$E$587)</f>
        <v>176614009.81237638</v>
      </c>
      <c r="F588" s="112"/>
    </row>
    <row r="589" spans="1:6" hidden="1" outlineLevel="1">
      <c r="A589" s="116"/>
      <c r="B589" s="117" t="s">
        <v>272</v>
      </c>
      <c r="C589" s="111">
        <v>0</v>
      </c>
      <c r="D589" s="111">
        <v>0</v>
      </c>
      <c r="E589" s="111">
        <v>0</v>
      </c>
      <c r="F589" s="112"/>
    </row>
    <row r="590" spans="1:6" hidden="1" outlineLevel="1">
      <c r="A590" s="116"/>
      <c r="B590" s="117" t="s">
        <v>203</v>
      </c>
      <c r="C590" s="111">
        <v>35913</v>
      </c>
      <c r="D590" s="111">
        <v>1</v>
      </c>
      <c r="E590" s="111">
        <v>35914</v>
      </c>
      <c r="F590" s="112"/>
    </row>
    <row r="591" spans="1:6" hidden="1" outlineLevel="1">
      <c r="A591" s="116"/>
      <c r="B591" s="117" t="s">
        <v>204</v>
      </c>
      <c r="C591" s="114">
        <v>98530.681499999992</v>
      </c>
      <c r="D591" s="114">
        <v>175546.31849999999</v>
      </c>
      <c r="E591" s="111">
        <v>274077</v>
      </c>
      <c r="F591" s="112"/>
    </row>
    <row r="592" spans="1:6" hidden="1" outlineLevel="1">
      <c r="A592" s="116"/>
      <c r="B592" s="117" t="s">
        <v>205</v>
      </c>
      <c r="C592" s="111">
        <v>0</v>
      </c>
      <c r="D592" s="111">
        <v>58058</v>
      </c>
      <c r="E592" s="111">
        <v>58058</v>
      </c>
      <c r="F592" s="112"/>
    </row>
    <row r="593" spans="1:6" hidden="1" outlineLevel="1">
      <c r="A593" s="116"/>
      <c r="B593" s="117" t="s">
        <v>206</v>
      </c>
      <c r="C593" s="111">
        <v>4809</v>
      </c>
      <c r="D593" s="111">
        <v>11937</v>
      </c>
      <c r="E593" s="111">
        <v>16746</v>
      </c>
      <c r="F593" s="112"/>
    </row>
    <row r="594" spans="1:6" hidden="1" outlineLevel="1">
      <c r="A594" s="116"/>
      <c r="B594" s="117" t="s">
        <v>207</v>
      </c>
      <c r="C594" s="111">
        <v>440</v>
      </c>
      <c r="D594" s="111">
        <v>24770</v>
      </c>
      <c r="E594" s="111">
        <v>25210</v>
      </c>
      <c r="F594" s="112"/>
    </row>
    <row r="595" spans="1:6" hidden="1" outlineLevel="1">
      <c r="A595" s="116"/>
      <c r="B595" s="117" t="s">
        <v>208</v>
      </c>
      <c r="C595" s="111">
        <v>295335</v>
      </c>
      <c r="D595" s="111">
        <v>2729631</v>
      </c>
      <c r="E595" s="111">
        <v>3024966</v>
      </c>
      <c r="F595" s="112"/>
    </row>
    <row r="596" spans="1:6" hidden="1" outlineLevel="1">
      <c r="A596" s="116"/>
      <c r="B596" s="117" t="s">
        <v>209</v>
      </c>
      <c r="C596" s="111">
        <v>38506</v>
      </c>
      <c r="D596" s="111">
        <v>589964</v>
      </c>
      <c r="E596" s="111">
        <v>628470</v>
      </c>
      <c r="F596" s="112"/>
    </row>
    <row r="597" spans="1:6" hidden="1" outlineLevel="1">
      <c r="A597" s="116"/>
      <c r="B597" s="110" t="s">
        <v>283</v>
      </c>
      <c r="C597" s="111"/>
      <c r="D597" s="111"/>
      <c r="E597" s="111">
        <v>0</v>
      </c>
      <c r="F597" s="112"/>
    </row>
    <row r="598" spans="1:6" hidden="1" outlineLevel="1">
      <c r="A598" s="116"/>
      <c r="B598" s="117" t="s">
        <v>211</v>
      </c>
      <c r="C598" s="111">
        <v>97125</v>
      </c>
      <c r="D598" s="111">
        <v>563481</v>
      </c>
      <c r="E598" s="111">
        <v>660606</v>
      </c>
      <c r="F598" s="112"/>
    </row>
    <row r="599" spans="1:6" hidden="1" outlineLevel="1">
      <c r="A599" s="116"/>
      <c r="B599" s="117" t="s">
        <v>212</v>
      </c>
      <c r="C599" s="111">
        <v>10873</v>
      </c>
      <c r="D599" s="111"/>
      <c r="E599" s="111">
        <v>10873</v>
      </c>
      <c r="F599" s="112"/>
    </row>
    <row r="600" spans="1:6" hidden="1" outlineLevel="1">
      <c r="A600" s="116"/>
      <c r="B600" s="117" t="s">
        <v>213</v>
      </c>
      <c r="C600" s="111">
        <v>1970416</v>
      </c>
      <c r="D600" s="111">
        <v>37697465</v>
      </c>
      <c r="E600" s="111">
        <v>39667881</v>
      </c>
      <c r="F600" s="112"/>
    </row>
    <row r="601" spans="1:6" hidden="1" outlineLevel="1">
      <c r="A601" s="116"/>
      <c r="B601" s="117" t="s">
        <v>214</v>
      </c>
      <c r="C601" s="111">
        <v>87299.408986658964</v>
      </c>
      <c r="D601" s="111">
        <v>19478.591013341036</v>
      </c>
      <c r="E601" s="111">
        <v>106778</v>
      </c>
      <c r="F601" s="112"/>
    </row>
    <row r="602" spans="1:6" hidden="1" outlineLevel="1">
      <c r="A602" s="116"/>
      <c r="B602" s="117" t="s">
        <v>273</v>
      </c>
      <c r="C602" s="111">
        <v>-405.73920528137518</v>
      </c>
      <c r="D602" s="111">
        <v>253202.73920528137</v>
      </c>
      <c r="E602" s="111">
        <v>252797</v>
      </c>
      <c r="F602" s="112"/>
    </row>
    <row r="603" spans="1:6" hidden="1" outlineLevel="1">
      <c r="A603" s="116"/>
      <c r="B603" s="117" t="s">
        <v>215</v>
      </c>
      <c r="C603" s="111">
        <v>31113</v>
      </c>
      <c r="D603" s="111">
        <v>0</v>
      </c>
      <c r="E603" s="111">
        <v>31113</v>
      </c>
      <c r="F603" s="112"/>
    </row>
    <row r="604" spans="1:6" hidden="1" outlineLevel="1">
      <c r="A604" s="116"/>
      <c r="B604" s="117" t="s">
        <v>216</v>
      </c>
      <c r="C604" s="111">
        <v>1347</v>
      </c>
      <c r="D604" s="111">
        <v>121423.31532839422</v>
      </c>
      <c r="E604" s="111">
        <v>122770.31532839422</v>
      </c>
      <c r="F604" s="112"/>
    </row>
    <row r="605" spans="1:6" hidden="1" outlineLevel="1">
      <c r="A605" s="116"/>
      <c r="B605" s="117" t="s">
        <v>217</v>
      </c>
      <c r="C605" s="111">
        <v>17198.401880919562</v>
      </c>
      <c r="D605" s="111">
        <v>125602.30811908044</v>
      </c>
      <c r="E605" s="111">
        <v>142800.71</v>
      </c>
      <c r="F605" s="112"/>
    </row>
    <row r="606" spans="1:6" hidden="1" outlineLevel="1">
      <c r="A606" s="116"/>
      <c r="B606" s="117" t="s">
        <v>218</v>
      </c>
      <c r="C606" s="111">
        <v>544173.82704082702</v>
      </c>
      <c r="D606" s="111">
        <v>4480722</v>
      </c>
      <c r="E606" s="111">
        <v>5024895.8270408269</v>
      </c>
      <c r="F606" s="112"/>
    </row>
    <row r="607" spans="1:6" hidden="1" outlineLevel="1">
      <c r="A607" s="116"/>
      <c r="B607" s="117" t="s">
        <v>219</v>
      </c>
      <c r="C607" s="114"/>
      <c r="D607" s="114"/>
      <c r="E607" s="111">
        <v>0</v>
      </c>
      <c r="F607" s="112"/>
    </row>
    <row r="608" spans="1:6" hidden="1" outlineLevel="1">
      <c r="A608" s="116"/>
      <c r="B608" s="117" t="s">
        <v>277</v>
      </c>
      <c r="C608" s="111">
        <v>5852</v>
      </c>
      <c r="D608" s="111">
        <v>28368</v>
      </c>
      <c r="E608" s="111">
        <v>34220</v>
      </c>
      <c r="F608" s="112"/>
    </row>
    <row r="609" spans="1:6" hidden="1" outlineLevel="1">
      <c r="A609" s="116"/>
      <c r="B609" s="117" t="s">
        <v>220</v>
      </c>
      <c r="C609" s="114"/>
      <c r="D609" s="111">
        <v>80545</v>
      </c>
      <c r="E609" s="111">
        <v>80545</v>
      </c>
      <c r="F609" s="112"/>
    </row>
    <row r="610" spans="1:6" hidden="1" outlineLevel="1">
      <c r="A610" s="116"/>
      <c r="B610" s="117" t="s">
        <v>221</v>
      </c>
      <c r="C610" s="111">
        <v>15311</v>
      </c>
      <c r="D610" s="114"/>
      <c r="E610" s="111">
        <v>15311</v>
      </c>
      <c r="F610" s="112"/>
    </row>
    <row r="611" spans="1:6" hidden="1" outlineLevel="1">
      <c r="A611" s="116"/>
      <c r="B611" s="117" t="s">
        <v>274</v>
      </c>
      <c r="C611" s="111">
        <v>0</v>
      </c>
      <c r="D611" s="111">
        <v>0</v>
      </c>
      <c r="E611" s="111">
        <v>0</v>
      </c>
      <c r="F611" s="112"/>
    </row>
    <row r="612" spans="1:6" hidden="1" outlineLevel="1">
      <c r="A612" s="116"/>
      <c r="B612" s="117" t="s">
        <v>222</v>
      </c>
      <c r="C612" s="111">
        <v>113892</v>
      </c>
      <c r="D612" s="111">
        <v>1324052</v>
      </c>
      <c r="E612" s="111">
        <v>1437944</v>
      </c>
      <c r="F612" s="112"/>
    </row>
    <row r="613" spans="1:6" hidden="1" outlineLevel="1">
      <c r="A613" s="116"/>
      <c r="B613" s="117" t="s">
        <v>278</v>
      </c>
      <c r="C613" s="111">
        <v>0</v>
      </c>
      <c r="D613" s="111">
        <v>0</v>
      </c>
      <c r="E613" s="111">
        <v>0</v>
      </c>
      <c r="F613" s="112"/>
    </row>
    <row r="614" spans="1:6" hidden="1" outlineLevel="1">
      <c r="A614" s="116"/>
      <c r="B614" s="117" t="s">
        <v>223</v>
      </c>
      <c r="C614" s="111">
        <v>0</v>
      </c>
      <c r="D614" s="111">
        <v>241929</v>
      </c>
      <c r="E614" s="111">
        <v>241929</v>
      </c>
      <c r="F614" s="112"/>
    </row>
    <row r="615" spans="1:6" hidden="1" outlineLevel="1">
      <c r="A615" s="116"/>
      <c r="B615" s="117" t="s">
        <v>224</v>
      </c>
      <c r="C615" s="111">
        <v>1094.4118120396308</v>
      </c>
      <c r="D615" s="111">
        <v>21325.588187960366</v>
      </c>
      <c r="E615" s="111">
        <v>22419.999999999996</v>
      </c>
      <c r="F615" s="112"/>
    </row>
    <row r="616" spans="1:6" hidden="1" outlineLevel="1">
      <c r="A616" s="116"/>
      <c r="B616" s="117" t="s">
        <v>225</v>
      </c>
      <c r="C616" s="111">
        <v>5938</v>
      </c>
      <c r="D616" s="111">
        <v>76882</v>
      </c>
      <c r="E616" s="111">
        <v>82820</v>
      </c>
      <c r="F616" s="112"/>
    </row>
    <row r="617" spans="1:6" ht="42.75" collapsed="1">
      <c r="A617" s="116" t="s">
        <v>87</v>
      </c>
      <c r="B617" s="118" t="s">
        <v>246</v>
      </c>
      <c r="C617" s="111">
        <f>SUM($C$589:$C$616)</f>
        <v>3374760.9920151634</v>
      </c>
      <c r="D617" s="111">
        <f>SUM($D$589:$D$616)</f>
        <v>48624383.860354058</v>
      </c>
      <c r="E617" s="111">
        <f>SUM($E$589:$E$616)</f>
        <v>51999144.852369227</v>
      </c>
      <c r="F617" s="112"/>
    </row>
    <row r="618" spans="1:6" ht="15" hidden="1" outlineLevel="1" thickBot="1">
      <c r="A618" s="122"/>
      <c r="B618" s="123" t="s">
        <v>272</v>
      </c>
      <c r="C618" s="124">
        <v>6123</v>
      </c>
      <c r="D618" s="124">
        <v>46261.900446308951</v>
      </c>
      <c r="E618" s="124">
        <v>52384.900446308951</v>
      </c>
      <c r="F618" s="112"/>
    </row>
    <row r="619" spans="1:6" ht="15" hidden="1" outlineLevel="1" thickBot="1">
      <c r="A619" s="119"/>
      <c r="B619" s="125" t="s">
        <v>203</v>
      </c>
      <c r="C619" s="121">
        <v>856699</v>
      </c>
      <c r="D619" s="121">
        <v>13</v>
      </c>
      <c r="E619" s="121">
        <v>856712</v>
      </c>
      <c r="F619" s="112"/>
    </row>
    <row r="620" spans="1:6" ht="15" hidden="1" outlineLevel="1" thickBot="1">
      <c r="A620" s="119"/>
      <c r="B620" s="125" t="s">
        <v>204</v>
      </c>
      <c r="C620" s="121">
        <v>249925.54300000001</v>
      </c>
      <c r="D620" s="121">
        <v>445253.45699999999</v>
      </c>
      <c r="E620" s="121">
        <v>695179</v>
      </c>
      <c r="F620" s="112"/>
    </row>
    <row r="621" spans="1:6" ht="15" hidden="1" outlineLevel="1" thickBot="1">
      <c r="A621" s="119"/>
      <c r="B621" s="125" t="s">
        <v>205</v>
      </c>
      <c r="C621" s="121">
        <v>0</v>
      </c>
      <c r="D621" s="121">
        <v>750926</v>
      </c>
      <c r="E621" s="121">
        <v>750926</v>
      </c>
      <c r="F621" s="112"/>
    </row>
    <row r="622" spans="1:6" ht="15" hidden="1" outlineLevel="1" thickBot="1">
      <c r="A622" s="119"/>
      <c r="B622" s="125" t="s">
        <v>206</v>
      </c>
      <c r="C622" s="121">
        <v>63658</v>
      </c>
      <c r="D622" s="121">
        <v>158027</v>
      </c>
      <c r="E622" s="121">
        <v>221685</v>
      </c>
      <c r="F622" s="112"/>
    </row>
    <row r="623" spans="1:6" ht="15" hidden="1" outlineLevel="1" thickBot="1">
      <c r="A623" s="119"/>
      <c r="B623" s="125" t="s">
        <v>207</v>
      </c>
      <c r="C623" s="121">
        <v>10679</v>
      </c>
      <c r="D623" s="121">
        <v>631502</v>
      </c>
      <c r="E623" s="121">
        <v>642181</v>
      </c>
      <c r="F623" s="112"/>
    </row>
    <row r="624" spans="1:6" ht="15" hidden="1" outlineLevel="1" thickBot="1">
      <c r="A624" s="119"/>
      <c r="B624" s="125" t="s">
        <v>208</v>
      </c>
      <c r="C624" s="121">
        <v>14490754</v>
      </c>
      <c r="D624" s="121">
        <v>133930631.61102346</v>
      </c>
      <c r="E624" s="121">
        <v>148421385.61102346</v>
      </c>
      <c r="F624" s="112"/>
    </row>
    <row r="625" spans="1:6" ht="15" hidden="1" outlineLevel="1" thickBot="1">
      <c r="A625" s="119"/>
      <c r="B625" s="125" t="s">
        <v>209</v>
      </c>
      <c r="C625" s="121">
        <v>1336350</v>
      </c>
      <c r="D625" s="121">
        <v>20474622</v>
      </c>
      <c r="E625" s="121">
        <v>21810972</v>
      </c>
      <c r="F625" s="112"/>
    </row>
    <row r="626" spans="1:6" ht="15" hidden="1" outlineLevel="1" thickBot="1">
      <c r="A626" s="119"/>
      <c r="B626" s="125" t="s">
        <v>283</v>
      </c>
      <c r="C626" s="121"/>
      <c r="D626" s="121"/>
      <c r="E626" s="121">
        <v>0</v>
      </c>
      <c r="F626" s="112"/>
    </row>
    <row r="627" spans="1:6" ht="15" hidden="1" outlineLevel="1" thickBot="1">
      <c r="A627" s="119"/>
      <c r="B627" s="125" t="s">
        <v>211</v>
      </c>
      <c r="C627" s="121">
        <v>11062222</v>
      </c>
      <c r="D627" s="121">
        <v>68443756</v>
      </c>
      <c r="E627" s="121">
        <v>79505978</v>
      </c>
      <c r="F627" s="112"/>
    </row>
    <row r="628" spans="1:6" ht="15" hidden="1" outlineLevel="1" thickBot="1">
      <c r="A628" s="119"/>
      <c r="B628" s="125" t="s">
        <v>212</v>
      </c>
      <c r="C628" s="121">
        <v>1733270</v>
      </c>
      <c r="D628" s="121">
        <v>3850</v>
      </c>
      <c r="E628" s="121">
        <v>1737120</v>
      </c>
      <c r="F628" s="112"/>
    </row>
    <row r="629" spans="1:6" ht="15" hidden="1" outlineLevel="1" thickBot="1">
      <c r="A629" s="119"/>
      <c r="B629" s="125" t="s">
        <v>213</v>
      </c>
      <c r="C629" s="121">
        <v>7483996</v>
      </c>
      <c r="D629" s="121">
        <v>143181817</v>
      </c>
      <c r="E629" s="121">
        <v>150665813</v>
      </c>
      <c r="F629" s="112"/>
    </row>
    <row r="630" spans="1:6" ht="15" hidden="1" outlineLevel="1" thickBot="1">
      <c r="A630" s="119"/>
      <c r="B630" s="125" t="s">
        <v>214</v>
      </c>
      <c r="C630" s="121">
        <v>3777315.3827987765</v>
      </c>
      <c r="D630" s="121">
        <v>842809.61720122374</v>
      </c>
      <c r="E630" s="121">
        <v>4620125</v>
      </c>
      <c r="F630" s="112"/>
    </row>
    <row r="631" spans="1:6" ht="15" hidden="1" outlineLevel="1" thickBot="1">
      <c r="A631" s="119"/>
      <c r="B631" s="125" t="s">
        <v>273</v>
      </c>
      <c r="C631" s="121">
        <v>-24445.102613675204</v>
      </c>
      <c r="D631" s="121">
        <v>15255721.23210264</v>
      </c>
      <c r="E631" s="121">
        <v>15231276.129488965</v>
      </c>
      <c r="F631" s="112"/>
    </row>
    <row r="632" spans="1:6" ht="15" hidden="1" outlineLevel="1" thickBot="1">
      <c r="A632" s="119"/>
      <c r="B632" s="125" t="s">
        <v>215</v>
      </c>
      <c r="C632" s="121">
        <v>694307</v>
      </c>
      <c r="D632" s="121">
        <v>0</v>
      </c>
      <c r="E632" s="121">
        <v>694307</v>
      </c>
      <c r="F632" s="112"/>
    </row>
    <row r="633" spans="1:6" ht="15" hidden="1" outlineLevel="1" thickBot="1">
      <c r="A633" s="119"/>
      <c r="B633" s="125" t="s">
        <v>216</v>
      </c>
      <c r="C633" s="121">
        <v>26271</v>
      </c>
      <c r="D633" s="121">
        <v>2368704.1185030625</v>
      </c>
      <c r="E633" s="121">
        <v>2394975.1185030625</v>
      </c>
      <c r="F633" s="112"/>
    </row>
    <row r="634" spans="1:6" ht="15" hidden="1" outlineLevel="1" thickBot="1">
      <c r="A634" s="119"/>
      <c r="B634" s="125" t="s">
        <v>217</v>
      </c>
      <c r="C634" s="121">
        <v>251616.00771865834</v>
      </c>
      <c r="D634" s="121">
        <v>1837586.5122813412</v>
      </c>
      <c r="E634" s="121">
        <v>2089202.5199999996</v>
      </c>
      <c r="F634" s="112"/>
    </row>
    <row r="635" spans="1:6" ht="15" hidden="1" outlineLevel="1" thickBot="1">
      <c r="A635" s="119"/>
      <c r="B635" s="125" t="s">
        <v>218</v>
      </c>
      <c r="C635" s="121">
        <v>3277026.8902957607</v>
      </c>
      <c r="D635" s="121">
        <v>26983013</v>
      </c>
      <c r="E635" s="121">
        <v>30260039.890295759</v>
      </c>
      <c r="F635" s="112"/>
    </row>
    <row r="636" spans="1:6" ht="15" hidden="1" outlineLevel="1" thickBot="1">
      <c r="A636" s="119"/>
      <c r="B636" s="125" t="s">
        <v>219</v>
      </c>
      <c r="C636" s="121">
        <v>13293</v>
      </c>
      <c r="D636" s="121">
        <v>277739</v>
      </c>
      <c r="E636" s="121">
        <v>291032</v>
      </c>
      <c r="F636" s="112"/>
    </row>
    <row r="637" spans="1:6" ht="15" hidden="1" outlineLevel="1" thickBot="1">
      <c r="A637" s="119"/>
      <c r="B637" s="125" t="s">
        <v>277</v>
      </c>
      <c r="C637" s="111">
        <v>62412</v>
      </c>
      <c r="D637" s="111">
        <v>302569</v>
      </c>
      <c r="E637" s="111">
        <v>364981</v>
      </c>
      <c r="F637" s="112"/>
    </row>
    <row r="638" spans="1:6" ht="15" hidden="1" outlineLevel="1" thickBot="1">
      <c r="A638" s="119"/>
      <c r="B638" s="125" t="s">
        <v>220</v>
      </c>
      <c r="C638" s="121">
        <v>0</v>
      </c>
      <c r="D638" s="121">
        <v>448862</v>
      </c>
      <c r="E638" s="121">
        <v>448862</v>
      </c>
      <c r="F638" s="112"/>
    </row>
    <row r="639" spans="1:6" ht="15" hidden="1" outlineLevel="1" thickBot="1">
      <c r="A639" s="119"/>
      <c r="B639" s="125" t="s">
        <v>221</v>
      </c>
      <c r="C639" s="121">
        <v>188970</v>
      </c>
      <c r="D639" s="121">
        <v>0</v>
      </c>
      <c r="E639" s="121">
        <v>188970</v>
      </c>
      <c r="F639" s="112"/>
    </row>
    <row r="640" spans="1:6" ht="15" hidden="1" outlineLevel="1" thickBot="1">
      <c r="A640" s="119"/>
      <c r="B640" s="125" t="s">
        <v>274</v>
      </c>
      <c r="C640" s="121">
        <v>54639</v>
      </c>
      <c r="D640" s="121">
        <v>0</v>
      </c>
      <c r="E640" s="121">
        <v>54639</v>
      </c>
      <c r="F640" s="112"/>
    </row>
    <row r="641" spans="1:6" ht="15" hidden="1" outlineLevel="1" thickBot="1">
      <c r="A641" s="119"/>
      <c r="B641" s="125" t="s">
        <v>222</v>
      </c>
      <c r="C641" s="121">
        <v>8266594.8000000007</v>
      </c>
      <c r="D641" s="121">
        <v>31677902.200000003</v>
      </c>
      <c r="E641" s="121">
        <v>39944497</v>
      </c>
      <c r="F641" s="112"/>
    </row>
    <row r="642" spans="1:6" ht="15" hidden="1" outlineLevel="1" thickBot="1">
      <c r="A642" s="119"/>
      <c r="B642" s="125" t="s">
        <v>278</v>
      </c>
      <c r="C642" s="111">
        <v>268916</v>
      </c>
      <c r="D642" s="111">
        <v>0</v>
      </c>
      <c r="E642" s="111">
        <v>268916</v>
      </c>
      <c r="F642" s="112"/>
    </row>
    <row r="643" spans="1:6" ht="15" hidden="1" outlineLevel="1" thickBot="1">
      <c r="A643" s="119"/>
      <c r="B643" s="125" t="s">
        <v>223</v>
      </c>
      <c r="C643" s="121">
        <v>229862</v>
      </c>
      <c r="D643" s="121">
        <v>100505</v>
      </c>
      <c r="E643" s="121">
        <v>330367</v>
      </c>
      <c r="F643" s="112"/>
    </row>
    <row r="644" spans="1:6" ht="15" hidden="1" outlineLevel="1" thickBot="1">
      <c r="A644" s="119"/>
      <c r="B644" s="125" t="s">
        <v>224</v>
      </c>
      <c r="C644" s="121">
        <v>160786.03367652441</v>
      </c>
      <c r="D644" s="121">
        <v>3133058.966323474</v>
      </c>
      <c r="E644" s="121">
        <v>3293844.9999999981</v>
      </c>
      <c r="F644" s="112"/>
    </row>
    <row r="645" spans="1:6" ht="15" hidden="1" outlineLevel="1" thickBot="1">
      <c r="A645" s="119"/>
      <c r="B645" s="125" t="s">
        <v>225</v>
      </c>
      <c r="C645" s="121">
        <v>51317</v>
      </c>
      <c r="D645" s="121">
        <v>12161907</v>
      </c>
      <c r="E645" s="121">
        <v>12213224</v>
      </c>
      <c r="F645" s="112"/>
    </row>
    <row r="646" spans="1:6" ht="29.25" collapsed="1" thickBot="1">
      <c r="A646" s="119" t="s">
        <v>89</v>
      </c>
      <c r="B646" s="126" t="s">
        <v>247</v>
      </c>
      <c r="C646" s="121">
        <f>SUM($C$618:$C$645)</f>
        <v>54592557.554876052</v>
      </c>
      <c r="D646" s="121">
        <f>SUM($D$618:$D$645)</f>
        <v>463457037.61488146</v>
      </c>
      <c r="E646" s="121">
        <f>SUM($E$618:$E$645)</f>
        <v>518049595.16975743</v>
      </c>
      <c r="F646" s="112"/>
    </row>
    <row r="647" spans="1:6">
      <c r="B647" s="127"/>
      <c r="C647" s="112"/>
      <c r="D647" s="112"/>
      <c r="E647" s="112"/>
    </row>
    <row r="648" spans="1:6">
      <c r="B648" s="127"/>
      <c r="C648" s="112"/>
      <c r="D648" s="112"/>
      <c r="E648" s="112"/>
    </row>
    <row r="649" spans="1:6">
      <c r="B649" s="127"/>
      <c r="C649" s="112"/>
      <c r="D649" s="112"/>
      <c r="E649" s="112"/>
    </row>
    <row r="650" spans="1:6">
      <c r="B650" s="127"/>
      <c r="C650" s="112"/>
      <c r="D650" s="112"/>
      <c r="E650" s="112"/>
    </row>
    <row r="651" spans="1:6">
      <c r="B651" s="127"/>
      <c r="C651" s="112"/>
      <c r="D651" s="112"/>
      <c r="E651" s="112"/>
    </row>
    <row r="652" spans="1:6">
      <c r="B652" s="127"/>
      <c r="C652" s="112"/>
      <c r="D652" s="112"/>
      <c r="E652" s="112"/>
    </row>
  </sheetData>
  <dataConsolidate link="1"/>
  <mergeCells count="6">
    <mergeCell ref="A443:E443"/>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99B0B-C0AC-479D-A329-F1CA1D42107A}">
  <sheetPr>
    <tabColor rgb="FF963634"/>
  </sheetPr>
  <dimension ref="A1:E539"/>
  <sheetViews>
    <sheetView showGridLines="0" zoomScaleNormal="100" workbookViewId="0">
      <selection activeCell="B387" sqref="B387"/>
    </sheetView>
  </sheetViews>
  <sheetFormatPr defaultColWidth="9.140625" defaultRowHeight="14.25" outlineLevelRow="1"/>
  <cols>
    <col min="1" max="1" width="5" style="112" customWidth="1"/>
    <col min="2" max="2" width="60.85546875" style="112" customWidth="1"/>
    <col min="3" max="5" width="19.7109375" style="112" customWidth="1"/>
    <col min="6" max="6" width="9.5703125" style="112" customWidth="1"/>
    <col min="7" max="16384" width="9.140625" style="112"/>
  </cols>
  <sheetData>
    <row r="1" spans="1:5" ht="16.5">
      <c r="A1" s="403" t="s">
        <v>195</v>
      </c>
      <c r="B1" s="404"/>
      <c r="C1" s="404"/>
      <c r="D1" s="404"/>
      <c r="E1" s="404"/>
    </row>
    <row r="2" spans="1:5" ht="16.5">
      <c r="A2" s="403" t="s">
        <v>196</v>
      </c>
      <c r="B2" s="404"/>
      <c r="C2" s="404"/>
      <c r="D2" s="404"/>
      <c r="E2" s="404"/>
    </row>
    <row r="3" spans="1:5" ht="16.5">
      <c r="A3" s="403" t="s">
        <v>248</v>
      </c>
      <c r="B3" s="404"/>
      <c r="C3" s="404"/>
      <c r="D3" s="404"/>
      <c r="E3" s="404"/>
    </row>
    <row r="4" spans="1:5" ht="15" customHeight="1">
      <c r="A4" s="405" t="s">
        <v>34</v>
      </c>
      <c r="B4" s="405"/>
      <c r="C4" s="405"/>
      <c r="D4" s="406" t="s">
        <v>284</v>
      </c>
      <c r="E4" s="406"/>
    </row>
    <row r="5" spans="1:5" ht="14.25" customHeight="1">
      <c r="A5" s="405"/>
      <c r="B5" s="405"/>
      <c r="C5" s="405"/>
      <c r="D5" s="407"/>
      <c r="E5" s="407"/>
    </row>
    <row r="6" spans="1:5" ht="16.5">
      <c r="A6" s="128"/>
      <c r="B6" s="129"/>
      <c r="C6" s="130" t="s">
        <v>199</v>
      </c>
      <c r="D6" s="130" t="s">
        <v>200</v>
      </c>
      <c r="E6" s="130" t="s">
        <v>192</v>
      </c>
    </row>
    <row r="7" spans="1:5" ht="16.5">
      <c r="A7" s="396" t="s">
        <v>250</v>
      </c>
      <c r="B7" s="397"/>
      <c r="C7" s="397"/>
      <c r="D7" s="397"/>
      <c r="E7" s="398"/>
    </row>
    <row r="8" spans="1:5" ht="18" customHeight="1">
      <c r="A8" s="396" t="s">
        <v>251</v>
      </c>
      <c r="B8" s="397"/>
      <c r="C8" s="397"/>
      <c r="D8" s="397"/>
      <c r="E8" s="398"/>
    </row>
    <row r="9" spans="1:5" ht="18" hidden="1" customHeight="1" outlineLevel="1">
      <c r="A9" s="131"/>
      <c r="B9" s="132" t="s">
        <v>272</v>
      </c>
      <c r="C9" s="133">
        <v>0</v>
      </c>
      <c r="D9" s="133">
        <v>0</v>
      </c>
      <c r="E9" s="133">
        <v>0</v>
      </c>
    </row>
    <row r="10" spans="1:5" ht="18" hidden="1" customHeight="1" outlineLevel="1">
      <c r="A10" s="131"/>
      <c r="B10" s="132" t="s">
        <v>203</v>
      </c>
      <c r="C10" s="133">
        <v>1150292</v>
      </c>
      <c r="D10" s="133">
        <v>0</v>
      </c>
      <c r="E10" s="133">
        <v>1150292</v>
      </c>
    </row>
    <row r="11" spans="1:5" ht="18" hidden="1" customHeight="1" outlineLevel="1">
      <c r="A11" s="131" t="s">
        <v>47</v>
      </c>
      <c r="B11" s="132" t="s">
        <v>204</v>
      </c>
      <c r="C11" s="133">
        <v>0</v>
      </c>
      <c r="D11" s="133">
        <v>0</v>
      </c>
      <c r="E11" s="133">
        <v>0</v>
      </c>
    </row>
    <row r="12" spans="1:5" ht="18" hidden="1" customHeight="1" outlineLevel="1">
      <c r="A12" s="131" t="s">
        <v>47</v>
      </c>
      <c r="B12" s="132" t="s">
        <v>205</v>
      </c>
      <c r="C12" s="133">
        <v>0</v>
      </c>
      <c r="D12" s="133">
        <v>20000</v>
      </c>
      <c r="E12" s="133">
        <v>20000</v>
      </c>
    </row>
    <row r="13" spans="1:5" ht="18" hidden="1" customHeight="1" outlineLevel="1">
      <c r="A13" s="131"/>
      <c r="B13" s="132" t="s">
        <v>206</v>
      </c>
      <c r="C13" s="133">
        <v>0</v>
      </c>
      <c r="D13" s="133">
        <v>0</v>
      </c>
      <c r="E13" s="133">
        <v>0</v>
      </c>
    </row>
    <row r="14" spans="1:5" ht="18" hidden="1" customHeight="1" outlineLevel="1">
      <c r="A14" s="131"/>
      <c r="B14" s="132" t="s">
        <v>207</v>
      </c>
      <c r="C14" s="133">
        <v>0</v>
      </c>
      <c r="D14" s="133">
        <v>37440</v>
      </c>
      <c r="E14" s="133">
        <v>37440</v>
      </c>
    </row>
    <row r="15" spans="1:5" ht="18" hidden="1" customHeight="1" outlineLevel="1">
      <c r="A15" s="131" t="s">
        <v>47</v>
      </c>
      <c r="B15" s="132" t="s">
        <v>208</v>
      </c>
      <c r="C15" s="133">
        <v>6443310</v>
      </c>
      <c r="D15" s="133">
        <v>70391214</v>
      </c>
      <c r="E15" s="133">
        <v>76834524</v>
      </c>
    </row>
    <row r="16" spans="1:5" ht="18" hidden="1" customHeight="1" outlineLevel="1">
      <c r="A16" s="131" t="s">
        <v>47</v>
      </c>
      <c r="B16" s="132" t="s">
        <v>209</v>
      </c>
      <c r="C16" s="133">
        <v>1450385</v>
      </c>
      <c r="D16" s="133">
        <v>7876417</v>
      </c>
      <c r="E16" s="133">
        <v>9326802</v>
      </c>
    </row>
    <row r="17" spans="1:5" ht="18" hidden="1" customHeight="1" outlineLevel="1">
      <c r="A17" s="131"/>
      <c r="B17" s="132" t="s">
        <v>283</v>
      </c>
      <c r="C17" s="133"/>
      <c r="D17" s="133"/>
      <c r="E17" s="133"/>
    </row>
    <row r="18" spans="1:5" ht="18" hidden="1" customHeight="1" outlineLevel="1">
      <c r="A18" s="131" t="s">
        <v>47</v>
      </c>
      <c r="B18" s="132" t="s">
        <v>211</v>
      </c>
      <c r="C18" s="133">
        <v>5516193</v>
      </c>
      <c r="D18" s="133">
        <v>47540081</v>
      </c>
      <c r="E18" s="133">
        <v>53056274</v>
      </c>
    </row>
    <row r="19" spans="1:5" ht="18" hidden="1" customHeight="1" outlineLevel="1">
      <c r="A19" s="131"/>
      <c r="B19" s="132" t="s">
        <v>212</v>
      </c>
      <c r="C19" s="133">
        <v>0</v>
      </c>
      <c r="D19" s="133">
        <v>0</v>
      </c>
      <c r="E19" s="133">
        <v>0</v>
      </c>
    </row>
    <row r="20" spans="1:5" ht="18" hidden="1" customHeight="1" outlineLevel="1">
      <c r="A20" s="131" t="s">
        <v>47</v>
      </c>
      <c r="B20" s="132" t="s">
        <v>213</v>
      </c>
      <c r="C20" s="133">
        <v>14288316</v>
      </c>
      <c r="D20" s="133">
        <v>164178752</v>
      </c>
      <c r="E20" s="133">
        <v>178467068</v>
      </c>
    </row>
    <row r="21" spans="1:5" ht="18" hidden="1" customHeight="1" outlineLevel="1">
      <c r="A21" s="131" t="s">
        <v>47</v>
      </c>
      <c r="B21" s="132" t="s">
        <v>214</v>
      </c>
      <c r="C21" s="133">
        <v>10000</v>
      </c>
      <c r="D21" s="133">
        <v>650000</v>
      </c>
      <c r="E21" s="133">
        <v>660000</v>
      </c>
    </row>
    <row r="22" spans="1:5" ht="18" hidden="1" customHeight="1" outlineLevel="1">
      <c r="A22" s="131"/>
      <c r="B22" s="132" t="s">
        <v>273</v>
      </c>
      <c r="C22" s="133">
        <v>0</v>
      </c>
      <c r="D22" s="133">
        <v>0</v>
      </c>
      <c r="E22" s="133">
        <v>0</v>
      </c>
    </row>
    <row r="23" spans="1:5" ht="18" hidden="1" customHeight="1" outlineLevel="1">
      <c r="A23" s="131" t="s">
        <v>47</v>
      </c>
      <c r="B23" s="132" t="s">
        <v>215</v>
      </c>
      <c r="C23" s="133">
        <v>0</v>
      </c>
      <c r="D23" s="133">
        <v>0</v>
      </c>
      <c r="E23" s="133">
        <v>0</v>
      </c>
    </row>
    <row r="24" spans="1:5" ht="18" hidden="1" customHeight="1" outlineLevel="1">
      <c r="A24" s="131" t="s">
        <v>47</v>
      </c>
      <c r="B24" s="132" t="s">
        <v>216</v>
      </c>
      <c r="C24" s="133">
        <v>0</v>
      </c>
      <c r="D24" s="133">
        <v>690000</v>
      </c>
      <c r="E24" s="133">
        <v>690000</v>
      </c>
    </row>
    <row r="25" spans="1:5" ht="18" hidden="1" customHeight="1" outlineLevel="1">
      <c r="A25" s="131" t="s">
        <v>47</v>
      </c>
      <c r="B25" s="132" t="s">
        <v>217</v>
      </c>
      <c r="C25" s="133">
        <v>0</v>
      </c>
      <c r="D25" s="133">
        <v>1911619</v>
      </c>
      <c r="E25" s="133">
        <v>1911619</v>
      </c>
    </row>
    <row r="26" spans="1:5" ht="18" hidden="1" customHeight="1" outlineLevel="1">
      <c r="A26" s="131" t="s">
        <v>47</v>
      </c>
      <c r="B26" s="132" t="s">
        <v>218</v>
      </c>
      <c r="C26" s="133">
        <v>2300875</v>
      </c>
      <c r="D26" s="133">
        <v>6254997</v>
      </c>
      <c r="E26" s="133">
        <v>8555872</v>
      </c>
    </row>
    <row r="27" spans="1:5" ht="18" hidden="1" customHeight="1" outlineLevel="1">
      <c r="A27" s="131" t="s">
        <v>47</v>
      </c>
      <c r="B27" s="132" t="s">
        <v>219</v>
      </c>
      <c r="C27" s="133">
        <v>0</v>
      </c>
      <c r="D27" s="133">
        <v>0</v>
      </c>
      <c r="E27" s="133">
        <v>0</v>
      </c>
    </row>
    <row r="28" spans="1:5" ht="18" hidden="1" customHeight="1" outlineLevel="1">
      <c r="A28" s="131"/>
      <c r="B28" s="132" t="s">
        <v>277</v>
      </c>
      <c r="C28" s="133">
        <v>0</v>
      </c>
      <c r="D28" s="133">
        <v>42852</v>
      </c>
      <c r="E28" s="133">
        <v>42852</v>
      </c>
    </row>
    <row r="29" spans="1:5" ht="18" hidden="1" customHeight="1" outlineLevel="1">
      <c r="A29" s="131"/>
      <c r="B29" s="132" t="s">
        <v>220</v>
      </c>
      <c r="C29" s="133">
        <v>0</v>
      </c>
      <c r="D29" s="133">
        <v>0</v>
      </c>
      <c r="E29" s="133">
        <v>0</v>
      </c>
    </row>
    <row r="30" spans="1:5" ht="18" hidden="1" customHeight="1" outlineLevel="1">
      <c r="A30" s="131" t="s">
        <v>47</v>
      </c>
      <c r="B30" s="132" t="s">
        <v>221</v>
      </c>
      <c r="C30" s="133">
        <v>135000</v>
      </c>
      <c r="D30" s="134"/>
      <c r="E30" s="133">
        <v>135000</v>
      </c>
    </row>
    <row r="31" spans="1:5" ht="18" hidden="1" customHeight="1" outlineLevel="1">
      <c r="A31" s="131"/>
      <c r="B31" s="132" t="s">
        <v>274</v>
      </c>
      <c r="C31" s="133">
        <v>0</v>
      </c>
      <c r="D31" s="133">
        <v>0</v>
      </c>
      <c r="E31" s="133">
        <v>0</v>
      </c>
    </row>
    <row r="32" spans="1:5" ht="18" hidden="1" customHeight="1" outlineLevel="1">
      <c r="A32" s="131" t="s">
        <v>47</v>
      </c>
      <c r="B32" s="132" t="s">
        <v>222</v>
      </c>
      <c r="C32" s="133">
        <v>24383893</v>
      </c>
      <c r="D32" s="133">
        <v>39156307</v>
      </c>
      <c r="E32" s="133">
        <v>63540200</v>
      </c>
    </row>
    <row r="33" spans="1:5" ht="18" hidden="1" customHeight="1" outlineLevel="1">
      <c r="A33" s="131"/>
      <c r="B33" s="132" t="s">
        <v>278</v>
      </c>
      <c r="C33" s="133">
        <v>875000</v>
      </c>
      <c r="D33" s="133">
        <v>0</v>
      </c>
      <c r="E33" s="133">
        <v>875000</v>
      </c>
    </row>
    <row r="34" spans="1:5" ht="18" hidden="1" customHeight="1" outlineLevel="1">
      <c r="A34" s="131" t="s">
        <v>47</v>
      </c>
      <c r="B34" s="132" t="s">
        <v>223</v>
      </c>
      <c r="C34" s="133">
        <v>0</v>
      </c>
      <c r="D34" s="133">
        <v>0</v>
      </c>
      <c r="E34" s="133">
        <v>0</v>
      </c>
    </row>
    <row r="35" spans="1:5" ht="18" hidden="1" customHeight="1" outlineLevel="1">
      <c r="A35" s="131" t="s">
        <v>47</v>
      </c>
      <c r="B35" s="132" t="s">
        <v>224</v>
      </c>
      <c r="C35" s="133">
        <v>0</v>
      </c>
      <c r="D35" s="133">
        <v>203822</v>
      </c>
      <c r="E35" s="133">
        <v>203822</v>
      </c>
    </row>
    <row r="36" spans="1:5" ht="18" hidden="1" customHeight="1" outlineLevel="1">
      <c r="A36" s="131" t="s">
        <v>47</v>
      </c>
      <c r="B36" s="132" t="s">
        <v>225</v>
      </c>
      <c r="C36" s="133">
        <v>0</v>
      </c>
      <c r="D36" s="133">
        <v>4079910</v>
      </c>
      <c r="E36" s="133">
        <v>4079910</v>
      </c>
    </row>
    <row r="37" spans="1:5" ht="18" customHeight="1" collapsed="1">
      <c r="A37" s="131" t="s">
        <v>37</v>
      </c>
      <c r="B37" s="135" t="s">
        <v>252</v>
      </c>
      <c r="C37" s="133">
        <f>SUM($C$9:$C$36)</f>
        <v>56553264</v>
      </c>
      <c r="D37" s="133">
        <f>SUM($D$9:$D$36)</f>
        <v>343033411</v>
      </c>
      <c r="E37" s="133">
        <f>SUM($E$9:$E$36)</f>
        <v>399586675</v>
      </c>
    </row>
    <row r="38" spans="1:5" ht="18" hidden="1" customHeight="1" outlineLevel="1">
      <c r="A38" s="131"/>
      <c r="B38" s="132" t="s">
        <v>272</v>
      </c>
      <c r="C38" s="133">
        <v>2071646.49</v>
      </c>
      <c r="D38" s="133">
        <v>21337897.510000002</v>
      </c>
      <c r="E38" s="133">
        <v>23409544</v>
      </c>
    </row>
    <row r="39" spans="1:5" ht="18" hidden="1" customHeight="1" outlineLevel="1">
      <c r="A39" s="131"/>
      <c r="B39" s="132" t="s">
        <v>203</v>
      </c>
      <c r="C39" s="133">
        <v>189208</v>
      </c>
      <c r="D39" s="133">
        <v>0</v>
      </c>
      <c r="E39" s="133">
        <v>189208</v>
      </c>
    </row>
    <row r="40" spans="1:5" ht="18" hidden="1" customHeight="1" outlineLevel="1">
      <c r="A40" s="131" t="s">
        <v>47</v>
      </c>
      <c r="B40" s="132" t="s">
        <v>204</v>
      </c>
      <c r="C40" s="133">
        <v>1260000</v>
      </c>
      <c r="D40" s="133">
        <v>32499661.0995</v>
      </c>
      <c r="E40" s="133">
        <v>33759661.0995</v>
      </c>
    </row>
    <row r="41" spans="1:5" ht="18" hidden="1" customHeight="1" outlineLevel="1">
      <c r="A41" s="131" t="s">
        <v>47</v>
      </c>
      <c r="B41" s="132" t="s">
        <v>205</v>
      </c>
      <c r="C41" s="133">
        <v>0</v>
      </c>
      <c r="D41" s="133">
        <v>189904</v>
      </c>
      <c r="E41" s="133">
        <v>189904</v>
      </c>
    </row>
    <row r="42" spans="1:5" ht="18" hidden="1" customHeight="1" outlineLevel="1">
      <c r="A42" s="131"/>
      <c r="B42" s="132" t="s">
        <v>206</v>
      </c>
      <c r="C42" s="133">
        <v>2869060</v>
      </c>
      <c r="D42" s="133">
        <v>2424790</v>
      </c>
      <c r="E42" s="133">
        <v>5293850</v>
      </c>
    </row>
    <row r="43" spans="1:5" ht="18" hidden="1" customHeight="1" outlineLevel="1">
      <c r="A43" s="131"/>
      <c r="B43" s="132" t="s">
        <v>207</v>
      </c>
      <c r="C43" s="133">
        <v>0</v>
      </c>
      <c r="D43" s="133">
        <v>5806775</v>
      </c>
      <c r="E43" s="133">
        <v>5806775</v>
      </c>
    </row>
    <row r="44" spans="1:5" ht="18" hidden="1" customHeight="1" outlineLevel="1">
      <c r="A44" s="131" t="s">
        <v>47</v>
      </c>
      <c r="B44" s="132" t="s">
        <v>208</v>
      </c>
      <c r="C44" s="133">
        <v>15288205</v>
      </c>
      <c r="D44" s="133">
        <v>171961204</v>
      </c>
      <c r="E44" s="133">
        <v>187249409</v>
      </c>
    </row>
    <row r="45" spans="1:5" ht="18" hidden="1" customHeight="1" outlineLevel="1">
      <c r="A45" s="131" t="s">
        <v>47</v>
      </c>
      <c r="B45" s="132" t="s">
        <v>209</v>
      </c>
      <c r="C45" s="133">
        <v>728310</v>
      </c>
      <c r="D45" s="133">
        <v>100338720</v>
      </c>
      <c r="E45" s="133">
        <v>101067030</v>
      </c>
    </row>
    <row r="46" spans="1:5" ht="18" hidden="1" customHeight="1" outlineLevel="1">
      <c r="A46" s="131"/>
      <c r="B46" s="132" t="s">
        <v>283</v>
      </c>
      <c r="C46" s="133">
        <v>6755579</v>
      </c>
      <c r="D46" s="133">
        <v>0</v>
      </c>
      <c r="E46" s="133">
        <v>6755579</v>
      </c>
    </row>
    <row r="47" spans="1:5" ht="18" hidden="1" customHeight="1" outlineLevel="1">
      <c r="A47" s="131" t="s">
        <v>47</v>
      </c>
      <c r="B47" s="132" t="s">
        <v>211</v>
      </c>
      <c r="C47" s="133">
        <v>17931148</v>
      </c>
      <c r="D47" s="133">
        <v>161312772</v>
      </c>
      <c r="E47" s="133">
        <v>179243920</v>
      </c>
    </row>
    <row r="48" spans="1:5" ht="18" hidden="1" customHeight="1" outlineLevel="1">
      <c r="A48" s="131"/>
      <c r="B48" s="132" t="s">
        <v>212</v>
      </c>
      <c r="C48" s="133">
        <v>28630798</v>
      </c>
      <c r="D48" s="133">
        <v>447712</v>
      </c>
      <c r="E48" s="133">
        <v>29078510</v>
      </c>
    </row>
    <row r="49" spans="1:5" ht="18" hidden="1" customHeight="1" outlineLevel="1">
      <c r="A49" s="131" t="s">
        <v>47</v>
      </c>
      <c r="B49" s="132" t="s">
        <v>213</v>
      </c>
      <c r="C49" s="133">
        <v>26253973</v>
      </c>
      <c r="D49" s="133">
        <v>477826814</v>
      </c>
      <c r="E49" s="133">
        <v>504080787</v>
      </c>
    </row>
    <row r="50" spans="1:5" ht="18" hidden="1" customHeight="1" outlineLevel="1">
      <c r="A50" s="131" t="s">
        <v>47</v>
      </c>
      <c r="B50" s="132" t="s">
        <v>214</v>
      </c>
      <c r="C50" s="133">
        <v>1505924</v>
      </c>
      <c r="D50" s="133">
        <v>1687402</v>
      </c>
      <c r="E50" s="133">
        <v>3193326</v>
      </c>
    </row>
    <row r="51" spans="1:5" ht="18" hidden="1" customHeight="1" outlineLevel="1">
      <c r="A51" s="131"/>
      <c r="B51" s="132" t="s">
        <v>273</v>
      </c>
      <c r="C51" s="133">
        <v>0</v>
      </c>
      <c r="D51" s="133">
        <v>29208130</v>
      </c>
      <c r="E51" s="133">
        <v>29208130</v>
      </c>
    </row>
    <row r="52" spans="1:5" ht="18" hidden="1" customHeight="1" outlineLevel="1">
      <c r="A52" s="131" t="s">
        <v>47</v>
      </c>
      <c r="B52" s="132" t="s">
        <v>215</v>
      </c>
      <c r="C52" s="133">
        <v>1198763</v>
      </c>
      <c r="D52" s="133">
        <v>0</v>
      </c>
      <c r="E52" s="133">
        <v>1198763</v>
      </c>
    </row>
    <row r="53" spans="1:5" ht="18" hidden="1" customHeight="1" outlineLevel="1">
      <c r="A53" s="131" t="s">
        <v>47</v>
      </c>
      <c r="B53" s="132" t="s">
        <v>216</v>
      </c>
      <c r="C53" s="133">
        <v>0</v>
      </c>
      <c r="D53" s="133">
        <v>0</v>
      </c>
      <c r="E53" s="133">
        <v>0</v>
      </c>
    </row>
    <row r="54" spans="1:5" ht="18" hidden="1" customHeight="1" outlineLevel="1">
      <c r="A54" s="131" t="s">
        <v>47</v>
      </c>
      <c r="B54" s="132" t="s">
        <v>217</v>
      </c>
      <c r="C54" s="133">
        <v>0</v>
      </c>
      <c r="D54" s="133">
        <v>0</v>
      </c>
      <c r="E54" s="133">
        <v>0</v>
      </c>
    </row>
    <row r="55" spans="1:5" ht="18" hidden="1" customHeight="1" outlineLevel="1">
      <c r="A55" s="131" t="s">
        <v>47</v>
      </c>
      <c r="B55" s="132" t="s">
        <v>218</v>
      </c>
      <c r="C55" s="133">
        <v>2530305</v>
      </c>
      <c r="D55" s="133">
        <v>33713859</v>
      </c>
      <c r="E55" s="133">
        <v>36244164</v>
      </c>
    </row>
    <row r="56" spans="1:5" ht="18" hidden="1" customHeight="1" outlineLevel="1">
      <c r="A56" s="131" t="s">
        <v>47</v>
      </c>
      <c r="B56" s="132" t="s">
        <v>219</v>
      </c>
      <c r="C56" s="133">
        <v>5447175</v>
      </c>
      <c r="D56" s="133">
        <v>15543865</v>
      </c>
      <c r="E56" s="133">
        <v>20991040</v>
      </c>
    </row>
    <row r="57" spans="1:5" ht="18" hidden="1" customHeight="1" outlineLevel="1">
      <c r="A57" s="131"/>
      <c r="B57" s="132" t="s">
        <v>277</v>
      </c>
      <c r="C57" s="133">
        <v>72602</v>
      </c>
      <c r="D57" s="133">
        <v>1303398</v>
      </c>
      <c r="E57" s="133">
        <v>1376000</v>
      </c>
    </row>
    <row r="58" spans="1:5" ht="18" hidden="1" customHeight="1" outlineLevel="1">
      <c r="A58" s="131"/>
      <c r="B58" s="132" t="s">
        <v>220</v>
      </c>
      <c r="C58" s="133">
        <v>0</v>
      </c>
      <c r="D58" s="133">
        <v>29340400</v>
      </c>
      <c r="E58" s="133">
        <v>29340400</v>
      </c>
    </row>
    <row r="59" spans="1:5" ht="18" hidden="1" customHeight="1" outlineLevel="1">
      <c r="A59" s="131" t="s">
        <v>47</v>
      </c>
      <c r="B59" s="132" t="s">
        <v>221</v>
      </c>
      <c r="C59" s="133">
        <v>6263772</v>
      </c>
      <c r="D59" s="134"/>
      <c r="E59" s="133">
        <v>6263772</v>
      </c>
    </row>
    <row r="60" spans="1:5" ht="18" hidden="1" customHeight="1" outlineLevel="1">
      <c r="A60" s="131"/>
      <c r="B60" s="132" t="s">
        <v>274</v>
      </c>
      <c r="C60" s="133">
        <v>1523539</v>
      </c>
      <c r="D60" s="133">
        <v>0</v>
      </c>
      <c r="E60" s="133">
        <v>1523539</v>
      </c>
    </row>
    <row r="61" spans="1:5" ht="18" hidden="1" customHeight="1" outlineLevel="1">
      <c r="A61" s="131" t="s">
        <v>47</v>
      </c>
      <c r="B61" s="132" t="s">
        <v>222</v>
      </c>
      <c r="C61" s="133">
        <v>340904280</v>
      </c>
      <c r="D61" s="133">
        <v>348203655</v>
      </c>
      <c r="E61" s="133">
        <v>689107935</v>
      </c>
    </row>
    <row r="62" spans="1:5" ht="18" hidden="1" customHeight="1" outlineLevel="1">
      <c r="A62" s="131"/>
      <c r="B62" s="132" t="s">
        <v>278</v>
      </c>
      <c r="C62" s="133">
        <v>6600059</v>
      </c>
      <c r="D62" s="133">
        <v>0</v>
      </c>
      <c r="E62" s="133">
        <v>6600059</v>
      </c>
    </row>
    <row r="63" spans="1:5" ht="18" hidden="1" customHeight="1" outlineLevel="1">
      <c r="A63" s="131" t="s">
        <v>47</v>
      </c>
      <c r="B63" s="132" t="s">
        <v>223</v>
      </c>
      <c r="C63" s="133">
        <v>2566495.23</v>
      </c>
      <c r="D63" s="133">
        <v>11797905.77</v>
      </c>
      <c r="E63" s="133">
        <v>14364401</v>
      </c>
    </row>
    <row r="64" spans="1:5" ht="18" hidden="1" customHeight="1" outlineLevel="1">
      <c r="A64" s="131" t="s">
        <v>47</v>
      </c>
      <c r="B64" s="132" t="s">
        <v>224</v>
      </c>
      <c r="C64" s="134"/>
      <c r="D64" s="134"/>
      <c r="E64" s="133">
        <v>0</v>
      </c>
    </row>
    <row r="65" spans="1:5" ht="18" hidden="1" customHeight="1" outlineLevel="1">
      <c r="A65" s="131" t="s">
        <v>47</v>
      </c>
      <c r="B65" s="132" t="s">
        <v>225</v>
      </c>
      <c r="C65" s="133">
        <v>120026</v>
      </c>
      <c r="D65" s="133">
        <v>17644573</v>
      </c>
      <c r="E65" s="133">
        <v>17764599</v>
      </c>
    </row>
    <row r="66" spans="1:5" ht="18" customHeight="1" collapsed="1">
      <c r="A66" s="131" t="s">
        <v>39</v>
      </c>
      <c r="B66" s="135" t="s">
        <v>253</v>
      </c>
      <c r="C66" s="133">
        <f>SUM($C$38:$C$65)</f>
        <v>470710867.72000003</v>
      </c>
      <c r="D66" s="133">
        <f>SUM($D$38:$D$65)</f>
        <v>1462589437.3794999</v>
      </c>
      <c r="E66" s="133">
        <f>SUM($E$38:$E$65)</f>
        <v>1933300305.0994999</v>
      </c>
    </row>
    <row r="67" spans="1:5" ht="18" hidden="1" customHeight="1" outlineLevel="1">
      <c r="A67" s="131"/>
      <c r="B67" s="132" t="s">
        <v>272</v>
      </c>
      <c r="C67" s="133">
        <v>0</v>
      </c>
      <c r="D67" s="133">
        <v>0</v>
      </c>
      <c r="E67" s="133">
        <v>0</v>
      </c>
    </row>
    <row r="68" spans="1:5" ht="18" hidden="1" customHeight="1" outlineLevel="1">
      <c r="A68" s="131"/>
      <c r="B68" s="132" t="s">
        <v>203</v>
      </c>
      <c r="C68" s="133">
        <v>42432029</v>
      </c>
      <c r="D68" s="133">
        <v>608</v>
      </c>
      <c r="E68" s="133">
        <v>42432637</v>
      </c>
    </row>
    <row r="69" spans="1:5" ht="18" hidden="1" customHeight="1" outlineLevel="1">
      <c r="A69" s="131" t="s">
        <v>47</v>
      </c>
      <c r="B69" s="132" t="s">
        <v>204</v>
      </c>
      <c r="C69" s="133">
        <v>18241417.9005</v>
      </c>
      <c r="D69" s="133">
        <v>0</v>
      </c>
      <c r="E69" s="133">
        <v>18241417.9005</v>
      </c>
    </row>
    <row r="70" spans="1:5" ht="18" hidden="1" customHeight="1" outlineLevel="1">
      <c r="A70" s="131" t="s">
        <v>47</v>
      </c>
      <c r="B70" s="132" t="s">
        <v>205</v>
      </c>
      <c r="C70" s="133">
        <v>0</v>
      </c>
      <c r="D70" s="133">
        <v>44377242</v>
      </c>
      <c r="E70" s="133">
        <v>44377242</v>
      </c>
    </row>
    <row r="71" spans="1:5" ht="18" hidden="1" customHeight="1" outlineLevel="1">
      <c r="A71" s="131"/>
      <c r="B71" s="132" t="s">
        <v>206</v>
      </c>
      <c r="C71" s="133">
        <v>15920196</v>
      </c>
      <c r="D71" s="133">
        <v>48406128</v>
      </c>
      <c r="E71" s="133">
        <v>64326324</v>
      </c>
    </row>
    <row r="72" spans="1:5" ht="18" hidden="1" customHeight="1" outlineLevel="1">
      <c r="A72" s="131"/>
      <c r="B72" s="132" t="s">
        <v>207</v>
      </c>
      <c r="C72" s="133">
        <v>547739</v>
      </c>
      <c r="D72" s="133">
        <v>25305002</v>
      </c>
      <c r="E72" s="133">
        <v>25852741</v>
      </c>
    </row>
    <row r="73" spans="1:5" ht="18" hidden="1" customHeight="1" outlineLevel="1">
      <c r="A73" s="131" t="s">
        <v>47</v>
      </c>
      <c r="B73" s="132" t="s">
        <v>208</v>
      </c>
      <c r="C73" s="133">
        <v>165480419</v>
      </c>
      <c r="D73" s="133">
        <v>1657439057</v>
      </c>
      <c r="E73" s="133">
        <v>1822919476</v>
      </c>
    </row>
    <row r="74" spans="1:5" ht="18" hidden="1" customHeight="1" outlineLevel="1">
      <c r="A74" s="131" t="s">
        <v>47</v>
      </c>
      <c r="B74" s="132" t="s">
        <v>209</v>
      </c>
      <c r="C74" s="133">
        <v>47057828</v>
      </c>
      <c r="D74" s="133">
        <v>618179182</v>
      </c>
      <c r="E74" s="133">
        <v>665237010</v>
      </c>
    </row>
    <row r="75" spans="1:5" ht="18" hidden="1" customHeight="1" outlineLevel="1">
      <c r="A75" s="131"/>
      <c r="B75" s="132" t="s">
        <v>283</v>
      </c>
      <c r="C75" s="133"/>
      <c r="D75" s="133"/>
      <c r="E75" s="133"/>
    </row>
    <row r="76" spans="1:5" ht="18" hidden="1" customHeight="1" outlineLevel="1">
      <c r="A76" s="131" t="s">
        <v>47</v>
      </c>
      <c r="B76" s="132" t="s">
        <v>211</v>
      </c>
      <c r="C76" s="133">
        <v>198727449</v>
      </c>
      <c r="D76" s="133">
        <v>1156317372</v>
      </c>
      <c r="E76" s="133">
        <v>1355044821</v>
      </c>
    </row>
    <row r="77" spans="1:5" ht="18" hidden="1" customHeight="1" outlineLevel="1">
      <c r="A77" s="131"/>
      <c r="B77" s="132" t="s">
        <v>212</v>
      </c>
      <c r="C77" s="133">
        <v>34402883</v>
      </c>
      <c r="D77" s="133">
        <v>537972</v>
      </c>
      <c r="E77" s="133">
        <v>34940855</v>
      </c>
    </row>
    <row r="78" spans="1:5" ht="18" hidden="1" customHeight="1" outlineLevel="1">
      <c r="A78" s="131" t="s">
        <v>47</v>
      </c>
      <c r="B78" s="132" t="s">
        <v>213</v>
      </c>
      <c r="C78" s="133">
        <v>137199499</v>
      </c>
      <c r="D78" s="133">
        <v>2497054530</v>
      </c>
      <c r="E78" s="133">
        <v>2634254029</v>
      </c>
    </row>
    <row r="79" spans="1:5" ht="18" hidden="1" customHeight="1" outlineLevel="1">
      <c r="A79" s="131" t="s">
        <v>47</v>
      </c>
      <c r="B79" s="132" t="s">
        <v>214</v>
      </c>
      <c r="C79" s="133">
        <v>45543910</v>
      </c>
      <c r="D79" s="133">
        <v>8063564</v>
      </c>
      <c r="E79" s="133">
        <v>53607474</v>
      </c>
    </row>
    <row r="80" spans="1:5" ht="18" hidden="1" customHeight="1" outlineLevel="1">
      <c r="A80" s="131"/>
      <c r="B80" s="132" t="s">
        <v>273</v>
      </c>
      <c r="C80" s="133">
        <v>0</v>
      </c>
      <c r="D80" s="133">
        <v>163241300</v>
      </c>
      <c r="E80" s="133">
        <v>163241300</v>
      </c>
    </row>
    <row r="81" spans="1:5" ht="18" hidden="1" customHeight="1" outlineLevel="1">
      <c r="A81" s="131" t="s">
        <v>47</v>
      </c>
      <c r="B81" s="132" t="s">
        <v>215</v>
      </c>
      <c r="C81" s="133">
        <v>18014763</v>
      </c>
      <c r="D81" s="133">
        <v>1105841</v>
      </c>
      <c r="E81" s="133">
        <v>19120604</v>
      </c>
    </row>
    <row r="82" spans="1:5" ht="18" hidden="1" customHeight="1" outlineLevel="1">
      <c r="A82" s="131" t="s">
        <v>47</v>
      </c>
      <c r="B82" s="132" t="s">
        <v>216</v>
      </c>
      <c r="C82" s="133">
        <v>1293374</v>
      </c>
      <c r="D82" s="133">
        <v>115318950</v>
      </c>
      <c r="E82" s="133">
        <v>116612324</v>
      </c>
    </row>
    <row r="83" spans="1:5" ht="18" hidden="1" customHeight="1" outlineLevel="1">
      <c r="A83" s="131" t="s">
        <v>47</v>
      </c>
      <c r="B83" s="132" t="s">
        <v>217</v>
      </c>
      <c r="C83" s="133">
        <v>17413256.099691436</v>
      </c>
      <c r="D83" s="133">
        <v>106419183.58700885</v>
      </c>
      <c r="E83" s="133">
        <v>123832439.68670028</v>
      </c>
    </row>
    <row r="84" spans="1:5" ht="18" hidden="1" customHeight="1" outlineLevel="1">
      <c r="A84" s="131" t="s">
        <v>47</v>
      </c>
      <c r="B84" s="132" t="s">
        <v>218</v>
      </c>
      <c r="C84" s="133">
        <v>139620333</v>
      </c>
      <c r="D84" s="133">
        <v>1269229345</v>
      </c>
      <c r="E84" s="133">
        <v>1408849678</v>
      </c>
    </row>
    <row r="85" spans="1:5" ht="18" hidden="1" customHeight="1" outlineLevel="1">
      <c r="A85" s="131" t="s">
        <v>47</v>
      </c>
      <c r="B85" s="132" t="s">
        <v>219</v>
      </c>
      <c r="C85" s="133">
        <v>0</v>
      </c>
      <c r="D85" s="133">
        <v>0</v>
      </c>
      <c r="E85" s="133">
        <v>0</v>
      </c>
    </row>
    <row r="86" spans="1:5" ht="18" hidden="1" customHeight="1" outlineLevel="1">
      <c r="A86" s="131"/>
      <c r="B86" s="132" t="s">
        <v>277</v>
      </c>
      <c r="C86" s="133">
        <v>5460553</v>
      </c>
      <c r="D86" s="133">
        <v>26472500</v>
      </c>
      <c r="E86" s="133">
        <v>31933053</v>
      </c>
    </row>
    <row r="87" spans="1:5" ht="18" hidden="1" customHeight="1" outlineLevel="1">
      <c r="A87" s="131"/>
      <c r="B87" s="132" t="s">
        <v>220</v>
      </c>
      <c r="C87" s="133">
        <v>0</v>
      </c>
      <c r="D87" s="133">
        <v>0</v>
      </c>
      <c r="E87" s="133">
        <v>0</v>
      </c>
    </row>
    <row r="88" spans="1:5" ht="18" hidden="1" customHeight="1" outlineLevel="1">
      <c r="A88" s="131" t="s">
        <v>47</v>
      </c>
      <c r="B88" s="132" t="s">
        <v>221</v>
      </c>
      <c r="C88" s="133">
        <v>0</v>
      </c>
      <c r="D88" s="133">
        <v>0</v>
      </c>
      <c r="E88" s="133">
        <v>0</v>
      </c>
    </row>
    <row r="89" spans="1:5" ht="18" hidden="1" customHeight="1" outlineLevel="1">
      <c r="A89" s="131"/>
      <c r="B89" s="132" t="s">
        <v>274</v>
      </c>
      <c r="C89" s="133">
        <v>2016565</v>
      </c>
      <c r="D89" s="133">
        <v>15682</v>
      </c>
      <c r="E89" s="133">
        <v>2032247</v>
      </c>
    </row>
    <row r="90" spans="1:5" ht="18" hidden="1" customHeight="1" outlineLevel="1">
      <c r="A90" s="131" t="s">
        <v>47</v>
      </c>
      <c r="B90" s="132" t="s">
        <v>222</v>
      </c>
      <c r="C90" s="133">
        <v>103483379</v>
      </c>
      <c r="D90" s="133">
        <v>863682101</v>
      </c>
      <c r="E90" s="133">
        <v>967165480</v>
      </c>
    </row>
    <row r="91" spans="1:5" ht="18" hidden="1" customHeight="1" outlineLevel="1">
      <c r="A91" s="131"/>
      <c r="B91" s="132" t="s">
        <v>278</v>
      </c>
      <c r="C91" s="133">
        <v>0</v>
      </c>
      <c r="D91" s="133">
        <v>0</v>
      </c>
      <c r="E91" s="133">
        <v>0</v>
      </c>
    </row>
    <row r="92" spans="1:5" ht="18" hidden="1" customHeight="1" outlineLevel="1">
      <c r="A92" s="131" t="s">
        <v>47</v>
      </c>
      <c r="B92" s="132" t="s">
        <v>223</v>
      </c>
      <c r="C92" s="133">
        <v>53747655.57</v>
      </c>
      <c r="D92" s="133">
        <v>79786892.430000007</v>
      </c>
      <c r="E92" s="133">
        <v>133534548</v>
      </c>
    </row>
    <row r="93" spans="1:5" ht="18" hidden="1" customHeight="1" outlineLevel="1">
      <c r="A93" s="131" t="s">
        <v>47</v>
      </c>
      <c r="B93" s="132" t="s">
        <v>224</v>
      </c>
      <c r="C93" s="133">
        <v>13735037.821232738</v>
      </c>
      <c r="D93" s="133">
        <v>267639436.17876726</v>
      </c>
      <c r="E93" s="133">
        <v>281374474</v>
      </c>
    </row>
    <row r="94" spans="1:5" ht="18" hidden="1" customHeight="1" outlineLevel="1">
      <c r="A94" s="131" t="s">
        <v>47</v>
      </c>
      <c r="B94" s="132" t="s">
        <v>225</v>
      </c>
      <c r="C94" s="133">
        <v>15989578</v>
      </c>
      <c r="D94" s="133">
        <v>202750754</v>
      </c>
      <c r="E94" s="133">
        <v>218740332</v>
      </c>
    </row>
    <row r="95" spans="1:5" ht="18" customHeight="1" collapsed="1">
      <c r="A95" s="131" t="s">
        <v>41</v>
      </c>
      <c r="B95" s="135" t="s">
        <v>254</v>
      </c>
      <c r="C95" s="133">
        <f>SUM($C$67:$C$94)</f>
        <v>1076327864.3914242</v>
      </c>
      <c r="D95" s="133">
        <f>SUM($D$67:$D$94)</f>
        <v>9151342642.1957779</v>
      </c>
      <c r="E95" s="133">
        <f>SUM($E$67:$E$94)</f>
        <v>10227670506.5872</v>
      </c>
    </row>
    <row r="96" spans="1:5" ht="18" hidden="1" customHeight="1" outlineLevel="1">
      <c r="A96" s="131"/>
      <c r="B96" s="132" t="s">
        <v>272</v>
      </c>
      <c r="C96" s="133">
        <v>2071646.49</v>
      </c>
      <c r="D96" s="133">
        <v>21337897.510000002</v>
      </c>
      <c r="E96" s="133">
        <v>23409544</v>
      </c>
    </row>
    <row r="97" spans="1:5" ht="18" hidden="1" customHeight="1" outlineLevel="1">
      <c r="A97" s="131"/>
      <c r="B97" s="132" t="s">
        <v>203</v>
      </c>
      <c r="C97" s="133">
        <v>43771529</v>
      </c>
      <c r="D97" s="133">
        <v>608</v>
      </c>
      <c r="E97" s="133">
        <v>43772137</v>
      </c>
    </row>
    <row r="98" spans="1:5" ht="18" hidden="1" customHeight="1" outlineLevel="1">
      <c r="A98" s="131" t="s">
        <v>47</v>
      </c>
      <c r="B98" s="132" t="s">
        <v>204</v>
      </c>
      <c r="C98" s="133">
        <v>19501417.9005</v>
      </c>
      <c r="D98" s="133">
        <v>32499661.0995</v>
      </c>
      <c r="E98" s="133">
        <v>52001079</v>
      </c>
    </row>
    <row r="99" spans="1:5" ht="18" hidden="1" customHeight="1" outlineLevel="1">
      <c r="A99" s="131" t="s">
        <v>47</v>
      </c>
      <c r="B99" s="132" t="s">
        <v>205</v>
      </c>
      <c r="C99" s="133">
        <v>0</v>
      </c>
      <c r="D99" s="133">
        <v>44587146</v>
      </c>
      <c r="E99" s="133">
        <v>44587146</v>
      </c>
    </row>
    <row r="100" spans="1:5" ht="18" hidden="1" customHeight="1" outlineLevel="1">
      <c r="A100" s="131"/>
      <c r="B100" s="132" t="s">
        <v>206</v>
      </c>
      <c r="C100" s="133">
        <v>18789256</v>
      </c>
      <c r="D100" s="133">
        <v>50830918</v>
      </c>
      <c r="E100" s="133">
        <v>69620174</v>
      </c>
    </row>
    <row r="101" spans="1:5" ht="18" hidden="1" customHeight="1" outlineLevel="1">
      <c r="A101" s="131"/>
      <c r="B101" s="132" t="s">
        <v>207</v>
      </c>
      <c r="C101" s="133">
        <v>547739</v>
      </c>
      <c r="D101" s="133">
        <v>31149217</v>
      </c>
      <c r="E101" s="133">
        <v>31696956</v>
      </c>
    </row>
    <row r="102" spans="1:5" ht="18" hidden="1" customHeight="1" outlineLevel="1">
      <c r="A102" s="131" t="s">
        <v>47</v>
      </c>
      <c r="B102" s="132" t="s">
        <v>208</v>
      </c>
      <c r="C102" s="133">
        <v>187211934</v>
      </c>
      <c r="D102" s="133">
        <v>1899791475</v>
      </c>
      <c r="E102" s="133">
        <v>2087003409</v>
      </c>
    </row>
    <row r="103" spans="1:5" ht="18" hidden="1" customHeight="1" outlineLevel="1">
      <c r="A103" s="131" t="s">
        <v>47</v>
      </c>
      <c r="B103" s="132" t="s">
        <v>209</v>
      </c>
      <c r="C103" s="133">
        <v>49236523</v>
      </c>
      <c r="D103" s="133">
        <v>726394319</v>
      </c>
      <c r="E103" s="133">
        <v>775630842</v>
      </c>
    </row>
    <row r="104" spans="1:5" ht="18" hidden="1" customHeight="1" outlineLevel="1">
      <c r="A104" s="131"/>
      <c r="B104" s="132" t="s">
        <v>283</v>
      </c>
      <c r="C104" s="133">
        <v>6755579</v>
      </c>
      <c r="D104" s="133">
        <v>0</v>
      </c>
      <c r="E104" s="133">
        <v>6755579</v>
      </c>
    </row>
    <row r="105" spans="1:5" ht="18" hidden="1" customHeight="1" outlineLevel="1">
      <c r="A105" s="131" t="s">
        <v>47</v>
      </c>
      <c r="B105" s="132" t="s">
        <v>211</v>
      </c>
      <c r="C105" s="133">
        <v>222174790</v>
      </c>
      <c r="D105" s="133">
        <v>1365170225</v>
      </c>
      <c r="E105" s="133">
        <v>1587345015</v>
      </c>
    </row>
    <row r="106" spans="1:5" ht="18" hidden="1" customHeight="1" outlineLevel="1">
      <c r="A106" s="131"/>
      <c r="B106" s="132" t="s">
        <v>212</v>
      </c>
      <c r="C106" s="133">
        <v>63033681</v>
      </c>
      <c r="D106" s="133">
        <v>985684</v>
      </c>
      <c r="E106" s="133">
        <v>64019365</v>
      </c>
    </row>
    <row r="107" spans="1:5" ht="18" hidden="1" customHeight="1" outlineLevel="1">
      <c r="A107" s="131" t="s">
        <v>47</v>
      </c>
      <c r="B107" s="132" t="s">
        <v>213</v>
      </c>
      <c r="C107" s="133">
        <v>177741788</v>
      </c>
      <c r="D107" s="133">
        <v>3139060096</v>
      </c>
      <c r="E107" s="133">
        <v>3316801884</v>
      </c>
    </row>
    <row r="108" spans="1:5" ht="18" hidden="1" customHeight="1" outlineLevel="1">
      <c r="A108" s="131" t="s">
        <v>47</v>
      </c>
      <c r="B108" s="132" t="s">
        <v>214</v>
      </c>
      <c r="C108" s="133">
        <v>47059834</v>
      </c>
      <c r="D108" s="133">
        <v>10400966</v>
      </c>
      <c r="E108" s="133">
        <v>57460800</v>
      </c>
    </row>
    <row r="109" spans="1:5" ht="18" hidden="1" customHeight="1" outlineLevel="1">
      <c r="A109" s="131"/>
      <c r="B109" s="132" t="s">
        <v>273</v>
      </c>
      <c r="C109" s="133">
        <v>0</v>
      </c>
      <c r="D109" s="133">
        <v>192449430</v>
      </c>
      <c r="E109" s="133">
        <v>192449430</v>
      </c>
    </row>
    <row r="110" spans="1:5" ht="18" hidden="1" customHeight="1" outlineLevel="1">
      <c r="A110" s="131" t="s">
        <v>47</v>
      </c>
      <c r="B110" s="132" t="s">
        <v>215</v>
      </c>
      <c r="C110" s="133">
        <v>19213526</v>
      </c>
      <c r="D110" s="133">
        <v>1105841</v>
      </c>
      <c r="E110" s="133">
        <v>20319367</v>
      </c>
    </row>
    <row r="111" spans="1:5" ht="18" hidden="1" customHeight="1" outlineLevel="1">
      <c r="A111" s="131" t="s">
        <v>47</v>
      </c>
      <c r="B111" s="132" t="s">
        <v>216</v>
      </c>
      <c r="C111" s="133">
        <v>1293374</v>
      </c>
      <c r="D111" s="133">
        <v>116008950</v>
      </c>
      <c r="E111" s="133">
        <v>117302324</v>
      </c>
    </row>
    <row r="112" spans="1:5" ht="18" hidden="1" customHeight="1" outlineLevel="1">
      <c r="A112" s="131" t="s">
        <v>47</v>
      </c>
      <c r="B112" s="132" t="s">
        <v>217</v>
      </c>
      <c r="C112" s="133">
        <v>17413256.099691436</v>
      </c>
      <c r="D112" s="133">
        <v>108330802.58700885</v>
      </c>
      <c r="E112" s="133">
        <v>125744058.68670028</v>
      </c>
    </row>
    <row r="113" spans="1:5" ht="18" hidden="1" customHeight="1" outlineLevel="1">
      <c r="A113" s="131" t="s">
        <v>47</v>
      </c>
      <c r="B113" s="132" t="s">
        <v>218</v>
      </c>
      <c r="C113" s="133">
        <v>144451513</v>
      </c>
      <c r="D113" s="133">
        <v>1309198201</v>
      </c>
      <c r="E113" s="133">
        <v>1453649714</v>
      </c>
    </row>
    <row r="114" spans="1:5" ht="18" hidden="1" customHeight="1" outlineLevel="1">
      <c r="A114" s="131" t="s">
        <v>47</v>
      </c>
      <c r="B114" s="132" t="s">
        <v>219</v>
      </c>
      <c r="C114" s="133">
        <v>5447175</v>
      </c>
      <c r="D114" s="133">
        <v>15543865</v>
      </c>
      <c r="E114" s="133">
        <v>20991040</v>
      </c>
    </row>
    <row r="115" spans="1:5" ht="18" hidden="1" customHeight="1" outlineLevel="1">
      <c r="A115" s="131"/>
      <c r="B115" s="132" t="s">
        <v>277</v>
      </c>
      <c r="C115" s="133">
        <v>5533155</v>
      </c>
      <c r="D115" s="133">
        <v>27818750</v>
      </c>
      <c r="E115" s="133">
        <v>33351905</v>
      </c>
    </row>
    <row r="116" spans="1:5" ht="18" hidden="1" customHeight="1" outlineLevel="1">
      <c r="A116" s="131"/>
      <c r="B116" s="132" t="s">
        <v>220</v>
      </c>
      <c r="C116" s="133">
        <v>0</v>
      </c>
      <c r="D116" s="133">
        <v>29340400</v>
      </c>
      <c r="E116" s="133">
        <v>29340400</v>
      </c>
    </row>
    <row r="117" spans="1:5" ht="18" hidden="1" customHeight="1" outlineLevel="1">
      <c r="A117" s="131" t="s">
        <v>47</v>
      </c>
      <c r="B117" s="132" t="s">
        <v>221</v>
      </c>
      <c r="C117" s="133">
        <v>6398772</v>
      </c>
      <c r="D117" s="133">
        <v>0</v>
      </c>
      <c r="E117" s="133">
        <v>6398772</v>
      </c>
    </row>
    <row r="118" spans="1:5" ht="18" hidden="1" customHeight="1" outlineLevel="1">
      <c r="A118" s="131"/>
      <c r="B118" s="132" t="s">
        <v>274</v>
      </c>
      <c r="C118" s="133">
        <v>3540104</v>
      </c>
      <c r="D118" s="133">
        <v>15682</v>
      </c>
      <c r="E118" s="133">
        <v>3555786</v>
      </c>
    </row>
    <row r="119" spans="1:5" ht="18" hidden="1" customHeight="1" outlineLevel="1">
      <c r="A119" s="131" t="s">
        <v>47</v>
      </c>
      <c r="B119" s="132" t="s">
        <v>222</v>
      </c>
      <c r="C119" s="133">
        <v>468771552</v>
      </c>
      <c r="D119" s="133">
        <v>1251042063</v>
      </c>
      <c r="E119" s="133">
        <v>1719813615</v>
      </c>
    </row>
    <row r="120" spans="1:5" ht="18" hidden="1" customHeight="1" outlineLevel="1">
      <c r="A120" s="131"/>
      <c r="B120" s="132" t="s">
        <v>278</v>
      </c>
      <c r="C120" s="133">
        <v>7475059</v>
      </c>
      <c r="D120" s="133">
        <v>0</v>
      </c>
      <c r="E120" s="133">
        <v>7475059</v>
      </c>
    </row>
    <row r="121" spans="1:5" ht="18" hidden="1" customHeight="1" outlineLevel="1">
      <c r="A121" s="131" t="s">
        <v>47</v>
      </c>
      <c r="B121" s="132" t="s">
        <v>223</v>
      </c>
      <c r="C121" s="133">
        <v>56314150.799999997</v>
      </c>
      <c r="D121" s="133">
        <v>91584798.200000003</v>
      </c>
      <c r="E121" s="133">
        <v>147898949</v>
      </c>
    </row>
    <row r="122" spans="1:5" ht="18" hidden="1" customHeight="1" outlineLevel="1">
      <c r="A122" s="131" t="s">
        <v>47</v>
      </c>
      <c r="B122" s="132" t="s">
        <v>224</v>
      </c>
      <c r="C122" s="133">
        <v>13735037.821232738</v>
      </c>
      <c r="D122" s="133">
        <v>267843258.17876726</v>
      </c>
      <c r="E122" s="133">
        <v>281578296</v>
      </c>
    </row>
    <row r="123" spans="1:5" ht="18" hidden="1" customHeight="1" outlineLevel="1">
      <c r="A123" s="131" t="s">
        <v>47</v>
      </c>
      <c r="B123" s="132" t="s">
        <v>225</v>
      </c>
      <c r="C123" s="133">
        <v>16109604</v>
      </c>
      <c r="D123" s="133">
        <v>224475237</v>
      </c>
      <c r="E123" s="133">
        <v>240584841</v>
      </c>
    </row>
    <row r="124" spans="1:5" ht="18" customHeight="1" collapsed="1">
      <c r="A124" s="131" t="s">
        <v>43</v>
      </c>
      <c r="B124" s="135" t="s">
        <v>255</v>
      </c>
      <c r="C124" s="133">
        <f>SUM($C$96:$C$123)</f>
        <v>1603591996.1114242</v>
      </c>
      <c r="D124" s="133">
        <f>SUM($D$96:$D$123)</f>
        <v>10956965490.575277</v>
      </c>
      <c r="E124" s="133">
        <f>SUM($E$96:$E$123)</f>
        <v>12560557486.686701</v>
      </c>
    </row>
    <row r="125" spans="1:5" ht="18" customHeight="1">
      <c r="A125" s="399" t="s">
        <v>256</v>
      </c>
      <c r="B125" s="400"/>
      <c r="C125" s="400"/>
      <c r="D125" s="400"/>
      <c r="E125" s="401"/>
    </row>
    <row r="126" spans="1:5" ht="18" hidden="1" customHeight="1" outlineLevel="1">
      <c r="A126" s="131"/>
      <c r="B126" s="132" t="s">
        <v>272</v>
      </c>
      <c r="C126" s="133">
        <v>0</v>
      </c>
      <c r="D126" s="133">
        <v>0</v>
      </c>
      <c r="E126" s="133">
        <v>0</v>
      </c>
    </row>
    <row r="127" spans="1:5" ht="18" hidden="1" customHeight="1" outlineLevel="1">
      <c r="A127" s="131"/>
      <c r="B127" s="132" t="s">
        <v>203</v>
      </c>
      <c r="C127" s="133">
        <v>1180</v>
      </c>
      <c r="D127" s="133">
        <v>0</v>
      </c>
      <c r="E127" s="133">
        <v>1180</v>
      </c>
    </row>
    <row r="128" spans="1:5" ht="18" hidden="1" customHeight="1" outlineLevel="1">
      <c r="A128" s="131" t="s">
        <v>47</v>
      </c>
      <c r="B128" s="132" t="s">
        <v>204</v>
      </c>
      <c r="C128" s="133">
        <v>0</v>
      </c>
      <c r="D128" s="134"/>
      <c r="E128" s="133">
        <v>0</v>
      </c>
    </row>
    <row r="129" spans="1:5" ht="18" hidden="1" customHeight="1" outlineLevel="1">
      <c r="A129" s="131" t="s">
        <v>47</v>
      </c>
      <c r="B129" s="132" t="s">
        <v>205</v>
      </c>
      <c r="C129" s="133">
        <v>0</v>
      </c>
      <c r="D129" s="133">
        <v>0</v>
      </c>
      <c r="E129" s="133">
        <v>0</v>
      </c>
    </row>
    <row r="130" spans="1:5" ht="18" hidden="1" customHeight="1" outlineLevel="1">
      <c r="A130" s="131"/>
      <c r="B130" s="132" t="s">
        <v>206</v>
      </c>
      <c r="C130" s="133">
        <v>0</v>
      </c>
      <c r="D130" s="133">
        <v>0</v>
      </c>
      <c r="E130" s="133">
        <v>0</v>
      </c>
    </row>
    <row r="131" spans="1:5" ht="18" hidden="1" customHeight="1" outlineLevel="1">
      <c r="A131" s="131"/>
      <c r="B131" s="132" t="s">
        <v>207</v>
      </c>
      <c r="C131" s="133">
        <v>0</v>
      </c>
      <c r="D131" s="133">
        <v>0</v>
      </c>
      <c r="E131" s="133">
        <v>0</v>
      </c>
    </row>
    <row r="132" spans="1:5" ht="18" hidden="1" customHeight="1" outlineLevel="1">
      <c r="A132" s="131" t="s">
        <v>47</v>
      </c>
      <c r="B132" s="132" t="s">
        <v>208</v>
      </c>
      <c r="C132" s="133">
        <v>0</v>
      </c>
      <c r="D132" s="133">
        <v>0</v>
      </c>
      <c r="E132" s="133">
        <v>0</v>
      </c>
    </row>
    <row r="133" spans="1:5" ht="18" hidden="1" customHeight="1" outlineLevel="1">
      <c r="A133" s="131" t="s">
        <v>47</v>
      </c>
      <c r="B133" s="132" t="s">
        <v>209</v>
      </c>
      <c r="C133" s="133">
        <v>0</v>
      </c>
      <c r="D133" s="133">
        <v>0</v>
      </c>
      <c r="E133" s="133">
        <v>0</v>
      </c>
    </row>
    <row r="134" spans="1:5" ht="18" hidden="1" customHeight="1" outlineLevel="1">
      <c r="A134" s="131"/>
      <c r="B134" s="132" t="s">
        <v>283</v>
      </c>
      <c r="C134" s="133"/>
      <c r="D134" s="133"/>
      <c r="E134" s="133"/>
    </row>
    <row r="135" spans="1:5" ht="18" hidden="1" customHeight="1" outlineLevel="1">
      <c r="A135" s="131" t="s">
        <v>47</v>
      </c>
      <c r="B135" s="132" t="s">
        <v>211</v>
      </c>
      <c r="C135" s="133">
        <v>0</v>
      </c>
      <c r="D135" s="133">
        <v>1349002</v>
      </c>
      <c r="E135" s="133">
        <v>1349002</v>
      </c>
    </row>
    <row r="136" spans="1:5" ht="18" hidden="1" customHeight="1" outlineLevel="1">
      <c r="A136" s="131"/>
      <c r="B136" s="132" t="s">
        <v>212</v>
      </c>
      <c r="C136" s="133"/>
      <c r="D136" s="133"/>
      <c r="E136" s="133">
        <v>0</v>
      </c>
    </row>
    <row r="137" spans="1:5" ht="18" hidden="1" customHeight="1" outlineLevel="1">
      <c r="A137" s="131" t="s">
        <v>47</v>
      </c>
      <c r="B137" s="132" t="s">
        <v>213</v>
      </c>
      <c r="C137" s="134"/>
      <c r="D137" s="134"/>
      <c r="E137" s="133">
        <v>0</v>
      </c>
    </row>
    <row r="138" spans="1:5" ht="18" hidden="1" customHeight="1" outlineLevel="1">
      <c r="A138" s="131" t="s">
        <v>47</v>
      </c>
      <c r="B138" s="132" t="s">
        <v>214</v>
      </c>
      <c r="C138" s="133">
        <v>0</v>
      </c>
      <c r="D138" s="133">
        <v>0</v>
      </c>
      <c r="E138" s="133">
        <v>0</v>
      </c>
    </row>
    <row r="139" spans="1:5" ht="18" hidden="1" customHeight="1" outlineLevel="1">
      <c r="A139" s="131"/>
      <c r="B139" s="132" t="s">
        <v>273</v>
      </c>
      <c r="C139" s="133">
        <v>0</v>
      </c>
      <c r="D139" s="133">
        <v>0</v>
      </c>
      <c r="E139" s="133">
        <v>0</v>
      </c>
    </row>
    <row r="140" spans="1:5" ht="18" hidden="1" customHeight="1" outlineLevel="1">
      <c r="A140" s="131" t="s">
        <v>47</v>
      </c>
      <c r="B140" s="132" t="s">
        <v>215</v>
      </c>
      <c r="C140" s="133">
        <v>0</v>
      </c>
      <c r="D140" s="133">
        <v>0</v>
      </c>
      <c r="E140" s="133">
        <v>0</v>
      </c>
    </row>
    <row r="141" spans="1:5" ht="18" hidden="1" customHeight="1" outlineLevel="1">
      <c r="A141" s="131" t="s">
        <v>47</v>
      </c>
      <c r="B141" s="132" t="s">
        <v>216</v>
      </c>
      <c r="C141" s="133">
        <v>0</v>
      </c>
      <c r="D141" s="133">
        <v>0</v>
      </c>
      <c r="E141" s="133">
        <v>0</v>
      </c>
    </row>
    <row r="142" spans="1:5" ht="18" hidden="1" customHeight="1" outlineLevel="1">
      <c r="A142" s="131" t="s">
        <v>47</v>
      </c>
      <c r="B142" s="132" t="s">
        <v>217</v>
      </c>
      <c r="C142" s="133">
        <v>0</v>
      </c>
      <c r="D142" s="133">
        <v>0</v>
      </c>
      <c r="E142" s="133">
        <v>0</v>
      </c>
    </row>
    <row r="143" spans="1:5" ht="18" hidden="1" customHeight="1" outlineLevel="1">
      <c r="A143" s="131" t="s">
        <v>47</v>
      </c>
      <c r="B143" s="132" t="s">
        <v>218</v>
      </c>
      <c r="C143" s="133">
        <v>2062917</v>
      </c>
      <c r="D143" s="133">
        <v>949855</v>
      </c>
      <c r="E143" s="133">
        <v>3012772</v>
      </c>
    </row>
    <row r="144" spans="1:5" ht="18" hidden="1" customHeight="1" outlineLevel="1">
      <c r="A144" s="131" t="s">
        <v>47</v>
      </c>
      <c r="B144" s="132" t="s">
        <v>219</v>
      </c>
      <c r="C144" s="133">
        <v>0</v>
      </c>
      <c r="D144" s="133">
        <v>0</v>
      </c>
      <c r="E144" s="133">
        <v>0</v>
      </c>
    </row>
    <row r="145" spans="1:5" ht="18" hidden="1" customHeight="1" outlineLevel="1">
      <c r="A145" s="131"/>
      <c r="B145" s="132" t="s">
        <v>277</v>
      </c>
      <c r="C145" s="133">
        <v>0</v>
      </c>
      <c r="D145" s="133">
        <v>0</v>
      </c>
      <c r="E145" s="133">
        <v>0</v>
      </c>
    </row>
    <row r="146" spans="1:5" ht="18" hidden="1" customHeight="1" outlineLevel="1">
      <c r="A146" s="131"/>
      <c r="B146" s="132" t="s">
        <v>220</v>
      </c>
      <c r="C146" s="133">
        <v>0</v>
      </c>
      <c r="D146" s="133">
        <v>0</v>
      </c>
      <c r="E146" s="133">
        <v>0</v>
      </c>
    </row>
    <row r="147" spans="1:5" ht="18" hidden="1" customHeight="1" outlineLevel="1">
      <c r="A147" s="131" t="s">
        <v>47</v>
      </c>
      <c r="B147" s="132" t="s">
        <v>221</v>
      </c>
      <c r="C147" s="134"/>
      <c r="D147" s="134"/>
      <c r="E147" s="133">
        <v>0</v>
      </c>
    </row>
    <row r="148" spans="1:5" ht="18" hidden="1" customHeight="1" outlineLevel="1">
      <c r="A148" s="131"/>
      <c r="B148" s="132" t="s">
        <v>274</v>
      </c>
      <c r="C148" s="133">
        <v>0</v>
      </c>
      <c r="D148" s="133">
        <v>0</v>
      </c>
      <c r="E148" s="133">
        <v>0</v>
      </c>
    </row>
    <row r="149" spans="1:5" ht="18" hidden="1" customHeight="1" outlineLevel="1">
      <c r="A149" s="131" t="s">
        <v>47</v>
      </c>
      <c r="B149" s="132" t="s">
        <v>222</v>
      </c>
      <c r="C149" s="133">
        <v>100000</v>
      </c>
      <c r="D149" s="133">
        <v>1</v>
      </c>
      <c r="E149" s="133">
        <v>100001</v>
      </c>
    </row>
    <row r="150" spans="1:5" ht="18" hidden="1" customHeight="1" outlineLevel="1">
      <c r="A150" s="131"/>
      <c r="B150" s="132" t="s">
        <v>278</v>
      </c>
      <c r="C150" s="133">
        <v>0</v>
      </c>
      <c r="D150" s="133">
        <v>0</v>
      </c>
      <c r="E150" s="133">
        <v>0</v>
      </c>
    </row>
    <row r="151" spans="1:5" ht="18" hidden="1" customHeight="1" outlineLevel="1">
      <c r="A151" s="131" t="s">
        <v>47</v>
      </c>
      <c r="B151" s="132" t="s">
        <v>223</v>
      </c>
      <c r="C151" s="134"/>
      <c r="D151" s="134"/>
      <c r="E151" s="133">
        <v>0</v>
      </c>
    </row>
    <row r="152" spans="1:5" ht="18" hidden="1" customHeight="1" outlineLevel="1">
      <c r="A152" s="131" t="s">
        <v>47</v>
      </c>
      <c r="B152" s="132" t="s">
        <v>224</v>
      </c>
      <c r="C152" s="134"/>
      <c r="D152" s="134"/>
      <c r="E152" s="133">
        <v>0</v>
      </c>
    </row>
    <row r="153" spans="1:5" ht="18" hidden="1" customHeight="1" outlineLevel="1">
      <c r="A153" s="131" t="s">
        <v>47</v>
      </c>
      <c r="B153" s="132" t="s">
        <v>225</v>
      </c>
      <c r="C153" s="133">
        <v>0</v>
      </c>
      <c r="D153" s="133">
        <v>0</v>
      </c>
      <c r="E153" s="133">
        <v>0</v>
      </c>
    </row>
    <row r="154" spans="1:5" ht="18" customHeight="1" collapsed="1">
      <c r="A154" s="131" t="s">
        <v>45</v>
      </c>
      <c r="B154" s="135" t="s">
        <v>252</v>
      </c>
      <c r="C154" s="133">
        <f>SUM($C$126:$C$153)</f>
        <v>2164097</v>
      </c>
      <c r="D154" s="133">
        <f>SUM($D$126:$D$153)</f>
        <v>2298858</v>
      </c>
      <c r="E154" s="133">
        <f>SUM($E$126:$E$153)</f>
        <v>4462955</v>
      </c>
    </row>
    <row r="155" spans="1:5" ht="18" hidden="1" customHeight="1" outlineLevel="1">
      <c r="A155" s="131"/>
      <c r="B155" s="132" t="s">
        <v>272</v>
      </c>
      <c r="C155" s="133">
        <v>58445.07</v>
      </c>
      <c r="D155" s="133">
        <v>870644.93</v>
      </c>
      <c r="E155" s="133">
        <v>929090</v>
      </c>
    </row>
    <row r="156" spans="1:5" ht="18" hidden="1" customHeight="1" outlineLevel="1">
      <c r="A156" s="131"/>
      <c r="B156" s="132" t="s">
        <v>203</v>
      </c>
      <c r="C156" s="133">
        <v>416323</v>
      </c>
      <c r="D156" s="133">
        <v>0</v>
      </c>
      <c r="E156" s="133">
        <v>416323</v>
      </c>
    </row>
    <row r="157" spans="1:5" ht="18" hidden="1" customHeight="1" outlineLevel="1">
      <c r="A157" s="131" t="s">
        <v>47</v>
      </c>
      <c r="B157" s="132" t="s">
        <v>204</v>
      </c>
      <c r="C157" s="133">
        <v>543962.68550000002</v>
      </c>
      <c r="D157" s="133">
        <v>969146.31449999998</v>
      </c>
      <c r="E157" s="133">
        <v>1513109</v>
      </c>
    </row>
    <row r="158" spans="1:5" ht="18" hidden="1" customHeight="1" outlineLevel="1">
      <c r="A158" s="131" t="s">
        <v>47</v>
      </c>
      <c r="B158" s="132" t="s">
        <v>205</v>
      </c>
      <c r="C158" s="133">
        <v>0</v>
      </c>
      <c r="D158" s="133">
        <v>182993</v>
      </c>
      <c r="E158" s="133">
        <v>182993</v>
      </c>
    </row>
    <row r="159" spans="1:5" ht="18" hidden="1" customHeight="1" outlineLevel="1">
      <c r="A159" s="131"/>
      <c r="B159" s="132" t="s">
        <v>206</v>
      </c>
      <c r="C159" s="133">
        <v>0</v>
      </c>
      <c r="D159" s="133">
        <v>0</v>
      </c>
      <c r="E159" s="133">
        <v>0</v>
      </c>
    </row>
    <row r="160" spans="1:5" ht="18" hidden="1" customHeight="1" outlineLevel="1">
      <c r="A160" s="131"/>
      <c r="B160" s="132" t="s">
        <v>207</v>
      </c>
      <c r="C160" s="133">
        <v>0</v>
      </c>
      <c r="D160" s="133">
        <v>0</v>
      </c>
      <c r="E160" s="133">
        <v>0</v>
      </c>
    </row>
    <row r="161" spans="1:5" ht="18" hidden="1" customHeight="1" outlineLevel="1">
      <c r="A161" s="131" t="s">
        <v>47</v>
      </c>
      <c r="B161" s="132" t="s">
        <v>208</v>
      </c>
      <c r="C161" s="133">
        <v>43730246</v>
      </c>
      <c r="D161" s="133">
        <v>335924963</v>
      </c>
      <c r="E161" s="133">
        <v>379655209</v>
      </c>
    </row>
    <row r="162" spans="1:5" ht="18" hidden="1" customHeight="1" outlineLevel="1">
      <c r="A162" s="131" t="s">
        <v>47</v>
      </c>
      <c r="B162" s="132" t="s">
        <v>209</v>
      </c>
      <c r="C162" s="133">
        <v>1852680</v>
      </c>
      <c r="D162" s="133">
        <v>24282897</v>
      </c>
      <c r="E162" s="133">
        <v>26135577</v>
      </c>
    </row>
    <row r="163" spans="1:5" ht="18" hidden="1" customHeight="1" outlineLevel="1">
      <c r="A163" s="131"/>
      <c r="B163" s="132" t="s">
        <v>283</v>
      </c>
      <c r="C163" s="133"/>
      <c r="D163" s="133"/>
      <c r="E163" s="133"/>
    </row>
    <row r="164" spans="1:5" ht="18" hidden="1" customHeight="1" outlineLevel="1">
      <c r="A164" s="131" t="s">
        <v>47</v>
      </c>
      <c r="B164" s="132" t="s">
        <v>211</v>
      </c>
      <c r="C164" s="133">
        <v>40175444</v>
      </c>
      <c r="D164" s="133">
        <v>142628980</v>
      </c>
      <c r="E164" s="133">
        <v>182804424</v>
      </c>
    </row>
    <row r="165" spans="1:5" ht="18" hidden="1" customHeight="1" outlineLevel="1">
      <c r="A165" s="131"/>
      <c r="B165" s="132" t="s">
        <v>212</v>
      </c>
      <c r="C165" s="133"/>
      <c r="D165" s="133"/>
      <c r="E165" s="133">
        <v>0</v>
      </c>
    </row>
    <row r="166" spans="1:5" ht="18" hidden="1" customHeight="1" outlineLevel="1">
      <c r="A166" s="131" t="s">
        <v>47</v>
      </c>
      <c r="B166" s="132" t="s">
        <v>213</v>
      </c>
      <c r="C166" s="134">
        <v>1786289</v>
      </c>
      <c r="D166" s="134">
        <v>32510771</v>
      </c>
      <c r="E166" s="133">
        <v>34297060</v>
      </c>
    </row>
    <row r="167" spans="1:5" ht="18" hidden="1" customHeight="1" outlineLevel="1">
      <c r="A167" s="131" t="s">
        <v>47</v>
      </c>
      <c r="B167" s="132" t="s">
        <v>214</v>
      </c>
      <c r="C167" s="133">
        <v>587063</v>
      </c>
      <c r="D167" s="133">
        <v>419162</v>
      </c>
      <c r="E167" s="133">
        <v>1006225</v>
      </c>
    </row>
    <row r="168" spans="1:5" ht="18" hidden="1" customHeight="1" outlineLevel="1">
      <c r="A168" s="131"/>
      <c r="B168" s="132" t="s">
        <v>273</v>
      </c>
      <c r="C168" s="133">
        <v>0</v>
      </c>
      <c r="D168" s="133">
        <v>9907348</v>
      </c>
      <c r="E168" s="133">
        <v>9907348</v>
      </c>
    </row>
    <row r="169" spans="1:5" ht="18" hidden="1" customHeight="1" outlineLevel="1">
      <c r="A169" s="131" t="s">
        <v>47</v>
      </c>
      <c r="B169" s="132" t="s">
        <v>215</v>
      </c>
      <c r="C169" s="133">
        <v>0</v>
      </c>
      <c r="D169" s="133">
        <v>8</v>
      </c>
      <c r="E169" s="133">
        <v>8</v>
      </c>
    </row>
    <row r="170" spans="1:5" ht="18" hidden="1" customHeight="1" outlineLevel="1">
      <c r="A170" s="131" t="s">
        <v>47</v>
      </c>
      <c r="B170" s="132" t="s">
        <v>216</v>
      </c>
      <c r="C170" s="133">
        <v>0</v>
      </c>
      <c r="D170" s="133">
        <v>0</v>
      </c>
      <c r="E170" s="133">
        <v>0</v>
      </c>
    </row>
    <row r="171" spans="1:5" ht="18" hidden="1" customHeight="1" outlineLevel="1">
      <c r="A171" s="131" t="s">
        <v>47</v>
      </c>
      <c r="B171" s="132" t="s">
        <v>217</v>
      </c>
      <c r="C171" s="133">
        <v>0</v>
      </c>
      <c r="D171" s="133">
        <v>0</v>
      </c>
      <c r="E171" s="133">
        <v>0</v>
      </c>
    </row>
    <row r="172" spans="1:5" ht="18" hidden="1" customHeight="1" outlineLevel="1">
      <c r="A172" s="131" t="s">
        <v>47</v>
      </c>
      <c r="B172" s="132" t="s">
        <v>218</v>
      </c>
      <c r="C172" s="133">
        <v>18793982</v>
      </c>
      <c r="D172" s="133">
        <v>26936277</v>
      </c>
      <c r="E172" s="133">
        <v>45730259</v>
      </c>
    </row>
    <row r="173" spans="1:5" ht="18" hidden="1" customHeight="1" outlineLevel="1">
      <c r="A173" s="131" t="s">
        <v>47</v>
      </c>
      <c r="B173" s="132" t="s">
        <v>219</v>
      </c>
      <c r="C173" s="133">
        <v>0</v>
      </c>
      <c r="D173" s="133">
        <v>0</v>
      </c>
      <c r="E173" s="133">
        <v>0</v>
      </c>
    </row>
    <row r="174" spans="1:5" ht="18" hidden="1" customHeight="1" outlineLevel="1">
      <c r="A174" s="131"/>
      <c r="B174" s="132" t="s">
        <v>277</v>
      </c>
      <c r="C174" s="133">
        <v>13409</v>
      </c>
      <c r="D174" s="133">
        <v>926432</v>
      </c>
      <c r="E174" s="133">
        <v>939841</v>
      </c>
    </row>
    <row r="175" spans="1:5" ht="18" hidden="1" customHeight="1" outlineLevel="1">
      <c r="A175" s="131"/>
      <c r="B175" s="132" t="s">
        <v>220</v>
      </c>
      <c r="C175" s="133">
        <v>0</v>
      </c>
      <c r="D175" s="133">
        <v>33873</v>
      </c>
      <c r="E175" s="133">
        <v>33873</v>
      </c>
    </row>
    <row r="176" spans="1:5" ht="18" hidden="1" customHeight="1" outlineLevel="1">
      <c r="A176" s="131" t="s">
        <v>47</v>
      </c>
      <c r="B176" s="132" t="s">
        <v>221</v>
      </c>
      <c r="C176" s="133">
        <v>379541</v>
      </c>
      <c r="D176" s="134"/>
      <c r="E176" s="133">
        <v>379541</v>
      </c>
    </row>
    <row r="177" spans="1:5" ht="18" hidden="1" customHeight="1" outlineLevel="1">
      <c r="A177" s="131"/>
      <c r="B177" s="132" t="s">
        <v>274</v>
      </c>
      <c r="C177" s="133">
        <v>0</v>
      </c>
      <c r="D177" s="133">
        <v>0</v>
      </c>
      <c r="E177" s="133">
        <v>0</v>
      </c>
    </row>
    <row r="178" spans="1:5" ht="18" hidden="1" customHeight="1" outlineLevel="1">
      <c r="A178" s="131" t="s">
        <v>47</v>
      </c>
      <c r="B178" s="132" t="s">
        <v>222</v>
      </c>
      <c r="C178" s="133">
        <v>19708</v>
      </c>
      <c r="D178" s="133">
        <v>2047291</v>
      </c>
      <c r="E178" s="133">
        <v>2066999</v>
      </c>
    </row>
    <row r="179" spans="1:5" ht="18" hidden="1" customHeight="1" outlineLevel="1">
      <c r="A179" s="131"/>
      <c r="B179" s="132" t="s">
        <v>278</v>
      </c>
      <c r="C179" s="133">
        <v>2333</v>
      </c>
      <c r="D179" s="133">
        <v>0</v>
      </c>
      <c r="E179" s="133">
        <v>2333</v>
      </c>
    </row>
    <row r="180" spans="1:5" ht="18" hidden="1" customHeight="1" outlineLevel="1">
      <c r="A180" s="131" t="s">
        <v>47</v>
      </c>
      <c r="B180" s="132" t="s">
        <v>223</v>
      </c>
      <c r="C180" s="133">
        <v>1763382.32</v>
      </c>
      <c r="D180" s="133">
        <v>1019086.6799999999</v>
      </c>
      <c r="E180" s="133">
        <v>2782469</v>
      </c>
    </row>
    <row r="181" spans="1:5" ht="18" hidden="1" customHeight="1" outlineLevel="1">
      <c r="A181" s="131" t="s">
        <v>47</v>
      </c>
      <c r="B181" s="132" t="s">
        <v>224</v>
      </c>
      <c r="C181" s="134"/>
      <c r="D181" s="134"/>
      <c r="E181" s="133">
        <v>0</v>
      </c>
    </row>
    <row r="182" spans="1:5" ht="18" hidden="1" customHeight="1" outlineLevel="1">
      <c r="A182" s="131" t="s">
        <v>47</v>
      </c>
      <c r="B182" s="132" t="s">
        <v>225</v>
      </c>
      <c r="C182" s="133">
        <v>171857</v>
      </c>
      <c r="D182" s="133">
        <v>2808290</v>
      </c>
      <c r="E182" s="133">
        <v>2980147</v>
      </c>
    </row>
    <row r="183" spans="1:5" ht="18" customHeight="1" collapsed="1">
      <c r="A183" s="131" t="s">
        <v>59</v>
      </c>
      <c r="B183" s="135" t="s">
        <v>257</v>
      </c>
      <c r="C183" s="133">
        <f>SUM($C$155:$C$182)</f>
        <v>110294665.0755</v>
      </c>
      <c r="D183" s="133">
        <f>SUM($D$155:$D$182)</f>
        <v>581468162.92449987</v>
      </c>
      <c r="E183" s="133">
        <f>SUM($E$155:$E$182)</f>
        <v>691762828</v>
      </c>
    </row>
    <row r="184" spans="1:5" ht="18" hidden="1" customHeight="1" outlineLevel="1">
      <c r="A184" s="131"/>
      <c r="B184" s="132" t="s">
        <v>272</v>
      </c>
      <c r="C184" s="133">
        <v>0</v>
      </c>
      <c r="D184" s="133">
        <v>0</v>
      </c>
      <c r="E184" s="133">
        <v>0</v>
      </c>
    </row>
    <row r="185" spans="1:5" ht="18" hidden="1" customHeight="1" outlineLevel="1">
      <c r="A185" s="131"/>
      <c r="B185" s="132" t="s">
        <v>203</v>
      </c>
      <c r="C185" s="133">
        <v>547106</v>
      </c>
      <c r="D185" s="133">
        <v>0</v>
      </c>
      <c r="E185" s="133">
        <v>547106</v>
      </c>
    </row>
    <row r="186" spans="1:5" ht="18" hidden="1" customHeight="1" outlineLevel="1">
      <c r="A186" s="131" t="s">
        <v>47</v>
      </c>
      <c r="B186" s="132" t="s">
        <v>204</v>
      </c>
      <c r="C186" s="133">
        <v>0</v>
      </c>
      <c r="D186" s="133">
        <v>0</v>
      </c>
      <c r="E186" s="133">
        <v>0</v>
      </c>
    </row>
    <row r="187" spans="1:5" ht="18" hidden="1" customHeight="1" outlineLevel="1">
      <c r="A187" s="131" t="s">
        <v>47</v>
      </c>
      <c r="B187" s="132" t="s">
        <v>205</v>
      </c>
      <c r="C187" s="133">
        <v>0</v>
      </c>
      <c r="D187" s="133">
        <v>0</v>
      </c>
      <c r="E187" s="133">
        <v>0</v>
      </c>
    </row>
    <row r="188" spans="1:5" ht="18" hidden="1" customHeight="1" outlineLevel="1">
      <c r="A188" s="131"/>
      <c r="B188" s="132" t="s">
        <v>206</v>
      </c>
      <c r="C188" s="133">
        <v>-60190</v>
      </c>
      <c r="D188" s="133">
        <v>-149490</v>
      </c>
      <c r="E188" s="133">
        <v>-209680</v>
      </c>
    </row>
    <row r="189" spans="1:5" ht="18" hidden="1" customHeight="1" outlineLevel="1">
      <c r="A189" s="131"/>
      <c r="B189" s="132" t="s">
        <v>207</v>
      </c>
      <c r="C189" s="133">
        <v>35964</v>
      </c>
      <c r="D189" s="133">
        <v>1726996</v>
      </c>
      <c r="E189" s="133">
        <v>1762960</v>
      </c>
    </row>
    <row r="190" spans="1:5" ht="18" hidden="1" customHeight="1" outlineLevel="1">
      <c r="A190" s="131" t="s">
        <v>47</v>
      </c>
      <c r="B190" s="132" t="s">
        <v>208</v>
      </c>
      <c r="C190" s="133">
        <v>4851720</v>
      </c>
      <c r="D190" s="133">
        <v>44995461</v>
      </c>
      <c r="E190" s="133">
        <v>49847181</v>
      </c>
    </row>
    <row r="191" spans="1:5" ht="18" hidden="1" customHeight="1" outlineLevel="1">
      <c r="A191" s="131" t="s">
        <v>47</v>
      </c>
      <c r="B191" s="132" t="s">
        <v>209</v>
      </c>
      <c r="C191" s="133">
        <v>910066</v>
      </c>
      <c r="D191" s="133">
        <v>15158882</v>
      </c>
      <c r="E191" s="133">
        <v>16068948</v>
      </c>
    </row>
    <row r="192" spans="1:5" ht="18" hidden="1" customHeight="1" outlineLevel="1">
      <c r="A192" s="131"/>
      <c r="B192" s="132" t="s">
        <v>283</v>
      </c>
      <c r="C192" s="133"/>
      <c r="D192" s="133"/>
      <c r="E192" s="133"/>
    </row>
    <row r="193" spans="1:5" ht="18" hidden="1" customHeight="1" outlineLevel="1">
      <c r="A193" s="131" t="s">
        <v>47</v>
      </c>
      <c r="B193" s="132" t="s">
        <v>211</v>
      </c>
      <c r="C193" s="133">
        <v>7635255</v>
      </c>
      <c r="D193" s="133">
        <v>45826258</v>
      </c>
      <c r="E193" s="133">
        <v>53461513</v>
      </c>
    </row>
    <row r="194" spans="1:5" ht="18" hidden="1" customHeight="1" outlineLevel="1">
      <c r="A194" s="131"/>
      <c r="B194" s="132" t="s">
        <v>212</v>
      </c>
      <c r="C194" s="133">
        <v>15465760</v>
      </c>
      <c r="D194" s="133">
        <v>315628</v>
      </c>
      <c r="E194" s="133">
        <v>15781388</v>
      </c>
    </row>
    <row r="195" spans="1:5" ht="18" hidden="1" customHeight="1" outlineLevel="1">
      <c r="A195" s="131" t="s">
        <v>47</v>
      </c>
      <c r="B195" s="132" t="s">
        <v>213</v>
      </c>
      <c r="C195" s="133">
        <v>22616990</v>
      </c>
      <c r="D195" s="133">
        <v>411633122</v>
      </c>
      <c r="E195" s="133">
        <v>434250112</v>
      </c>
    </row>
    <row r="196" spans="1:5" ht="18" hidden="1" customHeight="1" outlineLevel="1">
      <c r="A196" s="131" t="s">
        <v>47</v>
      </c>
      <c r="B196" s="132" t="s">
        <v>214</v>
      </c>
      <c r="C196" s="133">
        <v>1806637</v>
      </c>
      <c r="D196" s="133">
        <v>319866</v>
      </c>
      <c r="E196" s="133">
        <v>2126503</v>
      </c>
    </row>
    <row r="197" spans="1:5" ht="18" hidden="1" customHeight="1" outlineLevel="1">
      <c r="A197" s="131"/>
      <c r="B197" s="132" t="s">
        <v>273</v>
      </c>
      <c r="C197" s="133">
        <v>0</v>
      </c>
      <c r="D197" s="133">
        <v>27411115</v>
      </c>
      <c r="E197" s="133">
        <v>27411115</v>
      </c>
    </row>
    <row r="198" spans="1:5" ht="18" hidden="1" customHeight="1" outlineLevel="1">
      <c r="A198" s="131" t="s">
        <v>47</v>
      </c>
      <c r="B198" s="132" t="s">
        <v>215</v>
      </c>
      <c r="C198" s="133">
        <v>384441</v>
      </c>
      <c r="D198" s="133">
        <v>23599</v>
      </c>
      <c r="E198" s="133">
        <v>408040</v>
      </c>
    </row>
    <row r="199" spans="1:5" ht="18" hidden="1" customHeight="1" outlineLevel="1">
      <c r="A199" s="131" t="s">
        <v>47</v>
      </c>
      <c r="B199" s="132" t="s">
        <v>216</v>
      </c>
      <c r="C199" s="133">
        <v>0</v>
      </c>
      <c r="D199" s="133">
        <v>3536823</v>
      </c>
      <c r="E199" s="133">
        <v>3536823</v>
      </c>
    </row>
    <row r="200" spans="1:5" ht="18" hidden="1" customHeight="1" outlineLevel="1">
      <c r="A200" s="131" t="s">
        <v>47</v>
      </c>
      <c r="B200" s="132" t="s">
        <v>217</v>
      </c>
      <c r="C200" s="133">
        <v>198335.60076261373</v>
      </c>
      <c r="D200" s="133">
        <v>1212030.092537106</v>
      </c>
      <c r="E200" s="133">
        <v>1410365.6932997198</v>
      </c>
    </row>
    <row r="201" spans="1:5" ht="18" hidden="1" customHeight="1" outlineLevel="1">
      <c r="A201" s="131" t="s">
        <v>47</v>
      </c>
      <c r="B201" s="132" t="s">
        <v>218</v>
      </c>
      <c r="C201" s="133">
        <v>15269</v>
      </c>
      <c r="D201" s="133">
        <v>137039</v>
      </c>
      <c r="E201" s="133">
        <v>152308</v>
      </c>
    </row>
    <row r="202" spans="1:5" ht="18" hidden="1" customHeight="1" outlineLevel="1">
      <c r="A202" s="131" t="s">
        <v>47</v>
      </c>
      <c r="B202" s="132" t="s">
        <v>219</v>
      </c>
      <c r="C202" s="133">
        <v>0</v>
      </c>
      <c r="D202" s="133">
        <v>224909</v>
      </c>
      <c r="E202" s="133">
        <v>224909</v>
      </c>
    </row>
    <row r="203" spans="1:5" ht="18" hidden="1" customHeight="1" outlineLevel="1">
      <c r="A203" s="131"/>
      <c r="B203" s="132" t="s">
        <v>277</v>
      </c>
      <c r="C203" s="133">
        <v>107883</v>
      </c>
      <c r="D203" s="133">
        <v>523011</v>
      </c>
      <c r="E203" s="133">
        <v>630894</v>
      </c>
    </row>
    <row r="204" spans="1:5" ht="18" hidden="1" customHeight="1" outlineLevel="1">
      <c r="A204" s="131"/>
      <c r="B204" s="132" t="s">
        <v>220</v>
      </c>
      <c r="C204" s="133">
        <v>0</v>
      </c>
      <c r="D204" s="133">
        <v>0</v>
      </c>
      <c r="E204" s="133">
        <v>0</v>
      </c>
    </row>
    <row r="205" spans="1:5" ht="18" hidden="1" customHeight="1" outlineLevel="1">
      <c r="A205" s="131" t="s">
        <v>47</v>
      </c>
      <c r="B205" s="132" t="s">
        <v>221</v>
      </c>
      <c r="C205" s="134"/>
      <c r="D205" s="134"/>
      <c r="E205" s="133">
        <v>0</v>
      </c>
    </row>
    <row r="206" spans="1:5" ht="18" hidden="1" customHeight="1" outlineLevel="1">
      <c r="A206" s="131"/>
      <c r="B206" s="132" t="s">
        <v>274</v>
      </c>
      <c r="C206" s="133">
        <v>0</v>
      </c>
      <c r="D206" s="133">
        <v>0</v>
      </c>
      <c r="E206" s="133">
        <v>0</v>
      </c>
    </row>
    <row r="207" spans="1:5" ht="18" hidden="1" customHeight="1" outlineLevel="1">
      <c r="A207" s="131" t="s">
        <v>47</v>
      </c>
      <c r="B207" s="132" t="s">
        <v>222</v>
      </c>
      <c r="C207" s="133">
        <v>2456093</v>
      </c>
      <c r="D207" s="133">
        <v>19556548</v>
      </c>
      <c r="E207" s="133">
        <v>22012641</v>
      </c>
    </row>
    <row r="208" spans="1:5" ht="18" hidden="1" customHeight="1" outlineLevel="1">
      <c r="A208" s="131"/>
      <c r="B208" s="132" t="s">
        <v>278</v>
      </c>
      <c r="C208" s="133">
        <v>0</v>
      </c>
      <c r="D208" s="133">
        <v>0</v>
      </c>
      <c r="E208" s="133">
        <v>0</v>
      </c>
    </row>
    <row r="209" spans="1:5" ht="18" hidden="1" customHeight="1" outlineLevel="1">
      <c r="A209" s="131" t="s">
        <v>47</v>
      </c>
      <c r="B209" s="132" t="s">
        <v>223</v>
      </c>
      <c r="C209" s="133">
        <v>644590.87</v>
      </c>
      <c r="D209" s="133">
        <v>956877.13</v>
      </c>
      <c r="E209" s="133">
        <v>1601468</v>
      </c>
    </row>
    <row r="210" spans="1:5" ht="18" hidden="1" customHeight="1" outlineLevel="1">
      <c r="A210" s="131" t="s">
        <v>47</v>
      </c>
      <c r="B210" s="132" t="s">
        <v>224</v>
      </c>
      <c r="C210" s="133">
        <v>266678.96777052549</v>
      </c>
      <c r="D210" s="133">
        <v>5196477.0322294747</v>
      </c>
      <c r="E210" s="133">
        <v>5463156</v>
      </c>
    </row>
    <row r="211" spans="1:5" ht="18" hidden="1" customHeight="1" outlineLevel="1">
      <c r="A211" s="131" t="s">
        <v>47</v>
      </c>
      <c r="B211" s="132" t="s">
        <v>225</v>
      </c>
      <c r="C211" s="133">
        <v>214893</v>
      </c>
      <c r="D211" s="133">
        <v>3000942</v>
      </c>
      <c r="E211" s="133">
        <v>3215835</v>
      </c>
    </row>
    <row r="212" spans="1:5" ht="18" customHeight="1" collapsed="1">
      <c r="A212" s="131" t="s">
        <v>61</v>
      </c>
      <c r="B212" s="135" t="s">
        <v>258</v>
      </c>
      <c r="C212" s="133">
        <f>SUM($C$184:$C$211)</f>
        <v>58097492.438533135</v>
      </c>
      <c r="D212" s="133">
        <f>SUM($D$184:$D$211)</f>
        <v>581606093.25476658</v>
      </c>
      <c r="E212" s="133">
        <f>SUM($E$184:$E$211)</f>
        <v>639703585.69329977</v>
      </c>
    </row>
    <row r="213" spans="1:5" ht="18" hidden="1" customHeight="1" outlineLevel="1">
      <c r="A213" s="131"/>
      <c r="B213" s="132" t="s">
        <v>272</v>
      </c>
      <c r="C213" s="133">
        <v>58445.07</v>
      </c>
      <c r="D213" s="133">
        <v>870644.93</v>
      </c>
      <c r="E213" s="133">
        <v>929090</v>
      </c>
    </row>
    <row r="214" spans="1:5" ht="18" hidden="1" customHeight="1" outlineLevel="1">
      <c r="A214" s="131"/>
      <c r="B214" s="132" t="s">
        <v>203</v>
      </c>
      <c r="C214" s="133">
        <v>964609</v>
      </c>
      <c r="D214" s="133">
        <v>0</v>
      </c>
      <c r="E214" s="133">
        <v>964609</v>
      </c>
    </row>
    <row r="215" spans="1:5" ht="18" hidden="1" customHeight="1" outlineLevel="1">
      <c r="A215" s="131" t="s">
        <v>47</v>
      </c>
      <c r="B215" s="132" t="s">
        <v>204</v>
      </c>
      <c r="C215" s="133">
        <v>543962.68550000002</v>
      </c>
      <c r="D215" s="133">
        <v>969146.31449999998</v>
      </c>
      <c r="E215" s="133">
        <v>1513109</v>
      </c>
    </row>
    <row r="216" spans="1:5" ht="18" hidden="1" customHeight="1" outlineLevel="1">
      <c r="A216" s="131" t="s">
        <v>47</v>
      </c>
      <c r="B216" s="132" t="s">
        <v>205</v>
      </c>
      <c r="C216" s="133">
        <v>0</v>
      </c>
      <c r="D216" s="133">
        <v>182993</v>
      </c>
      <c r="E216" s="133">
        <v>182993</v>
      </c>
    </row>
    <row r="217" spans="1:5" ht="18" hidden="1" customHeight="1" outlineLevel="1">
      <c r="A217" s="131"/>
      <c r="B217" s="132" t="s">
        <v>206</v>
      </c>
      <c r="C217" s="133">
        <v>-60190</v>
      </c>
      <c r="D217" s="133">
        <v>-149490</v>
      </c>
      <c r="E217" s="133">
        <v>-209680</v>
      </c>
    </row>
    <row r="218" spans="1:5" ht="18" hidden="1" customHeight="1" outlineLevel="1">
      <c r="A218" s="131"/>
      <c r="B218" s="132" t="s">
        <v>207</v>
      </c>
      <c r="C218" s="133">
        <v>35964</v>
      </c>
      <c r="D218" s="133">
        <v>1726996</v>
      </c>
      <c r="E218" s="133">
        <v>1762960</v>
      </c>
    </row>
    <row r="219" spans="1:5" ht="18" hidden="1" customHeight="1" outlineLevel="1">
      <c r="A219" s="131" t="s">
        <v>47</v>
      </c>
      <c r="B219" s="132" t="s">
        <v>208</v>
      </c>
      <c r="C219" s="133">
        <v>48581966</v>
      </c>
      <c r="D219" s="133">
        <v>380920424</v>
      </c>
      <c r="E219" s="133">
        <v>429502390</v>
      </c>
    </row>
    <row r="220" spans="1:5" ht="18" hidden="1" customHeight="1" outlineLevel="1">
      <c r="A220" s="131" t="s">
        <v>47</v>
      </c>
      <c r="B220" s="132" t="s">
        <v>209</v>
      </c>
      <c r="C220" s="133">
        <v>2762746</v>
      </c>
      <c r="D220" s="133">
        <v>39441779</v>
      </c>
      <c r="E220" s="133">
        <v>42204525</v>
      </c>
    </row>
    <row r="221" spans="1:5" ht="18" hidden="1" customHeight="1" outlineLevel="1">
      <c r="A221" s="131"/>
      <c r="B221" s="132" t="s">
        <v>283</v>
      </c>
      <c r="C221" s="133"/>
      <c r="D221" s="133"/>
      <c r="E221" s="133"/>
    </row>
    <row r="222" spans="1:5" ht="18" hidden="1" customHeight="1" outlineLevel="1">
      <c r="A222" s="131" t="s">
        <v>47</v>
      </c>
      <c r="B222" s="132" t="s">
        <v>211</v>
      </c>
      <c r="C222" s="133">
        <v>47810699</v>
      </c>
      <c r="D222" s="133">
        <v>189804240</v>
      </c>
      <c r="E222" s="133">
        <v>237614939</v>
      </c>
    </row>
    <row r="223" spans="1:5" ht="18" hidden="1" customHeight="1" outlineLevel="1">
      <c r="A223" s="131"/>
      <c r="B223" s="132" t="s">
        <v>212</v>
      </c>
      <c r="C223" s="133">
        <v>15465760</v>
      </c>
      <c r="D223" s="133">
        <v>315628</v>
      </c>
      <c r="E223" s="133">
        <v>15781388</v>
      </c>
    </row>
    <row r="224" spans="1:5" ht="18" hidden="1" customHeight="1" outlineLevel="1">
      <c r="A224" s="131" t="s">
        <v>47</v>
      </c>
      <c r="B224" s="132" t="s">
        <v>213</v>
      </c>
      <c r="C224" s="133">
        <v>24403279</v>
      </c>
      <c r="D224" s="133">
        <v>444143893</v>
      </c>
      <c r="E224" s="133">
        <v>468547172</v>
      </c>
    </row>
    <row r="225" spans="1:5" ht="18" hidden="1" customHeight="1" outlineLevel="1">
      <c r="A225" s="131" t="s">
        <v>47</v>
      </c>
      <c r="B225" s="132" t="s">
        <v>214</v>
      </c>
      <c r="C225" s="133">
        <v>2393700</v>
      </c>
      <c r="D225" s="133">
        <v>739028</v>
      </c>
      <c r="E225" s="133">
        <v>3132728</v>
      </c>
    </row>
    <row r="226" spans="1:5" ht="18" hidden="1" customHeight="1" outlineLevel="1">
      <c r="A226" s="131"/>
      <c r="B226" s="132" t="s">
        <v>273</v>
      </c>
      <c r="C226" s="133">
        <v>0</v>
      </c>
      <c r="D226" s="133">
        <v>37318463</v>
      </c>
      <c r="E226" s="133">
        <v>37318463</v>
      </c>
    </row>
    <row r="227" spans="1:5" ht="18" hidden="1" customHeight="1" outlineLevel="1">
      <c r="A227" s="131" t="s">
        <v>47</v>
      </c>
      <c r="B227" s="132" t="s">
        <v>215</v>
      </c>
      <c r="C227" s="133">
        <v>384441</v>
      </c>
      <c r="D227" s="133">
        <v>23607</v>
      </c>
      <c r="E227" s="133">
        <v>408048</v>
      </c>
    </row>
    <row r="228" spans="1:5" ht="18" hidden="1" customHeight="1" outlineLevel="1">
      <c r="A228" s="131" t="s">
        <v>47</v>
      </c>
      <c r="B228" s="132" t="s">
        <v>216</v>
      </c>
      <c r="C228" s="133">
        <v>0</v>
      </c>
      <c r="D228" s="133">
        <v>3536823</v>
      </c>
      <c r="E228" s="133">
        <v>3536823</v>
      </c>
    </row>
    <row r="229" spans="1:5" ht="18" hidden="1" customHeight="1" outlineLevel="1">
      <c r="A229" s="131" t="s">
        <v>47</v>
      </c>
      <c r="B229" s="132" t="s">
        <v>217</v>
      </c>
      <c r="C229" s="133">
        <v>198335.60076261373</v>
      </c>
      <c r="D229" s="133">
        <v>1212030.092537106</v>
      </c>
      <c r="E229" s="133">
        <v>1410365.6932997198</v>
      </c>
    </row>
    <row r="230" spans="1:5" ht="18" hidden="1" customHeight="1" outlineLevel="1">
      <c r="A230" s="131" t="s">
        <v>47</v>
      </c>
      <c r="B230" s="132" t="s">
        <v>218</v>
      </c>
      <c r="C230" s="133">
        <v>20872168</v>
      </c>
      <c r="D230" s="133">
        <v>28023171</v>
      </c>
      <c r="E230" s="133">
        <v>48895339</v>
      </c>
    </row>
    <row r="231" spans="1:5" ht="18" hidden="1" customHeight="1" outlineLevel="1">
      <c r="A231" s="131" t="s">
        <v>47</v>
      </c>
      <c r="B231" s="132" t="s">
        <v>219</v>
      </c>
      <c r="C231" s="133">
        <v>0</v>
      </c>
      <c r="D231" s="133">
        <v>224909</v>
      </c>
      <c r="E231" s="133">
        <v>224909</v>
      </c>
    </row>
    <row r="232" spans="1:5" ht="18" hidden="1" customHeight="1" outlineLevel="1">
      <c r="A232" s="131"/>
      <c r="B232" s="132" t="s">
        <v>277</v>
      </c>
      <c r="C232" s="133">
        <v>121292</v>
      </c>
      <c r="D232" s="133">
        <v>1449443</v>
      </c>
      <c r="E232" s="133">
        <v>1570735</v>
      </c>
    </row>
    <row r="233" spans="1:5" ht="18" hidden="1" customHeight="1" outlineLevel="1">
      <c r="A233" s="131"/>
      <c r="B233" s="132" t="s">
        <v>220</v>
      </c>
      <c r="C233" s="133">
        <v>0</v>
      </c>
      <c r="D233" s="133">
        <v>33873</v>
      </c>
      <c r="E233" s="133">
        <v>33873</v>
      </c>
    </row>
    <row r="234" spans="1:5" ht="18" hidden="1" customHeight="1" outlineLevel="1">
      <c r="A234" s="131" t="s">
        <v>47</v>
      </c>
      <c r="B234" s="132" t="s">
        <v>221</v>
      </c>
      <c r="C234" s="133">
        <v>379541</v>
      </c>
      <c r="D234" s="133">
        <v>0</v>
      </c>
      <c r="E234" s="133">
        <v>379541</v>
      </c>
    </row>
    <row r="235" spans="1:5" ht="18" hidden="1" customHeight="1" outlineLevel="1">
      <c r="A235" s="131"/>
      <c r="B235" s="132" t="s">
        <v>274</v>
      </c>
      <c r="C235" s="133">
        <v>0</v>
      </c>
      <c r="D235" s="133">
        <v>0</v>
      </c>
      <c r="E235" s="133">
        <v>0</v>
      </c>
    </row>
    <row r="236" spans="1:5" ht="18" hidden="1" customHeight="1" outlineLevel="1">
      <c r="A236" s="131" t="s">
        <v>47</v>
      </c>
      <c r="B236" s="132" t="s">
        <v>222</v>
      </c>
      <c r="C236" s="133">
        <v>2575801</v>
      </c>
      <c r="D236" s="133">
        <v>21603840</v>
      </c>
      <c r="E236" s="133">
        <v>24179641</v>
      </c>
    </row>
    <row r="237" spans="1:5" ht="18" hidden="1" customHeight="1" outlineLevel="1">
      <c r="A237" s="131"/>
      <c r="B237" s="132" t="s">
        <v>278</v>
      </c>
      <c r="C237" s="133">
        <v>2333</v>
      </c>
      <c r="D237" s="133">
        <v>0</v>
      </c>
      <c r="E237" s="133">
        <v>2333</v>
      </c>
    </row>
    <row r="238" spans="1:5" ht="18" hidden="1" customHeight="1" outlineLevel="1">
      <c r="A238" s="131" t="s">
        <v>47</v>
      </c>
      <c r="B238" s="132" t="s">
        <v>223</v>
      </c>
      <c r="C238" s="133">
        <v>2407973.19</v>
      </c>
      <c r="D238" s="133">
        <v>1975963.81</v>
      </c>
      <c r="E238" s="133">
        <v>4383937</v>
      </c>
    </row>
    <row r="239" spans="1:5" ht="18" hidden="1" customHeight="1" outlineLevel="1">
      <c r="A239" s="131" t="s">
        <v>47</v>
      </c>
      <c r="B239" s="132" t="s">
        <v>224</v>
      </c>
      <c r="C239" s="133">
        <v>266678.96777052549</v>
      </c>
      <c r="D239" s="133">
        <v>5196477.0322294747</v>
      </c>
      <c r="E239" s="133">
        <v>5463156</v>
      </c>
    </row>
    <row r="240" spans="1:5" ht="18" hidden="1" customHeight="1" outlineLevel="1">
      <c r="A240" s="131" t="s">
        <v>47</v>
      </c>
      <c r="B240" s="132" t="s">
        <v>225</v>
      </c>
      <c r="C240" s="133">
        <v>386750</v>
      </c>
      <c r="D240" s="133">
        <v>5809232</v>
      </c>
      <c r="E240" s="133">
        <v>6195982</v>
      </c>
    </row>
    <row r="241" spans="1:5" ht="18" customHeight="1" collapsed="1">
      <c r="A241" s="131" t="s">
        <v>63</v>
      </c>
      <c r="B241" s="135" t="s">
        <v>259</v>
      </c>
      <c r="C241" s="133">
        <f>SUM($C$213:$C$240)</f>
        <v>170556254.51403314</v>
      </c>
      <c r="D241" s="133">
        <f>SUM($D$213:$D$240)</f>
        <v>1165373114.1792665</v>
      </c>
      <c r="E241" s="133">
        <f>SUM($E$213:$E$240)</f>
        <v>1335929368.6932998</v>
      </c>
    </row>
    <row r="242" spans="1:5" ht="18" hidden="1" customHeight="1" outlineLevel="1">
      <c r="A242" s="131"/>
      <c r="B242" s="136" t="s">
        <v>272</v>
      </c>
      <c r="C242" s="133">
        <v>2130091.56</v>
      </c>
      <c r="D242" s="133">
        <v>22208542.440000001</v>
      </c>
      <c r="E242" s="133">
        <v>24338634</v>
      </c>
    </row>
    <row r="243" spans="1:5" ht="18" hidden="1" customHeight="1" outlineLevel="1">
      <c r="A243" s="131"/>
      <c r="B243" s="136" t="s">
        <v>203</v>
      </c>
      <c r="C243" s="133">
        <v>44736138</v>
      </c>
      <c r="D243" s="133">
        <v>608</v>
      </c>
      <c r="E243" s="133">
        <v>44736746</v>
      </c>
    </row>
    <row r="244" spans="1:5" ht="18" hidden="1" customHeight="1" outlineLevel="1">
      <c r="A244" s="131" t="s">
        <v>47</v>
      </c>
      <c r="B244" s="136" t="s">
        <v>204</v>
      </c>
      <c r="C244" s="133">
        <v>20045380.585999999</v>
      </c>
      <c r="D244" s="133">
        <v>33468807.414000001</v>
      </c>
      <c r="E244" s="133">
        <v>53514188</v>
      </c>
    </row>
    <row r="245" spans="1:5" ht="18" hidden="1" customHeight="1" outlineLevel="1">
      <c r="A245" s="131" t="s">
        <v>47</v>
      </c>
      <c r="B245" s="136" t="s">
        <v>205</v>
      </c>
      <c r="C245" s="133">
        <v>0</v>
      </c>
      <c r="D245" s="133">
        <v>44770139</v>
      </c>
      <c r="E245" s="133">
        <v>44770139</v>
      </c>
    </row>
    <row r="246" spans="1:5" ht="18" hidden="1" customHeight="1" outlineLevel="1">
      <c r="A246" s="131"/>
      <c r="B246" s="136" t="s">
        <v>206</v>
      </c>
      <c r="C246" s="133">
        <v>18729066</v>
      </c>
      <c r="D246" s="133">
        <v>50681428</v>
      </c>
      <c r="E246" s="133">
        <v>69410494</v>
      </c>
    </row>
    <row r="247" spans="1:5" ht="18" hidden="1" customHeight="1" outlineLevel="1">
      <c r="A247" s="131"/>
      <c r="B247" s="136" t="s">
        <v>207</v>
      </c>
      <c r="C247" s="133">
        <v>583703</v>
      </c>
      <c r="D247" s="133">
        <v>32876213</v>
      </c>
      <c r="E247" s="133">
        <v>33459916</v>
      </c>
    </row>
    <row r="248" spans="1:5" ht="18" hidden="1" customHeight="1" outlineLevel="1">
      <c r="A248" s="131" t="s">
        <v>47</v>
      </c>
      <c r="B248" s="136" t="s">
        <v>208</v>
      </c>
      <c r="C248" s="133">
        <v>235793900</v>
      </c>
      <c r="D248" s="133">
        <v>2280711899</v>
      </c>
      <c r="E248" s="133">
        <v>2516505799</v>
      </c>
    </row>
    <row r="249" spans="1:5" ht="18" hidden="1" customHeight="1" outlineLevel="1">
      <c r="A249" s="131" t="s">
        <v>47</v>
      </c>
      <c r="B249" s="136" t="s">
        <v>209</v>
      </c>
      <c r="C249" s="133">
        <v>51999269</v>
      </c>
      <c r="D249" s="133">
        <v>765836098</v>
      </c>
      <c r="E249" s="133">
        <v>817835367</v>
      </c>
    </row>
    <row r="250" spans="1:5" ht="18" hidden="1" customHeight="1" outlineLevel="1">
      <c r="A250" s="131"/>
      <c r="B250" s="132" t="s">
        <v>283</v>
      </c>
      <c r="C250" s="133">
        <v>6755579</v>
      </c>
      <c r="D250" s="133">
        <v>0</v>
      </c>
      <c r="E250" s="133">
        <v>6755579</v>
      </c>
    </row>
    <row r="251" spans="1:5" ht="18" hidden="1" customHeight="1" outlineLevel="1">
      <c r="A251" s="131" t="s">
        <v>47</v>
      </c>
      <c r="B251" s="136" t="s">
        <v>211</v>
      </c>
      <c r="C251" s="133">
        <v>269985489</v>
      </c>
      <c r="D251" s="133">
        <v>1554974465</v>
      </c>
      <c r="E251" s="133">
        <v>1824959954</v>
      </c>
    </row>
    <row r="252" spans="1:5" ht="18" hidden="1" customHeight="1" outlineLevel="1">
      <c r="A252" s="131"/>
      <c r="B252" s="136" t="s">
        <v>212</v>
      </c>
      <c r="C252" s="133">
        <v>78499441</v>
      </c>
      <c r="D252" s="133">
        <v>1301312</v>
      </c>
      <c r="E252" s="133">
        <v>79800753</v>
      </c>
    </row>
    <row r="253" spans="1:5" ht="18" hidden="1" customHeight="1" outlineLevel="1">
      <c r="A253" s="131" t="s">
        <v>47</v>
      </c>
      <c r="B253" s="136" t="s">
        <v>213</v>
      </c>
      <c r="C253" s="133">
        <v>202145067</v>
      </c>
      <c r="D253" s="133">
        <v>3583203989</v>
      </c>
      <c r="E253" s="133">
        <v>3785349056</v>
      </c>
    </row>
    <row r="254" spans="1:5" ht="18" hidden="1" customHeight="1" outlineLevel="1">
      <c r="A254" s="131" t="s">
        <v>47</v>
      </c>
      <c r="B254" s="136" t="s">
        <v>214</v>
      </c>
      <c r="C254" s="133">
        <v>49453534</v>
      </c>
      <c r="D254" s="133">
        <v>11139994</v>
      </c>
      <c r="E254" s="133">
        <v>60593528</v>
      </c>
    </row>
    <row r="255" spans="1:5" ht="18" hidden="1" customHeight="1" outlineLevel="1">
      <c r="A255" s="131"/>
      <c r="B255" s="136" t="s">
        <v>273</v>
      </c>
      <c r="C255" s="133">
        <v>0</v>
      </c>
      <c r="D255" s="133">
        <v>229767893</v>
      </c>
      <c r="E255" s="133">
        <v>229767893</v>
      </c>
    </row>
    <row r="256" spans="1:5" ht="18" hidden="1" customHeight="1" outlineLevel="1">
      <c r="A256" s="131" t="s">
        <v>47</v>
      </c>
      <c r="B256" s="136" t="s">
        <v>215</v>
      </c>
      <c r="C256" s="133">
        <v>19597967</v>
      </c>
      <c r="D256" s="133">
        <v>1129448</v>
      </c>
      <c r="E256" s="133">
        <v>20727415</v>
      </c>
    </row>
    <row r="257" spans="1:5" ht="18" hidden="1" customHeight="1" outlineLevel="1">
      <c r="A257" s="131" t="s">
        <v>47</v>
      </c>
      <c r="B257" s="136" t="s">
        <v>216</v>
      </c>
      <c r="C257" s="133">
        <v>1293374</v>
      </c>
      <c r="D257" s="133">
        <v>119545773</v>
      </c>
      <c r="E257" s="133">
        <v>120839147</v>
      </c>
    </row>
    <row r="258" spans="1:5" ht="18" hidden="1" customHeight="1" outlineLevel="1">
      <c r="A258" s="131" t="s">
        <v>47</v>
      </c>
      <c r="B258" s="136" t="s">
        <v>217</v>
      </c>
      <c r="C258" s="133">
        <v>17611591.700454049</v>
      </c>
      <c r="D258" s="133">
        <v>109542832.67954595</v>
      </c>
      <c r="E258" s="133">
        <v>127154424.38000001</v>
      </c>
    </row>
    <row r="259" spans="1:5" ht="18" hidden="1" customHeight="1" outlineLevel="1">
      <c r="A259" s="131" t="s">
        <v>47</v>
      </c>
      <c r="B259" s="136" t="s">
        <v>218</v>
      </c>
      <c r="C259" s="133">
        <v>165323681</v>
      </c>
      <c r="D259" s="133">
        <v>1337221372</v>
      </c>
      <c r="E259" s="133">
        <v>1502545053</v>
      </c>
    </row>
    <row r="260" spans="1:5" ht="18" hidden="1" customHeight="1" outlineLevel="1">
      <c r="A260" s="131" t="s">
        <v>47</v>
      </c>
      <c r="B260" s="136" t="s">
        <v>219</v>
      </c>
      <c r="C260" s="133">
        <v>5447175</v>
      </c>
      <c r="D260" s="133">
        <v>15768774</v>
      </c>
      <c r="E260" s="133">
        <v>21215949</v>
      </c>
    </row>
    <row r="261" spans="1:5" ht="18" hidden="1" customHeight="1" outlineLevel="1">
      <c r="A261" s="131"/>
      <c r="B261" s="136" t="s">
        <v>277</v>
      </c>
      <c r="C261" s="133">
        <v>5654447</v>
      </c>
      <c r="D261" s="133">
        <v>29268193</v>
      </c>
      <c r="E261" s="133">
        <v>34922640</v>
      </c>
    </row>
    <row r="262" spans="1:5" ht="18" hidden="1" customHeight="1" outlineLevel="1">
      <c r="A262" s="131"/>
      <c r="B262" s="136" t="s">
        <v>220</v>
      </c>
      <c r="C262" s="133">
        <v>0</v>
      </c>
      <c r="D262" s="133">
        <v>29374273</v>
      </c>
      <c r="E262" s="133">
        <v>29374273</v>
      </c>
    </row>
    <row r="263" spans="1:5" ht="18" hidden="1" customHeight="1" outlineLevel="1">
      <c r="A263" s="131" t="s">
        <v>47</v>
      </c>
      <c r="B263" s="136" t="s">
        <v>221</v>
      </c>
      <c r="C263" s="133">
        <v>6778313</v>
      </c>
      <c r="D263" s="133">
        <v>0</v>
      </c>
      <c r="E263" s="133">
        <v>6778313</v>
      </c>
    </row>
    <row r="264" spans="1:5" ht="18" hidden="1" customHeight="1" outlineLevel="1">
      <c r="A264" s="131"/>
      <c r="B264" s="136" t="s">
        <v>274</v>
      </c>
      <c r="C264" s="133">
        <v>3540104</v>
      </c>
      <c r="D264" s="133">
        <v>15682</v>
      </c>
      <c r="E264" s="133">
        <v>3555786</v>
      </c>
    </row>
    <row r="265" spans="1:5" ht="18" hidden="1" customHeight="1" outlineLevel="1">
      <c r="A265" s="131" t="s">
        <v>47</v>
      </c>
      <c r="B265" s="136" t="s">
        <v>222</v>
      </c>
      <c r="C265" s="133">
        <v>471347353</v>
      </c>
      <c r="D265" s="133">
        <v>1272645903</v>
      </c>
      <c r="E265" s="133">
        <v>1743993256</v>
      </c>
    </row>
    <row r="266" spans="1:5" ht="18" hidden="1" customHeight="1" outlineLevel="1">
      <c r="A266" s="131"/>
      <c r="B266" s="136" t="s">
        <v>278</v>
      </c>
      <c r="C266" s="133">
        <v>7477392</v>
      </c>
      <c r="D266" s="133">
        <v>0</v>
      </c>
      <c r="E266" s="133">
        <v>7477392</v>
      </c>
    </row>
    <row r="267" spans="1:5" ht="18" hidden="1" customHeight="1" outlineLevel="1">
      <c r="A267" s="131" t="s">
        <v>47</v>
      </c>
      <c r="B267" s="136" t="s">
        <v>223</v>
      </c>
      <c r="C267" s="133">
        <v>58722123.989999995</v>
      </c>
      <c r="D267" s="133">
        <v>93560762.010000005</v>
      </c>
      <c r="E267" s="133">
        <v>152282886</v>
      </c>
    </row>
    <row r="268" spans="1:5" ht="18" hidden="1" customHeight="1" outlineLevel="1">
      <c r="A268" s="131" t="s">
        <v>47</v>
      </c>
      <c r="B268" s="136" t="s">
        <v>224</v>
      </c>
      <c r="C268" s="133">
        <v>14001716.789003264</v>
      </c>
      <c r="D268" s="133">
        <v>273039735.21099675</v>
      </c>
      <c r="E268" s="133">
        <v>287041452</v>
      </c>
    </row>
    <row r="269" spans="1:5" ht="18" hidden="1" customHeight="1" outlineLevel="1">
      <c r="A269" s="131" t="s">
        <v>47</v>
      </c>
      <c r="B269" s="136" t="s">
        <v>225</v>
      </c>
      <c r="C269" s="133">
        <v>16496354</v>
      </c>
      <c r="D269" s="133">
        <v>230284469</v>
      </c>
      <c r="E269" s="133">
        <v>246780823</v>
      </c>
    </row>
    <row r="270" spans="1:5" ht="18" customHeight="1" collapsed="1">
      <c r="A270" s="131" t="s">
        <v>64</v>
      </c>
      <c r="B270" s="137" t="s">
        <v>260</v>
      </c>
      <c r="C270" s="133">
        <f>SUM($C$242:$C$269)</f>
        <v>1774148250.6254575</v>
      </c>
      <c r="D270" s="133">
        <f>SUM($D$242:$D$269)</f>
        <v>12122338604.754543</v>
      </c>
      <c r="E270" s="133">
        <f>SUM($E$242:$E$269)</f>
        <v>13896486855.379999</v>
      </c>
    </row>
    <row r="271" spans="1:5" ht="18" customHeight="1">
      <c r="A271" s="402" t="s">
        <v>261</v>
      </c>
      <c r="B271" s="402"/>
      <c r="C271" s="402"/>
      <c r="D271" s="402"/>
      <c r="E271" s="402"/>
    </row>
    <row r="272" spans="1:5" ht="18" hidden="1" customHeight="1" outlineLevel="1">
      <c r="A272" s="131"/>
      <c r="B272" s="132" t="s">
        <v>272</v>
      </c>
      <c r="C272" s="133">
        <v>10778</v>
      </c>
      <c r="D272" s="133">
        <v>311688</v>
      </c>
      <c r="E272" s="133">
        <v>322466</v>
      </c>
    </row>
    <row r="273" spans="1:5" ht="18" hidden="1" customHeight="1" outlineLevel="1">
      <c r="A273" s="131"/>
      <c r="B273" s="132" t="s">
        <v>203</v>
      </c>
      <c r="C273" s="133">
        <v>2593637</v>
      </c>
      <c r="D273" s="133">
        <v>0</v>
      </c>
      <c r="E273" s="133">
        <v>2593637</v>
      </c>
    </row>
    <row r="274" spans="1:5" ht="18" hidden="1" customHeight="1" outlineLevel="1">
      <c r="A274" s="131" t="s">
        <v>47</v>
      </c>
      <c r="B274" s="132" t="s">
        <v>204</v>
      </c>
      <c r="C274" s="133">
        <v>931259.16</v>
      </c>
      <c r="D274" s="133">
        <v>1623313.8399999999</v>
      </c>
      <c r="E274" s="133">
        <v>2554573</v>
      </c>
    </row>
    <row r="275" spans="1:5" ht="18" hidden="1" customHeight="1" outlineLevel="1">
      <c r="A275" s="131" t="s">
        <v>47</v>
      </c>
      <c r="B275" s="132" t="s">
        <v>205</v>
      </c>
      <c r="C275" s="133">
        <v>0</v>
      </c>
      <c r="D275" s="133">
        <v>384963</v>
      </c>
      <c r="E275" s="133">
        <v>384963</v>
      </c>
    </row>
    <row r="276" spans="1:5" ht="18" hidden="1" customHeight="1" outlineLevel="1">
      <c r="A276" s="131"/>
      <c r="B276" s="132" t="s">
        <v>206</v>
      </c>
      <c r="C276" s="133">
        <v>2422270</v>
      </c>
      <c r="D276" s="133">
        <v>9824873</v>
      </c>
      <c r="E276" s="133">
        <v>12247143</v>
      </c>
    </row>
    <row r="277" spans="1:5" ht="18" hidden="1" customHeight="1" outlineLevel="1">
      <c r="A277" s="131"/>
      <c r="B277" s="132" t="s">
        <v>207</v>
      </c>
      <c r="C277" s="133">
        <v>5000</v>
      </c>
      <c r="D277" s="133">
        <v>131896</v>
      </c>
      <c r="E277" s="133">
        <v>136896</v>
      </c>
    </row>
    <row r="278" spans="1:5" ht="18" hidden="1" customHeight="1" outlineLevel="1">
      <c r="A278" s="131" t="s">
        <v>47</v>
      </c>
      <c r="B278" s="132" t="s">
        <v>208</v>
      </c>
      <c r="C278" s="133">
        <v>3144747</v>
      </c>
      <c r="D278" s="133">
        <v>75493121</v>
      </c>
      <c r="E278" s="133">
        <v>78637868</v>
      </c>
    </row>
    <row r="279" spans="1:5" ht="18" hidden="1" customHeight="1" outlineLevel="1">
      <c r="A279" s="131" t="s">
        <v>47</v>
      </c>
      <c r="B279" s="132" t="s">
        <v>209</v>
      </c>
      <c r="C279" s="133">
        <v>1398104</v>
      </c>
      <c r="D279" s="133">
        <v>26647560</v>
      </c>
      <c r="E279" s="133">
        <v>28045664</v>
      </c>
    </row>
    <row r="280" spans="1:5" ht="18" hidden="1" customHeight="1" outlineLevel="1">
      <c r="A280" s="131"/>
      <c r="B280" s="132" t="s">
        <v>283</v>
      </c>
      <c r="C280" s="133">
        <v>341640</v>
      </c>
      <c r="D280" s="133">
        <v>0</v>
      </c>
      <c r="E280" s="133">
        <v>341640</v>
      </c>
    </row>
    <row r="281" spans="1:5" ht="18" hidden="1" customHeight="1" outlineLevel="1">
      <c r="A281" s="131" t="s">
        <v>47</v>
      </c>
      <c r="B281" s="132" t="s">
        <v>211</v>
      </c>
      <c r="C281" s="133">
        <v>6654552</v>
      </c>
      <c r="D281" s="133">
        <v>66498913</v>
      </c>
      <c r="E281" s="133">
        <v>73153465</v>
      </c>
    </row>
    <row r="282" spans="1:5" ht="18" hidden="1" customHeight="1" outlineLevel="1">
      <c r="A282" s="131"/>
      <c r="B282" s="132" t="s">
        <v>212</v>
      </c>
      <c r="C282" s="133">
        <v>214388</v>
      </c>
      <c r="D282" s="133">
        <v>0</v>
      </c>
      <c r="E282" s="133">
        <v>214388</v>
      </c>
    </row>
    <row r="283" spans="1:5" ht="18" hidden="1" customHeight="1" outlineLevel="1">
      <c r="A283" s="131" t="s">
        <v>47</v>
      </c>
      <c r="B283" s="132" t="s">
        <v>213</v>
      </c>
      <c r="C283" s="133">
        <v>9359891</v>
      </c>
      <c r="D283" s="133">
        <v>263684791</v>
      </c>
      <c r="E283" s="133">
        <v>273044682</v>
      </c>
    </row>
    <row r="284" spans="1:5" ht="18" hidden="1" customHeight="1" outlineLevel="1">
      <c r="A284" s="131" t="s">
        <v>47</v>
      </c>
      <c r="B284" s="132" t="s">
        <v>214</v>
      </c>
      <c r="C284" s="133">
        <v>972712</v>
      </c>
      <c r="D284" s="133">
        <v>10018</v>
      </c>
      <c r="E284" s="133">
        <v>982730</v>
      </c>
    </row>
    <row r="285" spans="1:5" ht="18" hidden="1" customHeight="1" outlineLevel="1">
      <c r="A285" s="131"/>
      <c r="B285" s="132" t="s">
        <v>273</v>
      </c>
      <c r="C285" s="133">
        <v>0</v>
      </c>
      <c r="D285" s="133">
        <v>3227779</v>
      </c>
      <c r="E285" s="133">
        <v>3227779</v>
      </c>
    </row>
    <row r="286" spans="1:5" ht="18" hidden="1" customHeight="1" outlineLevel="1">
      <c r="A286" s="131" t="s">
        <v>47</v>
      </c>
      <c r="B286" s="132" t="s">
        <v>215</v>
      </c>
      <c r="C286" s="133">
        <v>355686</v>
      </c>
      <c r="D286" s="133">
        <v>1223</v>
      </c>
      <c r="E286" s="133">
        <v>356909</v>
      </c>
    </row>
    <row r="287" spans="1:5" ht="18" hidden="1" customHeight="1" outlineLevel="1">
      <c r="A287" s="131" t="s">
        <v>47</v>
      </c>
      <c r="B287" s="132" t="s">
        <v>216</v>
      </c>
      <c r="C287" s="133">
        <v>55</v>
      </c>
      <c r="D287" s="133">
        <v>936699</v>
      </c>
      <c r="E287" s="133">
        <v>936754</v>
      </c>
    </row>
    <row r="288" spans="1:5" ht="18" hidden="1" customHeight="1" outlineLevel="1">
      <c r="A288" s="131" t="s">
        <v>47</v>
      </c>
      <c r="B288" s="132" t="s">
        <v>217</v>
      </c>
      <c r="C288" s="133">
        <v>83241.649999999994</v>
      </c>
      <c r="D288" s="133">
        <v>4643923.55</v>
      </c>
      <c r="E288" s="133">
        <v>4727165.2</v>
      </c>
    </row>
    <row r="289" spans="1:5" ht="18" hidden="1" customHeight="1" outlineLevel="1">
      <c r="A289" s="131" t="s">
        <v>47</v>
      </c>
      <c r="B289" s="132" t="s">
        <v>218</v>
      </c>
      <c r="C289" s="133">
        <v>1371670</v>
      </c>
      <c r="D289" s="133">
        <v>77518751</v>
      </c>
      <c r="E289" s="133">
        <v>78890421</v>
      </c>
    </row>
    <row r="290" spans="1:5" ht="18" hidden="1" customHeight="1" outlineLevel="1">
      <c r="A290" s="131" t="s">
        <v>47</v>
      </c>
      <c r="B290" s="132" t="s">
        <v>219</v>
      </c>
      <c r="C290" s="133">
        <v>2331168</v>
      </c>
      <c r="D290" s="133">
        <v>6652137</v>
      </c>
      <c r="E290" s="133">
        <v>8983305</v>
      </c>
    </row>
    <row r="291" spans="1:5" ht="18" hidden="1" customHeight="1" outlineLevel="1">
      <c r="A291" s="131"/>
      <c r="B291" s="132" t="s">
        <v>277</v>
      </c>
      <c r="C291" s="133">
        <v>220000</v>
      </c>
      <c r="D291" s="133">
        <v>230000</v>
      </c>
      <c r="E291" s="133">
        <v>450000</v>
      </c>
    </row>
    <row r="292" spans="1:5" ht="18" hidden="1" customHeight="1" outlineLevel="1">
      <c r="A292" s="131"/>
      <c r="B292" s="132" t="s">
        <v>220</v>
      </c>
      <c r="C292" s="133">
        <v>0</v>
      </c>
      <c r="D292" s="133">
        <v>2752279</v>
      </c>
      <c r="E292" s="133">
        <v>2752279</v>
      </c>
    </row>
    <row r="293" spans="1:5" ht="18" hidden="1" customHeight="1" outlineLevel="1">
      <c r="A293" s="131" t="s">
        <v>47</v>
      </c>
      <c r="B293" s="132" t="s">
        <v>221</v>
      </c>
      <c r="C293" s="133">
        <v>721490</v>
      </c>
      <c r="D293" s="134"/>
      <c r="E293" s="133">
        <v>721490</v>
      </c>
    </row>
    <row r="294" spans="1:5" ht="18" hidden="1" customHeight="1" outlineLevel="1">
      <c r="A294" s="131"/>
      <c r="B294" s="132" t="s">
        <v>274</v>
      </c>
      <c r="C294" s="133">
        <v>0</v>
      </c>
      <c r="D294" s="133">
        <v>0</v>
      </c>
      <c r="E294" s="133">
        <v>0</v>
      </c>
    </row>
    <row r="295" spans="1:5" ht="18" hidden="1" customHeight="1" outlineLevel="1">
      <c r="A295" s="131" t="s">
        <v>47</v>
      </c>
      <c r="B295" s="132" t="s">
        <v>222</v>
      </c>
      <c r="C295" s="133">
        <v>22846472</v>
      </c>
      <c r="D295" s="133">
        <v>85602019</v>
      </c>
      <c r="E295" s="133">
        <v>108448491</v>
      </c>
    </row>
    <row r="296" spans="1:5" ht="18" hidden="1" customHeight="1" outlineLevel="1">
      <c r="A296" s="131"/>
      <c r="B296" s="132" t="s">
        <v>278</v>
      </c>
      <c r="C296" s="133">
        <v>13700</v>
      </c>
      <c r="D296" s="133">
        <v>0</v>
      </c>
      <c r="E296" s="133">
        <v>13700</v>
      </c>
    </row>
    <row r="297" spans="1:5" ht="18" hidden="1" customHeight="1" outlineLevel="1">
      <c r="A297" s="131" t="s">
        <v>47</v>
      </c>
      <c r="B297" s="132" t="s">
        <v>223</v>
      </c>
      <c r="C297" s="133">
        <v>1644565</v>
      </c>
      <c r="D297" s="133">
        <v>1212045</v>
      </c>
      <c r="E297" s="133">
        <v>2856610</v>
      </c>
    </row>
    <row r="298" spans="1:5" ht="18" hidden="1" customHeight="1" outlineLevel="1">
      <c r="A298" s="131" t="s">
        <v>47</v>
      </c>
      <c r="B298" s="132" t="s">
        <v>224</v>
      </c>
      <c r="C298" s="133">
        <v>134136</v>
      </c>
      <c r="D298" s="133">
        <v>3608644</v>
      </c>
      <c r="E298" s="133">
        <v>3742780</v>
      </c>
    </row>
    <row r="299" spans="1:5" ht="18" hidden="1" customHeight="1" outlineLevel="1">
      <c r="A299" s="131" t="s">
        <v>47</v>
      </c>
      <c r="B299" s="132" t="s">
        <v>225</v>
      </c>
      <c r="C299" s="133">
        <v>2299044</v>
      </c>
      <c r="D299" s="133">
        <v>7528259</v>
      </c>
      <c r="E299" s="133">
        <v>9827303</v>
      </c>
    </row>
    <row r="300" spans="1:5" ht="18" customHeight="1" collapsed="1">
      <c r="A300" s="131" t="s">
        <v>65</v>
      </c>
      <c r="B300" s="135" t="s">
        <v>262</v>
      </c>
      <c r="C300" s="133">
        <f>SUM($C$272:$C$299)</f>
        <v>60070205.810000002</v>
      </c>
      <c r="D300" s="133">
        <f>SUM($D$272:$D$299)</f>
        <v>638524895.3900001</v>
      </c>
      <c r="E300" s="133">
        <f>SUM($E$272:$E$299)</f>
        <v>698595101.20000005</v>
      </c>
    </row>
    <row r="301" spans="1:5" ht="18" hidden="1" customHeight="1" outlineLevel="1">
      <c r="A301" s="131"/>
      <c r="B301" s="132" t="s">
        <v>272</v>
      </c>
      <c r="C301" s="133">
        <v>676820</v>
      </c>
      <c r="D301" s="133">
        <v>7837756</v>
      </c>
      <c r="E301" s="133">
        <v>8514576</v>
      </c>
    </row>
    <row r="302" spans="1:5" ht="18" hidden="1" customHeight="1" outlineLevel="1">
      <c r="A302" s="131"/>
      <c r="B302" s="132" t="s">
        <v>203</v>
      </c>
      <c r="C302" s="133">
        <v>10917530</v>
      </c>
      <c r="D302" s="133">
        <v>608</v>
      </c>
      <c r="E302" s="133">
        <v>10918138</v>
      </c>
    </row>
    <row r="303" spans="1:5" ht="18" hidden="1" customHeight="1" outlineLevel="1">
      <c r="A303" s="131" t="s">
        <v>47</v>
      </c>
      <c r="B303" s="132" t="s">
        <v>204</v>
      </c>
      <c r="C303" s="133">
        <v>5115000</v>
      </c>
      <c r="D303" s="133">
        <v>21730428</v>
      </c>
      <c r="E303" s="133">
        <v>26845428</v>
      </c>
    </row>
    <row r="304" spans="1:5" ht="18" hidden="1" customHeight="1" outlineLevel="1">
      <c r="A304" s="131" t="s">
        <v>47</v>
      </c>
      <c r="B304" s="132" t="s">
        <v>205</v>
      </c>
      <c r="C304" s="133">
        <v>0</v>
      </c>
      <c r="D304" s="133">
        <v>7366959</v>
      </c>
      <c r="E304" s="133">
        <v>7366959</v>
      </c>
    </row>
    <row r="305" spans="1:5" ht="18" hidden="1" customHeight="1" outlineLevel="1">
      <c r="A305" s="131"/>
      <c r="B305" s="132" t="s">
        <v>206</v>
      </c>
      <c r="C305" s="133">
        <v>0</v>
      </c>
      <c r="D305" s="133">
        <v>0</v>
      </c>
      <c r="E305" s="133">
        <v>0</v>
      </c>
    </row>
    <row r="306" spans="1:5" ht="18" hidden="1" customHeight="1" outlineLevel="1">
      <c r="A306" s="131"/>
      <c r="B306" s="132" t="s">
        <v>207</v>
      </c>
      <c r="C306" s="133">
        <v>93992</v>
      </c>
      <c r="D306" s="133">
        <v>5737770</v>
      </c>
      <c r="E306" s="133">
        <v>5831762</v>
      </c>
    </row>
    <row r="307" spans="1:5" ht="18" hidden="1" customHeight="1" outlineLevel="1">
      <c r="A307" s="131" t="s">
        <v>47</v>
      </c>
      <c r="B307" s="132" t="s">
        <v>208</v>
      </c>
      <c r="C307" s="133">
        <v>54650406</v>
      </c>
      <c r="D307" s="133">
        <v>595757229</v>
      </c>
      <c r="E307" s="133">
        <v>650407635</v>
      </c>
    </row>
    <row r="308" spans="1:5" ht="18" hidden="1" customHeight="1" outlineLevel="1">
      <c r="A308" s="131" t="s">
        <v>47</v>
      </c>
      <c r="B308" s="132" t="s">
        <v>209</v>
      </c>
      <c r="C308" s="133">
        <v>18389398</v>
      </c>
      <c r="D308" s="133">
        <v>188520261</v>
      </c>
      <c r="E308" s="133">
        <v>206909659</v>
      </c>
    </row>
    <row r="309" spans="1:5" ht="18" hidden="1" customHeight="1" outlineLevel="1">
      <c r="A309" s="131"/>
      <c r="B309" s="132" t="s">
        <v>283</v>
      </c>
      <c r="C309" s="133"/>
      <c r="D309" s="133"/>
      <c r="E309" s="133"/>
    </row>
    <row r="310" spans="1:5" ht="18" hidden="1" customHeight="1" outlineLevel="1">
      <c r="A310" s="131" t="s">
        <v>47</v>
      </c>
      <c r="B310" s="132" t="s">
        <v>211</v>
      </c>
      <c r="C310" s="133">
        <v>53451678</v>
      </c>
      <c r="D310" s="133">
        <v>542376788</v>
      </c>
      <c r="E310" s="133">
        <v>595828466</v>
      </c>
    </row>
    <row r="311" spans="1:5" ht="18" hidden="1" customHeight="1" outlineLevel="1">
      <c r="A311" s="131"/>
      <c r="B311" s="132" t="s">
        <v>212</v>
      </c>
      <c r="C311" s="133">
        <v>16987964</v>
      </c>
      <c r="D311" s="133">
        <v>-393432</v>
      </c>
      <c r="E311" s="133">
        <v>16594532</v>
      </c>
    </row>
    <row r="312" spans="1:5" ht="18" hidden="1" customHeight="1" outlineLevel="1">
      <c r="A312" s="131" t="s">
        <v>47</v>
      </c>
      <c r="B312" s="132" t="s">
        <v>213</v>
      </c>
      <c r="C312" s="133">
        <v>32364792</v>
      </c>
      <c r="D312" s="133">
        <v>1116473226</v>
      </c>
      <c r="E312" s="133">
        <v>1148838018</v>
      </c>
    </row>
    <row r="313" spans="1:5" ht="18" hidden="1" customHeight="1" outlineLevel="1">
      <c r="A313" s="131" t="s">
        <v>47</v>
      </c>
      <c r="B313" s="132" t="s">
        <v>214</v>
      </c>
      <c r="C313" s="133">
        <v>13893768</v>
      </c>
      <c r="D313" s="133">
        <v>2125063</v>
      </c>
      <c r="E313" s="133">
        <v>16018831</v>
      </c>
    </row>
    <row r="314" spans="1:5" ht="18" hidden="1" customHeight="1" outlineLevel="1">
      <c r="A314" s="131"/>
      <c r="B314" s="132" t="s">
        <v>273</v>
      </c>
      <c r="C314" s="133">
        <v>301483</v>
      </c>
      <c r="D314" s="133">
        <v>38398765</v>
      </c>
      <c r="E314" s="133">
        <v>38700248</v>
      </c>
    </row>
    <row r="315" spans="1:5" ht="18" hidden="1" customHeight="1" outlineLevel="1">
      <c r="A315" s="131" t="s">
        <v>47</v>
      </c>
      <c r="B315" s="132" t="s">
        <v>215</v>
      </c>
      <c r="C315" s="133">
        <v>3188325.8428000002</v>
      </c>
      <c r="D315" s="133">
        <v>156673.15719999978</v>
      </c>
      <c r="E315" s="133">
        <v>3344999</v>
      </c>
    </row>
    <row r="316" spans="1:5" ht="18" hidden="1" customHeight="1" outlineLevel="1">
      <c r="A316" s="131" t="s">
        <v>47</v>
      </c>
      <c r="B316" s="132" t="s">
        <v>216</v>
      </c>
      <c r="C316" s="133">
        <v>608340</v>
      </c>
      <c r="D316" s="133">
        <v>67042797</v>
      </c>
      <c r="E316" s="133">
        <v>67651137</v>
      </c>
    </row>
    <row r="317" spans="1:5" ht="18" hidden="1" customHeight="1" outlineLevel="1">
      <c r="A317" s="131" t="s">
        <v>47</v>
      </c>
      <c r="B317" s="132" t="s">
        <v>217</v>
      </c>
      <c r="C317" s="133">
        <v>8698535.8840403948</v>
      </c>
      <c r="D317" s="133">
        <v>59377585.196965225</v>
      </c>
      <c r="E317" s="133">
        <v>68076121.081005618</v>
      </c>
    </row>
    <row r="318" spans="1:5" ht="18" hidden="1" customHeight="1" outlineLevel="1">
      <c r="A318" s="131" t="s">
        <v>47</v>
      </c>
      <c r="B318" s="132" t="s">
        <v>218</v>
      </c>
      <c r="C318" s="133">
        <v>22224000</v>
      </c>
      <c r="D318" s="133">
        <v>596020840</v>
      </c>
      <c r="E318" s="133">
        <v>618244840</v>
      </c>
    </row>
    <row r="319" spans="1:5" ht="18" hidden="1" customHeight="1" outlineLevel="1">
      <c r="A319" s="131" t="s">
        <v>47</v>
      </c>
      <c r="B319" s="132" t="s">
        <v>219</v>
      </c>
      <c r="C319" s="133">
        <v>0</v>
      </c>
      <c r="D319" s="133">
        <v>0</v>
      </c>
      <c r="E319" s="133">
        <v>0</v>
      </c>
    </row>
    <row r="320" spans="1:5" ht="18" hidden="1" customHeight="1" outlineLevel="1">
      <c r="A320" s="131"/>
      <c r="B320" s="132" t="s">
        <v>277</v>
      </c>
      <c r="C320" s="133">
        <v>682906</v>
      </c>
      <c r="D320" s="133">
        <v>6608264</v>
      </c>
      <c r="E320" s="133">
        <v>7291170</v>
      </c>
    </row>
    <row r="321" spans="1:5" ht="18" hidden="1" customHeight="1" outlineLevel="1">
      <c r="A321" s="131"/>
      <c r="B321" s="132" t="s">
        <v>220</v>
      </c>
      <c r="C321" s="133">
        <v>0</v>
      </c>
      <c r="D321" s="133">
        <v>11247855</v>
      </c>
      <c r="E321" s="133">
        <v>11247855</v>
      </c>
    </row>
    <row r="322" spans="1:5" ht="18" hidden="1" customHeight="1" outlineLevel="1">
      <c r="A322" s="131" t="s">
        <v>47</v>
      </c>
      <c r="B322" s="132" t="s">
        <v>221</v>
      </c>
      <c r="C322" s="134"/>
      <c r="D322" s="134"/>
      <c r="E322" s="133">
        <v>0</v>
      </c>
    </row>
    <row r="323" spans="1:5" ht="18" hidden="1" customHeight="1" outlineLevel="1">
      <c r="A323" s="131"/>
      <c r="B323" s="132" t="s">
        <v>274</v>
      </c>
      <c r="C323" s="133">
        <v>258809</v>
      </c>
      <c r="D323" s="133">
        <v>15682</v>
      </c>
      <c r="E323" s="133">
        <v>274491</v>
      </c>
    </row>
    <row r="324" spans="1:5" ht="18" hidden="1" customHeight="1" outlineLevel="1">
      <c r="A324" s="131" t="s">
        <v>47</v>
      </c>
      <c r="B324" s="132" t="s">
        <v>222</v>
      </c>
      <c r="C324" s="133">
        <v>41637291</v>
      </c>
      <c r="D324" s="133">
        <v>448938170</v>
      </c>
      <c r="E324" s="133">
        <v>490575461</v>
      </c>
    </row>
    <row r="325" spans="1:5" ht="18" hidden="1" customHeight="1" outlineLevel="1">
      <c r="A325" s="131"/>
      <c r="B325" s="132" t="s">
        <v>278</v>
      </c>
      <c r="C325" s="133">
        <v>1105567</v>
      </c>
      <c r="D325" s="133">
        <v>0</v>
      </c>
      <c r="E325" s="133">
        <v>1105567</v>
      </c>
    </row>
    <row r="326" spans="1:5" ht="18" hidden="1" customHeight="1" outlineLevel="1">
      <c r="A326" s="131" t="s">
        <v>47</v>
      </c>
      <c r="B326" s="132" t="s">
        <v>223</v>
      </c>
      <c r="C326" s="133">
        <v>17877000.640000001</v>
      </c>
      <c r="D326" s="133">
        <v>44257362.359999999</v>
      </c>
      <c r="E326" s="133">
        <v>62134363</v>
      </c>
    </row>
    <row r="327" spans="1:5" ht="18" hidden="1" customHeight="1" outlineLevel="1">
      <c r="A327" s="131" t="s">
        <v>47</v>
      </c>
      <c r="B327" s="132" t="s">
        <v>224</v>
      </c>
      <c r="C327" s="133">
        <v>5985036.7049999991</v>
      </c>
      <c r="D327" s="133">
        <v>124036274.295</v>
      </c>
      <c r="E327" s="133">
        <v>130021311</v>
      </c>
    </row>
    <row r="328" spans="1:5" ht="18" hidden="1" customHeight="1" outlineLevel="1">
      <c r="A328" s="131" t="s">
        <v>47</v>
      </c>
      <c r="B328" s="132" t="s">
        <v>225</v>
      </c>
      <c r="C328" s="133">
        <v>8448442</v>
      </c>
      <c r="D328" s="133">
        <v>110111992</v>
      </c>
      <c r="E328" s="133">
        <v>118560434</v>
      </c>
    </row>
    <row r="329" spans="1:5" ht="18" customHeight="1" collapsed="1">
      <c r="A329" s="131" t="s">
        <v>67</v>
      </c>
      <c r="B329" s="135" t="s">
        <v>263</v>
      </c>
      <c r="C329" s="133">
        <f>SUM($C$301:$C$328)</f>
        <v>317557085.07184035</v>
      </c>
      <c r="D329" s="133">
        <f>SUM($D$301:$D$328)</f>
        <v>3993744916.0091653</v>
      </c>
      <c r="E329" s="133">
        <f>SUM($E$301:$E$328)</f>
        <v>4311302001.0810051</v>
      </c>
    </row>
    <row r="330" spans="1:5" ht="18" hidden="1" customHeight="1" outlineLevel="1">
      <c r="A330" s="131"/>
      <c r="B330" s="132" t="s">
        <v>272</v>
      </c>
      <c r="C330" s="133">
        <v>1442493.56</v>
      </c>
      <c r="D330" s="133">
        <v>10686658.439999999</v>
      </c>
      <c r="E330" s="133">
        <v>12129152</v>
      </c>
    </row>
    <row r="331" spans="1:5" ht="18" hidden="1" customHeight="1" outlineLevel="1">
      <c r="A331" s="131"/>
      <c r="B331" s="132" t="s">
        <v>203</v>
      </c>
      <c r="C331" s="133">
        <v>24109488</v>
      </c>
      <c r="D331" s="133">
        <v>0</v>
      </c>
      <c r="E331" s="133">
        <v>24109488</v>
      </c>
    </row>
    <row r="332" spans="1:5" ht="18" hidden="1" customHeight="1" outlineLevel="1">
      <c r="A332" s="131" t="s">
        <v>47</v>
      </c>
      <c r="B332" s="132" t="s">
        <v>204</v>
      </c>
      <c r="C332" s="133">
        <v>11217425.520500001</v>
      </c>
      <c r="D332" s="133">
        <v>5159080.4794999994</v>
      </c>
      <c r="E332" s="133">
        <v>16376506</v>
      </c>
    </row>
    <row r="333" spans="1:5" ht="18" hidden="1" customHeight="1" outlineLevel="1">
      <c r="A333" s="131" t="s">
        <v>47</v>
      </c>
      <c r="B333" s="132" t="s">
        <v>205</v>
      </c>
      <c r="C333" s="133">
        <v>0</v>
      </c>
      <c r="D333" s="133">
        <v>34876460</v>
      </c>
      <c r="E333" s="133">
        <v>34876460</v>
      </c>
    </row>
    <row r="334" spans="1:5" ht="18" hidden="1" customHeight="1" outlineLevel="1">
      <c r="A334" s="131"/>
      <c r="B334" s="132" t="s">
        <v>206</v>
      </c>
      <c r="C334" s="133">
        <v>15498070</v>
      </c>
      <c r="D334" s="133">
        <v>38490457</v>
      </c>
      <c r="E334" s="133">
        <v>53988527</v>
      </c>
    </row>
    <row r="335" spans="1:5" ht="18" hidden="1" customHeight="1" outlineLevel="1">
      <c r="A335" s="131"/>
      <c r="B335" s="132" t="s">
        <v>207</v>
      </c>
      <c r="C335" s="133">
        <v>385596</v>
      </c>
      <c r="D335" s="133">
        <v>23085831</v>
      </c>
      <c r="E335" s="133">
        <v>23471427</v>
      </c>
    </row>
    <row r="336" spans="1:5" ht="18" hidden="1" customHeight="1" outlineLevel="1">
      <c r="A336" s="131" t="s">
        <v>47</v>
      </c>
      <c r="B336" s="132" t="s">
        <v>208</v>
      </c>
      <c r="C336" s="133">
        <v>102624188</v>
      </c>
      <c r="D336" s="133">
        <v>927926104</v>
      </c>
      <c r="E336" s="133">
        <v>1030550292</v>
      </c>
    </row>
    <row r="337" spans="1:5" ht="18" hidden="1" customHeight="1" outlineLevel="1">
      <c r="A337" s="131" t="s">
        <v>47</v>
      </c>
      <c r="B337" s="132" t="s">
        <v>209</v>
      </c>
      <c r="C337" s="133">
        <v>23056167</v>
      </c>
      <c r="D337" s="133">
        <v>394150982</v>
      </c>
      <c r="E337" s="133">
        <v>417207149</v>
      </c>
    </row>
    <row r="338" spans="1:5" ht="18" hidden="1" customHeight="1" outlineLevel="1">
      <c r="A338" s="131"/>
      <c r="B338" s="132" t="s">
        <v>283</v>
      </c>
      <c r="C338" s="133">
        <v>5788043</v>
      </c>
      <c r="D338" s="133">
        <v>0</v>
      </c>
      <c r="E338" s="133">
        <v>5788043</v>
      </c>
    </row>
    <row r="339" spans="1:5" ht="18" hidden="1" customHeight="1" outlineLevel="1">
      <c r="A339" s="131" t="s">
        <v>47</v>
      </c>
      <c r="B339" s="132" t="s">
        <v>211</v>
      </c>
      <c r="C339" s="133">
        <v>105468633</v>
      </c>
      <c r="D339" s="133">
        <v>579794809</v>
      </c>
      <c r="E339" s="133">
        <v>685263442</v>
      </c>
    </row>
    <row r="340" spans="1:5" ht="18" hidden="1" customHeight="1" outlineLevel="1">
      <c r="A340" s="131"/>
      <c r="B340" s="132" t="s">
        <v>212</v>
      </c>
      <c r="C340" s="133">
        <v>44350485</v>
      </c>
      <c r="D340" s="133">
        <v>1226204</v>
      </c>
      <c r="E340" s="133">
        <v>45576689</v>
      </c>
    </row>
    <row r="341" spans="1:5" ht="18" hidden="1" customHeight="1" outlineLevel="1">
      <c r="A341" s="131" t="s">
        <v>47</v>
      </c>
      <c r="B341" s="132" t="s">
        <v>213</v>
      </c>
      <c r="C341" s="133">
        <v>103571492</v>
      </c>
      <c r="D341" s="133">
        <v>1422342670</v>
      </c>
      <c r="E341" s="133">
        <v>1525914162</v>
      </c>
    </row>
    <row r="342" spans="1:5" ht="18" hidden="1" customHeight="1" outlineLevel="1">
      <c r="A342" s="131" t="s">
        <v>47</v>
      </c>
      <c r="B342" s="132" t="s">
        <v>214</v>
      </c>
      <c r="C342" s="133">
        <v>29261794</v>
      </c>
      <c r="D342" s="133">
        <v>7618454</v>
      </c>
      <c r="E342" s="133">
        <v>36880248</v>
      </c>
    </row>
    <row r="343" spans="1:5" ht="18" hidden="1" customHeight="1" outlineLevel="1">
      <c r="A343" s="131"/>
      <c r="B343" s="132" t="s">
        <v>273</v>
      </c>
      <c r="C343" s="133">
        <v>-301483</v>
      </c>
      <c r="D343" s="133">
        <v>115162798</v>
      </c>
      <c r="E343" s="133">
        <v>114861315</v>
      </c>
    </row>
    <row r="344" spans="1:5" ht="18" hidden="1" customHeight="1" outlineLevel="1">
      <c r="A344" s="131" t="s">
        <v>47</v>
      </c>
      <c r="B344" s="132" t="s">
        <v>215</v>
      </c>
      <c r="C344" s="133">
        <v>14348528</v>
      </c>
      <c r="D344" s="133">
        <v>868343</v>
      </c>
      <c r="E344" s="133">
        <v>15216871</v>
      </c>
    </row>
    <row r="345" spans="1:5" ht="18" hidden="1" customHeight="1" outlineLevel="1">
      <c r="A345" s="131" t="s">
        <v>47</v>
      </c>
      <c r="B345" s="132" t="s">
        <v>216</v>
      </c>
      <c r="C345" s="133">
        <v>0</v>
      </c>
      <c r="D345" s="133">
        <v>45785262</v>
      </c>
      <c r="E345" s="133">
        <v>45785262</v>
      </c>
    </row>
    <row r="346" spans="1:5" ht="18" hidden="1" customHeight="1" outlineLevel="1">
      <c r="A346" s="131" t="s">
        <v>47</v>
      </c>
      <c r="B346" s="132" t="s">
        <v>217</v>
      </c>
      <c r="C346" s="133">
        <v>4739893.3362988075</v>
      </c>
      <c r="D346" s="133">
        <v>34965566.409395859</v>
      </c>
      <c r="E346" s="133">
        <v>39705459.745694667</v>
      </c>
    </row>
    <row r="347" spans="1:5" ht="18" hidden="1" customHeight="1" outlineLevel="1">
      <c r="A347" s="131" t="s">
        <v>47</v>
      </c>
      <c r="B347" s="132" t="s">
        <v>218</v>
      </c>
      <c r="C347" s="133">
        <v>91569228</v>
      </c>
      <c r="D347" s="133">
        <v>521300933</v>
      </c>
      <c r="E347" s="133">
        <v>612870161</v>
      </c>
    </row>
    <row r="348" spans="1:5" ht="18" hidden="1" customHeight="1" outlineLevel="1">
      <c r="A348" s="131" t="s">
        <v>47</v>
      </c>
      <c r="B348" s="132" t="s">
        <v>219</v>
      </c>
      <c r="C348" s="133">
        <v>2906955</v>
      </c>
      <c r="D348" s="133">
        <v>8295186</v>
      </c>
      <c r="E348" s="133">
        <v>11202141</v>
      </c>
    </row>
    <row r="349" spans="1:5" ht="18" hidden="1" customHeight="1" outlineLevel="1">
      <c r="A349" s="131"/>
      <c r="B349" s="132" t="s">
        <v>277</v>
      </c>
      <c r="C349" s="133">
        <v>5183970</v>
      </c>
      <c r="D349" s="133">
        <v>23664901</v>
      </c>
      <c r="E349" s="133">
        <v>28848871</v>
      </c>
    </row>
    <row r="350" spans="1:5" ht="18" hidden="1" customHeight="1" outlineLevel="1">
      <c r="A350" s="131"/>
      <c r="B350" s="132" t="s">
        <v>220</v>
      </c>
      <c r="C350" s="133">
        <v>0</v>
      </c>
      <c r="D350" s="133">
        <v>11951112</v>
      </c>
      <c r="E350" s="133">
        <v>11951112</v>
      </c>
    </row>
    <row r="351" spans="1:5" ht="18" hidden="1" customHeight="1" outlineLevel="1">
      <c r="A351" s="131" t="s">
        <v>47</v>
      </c>
      <c r="B351" s="132" t="s">
        <v>221</v>
      </c>
      <c r="C351" s="133">
        <v>4780492</v>
      </c>
      <c r="D351" s="134"/>
      <c r="E351" s="133">
        <v>4780492</v>
      </c>
    </row>
    <row r="352" spans="1:5" ht="18" hidden="1" customHeight="1" outlineLevel="1">
      <c r="A352" s="131"/>
      <c r="B352" s="132" t="s">
        <v>274</v>
      </c>
      <c r="C352" s="133">
        <v>3300000</v>
      </c>
      <c r="D352" s="133">
        <v>0</v>
      </c>
      <c r="E352" s="133">
        <v>3300000</v>
      </c>
    </row>
    <row r="353" spans="1:5" ht="18" hidden="1" customHeight="1" outlineLevel="1">
      <c r="A353" s="131" t="s">
        <v>47</v>
      </c>
      <c r="B353" s="132" t="s">
        <v>222</v>
      </c>
      <c r="C353" s="133">
        <v>255757602</v>
      </c>
      <c r="D353" s="133">
        <v>538991503</v>
      </c>
      <c r="E353" s="133">
        <v>794749105</v>
      </c>
    </row>
    <row r="354" spans="1:5" ht="18" hidden="1" customHeight="1" outlineLevel="1">
      <c r="A354" s="131"/>
      <c r="B354" s="132" t="s">
        <v>278</v>
      </c>
      <c r="C354" s="133">
        <v>5869412</v>
      </c>
      <c r="D354" s="133">
        <v>0</v>
      </c>
      <c r="E354" s="133">
        <v>5869412</v>
      </c>
    </row>
    <row r="355" spans="1:5" ht="18" hidden="1" customHeight="1" outlineLevel="1">
      <c r="A355" s="131" t="s">
        <v>47</v>
      </c>
      <c r="B355" s="132" t="s">
        <v>223</v>
      </c>
      <c r="C355" s="133">
        <v>28376414.620000001</v>
      </c>
      <c r="D355" s="133">
        <v>42123994.379999995</v>
      </c>
      <c r="E355" s="133">
        <v>70500409</v>
      </c>
    </row>
    <row r="356" spans="1:5" ht="18" hidden="1" customHeight="1" outlineLevel="1">
      <c r="A356" s="131" t="s">
        <v>47</v>
      </c>
      <c r="B356" s="132" t="s">
        <v>224</v>
      </c>
      <c r="C356" s="133">
        <v>5571678.7487824969</v>
      </c>
      <c r="D356" s="133">
        <v>102770527.2512175</v>
      </c>
      <c r="E356" s="133">
        <v>108342206</v>
      </c>
    </row>
    <row r="357" spans="1:5" ht="18" hidden="1" customHeight="1" outlineLevel="1">
      <c r="A357" s="131" t="s">
        <v>47</v>
      </c>
      <c r="B357" s="132" t="s">
        <v>225</v>
      </c>
      <c r="C357" s="133">
        <v>3424825</v>
      </c>
      <c r="D357" s="133">
        <v>81753179</v>
      </c>
      <c r="E357" s="133">
        <v>85178004</v>
      </c>
    </row>
    <row r="358" spans="1:5" ht="18" customHeight="1" collapsed="1">
      <c r="A358" s="131" t="s">
        <v>69</v>
      </c>
      <c r="B358" s="135" t="s">
        <v>264</v>
      </c>
      <c r="C358" s="133">
        <f>SUM($C$330:$C$357)</f>
        <v>892301390.78558135</v>
      </c>
      <c r="D358" s="133">
        <f>SUM($D$330:$D$357)</f>
        <v>4972991014.9601135</v>
      </c>
      <c r="E358" s="133">
        <f>SUM($E$330:$E$357)</f>
        <v>5865292405.7456951</v>
      </c>
    </row>
    <row r="359" spans="1:5" ht="18" hidden="1" customHeight="1" outlineLevel="1">
      <c r="A359" s="131"/>
      <c r="B359" s="132" t="s">
        <v>272</v>
      </c>
      <c r="C359" s="133">
        <v>0</v>
      </c>
      <c r="D359" s="133">
        <v>0</v>
      </c>
      <c r="E359" s="133">
        <v>0</v>
      </c>
    </row>
    <row r="360" spans="1:5" ht="18" hidden="1" customHeight="1" outlineLevel="1">
      <c r="A360" s="131"/>
      <c r="B360" s="132" t="s">
        <v>203</v>
      </c>
      <c r="C360" s="133">
        <v>964609</v>
      </c>
      <c r="D360" s="133">
        <v>0</v>
      </c>
      <c r="E360" s="133">
        <v>964609</v>
      </c>
    </row>
    <row r="361" spans="1:5" ht="18" hidden="1" customHeight="1" outlineLevel="1">
      <c r="A361" s="131" t="s">
        <v>47</v>
      </c>
      <c r="B361" s="132" t="s">
        <v>204</v>
      </c>
      <c r="C361" s="133">
        <v>543962.68550000002</v>
      </c>
      <c r="D361" s="133">
        <v>969146.31449999998</v>
      </c>
      <c r="E361" s="133">
        <v>1513109</v>
      </c>
    </row>
    <row r="362" spans="1:5" ht="18" hidden="1" customHeight="1" outlineLevel="1">
      <c r="A362" s="131" t="s">
        <v>47</v>
      </c>
      <c r="B362" s="132" t="s">
        <v>205</v>
      </c>
      <c r="C362" s="133">
        <v>0</v>
      </c>
      <c r="D362" s="133">
        <v>182993</v>
      </c>
      <c r="E362" s="133">
        <v>182993</v>
      </c>
    </row>
    <row r="363" spans="1:5" ht="18" hidden="1" customHeight="1" outlineLevel="1">
      <c r="A363" s="131"/>
      <c r="B363" s="132" t="s">
        <v>206</v>
      </c>
      <c r="C363" s="133">
        <v>0</v>
      </c>
      <c r="D363" s="133">
        <v>0</v>
      </c>
      <c r="E363" s="133">
        <v>0</v>
      </c>
    </row>
    <row r="364" spans="1:5" ht="18" hidden="1" customHeight="1" outlineLevel="1">
      <c r="A364" s="131"/>
      <c r="B364" s="132" t="s">
        <v>207</v>
      </c>
      <c r="C364" s="133">
        <v>35964</v>
      </c>
      <c r="D364" s="133">
        <v>1726996</v>
      </c>
      <c r="E364" s="133">
        <v>1762960</v>
      </c>
    </row>
    <row r="365" spans="1:5" ht="18" hidden="1" customHeight="1" outlineLevel="1">
      <c r="A365" s="131" t="s">
        <v>47</v>
      </c>
      <c r="B365" s="132" t="s">
        <v>208</v>
      </c>
      <c r="C365" s="133">
        <v>42770677</v>
      </c>
      <c r="D365" s="133">
        <v>386731713</v>
      </c>
      <c r="E365" s="133">
        <v>429502390</v>
      </c>
    </row>
    <row r="366" spans="1:5" ht="18" hidden="1" customHeight="1" outlineLevel="1">
      <c r="A366" s="131" t="s">
        <v>47</v>
      </c>
      <c r="B366" s="132" t="s">
        <v>209</v>
      </c>
      <c r="C366" s="133">
        <v>2332348</v>
      </c>
      <c r="D366" s="133">
        <v>39872076</v>
      </c>
      <c r="E366" s="133">
        <v>42204424</v>
      </c>
    </row>
    <row r="367" spans="1:5" ht="18" hidden="1" customHeight="1" outlineLevel="1">
      <c r="A367" s="131"/>
      <c r="B367" s="132" t="s">
        <v>283</v>
      </c>
      <c r="C367" s="133"/>
      <c r="D367" s="133"/>
      <c r="E367" s="133"/>
    </row>
    <row r="368" spans="1:5" ht="18" hidden="1" customHeight="1" outlineLevel="1">
      <c r="A368" s="131" t="s">
        <v>47</v>
      </c>
      <c r="B368" s="132" t="s">
        <v>211</v>
      </c>
      <c r="C368" s="133">
        <v>36571224</v>
      </c>
      <c r="D368" s="133">
        <v>201043715</v>
      </c>
      <c r="E368" s="133">
        <v>237614939</v>
      </c>
    </row>
    <row r="369" spans="1:5" ht="18" hidden="1" customHeight="1" outlineLevel="1">
      <c r="A369" s="131"/>
      <c r="B369" s="132" t="s">
        <v>212</v>
      </c>
      <c r="C369" s="133">
        <v>15465760</v>
      </c>
      <c r="D369" s="133">
        <v>315628</v>
      </c>
      <c r="E369" s="133">
        <v>15781388</v>
      </c>
    </row>
    <row r="370" spans="1:5" ht="18" hidden="1" customHeight="1" outlineLevel="1">
      <c r="A370" s="131" t="s">
        <v>47</v>
      </c>
      <c r="B370" s="132" t="s">
        <v>213</v>
      </c>
      <c r="C370" s="133">
        <v>24403279</v>
      </c>
      <c r="D370" s="133">
        <v>444143893</v>
      </c>
      <c r="E370" s="133">
        <v>468547172</v>
      </c>
    </row>
    <row r="371" spans="1:5" ht="18" hidden="1" customHeight="1" outlineLevel="1">
      <c r="A371" s="131" t="s">
        <v>47</v>
      </c>
      <c r="B371" s="132" t="s">
        <v>214</v>
      </c>
      <c r="C371" s="133">
        <v>2485592</v>
      </c>
      <c r="D371" s="133">
        <v>647136</v>
      </c>
      <c r="E371" s="133">
        <v>3132728</v>
      </c>
    </row>
    <row r="372" spans="1:5" ht="18" hidden="1" customHeight="1" outlineLevel="1">
      <c r="A372" s="131"/>
      <c r="B372" s="132" t="s">
        <v>273</v>
      </c>
      <c r="C372" s="133">
        <v>0</v>
      </c>
      <c r="D372" s="133">
        <v>37318463</v>
      </c>
      <c r="E372" s="133">
        <v>37318463</v>
      </c>
    </row>
    <row r="373" spans="1:5" ht="18" hidden="1" customHeight="1" outlineLevel="1">
      <c r="A373" s="131" t="s">
        <v>47</v>
      </c>
      <c r="B373" s="132" t="s">
        <v>215</v>
      </c>
      <c r="C373" s="133">
        <v>384763</v>
      </c>
      <c r="D373" s="133">
        <v>23285</v>
      </c>
      <c r="E373" s="133">
        <v>408048</v>
      </c>
    </row>
    <row r="374" spans="1:5" ht="18" hidden="1" customHeight="1" outlineLevel="1">
      <c r="A374" s="131" t="s">
        <v>47</v>
      </c>
      <c r="B374" s="132" t="s">
        <v>216</v>
      </c>
      <c r="C374" s="133">
        <v>0</v>
      </c>
      <c r="D374" s="133">
        <v>3536823</v>
      </c>
      <c r="E374" s="133">
        <v>3536823</v>
      </c>
    </row>
    <row r="375" spans="1:5" ht="18" hidden="1" customHeight="1" outlineLevel="1">
      <c r="A375" s="131" t="s">
        <v>47</v>
      </c>
      <c r="B375" s="132" t="s">
        <v>217</v>
      </c>
      <c r="C375" s="133">
        <v>198335.60076261373</v>
      </c>
      <c r="D375" s="133">
        <v>1212030.092537106</v>
      </c>
      <c r="E375" s="133">
        <v>1410365.6932997198</v>
      </c>
    </row>
    <row r="376" spans="1:5" ht="18" hidden="1" customHeight="1" outlineLevel="1">
      <c r="A376" s="131" t="s">
        <v>47</v>
      </c>
      <c r="B376" s="132" t="s">
        <v>218</v>
      </c>
      <c r="C376" s="133">
        <v>7305476</v>
      </c>
      <c r="D376" s="133">
        <v>41589863</v>
      </c>
      <c r="E376" s="133">
        <v>48895339</v>
      </c>
    </row>
    <row r="377" spans="1:5" ht="18" hidden="1" customHeight="1" outlineLevel="1">
      <c r="A377" s="131" t="s">
        <v>47</v>
      </c>
      <c r="B377" s="132" t="s">
        <v>219</v>
      </c>
      <c r="C377" s="133">
        <v>0</v>
      </c>
      <c r="D377" s="133">
        <v>224909</v>
      </c>
      <c r="E377" s="133">
        <v>224909</v>
      </c>
    </row>
    <row r="378" spans="1:5" ht="18" hidden="1" customHeight="1" outlineLevel="1">
      <c r="A378" s="131"/>
      <c r="B378" s="132" t="s">
        <v>277</v>
      </c>
      <c r="C378" s="133">
        <v>121292</v>
      </c>
      <c r="D378" s="133">
        <v>1449443</v>
      </c>
      <c r="E378" s="133">
        <v>1570735</v>
      </c>
    </row>
    <row r="379" spans="1:5" ht="18" hidden="1" customHeight="1" outlineLevel="1">
      <c r="A379" s="131"/>
      <c r="B379" s="132" t="s">
        <v>220</v>
      </c>
      <c r="C379" s="133">
        <v>0</v>
      </c>
      <c r="D379" s="133">
        <v>3423027</v>
      </c>
      <c r="E379" s="133">
        <v>3423027</v>
      </c>
    </row>
    <row r="380" spans="1:5" ht="18" hidden="1" customHeight="1" outlineLevel="1">
      <c r="A380" s="131" t="s">
        <v>47</v>
      </c>
      <c r="B380" s="132" t="s">
        <v>221</v>
      </c>
      <c r="C380" s="133">
        <v>379541</v>
      </c>
      <c r="D380" s="134"/>
      <c r="E380" s="133">
        <v>379541</v>
      </c>
    </row>
    <row r="381" spans="1:5" ht="18" hidden="1" customHeight="1" outlineLevel="1">
      <c r="A381" s="131"/>
      <c r="B381" s="132" t="s">
        <v>274</v>
      </c>
      <c r="C381" s="133">
        <v>-167820</v>
      </c>
      <c r="D381" s="133">
        <v>0</v>
      </c>
      <c r="E381" s="133">
        <v>-167820</v>
      </c>
    </row>
    <row r="382" spans="1:5" ht="18" hidden="1" customHeight="1" outlineLevel="1">
      <c r="A382" s="131" t="s">
        <v>47</v>
      </c>
      <c r="B382" s="132" t="s">
        <v>222</v>
      </c>
      <c r="C382" s="133">
        <v>2575800</v>
      </c>
      <c r="D382" s="133">
        <v>21603840</v>
      </c>
      <c r="E382" s="133">
        <v>24179640</v>
      </c>
    </row>
    <row r="383" spans="1:5" ht="18" hidden="1" customHeight="1" outlineLevel="1">
      <c r="A383" s="131"/>
      <c r="B383" s="132" t="s">
        <v>278</v>
      </c>
      <c r="C383" s="133">
        <v>0</v>
      </c>
      <c r="D383" s="133">
        <v>0</v>
      </c>
      <c r="E383" s="133">
        <v>0</v>
      </c>
    </row>
    <row r="384" spans="1:5" ht="18" hidden="1" customHeight="1" outlineLevel="1">
      <c r="A384" s="131" t="s">
        <v>47</v>
      </c>
      <c r="B384" s="132" t="s">
        <v>223</v>
      </c>
      <c r="C384" s="133">
        <v>1764534.64</v>
      </c>
      <c r="D384" s="133">
        <v>2619402.3600000003</v>
      </c>
      <c r="E384" s="133">
        <v>4383937</v>
      </c>
    </row>
    <row r="385" spans="1:5" ht="18" hidden="1" customHeight="1" outlineLevel="1">
      <c r="A385" s="131" t="s">
        <v>47</v>
      </c>
      <c r="B385" s="132" t="s">
        <v>224</v>
      </c>
      <c r="C385" s="133">
        <v>280951.91440428665</v>
      </c>
      <c r="D385" s="133">
        <v>5182204.085595713</v>
      </c>
      <c r="E385" s="133">
        <v>5463156</v>
      </c>
    </row>
    <row r="386" spans="1:5" ht="18" hidden="1" customHeight="1" outlineLevel="1">
      <c r="A386" s="131" t="s">
        <v>47</v>
      </c>
      <c r="B386" s="132" t="s">
        <v>225</v>
      </c>
      <c r="C386" s="133">
        <v>386746</v>
      </c>
      <c r="D386" s="133">
        <v>5809236</v>
      </c>
      <c r="E386" s="133">
        <v>6195982</v>
      </c>
    </row>
    <row r="387" spans="1:5" ht="18" customHeight="1" collapsed="1">
      <c r="A387" s="131" t="s">
        <v>71</v>
      </c>
      <c r="B387" s="135" t="s">
        <v>265</v>
      </c>
      <c r="C387" s="133">
        <f>SUM($C$359:$C$386)</f>
        <v>138803035.84066689</v>
      </c>
      <c r="D387" s="133">
        <f>SUM($D$359:$D$386)</f>
        <v>1199625821.8526325</v>
      </c>
      <c r="E387" s="133">
        <f>SUM($E$359:$E$386)</f>
        <v>1338428857.6932998</v>
      </c>
    </row>
    <row r="388" spans="1:5" ht="18" hidden="1" customHeight="1" outlineLevel="1">
      <c r="A388" s="131"/>
      <c r="B388" s="132" t="s">
        <v>272</v>
      </c>
      <c r="C388" s="133">
        <v>1442493.56</v>
      </c>
      <c r="D388" s="133">
        <v>10686658.439999999</v>
      </c>
      <c r="E388" s="133">
        <v>12129152</v>
      </c>
    </row>
    <row r="389" spans="1:5" ht="18" hidden="1" customHeight="1" outlineLevel="1">
      <c r="A389" s="131"/>
      <c r="B389" s="132" t="s">
        <v>203</v>
      </c>
      <c r="C389" s="133">
        <v>25074097</v>
      </c>
      <c r="D389" s="133">
        <v>0</v>
      </c>
      <c r="E389" s="133">
        <v>25074097</v>
      </c>
    </row>
    <row r="390" spans="1:5" ht="18" hidden="1" customHeight="1" outlineLevel="1">
      <c r="A390" s="131" t="s">
        <v>47</v>
      </c>
      <c r="B390" s="132" t="s">
        <v>204</v>
      </c>
      <c r="C390" s="133">
        <v>11761388.206</v>
      </c>
      <c r="D390" s="133">
        <v>6128226.7939999998</v>
      </c>
      <c r="E390" s="133">
        <v>17889615</v>
      </c>
    </row>
    <row r="391" spans="1:5" ht="18" hidden="1" customHeight="1" outlineLevel="1">
      <c r="A391" s="131" t="s">
        <v>47</v>
      </c>
      <c r="B391" s="132" t="s">
        <v>205</v>
      </c>
      <c r="C391" s="133">
        <v>0</v>
      </c>
      <c r="D391" s="133">
        <v>35059453</v>
      </c>
      <c r="E391" s="133">
        <v>35059453</v>
      </c>
    </row>
    <row r="392" spans="1:5" ht="18" hidden="1" customHeight="1" outlineLevel="1">
      <c r="A392" s="131"/>
      <c r="B392" s="132" t="s">
        <v>206</v>
      </c>
      <c r="C392" s="133">
        <v>15498070</v>
      </c>
      <c r="D392" s="133">
        <v>38490457</v>
      </c>
      <c r="E392" s="133">
        <v>53988527</v>
      </c>
    </row>
    <row r="393" spans="1:5" ht="18" hidden="1" customHeight="1" outlineLevel="1">
      <c r="A393" s="131"/>
      <c r="B393" s="132" t="s">
        <v>207</v>
      </c>
      <c r="C393" s="133">
        <v>421560</v>
      </c>
      <c r="D393" s="133">
        <v>24812827</v>
      </c>
      <c r="E393" s="133">
        <v>25234387</v>
      </c>
    </row>
    <row r="394" spans="1:5" ht="18" hidden="1" customHeight="1" outlineLevel="1">
      <c r="A394" s="131" t="s">
        <v>47</v>
      </c>
      <c r="B394" s="132" t="s">
        <v>208</v>
      </c>
      <c r="C394" s="133">
        <v>145394865</v>
      </c>
      <c r="D394" s="133">
        <v>1314657817</v>
      </c>
      <c r="E394" s="133">
        <v>1460052682</v>
      </c>
    </row>
    <row r="395" spans="1:5" ht="18" hidden="1" customHeight="1" outlineLevel="1">
      <c r="A395" s="131" t="s">
        <v>47</v>
      </c>
      <c r="B395" s="132" t="s">
        <v>209</v>
      </c>
      <c r="C395" s="133">
        <v>25388515</v>
      </c>
      <c r="D395" s="133">
        <v>434023058</v>
      </c>
      <c r="E395" s="133">
        <v>459411573</v>
      </c>
    </row>
    <row r="396" spans="1:5" ht="18" hidden="1" customHeight="1" outlineLevel="1">
      <c r="A396" s="131"/>
      <c r="B396" s="132" t="s">
        <v>283</v>
      </c>
      <c r="C396" s="133">
        <v>5788043</v>
      </c>
      <c r="D396" s="133">
        <v>0</v>
      </c>
      <c r="E396" s="133">
        <v>5788043</v>
      </c>
    </row>
    <row r="397" spans="1:5" ht="18" hidden="1" customHeight="1" outlineLevel="1">
      <c r="A397" s="131" t="s">
        <v>47</v>
      </c>
      <c r="B397" s="132" t="s">
        <v>211</v>
      </c>
      <c r="C397" s="133">
        <v>142039857</v>
      </c>
      <c r="D397" s="133">
        <v>780838524</v>
      </c>
      <c r="E397" s="133">
        <v>922878381</v>
      </c>
    </row>
    <row r="398" spans="1:5" ht="18" hidden="1" customHeight="1" outlineLevel="1">
      <c r="A398" s="131"/>
      <c r="B398" s="132" t="s">
        <v>212</v>
      </c>
      <c r="C398" s="133">
        <v>59816245</v>
      </c>
      <c r="D398" s="133">
        <v>1541832</v>
      </c>
      <c r="E398" s="133">
        <v>61358077</v>
      </c>
    </row>
    <row r="399" spans="1:5" ht="18" hidden="1" customHeight="1" outlineLevel="1">
      <c r="A399" s="131" t="s">
        <v>47</v>
      </c>
      <c r="B399" s="132" t="s">
        <v>213</v>
      </c>
      <c r="C399" s="133">
        <v>127974771</v>
      </c>
      <c r="D399" s="133">
        <v>1866486563</v>
      </c>
      <c r="E399" s="133">
        <v>1994461334</v>
      </c>
    </row>
    <row r="400" spans="1:5" ht="18" hidden="1" customHeight="1" outlineLevel="1">
      <c r="A400" s="131" t="s">
        <v>47</v>
      </c>
      <c r="B400" s="132" t="s">
        <v>214</v>
      </c>
      <c r="C400" s="133">
        <v>31747386</v>
      </c>
      <c r="D400" s="133">
        <v>8265590</v>
      </c>
      <c r="E400" s="133">
        <v>40012976</v>
      </c>
    </row>
    <row r="401" spans="1:5" ht="18" hidden="1" customHeight="1" outlineLevel="1">
      <c r="A401" s="131"/>
      <c r="B401" s="132" t="s">
        <v>273</v>
      </c>
      <c r="C401" s="133">
        <v>-301483</v>
      </c>
      <c r="D401" s="133">
        <v>152481261</v>
      </c>
      <c r="E401" s="133">
        <v>152179778</v>
      </c>
    </row>
    <row r="402" spans="1:5" ht="18" hidden="1" customHeight="1" outlineLevel="1">
      <c r="A402" s="131" t="s">
        <v>47</v>
      </c>
      <c r="B402" s="132" t="s">
        <v>215</v>
      </c>
      <c r="C402" s="133">
        <v>14733291</v>
      </c>
      <c r="D402" s="133">
        <v>891628</v>
      </c>
      <c r="E402" s="133">
        <v>15624919</v>
      </c>
    </row>
    <row r="403" spans="1:5" ht="18" hidden="1" customHeight="1" outlineLevel="1">
      <c r="A403" s="131" t="s">
        <v>47</v>
      </c>
      <c r="B403" s="132" t="s">
        <v>216</v>
      </c>
      <c r="C403" s="133">
        <v>0</v>
      </c>
      <c r="D403" s="133">
        <v>49322085</v>
      </c>
      <c r="E403" s="133">
        <v>49322085</v>
      </c>
    </row>
    <row r="404" spans="1:5" ht="18" hidden="1" customHeight="1" outlineLevel="1">
      <c r="A404" s="131" t="s">
        <v>47</v>
      </c>
      <c r="B404" s="132" t="s">
        <v>217</v>
      </c>
      <c r="C404" s="133">
        <v>4938228.9370614216</v>
      </c>
      <c r="D404" s="133">
        <v>36177596.501932964</v>
      </c>
      <c r="E404" s="133">
        <v>41115825.438994385</v>
      </c>
    </row>
    <row r="405" spans="1:5" ht="18" hidden="1" customHeight="1" outlineLevel="1">
      <c r="A405" s="131" t="s">
        <v>47</v>
      </c>
      <c r="B405" s="132" t="s">
        <v>218</v>
      </c>
      <c r="C405" s="133">
        <v>98874704</v>
      </c>
      <c r="D405" s="133">
        <v>562890796</v>
      </c>
      <c r="E405" s="133">
        <v>661765500</v>
      </c>
    </row>
    <row r="406" spans="1:5" ht="18" hidden="1" customHeight="1" outlineLevel="1">
      <c r="A406" s="131" t="s">
        <v>47</v>
      </c>
      <c r="B406" s="132" t="s">
        <v>219</v>
      </c>
      <c r="C406" s="133">
        <v>2906955</v>
      </c>
      <c r="D406" s="133">
        <v>8520095</v>
      </c>
      <c r="E406" s="133">
        <v>11427050</v>
      </c>
    </row>
    <row r="407" spans="1:5" ht="18" hidden="1" customHeight="1" outlineLevel="1">
      <c r="A407" s="131"/>
      <c r="B407" s="132" t="s">
        <v>277</v>
      </c>
      <c r="C407" s="133">
        <v>5305262</v>
      </c>
      <c r="D407" s="133">
        <v>25114344</v>
      </c>
      <c r="E407" s="133">
        <v>30419606</v>
      </c>
    </row>
    <row r="408" spans="1:5" ht="18" hidden="1" customHeight="1" outlineLevel="1">
      <c r="A408" s="131"/>
      <c r="B408" s="132" t="s">
        <v>220</v>
      </c>
      <c r="C408" s="133">
        <v>0</v>
      </c>
      <c r="D408" s="133">
        <v>15374139</v>
      </c>
      <c r="E408" s="133">
        <v>15374139</v>
      </c>
    </row>
    <row r="409" spans="1:5" ht="18" hidden="1" customHeight="1" outlineLevel="1">
      <c r="A409" s="131" t="s">
        <v>47</v>
      </c>
      <c r="B409" s="132" t="s">
        <v>221</v>
      </c>
      <c r="C409" s="133">
        <v>5160033</v>
      </c>
      <c r="D409" s="133">
        <v>0</v>
      </c>
      <c r="E409" s="133">
        <v>5160033</v>
      </c>
    </row>
    <row r="410" spans="1:5" ht="18" hidden="1" customHeight="1" outlineLevel="1">
      <c r="A410" s="131"/>
      <c r="B410" s="132" t="s">
        <v>274</v>
      </c>
      <c r="C410" s="133">
        <v>3132180</v>
      </c>
      <c r="D410" s="133">
        <v>0</v>
      </c>
      <c r="E410" s="133">
        <v>3132180</v>
      </c>
    </row>
    <row r="411" spans="1:5" ht="18" hidden="1" customHeight="1" outlineLevel="1">
      <c r="A411" s="131" t="s">
        <v>47</v>
      </c>
      <c r="B411" s="132" t="s">
        <v>222</v>
      </c>
      <c r="C411" s="133">
        <v>258333402</v>
      </c>
      <c r="D411" s="133">
        <v>560595343</v>
      </c>
      <c r="E411" s="133">
        <v>818928745</v>
      </c>
    </row>
    <row r="412" spans="1:5" ht="18" hidden="1" customHeight="1" outlineLevel="1">
      <c r="A412" s="131"/>
      <c r="B412" s="132" t="s">
        <v>278</v>
      </c>
      <c r="C412" s="133">
        <v>5869412</v>
      </c>
      <c r="D412" s="133">
        <v>0</v>
      </c>
      <c r="E412" s="133">
        <v>5869412</v>
      </c>
    </row>
    <row r="413" spans="1:5" ht="18" hidden="1" customHeight="1" outlineLevel="1">
      <c r="A413" s="131" t="s">
        <v>47</v>
      </c>
      <c r="B413" s="132" t="s">
        <v>223</v>
      </c>
      <c r="C413" s="133">
        <v>30140949.260000002</v>
      </c>
      <c r="D413" s="133">
        <v>44743396.739999995</v>
      </c>
      <c r="E413" s="133">
        <v>74884346</v>
      </c>
    </row>
    <row r="414" spans="1:5" ht="18" hidden="1" customHeight="1" outlineLevel="1">
      <c r="A414" s="131" t="s">
        <v>47</v>
      </c>
      <c r="B414" s="132" t="s">
        <v>224</v>
      </c>
      <c r="C414" s="133">
        <v>5852630.6631867839</v>
      </c>
      <c r="D414" s="133">
        <v>107952731.33681321</v>
      </c>
      <c r="E414" s="133">
        <v>113805362</v>
      </c>
    </row>
    <row r="415" spans="1:5" ht="18" hidden="1" customHeight="1" outlineLevel="1">
      <c r="A415" s="131" t="s">
        <v>47</v>
      </c>
      <c r="B415" s="132" t="s">
        <v>225</v>
      </c>
      <c r="C415" s="133">
        <v>3811571</v>
      </c>
      <c r="D415" s="133">
        <v>87562415</v>
      </c>
      <c r="E415" s="133">
        <v>91373986</v>
      </c>
    </row>
    <row r="416" spans="1:5" ht="18" customHeight="1" collapsed="1">
      <c r="A416" s="131" t="s">
        <v>73</v>
      </c>
      <c r="B416" s="135" t="s">
        <v>266</v>
      </c>
      <c r="C416" s="133">
        <f>SUM($C$388:$C$415)</f>
        <v>1031104426.6262482</v>
      </c>
      <c r="D416" s="133">
        <f>SUM($D$388:$D$415)</f>
        <v>6172616836.812746</v>
      </c>
      <c r="E416" s="133">
        <f>SUM($E$388:$E$415)</f>
        <v>7203721263.4389944</v>
      </c>
    </row>
    <row r="417" spans="1:5" ht="18" hidden="1" customHeight="1" outlineLevel="1">
      <c r="A417" s="131"/>
      <c r="B417" s="138" t="s">
        <v>272</v>
      </c>
      <c r="C417" s="133">
        <v>0</v>
      </c>
      <c r="D417" s="133">
        <v>0</v>
      </c>
      <c r="E417" s="133">
        <v>0</v>
      </c>
    </row>
    <row r="418" spans="1:5" ht="18" hidden="1" customHeight="1" outlineLevel="1">
      <c r="A418" s="131"/>
      <c r="B418" s="138" t="s">
        <v>203</v>
      </c>
      <c r="C418" s="133">
        <v>0</v>
      </c>
      <c r="D418" s="133">
        <v>0</v>
      </c>
      <c r="E418" s="133">
        <v>0</v>
      </c>
    </row>
    <row r="419" spans="1:5" ht="18" hidden="1" customHeight="1" outlineLevel="1">
      <c r="A419" s="131" t="s">
        <v>47</v>
      </c>
      <c r="B419" s="138" t="s">
        <v>204</v>
      </c>
      <c r="C419" s="133">
        <v>635684.43699999992</v>
      </c>
      <c r="D419" s="133">
        <v>1132561.5630000001</v>
      </c>
      <c r="E419" s="133">
        <v>1768246</v>
      </c>
    </row>
    <row r="420" spans="1:5" ht="18" hidden="1" customHeight="1" outlineLevel="1">
      <c r="A420" s="131" t="s">
        <v>47</v>
      </c>
      <c r="B420" s="138" t="s">
        <v>205</v>
      </c>
      <c r="C420" s="133">
        <v>0</v>
      </c>
      <c r="D420" s="133">
        <v>0</v>
      </c>
      <c r="E420" s="133">
        <v>0</v>
      </c>
    </row>
    <row r="421" spans="1:5" ht="18" hidden="1" customHeight="1" outlineLevel="1">
      <c r="A421" s="131"/>
      <c r="B421" s="138" t="s">
        <v>206</v>
      </c>
      <c r="C421" s="133">
        <v>0</v>
      </c>
      <c r="D421" s="133">
        <v>0</v>
      </c>
      <c r="E421" s="133">
        <v>0</v>
      </c>
    </row>
    <row r="422" spans="1:5" ht="18" hidden="1" customHeight="1" outlineLevel="1">
      <c r="A422" s="131"/>
      <c r="B422" s="138" t="s">
        <v>207</v>
      </c>
      <c r="C422" s="133">
        <v>0</v>
      </c>
      <c r="D422" s="133">
        <v>0</v>
      </c>
      <c r="E422" s="133">
        <v>0</v>
      </c>
    </row>
    <row r="423" spans="1:5" ht="18" hidden="1" customHeight="1" outlineLevel="1">
      <c r="A423" s="131" t="s">
        <v>47</v>
      </c>
      <c r="B423" s="138" t="s">
        <v>208</v>
      </c>
      <c r="C423" s="133">
        <v>0</v>
      </c>
      <c r="D423" s="133">
        <v>0</v>
      </c>
      <c r="E423" s="133">
        <v>0</v>
      </c>
    </row>
    <row r="424" spans="1:5" ht="18" hidden="1" customHeight="1" outlineLevel="1">
      <c r="A424" s="131" t="s">
        <v>47</v>
      </c>
      <c r="B424" s="138" t="s">
        <v>209</v>
      </c>
      <c r="C424" s="133">
        <v>0</v>
      </c>
      <c r="D424" s="133">
        <v>0</v>
      </c>
      <c r="E424" s="133">
        <v>0</v>
      </c>
    </row>
    <row r="425" spans="1:5" ht="18" hidden="1" customHeight="1" outlineLevel="1">
      <c r="A425" s="131"/>
      <c r="B425" s="132" t="s">
        <v>283</v>
      </c>
      <c r="C425" s="133"/>
      <c r="D425" s="133"/>
      <c r="E425" s="133"/>
    </row>
    <row r="426" spans="1:5" ht="18" hidden="1" customHeight="1" outlineLevel="1">
      <c r="A426" s="131" t="s">
        <v>47</v>
      </c>
      <c r="B426" s="138" t="s">
        <v>211</v>
      </c>
      <c r="C426" s="133">
        <v>0</v>
      </c>
      <c r="D426" s="133">
        <v>0</v>
      </c>
      <c r="E426" s="133">
        <v>0</v>
      </c>
    </row>
    <row r="427" spans="1:5" ht="18" hidden="1" customHeight="1" outlineLevel="1">
      <c r="A427" s="131"/>
      <c r="B427" s="138" t="s">
        <v>212</v>
      </c>
      <c r="C427" s="133"/>
      <c r="D427" s="133"/>
      <c r="E427" s="133">
        <v>0</v>
      </c>
    </row>
    <row r="428" spans="1:5" ht="18" hidden="1" customHeight="1" outlineLevel="1">
      <c r="A428" s="131" t="s">
        <v>47</v>
      </c>
      <c r="B428" s="138" t="s">
        <v>213</v>
      </c>
      <c r="C428" s="134"/>
      <c r="D428" s="134"/>
      <c r="E428" s="133">
        <v>0</v>
      </c>
    </row>
    <row r="429" spans="1:5" ht="18" hidden="1" customHeight="1" outlineLevel="1">
      <c r="A429" s="131" t="s">
        <v>47</v>
      </c>
      <c r="B429" s="138" t="s">
        <v>214</v>
      </c>
      <c r="C429" s="133">
        <v>0</v>
      </c>
      <c r="D429" s="133">
        <v>0</v>
      </c>
      <c r="E429" s="133">
        <v>0</v>
      </c>
    </row>
    <row r="430" spans="1:5" ht="18" hidden="1" customHeight="1" outlineLevel="1">
      <c r="A430" s="131"/>
      <c r="B430" s="138" t="s">
        <v>273</v>
      </c>
      <c r="C430" s="133">
        <v>0</v>
      </c>
      <c r="D430" s="133">
        <v>0</v>
      </c>
      <c r="E430" s="133">
        <v>0</v>
      </c>
    </row>
    <row r="431" spans="1:5" ht="18" hidden="1" customHeight="1" outlineLevel="1">
      <c r="A431" s="131" t="s">
        <v>47</v>
      </c>
      <c r="B431" s="138" t="s">
        <v>215</v>
      </c>
      <c r="C431" s="133">
        <v>0</v>
      </c>
      <c r="D431" s="133">
        <v>0</v>
      </c>
      <c r="E431" s="133">
        <v>0</v>
      </c>
    </row>
    <row r="432" spans="1:5" ht="18" hidden="1" customHeight="1" outlineLevel="1">
      <c r="A432" s="131" t="s">
        <v>47</v>
      </c>
      <c r="B432" s="138" t="s">
        <v>216</v>
      </c>
      <c r="C432" s="133">
        <v>0</v>
      </c>
      <c r="D432" s="133">
        <v>0</v>
      </c>
      <c r="E432" s="133">
        <v>0</v>
      </c>
    </row>
    <row r="433" spans="1:5" ht="18" hidden="1" customHeight="1" outlineLevel="1">
      <c r="A433" s="131" t="s">
        <v>47</v>
      </c>
      <c r="B433" s="138" t="s">
        <v>217</v>
      </c>
      <c r="C433" s="133">
        <v>0</v>
      </c>
      <c r="D433" s="133">
        <v>0</v>
      </c>
      <c r="E433" s="133">
        <v>0</v>
      </c>
    </row>
    <row r="434" spans="1:5" ht="18" hidden="1" customHeight="1" outlineLevel="1">
      <c r="A434" s="131" t="s">
        <v>47</v>
      </c>
      <c r="B434" s="138" t="s">
        <v>218</v>
      </c>
      <c r="C434" s="133">
        <v>2222773</v>
      </c>
      <c r="D434" s="133">
        <v>12654180</v>
      </c>
      <c r="E434" s="133">
        <v>14876953</v>
      </c>
    </row>
    <row r="435" spans="1:5" ht="18" hidden="1" customHeight="1" outlineLevel="1">
      <c r="A435" s="131" t="s">
        <v>47</v>
      </c>
      <c r="B435" s="138" t="s">
        <v>219</v>
      </c>
      <c r="C435" s="133">
        <v>0</v>
      </c>
      <c r="D435" s="133">
        <v>0</v>
      </c>
      <c r="E435" s="133">
        <v>0</v>
      </c>
    </row>
    <row r="436" spans="1:5" ht="18" hidden="1" customHeight="1" outlineLevel="1">
      <c r="A436" s="131"/>
      <c r="B436" s="138" t="s">
        <v>277</v>
      </c>
      <c r="C436" s="133">
        <v>0</v>
      </c>
      <c r="D436" s="133">
        <v>0</v>
      </c>
      <c r="E436" s="133">
        <v>0</v>
      </c>
    </row>
    <row r="437" spans="1:5" ht="18" hidden="1" customHeight="1" outlineLevel="1">
      <c r="A437" s="131"/>
      <c r="B437" s="138" t="s">
        <v>220</v>
      </c>
      <c r="C437" s="133">
        <v>0</v>
      </c>
      <c r="D437" s="133">
        <v>0</v>
      </c>
      <c r="E437" s="133">
        <v>0</v>
      </c>
    </row>
    <row r="438" spans="1:5" ht="18" hidden="1" customHeight="1" outlineLevel="1">
      <c r="A438" s="131" t="s">
        <v>47</v>
      </c>
      <c r="B438" s="138" t="s">
        <v>221</v>
      </c>
      <c r="C438" s="134"/>
      <c r="D438" s="134"/>
      <c r="E438" s="133">
        <v>0</v>
      </c>
    </row>
    <row r="439" spans="1:5" ht="18" hidden="1" customHeight="1" outlineLevel="1">
      <c r="A439" s="131"/>
      <c r="B439" s="138" t="s">
        <v>274</v>
      </c>
      <c r="C439" s="133">
        <v>135982</v>
      </c>
      <c r="D439" s="133">
        <v>0</v>
      </c>
      <c r="E439" s="133">
        <v>135982</v>
      </c>
    </row>
    <row r="440" spans="1:5" ht="18" hidden="1" customHeight="1" outlineLevel="1">
      <c r="A440" s="131" t="s">
        <v>47</v>
      </c>
      <c r="B440" s="138" t="s">
        <v>222</v>
      </c>
      <c r="C440" s="133">
        <v>28835133</v>
      </c>
      <c r="D440" s="133">
        <v>16470000</v>
      </c>
      <c r="E440" s="133">
        <v>45305133</v>
      </c>
    </row>
    <row r="441" spans="1:5" ht="18" hidden="1" customHeight="1" outlineLevel="1">
      <c r="A441" s="131"/>
      <c r="B441" s="138" t="s">
        <v>278</v>
      </c>
      <c r="C441" s="133">
        <v>0</v>
      </c>
      <c r="D441" s="133">
        <v>0</v>
      </c>
      <c r="E441" s="133">
        <v>0</v>
      </c>
    </row>
    <row r="442" spans="1:5" ht="18" hidden="1" customHeight="1" outlineLevel="1">
      <c r="A442" s="131" t="s">
        <v>47</v>
      </c>
      <c r="B442" s="138" t="s">
        <v>223</v>
      </c>
      <c r="C442" s="134"/>
      <c r="D442" s="134"/>
      <c r="E442" s="133">
        <v>0</v>
      </c>
    </row>
    <row r="443" spans="1:5" ht="18" hidden="1" customHeight="1" outlineLevel="1">
      <c r="A443" s="131" t="s">
        <v>47</v>
      </c>
      <c r="B443" s="138" t="s">
        <v>224</v>
      </c>
      <c r="C443" s="134"/>
      <c r="D443" s="134"/>
      <c r="E443" s="133">
        <v>0</v>
      </c>
    </row>
    <row r="444" spans="1:5" ht="18" hidden="1" customHeight="1" outlineLevel="1">
      <c r="A444" s="131" t="s">
        <v>47</v>
      </c>
      <c r="B444" s="138" t="s">
        <v>225</v>
      </c>
      <c r="C444" s="133">
        <v>0</v>
      </c>
      <c r="D444" s="133">
        <v>0</v>
      </c>
      <c r="E444" s="133">
        <v>0</v>
      </c>
    </row>
    <row r="445" spans="1:5" ht="18" customHeight="1" collapsed="1">
      <c r="A445" s="131" t="s">
        <v>75</v>
      </c>
      <c r="B445" s="138" t="s">
        <v>267</v>
      </c>
      <c r="C445" s="133">
        <f>SUM($C$417:$C$444)</f>
        <v>31829572.436999999</v>
      </c>
      <c r="D445" s="133">
        <f>SUM($D$417:$D$444)</f>
        <v>30256741.563000001</v>
      </c>
      <c r="E445" s="133">
        <f>SUM($E$417:$E$444)</f>
        <v>62086314</v>
      </c>
    </row>
    <row r="446" spans="1:5" ht="18" hidden="1" customHeight="1" outlineLevel="1">
      <c r="A446" s="131"/>
      <c r="B446" s="138" t="s">
        <v>272</v>
      </c>
      <c r="C446" s="133">
        <v>2130091.56</v>
      </c>
      <c r="D446" s="133">
        <v>18836102.439999998</v>
      </c>
      <c r="E446" s="133">
        <v>20966194</v>
      </c>
    </row>
    <row r="447" spans="1:5" ht="18" hidden="1" customHeight="1" outlineLevel="1">
      <c r="A447" s="131"/>
      <c r="B447" s="138" t="s">
        <v>203</v>
      </c>
      <c r="C447" s="133">
        <v>38585264</v>
      </c>
      <c r="D447" s="133">
        <v>608</v>
      </c>
      <c r="E447" s="133">
        <v>38585872</v>
      </c>
    </row>
    <row r="448" spans="1:5" ht="18" hidden="1" customHeight="1" outlineLevel="1">
      <c r="A448" s="131" t="s">
        <v>47</v>
      </c>
      <c r="B448" s="138" t="s">
        <v>204</v>
      </c>
      <c r="C448" s="133">
        <v>18443331.802999999</v>
      </c>
      <c r="D448" s="133">
        <v>30614530.197000001</v>
      </c>
      <c r="E448" s="133">
        <v>49057862</v>
      </c>
    </row>
    <row r="449" spans="1:5" ht="18" hidden="1" customHeight="1" outlineLevel="1">
      <c r="A449" s="131" t="s">
        <v>47</v>
      </c>
      <c r="B449" s="138" t="s">
        <v>205</v>
      </c>
      <c r="C449" s="133">
        <v>0</v>
      </c>
      <c r="D449" s="133">
        <v>42811375</v>
      </c>
      <c r="E449" s="133">
        <v>42811375</v>
      </c>
    </row>
    <row r="450" spans="1:5" ht="18" hidden="1" customHeight="1" outlineLevel="1">
      <c r="A450" s="131"/>
      <c r="B450" s="138" t="s">
        <v>206</v>
      </c>
      <c r="C450" s="133">
        <v>17920340</v>
      </c>
      <c r="D450" s="133">
        <v>48315330</v>
      </c>
      <c r="E450" s="133">
        <v>66235670</v>
      </c>
    </row>
    <row r="451" spans="1:5" ht="18" hidden="1" customHeight="1" outlineLevel="1">
      <c r="A451" s="131"/>
      <c r="B451" s="138" t="s">
        <v>207</v>
      </c>
      <c r="C451" s="133">
        <v>520552</v>
      </c>
      <c r="D451" s="133">
        <v>30682493</v>
      </c>
      <c r="E451" s="133">
        <v>31203045</v>
      </c>
    </row>
    <row r="452" spans="1:5" ht="18" hidden="1" customHeight="1" outlineLevel="1">
      <c r="A452" s="131" t="s">
        <v>47</v>
      </c>
      <c r="B452" s="138" t="s">
        <v>208</v>
      </c>
      <c r="C452" s="133">
        <v>203190018</v>
      </c>
      <c r="D452" s="133">
        <v>1985908167</v>
      </c>
      <c r="E452" s="133">
        <v>2189098185</v>
      </c>
    </row>
    <row r="453" spans="1:5" ht="18" hidden="1" customHeight="1" outlineLevel="1">
      <c r="A453" s="131" t="s">
        <v>47</v>
      </c>
      <c r="B453" s="138" t="s">
        <v>209</v>
      </c>
      <c r="C453" s="133">
        <v>45176017</v>
      </c>
      <c r="D453" s="133">
        <v>649190879</v>
      </c>
      <c r="E453" s="133">
        <v>694366896</v>
      </c>
    </row>
    <row r="454" spans="1:5" ht="18" hidden="1" customHeight="1" outlineLevel="1">
      <c r="A454" s="131"/>
      <c r="B454" s="132" t="s">
        <v>283</v>
      </c>
      <c r="C454" s="133">
        <v>6129683</v>
      </c>
      <c r="D454" s="133">
        <v>0</v>
      </c>
      <c r="E454" s="133">
        <v>6129683</v>
      </c>
    </row>
    <row r="455" spans="1:5" ht="18" hidden="1" customHeight="1" outlineLevel="1">
      <c r="A455" s="131" t="s">
        <v>47</v>
      </c>
      <c r="B455" s="138" t="s">
        <v>211</v>
      </c>
      <c r="C455" s="133">
        <v>202146087</v>
      </c>
      <c r="D455" s="133">
        <v>1389714225</v>
      </c>
      <c r="E455" s="133">
        <v>1591860312</v>
      </c>
    </row>
    <row r="456" spans="1:5" ht="18" hidden="1" customHeight="1" outlineLevel="1">
      <c r="A456" s="131"/>
      <c r="B456" s="138" t="s">
        <v>212</v>
      </c>
      <c r="C456" s="133">
        <v>77018597</v>
      </c>
      <c r="D456" s="133">
        <v>1148400</v>
      </c>
      <c r="E456" s="133">
        <v>78166997</v>
      </c>
    </row>
    <row r="457" spans="1:5" ht="18" hidden="1" customHeight="1" outlineLevel="1">
      <c r="A457" s="131" t="s">
        <v>47</v>
      </c>
      <c r="B457" s="138" t="s">
        <v>213</v>
      </c>
      <c r="C457" s="133">
        <v>169699454</v>
      </c>
      <c r="D457" s="133">
        <v>3246644580</v>
      </c>
      <c r="E457" s="133">
        <v>3416344034</v>
      </c>
    </row>
    <row r="458" spans="1:5" ht="18" hidden="1" customHeight="1" outlineLevel="1">
      <c r="A458" s="131" t="s">
        <v>47</v>
      </c>
      <c r="B458" s="138" t="s">
        <v>214</v>
      </c>
      <c r="C458" s="133">
        <v>46613866</v>
      </c>
      <c r="D458" s="133">
        <v>10400671</v>
      </c>
      <c r="E458" s="133">
        <v>57014537</v>
      </c>
    </row>
    <row r="459" spans="1:5" ht="18" hidden="1" customHeight="1" outlineLevel="1">
      <c r="A459" s="131"/>
      <c r="B459" s="138" t="s">
        <v>273</v>
      </c>
      <c r="C459" s="133">
        <v>0</v>
      </c>
      <c r="D459" s="133">
        <v>194107805</v>
      </c>
      <c r="E459" s="133">
        <v>194107805</v>
      </c>
    </row>
    <row r="460" spans="1:5" ht="18" hidden="1" customHeight="1" outlineLevel="1">
      <c r="A460" s="131" t="s">
        <v>47</v>
      </c>
      <c r="B460" s="138" t="s">
        <v>215</v>
      </c>
      <c r="C460" s="133">
        <v>18277302.842799999</v>
      </c>
      <c r="D460" s="133">
        <v>1049524.1571999998</v>
      </c>
      <c r="E460" s="133">
        <v>19326827</v>
      </c>
    </row>
    <row r="461" spans="1:5" ht="18" hidden="1" customHeight="1" outlineLevel="1">
      <c r="A461" s="131" t="s">
        <v>47</v>
      </c>
      <c r="B461" s="138" t="s">
        <v>216</v>
      </c>
      <c r="C461" s="133">
        <v>608395</v>
      </c>
      <c r="D461" s="133">
        <v>117301581</v>
      </c>
      <c r="E461" s="133">
        <v>117909976</v>
      </c>
    </row>
    <row r="462" spans="1:5" ht="18" hidden="1" customHeight="1" outlineLevel="1">
      <c r="A462" s="131" t="s">
        <v>47</v>
      </c>
      <c r="B462" s="138" t="s">
        <v>217</v>
      </c>
      <c r="C462" s="133">
        <v>13720006.471101817</v>
      </c>
      <c r="D462" s="133">
        <v>100199105.24889818</v>
      </c>
      <c r="E462" s="133">
        <v>113919111.72</v>
      </c>
    </row>
    <row r="463" spans="1:5" ht="18" hidden="1" customHeight="1" outlineLevel="1">
      <c r="A463" s="131" t="s">
        <v>47</v>
      </c>
      <c r="B463" s="138" t="s">
        <v>218</v>
      </c>
      <c r="C463" s="133">
        <v>124693147</v>
      </c>
      <c r="D463" s="133">
        <v>1249084567</v>
      </c>
      <c r="E463" s="133">
        <v>1373777714</v>
      </c>
    </row>
    <row r="464" spans="1:5" ht="18" hidden="1" customHeight="1" outlineLevel="1">
      <c r="A464" s="131" t="s">
        <v>47</v>
      </c>
      <c r="B464" s="138" t="s">
        <v>219</v>
      </c>
      <c r="C464" s="133">
        <v>5238123</v>
      </c>
      <c r="D464" s="133">
        <v>15172232</v>
      </c>
      <c r="E464" s="133">
        <v>20410355</v>
      </c>
    </row>
    <row r="465" spans="1:5" ht="18" hidden="1" customHeight="1" outlineLevel="1">
      <c r="A465" s="131"/>
      <c r="B465" s="138" t="s">
        <v>277</v>
      </c>
      <c r="C465" s="133">
        <v>6208168</v>
      </c>
      <c r="D465" s="133">
        <v>31952608</v>
      </c>
      <c r="E465" s="133">
        <v>38160776</v>
      </c>
    </row>
    <row r="466" spans="1:5" ht="18" hidden="1" customHeight="1" outlineLevel="1">
      <c r="A466" s="131"/>
      <c r="B466" s="138" t="s">
        <v>220</v>
      </c>
      <c r="C466" s="133">
        <v>0</v>
      </c>
      <c r="D466" s="133">
        <v>29374273</v>
      </c>
      <c r="E466" s="133">
        <v>29374273</v>
      </c>
    </row>
    <row r="467" spans="1:5" ht="18" hidden="1" customHeight="1" outlineLevel="1">
      <c r="A467" s="131" t="s">
        <v>47</v>
      </c>
      <c r="B467" s="138" t="s">
        <v>221</v>
      </c>
      <c r="C467" s="133">
        <v>5881523</v>
      </c>
      <c r="D467" s="133">
        <v>0</v>
      </c>
      <c r="E467" s="133">
        <v>5881523</v>
      </c>
    </row>
    <row r="468" spans="1:5" ht="18" hidden="1" customHeight="1" outlineLevel="1">
      <c r="A468" s="131"/>
      <c r="B468" s="138" t="s">
        <v>274</v>
      </c>
      <c r="C468" s="133">
        <v>3526971</v>
      </c>
      <c r="D468" s="133">
        <v>15682</v>
      </c>
      <c r="E468" s="133">
        <v>3542653</v>
      </c>
    </row>
    <row r="469" spans="1:5" ht="18" hidden="1" customHeight="1" outlineLevel="1">
      <c r="A469" s="131" t="s">
        <v>47</v>
      </c>
      <c r="B469" s="138" t="s">
        <v>222</v>
      </c>
      <c r="C469" s="133">
        <v>351652298</v>
      </c>
      <c r="D469" s="133">
        <v>1111605532</v>
      </c>
      <c r="E469" s="133">
        <v>1463257830</v>
      </c>
    </row>
    <row r="470" spans="1:5" ht="18" hidden="1" customHeight="1" outlineLevel="1">
      <c r="A470" s="131"/>
      <c r="B470" s="138" t="s">
        <v>278</v>
      </c>
      <c r="C470" s="133">
        <v>6988679</v>
      </c>
      <c r="D470" s="133">
        <v>0</v>
      </c>
      <c r="E470" s="133">
        <v>6988679</v>
      </c>
    </row>
    <row r="471" spans="1:5" ht="18" hidden="1" customHeight="1" outlineLevel="1">
      <c r="A471" s="131" t="s">
        <v>47</v>
      </c>
      <c r="B471" s="138" t="s">
        <v>223</v>
      </c>
      <c r="C471" s="133">
        <v>49662514.900000006</v>
      </c>
      <c r="D471" s="133">
        <v>90212804.099999994</v>
      </c>
      <c r="E471" s="133">
        <v>139875319</v>
      </c>
    </row>
    <row r="472" spans="1:5" ht="18" hidden="1" customHeight="1" outlineLevel="1">
      <c r="A472" s="131" t="s">
        <v>47</v>
      </c>
      <c r="B472" s="138" t="s">
        <v>224</v>
      </c>
      <c r="C472" s="133">
        <v>11971803.368186783</v>
      </c>
      <c r="D472" s="133">
        <v>235597649.63181323</v>
      </c>
      <c r="E472" s="133">
        <v>247569453</v>
      </c>
    </row>
    <row r="473" spans="1:5" ht="18" hidden="1" customHeight="1" outlineLevel="1">
      <c r="A473" s="131" t="s">
        <v>47</v>
      </c>
      <c r="B473" s="138" t="s">
        <v>225</v>
      </c>
      <c r="C473" s="133">
        <v>14559057</v>
      </c>
      <c r="D473" s="133">
        <v>205202666</v>
      </c>
      <c r="E473" s="133">
        <v>219761723</v>
      </c>
    </row>
    <row r="474" spans="1:5" ht="18" customHeight="1" collapsed="1">
      <c r="A474" s="131" t="s">
        <v>77</v>
      </c>
      <c r="B474" s="139" t="s">
        <v>268</v>
      </c>
      <c r="C474" s="133">
        <f>SUM($C$446:$C$473)</f>
        <v>1440561289.9450886</v>
      </c>
      <c r="D474" s="133">
        <f>SUM($D$446:$D$473)</f>
        <v>10835143389.774912</v>
      </c>
      <c r="E474" s="133">
        <f>SUM($E$446:$E$473)</f>
        <v>12275704679.719999</v>
      </c>
    </row>
    <row r="475" spans="1:5" ht="18" hidden="1" customHeight="1" outlineLevel="1">
      <c r="A475" s="131"/>
      <c r="B475" s="138" t="s">
        <v>272</v>
      </c>
      <c r="C475" s="133">
        <v>0</v>
      </c>
      <c r="D475" s="133">
        <v>3372440.0000000037</v>
      </c>
      <c r="E475" s="133">
        <v>3372440.0000000037</v>
      </c>
    </row>
    <row r="476" spans="1:5" ht="18" hidden="1" customHeight="1" outlineLevel="1">
      <c r="A476" s="131"/>
      <c r="B476" s="138" t="s">
        <v>203</v>
      </c>
      <c r="C476" s="133">
        <v>6150874</v>
      </c>
      <c r="D476" s="133">
        <v>0</v>
      </c>
      <c r="E476" s="133">
        <v>6150874</v>
      </c>
    </row>
    <row r="477" spans="1:5" ht="18" hidden="1" customHeight="1" outlineLevel="1">
      <c r="A477" s="131" t="s">
        <v>47</v>
      </c>
      <c r="B477" s="138" t="s">
        <v>204</v>
      </c>
      <c r="C477" s="133">
        <v>1602049.1969999999</v>
      </c>
      <c r="D477" s="133">
        <v>2854276.8030000003</v>
      </c>
      <c r="E477" s="133">
        <v>4456326</v>
      </c>
    </row>
    <row r="478" spans="1:5" ht="18" hidden="1" customHeight="1" outlineLevel="1">
      <c r="A478" s="131" t="s">
        <v>47</v>
      </c>
      <c r="B478" s="138" t="s">
        <v>205</v>
      </c>
      <c r="C478" s="133">
        <v>0</v>
      </c>
      <c r="D478" s="133">
        <v>1958764</v>
      </c>
      <c r="E478" s="133">
        <v>1958764</v>
      </c>
    </row>
    <row r="479" spans="1:5" ht="18" hidden="1" customHeight="1" outlineLevel="1">
      <c r="A479" s="131"/>
      <c r="B479" s="138" t="s">
        <v>206</v>
      </c>
      <c r="C479" s="133">
        <v>808726</v>
      </c>
      <c r="D479" s="133">
        <v>2366098</v>
      </c>
      <c r="E479" s="133">
        <v>3174824</v>
      </c>
    </row>
    <row r="480" spans="1:5" ht="18" hidden="1" customHeight="1" outlineLevel="1">
      <c r="A480" s="131"/>
      <c r="B480" s="138" t="s">
        <v>207</v>
      </c>
      <c r="C480" s="133">
        <v>63151</v>
      </c>
      <c r="D480" s="133">
        <v>2193720</v>
      </c>
      <c r="E480" s="133">
        <v>2256871</v>
      </c>
    </row>
    <row r="481" spans="1:5" ht="18" hidden="1" customHeight="1" outlineLevel="1">
      <c r="A481" s="131" t="s">
        <v>47</v>
      </c>
      <c r="B481" s="138" t="s">
        <v>208</v>
      </c>
      <c r="C481" s="133">
        <v>32603882</v>
      </c>
      <c r="D481" s="133">
        <v>294803732</v>
      </c>
      <c r="E481" s="133">
        <v>327407614</v>
      </c>
    </row>
    <row r="482" spans="1:5" ht="18" hidden="1" customHeight="1" outlineLevel="1">
      <c r="A482" s="131" t="s">
        <v>47</v>
      </c>
      <c r="B482" s="138" t="s">
        <v>209</v>
      </c>
      <c r="C482" s="133">
        <v>6823252</v>
      </c>
      <c r="D482" s="133">
        <v>116645219</v>
      </c>
      <c r="E482" s="133">
        <v>123468471</v>
      </c>
    </row>
    <row r="483" spans="1:5" ht="18" hidden="1" customHeight="1" outlineLevel="1">
      <c r="A483" s="131"/>
      <c r="B483" s="132" t="s">
        <v>283</v>
      </c>
      <c r="C483" s="133">
        <v>625896</v>
      </c>
      <c r="D483" s="133">
        <v>0</v>
      </c>
      <c r="E483" s="133">
        <v>625896</v>
      </c>
    </row>
    <row r="484" spans="1:5" ht="18" hidden="1" customHeight="1" outlineLevel="1">
      <c r="A484" s="131" t="s">
        <v>47</v>
      </c>
      <c r="B484" s="138" t="s">
        <v>211</v>
      </c>
      <c r="C484" s="133">
        <v>67839402</v>
      </c>
      <c r="D484" s="133">
        <v>165260240</v>
      </c>
      <c r="E484" s="133">
        <v>233099642</v>
      </c>
    </row>
    <row r="485" spans="1:5" ht="18" hidden="1" customHeight="1" outlineLevel="1">
      <c r="A485" s="131"/>
      <c r="B485" s="138" t="s">
        <v>212</v>
      </c>
      <c r="C485" s="133">
        <v>1480844</v>
      </c>
      <c r="D485" s="133">
        <v>152912</v>
      </c>
      <c r="E485" s="133">
        <v>1633756</v>
      </c>
    </row>
    <row r="486" spans="1:5" ht="18" hidden="1" customHeight="1" outlineLevel="1">
      <c r="A486" s="131" t="s">
        <v>47</v>
      </c>
      <c r="B486" s="138" t="s">
        <v>213</v>
      </c>
      <c r="C486" s="133">
        <v>32445613</v>
      </c>
      <c r="D486" s="133">
        <v>336559409</v>
      </c>
      <c r="E486" s="133">
        <v>369005022</v>
      </c>
    </row>
    <row r="487" spans="1:5" ht="18" hidden="1" customHeight="1" outlineLevel="1">
      <c r="A487" s="131" t="s">
        <v>47</v>
      </c>
      <c r="B487" s="138" t="s">
        <v>214</v>
      </c>
      <c r="C487" s="133">
        <v>2839669</v>
      </c>
      <c r="D487" s="133">
        <v>739322</v>
      </c>
      <c r="E487" s="133">
        <v>3578991</v>
      </c>
    </row>
    <row r="488" spans="1:5" ht="18" hidden="1" customHeight="1" outlineLevel="1">
      <c r="A488" s="131"/>
      <c r="B488" s="138" t="s">
        <v>273</v>
      </c>
      <c r="C488" s="133">
        <v>0</v>
      </c>
      <c r="D488" s="133">
        <v>35660088</v>
      </c>
      <c r="E488" s="133">
        <v>35660088</v>
      </c>
    </row>
    <row r="489" spans="1:5" ht="18" hidden="1" customHeight="1" outlineLevel="1">
      <c r="A489" s="131" t="s">
        <v>47</v>
      </c>
      <c r="B489" s="138" t="s">
        <v>215</v>
      </c>
      <c r="C489" s="133">
        <v>1320664</v>
      </c>
      <c r="D489" s="133">
        <v>79924</v>
      </c>
      <c r="E489" s="133">
        <v>1400588</v>
      </c>
    </row>
    <row r="490" spans="1:5" ht="18" hidden="1" customHeight="1" outlineLevel="1">
      <c r="A490" s="131" t="s">
        <v>47</v>
      </c>
      <c r="B490" s="138" t="s">
        <v>216</v>
      </c>
      <c r="C490" s="133">
        <v>684979</v>
      </c>
      <c r="D490" s="133">
        <v>2244192</v>
      </c>
      <c r="E490" s="133">
        <v>2929171</v>
      </c>
    </row>
    <row r="491" spans="1:5" ht="18" hidden="1" customHeight="1" outlineLevel="1">
      <c r="A491" s="131" t="s">
        <v>47</v>
      </c>
      <c r="B491" s="138" t="s">
        <v>217</v>
      </c>
      <c r="C491" s="133">
        <v>3891585.2293522349</v>
      </c>
      <c r="D491" s="133">
        <v>9343727.4306477644</v>
      </c>
      <c r="E491" s="133">
        <v>13235312.66</v>
      </c>
    </row>
    <row r="492" spans="1:5" ht="18" hidden="1" customHeight="1" outlineLevel="1">
      <c r="A492" s="131" t="s">
        <v>47</v>
      </c>
      <c r="B492" s="138" t="s">
        <v>218</v>
      </c>
      <c r="C492" s="133">
        <v>40630534</v>
      </c>
      <c r="D492" s="133">
        <v>88136805</v>
      </c>
      <c r="E492" s="133">
        <v>128767339</v>
      </c>
    </row>
    <row r="493" spans="1:5" ht="18" hidden="1" customHeight="1" outlineLevel="1">
      <c r="A493" s="131" t="s">
        <v>47</v>
      </c>
      <c r="B493" s="138" t="s">
        <v>219</v>
      </c>
      <c r="C493" s="133">
        <v>209052</v>
      </c>
      <c r="D493" s="133">
        <v>596542</v>
      </c>
      <c r="E493" s="133">
        <v>805594</v>
      </c>
    </row>
    <row r="494" spans="1:5" ht="18" hidden="1" customHeight="1" outlineLevel="1">
      <c r="A494" s="131"/>
      <c r="B494" s="138" t="s">
        <v>277</v>
      </c>
      <c r="C494" s="133">
        <v>-553721</v>
      </c>
      <c r="D494" s="133">
        <v>-2684415</v>
      </c>
      <c r="E494" s="133">
        <v>-3238136</v>
      </c>
    </row>
    <row r="495" spans="1:5" ht="18" hidden="1" customHeight="1" outlineLevel="1">
      <c r="A495" s="131"/>
      <c r="B495" s="138" t="s">
        <v>220</v>
      </c>
      <c r="C495" s="133">
        <v>0</v>
      </c>
      <c r="D495" s="133">
        <v>0</v>
      </c>
      <c r="E495" s="133">
        <v>0</v>
      </c>
    </row>
    <row r="496" spans="1:5" ht="18" hidden="1" customHeight="1" outlineLevel="1">
      <c r="A496" s="131" t="s">
        <v>47</v>
      </c>
      <c r="B496" s="138" t="s">
        <v>221</v>
      </c>
      <c r="C496" s="133">
        <v>896790</v>
      </c>
      <c r="D496" s="133">
        <v>0</v>
      </c>
      <c r="E496" s="133">
        <v>896790</v>
      </c>
    </row>
    <row r="497" spans="1:5" ht="18" hidden="1" customHeight="1" outlineLevel="1">
      <c r="A497" s="131"/>
      <c r="B497" s="138" t="s">
        <v>274</v>
      </c>
      <c r="C497" s="133">
        <v>13133</v>
      </c>
      <c r="D497" s="133">
        <v>0</v>
      </c>
      <c r="E497" s="133">
        <v>13133</v>
      </c>
    </row>
    <row r="498" spans="1:5" ht="18" hidden="1" customHeight="1" outlineLevel="1">
      <c r="A498" s="131" t="s">
        <v>47</v>
      </c>
      <c r="B498" s="138" t="s">
        <v>222</v>
      </c>
      <c r="C498" s="133">
        <v>119695055</v>
      </c>
      <c r="D498" s="133">
        <v>161040371</v>
      </c>
      <c r="E498" s="133">
        <v>280735426</v>
      </c>
    </row>
    <row r="499" spans="1:5" ht="18" hidden="1" customHeight="1" outlineLevel="1">
      <c r="A499" s="131"/>
      <c r="B499" s="138" t="s">
        <v>278</v>
      </c>
      <c r="C499" s="133">
        <v>488713</v>
      </c>
      <c r="D499" s="133">
        <v>0</v>
      </c>
      <c r="E499" s="133">
        <v>488713</v>
      </c>
    </row>
    <row r="500" spans="1:5" ht="18" hidden="1" customHeight="1" outlineLevel="1">
      <c r="A500" s="131" t="s">
        <v>47</v>
      </c>
      <c r="B500" s="138" t="s">
        <v>223</v>
      </c>
      <c r="C500" s="133">
        <v>9059609</v>
      </c>
      <c r="D500" s="133">
        <v>3347958</v>
      </c>
      <c r="E500" s="133">
        <v>12407567</v>
      </c>
    </row>
    <row r="501" spans="1:5" ht="18" hidden="1" customHeight="1" outlineLevel="1">
      <c r="A501" s="131" t="s">
        <v>47</v>
      </c>
      <c r="B501" s="138" t="s">
        <v>224</v>
      </c>
      <c r="C501" s="133">
        <v>2029913.4208164818</v>
      </c>
      <c r="D501" s="133">
        <v>37442085.579183519</v>
      </c>
      <c r="E501" s="133">
        <v>39471999</v>
      </c>
    </row>
    <row r="502" spans="1:5" ht="18" hidden="1" customHeight="1" outlineLevel="1">
      <c r="A502" s="131" t="s">
        <v>47</v>
      </c>
      <c r="B502" s="138" t="s">
        <v>225</v>
      </c>
      <c r="C502" s="133">
        <v>1937297</v>
      </c>
      <c r="D502" s="133">
        <v>25081803</v>
      </c>
      <c r="E502" s="133">
        <v>27019100</v>
      </c>
    </row>
    <row r="503" spans="1:5" ht="18" customHeight="1" collapsed="1">
      <c r="A503" s="131" t="s">
        <v>79</v>
      </c>
      <c r="B503" s="139" t="s">
        <v>269</v>
      </c>
      <c r="C503" s="133">
        <f>SUM($C$475:$C$502)</f>
        <v>333586961.84716874</v>
      </c>
      <c r="D503" s="133">
        <f>SUM($D$475:$D$502)</f>
        <v>1287195213.8128314</v>
      </c>
      <c r="E503" s="133">
        <f>SUM($E$475:$E$502)</f>
        <v>1620782175.6600001</v>
      </c>
    </row>
    <row r="504" spans="1:5" ht="18" hidden="1" customHeight="1" outlineLevel="1">
      <c r="A504" s="131"/>
      <c r="B504" s="132" t="s">
        <v>272</v>
      </c>
      <c r="C504" s="133">
        <v>2130091.56</v>
      </c>
      <c r="D504" s="133">
        <v>22208542.440000001</v>
      </c>
      <c r="E504" s="133">
        <v>24338634.000000004</v>
      </c>
    </row>
    <row r="505" spans="1:5" ht="18" hidden="1" customHeight="1" outlineLevel="1">
      <c r="A505" s="131"/>
      <c r="B505" s="132" t="s">
        <v>203</v>
      </c>
      <c r="C505" s="133">
        <v>44736138</v>
      </c>
      <c r="D505" s="133">
        <v>608</v>
      </c>
      <c r="E505" s="133">
        <v>44736746</v>
      </c>
    </row>
    <row r="506" spans="1:5" ht="18" hidden="1" customHeight="1" outlineLevel="1">
      <c r="A506" s="131" t="s">
        <v>47</v>
      </c>
      <c r="B506" s="132" t="s">
        <v>204</v>
      </c>
      <c r="C506" s="133">
        <v>20045381</v>
      </c>
      <c r="D506" s="133">
        <v>33468807</v>
      </c>
      <c r="E506" s="133">
        <v>53514188</v>
      </c>
    </row>
    <row r="507" spans="1:5" ht="18" hidden="1" customHeight="1" outlineLevel="1">
      <c r="A507" s="131" t="s">
        <v>47</v>
      </c>
      <c r="B507" s="132" t="s">
        <v>205</v>
      </c>
      <c r="C507" s="133">
        <v>0</v>
      </c>
      <c r="D507" s="133">
        <v>44770139</v>
      </c>
      <c r="E507" s="133">
        <v>44770139</v>
      </c>
    </row>
    <row r="508" spans="1:5" ht="18" hidden="1" customHeight="1" outlineLevel="1">
      <c r="A508" s="131"/>
      <c r="B508" s="132" t="s">
        <v>206</v>
      </c>
      <c r="C508" s="133">
        <v>18729066</v>
      </c>
      <c r="D508" s="133">
        <v>50681428</v>
      </c>
      <c r="E508" s="133">
        <v>69410494</v>
      </c>
    </row>
    <row r="509" spans="1:5" ht="18" hidden="1" customHeight="1" outlineLevel="1">
      <c r="A509" s="131"/>
      <c r="B509" s="132" t="s">
        <v>207</v>
      </c>
      <c r="C509" s="133">
        <v>583703</v>
      </c>
      <c r="D509" s="133">
        <v>32876213</v>
      </c>
      <c r="E509" s="133">
        <v>33459916</v>
      </c>
    </row>
    <row r="510" spans="1:5" ht="18" hidden="1" customHeight="1" outlineLevel="1">
      <c r="A510" s="131" t="s">
        <v>47</v>
      </c>
      <c r="B510" s="132" t="s">
        <v>208</v>
      </c>
      <c r="C510" s="133">
        <v>235793900</v>
      </c>
      <c r="D510" s="133">
        <v>2280711899</v>
      </c>
      <c r="E510" s="133">
        <v>2516505799</v>
      </c>
    </row>
    <row r="511" spans="1:5" ht="18" hidden="1" customHeight="1" outlineLevel="1">
      <c r="A511" s="131" t="s">
        <v>47</v>
      </c>
      <c r="B511" s="132" t="s">
        <v>209</v>
      </c>
      <c r="C511" s="133">
        <v>51999269</v>
      </c>
      <c r="D511" s="133">
        <v>765836098</v>
      </c>
      <c r="E511" s="133">
        <v>817835367</v>
      </c>
    </row>
    <row r="512" spans="1:5" ht="18" hidden="1" customHeight="1" outlineLevel="1">
      <c r="A512" s="131"/>
      <c r="B512" s="132" t="s">
        <v>283</v>
      </c>
      <c r="C512" s="133">
        <v>6755579</v>
      </c>
      <c r="D512" s="133">
        <v>0</v>
      </c>
      <c r="E512" s="133">
        <v>6755579</v>
      </c>
    </row>
    <row r="513" spans="1:5" ht="18" hidden="1" customHeight="1" outlineLevel="1">
      <c r="A513" s="131" t="s">
        <v>47</v>
      </c>
      <c r="B513" s="132" t="s">
        <v>211</v>
      </c>
      <c r="C513" s="133">
        <v>269985489</v>
      </c>
      <c r="D513" s="133">
        <v>1554974465</v>
      </c>
      <c r="E513" s="133">
        <v>1824959954</v>
      </c>
    </row>
    <row r="514" spans="1:5" ht="18" hidden="1" customHeight="1" outlineLevel="1">
      <c r="A514" s="131"/>
      <c r="B514" s="132" t="s">
        <v>212</v>
      </c>
      <c r="C514" s="133">
        <v>78499441</v>
      </c>
      <c r="D514" s="133">
        <v>1301312</v>
      </c>
      <c r="E514" s="133">
        <v>79800753</v>
      </c>
    </row>
    <row r="515" spans="1:5" ht="18" hidden="1" customHeight="1" outlineLevel="1">
      <c r="A515" s="131" t="s">
        <v>47</v>
      </c>
      <c r="B515" s="132" t="s">
        <v>213</v>
      </c>
      <c r="C515" s="133">
        <v>202145067</v>
      </c>
      <c r="D515" s="133">
        <v>3583203989</v>
      </c>
      <c r="E515" s="133">
        <v>3785349056</v>
      </c>
    </row>
    <row r="516" spans="1:5" ht="18" hidden="1" customHeight="1" outlineLevel="1">
      <c r="A516" s="131" t="s">
        <v>47</v>
      </c>
      <c r="B516" s="132" t="s">
        <v>214</v>
      </c>
      <c r="C516" s="133">
        <v>49453535</v>
      </c>
      <c r="D516" s="133">
        <v>11139993</v>
      </c>
      <c r="E516" s="133">
        <v>60593528</v>
      </c>
    </row>
    <row r="517" spans="1:5" ht="18" hidden="1" customHeight="1" outlineLevel="1">
      <c r="A517" s="131"/>
      <c r="B517" s="132" t="s">
        <v>273</v>
      </c>
      <c r="C517" s="133">
        <v>0</v>
      </c>
      <c r="D517" s="133">
        <v>229767893</v>
      </c>
      <c r="E517" s="133">
        <v>229767893</v>
      </c>
    </row>
    <row r="518" spans="1:5" ht="18" hidden="1" customHeight="1" outlineLevel="1">
      <c r="A518" s="131" t="s">
        <v>47</v>
      </c>
      <c r="B518" s="132" t="s">
        <v>215</v>
      </c>
      <c r="C518" s="133">
        <v>19597966.842799999</v>
      </c>
      <c r="D518" s="133">
        <v>1129448.1571999998</v>
      </c>
      <c r="E518" s="133">
        <v>20727415</v>
      </c>
    </row>
    <row r="519" spans="1:5" ht="18" hidden="1" customHeight="1" outlineLevel="1">
      <c r="A519" s="131" t="s">
        <v>47</v>
      </c>
      <c r="B519" s="132" t="s">
        <v>216</v>
      </c>
      <c r="C519" s="133">
        <v>1293374</v>
      </c>
      <c r="D519" s="133">
        <v>119545773</v>
      </c>
      <c r="E519" s="133">
        <v>120839147</v>
      </c>
    </row>
    <row r="520" spans="1:5" ht="18" hidden="1" customHeight="1" outlineLevel="1">
      <c r="A520" s="131" t="s">
        <v>47</v>
      </c>
      <c r="B520" s="132" t="s">
        <v>217</v>
      </c>
      <c r="C520" s="133">
        <v>17611591.700454053</v>
      </c>
      <c r="D520" s="133">
        <v>109542832.67954594</v>
      </c>
      <c r="E520" s="133">
        <v>127154424.38</v>
      </c>
    </row>
    <row r="521" spans="1:5" ht="18" hidden="1" customHeight="1" outlineLevel="1">
      <c r="A521" s="131" t="s">
        <v>47</v>
      </c>
      <c r="B521" s="132" t="s">
        <v>218</v>
      </c>
      <c r="C521" s="133">
        <v>165323681</v>
      </c>
      <c r="D521" s="133">
        <v>1337221372</v>
      </c>
      <c r="E521" s="133">
        <v>1502545053</v>
      </c>
    </row>
    <row r="522" spans="1:5" ht="18" hidden="1" customHeight="1" outlineLevel="1">
      <c r="A522" s="131" t="s">
        <v>47</v>
      </c>
      <c r="B522" s="132" t="s">
        <v>219</v>
      </c>
      <c r="C522" s="133">
        <v>5447175</v>
      </c>
      <c r="D522" s="133">
        <v>15768774</v>
      </c>
      <c r="E522" s="133">
        <v>21215949</v>
      </c>
    </row>
    <row r="523" spans="1:5" ht="18" hidden="1" customHeight="1" outlineLevel="1">
      <c r="A523" s="131"/>
      <c r="B523" s="132" t="s">
        <v>277</v>
      </c>
      <c r="C523" s="133">
        <v>5654447</v>
      </c>
      <c r="D523" s="133">
        <v>29268193</v>
      </c>
      <c r="E523" s="133">
        <v>34922640</v>
      </c>
    </row>
    <row r="524" spans="1:5" ht="18" hidden="1" customHeight="1" outlineLevel="1">
      <c r="A524" s="131"/>
      <c r="B524" s="132" t="s">
        <v>220</v>
      </c>
      <c r="C524" s="133">
        <v>0</v>
      </c>
      <c r="D524" s="133">
        <v>29374273</v>
      </c>
      <c r="E524" s="133">
        <v>29374273</v>
      </c>
    </row>
    <row r="525" spans="1:5" ht="18" hidden="1" customHeight="1" outlineLevel="1">
      <c r="A525" s="131" t="s">
        <v>47</v>
      </c>
      <c r="B525" s="132" t="s">
        <v>221</v>
      </c>
      <c r="C525" s="133">
        <v>6778313</v>
      </c>
      <c r="D525" s="133">
        <v>0</v>
      </c>
      <c r="E525" s="133">
        <v>6778313</v>
      </c>
    </row>
    <row r="526" spans="1:5" ht="18" hidden="1" customHeight="1" outlineLevel="1">
      <c r="A526" s="131"/>
      <c r="B526" s="132" t="s">
        <v>274</v>
      </c>
      <c r="C526" s="133">
        <v>3540104</v>
      </c>
      <c r="D526" s="133">
        <v>15682</v>
      </c>
      <c r="E526" s="133">
        <v>3555786</v>
      </c>
    </row>
    <row r="527" spans="1:5" ht="18" hidden="1" customHeight="1" outlineLevel="1">
      <c r="A527" s="131" t="s">
        <v>47</v>
      </c>
      <c r="B527" s="132" t="s">
        <v>222</v>
      </c>
      <c r="C527" s="133">
        <v>471347353</v>
      </c>
      <c r="D527" s="133">
        <v>1272645903</v>
      </c>
      <c r="E527" s="133">
        <v>1743993256</v>
      </c>
    </row>
    <row r="528" spans="1:5" ht="18" hidden="1" customHeight="1" outlineLevel="1">
      <c r="A528" s="131"/>
      <c r="B528" s="138" t="s">
        <v>278</v>
      </c>
      <c r="C528" s="133">
        <v>7477392</v>
      </c>
      <c r="D528" s="133">
        <v>0</v>
      </c>
      <c r="E528" s="133">
        <v>7477392</v>
      </c>
    </row>
    <row r="529" spans="1:5" ht="18" hidden="1" customHeight="1" outlineLevel="1">
      <c r="A529" s="131" t="s">
        <v>47</v>
      </c>
      <c r="B529" s="132" t="s">
        <v>223</v>
      </c>
      <c r="C529" s="133">
        <v>58722123.900000006</v>
      </c>
      <c r="D529" s="133">
        <v>93560762.099999994</v>
      </c>
      <c r="E529" s="133">
        <v>152282886</v>
      </c>
    </row>
    <row r="530" spans="1:5" ht="18" hidden="1" customHeight="1" outlineLevel="1">
      <c r="A530" s="131" t="s">
        <v>47</v>
      </c>
      <c r="B530" s="132" t="s">
        <v>224</v>
      </c>
      <c r="C530" s="133">
        <v>14001716.789003264</v>
      </c>
      <c r="D530" s="133">
        <v>273039735.21099675</v>
      </c>
      <c r="E530" s="133">
        <v>287041452</v>
      </c>
    </row>
    <row r="531" spans="1:5" ht="18" hidden="1" customHeight="1" outlineLevel="1">
      <c r="A531" s="131" t="s">
        <v>47</v>
      </c>
      <c r="B531" s="132" t="s">
        <v>225</v>
      </c>
      <c r="C531" s="133">
        <v>16496354</v>
      </c>
      <c r="D531" s="133">
        <v>230284469</v>
      </c>
      <c r="E531" s="133">
        <v>246780823</v>
      </c>
    </row>
    <row r="532" spans="1:5" ht="18" customHeight="1" collapsed="1">
      <c r="A532" s="131" t="s">
        <v>81</v>
      </c>
      <c r="B532" s="135" t="s">
        <v>270</v>
      </c>
      <c r="C532" s="133">
        <f>SUM($C$504:$C$531)</f>
        <v>1774148251.7922573</v>
      </c>
      <c r="D532" s="133">
        <f>SUM($D$504:$D$531)</f>
        <v>12122338603.587744</v>
      </c>
      <c r="E532" s="133">
        <f>SUM($E$504:$E$531)</f>
        <v>13896486855.379999</v>
      </c>
    </row>
    <row r="533" spans="1:5">
      <c r="B533" s="127"/>
    </row>
    <row r="534" spans="1:5">
      <c r="B534" s="127"/>
    </row>
    <row r="535" spans="1:5">
      <c r="B535" s="127"/>
    </row>
    <row r="536" spans="1:5">
      <c r="B536" s="127"/>
    </row>
    <row r="537" spans="1:5">
      <c r="B537" s="127"/>
    </row>
    <row r="538" spans="1:5">
      <c r="B538" s="127"/>
    </row>
    <row r="539" spans="1:5">
      <c r="B539" s="127"/>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FA9B2-7061-4962-9FFA-63413BA2024E}">
  <dimension ref="A1:F716"/>
  <sheetViews>
    <sheetView showGridLines="0" zoomScaleNormal="100" workbookViewId="0">
      <selection activeCell="C216" sqref="C216"/>
    </sheetView>
  </sheetViews>
  <sheetFormatPr defaultRowHeight="14.25"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18" t="s">
        <v>285</v>
      </c>
      <c r="B1" s="418"/>
      <c r="C1" s="418"/>
      <c r="D1" s="418"/>
    </row>
    <row r="2" spans="1:4" ht="12.75" customHeight="1">
      <c r="A2" s="419"/>
      <c r="B2" s="419"/>
      <c r="C2" s="419"/>
      <c r="D2" s="419"/>
    </row>
    <row r="3" spans="1:4" ht="15" customHeight="1">
      <c r="A3" s="419"/>
      <c r="B3" s="419"/>
      <c r="C3" s="419"/>
      <c r="D3" s="419"/>
    </row>
    <row r="4" spans="1:4" ht="15" customHeight="1">
      <c r="A4" s="419"/>
      <c r="B4" s="419"/>
      <c r="C4" s="419"/>
      <c r="D4" s="419"/>
    </row>
    <row r="5" spans="1:4" ht="15" customHeight="1">
      <c r="A5" s="419"/>
      <c r="B5" s="419"/>
      <c r="C5" s="419"/>
      <c r="D5" s="419"/>
    </row>
    <row r="6" spans="1:4" ht="16.5">
      <c r="A6" s="419"/>
      <c r="B6" s="419"/>
      <c r="C6" s="419"/>
      <c r="D6" s="419"/>
    </row>
    <row r="7" spans="1:4" ht="14.25" customHeight="1">
      <c r="A7" s="418" t="s">
        <v>184</v>
      </c>
      <c r="B7" s="418"/>
      <c r="C7" s="418"/>
      <c r="D7" s="418"/>
    </row>
    <row r="8" spans="1:4" ht="14.25" customHeight="1">
      <c r="A8" s="418" t="s">
        <v>286</v>
      </c>
      <c r="B8" s="418"/>
      <c r="C8" s="418"/>
      <c r="D8" s="418"/>
    </row>
    <row r="9" spans="1:4" ht="14.25" customHeight="1">
      <c r="A9" s="418" t="s">
        <v>287</v>
      </c>
      <c r="B9" s="418"/>
      <c r="C9" s="418"/>
      <c r="D9" s="418"/>
    </row>
    <row r="10" spans="1:4" ht="9" customHeight="1">
      <c r="A10" s="419"/>
      <c r="B10" s="419"/>
      <c r="C10" s="419"/>
      <c r="D10" s="419"/>
    </row>
    <row r="11" spans="1:4" ht="17.25" customHeight="1">
      <c r="A11" s="416"/>
      <c r="B11" s="416"/>
      <c r="C11" s="416"/>
      <c r="D11" s="416"/>
    </row>
    <row r="12" spans="1:4" ht="0.75" customHeight="1" thickBot="1">
      <c r="A12" s="416"/>
      <c r="B12" s="416"/>
      <c r="C12" s="416"/>
      <c r="D12" s="416"/>
    </row>
    <row r="13" spans="1:4" ht="14.25" hidden="1" customHeight="1" thickBot="1">
      <c r="A13" s="416"/>
      <c r="B13" s="416"/>
      <c r="C13" s="416"/>
      <c r="D13" s="416"/>
    </row>
    <row r="14" spans="1:4" ht="11.25" hidden="1" customHeight="1" thickBot="1">
      <c r="A14" s="416"/>
      <c r="B14" s="416"/>
      <c r="C14" s="416"/>
      <c r="D14" s="416"/>
    </row>
    <row r="15" spans="1:4" s="142" customFormat="1" ht="33" customHeight="1" thickBot="1">
      <c r="A15" s="417" t="s">
        <v>288</v>
      </c>
      <c r="B15" s="417"/>
      <c r="C15" s="141"/>
      <c r="D15" s="141"/>
    </row>
    <row r="16" spans="1:4" ht="50.25" customHeight="1" thickBot="1">
      <c r="A16" s="143" t="s">
        <v>289</v>
      </c>
      <c r="B16" s="143" t="s">
        <v>290</v>
      </c>
      <c r="C16" s="143" t="s">
        <v>291</v>
      </c>
      <c r="D16" s="143" t="s">
        <v>292</v>
      </c>
    </row>
    <row r="17" spans="1:6" ht="14.1" hidden="1" customHeight="1" outlineLevel="1" thickBot="1">
      <c r="A17" s="144" t="s">
        <v>202</v>
      </c>
      <c r="B17" s="145"/>
      <c r="C17" s="146">
        <v>0</v>
      </c>
      <c r="D17" s="147">
        <v>0</v>
      </c>
      <c r="E17" s="148"/>
      <c r="F17" s="148"/>
    </row>
    <row r="18" spans="1:6" ht="14.1" hidden="1" customHeight="1" outlineLevel="1" thickBot="1">
      <c r="A18" s="144" t="s">
        <v>203</v>
      </c>
      <c r="B18" s="145"/>
      <c r="C18" s="146">
        <v>140620</v>
      </c>
      <c r="D18" s="147">
        <v>0</v>
      </c>
      <c r="E18" s="148"/>
      <c r="F18" s="148"/>
    </row>
    <row r="19" spans="1:6" ht="14.1" hidden="1" customHeight="1" outlineLevel="1" thickBot="1">
      <c r="A19" s="144" t="s">
        <v>204</v>
      </c>
      <c r="B19" s="145"/>
      <c r="C19" s="146">
        <v>0</v>
      </c>
      <c r="D19" s="147">
        <v>0</v>
      </c>
      <c r="E19" s="148"/>
      <c r="F19" s="148"/>
    </row>
    <row r="20" spans="1:6" ht="14.1" hidden="1" customHeight="1" outlineLevel="1" thickBot="1">
      <c r="A20" s="144" t="s">
        <v>205</v>
      </c>
      <c r="B20" s="145"/>
      <c r="C20" s="149"/>
      <c r="D20" s="150"/>
      <c r="E20" s="148"/>
      <c r="F20" s="148"/>
    </row>
    <row r="21" spans="1:6" ht="14.1" hidden="1" customHeight="1" outlineLevel="1" thickBot="1">
      <c r="A21" s="144" t="s">
        <v>206</v>
      </c>
      <c r="B21" s="145"/>
      <c r="C21" s="149">
        <v>0</v>
      </c>
      <c r="D21" s="150">
        <v>0</v>
      </c>
      <c r="E21" s="148"/>
      <c r="F21" s="148"/>
    </row>
    <row r="22" spans="1:6" ht="14.1" hidden="1" customHeight="1" outlineLevel="1" thickBot="1">
      <c r="A22" s="144" t="s">
        <v>207</v>
      </c>
      <c r="B22" s="145"/>
      <c r="C22" s="149"/>
      <c r="D22" s="150"/>
      <c r="E22" s="148"/>
      <c r="F22" s="148"/>
    </row>
    <row r="23" spans="1:6" ht="14.1" hidden="1" customHeight="1" outlineLevel="1" thickBot="1">
      <c r="A23" s="144" t="s">
        <v>208</v>
      </c>
      <c r="B23" s="145"/>
      <c r="C23" s="146">
        <v>292344</v>
      </c>
      <c r="D23" s="147">
        <v>0</v>
      </c>
      <c r="E23" s="148"/>
      <c r="F23" s="148"/>
    </row>
    <row r="24" spans="1:6" ht="14.1" hidden="1" customHeight="1" outlineLevel="1" thickBot="1">
      <c r="A24" s="144" t="s">
        <v>209</v>
      </c>
      <c r="B24" s="145"/>
      <c r="C24" s="146">
        <v>46020</v>
      </c>
      <c r="D24" s="147">
        <v>0</v>
      </c>
      <c r="E24" s="148"/>
      <c r="F24" s="148"/>
    </row>
    <row r="25" spans="1:6" ht="14.1" hidden="1" customHeight="1" outlineLevel="1" thickBot="1">
      <c r="A25" s="144" t="s">
        <v>210</v>
      </c>
      <c r="B25" s="145"/>
      <c r="C25" s="146">
        <v>0</v>
      </c>
      <c r="D25" s="147">
        <v>-5777</v>
      </c>
      <c r="E25" s="148"/>
      <c r="F25" s="148"/>
    </row>
    <row r="26" spans="1:6" ht="14.1" hidden="1" customHeight="1" outlineLevel="1" thickBot="1">
      <c r="A26" s="144" t="s">
        <v>211</v>
      </c>
      <c r="B26" s="145"/>
      <c r="C26" s="146">
        <v>372717</v>
      </c>
      <c r="D26" s="147">
        <v>0</v>
      </c>
      <c r="E26" s="148"/>
      <c r="F26" s="148"/>
    </row>
    <row r="27" spans="1:6" ht="14.1" hidden="1" customHeight="1" outlineLevel="1" thickBot="1">
      <c r="A27" s="144" t="s">
        <v>212</v>
      </c>
      <c r="B27" s="145"/>
      <c r="C27" s="146">
        <v>0</v>
      </c>
      <c r="D27" s="147">
        <v>0</v>
      </c>
      <c r="E27" s="148"/>
      <c r="F27" s="148"/>
    </row>
    <row r="28" spans="1:6" ht="14.1" hidden="1" customHeight="1" outlineLevel="1" thickBot="1">
      <c r="A28" s="144" t="s">
        <v>213</v>
      </c>
      <c r="B28" s="145"/>
      <c r="C28" s="146">
        <v>0</v>
      </c>
      <c r="D28" s="147">
        <v>0</v>
      </c>
      <c r="E28" s="148"/>
      <c r="F28" s="148"/>
    </row>
    <row r="29" spans="1:6" ht="14.1" hidden="1" customHeight="1" outlineLevel="1" thickBot="1">
      <c r="A29" s="144" t="s">
        <v>214</v>
      </c>
      <c r="B29" s="145"/>
      <c r="C29" s="146">
        <v>159386</v>
      </c>
      <c r="D29" s="147">
        <v>521</v>
      </c>
      <c r="E29" s="148"/>
      <c r="F29" s="148"/>
    </row>
    <row r="30" spans="1:6" ht="14.1" hidden="1" customHeight="1" outlineLevel="1" thickBot="1">
      <c r="A30" s="144" t="s">
        <v>215</v>
      </c>
      <c r="B30" s="145"/>
      <c r="C30" s="146">
        <v>0</v>
      </c>
      <c r="D30" s="147">
        <v>0</v>
      </c>
      <c r="E30" s="148"/>
      <c r="F30" s="148"/>
    </row>
    <row r="31" spans="1:6" ht="14.1" hidden="1" customHeight="1" outlineLevel="1" thickBot="1">
      <c r="A31" s="144" t="s">
        <v>216</v>
      </c>
      <c r="B31" s="145"/>
      <c r="C31" s="146">
        <v>152</v>
      </c>
      <c r="D31" s="147">
        <v>0</v>
      </c>
      <c r="E31" s="148"/>
      <c r="F31" s="148"/>
    </row>
    <row r="32" spans="1:6" ht="14.1" hidden="1" customHeight="1" outlineLevel="1" thickBot="1">
      <c r="A32" s="144" t="s">
        <v>217</v>
      </c>
      <c r="B32" s="145"/>
      <c r="C32" s="146">
        <v>15</v>
      </c>
      <c r="D32" s="147">
        <v>1330</v>
      </c>
      <c r="E32" s="148"/>
      <c r="F32" s="148"/>
    </row>
    <row r="33" spans="1:6" ht="14.1" hidden="1" customHeight="1" outlineLevel="1" thickBot="1">
      <c r="A33" s="144" t="s">
        <v>218</v>
      </c>
      <c r="B33" s="145"/>
      <c r="C33" s="146">
        <v>0</v>
      </c>
      <c r="D33" s="147">
        <v>0</v>
      </c>
      <c r="E33" s="148"/>
      <c r="F33" s="148"/>
    </row>
    <row r="34" spans="1:6" ht="14.1" hidden="1" customHeight="1" outlineLevel="1" thickBot="1">
      <c r="A34" s="144" t="s">
        <v>219</v>
      </c>
      <c r="B34" s="145"/>
      <c r="C34" s="146">
        <v>25509</v>
      </c>
      <c r="D34" s="147">
        <v>1283439</v>
      </c>
      <c r="E34" s="148"/>
      <c r="F34" s="148"/>
    </row>
    <row r="35" spans="1:6" ht="14.1" hidden="1" customHeight="1" outlineLevel="1" thickBot="1">
      <c r="A35" s="144" t="s">
        <v>220</v>
      </c>
      <c r="B35" s="145"/>
      <c r="C35" s="146">
        <v>1606</v>
      </c>
      <c r="D35" s="147">
        <v>11474</v>
      </c>
      <c r="E35" s="148"/>
      <c r="F35" s="148"/>
    </row>
    <row r="36" spans="1:6" ht="14.1" hidden="1" customHeight="1" outlineLevel="1" thickBot="1">
      <c r="A36" s="144" t="s">
        <v>221</v>
      </c>
      <c r="B36" s="145"/>
      <c r="C36" s="146">
        <v>0</v>
      </c>
      <c r="D36" s="147">
        <v>0</v>
      </c>
      <c r="E36" s="148"/>
      <c r="F36" s="148"/>
    </row>
    <row r="37" spans="1:6" ht="14.1" hidden="1" customHeight="1" outlineLevel="1" thickBot="1">
      <c r="A37" s="144" t="s">
        <v>222</v>
      </c>
      <c r="B37" s="145"/>
      <c r="C37" s="146">
        <v>0</v>
      </c>
      <c r="D37" s="147">
        <v>0</v>
      </c>
      <c r="E37" s="148"/>
      <c r="F37" s="148"/>
    </row>
    <row r="38" spans="1:6" ht="14.1" hidden="1" customHeight="1" outlineLevel="1" thickBot="1">
      <c r="A38" s="144" t="s">
        <v>223</v>
      </c>
      <c r="B38" s="145"/>
      <c r="C38" s="146">
        <v>0</v>
      </c>
      <c r="D38" s="147">
        <v>0</v>
      </c>
      <c r="E38" s="148"/>
      <c r="F38" s="148"/>
    </row>
    <row r="39" spans="1:6" ht="14.1" hidden="1" customHeight="1" outlineLevel="1" thickBot="1">
      <c r="A39" s="144" t="s">
        <v>224</v>
      </c>
      <c r="B39" s="145"/>
      <c r="C39" s="146">
        <v>2</v>
      </c>
      <c r="D39" s="147">
        <v>-5944</v>
      </c>
      <c r="E39" s="148"/>
      <c r="F39" s="148"/>
    </row>
    <row r="40" spans="1:6" ht="14.1" hidden="1" customHeight="1" outlineLevel="1" thickBot="1">
      <c r="A40" s="144" t="s">
        <v>225</v>
      </c>
      <c r="B40" s="145"/>
      <c r="C40" s="146">
        <v>0</v>
      </c>
      <c r="D40" s="147">
        <v>-280</v>
      </c>
      <c r="E40" s="148"/>
      <c r="F40" s="148"/>
    </row>
    <row r="41" spans="1:6" ht="14.1" customHeight="1" collapsed="1">
      <c r="A41" s="154"/>
      <c r="B41" s="145">
        <v>0</v>
      </c>
      <c r="C41" s="146">
        <f>SUM($C$17:$C$40)</f>
        <v>1038371</v>
      </c>
      <c r="D41" s="147">
        <f>SUM($D$17:$D$40)</f>
        <v>1284763</v>
      </c>
      <c r="E41" s="148"/>
      <c r="F41" s="148"/>
    </row>
    <row r="42" spans="1:6" ht="14.1" hidden="1" customHeight="1" outlineLevel="1">
      <c r="A42" s="155" t="s">
        <v>202</v>
      </c>
      <c r="B42" s="156"/>
      <c r="C42" s="146">
        <v>0</v>
      </c>
      <c r="D42" s="157">
        <v>0</v>
      </c>
      <c r="E42" s="148"/>
      <c r="F42" s="148"/>
    </row>
    <row r="43" spans="1:6" ht="14.1" hidden="1" customHeight="1" outlineLevel="1">
      <c r="A43" s="155" t="s">
        <v>203</v>
      </c>
      <c r="B43" s="156"/>
      <c r="C43" s="146">
        <v>188</v>
      </c>
      <c r="D43" s="157">
        <v>43769</v>
      </c>
      <c r="E43" s="148"/>
      <c r="F43" s="148"/>
    </row>
    <row r="44" spans="1:6" ht="14.1" hidden="1" customHeight="1" outlineLevel="1">
      <c r="A44" s="155" t="s">
        <v>204</v>
      </c>
      <c r="B44" s="156"/>
      <c r="C44" s="146">
        <v>4011</v>
      </c>
      <c r="D44" s="157">
        <v>103072.11</v>
      </c>
      <c r="E44" s="148"/>
      <c r="F44" s="148"/>
    </row>
    <row r="45" spans="1:6" ht="14.1" hidden="1" customHeight="1" outlineLevel="1">
      <c r="A45" s="155" t="s">
        <v>205</v>
      </c>
      <c r="B45" s="156"/>
      <c r="C45" s="149"/>
      <c r="D45" s="158"/>
      <c r="E45" s="148"/>
      <c r="F45" s="148"/>
    </row>
    <row r="46" spans="1:6" ht="14.1" hidden="1" customHeight="1" outlineLevel="1">
      <c r="A46" s="155" t="s">
        <v>206</v>
      </c>
      <c r="B46" s="156"/>
      <c r="C46" s="149">
        <v>0</v>
      </c>
      <c r="D46" s="158">
        <v>0</v>
      </c>
      <c r="E46" s="148"/>
      <c r="F46" s="148"/>
    </row>
    <row r="47" spans="1:6" ht="14.1" hidden="1" customHeight="1" outlineLevel="1">
      <c r="A47" s="155" t="s">
        <v>207</v>
      </c>
      <c r="B47" s="156"/>
      <c r="C47" s="149"/>
      <c r="D47" s="158"/>
      <c r="E47" s="148"/>
      <c r="F47" s="148"/>
    </row>
    <row r="48" spans="1:6" ht="14.1" hidden="1" customHeight="1" outlineLevel="1">
      <c r="A48" s="155" t="s">
        <v>208</v>
      </c>
      <c r="B48" s="156"/>
      <c r="C48" s="146">
        <v>282</v>
      </c>
      <c r="D48" s="157">
        <v>64275</v>
      </c>
      <c r="E48" s="148"/>
      <c r="F48" s="148"/>
    </row>
    <row r="49" spans="1:6" ht="14.1" hidden="1" customHeight="1" outlineLevel="1">
      <c r="A49" s="155" t="s">
        <v>209</v>
      </c>
      <c r="B49" s="156"/>
      <c r="C49" s="146">
        <v>376</v>
      </c>
      <c r="D49" s="157">
        <v>37843</v>
      </c>
      <c r="E49" s="148"/>
      <c r="F49" s="148"/>
    </row>
    <row r="50" spans="1:6" ht="14.1" hidden="1" customHeight="1" outlineLevel="1">
      <c r="A50" s="155" t="s">
        <v>210</v>
      </c>
      <c r="B50" s="156"/>
      <c r="C50" s="146">
        <v>4</v>
      </c>
      <c r="D50" s="157">
        <v>871.07999999999993</v>
      </c>
      <c r="E50" s="148"/>
      <c r="F50" s="148"/>
    </row>
    <row r="51" spans="1:6" ht="14.1" hidden="1" customHeight="1" outlineLevel="1">
      <c r="A51" s="155" t="s">
        <v>211</v>
      </c>
      <c r="B51" s="156"/>
      <c r="C51" s="146">
        <v>1165</v>
      </c>
      <c r="D51" s="157">
        <v>103981</v>
      </c>
      <c r="E51" s="148"/>
      <c r="F51" s="148"/>
    </row>
    <row r="52" spans="1:6" ht="14.1" hidden="1" customHeight="1" outlineLevel="1">
      <c r="A52" s="155" t="s">
        <v>212</v>
      </c>
      <c r="B52" s="156"/>
      <c r="C52" s="146">
        <v>2682</v>
      </c>
      <c r="D52" s="157">
        <v>66173</v>
      </c>
      <c r="E52" s="148"/>
      <c r="F52" s="148"/>
    </row>
    <row r="53" spans="1:6" ht="14.1" hidden="1" customHeight="1" outlineLevel="1">
      <c r="A53" s="155" t="s">
        <v>213</v>
      </c>
      <c r="B53" s="156"/>
      <c r="C53" s="146">
        <v>2631</v>
      </c>
      <c r="D53" s="157">
        <v>93978</v>
      </c>
      <c r="E53" s="148"/>
      <c r="F53" s="148"/>
    </row>
    <row r="54" spans="1:6" ht="14.1" hidden="1" customHeight="1" outlineLevel="1">
      <c r="A54" s="155" t="s">
        <v>214</v>
      </c>
      <c r="B54" s="156"/>
      <c r="C54" s="146">
        <v>368</v>
      </c>
      <c r="D54" s="157">
        <v>29383</v>
      </c>
      <c r="E54" s="148"/>
      <c r="F54" s="148"/>
    </row>
    <row r="55" spans="1:6" ht="14.1" hidden="1" customHeight="1" outlineLevel="1">
      <c r="A55" s="155" t="s">
        <v>215</v>
      </c>
      <c r="B55" s="156"/>
      <c r="C55" s="146">
        <v>94</v>
      </c>
      <c r="D55" s="157">
        <v>21035</v>
      </c>
      <c r="E55" s="148"/>
      <c r="F55" s="148"/>
    </row>
    <row r="56" spans="1:6" ht="14.1" hidden="1" customHeight="1" outlineLevel="1">
      <c r="A56" s="155" t="s">
        <v>216</v>
      </c>
      <c r="B56" s="156"/>
      <c r="C56" s="146">
        <v>0</v>
      </c>
      <c r="D56" s="157">
        <v>0</v>
      </c>
      <c r="E56" s="148"/>
      <c r="F56" s="148"/>
    </row>
    <row r="57" spans="1:6" ht="14.1" hidden="1" customHeight="1" outlineLevel="1">
      <c r="A57" s="155" t="s">
        <v>217</v>
      </c>
      <c r="B57" s="156"/>
      <c r="C57" s="146">
        <v>39</v>
      </c>
      <c r="D57" s="157">
        <v>4639</v>
      </c>
      <c r="E57" s="148"/>
      <c r="F57" s="148"/>
    </row>
    <row r="58" spans="1:6" ht="14.1" hidden="1" customHeight="1" outlineLevel="1">
      <c r="A58" s="155" t="s">
        <v>218</v>
      </c>
      <c r="B58" s="156"/>
      <c r="C58" s="146">
        <v>520</v>
      </c>
      <c r="D58" s="157">
        <v>51122</v>
      </c>
      <c r="E58" s="148"/>
      <c r="F58" s="148"/>
    </row>
    <row r="59" spans="1:6" ht="14.1" hidden="1" customHeight="1" outlineLevel="1">
      <c r="A59" s="155" t="s">
        <v>219</v>
      </c>
      <c r="B59" s="156"/>
      <c r="C59" s="146">
        <v>0</v>
      </c>
      <c r="D59" s="157">
        <v>0</v>
      </c>
      <c r="E59" s="148"/>
      <c r="F59" s="148"/>
    </row>
    <row r="60" spans="1:6" ht="14.1" hidden="1" customHeight="1" outlineLevel="1">
      <c r="A60" s="155" t="s">
        <v>220</v>
      </c>
      <c r="B60" s="156"/>
      <c r="C60" s="146">
        <v>0</v>
      </c>
      <c r="D60" s="157">
        <v>0</v>
      </c>
      <c r="E60" s="148"/>
      <c r="F60" s="148"/>
    </row>
    <row r="61" spans="1:6" ht="14.1" hidden="1" customHeight="1" outlineLevel="1">
      <c r="A61" s="155" t="s">
        <v>221</v>
      </c>
      <c r="B61" s="156"/>
      <c r="C61" s="146">
        <v>3</v>
      </c>
      <c r="D61" s="157">
        <v>714</v>
      </c>
      <c r="E61" s="148"/>
      <c r="F61" s="148"/>
    </row>
    <row r="62" spans="1:6" ht="14.1" hidden="1" customHeight="1" outlineLevel="1">
      <c r="A62" s="155" t="s">
        <v>222</v>
      </c>
      <c r="B62" s="156"/>
      <c r="C62" s="146">
        <v>753</v>
      </c>
      <c r="D62" s="157">
        <v>132490.70000000001</v>
      </c>
      <c r="E62" s="148"/>
      <c r="F62" s="148"/>
    </row>
    <row r="63" spans="1:6" ht="14.1" hidden="1" customHeight="1" outlineLevel="1">
      <c r="A63" s="155" t="s">
        <v>223</v>
      </c>
      <c r="B63" s="156"/>
      <c r="C63" s="146">
        <v>101</v>
      </c>
      <c r="D63" s="157">
        <v>40961</v>
      </c>
      <c r="E63" s="148"/>
      <c r="F63" s="148"/>
    </row>
    <row r="64" spans="1:6" ht="14.1" hidden="1" customHeight="1" outlineLevel="1">
      <c r="A64" s="155" t="s">
        <v>224</v>
      </c>
      <c r="B64" s="156"/>
      <c r="C64" s="146">
        <v>21</v>
      </c>
      <c r="D64" s="157">
        <v>9176</v>
      </c>
      <c r="E64" s="148"/>
      <c r="F64" s="148"/>
    </row>
    <row r="65" spans="1:6" ht="14.1" hidden="1" customHeight="1" outlineLevel="1">
      <c r="A65" s="155" t="s">
        <v>225</v>
      </c>
      <c r="B65" s="156"/>
      <c r="C65" s="146">
        <v>235</v>
      </c>
      <c r="D65" s="157">
        <v>45968</v>
      </c>
      <c r="E65" s="148"/>
      <c r="F65" s="148"/>
    </row>
    <row r="66" spans="1:6" ht="14.1" customHeight="1" collapsed="1">
      <c r="A66" s="159" t="s">
        <v>293</v>
      </c>
      <c r="B66" s="156">
        <v>4.5</v>
      </c>
      <c r="C66" s="146">
        <f>SUM($C$42:$C$65)</f>
        <v>13473</v>
      </c>
      <c r="D66" s="157">
        <f>SUM($D$42:$D$65)</f>
        <v>849450.8899999999</v>
      </c>
      <c r="E66" s="148"/>
      <c r="F66" s="148"/>
    </row>
    <row r="67" spans="1:6" ht="14.1" hidden="1" customHeight="1" outlineLevel="1">
      <c r="A67" s="160" t="s">
        <v>202</v>
      </c>
      <c r="B67" s="161"/>
      <c r="C67" s="146">
        <v>0</v>
      </c>
      <c r="D67" s="157">
        <v>0</v>
      </c>
      <c r="E67" s="148"/>
      <c r="F67" s="148"/>
    </row>
    <row r="68" spans="1:6" ht="14.1" hidden="1" customHeight="1" outlineLevel="1">
      <c r="A68" s="160" t="s">
        <v>203</v>
      </c>
      <c r="B68" s="161"/>
      <c r="C68" s="146">
        <v>614</v>
      </c>
      <c r="D68" s="157">
        <v>138820</v>
      </c>
      <c r="E68" s="148"/>
      <c r="F68" s="148"/>
    </row>
    <row r="69" spans="1:6" ht="14.1" hidden="1" customHeight="1" outlineLevel="1">
      <c r="A69" s="160" t="s">
        <v>204</v>
      </c>
      <c r="B69" s="161"/>
      <c r="C69" s="146">
        <v>292</v>
      </c>
      <c r="D69" s="157">
        <v>67074.7</v>
      </c>
      <c r="E69" s="148"/>
      <c r="F69" s="148"/>
    </row>
    <row r="70" spans="1:6" ht="14.1" hidden="1" customHeight="1" outlineLevel="1">
      <c r="A70" s="160" t="s">
        <v>205</v>
      </c>
      <c r="B70" s="161"/>
      <c r="C70" s="149"/>
      <c r="D70" s="158"/>
      <c r="E70" s="148"/>
      <c r="F70" s="148"/>
    </row>
    <row r="71" spans="1:6" ht="14.1" hidden="1" customHeight="1" outlineLevel="1">
      <c r="A71" s="160" t="s">
        <v>206</v>
      </c>
      <c r="B71" s="161"/>
      <c r="C71" s="149">
        <v>0</v>
      </c>
      <c r="D71" s="158">
        <v>0</v>
      </c>
      <c r="E71" s="148"/>
      <c r="F71" s="148"/>
    </row>
    <row r="72" spans="1:6" ht="14.1" hidden="1" customHeight="1" outlineLevel="1">
      <c r="A72" s="160" t="s">
        <v>207</v>
      </c>
      <c r="B72" s="161"/>
      <c r="C72" s="149"/>
      <c r="D72" s="158"/>
      <c r="E72" s="148"/>
      <c r="F72" s="148"/>
    </row>
    <row r="73" spans="1:6" ht="14.1" hidden="1" customHeight="1" outlineLevel="1">
      <c r="A73" s="160" t="s">
        <v>208</v>
      </c>
      <c r="B73" s="161"/>
      <c r="C73" s="146">
        <v>481</v>
      </c>
      <c r="D73" s="157">
        <v>107945</v>
      </c>
      <c r="E73" s="148"/>
      <c r="F73" s="148"/>
    </row>
    <row r="74" spans="1:6" ht="14.1" hidden="1" customHeight="1" outlineLevel="1">
      <c r="A74" s="160" t="s">
        <v>209</v>
      </c>
      <c r="B74" s="161"/>
      <c r="C74" s="146">
        <v>238</v>
      </c>
      <c r="D74" s="157">
        <v>54417</v>
      </c>
      <c r="E74" s="148"/>
      <c r="F74" s="148"/>
    </row>
    <row r="75" spans="1:6" ht="14.1" hidden="1" customHeight="1" outlineLevel="1">
      <c r="A75" s="160" t="s">
        <v>210</v>
      </c>
      <c r="B75" s="161"/>
      <c r="C75" s="146">
        <v>0</v>
      </c>
      <c r="D75" s="157">
        <v>0</v>
      </c>
      <c r="E75" s="148"/>
      <c r="F75" s="148"/>
    </row>
    <row r="76" spans="1:6" ht="14.1" hidden="1" customHeight="1" outlineLevel="1">
      <c r="A76" s="160" t="s">
        <v>211</v>
      </c>
      <c r="B76" s="161"/>
      <c r="C76" s="146">
        <v>882</v>
      </c>
      <c r="D76" s="157">
        <v>201372</v>
      </c>
      <c r="E76" s="148"/>
      <c r="F76" s="148"/>
    </row>
    <row r="77" spans="1:6" ht="14.1" hidden="1" customHeight="1" outlineLevel="1">
      <c r="A77" s="160" t="s">
        <v>212</v>
      </c>
      <c r="B77" s="161"/>
      <c r="C77" s="146">
        <v>372</v>
      </c>
      <c r="D77" s="157">
        <v>84672</v>
      </c>
      <c r="E77" s="148"/>
      <c r="F77" s="148"/>
    </row>
    <row r="78" spans="1:6" ht="14.1" hidden="1" customHeight="1" outlineLevel="1">
      <c r="A78" s="160" t="s">
        <v>213</v>
      </c>
      <c r="B78" s="161"/>
      <c r="C78" s="146">
        <v>565</v>
      </c>
      <c r="D78" s="157">
        <v>126621</v>
      </c>
      <c r="E78" s="148"/>
      <c r="F78" s="148"/>
    </row>
    <row r="79" spans="1:6" ht="14.1" hidden="1" customHeight="1" outlineLevel="1">
      <c r="A79" s="160" t="s">
        <v>214</v>
      </c>
      <c r="B79" s="161"/>
      <c r="C79" s="146">
        <v>283</v>
      </c>
      <c r="D79" s="157">
        <v>62785.7</v>
      </c>
      <c r="E79" s="148"/>
      <c r="F79" s="148"/>
    </row>
    <row r="80" spans="1:6" ht="14.1" hidden="1" customHeight="1" outlineLevel="1">
      <c r="A80" s="160" t="s">
        <v>215</v>
      </c>
      <c r="B80" s="161"/>
      <c r="C80" s="146">
        <v>257</v>
      </c>
      <c r="D80" s="157">
        <v>54921</v>
      </c>
      <c r="E80" s="148"/>
      <c r="F80" s="148"/>
    </row>
    <row r="81" spans="1:6" ht="14.1" hidden="1" customHeight="1" outlineLevel="1">
      <c r="A81" s="160" t="s">
        <v>216</v>
      </c>
      <c r="B81" s="161"/>
      <c r="C81" s="146">
        <v>0</v>
      </c>
      <c r="D81" s="157">
        <v>0</v>
      </c>
      <c r="E81" s="148"/>
      <c r="F81" s="148"/>
    </row>
    <row r="82" spans="1:6" ht="14.1" hidden="1" customHeight="1" outlineLevel="1">
      <c r="A82" s="160" t="s">
        <v>217</v>
      </c>
      <c r="B82" s="161"/>
      <c r="C82" s="146">
        <v>53</v>
      </c>
      <c r="D82" s="157">
        <v>11234</v>
      </c>
      <c r="E82" s="148"/>
      <c r="F82" s="148"/>
    </row>
    <row r="83" spans="1:6" ht="14.1" hidden="1" customHeight="1" outlineLevel="1">
      <c r="A83" s="160" t="s">
        <v>218</v>
      </c>
      <c r="B83" s="161"/>
      <c r="C83" s="146">
        <v>393</v>
      </c>
      <c r="D83" s="157">
        <v>89596</v>
      </c>
      <c r="E83" s="148"/>
      <c r="F83" s="148"/>
    </row>
    <row r="84" spans="1:6" ht="14.1" hidden="1" customHeight="1" outlineLevel="1">
      <c r="A84" s="160" t="s">
        <v>219</v>
      </c>
      <c r="B84" s="161"/>
      <c r="C84" s="146">
        <v>1</v>
      </c>
      <c r="D84" s="157">
        <v>100</v>
      </c>
      <c r="E84" s="148"/>
      <c r="F84" s="148"/>
    </row>
    <row r="85" spans="1:6" ht="14.1" hidden="1" customHeight="1" outlineLevel="1">
      <c r="A85" s="160" t="s">
        <v>220</v>
      </c>
      <c r="B85" s="161"/>
      <c r="C85" s="146">
        <v>0</v>
      </c>
      <c r="D85" s="157">
        <v>0</v>
      </c>
      <c r="E85" s="148"/>
      <c r="F85" s="148"/>
    </row>
    <row r="86" spans="1:6" ht="14.1" hidden="1" customHeight="1" outlineLevel="1">
      <c r="A86" s="160" t="s">
        <v>221</v>
      </c>
      <c r="B86" s="161"/>
      <c r="C86" s="146">
        <v>34</v>
      </c>
      <c r="D86" s="157">
        <v>8092</v>
      </c>
      <c r="E86" s="148"/>
      <c r="F86" s="148"/>
    </row>
    <row r="87" spans="1:6" ht="14.1" hidden="1" customHeight="1" outlineLevel="1">
      <c r="A87" s="160" t="s">
        <v>222</v>
      </c>
      <c r="B87" s="161"/>
      <c r="C87" s="146">
        <v>2206</v>
      </c>
      <c r="D87" s="157">
        <v>463866</v>
      </c>
      <c r="E87" s="148"/>
      <c r="F87" s="148"/>
    </row>
    <row r="88" spans="1:6" ht="14.1" hidden="1" customHeight="1" outlineLevel="1">
      <c r="A88" s="160" t="s">
        <v>223</v>
      </c>
      <c r="B88" s="161"/>
      <c r="C88" s="146">
        <v>265</v>
      </c>
      <c r="D88" s="157">
        <v>96439.679999999993</v>
      </c>
      <c r="E88" s="148"/>
      <c r="F88" s="148"/>
    </row>
    <row r="89" spans="1:6" ht="14.1" hidden="1" customHeight="1" outlineLevel="1">
      <c r="A89" s="160" t="s">
        <v>224</v>
      </c>
      <c r="B89" s="161"/>
      <c r="C89" s="146">
        <v>87</v>
      </c>
      <c r="D89" s="157">
        <v>19050</v>
      </c>
      <c r="E89" s="148"/>
      <c r="F89" s="148"/>
    </row>
    <row r="90" spans="1:6" ht="14.1" hidden="1" customHeight="1" outlineLevel="1">
      <c r="A90" s="160" t="s">
        <v>225</v>
      </c>
      <c r="B90" s="161"/>
      <c r="C90" s="146">
        <v>412</v>
      </c>
      <c r="D90" s="157">
        <v>100882.93</v>
      </c>
      <c r="E90" s="148"/>
      <c r="F90" s="148"/>
    </row>
    <row r="91" spans="1:6" ht="14.1" customHeight="1" collapsed="1">
      <c r="A91" s="162" t="s">
        <v>294</v>
      </c>
      <c r="B91" s="161">
        <v>10</v>
      </c>
      <c r="C91" s="146">
        <f>SUM($C$67:$C$90)</f>
        <v>7435</v>
      </c>
      <c r="D91" s="157">
        <f>SUM($D$67:$D$90)</f>
        <v>1687889.0099999998</v>
      </c>
      <c r="E91" s="148"/>
      <c r="F91" s="148"/>
    </row>
    <row r="92" spans="1:6" ht="14.1" hidden="1" customHeight="1" outlineLevel="1">
      <c r="A92" s="155" t="s">
        <v>202</v>
      </c>
      <c r="B92" s="161"/>
      <c r="C92" s="146">
        <v>0</v>
      </c>
      <c r="D92" s="157">
        <v>0</v>
      </c>
      <c r="E92" s="148"/>
      <c r="F92" s="148"/>
    </row>
    <row r="93" spans="1:6" ht="14.1" hidden="1" customHeight="1" outlineLevel="1">
      <c r="A93" s="155" t="s">
        <v>203</v>
      </c>
      <c r="B93" s="161"/>
      <c r="C93" s="146">
        <v>961</v>
      </c>
      <c r="D93" s="157">
        <v>235530</v>
      </c>
      <c r="E93" s="148"/>
      <c r="F93" s="148"/>
    </row>
    <row r="94" spans="1:6" ht="14.1" hidden="1" customHeight="1" outlineLevel="1">
      <c r="A94" s="155" t="s">
        <v>204</v>
      </c>
      <c r="B94" s="161"/>
      <c r="C94" s="146">
        <v>720</v>
      </c>
      <c r="D94" s="157">
        <v>192958.8</v>
      </c>
      <c r="E94" s="148"/>
      <c r="F94" s="148"/>
    </row>
    <row r="95" spans="1:6" ht="14.1" hidden="1" customHeight="1" outlineLevel="1">
      <c r="A95" s="155" t="s">
        <v>205</v>
      </c>
      <c r="B95" s="161"/>
      <c r="C95" s="149"/>
      <c r="D95" s="158"/>
      <c r="E95" s="148"/>
      <c r="F95" s="148"/>
    </row>
    <row r="96" spans="1:6" ht="14.1" hidden="1" customHeight="1" outlineLevel="1">
      <c r="A96" s="155" t="s">
        <v>206</v>
      </c>
      <c r="B96" s="161"/>
      <c r="C96" s="149">
        <v>0</v>
      </c>
      <c r="D96" s="158">
        <v>0</v>
      </c>
      <c r="E96" s="148"/>
      <c r="F96" s="148"/>
    </row>
    <row r="97" spans="1:6" ht="14.1" hidden="1" customHeight="1" outlineLevel="1">
      <c r="A97" s="155" t="s">
        <v>207</v>
      </c>
      <c r="B97" s="161"/>
      <c r="C97" s="149"/>
      <c r="D97" s="158"/>
      <c r="E97" s="148"/>
      <c r="F97" s="148"/>
    </row>
    <row r="98" spans="1:6" ht="14.1" hidden="1" customHeight="1" outlineLevel="1">
      <c r="A98" s="155" t="s">
        <v>208</v>
      </c>
      <c r="B98" s="161"/>
      <c r="C98" s="146">
        <v>957</v>
      </c>
      <c r="D98" s="157">
        <v>237821</v>
      </c>
      <c r="E98" s="148"/>
      <c r="F98" s="148"/>
    </row>
    <row r="99" spans="1:6" ht="14.1" hidden="1" customHeight="1" outlineLevel="1">
      <c r="A99" s="155" t="s">
        <v>209</v>
      </c>
      <c r="B99" s="161"/>
      <c r="C99" s="146">
        <v>496</v>
      </c>
      <c r="D99" s="157">
        <v>125590</v>
      </c>
      <c r="E99" s="148"/>
      <c r="F99" s="148"/>
    </row>
    <row r="100" spans="1:6" ht="14.1" hidden="1" customHeight="1" outlineLevel="1">
      <c r="A100" s="155" t="s">
        <v>210</v>
      </c>
      <c r="B100" s="161"/>
      <c r="C100" s="146">
        <v>0</v>
      </c>
      <c r="D100" s="157">
        <v>0</v>
      </c>
      <c r="E100" s="148"/>
      <c r="F100" s="148"/>
    </row>
    <row r="101" spans="1:6" ht="14.1" hidden="1" customHeight="1" outlineLevel="1">
      <c r="A101" s="155" t="s">
        <v>211</v>
      </c>
      <c r="B101" s="161"/>
      <c r="C101" s="146">
        <v>1775</v>
      </c>
      <c r="D101" s="157">
        <v>446505</v>
      </c>
      <c r="E101" s="148"/>
      <c r="F101" s="148"/>
    </row>
    <row r="102" spans="1:6" ht="14.1" hidden="1" customHeight="1" outlineLevel="1">
      <c r="A102" s="155" t="s">
        <v>212</v>
      </c>
      <c r="B102" s="161"/>
      <c r="C102" s="146">
        <v>763</v>
      </c>
      <c r="D102" s="157">
        <v>189831.84999999998</v>
      </c>
      <c r="E102" s="148"/>
      <c r="F102" s="148"/>
    </row>
    <row r="103" spans="1:6" ht="14.1" hidden="1" customHeight="1" outlineLevel="1">
      <c r="A103" s="155" t="s">
        <v>213</v>
      </c>
      <c r="B103" s="161"/>
      <c r="C103" s="146">
        <v>1066</v>
      </c>
      <c r="D103" s="157">
        <v>270163.20000000001</v>
      </c>
      <c r="E103" s="148"/>
      <c r="F103" s="148"/>
    </row>
    <row r="104" spans="1:6" ht="14.1" hidden="1" customHeight="1" outlineLevel="1">
      <c r="A104" s="155" t="s">
        <v>214</v>
      </c>
      <c r="B104" s="161"/>
      <c r="C104" s="146">
        <v>734</v>
      </c>
      <c r="D104" s="157">
        <v>185010.85</v>
      </c>
      <c r="E104" s="148"/>
      <c r="F104" s="148"/>
    </row>
    <row r="105" spans="1:6" ht="14.1" hidden="1" customHeight="1" outlineLevel="1">
      <c r="A105" s="155" t="s">
        <v>215</v>
      </c>
      <c r="B105" s="161"/>
      <c r="C105" s="146">
        <v>503</v>
      </c>
      <c r="D105" s="157">
        <v>100102</v>
      </c>
      <c r="E105" s="148"/>
      <c r="F105" s="148"/>
    </row>
    <row r="106" spans="1:6" ht="14.1" hidden="1" customHeight="1" outlineLevel="1">
      <c r="A106" s="155" t="s">
        <v>216</v>
      </c>
      <c r="B106" s="161"/>
      <c r="C106" s="146">
        <v>0</v>
      </c>
      <c r="D106" s="157">
        <v>0</v>
      </c>
      <c r="E106" s="148"/>
      <c r="F106" s="148"/>
    </row>
    <row r="107" spans="1:6" ht="14.1" hidden="1" customHeight="1" outlineLevel="1">
      <c r="A107" s="155" t="s">
        <v>217</v>
      </c>
      <c r="B107" s="161"/>
      <c r="C107" s="146">
        <v>192</v>
      </c>
      <c r="D107" s="157">
        <v>48334.200000000004</v>
      </c>
      <c r="E107" s="148"/>
      <c r="F107" s="148"/>
    </row>
    <row r="108" spans="1:6" ht="14.1" hidden="1" customHeight="1" outlineLevel="1">
      <c r="A108" s="155" t="s">
        <v>218</v>
      </c>
      <c r="B108" s="161"/>
      <c r="C108" s="146">
        <v>793</v>
      </c>
      <c r="D108" s="157">
        <v>197989</v>
      </c>
      <c r="E108" s="148"/>
      <c r="F108" s="148"/>
    </row>
    <row r="109" spans="1:6" ht="14.1" hidden="1" customHeight="1" outlineLevel="1">
      <c r="A109" s="155" t="s">
        <v>219</v>
      </c>
      <c r="B109" s="161"/>
      <c r="C109" s="146">
        <v>0</v>
      </c>
      <c r="D109" s="157">
        <v>0</v>
      </c>
      <c r="E109" s="148"/>
      <c r="F109" s="148"/>
    </row>
    <row r="110" spans="1:6" ht="14.1" hidden="1" customHeight="1" outlineLevel="1">
      <c r="A110" s="155" t="s">
        <v>220</v>
      </c>
      <c r="B110" s="161"/>
      <c r="C110" s="146">
        <v>4</v>
      </c>
      <c r="D110" s="157">
        <v>1173</v>
      </c>
      <c r="E110" s="148"/>
      <c r="F110" s="148"/>
    </row>
    <row r="111" spans="1:6" ht="14.1" hidden="1" customHeight="1" outlineLevel="1">
      <c r="A111" s="155" t="s">
        <v>221</v>
      </c>
      <c r="B111" s="161"/>
      <c r="C111" s="146">
        <v>176</v>
      </c>
      <c r="D111" s="157">
        <v>47785</v>
      </c>
      <c r="E111" s="148"/>
      <c r="F111" s="148"/>
    </row>
    <row r="112" spans="1:6" ht="14.1" hidden="1" customHeight="1" outlineLevel="1">
      <c r="A112" s="155" t="s">
        <v>222</v>
      </c>
      <c r="B112" s="161"/>
      <c r="C112" s="146">
        <v>3963</v>
      </c>
      <c r="D112" s="157">
        <v>904228</v>
      </c>
      <c r="E112" s="148"/>
      <c r="F112" s="148"/>
    </row>
    <row r="113" spans="1:6" ht="14.1" hidden="1" customHeight="1" outlineLevel="1">
      <c r="A113" s="155" t="s">
        <v>223</v>
      </c>
      <c r="B113" s="161"/>
      <c r="C113" s="146">
        <v>680</v>
      </c>
      <c r="D113" s="157">
        <v>280208</v>
      </c>
      <c r="E113" s="148"/>
      <c r="F113" s="148"/>
    </row>
    <row r="114" spans="1:6" ht="14.1" hidden="1" customHeight="1" outlineLevel="1">
      <c r="A114" s="155" t="s">
        <v>224</v>
      </c>
      <c r="B114" s="161"/>
      <c r="C114" s="146">
        <v>250</v>
      </c>
      <c r="D114" s="157">
        <v>68592.700000000012</v>
      </c>
      <c r="E114" s="148"/>
      <c r="F114" s="148"/>
    </row>
    <row r="115" spans="1:6" ht="14.1" hidden="1" customHeight="1" outlineLevel="1">
      <c r="A115" s="155" t="s">
        <v>225</v>
      </c>
      <c r="B115" s="161"/>
      <c r="C115" s="146">
        <v>1090</v>
      </c>
      <c r="D115" s="157">
        <v>321668.73</v>
      </c>
      <c r="E115" s="148"/>
      <c r="F115" s="148"/>
    </row>
    <row r="116" spans="1:6" ht="14.1" customHeight="1" collapsed="1">
      <c r="A116" s="159" t="s">
        <v>295</v>
      </c>
      <c r="B116" s="161">
        <v>20</v>
      </c>
      <c r="C116" s="146">
        <f>SUM($C$92:$C$115)</f>
        <v>15123</v>
      </c>
      <c r="D116" s="157">
        <f>SUM($D$92:$D$115)</f>
        <v>3853491.33</v>
      </c>
      <c r="E116" s="148"/>
      <c r="F116" s="148"/>
    </row>
    <row r="117" spans="1:6" ht="14.1" hidden="1" customHeight="1" outlineLevel="1">
      <c r="A117" s="163" t="s">
        <v>202</v>
      </c>
      <c r="B117" s="164"/>
      <c r="C117" s="165">
        <v>0</v>
      </c>
      <c r="D117" s="152">
        <v>0</v>
      </c>
      <c r="E117" s="148"/>
      <c r="F117" s="148"/>
    </row>
    <row r="118" spans="1:6" ht="14.1" hidden="1" customHeight="1" outlineLevel="1">
      <c r="A118" s="163" t="s">
        <v>203</v>
      </c>
      <c r="B118" s="164"/>
      <c r="C118" s="165">
        <v>945</v>
      </c>
      <c r="D118" s="152">
        <v>281557</v>
      </c>
      <c r="E118" s="148"/>
      <c r="F118" s="148"/>
    </row>
    <row r="119" spans="1:6" ht="14.1" hidden="1" customHeight="1" outlineLevel="1">
      <c r="A119" s="163" t="s">
        <v>204</v>
      </c>
      <c r="B119" s="164"/>
      <c r="C119" s="165">
        <v>896</v>
      </c>
      <c r="D119" s="152">
        <v>270898.34999999998</v>
      </c>
      <c r="E119" s="148"/>
      <c r="F119" s="148"/>
    </row>
    <row r="120" spans="1:6" ht="14.1" hidden="1" customHeight="1" outlineLevel="1">
      <c r="A120" s="163" t="s">
        <v>205</v>
      </c>
      <c r="B120" s="164"/>
      <c r="C120" s="166"/>
      <c r="D120" s="151"/>
      <c r="E120" s="148"/>
      <c r="F120" s="148"/>
    </row>
    <row r="121" spans="1:6" ht="14.1" hidden="1" customHeight="1" outlineLevel="1">
      <c r="A121" s="163" t="s">
        <v>206</v>
      </c>
      <c r="B121" s="164"/>
      <c r="C121" s="166">
        <v>0</v>
      </c>
      <c r="D121" s="151">
        <v>0</v>
      </c>
      <c r="E121" s="148"/>
      <c r="F121" s="148"/>
    </row>
    <row r="122" spans="1:6" ht="14.1" hidden="1" customHeight="1" outlineLevel="1">
      <c r="A122" s="163" t="s">
        <v>207</v>
      </c>
      <c r="B122" s="164"/>
      <c r="C122" s="166"/>
      <c r="D122" s="151"/>
      <c r="E122" s="148"/>
      <c r="F122" s="148"/>
    </row>
    <row r="123" spans="1:6" ht="14.1" hidden="1" customHeight="1" outlineLevel="1">
      <c r="A123" s="163" t="s">
        <v>208</v>
      </c>
      <c r="B123" s="164"/>
      <c r="C123" s="165">
        <v>1342</v>
      </c>
      <c r="D123" s="152">
        <v>406094</v>
      </c>
      <c r="E123" s="148"/>
      <c r="F123" s="148"/>
    </row>
    <row r="124" spans="1:6" ht="14.1" hidden="1" customHeight="1" outlineLevel="1">
      <c r="A124" s="163" t="s">
        <v>209</v>
      </c>
      <c r="B124" s="164"/>
      <c r="C124" s="165">
        <v>612</v>
      </c>
      <c r="D124" s="152">
        <v>188309</v>
      </c>
      <c r="E124" s="148"/>
      <c r="F124" s="148"/>
    </row>
    <row r="125" spans="1:6" ht="14.1" hidden="1" customHeight="1" outlineLevel="1">
      <c r="A125" s="163" t="s">
        <v>210</v>
      </c>
      <c r="B125" s="164"/>
      <c r="C125" s="165">
        <v>0</v>
      </c>
      <c r="D125" s="152">
        <v>0</v>
      </c>
      <c r="E125" s="148"/>
      <c r="F125" s="148"/>
    </row>
    <row r="126" spans="1:6" ht="14.1" hidden="1" customHeight="1" outlineLevel="1">
      <c r="A126" s="163" t="s">
        <v>211</v>
      </c>
      <c r="B126" s="164"/>
      <c r="C126" s="165">
        <v>2327</v>
      </c>
      <c r="D126" s="152">
        <v>706802</v>
      </c>
      <c r="E126" s="148"/>
      <c r="F126" s="148"/>
    </row>
    <row r="127" spans="1:6" ht="14.1" hidden="1" customHeight="1" outlineLevel="1">
      <c r="A127" s="163" t="s">
        <v>212</v>
      </c>
      <c r="B127" s="164"/>
      <c r="C127" s="165">
        <v>977</v>
      </c>
      <c r="D127" s="152">
        <v>286249.40000000002</v>
      </c>
      <c r="E127" s="148"/>
      <c r="F127" s="148"/>
    </row>
    <row r="128" spans="1:6" ht="14.1" hidden="1" customHeight="1" outlineLevel="1">
      <c r="A128" s="163" t="s">
        <v>213</v>
      </c>
      <c r="B128" s="164"/>
      <c r="C128" s="165">
        <v>1372</v>
      </c>
      <c r="D128" s="152">
        <v>420981.7</v>
      </c>
      <c r="E128" s="148"/>
      <c r="F128" s="148"/>
    </row>
    <row r="129" spans="1:6" ht="14.1" hidden="1" customHeight="1" outlineLevel="1">
      <c r="A129" s="163" t="s">
        <v>214</v>
      </c>
      <c r="B129" s="164"/>
      <c r="C129" s="165">
        <v>937</v>
      </c>
      <c r="D129" s="152">
        <v>284142</v>
      </c>
      <c r="E129" s="148"/>
      <c r="F129" s="148"/>
    </row>
    <row r="130" spans="1:6" ht="14.1" hidden="1" customHeight="1" outlineLevel="1">
      <c r="A130" s="163" t="s">
        <v>215</v>
      </c>
      <c r="B130" s="164"/>
      <c r="C130" s="165">
        <v>494</v>
      </c>
      <c r="D130" s="152">
        <v>111749</v>
      </c>
      <c r="E130" s="148"/>
      <c r="F130" s="148"/>
    </row>
    <row r="131" spans="1:6" ht="14.1" hidden="1" customHeight="1" outlineLevel="1">
      <c r="A131" s="163" t="s">
        <v>216</v>
      </c>
      <c r="B131" s="164"/>
      <c r="C131" s="165">
        <v>0</v>
      </c>
      <c r="D131" s="152">
        <v>0</v>
      </c>
      <c r="E131" s="148"/>
      <c r="F131" s="148"/>
    </row>
    <row r="132" spans="1:6" ht="14.1" hidden="1" customHeight="1" outlineLevel="1">
      <c r="A132" s="163" t="s">
        <v>217</v>
      </c>
      <c r="B132" s="164"/>
      <c r="C132" s="165">
        <v>410</v>
      </c>
      <c r="D132" s="152">
        <v>132981</v>
      </c>
      <c r="E132" s="148"/>
      <c r="F132" s="148"/>
    </row>
    <row r="133" spans="1:6" ht="14.1" hidden="1" customHeight="1" outlineLevel="1">
      <c r="A133" s="163" t="s">
        <v>218</v>
      </c>
      <c r="B133" s="164"/>
      <c r="C133" s="165">
        <v>935</v>
      </c>
      <c r="D133" s="152">
        <v>280845</v>
      </c>
      <c r="E133" s="148"/>
      <c r="F133" s="148"/>
    </row>
    <row r="134" spans="1:6" ht="14.1" hidden="1" customHeight="1" outlineLevel="1">
      <c r="A134" s="163" t="s">
        <v>219</v>
      </c>
      <c r="B134" s="164"/>
      <c r="C134" s="165">
        <v>1</v>
      </c>
      <c r="D134" s="152">
        <v>100</v>
      </c>
      <c r="E134" s="148"/>
      <c r="F134" s="148"/>
    </row>
    <row r="135" spans="1:6" ht="14.1" hidden="1" customHeight="1" outlineLevel="1">
      <c r="A135" s="163" t="s">
        <v>220</v>
      </c>
      <c r="B135" s="164"/>
      <c r="C135" s="165">
        <v>10</v>
      </c>
      <c r="D135" s="152">
        <v>14394</v>
      </c>
      <c r="E135" s="148"/>
      <c r="F135" s="148"/>
    </row>
    <row r="136" spans="1:6" ht="14.1" hidden="1" customHeight="1" outlineLevel="1">
      <c r="A136" s="163" t="s">
        <v>221</v>
      </c>
      <c r="B136" s="164"/>
      <c r="C136" s="165">
        <v>168</v>
      </c>
      <c r="D136" s="152">
        <v>56611</v>
      </c>
      <c r="E136" s="148"/>
      <c r="F136" s="148"/>
    </row>
    <row r="137" spans="1:6" ht="14.1" hidden="1" customHeight="1" outlineLevel="1">
      <c r="A137" s="163" t="s">
        <v>222</v>
      </c>
      <c r="B137" s="164"/>
      <c r="C137" s="165">
        <v>3605</v>
      </c>
      <c r="D137" s="152">
        <v>1062821</v>
      </c>
      <c r="E137" s="148"/>
      <c r="F137" s="148"/>
    </row>
    <row r="138" spans="1:6" ht="14.1" hidden="1" customHeight="1" outlineLevel="1">
      <c r="A138" s="163" t="s">
        <v>223</v>
      </c>
      <c r="B138" s="164"/>
      <c r="C138" s="165">
        <v>792</v>
      </c>
      <c r="D138" s="152">
        <v>393556</v>
      </c>
      <c r="E138" s="148"/>
      <c r="F138" s="148"/>
    </row>
    <row r="139" spans="1:6" ht="14.1" hidden="1" customHeight="1" outlineLevel="1">
      <c r="A139" s="163" t="s">
        <v>224</v>
      </c>
      <c r="B139" s="164"/>
      <c r="C139" s="165">
        <v>366</v>
      </c>
      <c r="D139" s="152">
        <v>116974.78</v>
      </c>
      <c r="E139" s="148"/>
      <c r="F139" s="148"/>
    </row>
    <row r="140" spans="1:6" ht="14.1" hidden="1" customHeight="1" outlineLevel="1">
      <c r="A140" s="163" t="s">
        <v>225</v>
      </c>
      <c r="B140" s="164"/>
      <c r="C140" s="165">
        <v>1886</v>
      </c>
      <c r="D140" s="152">
        <v>681201.39</v>
      </c>
      <c r="E140" s="148"/>
      <c r="F140" s="148"/>
    </row>
    <row r="141" spans="1:6" ht="14.1" customHeight="1" collapsed="1">
      <c r="A141" s="167" t="s">
        <v>296</v>
      </c>
      <c r="B141" s="164">
        <v>30</v>
      </c>
      <c r="C141" s="165">
        <f>SUM($C$117:$C$140)</f>
        <v>18075</v>
      </c>
      <c r="D141" s="152">
        <f>SUM($D$117:$D$140)</f>
        <v>5696266.6200000001</v>
      </c>
      <c r="E141" s="148"/>
      <c r="F141" s="148"/>
    </row>
    <row r="142" spans="1:6" ht="14.1" hidden="1" customHeight="1" outlineLevel="1">
      <c r="A142" s="163" t="s">
        <v>202</v>
      </c>
      <c r="B142" s="164"/>
      <c r="C142" s="165">
        <v>0</v>
      </c>
      <c r="D142" s="152">
        <v>0</v>
      </c>
      <c r="E142" s="148"/>
      <c r="F142" s="148"/>
    </row>
    <row r="143" spans="1:6" ht="14.1" hidden="1" customHeight="1" outlineLevel="1">
      <c r="A143" s="163" t="s">
        <v>203</v>
      </c>
      <c r="B143" s="164"/>
      <c r="C143" s="165">
        <v>1076</v>
      </c>
      <c r="D143" s="152">
        <v>378308</v>
      </c>
      <c r="E143" s="148"/>
      <c r="F143" s="148"/>
    </row>
    <row r="144" spans="1:6" ht="14.1" hidden="1" customHeight="1" outlineLevel="1">
      <c r="A144" s="163" t="s">
        <v>204</v>
      </c>
      <c r="B144" s="164"/>
      <c r="C144" s="165">
        <v>1025</v>
      </c>
      <c r="D144" s="152">
        <v>359866.4</v>
      </c>
      <c r="E144" s="148"/>
      <c r="F144" s="148"/>
    </row>
    <row r="145" spans="1:6" ht="14.1" hidden="1" customHeight="1" outlineLevel="1">
      <c r="A145" s="163" t="s">
        <v>205</v>
      </c>
      <c r="B145" s="164"/>
      <c r="C145" s="166"/>
      <c r="D145" s="151"/>
      <c r="E145" s="148"/>
      <c r="F145" s="148"/>
    </row>
    <row r="146" spans="1:6" ht="14.1" hidden="1" customHeight="1" outlineLevel="1">
      <c r="A146" s="163" t="s">
        <v>206</v>
      </c>
      <c r="B146" s="164"/>
      <c r="C146" s="166">
        <v>0</v>
      </c>
      <c r="D146" s="151">
        <v>0</v>
      </c>
      <c r="E146" s="148"/>
      <c r="F146" s="148"/>
    </row>
    <row r="147" spans="1:6" ht="14.1" hidden="1" customHeight="1" outlineLevel="1">
      <c r="A147" s="163" t="s">
        <v>207</v>
      </c>
      <c r="B147" s="164"/>
      <c r="C147" s="166"/>
      <c r="D147" s="151"/>
      <c r="E147" s="148"/>
      <c r="F147" s="148"/>
    </row>
    <row r="148" spans="1:6" ht="14.1" hidden="1" customHeight="1" outlineLevel="1">
      <c r="A148" s="163" t="s">
        <v>208</v>
      </c>
      <c r="B148" s="164"/>
      <c r="C148" s="165">
        <v>1521</v>
      </c>
      <c r="D148" s="152">
        <v>538546</v>
      </c>
      <c r="E148" s="148"/>
      <c r="F148" s="148"/>
    </row>
    <row r="149" spans="1:6" ht="14.1" hidden="1" customHeight="1" outlineLevel="1">
      <c r="A149" s="163" t="s">
        <v>209</v>
      </c>
      <c r="B149" s="164"/>
      <c r="C149" s="165">
        <v>609</v>
      </c>
      <c r="D149" s="152">
        <v>204429</v>
      </c>
      <c r="E149" s="148"/>
      <c r="F149" s="148"/>
    </row>
    <row r="150" spans="1:6" ht="14.1" hidden="1" customHeight="1" outlineLevel="1">
      <c r="A150" s="163" t="s">
        <v>210</v>
      </c>
      <c r="B150" s="164"/>
      <c r="C150" s="165">
        <v>1</v>
      </c>
      <c r="D150" s="152">
        <v>387</v>
      </c>
      <c r="E150" s="148"/>
      <c r="F150" s="148"/>
    </row>
    <row r="151" spans="1:6" ht="14.1" hidden="1" customHeight="1" outlineLevel="1">
      <c r="A151" s="163" t="s">
        <v>211</v>
      </c>
      <c r="B151" s="164"/>
      <c r="C151" s="165">
        <v>2482</v>
      </c>
      <c r="D151" s="152">
        <v>872157</v>
      </c>
      <c r="E151" s="148"/>
      <c r="F151" s="148"/>
    </row>
    <row r="152" spans="1:6" ht="14.1" hidden="1" customHeight="1" outlineLevel="1">
      <c r="A152" s="163" t="s">
        <v>212</v>
      </c>
      <c r="B152" s="164"/>
      <c r="C152" s="165">
        <v>1256</v>
      </c>
      <c r="D152" s="152">
        <v>447872.90000000008</v>
      </c>
      <c r="E152" s="148"/>
      <c r="F152" s="148"/>
    </row>
    <row r="153" spans="1:6" ht="14.1" hidden="1" customHeight="1" outlineLevel="1">
      <c r="A153" s="163" t="s">
        <v>213</v>
      </c>
      <c r="B153" s="164"/>
      <c r="C153" s="165">
        <v>1762</v>
      </c>
      <c r="D153" s="152">
        <v>618812.63</v>
      </c>
      <c r="E153" s="148"/>
      <c r="F153" s="148"/>
    </row>
    <row r="154" spans="1:6" ht="14.1" hidden="1" customHeight="1" outlineLevel="1">
      <c r="A154" s="163" t="s">
        <v>214</v>
      </c>
      <c r="B154" s="164"/>
      <c r="C154" s="165">
        <v>982</v>
      </c>
      <c r="D154" s="152">
        <v>340568.6</v>
      </c>
      <c r="E154" s="148"/>
      <c r="F154" s="148"/>
    </row>
    <row r="155" spans="1:6" ht="14.1" hidden="1" customHeight="1" outlineLevel="1">
      <c r="A155" s="163" t="s">
        <v>215</v>
      </c>
      <c r="B155" s="164"/>
      <c r="C155" s="165">
        <v>623</v>
      </c>
      <c r="D155" s="152">
        <v>148271</v>
      </c>
      <c r="E155" s="148"/>
      <c r="F155" s="148"/>
    </row>
    <row r="156" spans="1:6" ht="14.1" hidden="1" customHeight="1" outlineLevel="1">
      <c r="A156" s="163" t="s">
        <v>216</v>
      </c>
      <c r="B156" s="164"/>
      <c r="C156" s="165">
        <v>0</v>
      </c>
      <c r="D156" s="152">
        <v>0</v>
      </c>
      <c r="E156" s="148"/>
      <c r="F156" s="148"/>
    </row>
    <row r="157" spans="1:6" ht="14.1" hidden="1" customHeight="1" outlineLevel="1">
      <c r="A157" s="163" t="s">
        <v>217</v>
      </c>
      <c r="B157" s="164"/>
      <c r="C157" s="165">
        <v>551</v>
      </c>
      <c r="D157" s="152">
        <v>212632.2</v>
      </c>
      <c r="E157" s="148"/>
      <c r="F157" s="148"/>
    </row>
    <row r="158" spans="1:6" ht="14.1" hidden="1" customHeight="1" outlineLevel="1">
      <c r="A158" s="163" t="s">
        <v>218</v>
      </c>
      <c r="B158" s="164"/>
      <c r="C158" s="165">
        <v>1043</v>
      </c>
      <c r="D158" s="152">
        <v>359710</v>
      </c>
      <c r="E158" s="148"/>
      <c r="F158" s="148"/>
    </row>
    <row r="159" spans="1:6" ht="14.1" hidden="1" customHeight="1" outlineLevel="1">
      <c r="A159" s="163" t="s">
        <v>219</v>
      </c>
      <c r="B159" s="164"/>
      <c r="C159" s="165">
        <v>7</v>
      </c>
      <c r="D159" s="152">
        <v>1015</v>
      </c>
      <c r="E159" s="148"/>
      <c r="F159" s="148"/>
    </row>
    <row r="160" spans="1:6" ht="14.1" hidden="1" customHeight="1" outlineLevel="1">
      <c r="A160" s="163" t="s">
        <v>220</v>
      </c>
      <c r="B160" s="164"/>
      <c r="C160" s="165">
        <v>10</v>
      </c>
      <c r="D160" s="152">
        <v>4299</v>
      </c>
      <c r="E160" s="148"/>
      <c r="F160" s="148"/>
    </row>
    <row r="161" spans="1:6" ht="14.1" hidden="1" customHeight="1" outlineLevel="1">
      <c r="A161" s="163" t="s">
        <v>221</v>
      </c>
      <c r="B161" s="164"/>
      <c r="C161" s="165">
        <v>114</v>
      </c>
      <c r="D161" s="152">
        <v>46658</v>
      </c>
      <c r="E161" s="148"/>
      <c r="F161" s="148"/>
    </row>
    <row r="162" spans="1:6" ht="14.1" hidden="1" customHeight="1" outlineLevel="1">
      <c r="A162" s="163" t="s">
        <v>222</v>
      </c>
      <c r="B162" s="164"/>
      <c r="C162" s="165">
        <v>3730</v>
      </c>
      <c r="D162" s="152">
        <v>1257910</v>
      </c>
      <c r="E162" s="148"/>
      <c r="F162" s="148"/>
    </row>
    <row r="163" spans="1:6" ht="14.1" hidden="1" customHeight="1" outlineLevel="1">
      <c r="A163" s="163" t="s">
        <v>223</v>
      </c>
      <c r="B163" s="164"/>
      <c r="C163" s="165">
        <v>891</v>
      </c>
      <c r="D163" s="152">
        <v>508014</v>
      </c>
      <c r="E163" s="148"/>
      <c r="F163" s="148"/>
    </row>
    <row r="164" spans="1:6" ht="14.1" hidden="1" customHeight="1" outlineLevel="1">
      <c r="A164" s="163" t="s">
        <v>224</v>
      </c>
      <c r="B164" s="164"/>
      <c r="C164" s="165">
        <v>469</v>
      </c>
      <c r="D164" s="152">
        <v>179371.35000000003</v>
      </c>
      <c r="E164" s="148"/>
      <c r="F164" s="148"/>
    </row>
    <row r="165" spans="1:6" ht="14.1" hidden="1" customHeight="1" outlineLevel="1">
      <c r="A165" s="163" t="s">
        <v>225</v>
      </c>
      <c r="B165" s="164"/>
      <c r="C165" s="165">
        <v>2146</v>
      </c>
      <c r="D165" s="152">
        <v>930142.67999999993</v>
      </c>
      <c r="E165" s="148"/>
      <c r="F165" s="148"/>
    </row>
    <row r="166" spans="1:6" ht="14.1" customHeight="1" collapsed="1">
      <c r="A166" s="167" t="s">
        <v>297</v>
      </c>
      <c r="B166" s="164">
        <v>40</v>
      </c>
      <c r="C166" s="165">
        <f>SUM($C$142:$C$165)</f>
        <v>20298</v>
      </c>
      <c r="D166" s="152">
        <f>SUM($D$142:$D$165)</f>
        <v>7408970.7599999998</v>
      </c>
      <c r="E166" s="148"/>
      <c r="F166" s="148"/>
    </row>
    <row r="167" spans="1:6" ht="14.1" hidden="1" customHeight="1" outlineLevel="1">
      <c r="A167" s="163" t="s">
        <v>202</v>
      </c>
      <c r="B167" s="164"/>
      <c r="C167" s="165">
        <v>0</v>
      </c>
      <c r="D167" s="152">
        <v>0</v>
      </c>
      <c r="E167" s="148"/>
      <c r="F167" s="148"/>
    </row>
    <row r="168" spans="1:6" ht="14.1" hidden="1" customHeight="1" outlineLevel="1">
      <c r="A168" s="163" t="s">
        <v>203</v>
      </c>
      <c r="B168" s="164"/>
      <c r="C168" s="165">
        <v>1147</v>
      </c>
      <c r="D168" s="152">
        <v>456436</v>
      </c>
      <c r="E168" s="148"/>
      <c r="F168" s="148"/>
    </row>
    <row r="169" spans="1:6" ht="14.1" hidden="1" customHeight="1" outlineLevel="1">
      <c r="A169" s="163" t="s">
        <v>204</v>
      </c>
      <c r="B169" s="164"/>
      <c r="C169" s="165">
        <v>1114</v>
      </c>
      <c r="D169" s="152">
        <v>428316.45</v>
      </c>
      <c r="E169" s="148"/>
      <c r="F169" s="148"/>
    </row>
    <row r="170" spans="1:6" ht="14.1" hidden="1" customHeight="1" outlineLevel="1">
      <c r="A170" s="163" t="s">
        <v>205</v>
      </c>
      <c r="B170" s="164"/>
      <c r="C170" s="166"/>
      <c r="D170" s="151"/>
      <c r="E170" s="148"/>
      <c r="F170" s="148"/>
    </row>
    <row r="171" spans="1:6" ht="14.1" hidden="1" customHeight="1" outlineLevel="1">
      <c r="A171" s="163" t="s">
        <v>206</v>
      </c>
      <c r="B171" s="164"/>
      <c r="C171" s="166">
        <v>0</v>
      </c>
      <c r="D171" s="151">
        <v>0</v>
      </c>
      <c r="E171" s="148"/>
      <c r="F171" s="148"/>
    </row>
    <row r="172" spans="1:6" ht="14.1" hidden="1" customHeight="1" outlineLevel="1">
      <c r="A172" s="163" t="s">
        <v>207</v>
      </c>
      <c r="B172" s="164"/>
      <c r="C172" s="166"/>
      <c r="D172" s="151"/>
      <c r="E172" s="148"/>
      <c r="F172" s="148"/>
    </row>
    <row r="173" spans="1:6" ht="14.1" hidden="1" customHeight="1" outlineLevel="1">
      <c r="A173" s="163" t="s">
        <v>208</v>
      </c>
      <c r="B173" s="164"/>
      <c r="C173" s="165">
        <v>1951</v>
      </c>
      <c r="D173" s="152">
        <v>780844</v>
      </c>
      <c r="E173" s="148"/>
      <c r="F173" s="148"/>
    </row>
    <row r="174" spans="1:6" ht="14.1" hidden="1" customHeight="1" outlineLevel="1">
      <c r="A174" s="163" t="s">
        <v>209</v>
      </c>
      <c r="B174" s="164"/>
      <c r="C174" s="165">
        <v>671</v>
      </c>
      <c r="D174" s="152">
        <v>256583</v>
      </c>
      <c r="E174" s="148"/>
      <c r="F174" s="148"/>
    </row>
    <row r="175" spans="1:6" ht="14.1" hidden="1" customHeight="1" outlineLevel="1">
      <c r="A175" s="163" t="s">
        <v>210</v>
      </c>
      <c r="B175" s="164"/>
      <c r="C175" s="165">
        <v>1</v>
      </c>
      <c r="D175" s="152">
        <v>347</v>
      </c>
      <c r="E175" s="148"/>
      <c r="F175" s="148"/>
    </row>
    <row r="176" spans="1:6" ht="14.1" hidden="1" customHeight="1" outlineLevel="1">
      <c r="A176" s="163" t="s">
        <v>212</v>
      </c>
      <c r="B176" s="164"/>
      <c r="C176" s="165">
        <v>1666</v>
      </c>
      <c r="D176" s="152">
        <v>688913</v>
      </c>
      <c r="E176" s="148"/>
      <c r="F176" s="148"/>
    </row>
    <row r="177" spans="1:6" ht="14.1" hidden="1" customHeight="1" outlineLevel="1">
      <c r="A177" s="163" t="s">
        <v>211</v>
      </c>
      <c r="B177" s="164"/>
      <c r="C177" s="165">
        <v>2653</v>
      </c>
      <c r="D177" s="152">
        <v>1060283</v>
      </c>
      <c r="E177" s="148"/>
      <c r="F177" s="148"/>
    </row>
    <row r="178" spans="1:6" ht="14.1" hidden="1" customHeight="1" outlineLevel="1">
      <c r="A178" s="163" t="s">
        <v>213</v>
      </c>
      <c r="B178" s="164"/>
      <c r="C178" s="165">
        <v>2024</v>
      </c>
      <c r="D178" s="152">
        <v>815648.45000000007</v>
      </c>
      <c r="E178" s="148"/>
      <c r="F178" s="148"/>
    </row>
    <row r="179" spans="1:6" ht="14.1" hidden="1" customHeight="1" outlineLevel="1">
      <c r="A179" s="163" t="s">
        <v>214</v>
      </c>
      <c r="B179" s="164"/>
      <c r="C179" s="165">
        <v>1175</v>
      </c>
      <c r="D179" s="152">
        <v>486935.3</v>
      </c>
      <c r="E179" s="148"/>
      <c r="F179" s="148"/>
    </row>
    <row r="180" spans="1:6" ht="14.1" hidden="1" customHeight="1" outlineLevel="1">
      <c r="A180" s="163" t="s">
        <v>215</v>
      </c>
      <c r="B180" s="164"/>
      <c r="C180" s="165">
        <v>901</v>
      </c>
      <c r="D180" s="152">
        <v>210979</v>
      </c>
      <c r="E180" s="148"/>
      <c r="F180" s="148"/>
    </row>
    <row r="181" spans="1:6" ht="14.1" hidden="1" customHeight="1" outlineLevel="1">
      <c r="A181" s="163" t="s">
        <v>216</v>
      </c>
      <c r="B181" s="164"/>
      <c r="C181" s="165">
        <v>0</v>
      </c>
      <c r="D181" s="152">
        <v>0</v>
      </c>
      <c r="E181" s="148"/>
      <c r="F181" s="148"/>
    </row>
    <row r="182" spans="1:6" ht="14.1" hidden="1" customHeight="1" outlineLevel="1">
      <c r="A182" s="163" t="s">
        <v>217</v>
      </c>
      <c r="B182" s="164"/>
      <c r="C182" s="165">
        <v>620</v>
      </c>
      <c r="D182" s="152">
        <v>273681.64999999997</v>
      </c>
      <c r="E182" s="148"/>
      <c r="F182" s="148"/>
    </row>
    <row r="183" spans="1:6" ht="14.1" hidden="1" customHeight="1" outlineLevel="1">
      <c r="A183" s="163" t="s">
        <v>218</v>
      </c>
      <c r="B183" s="164"/>
      <c r="C183" s="165">
        <v>1311</v>
      </c>
      <c r="D183" s="152">
        <v>518766</v>
      </c>
      <c r="E183" s="148"/>
      <c r="F183" s="148"/>
    </row>
    <row r="184" spans="1:6" ht="14.1" hidden="1" customHeight="1" outlineLevel="1">
      <c r="A184" s="163" t="s">
        <v>219</v>
      </c>
      <c r="B184" s="164"/>
      <c r="C184" s="165">
        <v>2</v>
      </c>
      <c r="D184" s="152">
        <v>200</v>
      </c>
      <c r="E184" s="148"/>
      <c r="F184" s="148"/>
    </row>
    <row r="185" spans="1:6" ht="14.1" hidden="1" customHeight="1" outlineLevel="1">
      <c r="A185" s="163" t="s">
        <v>220</v>
      </c>
      <c r="B185" s="164"/>
      <c r="C185" s="165">
        <v>13</v>
      </c>
      <c r="D185" s="152">
        <v>6472</v>
      </c>
      <c r="E185" s="148"/>
      <c r="F185" s="148"/>
    </row>
    <row r="186" spans="1:6" ht="14.1" hidden="1" customHeight="1" outlineLevel="1">
      <c r="A186" s="163" t="s">
        <v>221</v>
      </c>
      <c r="B186" s="164"/>
      <c r="C186" s="165">
        <v>98</v>
      </c>
      <c r="D186" s="152">
        <v>47058</v>
      </c>
      <c r="E186" s="148"/>
      <c r="F186" s="148"/>
    </row>
    <row r="187" spans="1:6" ht="14.1" hidden="1" customHeight="1" outlineLevel="1">
      <c r="A187" s="163" t="s">
        <v>222</v>
      </c>
      <c r="B187" s="164"/>
      <c r="C187" s="165">
        <v>3963</v>
      </c>
      <c r="D187" s="152">
        <v>1539949</v>
      </c>
      <c r="E187" s="148"/>
      <c r="F187" s="148"/>
    </row>
    <row r="188" spans="1:6" ht="14.1" hidden="1" customHeight="1" outlineLevel="1">
      <c r="A188" s="163" t="s">
        <v>223</v>
      </c>
      <c r="B188" s="164"/>
      <c r="C188" s="165">
        <v>1044</v>
      </c>
      <c r="D188" s="152">
        <v>639621</v>
      </c>
      <c r="E188" s="148"/>
      <c r="F188" s="148"/>
    </row>
    <row r="189" spans="1:6" ht="14.1" hidden="1" customHeight="1" outlineLevel="1">
      <c r="A189" s="163" t="s">
        <v>224</v>
      </c>
      <c r="B189" s="164"/>
      <c r="C189" s="165">
        <v>649</v>
      </c>
      <c r="D189" s="152">
        <v>281091.99999999994</v>
      </c>
      <c r="E189" s="148"/>
      <c r="F189" s="148"/>
    </row>
    <row r="190" spans="1:6" ht="14.1" hidden="1" customHeight="1" outlineLevel="1">
      <c r="A190" s="163" t="s">
        <v>225</v>
      </c>
      <c r="B190" s="164"/>
      <c r="C190" s="165">
        <v>2073</v>
      </c>
      <c r="D190" s="152">
        <v>1052914.6399999999</v>
      </c>
      <c r="E190" s="148"/>
      <c r="F190" s="148"/>
    </row>
    <row r="191" spans="1:6" ht="14.1" customHeight="1" collapsed="1">
      <c r="A191" s="167" t="s">
        <v>298</v>
      </c>
      <c r="B191" s="164">
        <v>50</v>
      </c>
      <c r="C191" s="165">
        <f>SUM($C$167:$C$190)</f>
        <v>23076</v>
      </c>
      <c r="D191" s="152">
        <f>SUM($D$167:$D$190)</f>
        <v>9545039.4900000002</v>
      </c>
      <c r="E191" s="148"/>
      <c r="F191" s="148"/>
    </row>
    <row r="192" spans="1:6" ht="14.1" hidden="1" customHeight="1" outlineLevel="1">
      <c r="A192" s="163" t="s">
        <v>202</v>
      </c>
      <c r="B192" s="164"/>
      <c r="C192" s="165">
        <v>0</v>
      </c>
      <c r="D192" s="152">
        <v>0</v>
      </c>
      <c r="E192" s="148"/>
      <c r="F192" s="148"/>
    </row>
    <row r="193" spans="1:6" ht="14.1" hidden="1" customHeight="1" outlineLevel="1">
      <c r="A193" s="163" t="s">
        <v>203</v>
      </c>
      <c r="B193" s="164"/>
      <c r="C193" s="165">
        <v>1228</v>
      </c>
      <c r="D193" s="152">
        <v>513071</v>
      </c>
      <c r="E193" s="148"/>
      <c r="F193" s="148"/>
    </row>
    <row r="194" spans="1:6" ht="14.1" hidden="1" customHeight="1" outlineLevel="1">
      <c r="A194" s="163" t="s">
        <v>204</v>
      </c>
      <c r="B194" s="164"/>
      <c r="C194" s="165">
        <v>1194</v>
      </c>
      <c r="D194" s="152">
        <v>485566.15</v>
      </c>
      <c r="E194" s="148"/>
      <c r="F194" s="148"/>
    </row>
    <row r="195" spans="1:6" ht="14.1" hidden="1" customHeight="1" outlineLevel="1">
      <c r="A195" s="163" t="s">
        <v>205</v>
      </c>
      <c r="B195" s="164"/>
      <c r="C195" s="166"/>
      <c r="D195" s="151"/>
      <c r="E195" s="148"/>
      <c r="F195" s="148"/>
    </row>
    <row r="196" spans="1:6" ht="14.1" hidden="1" customHeight="1" outlineLevel="1">
      <c r="A196" s="163" t="s">
        <v>206</v>
      </c>
      <c r="B196" s="164"/>
      <c r="C196" s="166">
        <v>0</v>
      </c>
      <c r="D196" s="151">
        <v>0</v>
      </c>
      <c r="E196" s="148"/>
      <c r="F196" s="148"/>
    </row>
    <row r="197" spans="1:6" ht="14.1" hidden="1" customHeight="1" outlineLevel="1">
      <c r="A197" s="163" t="s">
        <v>207</v>
      </c>
      <c r="B197" s="164"/>
      <c r="C197" s="166"/>
      <c r="D197" s="151"/>
      <c r="E197" s="148"/>
      <c r="F197" s="148"/>
    </row>
    <row r="198" spans="1:6" ht="14.1" hidden="1" customHeight="1" outlineLevel="1">
      <c r="A198" s="163" t="s">
        <v>208</v>
      </c>
      <c r="B198" s="164"/>
      <c r="C198" s="165">
        <v>2357</v>
      </c>
      <c r="D198" s="152">
        <v>1079991</v>
      </c>
      <c r="E198" s="148"/>
      <c r="F198" s="148"/>
    </row>
    <row r="199" spans="1:6" ht="14.1" hidden="1" customHeight="1" outlineLevel="1">
      <c r="A199" s="163" t="s">
        <v>209</v>
      </c>
      <c r="B199" s="164"/>
      <c r="C199" s="165">
        <v>663</v>
      </c>
      <c r="D199" s="152">
        <v>267713</v>
      </c>
      <c r="E199" s="148"/>
      <c r="F199" s="148"/>
    </row>
    <row r="200" spans="1:6" ht="14.1" hidden="1" customHeight="1" outlineLevel="1">
      <c r="A200" s="163" t="s">
        <v>210</v>
      </c>
      <c r="B200" s="164"/>
      <c r="C200" s="165">
        <v>0</v>
      </c>
      <c r="D200" s="152">
        <v>0</v>
      </c>
      <c r="E200" s="148"/>
      <c r="F200" s="148"/>
    </row>
    <row r="201" spans="1:6" ht="14.1" hidden="1" customHeight="1" outlineLevel="1">
      <c r="A201" s="163" t="s">
        <v>211</v>
      </c>
      <c r="B201" s="164"/>
      <c r="C201" s="165">
        <v>3068</v>
      </c>
      <c r="D201" s="152">
        <v>1313161</v>
      </c>
      <c r="E201" s="148"/>
      <c r="F201" s="148"/>
    </row>
    <row r="202" spans="1:6" ht="14.1" hidden="1" customHeight="1" outlineLevel="1">
      <c r="A202" s="163" t="s">
        <v>212</v>
      </c>
      <c r="B202" s="164"/>
      <c r="C202" s="165">
        <v>1913</v>
      </c>
      <c r="D202" s="152">
        <v>842064.00000000012</v>
      </c>
      <c r="E202" s="148"/>
      <c r="F202" s="148"/>
    </row>
    <row r="203" spans="1:6" ht="14.1" hidden="1" customHeight="1" outlineLevel="1">
      <c r="A203" s="163" t="s">
        <v>213</v>
      </c>
      <c r="B203" s="164"/>
      <c r="C203" s="165">
        <v>2178</v>
      </c>
      <c r="D203" s="152">
        <v>983379.64000000013</v>
      </c>
      <c r="E203" s="148"/>
      <c r="F203" s="148"/>
    </row>
    <row r="204" spans="1:6" ht="14.1" hidden="1" customHeight="1" outlineLevel="1">
      <c r="A204" s="163" t="s">
        <v>214</v>
      </c>
      <c r="B204" s="164"/>
      <c r="C204" s="165">
        <v>1230</v>
      </c>
      <c r="D204" s="152">
        <v>531561.65</v>
      </c>
      <c r="E204" s="148"/>
      <c r="F204" s="148"/>
    </row>
    <row r="205" spans="1:6" ht="14.1" hidden="1" customHeight="1" outlineLevel="1">
      <c r="A205" s="163" t="s">
        <v>215</v>
      </c>
      <c r="B205" s="164"/>
      <c r="C205" s="165">
        <v>947</v>
      </c>
      <c r="D205" s="152">
        <v>206774</v>
      </c>
      <c r="E205" s="148"/>
      <c r="F205" s="148"/>
    </row>
    <row r="206" spans="1:6" ht="14.1" hidden="1" customHeight="1" outlineLevel="1">
      <c r="A206" s="163" t="s">
        <v>216</v>
      </c>
      <c r="B206" s="164"/>
      <c r="C206" s="165">
        <v>0</v>
      </c>
      <c r="D206" s="152">
        <v>0</v>
      </c>
      <c r="E206" s="148"/>
      <c r="F206" s="148"/>
    </row>
    <row r="207" spans="1:6" ht="14.1" hidden="1" customHeight="1" outlineLevel="1">
      <c r="A207" s="163" t="s">
        <v>217</v>
      </c>
      <c r="B207" s="164"/>
      <c r="C207" s="165">
        <v>615</v>
      </c>
      <c r="D207" s="152">
        <v>296146.50000000006</v>
      </c>
      <c r="E207" s="148"/>
      <c r="F207" s="148"/>
    </row>
    <row r="208" spans="1:6" ht="14.1" hidden="1" customHeight="1" outlineLevel="1">
      <c r="A208" s="163" t="s">
        <v>218</v>
      </c>
      <c r="B208" s="164"/>
      <c r="C208" s="165">
        <v>1530</v>
      </c>
      <c r="D208" s="152">
        <v>675515</v>
      </c>
      <c r="E208" s="148"/>
      <c r="F208" s="148"/>
    </row>
    <row r="209" spans="1:6" ht="14.1" hidden="1" customHeight="1" outlineLevel="1">
      <c r="A209" s="163" t="s">
        <v>219</v>
      </c>
      <c r="B209" s="164"/>
      <c r="C209" s="165">
        <v>7</v>
      </c>
      <c r="D209" s="152">
        <v>700</v>
      </c>
      <c r="E209" s="148"/>
      <c r="F209" s="148"/>
    </row>
    <row r="210" spans="1:6" ht="14.1" hidden="1" customHeight="1" outlineLevel="1">
      <c r="A210" s="163" t="s">
        <v>220</v>
      </c>
      <c r="B210" s="164"/>
      <c r="C210" s="165">
        <v>18</v>
      </c>
      <c r="D210" s="152">
        <v>10097</v>
      </c>
      <c r="E210" s="148"/>
      <c r="F210" s="148"/>
    </row>
    <row r="211" spans="1:6" ht="14.1" hidden="1" customHeight="1" outlineLevel="1">
      <c r="A211" s="163" t="s">
        <v>221</v>
      </c>
      <c r="B211" s="164"/>
      <c r="C211" s="165">
        <v>93</v>
      </c>
      <c r="D211" s="152">
        <v>51000</v>
      </c>
      <c r="E211" s="148"/>
      <c r="F211" s="148"/>
    </row>
    <row r="212" spans="1:6" ht="14.1" hidden="1" customHeight="1" outlineLevel="1">
      <c r="A212" s="163" t="s">
        <v>222</v>
      </c>
      <c r="B212" s="164"/>
      <c r="C212" s="165">
        <v>4215</v>
      </c>
      <c r="D212" s="152">
        <v>1790241</v>
      </c>
      <c r="E212" s="148"/>
      <c r="F212" s="148"/>
    </row>
    <row r="213" spans="1:6" ht="14.1" hidden="1" customHeight="1" outlineLevel="1">
      <c r="A213" s="163" t="s">
        <v>223</v>
      </c>
      <c r="B213" s="164"/>
      <c r="C213" s="165">
        <v>1218</v>
      </c>
      <c r="D213" s="152">
        <v>836113</v>
      </c>
      <c r="E213" s="148"/>
      <c r="F213" s="148"/>
    </row>
    <row r="214" spans="1:6" ht="14.1" hidden="1" customHeight="1" outlineLevel="1">
      <c r="A214" s="163" t="s">
        <v>224</v>
      </c>
      <c r="B214" s="164"/>
      <c r="C214" s="165">
        <v>864</v>
      </c>
      <c r="D214" s="152">
        <v>423707.54999999993</v>
      </c>
      <c r="E214" s="148"/>
      <c r="F214" s="148"/>
    </row>
    <row r="215" spans="1:6" ht="14.1" hidden="1" customHeight="1" outlineLevel="1">
      <c r="A215" s="163" t="s">
        <v>225</v>
      </c>
      <c r="B215" s="164"/>
      <c r="C215" s="165">
        <v>2133</v>
      </c>
      <c r="D215" s="152">
        <v>1236767.1599999999</v>
      </c>
      <c r="E215" s="148"/>
      <c r="F215" s="148"/>
    </row>
    <row r="216" spans="1:6" ht="14.1" customHeight="1" collapsed="1">
      <c r="A216" s="167" t="s">
        <v>299</v>
      </c>
      <c r="B216" s="164">
        <v>60</v>
      </c>
      <c r="C216" s="165">
        <f>SUM($C$192:$C$215)</f>
        <v>25471</v>
      </c>
      <c r="D216" s="152">
        <f>SUM($D$192:$D$215)</f>
        <v>11543568.650000002</v>
      </c>
      <c r="E216" s="148"/>
      <c r="F216" s="148"/>
    </row>
    <row r="217" spans="1:6" ht="14.1" hidden="1" customHeight="1" outlineLevel="1">
      <c r="A217" s="163" t="s">
        <v>202</v>
      </c>
      <c r="B217" s="164"/>
      <c r="C217" s="165">
        <v>0</v>
      </c>
      <c r="D217" s="152">
        <v>0</v>
      </c>
      <c r="E217" s="148"/>
      <c r="F217" s="148"/>
    </row>
    <row r="218" spans="1:6" ht="14.1" hidden="1" customHeight="1" outlineLevel="1">
      <c r="A218" s="163" t="s">
        <v>203</v>
      </c>
      <c r="B218" s="164"/>
      <c r="C218" s="165">
        <v>1306</v>
      </c>
      <c r="D218" s="152">
        <v>635480</v>
      </c>
      <c r="E218" s="148"/>
      <c r="F218" s="148"/>
    </row>
    <row r="219" spans="1:6" ht="14.1" hidden="1" customHeight="1" outlineLevel="1">
      <c r="A219" s="163" t="s">
        <v>204</v>
      </c>
      <c r="B219" s="164"/>
      <c r="C219" s="165">
        <v>1324</v>
      </c>
      <c r="D219" s="152">
        <v>618586.42000000004</v>
      </c>
      <c r="E219" s="148"/>
      <c r="F219" s="148"/>
    </row>
    <row r="220" spans="1:6" ht="14.1" hidden="1" customHeight="1" outlineLevel="1">
      <c r="A220" s="163" t="s">
        <v>205</v>
      </c>
      <c r="B220" s="164"/>
      <c r="C220" s="166"/>
      <c r="D220" s="151"/>
      <c r="E220" s="148"/>
      <c r="F220" s="148"/>
    </row>
    <row r="221" spans="1:6" ht="14.1" hidden="1" customHeight="1" outlineLevel="1">
      <c r="A221" s="163" t="s">
        <v>206</v>
      </c>
      <c r="B221" s="164"/>
      <c r="C221" s="166">
        <v>0</v>
      </c>
      <c r="D221" s="151">
        <v>0</v>
      </c>
      <c r="E221" s="148"/>
      <c r="F221" s="148"/>
    </row>
    <row r="222" spans="1:6" ht="14.1" hidden="1" customHeight="1" outlineLevel="1">
      <c r="A222" s="163" t="s">
        <v>207</v>
      </c>
      <c r="B222" s="164"/>
      <c r="C222" s="166"/>
      <c r="D222" s="151"/>
      <c r="E222" s="148"/>
      <c r="F222" s="148"/>
    </row>
    <row r="223" spans="1:6" ht="14.1" hidden="1" customHeight="1" outlineLevel="1">
      <c r="A223" s="163" t="s">
        <v>208</v>
      </c>
      <c r="B223" s="164"/>
      <c r="C223" s="165">
        <v>2870</v>
      </c>
      <c r="D223" s="152">
        <v>1427904</v>
      </c>
      <c r="E223" s="148"/>
      <c r="F223" s="148"/>
    </row>
    <row r="224" spans="1:6" ht="14.1" hidden="1" customHeight="1" outlineLevel="1">
      <c r="A224" s="163" t="s">
        <v>209</v>
      </c>
      <c r="B224" s="164"/>
      <c r="C224" s="165">
        <v>739</v>
      </c>
      <c r="D224" s="152">
        <v>326332</v>
      </c>
      <c r="E224" s="148"/>
      <c r="F224" s="148"/>
    </row>
    <row r="225" spans="1:6" ht="14.1" hidden="1" customHeight="1" outlineLevel="1">
      <c r="A225" s="163" t="s">
        <v>210</v>
      </c>
      <c r="B225" s="164"/>
      <c r="C225" s="165">
        <v>2</v>
      </c>
      <c r="D225" s="152">
        <v>596.37</v>
      </c>
      <c r="E225" s="148"/>
      <c r="F225" s="148"/>
    </row>
    <row r="226" spans="1:6" ht="14.1" hidden="1" customHeight="1" outlineLevel="1">
      <c r="A226" s="163" t="s">
        <v>211</v>
      </c>
      <c r="B226" s="164"/>
      <c r="C226" s="165">
        <v>3254</v>
      </c>
      <c r="D226" s="152">
        <v>1529832</v>
      </c>
      <c r="E226" s="148"/>
      <c r="F226" s="148"/>
    </row>
    <row r="227" spans="1:6" ht="14.1" hidden="1" customHeight="1" outlineLevel="1">
      <c r="A227" s="163" t="s">
        <v>212</v>
      </c>
      <c r="B227" s="164"/>
      <c r="C227" s="165">
        <v>2204</v>
      </c>
      <c r="D227" s="152">
        <v>1062452.8500000001</v>
      </c>
      <c r="E227" s="148"/>
      <c r="F227" s="148"/>
    </row>
    <row r="228" spans="1:6" ht="14.1" hidden="1" customHeight="1" outlineLevel="1">
      <c r="A228" s="163" t="s">
        <v>213</v>
      </c>
      <c r="B228" s="164"/>
      <c r="C228" s="165">
        <v>2261</v>
      </c>
      <c r="D228" s="152">
        <v>1118238.0999999999</v>
      </c>
      <c r="E228" s="148"/>
      <c r="F228" s="148"/>
    </row>
    <row r="229" spans="1:6" ht="14.1" hidden="1" customHeight="1" outlineLevel="1">
      <c r="A229" s="163" t="s">
        <v>214</v>
      </c>
      <c r="B229" s="164"/>
      <c r="C229" s="165">
        <v>1366</v>
      </c>
      <c r="D229" s="152">
        <v>615968.66</v>
      </c>
      <c r="E229" s="148"/>
      <c r="F229" s="148"/>
    </row>
    <row r="230" spans="1:6" ht="14.1" hidden="1" customHeight="1" outlineLevel="1">
      <c r="A230" s="163" t="s">
        <v>215</v>
      </c>
      <c r="B230" s="164"/>
      <c r="C230" s="165">
        <v>1101</v>
      </c>
      <c r="D230" s="152">
        <v>238052</v>
      </c>
      <c r="E230" s="148"/>
      <c r="F230" s="148"/>
    </row>
    <row r="231" spans="1:6" ht="14.1" hidden="1" customHeight="1" outlineLevel="1">
      <c r="A231" s="163" t="s">
        <v>216</v>
      </c>
      <c r="B231" s="164"/>
      <c r="C231" s="165">
        <v>1</v>
      </c>
      <c r="D231" s="152">
        <v>632</v>
      </c>
      <c r="E231" s="148"/>
      <c r="F231" s="148"/>
    </row>
    <row r="232" spans="1:6" ht="14.1" hidden="1" customHeight="1" outlineLevel="1">
      <c r="A232" s="163" t="s">
        <v>217</v>
      </c>
      <c r="B232" s="164"/>
      <c r="C232" s="165">
        <v>634</v>
      </c>
      <c r="D232" s="152">
        <v>328001.3</v>
      </c>
      <c r="E232" s="148"/>
      <c r="F232" s="148"/>
    </row>
    <row r="233" spans="1:6" ht="14.1" hidden="1" customHeight="1" outlineLevel="1">
      <c r="A233" s="163" t="s">
        <v>218</v>
      </c>
      <c r="B233" s="164"/>
      <c r="C233" s="165">
        <v>1692</v>
      </c>
      <c r="D233" s="152">
        <v>822008</v>
      </c>
      <c r="E233" s="148"/>
      <c r="F233" s="148"/>
    </row>
    <row r="234" spans="1:6" ht="14.1" hidden="1" customHeight="1" outlineLevel="1">
      <c r="A234" s="163" t="s">
        <v>219</v>
      </c>
      <c r="B234" s="164"/>
      <c r="C234" s="165">
        <v>5</v>
      </c>
      <c r="D234" s="152">
        <v>500</v>
      </c>
      <c r="E234" s="148"/>
      <c r="F234" s="148"/>
    </row>
    <row r="235" spans="1:6" ht="14.1" hidden="1" customHeight="1" outlineLevel="1">
      <c r="A235" s="163" t="s">
        <v>220</v>
      </c>
      <c r="B235" s="164"/>
      <c r="C235" s="165">
        <v>19</v>
      </c>
      <c r="D235" s="152">
        <v>12222</v>
      </c>
      <c r="E235" s="148"/>
      <c r="F235" s="148"/>
    </row>
    <row r="236" spans="1:6" ht="14.1" hidden="1" customHeight="1" outlineLevel="1">
      <c r="A236" s="163" t="s">
        <v>221</v>
      </c>
      <c r="B236" s="164"/>
      <c r="C236" s="165">
        <v>84</v>
      </c>
      <c r="D236" s="152">
        <v>51969</v>
      </c>
      <c r="E236" s="148"/>
      <c r="F236" s="148"/>
    </row>
    <row r="237" spans="1:6" ht="14.1" hidden="1" customHeight="1" outlineLevel="1">
      <c r="A237" s="163" t="s">
        <v>222</v>
      </c>
      <c r="B237" s="164"/>
      <c r="C237" s="165">
        <v>4501</v>
      </c>
      <c r="D237" s="152">
        <v>2137443</v>
      </c>
      <c r="E237" s="148"/>
      <c r="F237" s="148"/>
    </row>
    <row r="238" spans="1:6" ht="14.1" hidden="1" customHeight="1" outlineLevel="1">
      <c r="A238" s="163" t="s">
        <v>223</v>
      </c>
      <c r="B238" s="164"/>
      <c r="C238" s="165">
        <v>1366</v>
      </c>
      <c r="D238" s="152">
        <v>1025796</v>
      </c>
      <c r="E238" s="148"/>
      <c r="F238" s="148"/>
    </row>
    <row r="239" spans="1:6" ht="14.1" hidden="1" customHeight="1" outlineLevel="1">
      <c r="A239" s="163" t="s">
        <v>224</v>
      </c>
      <c r="B239" s="164"/>
      <c r="C239" s="165">
        <v>1180</v>
      </c>
      <c r="D239" s="152">
        <v>633629.65</v>
      </c>
      <c r="E239" s="148"/>
      <c r="F239" s="148"/>
    </row>
    <row r="240" spans="1:6" ht="14.1" hidden="1" customHeight="1" outlineLevel="1">
      <c r="A240" s="163" t="s">
        <v>225</v>
      </c>
      <c r="B240" s="164"/>
      <c r="C240" s="165">
        <v>1958</v>
      </c>
      <c r="D240" s="152">
        <v>1279020.4600000004</v>
      </c>
      <c r="E240" s="148"/>
      <c r="F240" s="148"/>
    </row>
    <row r="241" spans="1:6" ht="14.1" customHeight="1" collapsed="1">
      <c r="A241" s="167" t="s">
        <v>300</v>
      </c>
      <c r="B241" s="164">
        <v>70</v>
      </c>
      <c r="C241" s="165">
        <f>SUM($C$217:$C$240)</f>
        <v>27867</v>
      </c>
      <c r="D241" s="152">
        <f>SUM($D$217:$D$240)</f>
        <v>13864663.810000001</v>
      </c>
      <c r="E241" s="148"/>
      <c r="F241" s="148"/>
    </row>
    <row r="242" spans="1:6" ht="14.1" hidden="1" customHeight="1" outlineLevel="1">
      <c r="A242" s="163" t="s">
        <v>202</v>
      </c>
      <c r="B242" s="164"/>
      <c r="C242" s="165">
        <v>0</v>
      </c>
      <c r="D242" s="152">
        <v>0</v>
      </c>
      <c r="E242" s="148"/>
      <c r="F242" s="148"/>
    </row>
    <row r="243" spans="1:6" ht="14.1" hidden="1" customHeight="1" outlineLevel="1">
      <c r="A243" s="163" t="s">
        <v>203</v>
      </c>
      <c r="B243" s="164"/>
      <c r="C243" s="165">
        <v>1570</v>
      </c>
      <c r="D243" s="152">
        <v>790930</v>
      </c>
      <c r="E243" s="148"/>
      <c r="F243" s="148"/>
    </row>
    <row r="244" spans="1:6" ht="14.1" hidden="1" customHeight="1" outlineLevel="1">
      <c r="A244" s="163" t="s">
        <v>204</v>
      </c>
      <c r="B244" s="164"/>
      <c r="C244" s="165">
        <v>1570</v>
      </c>
      <c r="D244" s="152">
        <v>770713.65</v>
      </c>
      <c r="E244" s="148"/>
      <c r="F244" s="148"/>
    </row>
    <row r="245" spans="1:6" ht="14.1" hidden="1" customHeight="1" outlineLevel="1">
      <c r="A245" s="163" t="s">
        <v>205</v>
      </c>
      <c r="B245" s="164"/>
      <c r="C245" s="166"/>
      <c r="D245" s="151"/>
      <c r="E245" s="148"/>
      <c r="F245" s="148"/>
    </row>
    <row r="246" spans="1:6" ht="14.1" hidden="1" customHeight="1" outlineLevel="1">
      <c r="A246" s="163" t="s">
        <v>206</v>
      </c>
      <c r="B246" s="164"/>
      <c r="C246" s="166">
        <v>0</v>
      </c>
      <c r="D246" s="151">
        <v>0</v>
      </c>
      <c r="E246" s="148"/>
      <c r="F246" s="148"/>
    </row>
    <row r="247" spans="1:6" ht="14.1" hidden="1" customHeight="1" outlineLevel="1">
      <c r="A247" s="163" t="s">
        <v>207</v>
      </c>
      <c r="B247" s="164"/>
      <c r="C247" s="166"/>
      <c r="D247" s="151"/>
      <c r="E247" s="148"/>
      <c r="F247" s="148"/>
    </row>
    <row r="248" spans="1:6" ht="14.1" hidden="1" customHeight="1" outlineLevel="1">
      <c r="A248" s="163" t="s">
        <v>208</v>
      </c>
      <c r="B248" s="164"/>
      <c r="C248" s="165">
        <v>3513</v>
      </c>
      <c r="D248" s="152">
        <v>1935675</v>
      </c>
      <c r="E248" s="148"/>
      <c r="F248" s="148"/>
    </row>
    <row r="249" spans="1:6" ht="14.1" hidden="1" customHeight="1" outlineLevel="1">
      <c r="A249" s="163" t="s">
        <v>209</v>
      </c>
      <c r="B249" s="164"/>
      <c r="C249" s="165">
        <v>796</v>
      </c>
      <c r="D249" s="152">
        <v>380184</v>
      </c>
      <c r="E249" s="148"/>
      <c r="F249" s="148"/>
    </row>
    <row r="250" spans="1:6" ht="14.1" hidden="1" customHeight="1" outlineLevel="1">
      <c r="A250" s="163" t="s">
        <v>210</v>
      </c>
      <c r="B250" s="164"/>
      <c r="C250" s="165">
        <v>1</v>
      </c>
      <c r="D250" s="152">
        <v>477.5</v>
      </c>
      <c r="E250" s="148"/>
      <c r="F250" s="148"/>
    </row>
    <row r="251" spans="1:6" ht="14.1" hidden="1" customHeight="1" outlineLevel="1">
      <c r="A251" s="163" t="s">
        <v>211</v>
      </c>
      <c r="B251" s="164"/>
      <c r="C251" s="165">
        <v>3706</v>
      </c>
      <c r="D251" s="152">
        <v>1835019</v>
      </c>
      <c r="E251" s="148"/>
      <c r="F251" s="148"/>
    </row>
    <row r="252" spans="1:6" ht="14.1" hidden="1" customHeight="1" outlineLevel="1">
      <c r="A252" s="163" t="s">
        <v>212</v>
      </c>
      <c r="B252" s="164"/>
      <c r="C252" s="165">
        <v>2463</v>
      </c>
      <c r="D252" s="152">
        <v>1266233.3000000003</v>
      </c>
      <c r="E252" s="148"/>
      <c r="F252" s="148"/>
    </row>
    <row r="253" spans="1:6" ht="14.1" hidden="1" customHeight="1" outlineLevel="1">
      <c r="A253" s="163" t="s">
        <v>213</v>
      </c>
      <c r="B253" s="164"/>
      <c r="C253" s="165">
        <v>2608</v>
      </c>
      <c r="D253" s="152">
        <v>1358547.2599999998</v>
      </c>
      <c r="E253" s="148"/>
      <c r="F253" s="148"/>
    </row>
    <row r="254" spans="1:6" ht="14.1" hidden="1" customHeight="1" outlineLevel="1">
      <c r="A254" s="163" t="s">
        <v>214</v>
      </c>
      <c r="B254" s="164"/>
      <c r="C254" s="165">
        <v>1705</v>
      </c>
      <c r="D254" s="152">
        <v>844850.65</v>
      </c>
      <c r="E254" s="148"/>
      <c r="F254" s="148"/>
    </row>
    <row r="255" spans="1:6" ht="14.1" hidden="1" customHeight="1" outlineLevel="1">
      <c r="A255" s="163" t="s">
        <v>215</v>
      </c>
      <c r="B255" s="164"/>
      <c r="C255" s="165">
        <v>1282</v>
      </c>
      <c r="D255" s="152">
        <v>295903</v>
      </c>
      <c r="E255" s="148"/>
      <c r="F255" s="148"/>
    </row>
    <row r="256" spans="1:6" ht="14.1" hidden="1" customHeight="1" outlineLevel="1">
      <c r="A256" s="163" t="s">
        <v>216</v>
      </c>
      <c r="B256" s="164"/>
      <c r="C256" s="165">
        <v>5</v>
      </c>
      <c r="D256" s="152">
        <v>3226</v>
      </c>
      <c r="E256" s="148"/>
      <c r="F256" s="148"/>
    </row>
    <row r="257" spans="1:6" ht="14.1" hidden="1" customHeight="1" outlineLevel="1">
      <c r="A257" s="163" t="s">
        <v>217</v>
      </c>
      <c r="B257" s="164"/>
      <c r="C257" s="165">
        <v>714</v>
      </c>
      <c r="D257" s="152">
        <v>380506.4</v>
      </c>
      <c r="E257" s="148"/>
      <c r="F257" s="148"/>
    </row>
    <row r="258" spans="1:6" ht="14.1" hidden="1" customHeight="1" outlineLevel="1">
      <c r="A258" s="163" t="s">
        <v>218</v>
      </c>
      <c r="B258" s="164"/>
      <c r="C258" s="165">
        <v>2237</v>
      </c>
      <c r="D258" s="152">
        <v>1235480</v>
      </c>
      <c r="E258" s="148"/>
      <c r="F258" s="148"/>
    </row>
    <row r="259" spans="1:6" ht="14.1" hidden="1" customHeight="1" outlineLevel="1">
      <c r="A259" s="163" t="s">
        <v>219</v>
      </c>
      <c r="B259" s="164"/>
      <c r="C259" s="165">
        <v>9</v>
      </c>
      <c r="D259" s="152">
        <v>900</v>
      </c>
      <c r="E259" s="148"/>
      <c r="F259" s="148"/>
    </row>
    <row r="260" spans="1:6" ht="14.1" hidden="1" customHeight="1" outlineLevel="1">
      <c r="A260" s="163" t="s">
        <v>220</v>
      </c>
      <c r="B260" s="164"/>
      <c r="C260" s="165">
        <v>32</v>
      </c>
      <c r="D260" s="152">
        <v>21785</v>
      </c>
      <c r="E260" s="148"/>
      <c r="F260" s="148"/>
    </row>
    <row r="261" spans="1:6" ht="14.1" hidden="1" customHeight="1" outlineLevel="1">
      <c r="A261" s="163" t="s">
        <v>221</v>
      </c>
      <c r="B261" s="164"/>
      <c r="C261" s="165">
        <v>78</v>
      </c>
      <c r="D261" s="152">
        <v>53358</v>
      </c>
      <c r="E261" s="148"/>
      <c r="F261" s="148"/>
    </row>
    <row r="262" spans="1:6" ht="14.1" hidden="1" customHeight="1" outlineLevel="1">
      <c r="A262" s="163" t="s">
        <v>222</v>
      </c>
      <c r="B262" s="164"/>
      <c r="C262" s="165">
        <v>5201</v>
      </c>
      <c r="D262" s="152">
        <v>2693363</v>
      </c>
      <c r="E262" s="148"/>
      <c r="F262" s="148"/>
    </row>
    <row r="263" spans="1:6" ht="14.1" hidden="1" customHeight="1" outlineLevel="1">
      <c r="A263" s="163" t="s">
        <v>223</v>
      </c>
      <c r="B263" s="164"/>
      <c r="C263" s="165">
        <v>1606</v>
      </c>
      <c r="D263" s="152">
        <v>1276941</v>
      </c>
      <c r="E263" s="148"/>
      <c r="F263" s="148"/>
    </row>
    <row r="264" spans="1:6" ht="14.1" hidden="1" customHeight="1" outlineLevel="1">
      <c r="A264" s="163" t="s">
        <v>224</v>
      </c>
      <c r="B264" s="164"/>
      <c r="C264" s="165">
        <v>1413</v>
      </c>
      <c r="D264" s="152">
        <v>851721.52</v>
      </c>
      <c r="E264" s="148"/>
      <c r="F264" s="148"/>
    </row>
    <row r="265" spans="1:6" ht="14.1" hidden="1" customHeight="1" outlineLevel="1">
      <c r="A265" s="163" t="s">
        <v>225</v>
      </c>
      <c r="B265" s="164"/>
      <c r="C265" s="165">
        <v>2005</v>
      </c>
      <c r="D265" s="152">
        <v>1468201.82</v>
      </c>
      <c r="E265" s="148"/>
      <c r="F265" s="148"/>
    </row>
    <row r="266" spans="1:6" ht="14.1" customHeight="1" collapsed="1">
      <c r="A266" s="167" t="s">
        <v>301</v>
      </c>
      <c r="B266" s="164">
        <v>80</v>
      </c>
      <c r="C266" s="165">
        <f>SUM($C$242:$C$265)</f>
        <v>32514</v>
      </c>
      <c r="D266" s="152">
        <f>SUM($D$242:$D$265)</f>
        <v>17464016.100000001</v>
      </c>
      <c r="E266" s="148"/>
      <c r="F266" s="148"/>
    </row>
    <row r="267" spans="1:6" ht="14.1" hidden="1" customHeight="1" outlineLevel="1">
      <c r="A267" s="163" t="s">
        <v>202</v>
      </c>
      <c r="B267" s="164"/>
      <c r="C267" s="165">
        <v>0</v>
      </c>
      <c r="D267" s="152">
        <v>0</v>
      </c>
      <c r="E267" s="148"/>
      <c r="F267" s="148"/>
    </row>
    <row r="268" spans="1:6" ht="14.1" hidden="1" customHeight="1" outlineLevel="1">
      <c r="A268" s="163" t="s">
        <v>203</v>
      </c>
      <c r="B268" s="164"/>
      <c r="C268" s="165">
        <v>1514</v>
      </c>
      <c r="D268" s="152">
        <v>809683</v>
      </c>
      <c r="E268" s="148"/>
      <c r="F268" s="148"/>
    </row>
    <row r="269" spans="1:6" ht="14.1" hidden="1" customHeight="1" outlineLevel="1">
      <c r="A269" s="163" t="s">
        <v>204</v>
      </c>
      <c r="B269" s="164"/>
      <c r="C269" s="165">
        <v>1662</v>
      </c>
      <c r="D269" s="152">
        <v>890110.75</v>
      </c>
      <c r="E269" s="148"/>
      <c r="F269" s="148"/>
    </row>
    <row r="270" spans="1:6" ht="14.1" hidden="1" customHeight="1" outlineLevel="1">
      <c r="A270" s="163" t="s">
        <v>205</v>
      </c>
      <c r="B270" s="164"/>
      <c r="C270" s="166"/>
      <c r="D270" s="151"/>
      <c r="E270" s="148"/>
      <c r="F270" s="148"/>
    </row>
    <row r="271" spans="1:6" ht="14.1" hidden="1" customHeight="1" outlineLevel="1">
      <c r="A271" s="163" t="s">
        <v>206</v>
      </c>
      <c r="B271" s="164"/>
      <c r="C271" s="166">
        <v>0</v>
      </c>
      <c r="D271" s="151">
        <v>0</v>
      </c>
      <c r="E271" s="148"/>
      <c r="F271" s="148"/>
    </row>
    <row r="272" spans="1:6" ht="14.1" hidden="1" customHeight="1" outlineLevel="1">
      <c r="A272" s="163" t="s">
        <v>207</v>
      </c>
      <c r="B272" s="164"/>
      <c r="C272" s="166"/>
      <c r="D272" s="151"/>
      <c r="E272" s="148"/>
      <c r="F272" s="148"/>
    </row>
    <row r="273" spans="1:6" ht="14.1" hidden="1" customHeight="1" outlineLevel="1">
      <c r="A273" s="163" t="s">
        <v>208</v>
      </c>
      <c r="B273" s="164"/>
      <c r="C273" s="165">
        <v>3663</v>
      </c>
      <c r="D273" s="152">
        <v>2166335</v>
      </c>
      <c r="E273" s="148"/>
      <c r="F273" s="148"/>
    </row>
    <row r="274" spans="1:6" ht="14.1" hidden="1" customHeight="1" outlineLevel="1">
      <c r="A274" s="163" t="s">
        <v>209</v>
      </c>
      <c r="B274" s="164"/>
      <c r="C274" s="165">
        <v>829</v>
      </c>
      <c r="D274" s="152">
        <v>421293</v>
      </c>
      <c r="E274" s="148"/>
      <c r="F274" s="148"/>
    </row>
    <row r="275" spans="1:6" ht="14.1" hidden="1" customHeight="1" outlineLevel="1">
      <c r="A275" s="163" t="s">
        <v>210</v>
      </c>
      <c r="B275" s="164"/>
      <c r="C275" s="165">
        <v>3</v>
      </c>
      <c r="D275" s="152">
        <v>909.83</v>
      </c>
      <c r="E275" s="148"/>
      <c r="F275" s="148"/>
    </row>
    <row r="276" spans="1:6" ht="14.1" hidden="1" customHeight="1" outlineLevel="1">
      <c r="A276" s="163" t="s">
        <v>211</v>
      </c>
      <c r="B276" s="164"/>
      <c r="C276" s="165">
        <v>3880</v>
      </c>
      <c r="D276" s="152">
        <v>2073403</v>
      </c>
      <c r="E276" s="148"/>
      <c r="F276" s="148"/>
    </row>
    <row r="277" spans="1:6" ht="14.1" hidden="1" customHeight="1" outlineLevel="1">
      <c r="A277" s="163" t="s">
        <v>212</v>
      </c>
      <c r="B277" s="164"/>
      <c r="C277" s="165">
        <v>2465</v>
      </c>
      <c r="D277" s="152">
        <v>1358280</v>
      </c>
      <c r="E277" s="148"/>
      <c r="F277" s="148"/>
    </row>
    <row r="278" spans="1:6" ht="14.1" hidden="1" customHeight="1" outlineLevel="1">
      <c r="A278" s="163" t="s">
        <v>213</v>
      </c>
      <c r="B278" s="164"/>
      <c r="C278" s="165">
        <v>2625</v>
      </c>
      <c r="D278" s="152">
        <v>1455455.9799999995</v>
      </c>
      <c r="E278" s="148"/>
      <c r="F278" s="148"/>
    </row>
    <row r="279" spans="1:6" ht="14.1" hidden="1" customHeight="1" outlineLevel="1">
      <c r="A279" s="163" t="s">
        <v>214</v>
      </c>
      <c r="B279" s="164"/>
      <c r="C279" s="165">
        <v>1840</v>
      </c>
      <c r="D279" s="152">
        <v>982027.85</v>
      </c>
      <c r="E279" s="148"/>
      <c r="F279" s="148"/>
    </row>
    <row r="280" spans="1:6" ht="14.1" hidden="1" customHeight="1" outlineLevel="1">
      <c r="A280" s="163" t="s">
        <v>215</v>
      </c>
      <c r="B280" s="164"/>
      <c r="C280" s="165">
        <v>1383</v>
      </c>
      <c r="D280" s="152">
        <v>296691</v>
      </c>
      <c r="E280" s="148"/>
      <c r="F280" s="148"/>
    </row>
    <row r="281" spans="1:6" ht="14.1" hidden="1" customHeight="1" outlineLevel="1">
      <c r="A281" s="163" t="s">
        <v>216</v>
      </c>
      <c r="B281" s="164"/>
      <c r="C281" s="165">
        <v>1</v>
      </c>
      <c r="D281" s="152">
        <v>750</v>
      </c>
      <c r="E281" s="148"/>
      <c r="F281" s="148"/>
    </row>
    <row r="282" spans="1:6" ht="14.1" hidden="1" customHeight="1" outlineLevel="1">
      <c r="A282" s="163" t="s">
        <v>217</v>
      </c>
      <c r="B282" s="164"/>
      <c r="C282" s="165">
        <v>746</v>
      </c>
      <c r="D282" s="152">
        <v>420166.15</v>
      </c>
      <c r="E282" s="148"/>
      <c r="F282" s="148"/>
    </row>
    <row r="283" spans="1:6" ht="14.1" hidden="1" customHeight="1" outlineLevel="1">
      <c r="A283" s="163" t="s">
        <v>218</v>
      </c>
      <c r="B283" s="164"/>
      <c r="C283" s="165">
        <v>2411</v>
      </c>
      <c r="D283" s="152">
        <v>1484921</v>
      </c>
      <c r="E283" s="148"/>
      <c r="F283" s="148"/>
    </row>
    <row r="284" spans="1:6" ht="14.1" hidden="1" customHeight="1" outlineLevel="1">
      <c r="A284" s="163" t="s">
        <v>219</v>
      </c>
      <c r="B284" s="164"/>
      <c r="C284" s="165">
        <v>10</v>
      </c>
      <c r="D284" s="152">
        <v>2363</v>
      </c>
      <c r="E284" s="148"/>
      <c r="F284" s="148"/>
    </row>
    <row r="285" spans="1:6" ht="14.1" hidden="1" customHeight="1" outlineLevel="1">
      <c r="A285" s="163" t="s">
        <v>220</v>
      </c>
      <c r="B285" s="164"/>
      <c r="C285" s="165">
        <v>32</v>
      </c>
      <c r="D285" s="152">
        <v>21715</v>
      </c>
      <c r="E285" s="148"/>
      <c r="F285" s="148"/>
    </row>
    <row r="286" spans="1:6" ht="14.1" hidden="1" customHeight="1" outlineLevel="1">
      <c r="A286" s="163" t="s">
        <v>221</v>
      </c>
      <c r="B286" s="164"/>
      <c r="C286" s="165">
        <v>56</v>
      </c>
      <c r="D286" s="152">
        <v>42862</v>
      </c>
      <c r="E286" s="148"/>
      <c r="F286" s="148"/>
    </row>
    <row r="287" spans="1:6" ht="14.1" hidden="1" customHeight="1" outlineLevel="1">
      <c r="A287" s="163" t="s">
        <v>222</v>
      </c>
      <c r="B287" s="164"/>
      <c r="C287" s="165">
        <v>5440</v>
      </c>
      <c r="D287" s="152">
        <v>3047143</v>
      </c>
      <c r="E287" s="148"/>
      <c r="F287" s="148"/>
    </row>
    <row r="288" spans="1:6" ht="14.1" hidden="1" customHeight="1" outlineLevel="1">
      <c r="A288" s="163" t="s">
        <v>223</v>
      </c>
      <c r="B288" s="164"/>
      <c r="C288" s="165">
        <v>1703</v>
      </c>
      <c r="D288" s="152">
        <v>1465812</v>
      </c>
      <c r="E288" s="148"/>
      <c r="F288" s="148"/>
    </row>
    <row r="289" spans="1:6" ht="14.1" hidden="1" customHeight="1" outlineLevel="1">
      <c r="A289" s="163" t="s">
        <v>224</v>
      </c>
      <c r="B289" s="164"/>
      <c r="C289" s="165">
        <v>1566</v>
      </c>
      <c r="D289" s="152">
        <v>1020716.7200000002</v>
      </c>
      <c r="E289" s="148"/>
      <c r="F289" s="148"/>
    </row>
    <row r="290" spans="1:6" ht="14.1" hidden="1" customHeight="1" outlineLevel="1">
      <c r="A290" s="163" t="s">
        <v>225</v>
      </c>
      <c r="B290" s="164"/>
      <c r="C290" s="165">
        <v>1948</v>
      </c>
      <c r="D290" s="152">
        <v>1529135.8399999999</v>
      </c>
      <c r="E290" s="148"/>
      <c r="F290" s="148"/>
    </row>
    <row r="291" spans="1:6" ht="14.1" customHeight="1" collapsed="1">
      <c r="A291" s="167" t="s">
        <v>302</v>
      </c>
      <c r="B291" s="164">
        <v>90</v>
      </c>
      <c r="C291" s="165">
        <f>SUM($C$267:$C$290)</f>
        <v>33777</v>
      </c>
      <c r="D291" s="152">
        <f>SUM($D$267:$D$290)</f>
        <v>19489774.119999997</v>
      </c>
      <c r="E291" s="148"/>
      <c r="F291" s="148"/>
    </row>
    <row r="292" spans="1:6" ht="14.1" hidden="1" customHeight="1" outlineLevel="1">
      <c r="A292" s="163" t="s">
        <v>202</v>
      </c>
      <c r="B292" s="164"/>
      <c r="C292" s="165">
        <v>0</v>
      </c>
      <c r="D292" s="152">
        <v>0</v>
      </c>
      <c r="E292" s="148"/>
      <c r="F292" s="148"/>
    </row>
    <row r="293" spans="1:6" ht="14.1" hidden="1" customHeight="1" outlineLevel="1">
      <c r="A293" s="163" t="s">
        <v>203</v>
      </c>
      <c r="B293" s="164"/>
      <c r="C293" s="165">
        <v>1637</v>
      </c>
      <c r="D293" s="152">
        <v>926882</v>
      </c>
      <c r="E293" s="148"/>
      <c r="F293" s="148"/>
    </row>
    <row r="294" spans="1:6" ht="14.1" hidden="1" customHeight="1" outlineLevel="1">
      <c r="A294" s="163" t="s">
        <v>204</v>
      </c>
      <c r="B294" s="164"/>
      <c r="C294" s="165">
        <v>1566</v>
      </c>
      <c r="D294" s="152">
        <v>888040.33</v>
      </c>
      <c r="E294" s="148"/>
      <c r="F294" s="148"/>
    </row>
    <row r="295" spans="1:6" ht="14.1" hidden="1" customHeight="1" outlineLevel="1">
      <c r="A295" s="163" t="s">
        <v>205</v>
      </c>
      <c r="B295" s="164"/>
      <c r="C295" s="166"/>
      <c r="D295" s="151"/>
      <c r="E295" s="148"/>
      <c r="F295" s="148"/>
    </row>
    <row r="296" spans="1:6" ht="14.1" hidden="1" customHeight="1" outlineLevel="1">
      <c r="A296" s="163" t="s">
        <v>206</v>
      </c>
      <c r="B296" s="164"/>
      <c r="C296" s="166">
        <v>0</v>
      </c>
      <c r="D296" s="151">
        <v>0</v>
      </c>
      <c r="E296" s="148"/>
      <c r="F296" s="148"/>
    </row>
    <row r="297" spans="1:6" ht="14.1" hidden="1" customHeight="1" outlineLevel="1">
      <c r="A297" s="163" t="s">
        <v>207</v>
      </c>
      <c r="B297" s="164"/>
      <c r="C297" s="166"/>
      <c r="D297" s="151"/>
      <c r="E297" s="148"/>
      <c r="F297" s="148"/>
    </row>
    <row r="298" spans="1:6" ht="14.1" hidden="1" customHeight="1" outlineLevel="1">
      <c r="A298" s="163" t="s">
        <v>208</v>
      </c>
      <c r="B298" s="164"/>
      <c r="C298" s="165">
        <v>3892</v>
      </c>
      <c r="D298" s="152">
        <v>2438331</v>
      </c>
      <c r="E298" s="148"/>
      <c r="F298" s="148"/>
    </row>
    <row r="299" spans="1:6" ht="14.1" hidden="1" customHeight="1" outlineLevel="1">
      <c r="A299" s="163" t="s">
        <v>209</v>
      </c>
      <c r="B299" s="164"/>
      <c r="C299" s="165">
        <v>874</v>
      </c>
      <c r="D299" s="152">
        <v>469612</v>
      </c>
      <c r="E299" s="148"/>
      <c r="F299" s="148"/>
    </row>
    <row r="300" spans="1:6" ht="14.1" hidden="1" customHeight="1" outlineLevel="1">
      <c r="A300" s="163" t="s">
        <v>210</v>
      </c>
      <c r="B300" s="164"/>
      <c r="C300" s="165">
        <v>4</v>
      </c>
      <c r="D300" s="152">
        <v>1998</v>
      </c>
      <c r="E300" s="148"/>
      <c r="F300" s="148"/>
    </row>
    <row r="301" spans="1:6" ht="14.1" hidden="1" customHeight="1" outlineLevel="1">
      <c r="A301" s="163" t="s">
        <v>211</v>
      </c>
      <c r="B301" s="164"/>
      <c r="C301" s="165">
        <v>4297</v>
      </c>
      <c r="D301" s="152">
        <v>2402661</v>
      </c>
      <c r="E301" s="148"/>
      <c r="F301" s="148"/>
    </row>
    <row r="302" spans="1:6" ht="14.1" hidden="1" customHeight="1" outlineLevel="1">
      <c r="A302" s="163" t="s">
        <v>212</v>
      </c>
      <c r="B302" s="164"/>
      <c r="C302" s="165">
        <v>2649</v>
      </c>
      <c r="D302" s="152">
        <v>1508666.95</v>
      </c>
      <c r="E302" s="148"/>
      <c r="F302" s="148"/>
    </row>
    <row r="303" spans="1:6" ht="14.1" hidden="1" customHeight="1" outlineLevel="1">
      <c r="A303" s="163" t="s">
        <v>213</v>
      </c>
      <c r="B303" s="164"/>
      <c r="C303" s="165">
        <v>2944</v>
      </c>
      <c r="D303" s="152">
        <v>1728975.5000000005</v>
      </c>
      <c r="E303" s="148"/>
      <c r="F303" s="148"/>
    </row>
    <row r="304" spans="1:6" ht="14.1" hidden="1" customHeight="1" outlineLevel="1">
      <c r="A304" s="163" t="s">
        <v>214</v>
      </c>
      <c r="B304" s="164"/>
      <c r="C304" s="165">
        <v>2048</v>
      </c>
      <c r="D304" s="152">
        <v>1131542.1499999999</v>
      </c>
      <c r="E304" s="148"/>
      <c r="F304" s="148"/>
    </row>
    <row r="305" spans="1:6" ht="14.1" hidden="1" customHeight="1" outlineLevel="1">
      <c r="A305" s="163" t="s">
        <v>215</v>
      </c>
      <c r="B305" s="164"/>
      <c r="C305" s="165">
        <v>1556</v>
      </c>
      <c r="D305" s="152">
        <v>339888</v>
      </c>
      <c r="E305" s="148"/>
      <c r="F305" s="148"/>
    </row>
    <row r="306" spans="1:6" ht="14.1" hidden="1" customHeight="1" outlineLevel="1">
      <c r="A306" s="163" t="s">
        <v>216</v>
      </c>
      <c r="B306" s="164"/>
      <c r="C306" s="165">
        <v>0</v>
      </c>
      <c r="D306" s="152">
        <v>0</v>
      </c>
      <c r="E306" s="148"/>
      <c r="F306" s="148"/>
    </row>
    <row r="307" spans="1:6" ht="14.1" hidden="1" customHeight="1" outlineLevel="1">
      <c r="A307" s="163" t="s">
        <v>217</v>
      </c>
      <c r="B307" s="164"/>
      <c r="C307" s="165">
        <v>803</v>
      </c>
      <c r="D307" s="152">
        <v>463696.09999999992</v>
      </c>
      <c r="E307" s="148"/>
      <c r="F307" s="148"/>
    </row>
    <row r="308" spans="1:6" ht="14.1" hidden="1" customHeight="1" outlineLevel="1">
      <c r="A308" s="163" t="s">
        <v>218</v>
      </c>
      <c r="B308" s="164"/>
      <c r="C308" s="165">
        <v>2709</v>
      </c>
      <c r="D308" s="152">
        <v>1706931</v>
      </c>
      <c r="E308" s="148"/>
      <c r="F308" s="148"/>
    </row>
    <row r="309" spans="1:6" ht="14.1" hidden="1" customHeight="1" outlineLevel="1">
      <c r="A309" s="163" t="s">
        <v>219</v>
      </c>
      <c r="B309" s="164"/>
      <c r="C309" s="165">
        <v>22</v>
      </c>
      <c r="D309" s="152">
        <v>2200</v>
      </c>
      <c r="E309" s="148"/>
      <c r="F309" s="148"/>
    </row>
    <row r="310" spans="1:6" ht="14.1" hidden="1" customHeight="1" outlineLevel="1">
      <c r="A310" s="163" t="s">
        <v>220</v>
      </c>
      <c r="B310" s="164"/>
      <c r="C310" s="165">
        <v>36</v>
      </c>
      <c r="D310" s="152">
        <v>30242</v>
      </c>
      <c r="E310" s="148"/>
      <c r="F310" s="148"/>
    </row>
    <row r="311" spans="1:6" ht="14.1" hidden="1" customHeight="1" outlineLevel="1">
      <c r="A311" s="163" t="s">
        <v>221</v>
      </c>
      <c r="B311" s="164"/>
      <c r="C311" s="165">
        <v>49</v>
      </c>
      <c r="D311" s="152">
        <v>41006</v>
      </c>
      <c r="E311" s="148"/>
      <c r="F311" s="148"/>
    </row>
    <row r="312" spans="1:6" ht="14.1" hidden="1" customHeight="1" outlineLevel="1">
      <c r="A312" s="163" t="s">
        <v>222</v>
      </c>
      <c r="B312" s="164"/>
      <c r="C312" s="165">
        <v>5966</v>
      </c>
      <c r="D312" s="152">
        <v>3483218</v>
      </c>
      <c r="E312" s="148"/>
      <c r="F312" s="148"/>
    </row>
    <row r="313" spans="1:6" ht="14.1" hidden="1" customHeight="1" outlineLevel="1">
      <c r="A313" s="163" t="s">
        <v>223</v>
      </c>
      <c r="B313" s="164"/>
      <c r="C313" s="165">
        <v>1978</v>
      </c>
      <c r="D313" s="152">
        <v>1702952</v>
      </c>
      <c r="E313" s="148"/>
      <c r="F313" s="148"/>
    </row>
    <row r="314" spans="1:6" ht="14.1" hidden="1" customHeight="1" outlineLevel="1">
      <c r="A314" s="163" t="s">
        <v>224</v>
      </c>
      <c r="B314" s="164"/>
      <c r="C314" s="165">
        <v>1664</v>
      </c>
      <c r="D314" s="152">
        <v>1139254.9799999991</v>
      </c>
      <c r="E314" s="148"/>
      <c r="F314" s="148"/>
    </row>
    <row r="315" spans="1:6" ht="14.1" hidden="1" customHeight="1" outlineLevel="1">
      <c r="A315" s="163" t="s">
        <v>225</v>
      </c>
      <c r="B315" s="164"/>
      <c r="C315" s="165">
        <v>2043</v>
      </c>
      <c r="D315" s="152">
        <v>1734333.75</v>
      </c>
      <c r="E315" s="148"/>
      <c r="F315" s="148"/>
    </row>
    <row r="316" spans="1:6" ht="14.1" customHeight="1" collapsed="1">
      <c r="A316" s="167" t="s">
        <v>303</v>
      </c>
      <c r="B316" s="164">
        <v>100</v>
      </c>
      <c r="C316" s="165">
        <f>SUM($C$292:$C$315)</f>
        <v>36737</v>
      </c>
      <c r="D316" s="152">
        <f>SUM($D$292:$D$315)</f>
        <v>22140430.760000002</v>
      </c>
      <c r="E316" s="148"/>
      <c r="F316" s="148"/>
    </row>
    <row r="317" spans="1:6" ht="14.1" hidden="1" customHeight="1" outlineLevel="1">
      <c r="A317" s="163" t="s">
        <v>202</v>
      </c>
      <c r="B317" s="164"/>
      <c r="C317" s="165">
        <v>0</v>
      </c>
      <c r="D317" s="152">
        <v>0</v>
      </c>
      <c r="E317" s="148"/>
      <c r="F317" s="148"/>
    </row>
    <row r="318" spans="1:6" ht="14.1" hidden="1" customHeight="1" outlineLevel="1">
      <c r="A318" s="163" t="s">
        <v>203</v>
      </c>
      <c r="B318" s="164"/>
      <c r="C318" s="165">
        <v>21557</v>
      </c>
      <c r="D318" s="152">
        <v>15213839</v>
      </c>
      <c r="E318" s="148"/>
      <c r="F318" s="148"/>
    </row>
    <row r="319" spans="1:6" ht="14.1" hidden="1" customHeight="1" outlineLevel="1">
      <c r="A319" s="163" t="s">
        <v>204</v>
      </c>
      <c r="B319" s="164"/>
      <c r="C319" s="165">
        <v>21612</v>
      </c>
      <c r="D319" s="152">
        <v>15110233.060000001</v>
      </c>
      <c r="E319" s="148"/>
      <c r="F319" s="148"/>
    </row>
    <row r="320" spans="1:6" ht="14.1" hidden="1" customHeight="1" outlineLevel="1">
      <c r="A320" s="163" t="s">
        <v>205</v>
      </c>
      <c r="B320" s="164"/>
      <c r="C320" s="166"/>
      <c r="D320" s="151"/>
      <c r="E320" s="148"/>
      <c r="F320" s="148"/>
    </row>
    <row r="321" spans="1:6" ht="14.1" hidden="1" customHeight="1" outlineLevel="1">
      <c r="A321" s="163" t="s">
        <v>206</v>
      </c>
      <c r="B321" s="164"/>
      <c r="C321" s="166">
        <v>0</v>
      </c>
      <c r="D321" s="151">
        <v>0</v>
      </c>
      <c r="E321" s="148"/>
      <c r="F321" s="148"/>
    </row>
    <row r="322" spans="1:6" ht="14.1" hidden="1" customHeight="1" outlineLevel="1">
      <c r="A322" s="163" t="s">
        <v>207</v>
      </c>
      <c r="B322" s="164"/>
      <c r="C322" s="166"/>
      <c r="D322" s="151"/>
      <c r="E322" s="148"/>
      <c r="F322" s="148"/>
    </row>
    <row r="323" spans="1:6" ht="14.1" hidden="1" customHeight="1" outlineLevel="1">
      <c r="A323" s="163" t="s">
        <v>208</v>
      </c>
      <c r="B323" s="164"/>
      <c r="C323" s="165">
        <v>37189</v>
      </c>
      <c r="D323" s="152">
        <v>28425340</v>
      </c>
      <c r="E323" s="148"/>
      <c r="F323" s="148"/>
    </row>
    <row r="324" spans="1:6" ht="14.1" hidden="1" customHeight="1" outlineLevel="1">
      <c r="A324" s="163" t="s">
        <v>209</v>
      </c>
      <c r="B324" s="164"/>
      <c r="C324" s="165">
        <v>8111</v>
      </c>
      <c r="D324" s="152">
        <v>5665100</v>
      </c>
      <c r="E324" s="148"/>
      <c r="F324" s="148"/>
    </row>
    <row r="325" spans="1:6" ht="14.1" hidden="1" customHeight="1" outlineLevel="1">
      <c r="A325" s="163" t="s">
        <v>210</v>
      </c>
      <c r="B325" s="164"/>
      <c r="C325" s="165">
        <v>138</v>
      </c>
      <c r="D325" s="152">
        <v>112169.02999999998</v>
      </c>
      <c r="E325" s="148"/>
      <c r="F325" s="148"/>
    </row>
    <row r="326" spans="1:6" ht="14.1" hidden="1" customHeight="1" outlineLevel="1">
      <c r="A326" s="163" t="s">
        <v>211</v>
      </c>
      <c r="B326" s="164"/>
      <c r="C326" s="165">
        <v>52130</v>
      </c>
      <c r="D326" s="152">
        <v>36849031</v>
      </c>
      <c r="E326" s="148"/>
      <c r="F326" s="148"/>
    </row>
    <row r="327" spans="1:6" ht="14.1" hidden="1" customHeight="1" outlineLevel="1">
      <c r="A327" s="163" t="s">
        <v>212</v>
      </c>
      <c r="B327" s="164"/>
      <c r="C327" s="165">
        <v>34181</v>
      </c>
      <c r="D327" s="152">
        <v>25193161.249999955</v>
      </c>
      <c r="E327" s="148"/>
      <c r="F327" s="148"/>
    </row>
    <row r="328" spans="1:6" ht="14.1" hidden="1" customHeight="1" outlineLevel="1">
      <c r="A328" s="163" t="s">
        <v>213</v>
      </c>
      <c r="B328" s="164"/>
      <c r="C328" s="165">
        <v>31662</v>
      </c>
      <c r="D328" s="152">
        <v>22673218.37999998</v>
      </c>
      <c r="E328" s="148"/>
      <c r="F328" s="148"/>
    </row>
    <row r="329" spans="1:6" ht="14.1" hidden="1" customHeight="1" outlineLevel="1">
      <c r="A329" s="163" t="s">
        <v>214</v>
      </c>
      <c r="B329" s="164"/>
      <c r="C329" s="165">
        <v>23523</v>
      </c>
      <c r="D329" s="152">
        <v>16640944.960000001</v>
      </c>
      <c r="E329" s="148"/>
      <c r="F329" s="148"/>
    </row>
    <row r="330" spans="1:6" ht="14.1" hidden="1" customHeight="1" outlineLevel="1">
      <c r="A330" s="163" t="s">
        <v>215</v>
      </c>
      <c r="B330" s="164"/>
      <c r="C330" s="165">
        <v>22416</v>
      </c>
      <c r="D330" s="152">
        <v>5281755</v>
      </c>
      <c r="E330" s="148"/>
      <c r="F330" s="148"/>
    </row>
    <row r="331" spans="1:6" ht="14.1" hidden="1" customHeight="1" outlineLevel="1">
      <c r="A331" s="163" t="s">
        <v>216</v>
      </c>
      <c r="B331" s="164"/>
      <c r="C331" s="165">
        <v>18</v>
      </c>
      <c r="D331" s="152">
        <v>17122</v>
      </c>
      <c r="E331" s="148"/>
      <c r="F331" s="148"/>
    </row>
    <row r="332" spans="1:6" ht="14.1" hidden="1" customHeight="1" outlineLevel="1">
      <c r="A332" s="163" t="s">
        <v>217</v>
      </c>
      <c r="B332" s="164"/>
      <c r="C332" s="165">
        <v>10117</v>
      </c>
      <c r="D332" s="152">
        <v>7282923.0300000021</v>
      </c>
      <c r="E332" s="148"/>
      <c r="F332" s="148"/>
    </row>
    <row r="333" spans="1:6" ht="14.1" hidden="1" customHeight="1" outlineLevel="1">
      <c r="A333" s="163" t="s">
        <v>218</v>
      </c>
      <c r="B333" s="164"/>
      <c r="C333" s="165">
        <v>32091</v>
      </c>
      <c r="D333" s="152">
        <v>24135169</v>
      </c>
      <c r="E333" s="148"/>
      <c r="F333" s="148"/>
    </row>
    <row r="334" spans="1:6" ht="14.1" hidden="1" customHeight="1" outlineLevel="1">
      <c r="A334" s="163" t="s">
        <v>219</v>
      </c>
      <c r="B334" s="164"/>
      <c r="C334" s="165">
        <v>1600</v>
      </c>
      <c r="D334" s="152">
        <v>877478</v>
      </c>
      <c r="E334" s="148"/>
      <c r="F334" s="148"/>
    </row>
    <row r="335" spans="1:6" ht="14.1" hidden="1" customHeight="1" outlineLevel="1">
      <c r="A335" s="163" t="s">
        <v>220</v>
      </c>
      <c r="B335" s="164"/>
      <c r="C335" s="165">
        <v>150</v>
      </c>
      <c r="D335" s="152">
        <v>142882.1</v>
      </c>
      <c r="E335" s="148"/>
      <c r="F335" s="148"/>
    </row>
    <row r="336" spans="1:6" ht="14.1" hidden="1" customHeight="1" outlineLevel="1">
      <c r="A336" s="163" t="s">
        <v>221</v>
      </c>
      <c r="B336" s="164"/>
      <c r="C336" s="165">
        <v>245</v>
      </c>
      <c r="D336" s="152">
        <v>265996</v>
      </c>
      <c r="E336" s="148"/>
      <c r="F336" s="148"/>
    </row>
    <row r="337" spans="1:6" ht="14.1" hidden="1" customHeight="1" outlineLevel="1">
      <c r="A337" s="163" t="s">
        <v>222</v>
      </c>
      <c r="B337" s="164"/>
      <c r="C337" s="165">
        <v>66528</v>
      </c>
      <c r="D337" s="152">
        <v>48206478</v>
      </c>
      <c r="E337" s="148"/>
      <c r="F337" s="148"/>
    </row>
    <row r="338" spans="1:6" ht="14.1" hidden="1" customHeight="1" outlineLevel="1">
      <c r="A338" s="163" t="s">
        <v>223</v>
      </c>
      <c r="B338" s="164"/>
      <c r="C338" s="165">
        <v>31903</v>
      </c>
      <c r="D338" s="152">
        <v>32393988</v>
      </c>
      <c r="E338" s="148"/>
      <c r="F338" s="148"/>
    </row>
    <row r="339" spans="1:6" ht="14.1" hidden="1" customHeight="1" outlineLevel="1">
      <c r="A339" s="163" t="s">
        <v>224</v>
      </c>
      <c r="B339" s="164"/>
      <c r="C339" s="165">
        <v>14372</v>
      </c>
      <c r="D339" s="152">
        <v>11994549.519999981</v>
      </c>
      <c r="E339" s="148"/>
      <c r="F339" s="148"/>
    </row>
    <row r="340" spans="1:6" ht="14.1" hidden="1" customHeight="1" outlineLevel="1">
      <c r="A340" s="163" t="s">
        <v>225</v>
      </c>
      <c r="B340" s="164"/>
      <c r="C340" s="165">
        <v>19354</v>
      </c>
      <c r="D340" s="152">
        <v>21028499.140000001</v>
      </c>
      <c r="E340" s="148"/>
      <c r="F340" s="148"/>
    </row>
    <row r="341" spans="1:6" ht="14.1" customHeight="1" collapsed="1">
      <c r="A341" s="167" t="s">
        <v>304</v>
      </c>
      <c r="B341" s="164">
        <v>200</v>
      </c>
      <c r="C341" s="165">
        <f>SUM($C$317:$C$340)</f>
        <v>428897</v>
      </c>
      <c r="D341" s="152">
        <f>SUM($D$317:$D$340)</f>
        <v>317509876.46999991</v>
      </c>
      <c r="E341" s="148"/>
      <c r="F341" s="148"/>
    </row>
    <row r="342" spans="1:6" ht="14.1" hidden="1" customHeight="1" outlineLevel="1">
      <c r="A342" s="163" t="s">
        <v>202</v>
      </c>
      <c r="B342" s="164"/>
      <c r="C342" s="165">
        <v>0</v>
      </c>
      <c r="D342" s="152">
        <v>0</v>
      </c>
      <c r="E342" s="148"/>
      <c r="F342" s="148"/>
    </row>
    <row r="343" spans="1:6" ht="14.1" hidden="1" customHeight="1" outlineLevel="1">
      <c r="A343" s="163" t="s">
        <v>203</v>
      </c>
      <c r="B343" s="164"/>
      <c r="C343" s="165">
        <v>14457</v>
      </c>
      <c r="D343" s="152">
        <v>14372609</v>
      </c>
      <c r="E343" s="148"/>
      <c r="F343" s="148"/>
    </row>
    <row r="344" spans="1:6" ht="14.1" hidden="1" customHeight="1" outlineLevel="1">
      <c r="A344" s="163" t="s">
        <v>204</v>
      </c>
      <c r="B344" s="164"/>
      <c r="C344" s="165">
        <v>14371</v>
      </c>
      <c r="D344" s="152">
        <v>14358059.119999999</v>
      </c>
      <c r="E344" s="148"/>
      <c r="F344" s="148"/>
    </row>
    <row r="345" spans="1:6" ht="14.1" hidden="1" customHeight="1" outlineLevel="1">
      <c r="A345" s="163" t="s">
        <v>205</v>
      </c>
      <c r="B345" s="164"/>
      <c r="C345" s="166"/>
      <c r="D345" s="151"/>
      <c r="E345" s="148"/>
      <c r="F345" s="148"/>
    </row>
    <row r="346" spans="1:6" ht="14.1" hidden="1" customHeight="1" outlineLevel="1">
      <c r="A346" s="163" t="s">
        <v>206</v>
      </c>
      <c r="B346" s="164"/>
      <c r="C346" s="166">
        <v>0</v>
      </c>
      <c r="D346" s="151">
        <v>0</v>
      </c>
      <c r="E346" s="148"/>
      <c r="F346" s="148"/>
    </row>
    <row r="347" spans="1:6" ht="14.1" hidden="1" customHeight="1" outlineLevel="1">
      <c r="A347" s="163" t="s">
        <v>207</v>
      </c>
      <c r="B347" s="164"/>
      <c r="C347" s="166"/>
      <c r="D347" s="151"/>
      <c r="E347" s="148"/>
      <c r="F347" s="148"/>
    </row>
    <row r="348" spans="1:6" ht="14.1" hidden="1" customHeight="1" outlineLevel="1">
      <c r="A348" s="163" t="s">
        <v>208</v>
      </c>
      <c r="B348" s="164"/>
      <c r="C348" s="165">
        <v>20228</v>
      </c>
      <c r="D348" s="152">
        <v>20627337</v>
      </c>
      <c r="E348" s="148"/>
      <c r="F348" s="148"/>
    </row>
    <row r="349" spans="1:6" ht="14.1" hidden="1" customHeight="1" outlineLevel="1">
      <c r="A349" s="163" t="s">
        <v>209</v>
      </c>
      <c r="B349" s="164"/>
      <c r="C349" s="165">
        <v>4528</v>
      </c>
      <c r="D349" s="152">
        <v>4528772</v>
      </c>
      <c r="E349" s="148"/>
      <c r="F349" s="148"/>
    </row>
    <row r="350" spans="1:6" ht="14.1" hidden="1" customHeight="1" outlineLevel="1">
      <c r="A350" s="163" t="s">
        <v>210</v>
      </c>
      <c r="B350" s="164"/>
      <c r="C350" s="165">
        <v>150</v>
      </c>
      <c r="D350" s="152">
        <v>167474.58000000002</v>
      </c>
      <c r="E350" s="148"/>
      <c r="F350" s="148"/>
    </row>
    <row r="351" spans="1:6" ht="14.1" hidden="1" customHeight="1" outlineLevel="1">
      <c r="A351" s="163" t="s">
        <v>211</v>
      </c>
      <c r="B351" s="164"/>
      <c r="C351" s="165">
        <v>34573</v>
      </c>
      <c r="D351" s="152">
        <v>34648245</v>
      </c>
      <c r="E351" s="148"/>
      <c r="F351" s="148"/>
    </row>
    <row r="352" spans="1:6" ht="14.1" hidden="1" customHeight="1" outlineLevel="1">
      <c r="A352" s="163" t="s">
        <v>212</v>
      </c>
      <c r="B352" s="164"/>
      <c r="C352" s="165">
        <v>24520</v>
      </c>
      <c r="D352" s="152">
        <v>25374348.960000042</v>
      </c>
      <c r="E352" s="148"/>
      <c r="F352" s="148"/>
    </row>
    <row r="353" spans="1:6" ht="14.1" hidden="1" customHeight="1" outlineLevel="1">
      <c r="A353" s="163" t="s">
        <v>213</v>
      </c>
      <c r="B353" s="164"/>
      <c r="C353" s="165">
        <v>24107</v>
      </c>
      <c r="D353" s="152">
        <v>23651900.690000027</v>
      </c>
      <c r="E353" s="148"/>
      <c r="F353" s="148"/>
    </row>
    <row r="354" spans="1:6" ht="14.1" hidden="1" customHeight="1" outlineLevel="1">
      <c r="A354" s="163" t="s">
        <v>214</v>
      </c>
      <c r="B354" s="164"/>
      <c r="C354" s="165">
        <v>13378</v>
      </c>
      <c r="D354" s="152">
        <v>13663689.83</v>
      </c>
      <c r="E354" s="148"/>
      <c r="F354" s="148"/>
    </row>
    <row r="355" spans="1:6" ht="14.1" hidden="1" customHeight="1" outlineLevel="1">
      <c r="A355" s="163" t="s">
        <v>215</v>
      </c>
      <c r="B355" s="164"/>
      <c r="C355" s="165">
        <v>16238</v>
      </c>
      <c r="D355" s="152">
        <v>4689028</v>
      </c>
      <c r="E355" s="148"/>
      <c r="F355" s="148"/>
    </row>
    <row r="356" spans="1:6" ht="14.1" hidden="1" customHeight="1" outlineLevel="1">
      <c r="A356" s="163" t="s">
        <v>216</v>
      </c>
      <c r="B356" s="164"/>
      <c r="C356" s="165">
        <v>7</v>
      </c>
      <c r="D356" s="152">
        <v>8022</v>
      </c>
      <c r="E356" s="148"/>
      <c r="F356" s="148"/>
    </row>
    <row r="357" spans="1:6" ht="14.1" hidden="1" customHeight="1" outlineLevel="1">
      <c r="A357" s="163" t="s">
        <v>217</v>
      </c>
      <c r="B357" s="164"/>
      <c r="C357" s="165">
        <v>8392</v>
      </c>
      <c r="D357" s="152">
        <v>8295038.1999999983</v>
      </c>
      <c r="E357" s="148"/>
      <c r="F357" s="148"/>
    </row>
    <row r="358" spans="1:6" ht="14.1" hidden="1" customHeight="1" outlineLevel="1">
      <c r="A358" s="163" t="s">
        <v>218</v>
      </c>
      <c r="B358" s="164"/>
      <c r="C358" s="165">
        <v>18590</v>
      </c>
      <c r="D358" s="152">
        <v>19158267</v>
      </c>
      <c r="E358" s="148"/>
      <c r="F358" s="148"/>
    </row>
    <row r="359" spans="1:6" ht="14.1" hidden="1" customHeight="1" outlineLevel="1">
      <c r="A359" s="163" t="s">
        <v>219</v>
      </c>
      <c r="B359" s="164"/>
      <c r="C359" s="165">
        <v>3114</v>
      </c>
      <c r="D359" s="152">
        <v>2962627</v>
      </c>
      <c r="E359" s="148"/>
      <c r="F359" s="148"/>
    </row>
    <row r="360" spans="1:6" ht="14.1" hidden="1" customHeight="1" outlineLevel="1">
      <c r="A360" s="163" t="s">
        <v>220</v>
      </c>
      <c r="B360" s="164"/>
      <c r="C360" s="165">
        <v>103</v>
      </c>
      <c r="D360" s="152">
        <v>128175.44</v>
      </c>
      <c r="E360" s="148"/>
      <c r="F360" s="148"/>
    </row>
    <row r="361" spans="1:6" ht="14.1" hidden="1" customHeight="1" outlineLevel="1">
      <c r="A361" s="163" t="s">
        <v>221</v>
      </c>
      <c r="B361" s="164"/>
      <c r="C361" s="165">
        <v>73</v>
      </c>
      <c r="D361" s="152">
        <v>120188</v>
      </c>
      <c r="E361" s="148"/>
      <c r="F361" s="148"/>
    </row>
    <row r="362" spans="1:6" ht="14.1" hidden="1" customHeight="1" outlineLevel="1">
      <c r="A362" s="163" t="s">
        <v>222</v>
      </c>
      <c r="B362" s="164"/>
      <c r="C362" s="165">
        <v>39978</v>
      </c>
      <c r="D362" s="152">
        <v>39767261</v>
      </c>
      <c r="E362" s="148"/>
      <c r="F362" s="148"/>
    </row>
    <row r="363" spans="1:6" ht="14.1" hidden="1" customHeight="1" outlineLevel="1">
      <c r="A363" s="163" t="s">
        <v>223</v>
      </c>
      <c r="B363" s="164"/>
      <c r="C363" s="165">
        <v>19807</v>
      </c>
      <c r="D363" s="152">
        <v>31022263</v>
      </c>
      <c r="E363" s="148"/>
      <c r="F363" s="148"/>
    </row>
    <row r="364" spans="1:6" ht="14.1" hidden="1" customHeight="1" outlineLevel="1">
      <c r="A364" s="163" t="s">
        <v>224</v>
      </c>
      <c r="B364" s="164"/>
      <c r="C364" s="165">
        <v>5556</v>
      </c>
      <c r="D364" s="152">
        <v>6248139.5900000008</v>
      </c>
      <c r="E364" s="148"/>
      <c r="F364" s="148"/>
    </row>
    <row r="365" spans="1:6" ht="14.1" hidden="1" customHeight="1" outlineLevel="1">
      <c r="A365" s="163" t="s">
        <v>225</v>
      </c>
      <c r="B365" s="164"/>
      <c r="C365" s="165">
        <v>9698</v>
      </c>
      <c r="D365" s="152">
        <v>14497657.16</v>
      </c>
      <c r="E365" s="148"/>
      <c r="F365" s="148"/>
    </row>
    <row r="366" spans="1:6" ht="14.1" customHeight="1" collapsed="1">
      <c r="A366" s="167" t="s">
        <v>305</v>
      </c>
      <c r="B366" s="164">
        <v>300</v>
      </c>
      <c r="C366" s="165">
        <f>SUM($C$342:$C$365)</f>
        <v>271868</v>
      </c>
      <c r="D366" s="152">
        <f>SUM($D$342:$D$365)</f>
        <v>278289102.57000005</v>
      </c>
      <c r="E366" s="148"/>
      <c r="F366" s="148"/>
    </row>
    <row r="367" spans="1:6" ht="14.1" hidden="1" customHeight="1" outlineLevel="1">
      <c r="A367" s="163" t="s">
        <v>202</v>
      </c>
      <c r="B367" s="164"/>
      <c r="C367" s="165">
        <v>0</v>
      </c>
      <c r="D367" s="152">
        <v>0</v>
      </c>
      <c r="E367" s="148"/>
      <c r="F367" s="148"/>
    </row>
    <row r="368" spans="1:6" ht="14.1" hidden="1" customHeight="1" outlineLevel="1">
      <c r="A368" s="163" t="s">
        <v>203</v>
      </c>
      <c r="B368" s="164"/>
      <c r="C368" s="165">
        <v>6148</v>
      </c>
      <c r="D368" s="152">
        <v>8254551</v>
      </c>
      <c r="E368" s="148"/>
      <c r="F368" s="148"/>
    </row>
    <row r="369" spans="1:6" ht="14.1" hidden="1" customHeight="1" outlineLevel="1">
      <c r="A369" s="163" t="s">
        <v>204</v>
      </c>
      <c r="B369" s="164"/>
      <c r="C369" s="165">
        <v>4614</v>
      </c>
      <c r="D369" s="152">
        <v>6535672.9000000004</v>
      </c>
      <c r="E369" s="148"/>
      <c r="F369" s="148"/>
    </row>
    <row r="370" spans="1:6" ht="14.1" hidden="1" customHeight="1" outlineLevel="1">
      <c r="A370" s="163" t="s">
        <v>205</v>
      </c>
      <c r="B370" s="164"/>
      <c r="C370" s="166"/>
      <c r="D370" s="151"/>
      <c r="E370" s="148"/>
      <c r="F370" s="148"/>
    </row>
    <row r="371" spans="1:6" ht="14.1" hidden="1" customHeight="1" outlineLevel="1">
      <c r="A371" s="163" t="s">
        <v>206</v>
      </c>
      <c r="B371" s="164"/>
      <c r="C371" s="166">
        <v>0</v>
      </c>
      <c r="D371" s="151">
        <v>0</v>
      </c>
      <c r="E371" s="148"/>
      <c r="F371" s="148"/>
    </row>
    <row r="372" spans="1:6" ht="14.1" hidden="1" customHeight="1" outlineLevel="1">
      <c r="A372" s="163" t="s">
        <v>207</v>
      </c>
      <c r="B372" s="164"/>
      <c r="C372" s="166"/>
      <c r="D372" s="151"/>
      <c r="E372" s="148"/>
      <c r="F372" s="148"/>
    </row>
    <row r="373" spans="1:6" ht="14.1" hidden="1" customHeight="1" outlineLevel="1">
      <c r="A373" s="163" t="s">
        <v>208</v>
      </c>
      <c r="B373" s="164"/>
      <c r="C373" s="165">
        <v>10474</v>
      </c>
      <c r="D373" s="152">
        <v>14203927</v>
      </c>
      <c r="E373" s="148"/>
      <c r="F373" s="148"/>
    </row>
    <row r="374" spans="1:6" ht="14.1" hidden="1" customHeight="1" outlineLevel="1">
      <c r="A374" s="163" t="s">
        <v>209</v>
      </c>
      <c r="B374" s="164"/>
      <c r="C374" s="165">
        <v>2070</v>
      </c>
      <c r="D374" s="152">
        <v>2947628</v>
      </c>
      <c r="E374" s="148"/>
      <c r="F374" s="148"/>
    </row>
    <row r="375" spans="1:6" ht="14.1" hidden="1" customHeight="1" outlineLevel="1">
      <c r="A375" s="163" t="s">
        <v>210</v>
      </c>
      <c r="B375" s="164"/>
      <c r="C375" s="165">
        <v>55</v>
      </c>
      <c r="D375" s="152">
        <v>75602.24000000002</v>
      </c>
      <c r="E375" s="148"/>
      <c r="F375" s="148"/>
    </row>
    <row r="376" spans="1:6" ht="14.1" hidden="1" customHeight="1" outlineLevel="1">
      <c r="A376" s="163" t="s">
        <v>211</v>
      </c>
      <c r="B376" s="164"/>
      <c r="C376" s="165">
        <v>16629</v>
      </c>
      <c r="D376" s="152">
        <v>22687895</v>
      </c>
      <c r="E376" s="148"/>
      <c r="F376" s="148"/>
    </row>
    <row r="377" spans="1:6" ht="14.1" hidden="1" customHeight="1" outlineLevel="1">
      <c r="A377" s="163" t="s">
        <v>212</v>
      </c>
      <c r="B377" s="164"/>
      <c r="C377" s="165">
        <v>12180</v>
      </c>
      <c r="D377" s="152">
        <v>16311109.150000013</v>
      </c>
      <c r="E377" s="148"/>
      <c r="F377" s="148"/>
    </row>
    <row r="378" spans="1:6" ht="14.1" hidden="1" customHeight="1" outlineLevel="1">
      <c r="A378" s="163" t="s">
        <v>213</v>
      </c>
      <c r="B378" s="164"/>
      <c r="C378" s="165">
        <v>13191</v>
      </c>
      <c r="D378" s="152">
        <v>17746329.830000002</v>
      </c>
      <c r="E378" s="148"/>
      <c r="F378" s="148"/>
    </row>
    <row r="379" spans="1:6" ht="14.1" hidden="1" customHeight="1" outlineLevel="1">
      <c r="A379" s="163" t="s">
        <v>214</v>
      </c>
      <c r="B379" s="164"/>
      <c r="C379" s="165">
        <v>6222</v>
      </c>
      <c r="D379" s="152">
        <v>8570456.9800000004</v>
      </c>
      <c r="E379" s="148"/>
      <c r="F379" s="148"/>
    </row>
    <row r="380" spans="1:6" ht="14.1" hidden="1" customHeight="1" outlineLevel="1">
      <c r="A380" s="163" t="s">
        <v>215</v>
      </c>
      <c r="B380" s="164"/>
      <c r="C380" s="165">
        <v>7894</v>
      </c>
      <c r="D380" s="152">
        <v>2963513</v>
      </c>
      <c r="E380" s="148"/>
      <c r="F380" s="148"/>
    </row>
    <row r="381" spans="1:6" ht="14.1" hidden="1" customHeight="1" outlineLevel="1">
      <c r="A381" s="163" t="s">
        <v>216</v>
      </c>
      <c r="B381" s="164"/>
      <c r="C381" s="165">
        <v>1</v>
      </c>
      <c r="D381" s="152">
        <v>1294</v>
      </c>
      <c r="E381" s="148"/>
      <c r="F381" s="148"/>
    </row>
    <row r="382" spans="1:6" ht="14.1" hidden="1" customHeight="1" outlineLevel="1">
      <c r="A382" s="163" t="s">
        <v>217</v>
      </c>
      <c r="B382" s="164"/>
      <c r="C382" s="165">
        <v>3605</v>
      </c>
      <c r="D382" s="152">
        <v>4786560.1999999993</v>
      </c>
      <c r="E382" s="148"/>
      <c r="F382" s="148"/>
    </row>
    <row r="383" spans="1:6" ht="14.1" hidden="1" customHeight="1" outlineLevel="1">
      <c r="A383" s="163" t="s">
        <v>218</v>
      </c>
      <c r="B383" s="164"/>
      <c r="C383" s="165">
        <v>9506</v>
      </c>
      <c r="D383" s="152">
        <v>13278182</v>
      </c>
      <c r="E383" s="148"/>
      <c r="F383" s="148"/>
    </row>
    <row r="384" spans="1:6" ht="14.1" hidden="1" customHeight="1" outlineLevel="1">
      <c r="A384" s="163" t="s">
        <v>219</v>
      </c>
      <c r="B384" s="164"/>
      <c r="C384" s="165">
        <v>1259</v>
      </c>
      <c r="D384" s="152">
        <v>1910984</v>
      </c>
      <c r="E384" s="148"/>
      <c r="F384" s="148"/>
    </row>
    <row r="385" spans="1:6" ht="14.1" hidden="1" customHeight="1" outlineLevel="1">
      <c r="A385" s="163" t="s">
        <v>220</v>
      </c>
      <c r="B385" s="164"/>
      <c r="C385" s="165">
        <v>72</v>
      </c>
      <c r="D385" s="152">
        <v>107970.40000000001</v>
      </c>
      <c r="E385" s="148"/>
      <c r="F385" s="148"/>
    </row>
    <row r="386" spans="1:6" ht="14.1" hidden="1" customHeight="1" outlineLevel="1">
      <c r="A386" s="163" t="s">
        <v>221</v>
      </c>
      <c r="B386" s="164"/>
      <c r="C386" s="165">
        <v>27</v>
      </c>
      <c r="D386" s="152">
        <v>56747</v>
      </c>
      <c r="E386" s="148"/>
      <c r="F386" s="148"/>
    </row>
    <row r="387" spans="1:6" ht="14.1" hidden="1" customHeight="1" outlineLevel="1">
      <c r="A387" s="163" t="s">
        <v>222</v>
      </c>
      <c r="B387" s="164"/>
      <c r="C387" s="165">
        <v>20430</v>
      </c>
      <c r="D387" s="152">
        <v>27187709</v>
      </c>
      <c r="E387" s="148"/>
      <c r="F387" s="148"/>
    </row>
    <row r="388" spans="1:6" ht="14.1" hidden="1" customHeight="1" outlineLevel="1">
      <c r="A388" s="163" t="s">
        <v>223</v>
      </c>
      <c r="B388" s="164"/>
      <c r="C388" s="165">
        <v>8145</v>
      </c>
      <c r="D388" s="152">
        <v>17507145</v>
      </c>
      <c r="E388" s="148"/>
      <c r="F388" s="148"/>
    </row>
    <row r="389" spans="1:6" ht="14.1" hidden="1" customHeight="1" outlineLevel="1">
      <c r="A389" s="163" t="s">
        <v>224</v>
      </c>
      <c r="B389" s="164"/>
      <c r="C389" s="165">
        <v>1800</v>
      </c>
      <c r="D389" s="152">
        <v>2640342.42</v>
      </c>
      <c r="E389" s="148"/>
      <c r="F389" s="148"/>
    </row>
    <row r="390" spans="1:6" ht="14.1" hidden="1" customHeight="1" outlineLevel="1">
      <c r="A390" s="163" t="s">
        <v>225</v>
      </c>
      <c r="B390" s="164"/>
      <c r="C390" s="165">
        <v>4135</v>
      </c>
      <c r="D390" s="152">
        <v>8003675.879999999</v>
      </c>
      <c r="E390" s="148"/>
      <c r="F390" s="148"/>
    </row>
    <row r="391" spans="1:6" ht="14.1" customHeight="1" collapsed="1">
      <c r="A391" s="167" t="s">
        <v>306</v>
      </c>
      <c r="B391" s="164">
        <v>400</v>
      </c>
      <c r="C391" s="165">
        <f>SUM($C$367:$C$390)</f>
        <v>128457</v>
      </c>
      <c r="D391" s="152">
        <f>SUM($D$367:$D$390)</f>
        <v>175777295.00000003</v>
      </c>
      <c r="E391" s="148"/>
      <c r="F391" s="148"/>
    </row>
    <row r="392" spans="1:6" ht="14.1" hidden="1" customHeight="1" outlineLevel="1">
      <c r="A392" s="163" t="s">
        <v>202</v>
      </c>
      <c r="B392" s="164"/>
      <c r="C392" s="165">
        <v>0</v>
      </c>
      <c r="D392" s="152">
        <v>0</v>
      </c>
      <c r="E392" s="148"/>
      <c r="F392" s="148"/>
    </row>
    <row r="393" spans="1:6" ht="14.1" hidden="1" customHeight="1" outlineLevel="1">
      <c r="A393" s="163" t="s">
        <v>203</v>
      </c>
      <c r="B393" s="164"/>
      <c r="C393" s="165">
        <v>2789</v>
      </c>
      <c r="D393" s="152">
        <v>4749870</v>
      </c>
      <c r="E393" s="148"/>
      <c r="F393" s="148"/>
    </row>
    <row r="394" spans="1:6" ht="14.1" hidden="1" customHeight="1" outlineLevel="1">
      <c r="A394" s="163" t="s">
        <v>204</v>
      </c>
      <c r="B394" s="164"/>
      <c r="C394" s="165">
        <v>1744</v>
      </c>
      <c r="D394" s="152">
        <v>3111388.8</v>
      </c>
      <c r="E394" s="148"/>
      <c r="F394" s="148"/>
    </row>
    <row r="395" spans="1:6" ht="14.1" hidden="1" customHeight="1" outlineLevel="1">
      <c r="A395" s="163" t="s">
        <v>205</v>
      </c>
      <c r="B395" s="164"/>
      <c r="C395" s="166"/>
      <c r="D395" s="151"/>
      <c r="E395" s="148"/>
      <c r="F395" s="148"/>
    </row>
    <row r="396" spans="1:6" ht="14.1" hidden="1" customHeight="1" outlineLevel="1">
      <c r="A396" s="163" t="s">
        <v>206</v>
      </c>
      <c r="B396" s="164"/>
      <c r="C396" s="166">
        <v>0</v>
      </c>
      <c r="D396" s="151">
        <v>0</v>
      </c>
      <c r="E396" s="148"/>
      <c r="F396" s="148"/>
    </row>
    <row r="397" spans="1:6" ht="14.1" hidden="1" customHeight="1" outlineLevel="1">
      <c r="A397" s="163" t="s">
        <v>207</v>
      </c>
      <c r="B397" s="164"/>
      <c r="C397" s="166"/>
      <c r="D397" s="151"/>
      <c r="E397" s="148"/>
      <c r="F397" s="148"/>
    </row>
    <row r="398" spans="1:6" ht="14.1" hidden="1" customHeight="1" outlineLevel="1">
      <c r="A398" s="163" t="s">
        <v>208</v>
      </c>
      <c r="B398" s="164"/>
      <c r="C398" s="165">
        <v>4868</v>
      </c>
      <c r="D398" s="152">
        <v>8757427</v>
      </c>
      <c r="E398" s="148"/>
      <c r="F398" s="148"/>
    </row>
    <row r="399" spans="1:6" ht="14.1" hidden="1" customHeight="1" outlineLevel="1">
      <c r="A399" s="163" t="s">
        <v>209</v>
      </c>
      <c r="B399" s="164"/>
      <c r="C399" s="165">
        <v>980</v>
      </c>
      <c r="D399" s="152">
        <v>1822962</v>
      </c>
      <c r="E399" s="148"/>
      <c r="F399" s="148"/>
    </row>
    <row r="400" spans="1:6" ht="14.1" hidden="1" customHeight="1" outlineLevel="1">
      <c r="A400" s="163" t="s">
        <v>210</v>
      </c>
      <c r="B400" s="164"/>
      <c r="C400" s="165">
        <v>20</v>
      </c>
      <c r="D400" s="152">
        <v>34266.86</v>
      </c>
      <c r="E400" s="148"/>
      <c r="F400" s="148"/>
    </row>
    <row r="401" spans="1:6" ht="14.1" hidden="1" customHeight="1" outlineLevel="1">
      <c r="A401" s="163" t="s">
        <v>211</v>
      </c>
      <c r="B401" s="164"/>
      <c r="C401" s="165">
        <v>7689</v>
      </c>
      <c r="D401" s="152">
        <v>13541778</v>
      </c>
      <c r="E401" s="148"/>
      <c r="F401" s="148"/>
    </row>
    <row r="402" spans="1:6" ht="14.1" hidden="1" customHeight="1" outlineLevel="1">
      <c r="A402" s="163" t="s">
        <v>212</v>
      </c>
      <c r="B402" s="164"/>
      <c r="C402" s="165">
        <v>5558</v>
      </c>
      <c r="D402" s="152">
        <v>9809253.9800000023</v>
      </c>
      <c r="E402" s="148"/>
      <c r="F402" s="148"/>
    </row>
    <row r="403" spans="1:6" ht="14.1" hidden="1" customHeight="1" outlineLevel="1">
      <c r="A403" s="163" t="s">
        <v>213</v>
      </c>
      <c r="B403" s="164"/>
      <c r="C403" s="165">
        <v>6253</v>
      </c>
      <c r="D403" s="152">
        <v>11272734.839999996</v>
      </c>
      <c r="E403" s="148"/>
      <c r="F403" s="148"/>
    </row>
    <row r="404" spans="1:6" ht="14.1" hidden="1" customHeight="1" outlineLevel="1">
      <c r="A404" s="163" t="s">
        <v>214</v>
      </c>
      <c r="B404" s="164"/>
      <c r="C404" s="165">
        <v>2836</v>
      </c>
      <c r="D404" s="152">
        <v>4695251.1500000004</v>
      </c>
      <c r="E404" s="148"/>
      <c r="F404" s="148"/>
    </row>
    <row r="405" spans="1:6" ht="14.1" hidden="1" customHeight="1" outlineLevel="1">
      <c r="A405" s="163" t="s">
        <v>215</v>
      </c>
      <c r="B405" s="164"/>
      <c r="C405" s="165">
        <v>3582</v>
      </c>
      <c r="D405" s="152">
        <v>1710985</v>
      </c>
      <c r="E405" s="148"/>
      <c r="F405" s="148"/>
    </row>
    <row r="406" spans="1:6" ht="14.1" hidden="1" customHeight="1" outlineLevel="1">
      <c r="A406" s="163" t="s">
        <v>216</v>
      </c>
      <c r="B406" s="164"/>
      <c r="C406" s="165">
        <v>0</v>
      </c>
      <c r="D406" s="152">
        <v>0</v>
      </c>
      <c r="E406" s="148"/>
      <c r="F406" s="148"/>
    </row>
    <row r="407" spans="1:6" ht="14.1" hidden="1" customHeight="1" outlineLevel="1">
      <c r="A407" s="163" t="s">
        <v>217</v>
      </c>
      <c r="B407" s="164"/>
      <c r="C407" s="165">
        <v>1363</v>
      </c>
      <c r="D407" s="152">
        <v>2631951.6100000003</v>
      </c>
      <c r="E407" s="148"/>
      <c r="F407" s="148"/>
    </row>
    <row r="408" spans="1:6" ht="14.1" hidden="1" customHeight="1" outlineLevel="1">
      <c r="A408" s="163" t="s">
        <v>218</v>
      </c>
      <c r="B408" s="164"/>
      <c r="C408" s="165">
        <v>4360</v>
      </c>
      <c r="D408" s="152">
        <v>7723065</v>
      </c>
      <c r="E408" s="148"/>
      <c r="F408" s="148"/>
    </row>
    <row r="409" spans="1:6" ht="14.1" hidden="1" customHeight="1" outlineLevel="1">
      <c r="A409" s="163" t="s">
        <v>219</v>
      </c>
      <c r="B409" s="164"/>
      <c r="C409" s="165">
        <v>364</v>
      </c>
      <c r="D409" s="152">
        <v>783637</v>
      </c>
      <c r="E409" s="148"/>
      <c r="F409" s="148"/>
    </row>
    <row r="410" spans="1:6" ht="14.1" hidden="1" customHeight="1" outlineLevel="1">
      <c r="A410" s="163" t="s">
        <v>220</v>
      </c>
      <c r="B410" s="164"/>
      <c r="C410" s="165">
        <v>27</v>
      </c>
      <c r="D410" s="152">
        <v>51021.9</v>
      </c>
      <c r="E410" s="148"/>
      <c r="F410" s="148"/>
    </row>
    <row r="411" spans="1:6" ht="14.1" hidden="1" customHeight="1" outlineLevel="1">
      <c r="A411" s="163" t="s">
        <v>221</v>
      </c>
      <c r="B411" s="164"/>
      <c r="C411" s="165">
        <v>5</v>
      </c>
      <c r="D411" s="152">
        <v>13877</v>
      </c>
      <c r="E411" s="148"/>
      <c r="F411" s="148"/>
    </row>
    <row r="412" spans="1:6" ht="14.1" hidden="1" customHeight="1" outlineLevel="1">
      <c r="A412" s="163" t="s">
        <v>222</v>
      </c>
      <c r="B412" s="164"/>
      <c r="C412" s="165">
        <v>10308</v>
      </c>
      <c r="D412" s="152">
        <v>17680832</v>
      </c>
      <c r="E412" s="148"/>
      <c r="F412" s="148"/>
    </row>
    <row r="413" spans="1:6" ht="14.1" hidden="1" customHeight="1" outlineLevel="1">
      <c r="A413" s="163" t="s">
        <v>223</v>
      </c>
      <c r="B413" s="164"/>
      <c r="C413" s="165">
        <v>3606</v>
      </c>
      <c r="D413" s="152">
        <v>10130768</v>
      </c>
      <c r="E413" s="148"/>
      <c r="F413" s="148"/>
    </row>
    <row r="414" spans="1:6" ht="14.1" hidden="1" customHeight="1" outlineLevel="1">
      <c r="A414" s="163" t="s">
        <v>224</v>
      </c>
      <c r="B414" s="164"/>
      <c r="C414" s="165">
        <v>637</v>
      </c>
      <c r="D414" s="152">
        <v>1149813.1999999997</v>
      </c>
      <c r="E414" s="148"/>
      <c r="F414" s="148"/>
    </row>
    <row r="415" spans="1:6" ht="14.1" hidden="1" customHeight="1" outlineLevel="1">
      <c r="A415" s="163" t="s">
        <v>225</v>
      </c>
      <c r="B415" s="164"/>
      <c r="C415" s="165">
        <v>1501</v>
      </c>
      <c r="D415" s="152">
        <v>3605973.2</v>
      </c>
      <c r="E415" s="148"/>
      <c r="F415" s="148"/>
    </row>
    <row r="416" spans="1:6" ht="14.1" customHeight="1" collapsed="1">
      <c r="A416" s="167" t="s">
        <v>307</v>
      </c>
      <c r="B416" s="164">
        <v>500</v>
      </c>
      <c r="C416" s="165">
        <f>SUM($C$392:$C$415)</f>
        <v>58490</v>
      </c>
      <c r="D416" s="152">
        <f>SUM($D$392:$D$415)</f>
        <v>103276856.54000001</v>
      </c>
      <c r="E416" s="148"/>
      <c r="F416" s="148"/>
    </row>
    <row r="417" spans="1:6" ht="14.1" hidden="1" customHeight="1" outlineLevel="1">
      <c r="A417" s="163" t="s">
        <v>202</v>
      </c>
      <c r="B417" s="164"/>
      <c r="C417" s="165">
        <v>0</v>
      </c>
      <c r="D417" s="152">
        <v>0</v>
      </c>
      <c r="E417" s="148"/>
      <c r="F417" s="148"/>
    </row>
    <row r="418" spans="1:6" ht="14.1" hidden="1" customHeight="1" outlineLevel="1">
      <c r="A418" s="163" t="s">
        <v>203</v>
      </c>
      <c r="B418" s="164"/>
      <c r="C418" s="165">
        <v>3090</v>
      </c>
      <c r="D418" s="152">
        <v>8896029</v>
      </c>
      <c r="E418" s="148"/>
      <c r="F418" s="148"/>
    </row>
    <row r="419" spans="1:6" ht="14.1" hidden="1" customHeight="1" outlineLevel="1">
      <c r="A419" s="163" t="s">
        <v>204</v>
      </c>
      <c r="B419" s="164"/>
      <c r="C419" s="165">
        <v>1722</v>
      </c>
      <c r="D419" s="152">
        <v>4875559.9000000004</v>
      </c>
      <c r="E419" s="148"/>
      <c r="F419" s="148"/>
    </row>
    <row r="420" spans="1:6" ht="14.1" hidden="1" customHeight="1" outlineLevel="1">
      <c r="A420" s="163" t="s">
        <v>205</v>
      </c>
      <c r="B420" s="164"/>
      <c r="C420" s="166"/>
      <c r="D420" s="151"/>
      <c r="E420" s="148"/>
      <c r="F420" s="148"/>
    </row>
    <row r="421" spans="1:6" ht="14.1" hidden="1" customHeight="1" outlineLevel="1">
      <c r="A421" s="163" t="s">
        <v>206</v>
      </c>
      <c r="B421" s="164"/>
      <c r="C421" s="166">
        <v>0</v>
      </c>
      <c r="D421" s="151">
        <v>0</v>
      </c>
      <c r="E421" s="148"/>
      <c r="F421" s="148"/>
    </row>
    <row r="422" spans="1:6" ht="14.1" hidden="1" customHeight="1" outlineLevel="1">
      <c r="A422" s="163" t="s">
        <v>207</v>
      </c>
      <c r="B422" s="164"/>
      <c r="C422" s="166"/>
      <c r="D422" s="151"/>
      <c r="E422" s="148"/>
      <c r="F422" s="148"/>
    </row>
    <row r="423" spans="1:6" ht="14.1" hidden="1" customHeight="1" outlineLevel="1">
      <c r="A423" s="163" t="s">
        <v>208</v>
      </c>
      <c r="B423" s="164"/>
      <c r="C423" s="165">
        <v>5819</v>
      </c>
      <c r="D423" s="152">
        <v>16763378</v>
      </c>
      <c r="E423" s="148"/>
      <c r="F423" s="148"/>
    </row>
    <row r="424" spans="1:6" ht="14.1" hidden="1" customHeight="1" outlineLevel="1">
      <c r="A424" s="163" t="s">
        <v>209</v>
      </c>
      <c r="B424" s="164"/>
      <c r="C424" s="165">
        <v>1067</v>
      </c>
      <c r="D424" s="152">
        <v>3185952</v>
      </c>
      <c r="E424" s="148"/>
      <c r="F424" s="148"/>
    </row>
    <row r="425" spans="1:6" ht="14.1" hidden="1" customHeight="1" outlineLevel="1">
      <c r="A425" s="163" t="s">
        <v>210</v>
      </c>
      <c r="B425" s="164"/>
      <c r="C425" s="165">
        <v>6</v>
      </c>
      <c r="D425" s="152">
        <v>16394.63</v>
      </c>
      <c r="E425" s="148"/>
      <c r="F425" s="148"/>
    </row>
    <row r="426" spans="1:6" ht="14.1" hidden="1" customHeight="1" outlineLevel="1">
      <c r="A426" s="163" t="s">
        <v>211</v>
      </c>
      <c r="B426" s="164"/>
      <c r="C426" s="165">
        <v>8937</v>
      </c>
      <c r="D426" s="152">
        <v>25475828</v>
      </c>
      <c r="E426" s="148"/>
      <c r="F426" s="148"/>
    </row>
    <row r="427" spans="1:6" ht="14.1" hidden="1" customHeight="1" outlineLevel="1">
      <c r="A427" s="163" t="s">
        <v>212</v>
      </c>
      <c r="B427" s="164"/>
      <c r="C427" s="165">
        <v>4944</v>
      </c>
      <c r="D427" s="152">
        <v>14038814.650000002</v>
      </c>
      <c r="E427" s="148"/>
      <c r="F427" s="148"/>
    </row>
    <row r="428" spans="1:6" ht="14.1" hidden="1" customHeight="1" outlineLevel="1">
      <c r="A428" s="163" t="s">
        <v>213</v>
      </c>
      <c r="B428" s="164"/>
      <c r="C428" s="165">
        <v>6357</v>
      </c>
      <c r="D428" s="152">
        <v>19308520.579999991</v>
      </c>
      <c r="E428" s="148"/>
      <c r="F428" s="148"/>
    </row>
    <row r="429" spans="1:6" ht="14.1" hidden="1" customHeight="1" outlineLevel="1">
      <c r="A429" s="163" t="s">
        <v>214</v>
      </c>
      <c r="B429" s="164"/>
      <c r="C429" s="165">
        <v>2870</v>
      </c>
      <c r="D429" s="152">
        <v>7985043.5</v>
      </c>
      <c r="E429" s="148"/>
      <c r="F429" s="148"/>
    </row>
    <row r="430" spans="1:6" ht="14.1" hidden="1" customHeight="1" outlineLevel="1">
      <c r="A430" s="163" t="s">
        <v>215</v>
      </c>
      <c r="B430" s="164"/>
      <c r="C430" s="165">
        <v>3906</v>
      </c>
      <c r="D430" s="152">
        <v>3193627</v>
      </c>
      <c r="E430" s="148"/>
      <c r="F430" s="148"/>
    </row>
    <row r="431" spans="1:6" ht="14.1" hidden="1" customHeight="1" outlineLevel="1">
      <c r="A431" s="163" t="s">
        <v>216</v>
      </c>
      <c r="B431" s="164"/>
      <c r="C431" s="165">
        <v>0</v>
      </c>
      <c r="D431" s="152">
        <v>0</v>
      </c>
      <c r="E431" s="148"/>
      <c r="F431" s="148"/>
    </row>
    <row r="432" spans="1:6" ht="14.1" hidden="1" customHeight="1" outlineLevel="1">
      <c r="A432" s="163" t="s">
        <v>217</v>
      </c>
      <c r="B432" s="164"/>
      <c r="C432" s="165">
        <v>732</v>
      </c>
      <c r="D432" s="152">
        <v>2140579.9499999997</v>
      </c>
      <c r="E432" s="148"/>
      <c r="F432" s="148"/>
    </row>
    <row r="433" spans="1:6" ht="14.1" hidden="1" customHeight="1" outlineLevel="1">
      <c r="A433" s="163" t="s">
        <v>218</v>
      </c>
      <c r="B433" s="164"/>
      <c r="C433" s="165">
        <v>4494</v>
      </c>
      <c r="D433" s="152">
        <v>13104749</v>
      </c>
      <c r="E433" s="148"/>
      <c r="F433" s="148"/>
    </row>
    <row r="434" spans="1:6" ht="14.1" hidden="1" customHeight="1" outlineLevel="1">
      <c r="A434" s="163" t="s">
        <v>219</v>
      </c>
      <c r="B434" s="164"/>
      <c r="C434" s="165">
        <v>93</v>
      </c>
      <c r="D434" s="152">
        <v>300378</v>
      </c>
      <c r="E434" s="148"/>
      <c r="F434" s="148"/>
    </row>
    <row r="435" spans="1:6" ht="14.1" hidden="1" customHeight="1" outlineLevel="1">
      <c r="A435" s="163" t="s">
        <v>220</v>
      </c>
      <c r="B435" s="164"/>
      <c r="C435" s="165">
        <v>4</v>
      </c>
      <c r="D435" s="152">
        <v>9827.7000000000007</v>
      </c>
      <c r="E435" s="148"/>
      <c r="F435" s="148"/>
    </row>
    <row r="436" spans="1:6" ht="14.1" hidden="1" customHeight="1" outlineLevel="1">
      <c r="A436" s="163" t="s">
        <v>221</v>
      </c>
      <c r="B436" s="164"/>
      <c r="C436" s="165">
        <v>15</v>
      </c>
      <c r="D436" s="152">
        <v>62262</v>
      </c>
      <c r="E436" s="148"/>
      <c r="F436" s="148"/>
    </row>
    <row r="437" spans="1:6" ht="14.1" hidden="1" customHeight="1" outlineLevel="1">
      <c r="A437" s="163" t="s">
        <v>222</v>
      </c>
      <c r="B437" s="164"/>
      <c r="C437" s="165">
        <v>10855</v>
      </c>
      <c r="D437" s="152">
        <v>30819099</v>
      </c>
      <c r="E437" s="148"/>
      <c r="F437" s="148"/>
    </row>
    <row r="438" spans="1:6" ht="14.1" hidden="1" customHeight="1" outlineLevel="1">
      <c r="A438" s="163" t="s">
        <v>223</v>
      </c>
      <c r="B438" s="164"/>
      <c r="C438" s="165">
        <v>3525</v>
      </c>
      <c r="D438" s="152">
        <v>16211135</v>
      </c>
      <c r="E438" s="148"/>
      <c r="F438" s="148"/>
    </row>
    <row r="439" spans="1:6" ht="14.1" hidden="1" customHeight="1" outlineLevel="1">
      <c r="A439" s="163" t="s">
        <v>224</v>
      </c>
      <c r="B439" s="164"/>
      <c r="C439" s="165">
        <v>439</v>
      </c>
      <c r="D439" s="152">
        <v>1276727.04</v>
      </c>
      <c r="E439" s="148"/>
      <c r="F439" s="148"/>
    </row>
    <row r="440" spans="1:6" ht="14.1" hidden="1" customHeight="1" outlineLevel="1">
      <c r="A440" s="163" t="s">
        <v>225</v>
      </c>
      <c r="B440" s="164"/>
      <c r="C440" s="165">
        <v>1280</v>
      </c>
      <c r="D440" s="152">
        <v>4586169.29</v>
      </c>
      <c r="E440" s="148"/>
      <c r="F440" s="148"/>
    </row>
    <row r="441" spans="1:6" ht="14.1" customHeight="1" collapsed="1">
      <c r="A441" s="167" t="s">
        <v>308</v>
      </c>
      <c r="B441" s="164">
        <v>1000</v>
      </c>
      <c r="C441" s="165">
        <f>SUM($C$417:$C$440)</f>
        <v>60155</v>
      </c>
      <c r="D441" s="152">
        <f>SUM($D$417:$D$440)</f>
        <v>172250074.23999998</v>
      </c>
      <c r="E441" s="148"/>
      <c r="F441" s="148"/>
    </row>
    <row r="442" spans="1:6" ht="14.1" hidden="1" customHeight="1" outlineLevel="1">
      <c r="A442" s="163" t="s">
        <v>202</v>
      </c>
      <c r="B442" s="164"/>
      <c r="C442" s="165">
        <v>0</v>
      </c>
      <c r="D442" s="152">
        <v>0</v>
      </c>
      <c r="E442" s="148"/>
      <c r="F442" s="148"/>
    </row>
    <row r="443" spans="1:6" ht="14.1" hidden="1" customHeight="1" outlineLevel="1">
      <c r="A443" s="163" t="s">
        <v>203</v>
      </c>
      <c r="B443" s="164"/>
      <c r="C443" s="165">
        <v>815</v>
      </c>
      <c r="D443" s="152">
        <v>4345848</v>
      </c>
      <c r="E443" s="148"/>
      <c r="F443" s="148"/>
    </row>
    <row r="444" spans="1:6" ht="14.1" hidden="1" customHeight="1" outlineLevel="1">
      <c r="A444" s="163" t="s">
        <v>204</v>
      </c>
      <c r="B444" s="164"/>
      <c r="C444" s="165">
        <v>508</v>
      </c>
      <c r="D444" s="152">
        <v>2605937.21</v>
      </c>
      <c r="E444" s="148"/>
      <c r="F444" s="148"/>
    </row>
    <row r="445" spans="1:6" ht="14.1" hidden="1" customHeight="1" outlineLevel="1">
      <c r="A445" s="163" t="s">
        <v>205</v>
      </c>
      <c r="B445" s="164"/>
      <c r="C445" s="166"/>
      <c r="D445" s="151"/>
      <c r="E445" s="148"/>
      <c r="F445" s="148"/>
    </row>
    <row r="446" spans="1:6" ht="14.1" hidden="1" customHeight="1" outlineLevel="1">
      <c r="A446" s="163" t="s">
        <v>206</v>
      </c>
      <c r="B446" s="164"/>
      <c r="C446" s="166">
        <v>0</v>
      </c>
      <c r="D446" s="151">
        <v>0</v>
      </c>
      <c r="E446" s="148"/>
      <c r="F446" s="148"/>
    </row>
    <row r="447" spans="1:6" ht="14.1" hidden="1" customHeight="1" outlineLevel="1">
      <c r="A447" s="163" t="s">
        <v>207</v>
      </c>
      <c r="B447" s="164"/>
      <c r="C447" s="166"/>
      <c r="D447" s="151"/>
      <c r="E447" s="148"/>
      <c r="F447" s="148"/>
    </row>
    <row r="448" spans="1:6" ht="14.1" hidden="1" customHeight="1" outlineLevel="1">
      <c r="A448" s="163" t="s">
        <v>208</v>
      </c>
      <c r="B448" s="164"/>
      <c r="C448" s="165">
        <v>2280</v>
      </c>
      <c r="D448" s="152">
        <v>11798685</v>
      </c>
      <c r="E448" s="148"/>
      <c r="F448" s="148"/>
    </row>
    <row r="449" spans="1:6" ht="14.1" hidden="1" customHeight="1" outlineLevel="1">
      <c r="A449" s="163" t="s">
        <v>209</v>
      </c>
      <c r="B449" s="164"/>
      <c r="C449" s="165">
        <v>364</v>
      </c>
      <c r="D449" s="152">
        <v>2098977</v>
      </c>
      <c r="E449" s="148"/>
      <c r="F449" s="148"/>
    </row>
    <row r="450" spans="1:6" ht="14.1" hidden="1" customHeight="1" outlineLevel="1">
      <c r="A450" s="163" t="s">
        <v>210</v>
      </c>
      <c r="B450" s="164"/>
      <c r="C450" s="165">
        <v>1</v>
      </c>
      <c r="D450" s="152">
        <v>3920.76</v>
      </c>
      <c r="E450" s="148"/>
      <c r="F450" s="148"/>
    </row>
    <row r="451" spans="1:6" ht="14.1" hidden="1" customHeight="1" outlineLevel="1">
      <c r="A451" s="163" t="s">
        <v>211</v>
      </c>
      <c r="B451" s="164"/>
      <c r="C451" s="165">
        <v>3725</v>
      </c>
      <c r="D451" s="152">
        <v>19296865</v>
      </c>
      <c r="E451" s="148"/>
      <c r="F451" s="148"/>
    </row>
    <row r="452" spans="1:6" ht="14.1" hidden="1" customHeight="1" outlineLevel="1">
      <c r="A452" s="163" t="s">
        <v>212</v>
      </c>
      <c r="B452" s="164"/>
      <c r="C452" s="165">
        <v>1206</v>
      </c>
      <c r="D452" s="152">
        <v>6227737.5399999982</v>
      </c>
      <c r="E452" s="148"/>
      <c r="F452" s="148"/>
    </row>
    <row r="453" spans="1:6" ht="14.1" hidden="1" customHeight="1" outlineLevel="1">
      <c r="A453" s="163" t="s">
        <v>213</v>
      </c>
      <c r="B453" s="164"/>
      <c r="C453" s="165">
        <v>2406</v>
      </c>
      <c r="D453" s="152">
        <v>13288374.93</v>
      </c>
      <c r="E453" s="148"/>
      <c r="F453" s="148"/>
    </row>
    <row r="454" spans="1:6" ht="14.1" hidden="1" customHeight="1" outlineLevel="1">
      <c r="A454" s="163" t="s">
        <v>214</v>
      </c>
      <c r="B454" s="164"/>
      <c r="C454" s="165">
        <v>557</v>
      </c>
      <c r="D454" s="152">
        <v>2858754.86</v>
      </c>
      <c r="E454" s="148"/>
      <c r="F454" s="148"/>
    </row>
    <row r="455" spans="1:6" ht="14.1" hidden="1" customHeight="1" outlineLevel="1">
      <c r="A455" s="163" t="s">
        <v>215</v>
      </c>
      <c r="B455" s="164"/>
      <c r="C455" s="165">
        <v>850</v>
      </c>
      <c r="D455" s="152">
        <v>1465355</v>
      </c>
      <c r="E455" s="148"/>
      <c r="F455" s="148"/>
    </row>
    <row r="456" spans="1:6" ht="14.1" hidden="1" customHeight="1" outlineLevel="1">
      <c r="A456" s="163" t="s">
        <v>216</v>
      </c>
      <c r="B456" s="164"/>
      <c r="C456" s="165">
        <v>0</v>
      </c>
      <c r="D456" s="152">
        <v>0</v>
      </c>
      <c r="E456" s="148"/>
      <c r="F456" s="148"/>
    </row>
    <row r="457" spans="1:6" ht="14.1" hidden="1" customHeight="1" outlineLevel="1">
      <c r="A457" s="163" t="s">
        <v>217</v>
      </c>
      <c r="B457" s="164"/>
      <c r="C457" s="165">
        <v>136</v>
      </c>
      <c r="D457" s="152">
        <v>567971.67999999993</v>
      </c>
      <c r="E457" s="148"/>
      <c r="F457" s="148"/>
    </row>
    <row r="458" spans="1:6" ht="14.1" hidden="1" customHeight="1" outlineLevel="1">
      <c r="A458" s="163" t="s">
        <v>218</v>
      </c>
      <c r="B458" s="164"/>
      <c r="C458" s="165">
        <v>1597</v>
      </c>
      <c r="D458" s="152">
        <v>8667751</v>
      </c>
      <c r="E458" s="148"/>
      <c r="F458" s="148"/>
    </row>
    <row r="459" spans="1:6" ht="14.1" hidden="1" customHeight="1" outlineLevel="1">
      <c r="A459" s="163" t="s">
        <v>219</v>
      </c>
      <c r="B459" s="164"/>
      <c r="C459" s="165">
        <v>0</v>
      </c>
      <c r="D459" s="152">
        <v>0</v>
      </c>
      <c r="E459" s="148"/>
      <c r="F459" s="148"/>
    </row>
    <row r="460" spans="1:6" ht="14.1" hidden="1" customHeight="1" outlineLevel="1">
      <c r="A460" s="163" t="s">
        <v>220</v>
      </c>
      <c r="B460" s="164"/>
      <c r="C460" s="165">
        <v>0</v>
      </c>
      <c r="D460" s="152">
        <v>0</v>
      </c>
      <c r="E460" s="148"/>
      <c r="F460" s="148"/>
    </row>
    <row r="461" spans="1:6" ht="14.1" hidden="1" customHeight="1" outlineLevel="1">
      <c r="A461" s="163" t="s">
        <v>221</v>
      </c>
      <c r="B461" s="164"/>
      <c r="C461" s="165">
        <v>0</v>
      </c>
      <c r="D461" s="152">
        <v>0</v>
      </c>
      <c r="E461" s="148"/>
      <c r="F461" s="148"/>
    </row>
    <row r="462" spans="1:6" ht="14.1" hidden="1" customHeight="1" outlineLevel="1">
      <c r="A462" s="163" t="s">
        <v>222</v>
      </c>
      <c r="B462" s="164"/>
      <c r="C462" s="165">
        <v>3105</v>
      </c>
      <c r="D462" s="152">
        <v>15904337</v>
      </c>
      <c r="E462" s="148"/>
      <c r="F462" s="148"/>
    </row>
    <row r="463" spans="1:6" ht="14.1" hidden="1" customHeight="1" outlineLevel="1">
      <c r="A463" s="163" t="s">
        <v>223</v>
      </c>
      <c r="B463" s="164"/>
      <c r="C463" s="165">
        <v>774</v>
      </c>
      <c r="D463" s="152">
        <v>6378892</v>
      </c>
      <c r="E463" s="148"/>
      <c r="F463" s="148"/>
    </row>
    <row r="464" spans="1:6" ht="14.1" hidden="1" customHeight="1" outlineLevel="1">
      <c r="A464" s="163" t="s">
        <v>224</v>
      </c>
      <c r="B464" s="164"/>
      <c r="C464" s="165">
        <v>114</v>
      </c>
      <c r="D464" s="152">
        <v>626038.35</v>
      </c>
      <c r="E464" s="148"/>
      <c r="F464" s="148"/>
    </row>
    <row r="465" spans="1:6" ht="14.1" hidden="1" customHeight="1" outlineLevel="1">
      <c r="A465" s="163" t="s">
        <v>225</v>
      </c>
      <c r="B465" s="164"/>
      <c r="C465" s="165">
        <v>390</v>
      </c>
      <c r="D465" s="152">
        <v>2568152.36</v>
      </c>
      <c r="E465" s="148"/>
      <c r="F465" s="148"/>
    </row>
    <row r="466" spans="1:6" ht="14.1" customHeight="1" collapsed="1">
      <c r="A466" s="167" t="s">
        <v>309</v>
      </c>
      <c r="B466" s="164">
        <v>2000</v>
      </c>
      <c r="C466" s="165">
        <f>SUM($C$442:$C$465)</f>
        <v>18828</v>
      </c>
      <c r="D466" s="152">
        <f>SUM($D$442:$D$465)</f>
        <v>98703597.689999983</v>
      </c>
      <c r="E466" s="148"/>
      <c r="F466" s="148"/>
    </row>
    <row r="467" spans="1:6" ht="14.1" hidden="1" customHeight="1" outlineLevel="1">
      <c r="A467" s="163" t="s">
        <v>202</v>
      </c>
      <c r="B467" s="164"/>
      <c r="C467" s="165">
        <v>0</v>
      </c>
      <c r="D467" s="152">
        <v>0</v>
      </c>
      <c r="E467" s="148"/>
      <c r="F467" s="148"/>
    </row>
    <row r="468" spans="1:6" ht="14.1" hidden="1" customHeight="1" outlineLevel="1">
      <c r="A468" s="163" t="s">
        <v>203</v>
      </c>
      <c r="B468" s="164"/>
      <c r="C468" s="165">
        <v>251</v>
      </c>
      <c r="D468" s="152">
        <v>2224398</v>
      </c>
      <c r="E468" s="148"/>
      <c r="F468" s="148"/>
    </row>
    <row r="469" spans="1:6" ht="14.1" hidden="1" customHeight="1" outlineLevel="1">
      <c r="A469" s="163" t="s">
        <v>204</v>
      </c>
      <c r="B469" s="164"/>
      <c r="C469" s="165">
        <v>97</v>
      </c>
      <c r="D469" s="152">
        <v>873596.55</v>
      </c>
      <c r="E469" s="148"/>
      <c r="F469" s="148"/>
    </row>
    <row r="470" spans="1:6" ht="14.1" hidden="1" customHeight="1" outlineLevel="1">
      <c r="A470" s="163" t="s">
        <v>205</v>
      </c>
      <c r="B470" s="164"/>
      <c r="C470" s="166"/>
      <c r="D470" s="151"/>
      <c r="E470" s="148"/>
      <c r="F470" s="148"/>
    </row>
    <row r="471" spans="1:6" ht="14.1" hidden="1" customHeight="1" outlineLevel="1">
      <c r="A471" s="163" t="s">
        <v>206</v>
      </c>
      <c r="B471" s="164"/>
      <c r="C471" s="166">
        <v>0</v>
      </c>
      <c r="D471" s="151">
        <v>0</v>
      </c>
      <c r="E471" s="148"/>
      <c r="F471" s="148"/>
    </row>
    <row r="472" spans="1:6" ht="14.1" hidden="1" customHeight="1" outlineLevel="1">
      <c r="A472" s="163" t="s">
        <v>207</v>
      </c>
      <c r="B472" s="164"/>
      <c r="C472" s="166"/>
      <c r="D472" s="151"/>
      <c r="E472" s="148"/>
      <c r="F472" s="148"/>
    </row>
    <row r="473" spans="1:6" ht="14.1" hidden="1" customHeight="1" outlineLevel="1">
      <c r="A473" s="163" t="s">
        <v>208</v>
      </c>
      <c r="B473" s="164"/>
      <c r="C473" s="165">
        <v>787</v>
      </c>
      <c r="D473" s="152">
        <v>7040141</v>
      </c>
      <c r="E473" s="148"/>
      <c r="F473" s="148"/>
    </row>
    <row r="474" spans="1:6" ht="14.1" hidden="1" customHeight="1" outlineLevel="1">
      <c r="A474" s="163" t="s">
        <v>209</v>
      </c>
      <c r="B474" s="164"/>
      <c r="C474" s="165">
        <v>123</v>
      </c>
      <c r="D474" s="152">
        <v>1180198</v>
      </c>
      <c r="E474" s="148"/>
      <c r="F474" s="148"/>
    </row>
    <row r="475" spans="1:6" ht="14.1" hidden="1" customHeight="1" outlineLevel="1">
      <c r="A475" s="163" t="s">
        <v>210</v>
      </c>
      <c r="B475" s="164"/>
      <c r="C475" s="165">
        <v>0</v>
      </c>
      <c r="D475" s="152">
        <v>0</v>
      </c>
      <c r="E475" s="148"/>
      <c r="F475" s="148"/>
    </row>
    <row r="476" spans="1:6" ht="14.1" hidden="1" customHeight="1" outlineLevel="1">
      <c r="A476" s="163" t="s">
        <v>211</v>
      </c>
      <c r="B476" s="164"/>
      <c r="C476" s="165">
        <v>1217</v>
      </c>
      <c r="D476" s="152">
        <v>10577696</v>
      </c>
      <c r="E476" s="148"/>
      <c r="F476" s="148"/>
    </row>
    <row r="477" spans="1:6" ht="14.1" hidden="1" customHeight="1" outlineLevel="1">
      <c r="A477" s="163" t="s">
        <v>212</v>
      </c>
      <c r="B477" s="164"/>
      <c r="C477" s="165">
        <v>281</v>
      </c>
      <c r="D477" s="152">
        <v>2443893.4300000002</v>
      </c>
      <c r="E477" s="148"/>
      <c r="F477" s="148"/>
    </row>
    <row r="478" spans="1:6" ht="14.1" hidden="1" customHeight="1" outlineLevel="1">
      <c r="A478" s="163" t="s">
        <v>213</v>
      </c>
      <c r="B478" s="164"/>
      <c r="C478" s="165">
        <v>998</v>
      </c>
      <c r="D478" s="152">
        <v>8642474.049999997</v>
      </c>
      <c r="E478" s="148"/>
      <c r="F478" s="148"/>
    </row>
    <row r="479" spans="1:6" ht="14.1" hidden="1" customHeight="1" outlineLevel="1">
      <c r="A479" s="163" t="s">
        <v>214</v>
      </c>
      <c r="B479" s="164"/>
      <c r="C479" s="165">
        <v>128</v>
      </c>
      <c r="D479" s="152">
        <v>1154114</v>
      </c>
      <c r="E479" s="148"/>
      <c r="F479" s="148"/>
    </row>
    <row r="480" spans="1:6" ht="14.1" hidden="1" customHeight="1" outlineLevel="1">
      <c r="A480" s="163" t="s">
        <v>215</v>
      </c>
      <c r="B480" s="164"/>
      <c r="C480" s="165">
        <v>196</v>
      </c>
      <c r="D480" s="152">
        <v>594876</v>
      </c>
      <c r="E480" s="148"/>
      <c r="F480" s="148"/>
    </row>
    <row r="481" spans="1:6" ht="14.1" hidden="1" customHeight="1" outlineLevel="1">
      <c r="A481" s="163" t="s">
        <v>216</v>
      </c>
      <c r="B481" s="164"/>
      <c r="C481" s="165">
        <v>0</v>
      </c>
      <c r="D481" s="152">
        <v>0</v>
      </c>
      <c r="E481" s="148"/>
      <c r="F481" s="148"/>
    </row>
    <row r="482" spans="1:6" ht="14.1" hidden="1" customHeight="1" outlineLevel="1">
      <c r="A482" s="163" t="s">
        <v>217</v>
      </c>
      <c r="B482" s="164"/>
      <c r="C482" s="165">
        <v>18</v>
      </c>
      <c r="D482" s="152">
        <v>186759</v>
      </c>
      <c r="E482" s="148"/>
      <c r="F482" s="148"/>
    </row>
    <row r="483" spans="1:6" ht="14.1" hidden="1" customHeight="1" outlineLevel="1">
      <c r="A483" s="163" t="s">
        <v>218</v>
      </c>
      <c r="B483" s="164"/>
      <c r="C483" s="165">
        <v>437</v>
      </c>
      <c r="D483" s="152">
        <v>3981726</v>
      </c>
      <c r="E483" s="148"/>
      <c r="F483" s="148"/>
    </row>
    <row r="484" spans="1:6" ht="14.1" hidden="1" customHeight="1" outlineLevel="1">
      <c r="A484" s="163" t="s">
        <v>219</v>
      </c>
      <c r="B484" s="164"/>
      <c r="C484" s="165">
        <v>0</v>
      </c>
      <c r="D484" s="152">
        <v>0</v>
      </c>
      <c r="E484" s="148"/>
      <c r="F484" s="148"/>
    </row>
    <row r="485" spans="1:6" ht="14.1" hidden="1" customHeight="1" outlineLevel="1">
      <c r="A485" s="163" t="s">
        <v>220</v>
      </c>
      <c r="B485" s="164"/>
      <c r="C485" s="165">
        <v>0</v>
      </c>
      <c r="D485" s="152">
        <v>0</v>
      </c>
      <c r="E485" s="148"/>
      <c r="F485" s="148"/>
    </row>
    <row r="486" spans="1:6" ht="14.1" hidden="1" customHeight="1" outlineLevel="1">
      <c r="A486" s="163" t="s">
        <v>221</v>
      </c>
      <c r="B486" s="164"/>
      <c r="C486" s="165">
        <v>0</v>
      </c>
      <c r="D486" s="152">
        <v>0</v>
      </c>
      <c r="E486" s="148"/>
      <c r="F486" s="148"/>
    </row>
    <row r="487" spans="1:6" ht="14.1" hidden="1" customHeight="1" outlineLevel="1">
      <c r="A487" s="163" t="s">
        <v>222</v>
      </c>
      <c r="B487" s="164"/>
      <c r="C487" s="165">
        <v>895</v>
      </c>
      <c r="D487" s="152">
        <v>7816009</v>
      </c>
      <c r="E487" s="148"/>
      <c r="F487" s="148"/>
    </row>
    <row r="488" spans="1:6" ht="14.1" hidden="1" customHeight="1" outlineLevel="1">
      <c r="A488" s="163" t="s">
        <v>223</v>
      </c>
      <c r="B488" s="164"/>
      <c r="C488" s="165">
        <v>166</v>
      </c>
      <c r="D488" s="152">
        <v>2356360</v>
      </c>
      <c r="E488" s="148"/>
      <c r="F488" s="148"/>
    </row>
    <row r="489" spans="1:6" ht="14.1" hidden="1" customHeight="1" outlineLevel="1">
      <c r="A489" s="163" t="s">
        <v>224</v>
      </c>
      <c r="B489" s="164"/>
      <c r="C489" s="165">
        <v>21</v>
      </c>
      <c r="D489" s="152">
        <v>179784.75</v>
      </c>
      <c r="E489" s="148"/>
      <c r="F489" s="148"/>
    </row>
    <row r="490" spans="1:6" ht="14.1" hidden="1" customHeight="1" outlineLevel="1">
      <c r="A490" s="163" t="s">
        <v>225</v>
      </c>
      <c r="B490" s="164"/>
      <c r="C490" s="165">
        <v>92</v>
      </c>
      <c r="D490" s="152">
        <v>1066246.3999999999</v>
      </c>
      <c r="E490" s="148"/>
      <c r="F490" s="148"/>
    </row>
    <row r="491" spans="1:6" ht="14.1" customHeight="1" collapsed="1">
      <c r="A491" s="167" t="s">
        <v>310</v>
      </c>
      <c r="B491" s="164">
        <v>3000</v>
      </c>
      <c r="C491" s="165">
        <f>SUM($C$467:$C$490)</f>
        <v>5707</v>
      </c>
      <c r="D491" s="152">
        <f>SUM($D$467:$D$490)</f>
        <v>50318272.18</v>
      </c>
      <c r="E491" s="148"/>
      <c r="F491" s="148"/>
    </row>
    <row r="492" spans="1:6" ht="14.1" hidden="1" customHeight="1" outlineLevel="1">
      <c r="A492" s="163" t="s">
        <v>202</v>
      </c>
      <c r="B492" s="164"/>
      <c r="C492" s="165">
        <v>0</v>
      </c>
      <c r="D492" s="152">
        <v>0</v>
      </c>
      <c r="E492" s="148"/>
      <c r="F492" s="148"/>
    </row>
    <row r="493" spans="1:6" ht="14.1" hidden="1" customHeight="1" outlineLevel="1">
      <c r="A493" s="163" t="s">
        <v>203</v>
      </c>
      <c r="B493" s="164"/>
      <c r="C493" s="165">
        <v>104</v>
      </c>
      <c r="D493" s="152">
        <v>1369920</v>
      </c>
      <c r="E493" s="148"/>
      <c r="F493" s="148"/>
    </row>
    <row r="494" spans="1:6" ht="14.1" hidden="1" customHeight="1" outlineLevel="1">
      <c r="A494" s="163" t="s">
        <v>204</v>
      </c>
      <c r="B494" s="164"/>
      <c r="C494" s="165">
        <v>36</v>
      </c>
      <c r="D494" s="152">
        <v>430447.5</v>
      </c>
      <c r="E494" s="148"/>
      <c r="F494" s="148"/>
    </row>
    <row r="495" spans="1:6" ht="14.1" hidden="1" customHeight="1" outlineLevel="1">
      <c r="A495" s="163" t="s">
        <v>205</v>
      </c>
      <c r="B495" s="164"/>
      <c r="C495" s="166"/>
      <c r="D495" s="151"/>
      <c r="E495" s="148"/>
      <c r="F495" s="148"/>
    </row>
    <row r="496" spans="1:6" ht="14.1" hidden="1" customHeight="1" outlineLevel="1">
      <c r="A496" s="163" t="s">
        <v>206</v>
      </c>
      <c r="B496" s="164"/>
      <c r="C496" s="166">
        <v>0</v>
      </c>
      <c r="D496" s="151">
        <v>0</v>
      </c>
      <c r="E496" s="148"/>
      <c r="F496" s="148"/>
    </row>
    <row r="497" spans="1:6" ht="14.1" hidden="1" customHeight="1" outlineLevel="1">
      <c r="A497" s="163" t="s">
        <v>207</v>
      </c>
      <c r="B497" s="164"/>
      <c r="C497" s="166"/>
      <c r="D497" s="151"/>
      <c r="E497" s="148"/>
      <c r="F497" s="148"/>
    </row>
    <row r="498" spans="1:6" ht="14.1" hidden="1" customHeight="1" outlineLevel="1">
      <c r="A498" s="163" t="s">
        <v>208</v>
      </c>
      <c r="B498" s="164"/>
      <c r="C498" s="165">
        <v>391</v>
      </c>
      <c r="D498" s="152">
        <v>4337324</v>
      </c>
      <c r="E498" s="148"/>
      <c r="F498" s="148"/>
    </row>
    <row r="499" spans="1:6" ht="14.1" hidden="1" customHeight="1" outlineLevel="1">
      <c r="A499" s="163" t="s">
        <v>209</v>
      </c>
      <c r="B499" s="164"/>
      <c r="C499" s="165">
        <v>61</v>
      </c>
      <c r="D499" s="152">
        <v>766750</v>
      </c>
      <c r="E499" s="148"/>
      <c r="F499" s="148"/>
    </row>
    <row r="500" spans="1:6" ht="14.1" hidden="1" customHeight="1" outlineLevel="1">
      <c r="A500" s="163" t="s">
        <v>210</v>
      </c>
      <c r="B500" s="164"/>
      <c r="C500" s="165">
        <v>0</v>
      </c>
      <c r="D500" s="152">
        <v>0</v>
      </c>
      <c r="E500" s="148"/>
      <c r="F500" s="148"/>
    </row>
    <row r="501" spans="1:6" ht="14.1" hidden="1" customHeight="1" outlineLevel="1">
      <c r="A501" s="163" t="s">
        <v>211</v>
      </c>
      <c r="B501" s="164"/>
      <c r="C501" s="165">
        <v>671</v>
      </c>
      <c r="D501" s="152">
        <v>8120964</v>
      </c>
      <c r="E501" s="148"/>
      <c r="F501" s="148"/>
    </row>
    <row r="502" spans="1:6" ht="14.1" hidden="1" customHeight="1" outlineLevel="1">
      <c r="A502" s="163" t="s">
        <v>212</v>
      </c>
      <c r="B502" s="164"/>
      <c r="C502" s="165">
        <v>118</v>
      </c>
      <c r="D502" s="152">
        <v>1669251.06</v>
      </c>
      <c r="E502" s="148"/>
      <c r="F502" s="148"/>
    </row>
    <row r="503" spans="1:6" ht="14.1" hidden="1" customHeight="1" outlineLevel="1">
      <c r="A503" s="163" t="s">
        <v>213</v>
      </c>
      <c r="B503" s="164"/>
      <c r="C503" s="165">
        <v>613</v>
      </c>
      <c r="D503" s="152">
        <v>7121081.1400000006</v>
      </c>
      <c r="E503" s="148"/>
      <c r="F503" s="148"/>
    </row>
    <row r="504" spans="1:6" ht="14.1" hidden="1" customHeight="1" outlineLevel="1">
      <c r="A504" s="163" t="s">
        <v>214</v>
      </c>
      <c r="B504" s="164"/>
      <c r="C504" s="165">
        <v>27</v>
      </c>
      <c r="D504" s="152">
        <v>326084.65000000002</v>
      </c>
      <c r="E504" s="148"/>
      <c r="F504" s="148"/>
    </row>
    <row r="505" spans="1:6" ht="14.1" hidden="1" customHeight="1" outlineLevel="1">
      <c r="A505" s="163" t="s">
        <v>215</v>
      </c>
      <c r="B505" s="164"/>
      <c r="C505" s="165">
        <v>72</v>
      </c>
      <c r="D505" s="152">
        <v>251280</v>
      </c>
      <c r="E505" s="148"/>
      <c r="F505" s="148"/>
    </row>
    <row r="506" spans="1:6" ht="14.1" hidden="1" customHeight="1" outlineLevel="1">
      <c r="A506" s="163" t="s">
        <v>216</v>
      </c>
      <c r="B506" s="164"/>
      <c r="C506" s="165">
        <v>0</v>
      </c>
      <c r="D506" s="152">
        <v>0</v>
      </c>
      <c r="E506" s="148"/>
      <c r="F506" s="148"/>
    </row>
    <row r="507" spans="1:6" ht="14.1" hidden="1" customHeight="1" outlineLevel="1">
      <c r="A507" s="163" t="s">
        <v>217</v>
      </c>
      <c r="B507" s="164"/>
      <c r="C507" s="165">
        <v>8</v>
      </c>
      <c r="D507" s="152">
        <v>81997</v>
      </c>
      <c r="E507" s="148"/>
      <c r="F507" s="148"/>
    </row>
    <row r="508" spans="1:6" ht="14.1" hidden="1" customHeight="1" outlineLevel="1">
      <c r="A508" s="163" t="s">
        <v>218</v>
      </c>
      <c r="B508" s="164"/>
      <c r="C508" s="165">
        <v>223</v>
      </c>
      <c r="D508" s="152">
        <v>2704758</v>
      </c>
      <c r="E508" s="148"/>
      <c r="F508" s="148"/>
    </row>
    <row r="509" spans="1:6" ht="14.1" hidden="1" customHeight="1" outlineLevel="1">
      <c r="A509" s="163" t="s">
        <v>219</v>
      </c>
      <c r="B509" s="164"/>
      <c r="C509" s="165">
        <v>0</v>
      </c>
      <c r="D509" s="152">
        <v>0</v>
      </c>
      <c r="E509" s="148"/>
      <c r="F509" s="148"/>
    </row>
    <row r="510" spans="1:6" ht="14.1" hidden="1" customHeight="1" outlineLevel="1">
      <c r="A510" s="163" t="s">
        <v>220</v>
      </c>
      <c r="B510" s="164"/>
      <c r="C510" s="165">
        <v>0</v>
      </c>
      <c r="D510" s="152">
        <v>0</v>
      </c>
      <c r="E510" s="148"/>
      <c r="F510" s="148"/>
    </row>
    <row r="511" spans="1:6" ht="14.1" hidden="1" customHeight="1" outlineLevel="1">
      <c r="A511" s="163" t="s">
        <v>221</v>
      </c>
      <c r="B511" s="164"/>
      <c r="C511" s="165">
        <v>0</v>
      </c>
      <c r="D511" s="152">
        <v>0</v>
      </c>
      <c r="E511" s="148"/>
      <c r="F511" s="148"/>
    </row>
    <row r="512" spans="1:6" ht="14.1" hidden="1" customHeight="1" outlineLevel="1">
      <c r="A512" s="163" t="s">
        <v>222</v>
      </c>
      <c r="B512" s="164"/>
      <c r="C512" s="165">
        <v>393</v>
      </c>
      <c r="D512" s="152">
        <v>4545975</v>
      </c>
      <c r="E512" s="148"/>
      <c r="F512" s="148"/>
    </row>
    <row r="513" spans="1:6" ht="14.1" hidden="1" customHeight="1" outlineLevel="1">
      <c r="A513" s="163" t="s">
        <v>223</v>
      </c>
      <c r="B513" s="164"/>
      <c r="C513" s="165">
        <v>47</v>
      </c>
      <c r="D513" s="152">
        <v>957943</v>
      </c>
      <c r="E513" s="148"/>
      <c r="F513" s="148"/>
    </row>
    <row r="514" spans="1:6" ht="14.1" hidden="1" customHeight="1" outlineLevel="1">
      <c r="A514" s="163" t="s">
        <v>224</v>
      </c>
      <c r="B514" s="164"/>
      <c r="C514" s="165">
        <v>13</v>
      </c>
      <c r="D514" s="152">
        <v>157080.20000000001</v>
      </c>
      <c r="E514" s="148"/>
      <c r="F514" s="148"/>
    </row>
    <row r="515" spans="1:6" ht="14.1" hidden="1" customHeight="1" outlineLevel="1">
      <c r="A515" s="163" t="s">
        <v>225</v>
      </c>
      <c r="B515" s="164"/>
      <c r="C515" s="165">
        <v>43</v>
      </c>
      <c r="D515" s="152">
        <v>709920.17000000016</v>
      </c>
      <c r="E515" s="148"/>
      <c r="F515" s="148"/>
    </row>
    <row r="516" spans="1:6" ht="14.1" customHeight="1" collapsed="1">
      <c r="A516" s="167" t="s">
        <v>311</v>
      </c>
      <c r="B516" s="164">
        <v>4000</v>
      </c>
      <c r="C516" s="165">
        <f>SUM($C$492:$C$515)</f>
        <v>2820</v>
      </c>
      <c r="D516" s="152">
        <f>SUM($D$492:$D$515)</f>
        <v>33550775.720000003</v>
      </c>
      <c r="E516" s="148"/>
      <c r="F516" s="148"/>
    </row>
    <row r="517" spans="1:6" ht="14.1" hidden="1" customHeight="1" outlineLevel="1">
      <c r="A517" s="163" t="s">
        <v>202</v>
      </c>
      <c r="B517" s="164"/>
      <c r="C517" s="165">
        <v>0</v>
      </c>
      <c r="D517" s="152">
        <v>0</v>
      </c>
      <c r="E517" s="148"/>
      <c r="F517" s="148"/>
    </row>
    <row r="518" spans="1:6" ht="14.1" hidden="1" customHeight="1" outlineLevel="1">
      <c r="A518" s="163" t="s">
        <v>203</v>
      </c>
      <c r="B518" s="164"/>
      <c r="C518" s="165">
        <v>68</v>
      </c>
      <c r="D518" s="152">
        <v>1054959</v>
      </c>
      <c r="E518" s="148"/>
      <c r="F518" s="148"/>
    </row>
    <row r="519" spans="1:6" ht="14.1" hidden="1" customHeight="1" outlineLevel="1">
      <c r="A519" s="163" t="s">
        <v>204</v>
      </c>
      <c r="B519" s="164"/>
      <c r="C519" s="165">
        <v>20</v>
      </c>
      <c r="D519" s="152">
        <v>293372.40000000002</v>
      </c>
      <c r="E519" s="148"/>
      <c r="F519" s="148"/>
    </row>
    <row r="520" spans="1:6" ht="14.1" hidden="1" customHeight="1" outlineLevel="1">
      <c r="A520" s="163" t="s">
        <v>205</v>
      </c>
      <c r="B520" s="164"/>
      <c r="C520" s="166"/>
      <c r="D520" s="151"/>
      <c r="E520" s="148"/>
      <c r="F520" s="148"/>
    </row>
    <row r="521" spans="1:6" ht="14.1" hidden="1" customHeight="1" outlineLevel="1">
      <c r="A521" s="163" t="s">
        <v>206</v>
      </c>
      <c r="B521" s="164"/>
      <c r="C521" s="166">
        <v>0</v>
      </c>
      <c r="D521" s="151">
        <v>0</v>
      </c>
      <c r="E521" s="148"/>
      <c r="F521" s="148"/>
    </row>
    <row r="522" spans="1:6" ht="14.1" hidden="1" customHeight="1" outlineLevel="1">
      <c r="A522" s="163" t="s">
        <v>207</v>
      </c>
      <c r="B522" s="164"/>
      <c r="C522" s="166"/>
      <c r="D522" s="151"/>
      <c r="E522" s="148"/>
      <c r="F522" s="148"/>
    </row>
    <row r="523" spans="1:6" ht="14.1" hidden="1" customHeight="1" outlineLevel="1">
      <c r="A523" s="163" t="s">
        <v>208</v>
      </c>
      <c r="B523" s="164"/>
      <c r="C523" s="165">
        <v>327</v>
      </c>
      <c r="D523" s="152">
        <v>4934228</v>
      </c>
      <c r="E523" s="148"/>
      <c r="F523" s="148"/>
    </row>
    <row r="524" spans="1:6" ht="14.1" hidden="1" customHeight="1" outlineLevel="1">
      <c r="A524" s="163" t="s">
        <v>209</v>
      </c>
      <c r="B524" s="164"/>
      <c r="C524" s="165">
        <v>63</v>
      </c>
      <c r="D524" s="152">
        <v>910510</v>
      </c>
      <c r="E524" s="148"/>
      <c r="F524" s="148"/>
    </row>
    <row r="525" spans="1:6" ht="14.1" hidden="1" customHeight="1" outlineLevel="1">
      <c r="A525" s="163" t="s">
        <v>210</v>
      </c>
      <c r="B525" s="164"/>
      <c r="C525" s="165">
        <v>0</v>
      </c>
      <c r="D525" s="152">
        <v>0</v>
      </c>
      <c r="E525" s="148"/>
      <c r="F525" s="148"/>
    </row>
    <row r="526" spans="1:6" ht="14.1" hidden="1" customHeight="1" outlineLevel="1">
      <c r="A526" s="163" t="s">
        <v>211</v>
      </c>
      <c r="B526" s="164"/>
      <c r="C526" s="165">
        <v>404</v>
      </c>
      <c r="D526" s="152">
        <v>5710405</v>
      </c>
      <c r="E526" s="148"/>
      <c r="F526" s="148"/>
    </row>
    <row r="527" spans="1:6" ht="14.1" hidden="1" customHeight="1" outlineLevel="1">
      <c r="A527" s="163" t="s">
        <v>212</v>
      </c>
      <c r="B527" s="164"/>
      <c r="C527" s="165">
        <v>56</v>
      </c>
      <c r="D527" s="152">
        <v>761462.95000000007</v>
      </c>
      <c r="E527" s="148"/>
      <c r="F527" s="148"/>
    </row>
    <row r="528" spans="1:6" ht="14.1" hidden="1" customHeight="1" outlineLevel="1">
      <c r="A528" s="163" t="s">
        <v>213</v>
      </c>
      <c r="B528" s="164"/>
      <c r="C528" s="165">
        <v>426</v>
      </c>
      <c r="D528" s="152">
        <v>5988361.632336881</v>
      </c>
      <c r="E528" s="148"/>
      <c r="F528" s="148"/>
    </row>
    <row r="529" spans="1:6" ht="14.1" hidden="1" customHeight="1" outlineLevel="1">
      <c r="A529" s="163" t="s">
        <v>214</v>
      </c>
      <c r="B529" s="164"/>
      <c r="C529" s="165">
        <v>14</v>
      </c>
      <c r="D529" s="152">
        <v>192021.4</v>
      </c>
      <c r="E529" s="148"/>
      <c r="F529" s="148"/>
    </row>
    <row r="530" spans="1:6" ht="14.1" hidden="1" customHeight="1" outlineLevel="1">
      <c r="A530" s="163" t="s">
        <v>215</v>
      </c>
      <c r="B530" s="164"/>
      <c r="C530" s="165">
        <v>26</v>
      </c>
      <c r="D530" s="152">
        <v>136977</v>
      </c>
      <c r="E530" s="148"/>
      <c r="F530" s="148"/>
    </row>
    <row r="531" spans="1:6" ht="14.1" hidden="1" customHeight="1" outlineLevel="1">
      <c r="A531" s="163" t="s">
        <v>216</v>
      </c>
      <c r="B531" s="164"/>
      <c r="C531" s="165">
        <v>0</v>
      </c>
      <c r="D531" s="152">
        <v>0</v>
      </c>
      <c r="E531" s="148"/>
      <c r="F531" s="148"/>
    </row>
    <row r="532" spans="1:6" ht="14.1" hidden="1" customHeight="1" outlineLevel="1">
      <c r="A532" s="163" t="s">
        <v>217</v>
      </c>
      <c r="B532" s="164"/>
      <c r="C532" s="165">
        <v>5</v>
      </c>
      <c r="D532" s="152">
        <v>66065</v>
      </c>
      <c r="E532" s="148"/>
      <c r="F532" s="148"/>
    </row>
    <row r="533" spans="1:6" ht="14.1" hidden="1" customHeight="1" outlineLevel="1">
      <c r="A533" s="163" t="s">
        <v>218</v>
      </c>
      <c r="B533" s="164"/>
      <c r="C533" s="165">
        <v>111</v>
      </c>
      <c r="D533" s="152">
        <v>1708322</v>
      </c>
      <c r="E533" s="148"/>
      <c r="F533" s="148"/>
    </row>
    <row r="534" spans="1:6" ht="14.1" hidden="1" customHeight="1" outlineLevel="1">
      <c r="A534" s="163" t="s">
        <v>219</v>
      </c>
      <c r="B534" s="164"/>
      <c r="C534" s="165">
        <v>0</v>
      </c>
      <c r="D534" s="152">
        <v>0</v>
      </c>
      <c r="E534" s="148"/>
      <c r="F534" s="148"/>
    </row>
    <row r="535" spans="1:6" ht="14.1" hidden="1" customHeight="1" outlineLevel="1">
      <c r="A535" s="163" t="s">
        <v>220</v>
      </c>
      <c r="B535" s="164"/>
      <c r="C535" s="165">
        <v>0</v>
      </c>
      <c r="D535" s="152">
        <v>0</v>
      </c>
      <c r="E535" s="148"/>
      <c r="F535" s="148"/>
    </row>
    <row r="536" spans="1:6" ht="14.1" hidden="1" customHeight="1" outlineLevel="1">
      <c r="A536" s="163" t="s">
        <v>221</v>
      </c>
      <c r="B536" s="164"/>
      <c r="C536" s="165">
        <v>0</v>
      </c>
      <c r="D536" s="152">
        <v>0</v>
      </c>
      <c r="E536" s="148"/>
      <c r="F536" s="148"/>
    </row>
    <row r="537" spans="1:6" ht="14.1" hidden="1" customHeight="1" outlineLevel="1">
      <c r="A537" s="163" t="s">
        <v>222</v>
      </c>
      <c r="B537" s="164"/>
      <c r="C537" s="165">
        <v>275</v>
      </c>
      <c r="D537" s="152">
        <v>4286441</v>
      </c>
      <c r="E537" s="148"/>
      <c r="F537" s="148"/>
    </row>
    <row r="538" spans="1:6" ht="14.1" hidden="1" customHeight="1" outlineLevel="1">
      <c r="A538" s="163" t="s">
        <v>223</v>
      </c>
      <c r="B538" s="164"/>
      <c r="C538" s="165">
        <v>21</v>
      </c>
      <c r="D538" s="152">
        <v>610734</v>
      </c>
      <c r="E538" s="148"/>
      <c r="F538" s="148"/>
    </row>
    <row r="539" spans="1:6" ht="14.1" hidden="1" customHeight="1" outlineLevel="1">
      <c r="A539" s="163" t="s">
        <v>224</v>
      </c>
      <c r="B539" s="164"/>
      <c r="C539" s="165">
        <v>3</v>
      </c>
      <c r="D539" s="152">
        <v>40462.6</v>
      </c>
      <c r="E539" s="148"/>
      <c r="F539" s="148"/>
    </row>
    <row r="540" spans="1:6" ht="14.1" hidden="1" customHeight="1" outlineLevel="1">
      <c r="A540" s="163" t="s">
        <v>225</v>
      </c>
      <c r="B540" s="164"/>
      <c r="C540" s="165">
        <v>14</v>
      </c>
      <c r="D540" s="152">
        <v>289929.2</v>
      </c>
      <c r="E540" s="148"/>
      <c r="F540" s="148"/>
    </row>
    <row r="541" spans="1:6" ht="14.1" customHeight="1" collapsed="1">
      <c r="A541" s="167" t="s">
        <v>312</v>
      </c>
      <c r="B541" s="164">
        <v>5000</v>
      </c>
      <c r="C541" s="165">
        <f>SUM($C$517:$C$540)</f>
        <v>1833</v>
      </c>
      <c r="D541" s="152">
        <f>SUM($D$517:$D$540)</f>
        <v>26984251.182336878</v>
      </c>
      <c r="E541" s="148"/>
      <c r="F541" s="148"/>
    </row>
    <row r="542" spans="1:6" ht="14.1" hidden="1" customHeight="1" outlineLevel="1">
      <c r="A542" s="163" t="s">
        <v>202</v>
      </c>
      <c r="B542" s="164"/>
      <c r="C542" s="165">
        <v>0</v>
      </c>
      <c r="D542" s="152">
        <v>0</v>
      </c>
      <c r="E542" s="148"/>
      <c r="F542" s="148"/>
    </row>
    <row r="543" spans="1:6" ht="14.1" hidden="1" customHeight="1" outlineLevel="1">
      <c r="A543" s="163" t="s">
        <v>203</v>
      </c>
      <c r="B543" s="164"/>
      <c r="C543" s="165">
        <v>106</v>
      </c>
      <c r="D543" s="152">
        <v>2494454</v>
      </c>
      <c r="E543" s="148"/>
      <c r="F543" s="148"/>
    </row>
    <row r="544" spans="1:6" ht="14.1" hidden="1" customHeight="1" outlineLevel="1">
      <c r="A544" s="163" t="s">
        <v>204</v>
      </c>
      <c r="B544" s="164"/>
      <c r="C544" s="165">
        <v>20</v>
      </c>
      <c r="D544" s="152">
        <v>421663.9</v>
      </c>
      <c r="E544" s="148"/>
      <c r="F544" s="148"/>
    </row>
    <row r="545" spans="1:6" ht="14.1" hidden="1" customHeight="1" outlineLevel="1">
      <c r="A545" s="163" t="s">
        <v>205</v>
      </c>
      <c r="B545" s="164"/>
      <c r="C545" s="166"/>
      <c r="D545" s="151"/>
      <c r="E545" s="148"/>
      <c r="F545" s="148"/>
    </row>
    <row r="546" spans="1:6" ht="14.1" hidden="1" customHeight="1" outlineLevel="1">
      <c r="A546" s="163" t="s">
        <v>206</v>
      </c>
      <c r="B546" s="164"/>
      <c r="C546" s="166">
        <v>0</v>
      </c>
      <c r="D546" s="151">
        <v>0</v>
      </c>
      <c r="E546" s="148"/>
      <c r="F546" s="148"/>
    </row>
    <row r="547" spans="1:6" ht="14.1" hidden="1" customHeight="1" outlineLevel="1">
      <c r="A547" s="163" t="s">
        <v>207</v>
      </c>
      <c r="B547" s="164"/>
      <c r="C547" s="166"/>
      <c r="D547" s="151"/>
      <c r="E547" s="148"/>
      <c r="F547" s="148"/>
    </row>
    <row r="548" spans="1:6" ht="14.1" hidden="1" customHeight="1" outlineLevel="1">
      <c r="A548" s="163" t="s">
        <v>208</v>
      </c>
      <c r="B548" s="164"/>
      <c r="C548" s="165">
        <v>1222</v>
      </c>
      <c r="D548" s="152">
        <v>29170498</v>
      </c>
      <c r="E548" s="148"/>
      <c r="F548" s="148"/>
    </row>
    <row r="549" spans="1:6" ht="14.1" hidden="1" customHeight="1" outlineLevel="1">
      <c r="A549" s="163" t="s">
        <v>209</v>
      </c>
      <c r="B549" s="164"/>
      <c r="C549" s="165">
        <v>186</v>
      </c>
      <c r="D549" s="152">
        <v>5004881</v>
      </c>
      <c r="E549" s="148"/>
      <c r="F549" s="148"/>
    </row>
    <row r="550" spans="1:6" ht="14.1" hidden="1" customHeight="1" outlineLevel="1">
      <c r="A550" s="163" t="s">
        <v>210</v>
      </c>
      <c r="B550" s="164"/>
      <c r="C550" s="165">
        <v>0</v>
      </c>
      <c r="D550" s="152">
        <v>0</v>
      </c>
      <c r="E550" s="148"/>
      <c r="F550" s="148"/>
    </row>
    <row r="551" spans="1:6" ht="14.1" hidden="1" customHeight="1" outlineLevel="1">
      <c r="A551" s="163" t="s">
        <v>211</v>
      </c>
      <c r="B551" s="164"/>
      <c r="C551" s="165">
        <v>1182</v>
      </c>
      <c r="D551" s="152">
        <v>29105356</v>
      </c>
      <c r="E551" s="148"/>
      <c r="F551" s="148"/>
    </row>
    <row r="552" spans="1:6" ht="14.1" hidden="1" customHeight="1" outlineLevel="1">
      <c r="A552" s="163" t="s">
        <v>212</v>
      </c>
      <c r="B552" s="164"/>
      <c r="C552" s="165">
        <v>92</v>
      </c>
      <c r="D552" s="152">
        <v>2291302.06</v>
      </c>
      <c r="E552" s="148"/>
      <c r="F552" s="148"/>
    </row>
    <row r="553" spans="1:6" ht="14.1" hidden="1" customHeight="1" outlineLevel="1">
      <c r="A553" s="163" t="s">
        <v>213</v>
      </c>
      <c r="B553" s="164"/>
      <c r="C553" s="165">
        <v>1417</v>
      </c>
      <c r="D553" s="152">
        <v>34063474.990000002</v>
      </c>
      <c r="E553" s="148"/>
      <c r="F553" s="148"/>
    </row>
    <row r="554" spans="1:6" ht="14.1" hidden="1" customHeight="1" outlineLevel="1">
      <c r="A554" s="163" t="s">
        <v>214</v>
      </c>
      <c r="B554" s="164"/>
      <c r="C554" s="165">
        <v>10</v>
      </c>
      <c r="D554" s="152">
        <v>140355.75</v>
      </c>
      <c r="E554" s="148"/>
      <c r="F554" s="148"/>
    </row>
    <row r="555" spans="1:6" ht="14.1" hidden="1" customHeight="1" outlineLevel="1">
      <c r="A555" s="163" t="s">
        <v>215</v>
      </c>
      <c r="B555" s="164"/>
      <c r="C555" s="165">
        <v>41</v>
      </c>
      <c r="D555" s="152">
        <v>377361</v>
      </c>
      <c r="E555" s="148"/>
      <c r="F555" s="148"/>
    </row>
    <row r="556" spans="1:6" ht="14.1" hidden="1" customHeight="1" outlineLevel="1">
      <c r="A556" s="163" t="s">
        <v>216</v>
      </c>
      <c r="B556" s="164"/>
      <c r="C556" s="165">
        <v>0</v>
      </c>
      <c r="D556" s="152">
        <v>0</v>
      </c>
      <c r="E556" s="148"/>
      <c r="F556" s="148"/>
    </row>
    <row r="557" spans="1:6" ht="14.1" hidden="1" customHeight="1" outlineLevel="1">
      <c r="A557" s="163" t="s">
        <v>217</v>
      </c>
      <c r="B557" s="164"/>
      <c r="C557" s="165">
        <v>2</v>
      </c>
      <c r="D557" s="152">
        <v>70104</v>
      </c>
      <c r="E557" s="148"/>
      <c r="F557" s="148"/>
    </row>
    <row r="558" spans="1:6" ht="14.1" hidden="1" customHeight="1" outlineLevel="1">
      <c r="A558" s="163" t="s">
        <v>218</v>
      </c>
      <c r="B558" s="164"/>
      <c r="C558" s="165">
        <v>266</v>
      </c>
      <c r="D558" s="152">
        <v>6295912</v>
      </c>
      <c r="E558" s="148"/>
      <c r="F558" s="148"/>
    </row>
    <row r="559" spans="1:6" ht="14.1" hidden="1" customHeight="1" outlineLevel="1">
      <c r="A559" s="163" t="s">
        <v>219</v>
      </c>
      <c r="B559" s="164"/>
      <c r="C559" s="165">
        <v>0</v>
      </c>
      <c r="D559" s="152">
        <v>0</v>
      </c>
      <c r="E559" s="148"/>
      <c r="F559" s="148"/>
    </row>
    <row r="560" spans="1:6" ht="14.1" hidden="1" customHeight="1" outlineLevel="1">
      <c r="A560" s="163" t="s">
        <v>220</v>
      </c>
      <c r="B560" s="164"/>
      <c r="C560" s="165">
        <v>0</v>
      </c>
      <c r="D560" s="152">
        <v>0</v>
      </c>
      <c r="E560" s="148"/>
      <c r="F560" s="148"/>
    </row>
    <row r="561" spans="1:6" ht="14.1" hidden="1" customHeight="1" outlineLevel="1">
      <c r="A561" s="163" t="s">
        <v>221</v>
      </c>
      <c r="B561" s="164"/>
      <c r="C561" s="165">
        <v>0</v>
      </c>
      <c r="D561" s="152">
        <v>0</v>
      </c>
      <c r="E561" s="148"/>
      <c r="F561" s="148"/>
    </row>
    <row r="562" spans="1:6" ht="14.1" hidden="1" customHeight="1" outlineLevel="1">
      <c r="A562" s="163" t="s">
        <v>222</v>
      </c>
      <c r="B562" s="164"/>
      <c r="C562" s="165">
        <v>651</v>
      </c>
      <c r="D562" s="152">
        <v>15910340</v>
      </c>
      <c r="E562" s="148"/>
      <c r="F562" s="148"/>
    </row>
    <row r="563" spans="1:6" ht="14.1" hidden="1" customHeight="1" outlineLevel="1">
      <c r="A563" s="163" t="s">
        <v>223</v>
      </c>
      <c r="B563" s="164"/>
      <c r="C563" s="165">
        <v>28</v>
      </c>
      <c r="D563" s="152">
        <v>1078782</v>
      </c>
      <c r="E563" s="148"/>
      <c r="F563" s="148"/>
    </row>
    <row r="564" spans="1:6" ht="14.1" hidden="1" customHeight="1" outlineLevel="1">
      <c r="A564" s="163" t="s">
        <v>224</v>
      </c>
      <c r="B564" s="164"/>
      <c r="C564" s="165">
        <v>13</v>
      </c>
      <c r="D564" s="152">
        <v>389415.15</v>
      </c>
      <c r="E564" s="148"/>
      <c r="F564" s="148"/>
    </row>
    <row r="565" spans="1:6" ht="14.1" hidden="1" customHeight="1" outlineLevel="1">
      <c r="A565" s="163" t="s">
        <v>225</v>
      </c>
      <c r="B565" s="164"/>
      <c r="C565" s="165">
        <v>33</v>
      </c>
      <c r="D565" s="152">
        <v>1001964.4</v>
      </c>
      <c r="E565" s="148"/>
      <c r="F565" s="148"/>
    </row>
    <row r="566" spans="1:6" ht="14.1" customHeight="1" collapsed="1">
      <c r="A566" s="167" t="s">
        <v>313</v>
      </c>
      <c r="B566" s="164">
        <v>15000</v>
      </c>
      <c r="C566" s="165">
        <f>SUM($C$542:$C$565)</f>
        <v>5269</v>
      </c>
      <c r="D566" s="152">
        <f>SUM($D$542:$D$565)</f>
        <v>127815864.25</v>
      </c>
      <c r="E566" s="148"/>
      <c r="F566" s="148"/>
    </row>
    <row r="567" spans="1:6" ht="14.1" hidden="1" customHeight="1" outlineLevel="1">
      <c r="A567" s="163" t="s">
        <v>202</v>
      </c>
      <c r="B567" s="164"/>
      <c r="C567" s="165">
        <v>0</v>
      </c>
      <c r="D567" s="152">
        <v>0</v>
      </c>
      <c r="E567" s="148"/>
      <c r="F567" s="148"/>
    </row>
    <row r="568" spans="1:6" ht="14.1" hidden="1" customHeight="1" outlineLevel="1">
      <c r="A568" s="163" t="s">
        <v>203</v>
      </c>
      <c r="B568" s="164"/>
      <c r="C568" s="165">
        <v>6</v>
      </c>
      <c r="D568" s="152">
        <v>261669</v>
      </c>
      <c r="E568" s="148"/>
      <c r="F568" s="148"/>
    </row>
    <row r="569" spans="1:6" ht="14.1" hidden="1" customHeight="1" outlineLevel="1">
      <c r="A569" s="163" t="s">
        <v>204</v>
      </c>
      <c r="B569" s="164"/>
      <c r="C569" s="165">
        <v>6</v>
      </c>
      <c r="D569" s="152">
        <v>328010</v>
      </c>
      <c r="E569" s="148"/>
      <c r="F569" s="148"/>
    </row>
    <row r="570" spans="1:6" ht="14.1" hidden="1" customHeight="1" outlineLevel="1">
      <c r="A570" s="163" t="s">
        <v>205</v>
      </c>
      <c r="B570" s="164"/>
      <c r="C570" s="166"/>
      <c r="D570" s="151"/>
      <c r="E570" s="148"/>
      <c r="F570" s="148"/>
    </row>
    <row r="571" spans="1:6" ht="14.1" hidden="1" customHeight="1" outlineLevel="1">
      <c r="A571" s="163" t="s">
        <v>206</v>
      </c>
      <c r="B571" s="164"/>
      <c r="C571" s="166">
        <v>0</v>
      </c>
      <c r="D571" s="151">
        <v>0</v>
      </c>
      <c r="E571" s="148"/>
      <c r="F571" s="148"/>
    </row>
    <row r="572" spans="1:6" ht="14.1" hidden="1" customHeight="1" outlineLevel="1">
      <c r="A572" s="163" t="s">
        <v>207</v>
      </c>
      <c r="B572" s="164"/>
      <c r="C572" s="166"/>
      <c r="D572" s="151"/>
      <c r="E572" s="148"/>
      <c r="F572" s="148"/>
    </row>
    <row r="573" spans="1:6" ht="14.1" hidden="1" customHeight="1" outlineLevel="1">
      <c r="A573" s="163" t="s">
        <v>208</v>
      </c>
      <c r="B573" s="164"/>
      <c r="C573" s="165">
        <v>352</v>
      </c>
      <c r="D573" s="152">
        <v>14431856</v>
      </c>
      <c r="E573" s="148"/>
      <c r="F573" s="148"/>
    </row>
    <row r="574" spans="1:6" ht="14.1" hidden="1" customHeight="1" outlineLevel="1">
      <c r="A574" s="163" t="s">
        <v>209</v>
      </c>
      <c r="B574" s="164"/>
      <c r="C574" s="165">
        <v>72</v>
      </c>
      <c r="D574" s="152">
        <v>3395614</v>
      </c>
      <c r="E574" s="148"/>
      <c r="F574" s="148"/>
    </row>
    <row r="575" spans="1:6" ht="14.1" hidden="1" customHeight="1" outlineLevel="1">
      <c r="A575" s="163" t="s">
        <v>210</v>
      </c>
      <c r="B575" s="164"/>
      <c r="C575" s="165">
        <v>0</v>
      </c>
      <c r="D575" s="152">
        <v>0</v>
      </c>
      <c r="E575" s="148"/>
      <c r="F575" s="148"/>
    </row>
    <row r="576" spans="1:6" ht="14.1" hidden="1" customHeight="1" outlineLevel="1">
      <c r="A576" s="163" t="s">
        <v>211</v>
      </c>
      <c r="B576" s="164"/>
      <c r="C576" s="165">
        <v>299</v>
      </c>
      <c r="D576" s="152">
        <v>14027491</v>
      </c>
      <c r="E576" s="148"/>
      <c r="F576" s="148"/>
    </row>
    <row r="577" spans="1:6" ht="14.1" hidden="1" customHeight="1" outlineLevel="1">
      <c r="A577" s="163" t="s">
        <v>212</v>
      </c>
      <c r="B577" s="164"/>
      <c r="C577" s="165">
        <v>5</v>
      </c>
      <c r="D577" s="152">
        <v>297996</v>
      </c>
      <c r="E577" s="148"/>
      <c r="F577" s="148"/>
    </row>
    <row r="578" spans="1:6" ht="14.1" hidden="1" customHeight="1" outlineLevel="1">
      <c r="A578" s="163" t="s">
        <v>213</v>
      </c>
      <c r="B578" s="164"/>
      <c r="C578" s="165">
        <v>455</v>
      </c>
      <c r="D578" s="152">
        <v>19922155.300000001</v>
      </c>
      <c r="E578" s="148"/>
      <c r="F578" s="148"/>
    </row>
    <row r="579" spans="1:6" ht="14.1" hidden="1" customHeight="1" outlineLevel="1">
      <c r="A579" s="163" t="s">
        <v>214</v>
      </c>
      <c r="B579" s="164"/>
      <c r="C579" s="165">
        <v>0</v>
      </c>
      <c r="D579" s="152">
        <v>0</v>
      </c>
      <c r="E579" s="148"/>
      <c r="F579" s="148"/>
    </row>
    <row r="580" spans="1:6" ht="14.1" hidden="1" customHeight="1" outlineLevel="1">
      <c r="A580" s="163" t="s">
        <v>215</v>
      </c>
      <c r="B580" s="164"/>
      <c r="C580" s="165">
        <v>18</v>
      </c>
      <c r="D580" s="152">
        <v>127333</v>
      </c>
      <c r="E580" s="148"/>
      <c r="F580" s="148"/>
    </row>
    <row r="581" spans="1:6" ht="14.1" hidden="1" customHeight="1" outlineLevel="1">
      <c r="A581" s="163" t="s">
        <v>216</v>
      </c>
      <c r="B581" s="164"/>
      <c r="C581" s="165">
        <v>0</v>
      </c>
      <c r="D581" s="152">
        <v>0</v>
      </c>
      <c r="E581" s="148"/>
      <c r="F581" s="148"/>
    </row>
    <row r="582" spans="1:6" ht="14.1" hidden="1" customHeight="1" outlineLevel="1">
      <c r="A582" s="163" t="s">
        <v>217</v>
      </c>
      <c r="B582" s="164"/>
      <c r="C582" s="165">
        <v>0</v>
      </c>
      <c r="D582" s="152">
        <v>0</v>
      </c>
      <c r="E582" s="148"/>
      <c r="F582" s="148"/>
    </row>
    <row r="583" spans="1:6" ht="14.1" hidden="1" customHeight="1" outlineLevel="1">
      <c r="A583" s="163" t="s">
        <v>218</v>
      </c>
      <c r="B583" s="164"/>
      <c r="C583" s="165">
        <v>56</v>
      </c>
      <c r="D583" s="152">
        <v>2710827</v>
      </c>
      <c r="E583" s="148"/>
      <c r="F583" s="148"/>
    </row>
    <row r="584" spans="1:6" ht="14.1" hidden="1" customHeight="1" outlineLevel="1">
      <c r="A584" s="163" t="s">
        <v>219</v>
      </c>
      <c r="B584" s="164"/>
      <c r="C584" s="165">
        <v>0</v>
      </c>
      <c r="D584" s="152">
        <v>0</v>
      </c>
      <c r="E584" s="148"/>
      <c r="F584" s="148"/>
    </row>
    <row r="585" spans="1:6" ht="14.1" hidden="1" customHeight="1" outlineLevel="1">
      <c r="A585" s="163" t="s">
        <v>220</v>
      </c>
      <c r="B585" s="164"/>
      <c r="C585" s="165">
        <v>0</v>
      </c>
      <c r="D585" s="152">
        <v>0</v>
      </c>
      <c r="E585" s="148"/>
      <c r="F585" s="148"/>
    </row>
    <row r="586" spans="1:6" ht="14.1" hidden="1" customHeight="1" outlineLevel="1">
      <c r="A586" s="163" t="s">
        <v>221</v>
      </c>
      <c r="B586" s="164"/>
      <c r="C586" s="165">
        <v>0</v>
      </c>
      <c r="D586" s="152">
        <v>0</v>
      </c>
      <c r="E586" s="148"/>
      <c r="F586" s="148"/>
    </row>
    <row r="587" spans="1:6" ht="14.1" hidden="1" customHeight="1" outlineLevel="1">
      <c r="A587" s="163" t="s">
        <v>222</v>
      </c>
      <c r="B587" s="164"/>
      <c r="C587" s="165">
        <v>136</v>
      </c>
      <c r="D587" s="152">
        <v>5855998</v>
      </c>
      <c r="E587" s="148"/>
      <c r="F587" s="148"/>
    </row>
    <row r="588" spans="1:6" ht="14.1" hidden="1" customHeight="1" outlineLevel="1">
      <c r="A588" s="163" t="s">
        <v>223</v>
      </c>
      <c r="B588" s="164"/>
      <c r="C588" s="165">
        <v>4</v>
      </c>
      <c r="D588" s="152">
        <v>199433</v>
      </c>
      <c r="E588" s="148"/>
      <c r="F588" s="148"/>
    </row>
    <row r="589" spans="1:6" ht="14.1" hidden="1" customHeight="1" outlineLevel="1">
      <c r="A589" s="163" t="s">
        <v>224</v>
      </c>
      <c r="B589" s="164"/>
      <c r="C589" s="165">
        <v>1</v>
      </c>
      <c r="D589" s="152">
        <v>68858.75</v>
      </c>
      <c r="E589" s="148"/>
      <c r="F589" s="148"/>
    </row>
    <row r="590" spans="1:6" ht="14.1" hidden="1" customHeight="1" outlineLevel="1">
      <c r="A590" s="163" t="s">
        <v>225</v>
      </c>
      <c r="B590" s="164"/>
      <c r="C590" s="165">
        <v>3</v>
      </c>
      <c r="D590" s="152">
        <v>186620.35</v>
      </c>
      <c r="E590" s="148"/>
      <c r="F590" s="148"/>
    </row>
    <row r="591" spans="1:6" ht="14.1" customHeight="1" collapsed="1">
      <c r="A591" s="167" t="s">
        <v>314</v>
      </c>
      <c r="B591" s="164">
        <v>25000</v>
      </c>
      <c r="C591" s="165">
        <f>SUM($C$567:$C$590)</f>
        <v>1413</v>
      </c>
      <c r="D591" s="152">
        <f>SUM($D$567:$D$590)</f>
        <v>61813861.399999999</v>
      </c>
      <c r="E591" s="148"/>
      <c r="F591" s="148"/>
    </row>
    <row r="592" spans="1:6" ht="14.1" hidden="1" customHeight="1" outlineLevel="1">
      <c r="A592" s="163" t="s">
        <v>202</v>
      </c>
      <c r="B592" s="164"/>
      <c r="C592" s="165">
        <v>0</v>
      </c>
      <c r="D592" s="152">
        <v>0</v>
      </c>
      <c r="E592" s="148"/>
      <c r="F592" s="148"/>
    </row>
    <row r="593" spans="1:6" ht="14.1" hidden="1" customHeight="1" outlineLevel="1">
      <c r="A593" s="163" t="s">
        <v>203</v>
      </c>
      <c r="B593" s="164"/>
      <c r="C593" s="165">
        <v>0</v>
      </c>
      <c r="D593" s="152">
        <v>0</v>
      </c>
      <c r="E593" s="148"/>
      <c r="F593" s="148"/>
    </row>
    <row r="594" spans="1:6" ht="14.1" hidden="1" customHeight="1" outlineLevel="1">
      <c r="A594" s="163" t="s">
        <v>204</v>
      </c>
      <c r="B594" s="164"/>
      <c r="C594" s="165">
        <v>0</v>
      </c>
      <c r="D594" s="152">
        <v>0</v>
      </c>
      <c r="E594" s="148"/>
      <c r="F594" s="148"/>
    </row>
    <row r="595" spans="1:6" ht="14.1" hidden="1" customHeight="1" outlineLevel="1">
      <c r="A595" s="163" t="s">
        <v>205</v>
      </c>
      <c r="B595" s="164"/>
      <c r="C595" s="166"/>
      <c r="D595" s="151"/>
      <c r="E595" s="148"/>
      <c r="F595" s="148"/>
    </row>
    <row r="596" spans="1:6" ht="14.1" hidden="1" customHeight="1" outlineLevel="1">
      <c r="A596" s="163" t="s">
        <v>206</v>
      </c>
      <c r="B596" s="164"/>
      <c r="C596" s="166">
        <v>0</v>
      </c>
      <c r="D596" s="151">
        <v>0</v>
      </c>
      <c r="E596" s="148"/>
      <c r="F596" s="148"/>
    </row>
    <row r="597" spans="1:6" ht="14.1" hidden="1" customHeight="1" outlineLevel="1">
      <c r="A597" s="163" t="s">
        <v>207</v>
      </c>
      <c r="B597" s="164"/>
      <c r="C597" s="166"/>
      <c r="D597" s="151"/>
      <c r="E597" s="148"/>
      <c r="F597" s="148"/>
    </row>
    <row r="598" spans="1:6" ht="14.1" hidden="1" customHeight="1" outlineLevel="1">
      <c r="A598" s="163" t="s">
        <v>208</v>
      </c>
      <c r="B598" s="164"/>
      <c r="C598" s="165">
        <v>330</v>
      </c>
      <c r="D598" s="152">
        <v>18840908</v>
      </c>
      <c r="E598" s="148"/>
      <c r="F598" s="148"/>
    </row>
    <row r="599" spans="1:6" ht="14.1" hidden="1" customHeight="1" outlineLevel="1">
      <c r="A599" s="163" t="s">
        <v>209</v>
      </c>
      <c r="B599" s="164"/>
      <c r="C599" s="165">
        <v>69</v>
      </c>
      <c r="D599" s="152">
        <v>4265532</v>
      </c>
      <c r="E599" s="148"/>
      <c r="F599" s="148"/>
    </row>
    <row r="600" spans="1:6" ht="14.1" hidden="1" customHeight="1" outlineLevel="1">
      <c r="A600" s="163" t="s">
        <v>210</v>
      </c>
      <c r="B600" s="164"/>
      <c r="C600" s="165">
        <v>0</v>
      </c>
      <c r="D600" s="152">
        <v>0</v>
      </c>
      <c r="E600" s="148"/>
      <c r="F600" s="148"/>
    </row>
    <row r="601" spans="1:6" ht="14.1" hidden="1" customHeight="1" outlineLevel="1">
      <c r="A601" s="163" t="s">
        <v>211</v>
      </c>
      <c r="B601" s="164"/>
      <c r="C601" s="165">
        <v>228</v>
      </c>
      <c r="D601" s="152">
        <v>13631643</v>
      </c>
      <c r="E601" s="148"/>
      <c r="F601" s="148"/>
    </row>
    <row r="602" spans="1:6" ht="14.1" hidden="1" customHeight="1" outlineLevel="1">
      <c r="A602" s="163" t="s">
        <v>212</v>
      </c>
      <c r="B602" s="164"/>
      <c r="C602" s="165">
        <v>5</v>
      </c>
      <c r="D602" s="152">
        <v>296296</v>
      </c>
      <c r="E602" s="148"/>
      <c r="F602" s="148"/>
    </row>
    <row r="603" spans="1:6" ht="14.1" hidden="1" customHeight="1" outlineLevel="1">
      <c r="A603" s="163" t="s">
        <v>213</v>
      </c>
      <c r="B603" s="164"/>
      <c r="C603" s="165">
        <v>489</v>
      </c>
      <c r="D603" s="152">
        <v>27903734.830000006</v>
      </c>
      <c r="E603" s="148"/>
      <c r="F603" s="148"/>
    </row>
    <row r="604" spans="1:6" ht="14.1" hidden="1" customHeight="1" outlineLevel="1">
      <c r="A604" s="163" t="s">
        <v>214</v>
      </c>
      <c r="B604" s="164"/>
      <c r="C604" s="165">
        <v>2</v>
      </c>
      <c r="D604" s="152">
        <v>105297</v>
      </c>
      <c r="E604" s="148"/>
      <c r="F604" s="148"/>
    </row>
    <row r="605" spans="1:6" ht="14.1" hidden="1" customHeight="1" outlineLevel="1">
      <c r="A605" s="163" t="s">
        <v>215</v>
      </c>
      <c r="B605" s="164"/>
      <c r="C605" s="165">
        <v>0</v>
      </c>
      <c r="D605" s="152">
        <v>0</v>
      </c>
      <c r="E605" s="148"/>
      <c r="F605" s="148"/>
    </row>
    <row r="606" spans="1:6" ht="14.1" hidden="1" customHeight="1" outlineLevel="1">
      <c r="A606" s="163" t="s">
        <v>216</v>
      </c>
      <c r="B606" s="164"/>
      <c r="C606" s="165">
        <v>0</v>
      </c>
      <c r="D606" s="152">
        <v>0</v>
      </c>
      <c r="E606" s="148"/>
      <c r="F606" s="148"/>
    </row>
    <row r="607" spans="1:6" ht="14.1" hidden="1" customHeight="1" outlineLevel="1">
      <c r="A607" s="163" t="s">
        <v>217</v>
      </c>
      <c r="B607" s="164"/>
      <c r="C607" s="165">
        <v>0</v>
      </c>
      <c r="D607" s="152">
        <v>0</v>
      </c>
      <c r="E607" s="148"/>
      <c r="F607" s="148"/>
    </row>
    <row r="608" spans="1:6" ht="14.1" hidden="1" customHeight="1" outlineLevel="1">
      <c r="A608" s="163" t="s">
        <v>218</v>
      </c>
      <c r="B608" s="164"/>
      <c r="C608" s="165">
        <v>24</v>
      </c>
      <c r="D608" s="152">
        <v>1467824</v>
      </c>
      <c r="E608" s="148"/>
      <c r="F608" s="148"/>
    </row>
    <row r="609" spans="1:6" ht="14.1" hidden="1" customHeight="1" outlineLevel="1">
      <c r="A609" s="163" t="s">
        <v>219</v>
      </c>
      <c r="B609" s="164"/>
      <c r="C609" s="165">
        <v>0</v>
      </c>
      <c r="D609" s="152">
        <v>0</v>
      </c>
      <c r="E609" s="148"/>
      <c r="F609" s="148"/>
    </row>
    <row r="610" spans="1:6" ht="14.1" hidden="1" customHeight="1" outlineLevel="1">
      <c r="A610" s="163" t="s">
        <v>220</v>
      </c>
      <c r="B610" s="164"/>
      <c r="C610" s="165">
        <v>0</v>
      </c>
      <c r="D610" s="152">
        <v>0</v>
      </c>
      <c r="E610" s="148"/>
      <c r="F610" s="148"/>
    </row>
    <row r="611" spans="1:6" ht="14.1" hidden="1" customHeight="1" outlineLevel="1">
      <c r="A611" s="163" t="s">
        <v>221</v>
      </c>
      <c r="B611" s="164"/>
      <c r="C611" s="165">
        <v>0</v>
      </c>
      <c r="D611" s="152">
        <v>0</v>
      </c>
      <c r="E611" s="148"/>
      <c r="F611" s="148"/>
    </row>
    <row r="612" spans="1:6" ht="14.1" hidden="1" customHeight="1" outlineLevel="1">
      <c r="A612" s="163" t="s">
        <v>222</v>
      </c>
      <c r="B612" s="164"/>
      <c r="C612" s="165">
        <v>101</v>
      </c>
      <c r="D612" s="152">
        <v>6600040</v>
      </c>
      <c r="E612" s="148"/>
      <c r="F612" s="148"/>
    </row>
    <row r="613" spans="1:6" ht="14.1" hidden="1" customHeight="1" outlineLevel="1">
      <c r="A613" s="163" t="s">
        <v>223</v>
      </c>
      <c r="B613" s="164"/>
      <c r="C613" s="165">
        <v>0</v>
      </c>
      <c r="D613" s="152">
        <v>0</v>
      </c>
      <c r="E613" s="148"/>
      <c r="F613" s="148"/>
    </row>
    <row r="614" spans="1:6" ht="14.1" hidden="1" customHeight="1" outlineLevel="1">
      <c r="A614" s="163" t="s">
        <v>224</v>
      </c>
      <c r="B614" s="164"/>
      <c r="C614" s="165">
        <v>0</v>
      </c>
      <c r="D614" s="152">
        <v>0</v>
      </c>
      <c r="E614" s="148"/>
      <c r="F614" s="148"/>
    </row>
    <row r="615" spans="1:6" ht="14.1" hidden="1" customHeight="1" outlineLevel="1">
      <c r="A615" s="163" t="s">
        <v>225</v>
      </c>
      <c r="B615" s="164"/>
      <c r="C615" s="165">
        <v>0</v>
      </c>
      <c r="D615" s="152">
        <v>0</v>
      </c>
      <c r="E615" s="148"/>
      <c r="F615" s="148"/>
    </row>
    <row r="616" spans="1:6" ht="14.1" customHeight="1" collapsed="1">
      <c r="A616" s="167" t="s">
        <v>315</v>
      </c>
      <c r="B616" s="164">
        <v>50000</v>
      </c>
      <c r="C616" s="165">
        <f>SUM($C$592:$C$615)</f>
        <v>1248</v>
      </c>
      <c r="D616" s="152">
        <f>SUM($D$592:$D$615)</f>
        <v>73111274.830000013</v>
      </c>
      <c r="E616" s="148"/>
      <c r="F616" s="148"/>
    </row>
    <row r="617" spans="1:6" ht="14.1" hidden="1" customHeight="1" outlineLevel="1">
      <c r="A617" s="163" t="s">
        <v>202</v>
      </c>
      <c r="B617" s="164"/>
      <c r="C617" s="165">
        <v>0</v>
      </c>
      <c r="D617" s="152">
        <v>0</v>
      </c>
      <c r="E617" s="148"/>
      <c r="F617" s="148"/>
    </row>
    <row r="618" spans="1:6" ht="14.1" hidden="1" customHeight="1" outlineLevel="1">
      <c r="A618" s="163" t="s">
        <v>203</v>
      </c>
      <c r="B618" s="164"/>
      <c r="C618" s="165">
        <v>0</v>
      </c>
      <c r="D618" s="152">
        <v>0</v>
      </c>
      <c r="E618" s="148"/>
      <c r="F618" s="148"/>
    </row>
    <row r="619" spans="1:6" ht="14.1" hidden="1" customHeight="1" outlineLevel="1">
      <c r="A619" s="163" t="s">
        <v>204</v>
      </c>
      <c r="B619" s="164"/>
      <c r="C619" s="165">
        <v>0</v>
      </c>
      <c r="D619" s="152">
        <v>0</v>
      </c>
      <c r="E619" s="148"/>
      <c r="F619" s="148"/>
    </row>
    <row r="620" spans="1:6" ht="14.1" hidden="1" customHeight="1" outlineLevel="1">
      <c r="A620" s="163" t="s">
        <v>205</v>
      </c>
      <c r="B620" s="164"/>
      <c r="C620" s="166"/>
      <c r="D620" s="151"/>
      <c r="E620" s="148"/>
      <c r="F620" s="148"/>
    </row>
    <row r="621" spans="1:6" ht="14.1" hidden="1" customHeight="1" outlineLevel="1">
      <c r="A621" s="163" t="s">
        <v>206</v>
      </c>
      <c r="B621" s="164"/>
      <c r="C621" s="166">
        <v>0</v>
      </c>
      <c r="D621" s="151">
        <v>0</v>
      </c>
      <c r="E621" s="148"/>
      <c r="F621" s="148"/>
    </row>
    <row r="622" spans="1:6" ht="14.1" hidden="1" customHeight="1" outlineLevel="1">
      <c r="A622" s="163" t="s">
        <v>207</v>
      </c>
      <c r="B622" s="164"/>
      <c r="C622" s="166"/>
      <c r="D622" s="151"/>
      <c r="E622" s="148"/>
      <c r="F622" s="148"/>
    </row>
    <row r="623" spans="1:6" ht="14.1" hidden="1" customHeight="1" outlineLevel="1">
      <c r="A623" s="163" t="s">
        <v>208</v>
      </c>
      <c r="B623" s="164"/>
      <c r="C623" s="165">
        <v>51</v>
      </c>
      <c r="D623" s="152">
        <v>5464740</v>
      </c>
      <c r="E623" s="148"/>
      <c r="F623" s="148"/>
    </row>
    <row r="624" spans="1:6" ht="14.1" hidden="1" customHeight="1" outlineLevel="1">
      <c r="A624" s="163" t="s">
        <v>209</v>
      </c>
      <c r="B624" s="164"/>
      <c r="C624" s="165">
        <v>19</v>
      </c>
      <c r="D624" s="152">
        <v>2642905</v>
      </c>
      <c r="E624" s="148"/>
      <c r="F624" s="148"/>
    </row>
    <row r="625" spans="1:6" ht="14.1" hidden="1" customHeight="1" outlineLevel="1">
      <c r="A625" s="163" t="s">
        <v>210</v>
      </c>
      <c r="B625" s="164"/>
      <c r="C625" s="165">
        <v>0</v>
      </c>
      <c r="D625" s="152">
        <v>0</v>
      </c>
      <c r="E625" s="148"/>
      <c r="F625" s="148"/>
    </row>
    <row r="626" spans="1:6" ht="14.1" hidden="1" customHeight="1" outlineLevel="1">
      <c r="A626" s="163" t="s">
        <v>211</v>
      </c>
      <c r="B626" s="164"/>
      <c r="C626" s="165">
        <v>51</v>
      </c>
      <c r="D626" s="152">
        <v>4571672</v>
      </c>
      <c r="E626" s="148"/>
      <c r="F626" s="148"/>
    </row>
    <row r="627" spans="1:6" ht="14.1" hidden="1" customHeight="1" outlineLevel="1">
      <c r="A627" s="163" t="s">
        <v>212</v>
      </c>
      <c r="B627" s="164"/>
      <c r="C627" s="165">
        <v>0</v>
      </c>
      <c r="D627" s="152">
        <v>0</v>
      </c>
      <c r="E627" s="148"/>
      <c r="F627" s="148"/>
    </row>
    <row r="628" spans="1:6" ht="14.1" hidden="1" customHeight="1" outlineLevel="1">
      <c r="A628" s="163" t="s">
        <v>213</v>
      </c>
      <c r="B628" s="164"/>
      <c r="C628" s="165">
        <v>137</v>
      </c>
      <c r="D628" s="152">
        <v>13614934.810000001</v>
      </c>
      <c r="E628" s="148"/>
      <c r="F628" s="148"/>
    </row>
    <row r="629" spans="1:6" ht="14.1" hidden="1" customHeight="1" outlineLevel="1">
      <c r="A629" s="163" t="s">
        <v>214</v>
      </c>
      <c r="B629" s="164"/>
      <c r="C629" s="165">
        <v>0</v>
      </c>
      <c r="D629" s="152">
        <v>0</v>
      </c>
      <c r="E629" s="148"/>
      <c r="F629" s="148"/>
    </row>
    <row r="630" spans="1:6" ht="14.1" hidden="1" customHeight="1" outlineLevel="1">
      <c r="A630" s="163" t="s">
        <v>215</v>
      </c>
      <c r="B630" s="164"/>
      <c r="C630" s="165">
        <v>0</v>
      </c>
      <c r="D630" s="152">
        <v>0</v>
      </c>
      <c r="E630" s="148"/>
      <c r="F630" s="148"/>
    </row>
    <row r="631" spans="1:6" ht="14.1" hidden="1" customHeight="1" outlineLevel="1">
      <c r="A631" s="163" t="s">
        <v>216</v>
      </c>
      <c r="B631" s="164"/>
      <c r="C631" s="165">
        <v>0</v>
      </c>
      <c r="D631" s="152">
        <v>0</v>
      </c>
      <c r="E631" s="148"/>
      <c r="F631" s="148"/>
    </row>
    <row r="632" spans="1:6" ht="14.1" hidden="1" customHeight="1" outlineLevel="1">
      <c r="A632" s="163" t="s">
        <v>217</v>
      </c>
      <c r="B632" s="164"/>
      <c r="C632" s="165">
        <v>0</v>
      </c>
      <c r="D632" s="152">
        <v>0</v>
      </c>
      <c r="E632" s="148"/>
      <c r="F632" s="148"/>
    </row>
    <row r="633" spans="1:6" ht="14.1" hidden="1" customHeight="1" outlineLevel="1">
      <c r="A633" s="163" t="s">
        <v>218</v>
      </c>
      <c r="B633" s="164"/>
      <c r="C633" s="165">
        <v>9</v>
      </c>
      <c r="D633" s="152">
        <v>502409</v>
      </c>
      <c r="E633" s="148"/>
      <c r="F633" s="148"/>
    </row>
    <row r="634" spans="1:6" ht="14.1" hidden="1" customHeight="1" outlineLevel="1">
      <c r="A634" s="163" t="s">
        <v>219</v>
      </c>
      <c r="B634" s="164"/>
      <c r="C634" s="165">
        <v>0</v>
      </c>
      <c r="D634" s="152">
        <v>0</v>
      </c>
      <c r="E634" s="148"/>
      <c r="F634" s="148"/>
    </row>
    <row r="635" spans="1:6" ht="14.1" hidden="1" customHeight="1" outlineLevel="1">
      <c r="A635" s="163" t="s">
        <v>220</v>
      </c>
      <c r="B635" s="164"/>
      <c r="C635" s="165">
        <v>0</v>
      </c>
      <c r="D635" s="152">
        <v>0</v>
      </c>
      <c r="E635" s="148"/>
      <c r="F635" s="148"/>
    </row>
    <row r="636" spans="1:6" ht="14.1" hidden="1" customHeight="1" outlineLevel="1">
      <c r="A636" s="163" t="s">
        <v>221</v>
      </c>
      <c r="B636" s="164"/>
      <c r="C636" s="165">
        <v>0</v>
      </c>
      <c r="D636" s="152">
        <v>0</v>
      </c>
      <c r="E636" s="148"/>
      <c r="F636" s="148"/>
    </row>
    <row r="637" spans="1:6" ht="14.1" hidden="1" customHeight="1" outlineLevel="1">
      <c r="A637" s="163" t="s">
        <v>222</v>
      </c>
      <c r="B637" s="164"/>
      <c r="C637" s="165">
        <v>19</v>
      </c>
      <c r="D637" s="152">
        <v>1937357</v>
      </c>
      <c r="E637" s="148"/>
      <c r="F637" s="148"/>
    </row>
    <row r="638" spans="1:6" ht="14.1" hidden="1" customHeight="1" outlineLevel="1">
      <c r="A638" s="163" t="s">
        <v>223</v>
      </c>
      <c r="B638" s="164"/>
      <c r="C638" s="165">
        <v>0</v>
      </c>
      <c r="D638" s="152">
        <v>0</v>
      </c>
      <c r="E638" s="148"/>
      <c r="F638" s="148"/>
    </row>
    <row r="639" spans="1:6" ht="14.1" hidden="1" customHeight="1" outlineLevel="1">
      <c r="A639" s="163" t="s">
        <v>224</v>
      </c>
      <c r="B639" s="164"/>
      <c r="C639" s="165">
        <v>0</v>
      </c>
      <c r="D639" s="152">
        <v>0</v>
      </c>
      <c r="E639" s="148"/>
      <c r="F639" s="148"/>
    </row>
    <row r="640" spans="1:6" ht="14.1" hidden="1" customHeight="1" outlineLevel="1">
      <c r="A640" s="163" t="s">
        <v>225</v>
      </c>
      <c r="B640" s="164"/>
      <c r="C640" s="165">
        <v>0</v>
      </c>
      <c r="D640" s="152">
        <v>0</v>
      </c>
      <c r="E640" s="148"/>
      <c r="F640" s="148"/>
    </row>
    <row r="641" spans="1:6" ht="14.1" customHeight="1" collapsed="1">
      <c r="A641" s="167" t="s">
        <v>316</v>
      </c>
      <c r="B641" s="164">
        <v>75000</v>
      </c>
      <c r="C641" s="165">
        <f>SUM($C$617:$C$640)</f>
        <v>286</v>
      </c>
      <c r="D641" s="152">
        <f>SUM($D$617:$D$640)</f>
        <v>28734017.810000002</v>
      </c>
      <c r="E641" s="148"/>
      <c r="F641" s="148"/>
    </row>
    <row r="642" spans="1:6" ht="14.1" hidden="1" customHeight="1" outlineLevel="1">
      <c r="A642" s="163" t="s">
        <v>202</v>
      </c>
      <c r="B642" s="164"/>
      <c r="C642" s="165">
        <v>0</v>
      </c>
      <c r="D642" s="152">
        <v>0</v>
      </c>
      <c r="E642" s="148"/>
      <c r="F642" s="148"/>
    </row>
    <row r="643" spans="1:6" ht="14.1" hidden="1" customHeight="1" outlineLevel="1">
      <c r="A643" s="163" t="s">
        <v>203</v>
      </c>
      <c r="B643" s="164"/>
      <c r="C643" s="165">
        <v>0</v>
      </c>
      <c r="D643" s="152">
        <v>0</v>
      </c>
      <c r="E643" s="148"/>
      <c r="F643" s="148"/>
    </row>
    <row r="644" spans="1:6" ht="14.1" hidden="1" customHeight="1" outlineLevel="1">
      <c r="A644" s="163" t="s">
        <v>204</v>
      </c>
      <c r="B644" s="164"/>
      <c r="C644" s="165">
        <v>0</v>
      </c>
      <c r="D644" s="152">
        <v>0</v>
      </c>
      <c r="E644" s="148"/>
      <c r="F644" s="148"/>
    </row>
    <row r="645" spans="1:6" ht="14.1" hidden="1" customHeight="1" outlineLevel="1">
      <c r="A645" s="163" t="s">
        <v>205</v>
      </c>
      <c r="B645" s="164"/>
      <c r="C645" s="166"/>
      <c r="D645" s="151"/>
      <c r="E645" s="148"/>
      <c r="F645" s="148"/>
    </row>
    <row r="646" spans="1:6" ht="14.1" hidden="1" customHeight="1" outlineLevel="1">
      <c r="A646" s="163" t="s">
        <v>206</v>
      </c>
      <c r="B646" s="164"/>
      <c r="C646" s="166">
        <v>3</v>
      </c>
      <c r="D646" s="151">
        <v>4901.3999999999996</v>
      </c>
      <c r="E646" s="148"/>
      <c r="F646" s="148"/>
    </row>
    <row r="647" spans="1:6" ht="14.1" hidden="1" customHeight="1" outlineLevel="1">
      <c r="A647" s="163" t="s">
        <v>207</v>
      </c>
      <c r="B647" s="164"/>
      <c r="C647" s="166"/>
      <c r="D647" s="151"/>
      <c r="E647" s="148"/>
      <c r="F647" s="148"/>
    </row>
    <row r="648" spans="1:6" ht="14.1" hidden="1" customHeight="1" outlineLevel="1">
      <c r="A648" s="163" t="s">
        <v>208</v>
      </c>
      <c r="B648" s="164"/>
      <c r="C648" s="165">
        <v>28</v>
      </c>
      <c r="D648" s="152">
        <v>3472529</v>
      </c>
      <c r="E648" s="148"/>
      <c r="F648" s="148"/>
    </row>
    <row r="649" spans="1:6" ht="14.1" hidden="1" customHeight="1" outlineLevel="1">
      <c r="A649" s="163" t="s">
        <v>209</v>
      </c>
      <c r="B649" s="164"/>
      <c r="C649" s="165">
        <v>6</v>
      </c>
      <c r="D649" s="152">
        <v>692069</v>
      </c>
      <c r="E649" s="148"/>
      <c r="F649" s="148"/>
    </row>
    <row r="650" spans="1:6" ht="14.1" hidden="1" customHeight="1" outlineLevel="1">
      <c r="A650" s="163" t="s">
        <v>210</v>
      </c>
      <c r="B650" s="164"/>
      <c r="C650" s="165">
        <v>0</v>
      </c>
      <c r="D650" s="152">
        <v>0</v>
      </c>
      <c r="E650" s="148"/>
      <c r="F650" s="148"/>
    </row>
    <row r="651" spans="1:6" ht="14.1" hidden="1" customHeight="1" outlineLevel="1">
      <c r="A651" s="163" t="s">
        <v>211</v>
      </c>
      <c r="B651" s="164"/>
      <c r="C651" s="165">
        <v>24</v>
      </c>
      <c r="D651" s="152">
        <v>2916901</v>
      </c>
      <c r="E651" s="148"/>
      <c r="F651" s="148"/>
    </row>
    <row r="652" spans="1:6" ht="14.1" hidden="1" customHeight="1" outlineLevel="1">
      <c r="A652" s="163" t="s">
        <v>212</v>
      </c>
      <c r="B652" s="164"/>
      <c r="C652" s="165">
        <v>1</v>
      </c>
      <c r="D652" s="152">
        <v>185710</v>
      </c>
      <c r="E652" s="148"/>
      <c r="F652" s="148"/>
    </row>
    <row r="653" spans="1:6" ht="14.1" hidden="1" customHeight="1" outlineLevel="1">
      <c r="A653" s="163" t="s">
        <v>213</v>
      </c>
      <c r="B653" s="164"/>
      <c r="C653" s="165">
        <v>35</v>
      </c>
      <c r="D653" s="152">
        <v>3726117.97</v>
      </c>
      <c r="E653" s="148"/>
      <c r="F653" s="148"/>
    </row>
    <row r="654" spans="1:6" ht="14.1" hidden="1" customHeight="1" outlineLevel="1">
      <c r="A654" s="163" t="s">
        <v>214</v>
      </c>
      <c r="B654" s="164"/>
      <c r="C654" s="165">
        <v>0</v>
      </c>
      <c r="D654" s="152">
        <v>0</v>
      </c>
      <c r="E654" s="148"/>
      <c r="F654" s="148"/>
    </row>
    <row r="655" spans="1:6" ht="14.1" hidden="1" customHeight="1" outlineLevel="1">
      <c r="A655" s="163" t="s">
        <v>215</v>
      </c>
      <c r="B655" s="164"/>
      <c r="C655" s="165">
        <v>0</v>
      </c>
      <c r="D655" s="152">
        <v>0</v>
      </c>
      <c r="E655" s="148"/>
      <c r="F655" s="148"/>
    </row>
    <row r="656" spans="1:6" ht="14.1" hidden="1" customHeight="1" outlineLevel="1">
      <c r="A656" s="163" t="s">
        <v>216</v>
      </c>
      <c r="B656" s="164"/>
      <c r="C656" s="165">
        <v>0</v>
      </c>
      <c r="D656" s="152">
        <v>0</v>
      </c>
      <c r="E656" s="148"/>
      <c r="F656" s="148"/>
    </row>
    <row r="657" spans="1:6" ht="14.1" hidden="1" customHeight="1" outlineLevel="1">
      <c r="A657" s="163" t="s">
        <v>217</v>
      </c>
      <c r="B657" s="164"/>
      <c r="C657" s="165">
        <v>0</v>
      </c>
      <c r="D657" s="152">
        <v>0</v>
      </c>
      <c r="E657" s="148"/>
      <c r="F657" s="148"/>
    </row>
    <row r="658" spans="1:6" ht="14.1" hidden="1" customHeight="1" outlineLevel="1">
      <c r="A658" s="163" t="s">
        <v>218</v>
      </c>
      <c r="B658" s="164"/>
      <c r="C658" s="165">
        <v>3</v>
      </c>
      <c r="D658" s="152">
        <v>178339</v>
      </c>
      <c r="E658" s="148"/>
      <c r="F658" s="148"/>
    </row>
    <row r="659" spans="1:6" ht="14.1" hidden="1" customHeight="1" outlineLevel="1">
      <c r="A659" s="163" t="s">
        <v>219</v>
      </c>
      <c r="B659" s="164"/>
      <c r="C659" s="165">
        <v>0</v>
      </c>
      <c r="D659" s="152">
        <v>0</v>
      </c>
      <c r="E659" s="148"/>
      <c r="F659" s="148"/>
    </row>
    <row r="660" spans="1:6" ht="14.1" hidden="1" customHeight="1" outlineLevel="1">
      <c r="A660" s="163" t="s">
        <v>220</v>
      </c>
      <c r="B660" s="164"/>
      <c r="C660" s="165">
        <v>0</v>
      </c>
      <c r="D660" s="152">
        <v>0</v>
      </c>
      <c r="E660" s="148"/>
      <c r="F660" s="148"/>
    </row>
    <row r="661" spans="1:6" ht="14.1" hidden="1" customHeight="1" outlineLevel="1">
      <c r="A661" s="163" t="s">
        <v>221</v>
      </c>
      <c r="B661" s="164"/>
      <c r="C661" s="165">
        <v>0</v>
      </c>
      <c r="D661" s="152">
        <v>0</v>
      </c>
      <c r="E661" s="148"/>
      <c r="F661" s="148"/>
    </row>
    <row r="662" spans="1:6" ht="14.1" hidden="1" customHeight="1" outlineLevel="1">
      <c r="A662" s="163" t="s">
        <v>222</v>
      </c>
      <c r="B662" s="164"/>
      <c r="C662" s="165">
        <v>30</v>
      </c>
      <c r="D662" s="152">
        <v>3613197</v>
      </c>
      <c r="E662" s="148"/>
      <c r="F662" s="148"/>
    </row>
    <row r="663" spans="1:6" ht="14.1" hidden="1" customHeight="1" outlineLevel="1">
      <c r="A663" s="163" t="s">
        <v>223</v>
      </c>
      <c r="B663" s="164"/>
      <c r="C663" s="165">
        <v>0</v>
      </c>
      <c r="D663" s="152">
        <v>0</v>
      </c>
      <c r="E663" s="148"/>
      <c r="F663" s="148"/>
    </row>
    <row r="664" spans="1:6" ht="14.1" hidden="1" customHeight="1" outlineLevel="1">
      <c r="A664" s="163" t="s">
        <v>224</v>
      </c>
      <c r="B664" s="164"/>
      <c r="C664" s="165">
        <v>0</v>
      </c>
      <c r="D664" s="152">
        <v>0</v>
      </c>
      <c r="E664" s="148"/>
      <c r="F664" s="148"/>
    </row>
    <row r="665" spans="1:6" ht="14.1" hidden="1" customHeight="1" outlineLevel="1">
      <c r="A665" s="163" t="s">
        <v>225</v>
      </c>
      <c r="B665" s="164"/>
      <c r="C665" s="165">
        <v>0</v>
      </c>
      <c r="D665" s="152">
        <v>0</v>
      </c>
      <c r="E665" s="148"/>
      <c r="F665" s="148"/>
    </row>
    <row r="666" spans="1:6" ht="14.1" customHeight="1" collapsed="1">
      <c r="A666" s="167" t="s">
        <v>317</v>
      </c>
      <c r="B666" s="164">
        <v>100000</v>
      </c>
      <c r="C666" s="165">
        <f>SUM($C$642:$C$665)</f>
        <v>130</v>
      </c>
      <c r="D666" s="152">
        <f>SUM($D$642:$D$665)</f>
        <v>14789764.370000001</v>
      </c>
      <c r="E666" s="148"/>
      <c r="F666" s="148"/>
    </row>
    <row r="667" spans="1:6" ht="14.1" hidden="1" customHeight="1" outlineLevel="1">
      <c r="A667" s="412" t="s">
        <v>202</v>
      </c>
      <c r="B667" s="413"/>
      <c r="C667" s="165">
        <v>0</v>
      </c>
      <c r="D667" s="152">
        <v>0</v>
      </c>
      <c r="E667" s="148"/>
      <c r="F667" s="148"/>
    </row>
    <row r="668" spans="1:6" ht="14.1" hidden="1" customHeight="1" outlineLevel="1">
      <c r="A668" s="168" t="s">
        <v>203</v>
      </c>
      <c r="B668" s="169"/>
      <c r="C668" s="165">
        <v>2</v>
      </c>
      <c r="D668" s="152">
        <v>220101</v>
      </c>
      <c r="E668" s="148"/>
      <c r="F668" s="148"/>
    </row>
    <row r="669" spans="1:6" ht="14.1" hidden="1" customHeight="1" outlineLevel="1">
      <c r="A669" s="412" t="s">
        <v>204</v>
      </c>
      <c r="B669" s="413"/>
      <c r="C669" s="165">
        <v>0</v>
      </c>
      <c r="D669" s="152">
        <v>0</v>
      </c>
      <c r="E669" s="148"/>
      <c r="F669" s="148"/>
    </row>
    <row r="670" spans="1:6" ht="14.1" hidden="1" customHeight="1" outlineLevel="1">
      <c r="A670" s="412" t="s">
        <v>205</v>
      </c>
      <c r="B670" s="413"/>
      <c r="C670" s="166"/>
      <c r="D670" s="151"/>
      <c r="E670" s="148"/>
      <c r="F670" s="148"/>
    </row>
    <row r="671" spans="1:6" ht="14.1" hidden="1" customHeight="1" outlineLevel="1">
      <c r="A671" s="168" t="s">
        <v>206</v>
      </c>
      <c r="B671" s="169"/>
      <c r="C671" s="166">
        <v>4573</v>
      </c>
      <c r="D671" s="151">
        <v>6849607.2199999997</v>
      </c>
      <c r="E671" s="148"/>
      <c r="F671" s="148"/>
    </row>
    <row r="672" spans="1:6" ht="14.1" hidden="1" customHeight="1" outlineLevel="1">
      <c r="A672" s="168" t="s">
        <v>207</v>
      </c>
      <c r="B672" s="169"/>
      <c r="C672" s="166"/>
      <c r="D672" s="151"/>
      <c r="E672" s="148"/>
      <c r="F672" s="148"/>
    </row>
    <row r="673" spans="1:6" ht="14.1" hidden="1" customHeight="1" outlineLevel="1">
      <c r="A673" s="412" t="s">
        <v>208</v>
      </c>
      <c r="B673" s="413"/>
      <c r="C673" s="165">
        <v>54</v>
      </c>
      <c r="D673" s="152">
        <v>8725820</v>
      </c>
      <c r="E673" s="148"/>
      <c r="F673" s="148"/>
    </row>
    <row r="674" spans="1:6" ht="14.1" hidden="1" customHeight="1" outlineLevel="1">
      <c r="A674" s="412" t="s">
        <v>209</v>
      </c>
      <c r="B674" s="413"/>
      <c r="C674" s="165">
        <v>6</v>
      </c>
      <c r="D674" s="152">
        <v>2110336</v>
      </c>
      <c r="E674" s="148"/>
      <c r="F674" s="148"/>
    </row>
    <row r="675" spans="1:6" ht="14.1" hidden="1" customHeight="1" outlineLevel="1">
      <c r="A675" s="412" t="s">
        <v>210</v>
      </c>
      <c r="B675" s="413"/>
      <c r="C675" s="165">
        <v>0</v>
      </c>
      <c r="D675" s="152">
        <v>0</v>
      </c>
      <c r="E675" s="148"/>
      <c r="F675" s="148"/>
    </row>
    <row r="676" spans="1:6" ht="14.1" hidden="1" customHeight="1" outlineLevel="1">
      <c r="A676" s="412" t="s">
        <v>211</v>
      </c>
      <c r="B676" s="413"/>
      <c r="C676" s="165">
        <v>43</v>
      </c>
      <c r="D676" s="152">
        <v>15160301</v>
      </c>
      <c r="E676" s="148"/>
      <c r="F676" s="148"/>
    </row>
    <row r="677" spans="1:6" ht="14.1" hidden="1" customHeight="1" outlineLevel="1">
      <c r="A677" s="168" t="s">
        <v>212</v>
      </c>
      <c r="B677" s="169"/>
      <c r="C677" s="165">
        <v>2</v>
      </c>
      <c r="D677" s="152">
        <v>291469</v>
      </c>
      <c r="E677" s="148"/>
      <c r="F677" s="148"/>
    </row>
    <row r="678" spans="1:6" ht="14.1" hidden="1" customHeight="1" outlineLevel="1">
      <c r="A678" s="412" t="s">
        <v>213</v>
      </c>
      <c r="B678" s="413"/>
      <c r="C678" s="165">
        <v>63</v>
      </c>
      <c r="D678" s="152">
        <v>14963724.320000002</v>
      </c>
      <c r="E678" s="148"/>
      <c r="F678" s="148"/>
    </row>
    <row r="679" spans="1:6" ht="14.1" hidden="1" customHeight="1" outlineLevel="1">
      <c r="A679" s="412" t="s">
        <v>214</v>
      </c>
      <c r="B679" s="413"/>
      <c r="C679" s="165">
        <v>0</v>
      </c>
      <c r="D679" s="152">
        <v>0</v>
      </c>
      <c r="E679" s="148"/>
      <c r="F679" s="148"/>
    </row>
    <row r="680" spans="1:6" ht="14.1" hidden="1" customHeight="1" outlineLevel="1">
      <c r="A680" s="412" t="s">
        <v>215</v>
      </c>
      <c r="B680" s="413"/>
      <c r="C680" s="165">
        <v>0</v>
      </c>
      <c r="D680" s="152">
        <v>0</v>
      </c>
      <c r="E680" s="148"/>
      <c r="F680" s="148"/>
    </row>
    <row r="681" spans="1:6" ht="14.1" hidden="1" customHeight="1" outlineLevel="1">
      <c r="A681" s="412" t="s">
        <v>216</v>
      </c>
      <c r="B681" s="413"/>
      <c r="C681" s="165">
        <v>0</v>
      </c>
      <c r="D681" s="152">
        <v>0</v>
      </c>
      <c r="E681" s="148"/>
      <c r="F681" s="148"/>
    </row>
    <row r="682" spans="1:6" ht="14.1" hidden="1" customHeight="1" outlineLevel="1">
      <c r="A682" s="412" t="s">
        <v>217</v>
      </c>
      <c r="B682" s="413"/>
      <c r="C682" s="165">
        <v>0</v>
      </c>
      <c r="D682" s="152">
        <v>0</v>
      </c>
      <c r="E682" s="148"/>
      <c r="F682" s="148"/>
    </row>
    <row r="683" spans="1:6" ht="14.1" hidden="1" customHeight="1" outlineLevel="1">
      <c r="A683" s="412" t="s">
        <v>218</v>
      </c>
      <c r="B683" s="413"/>
      <c r="C683" s="165">
        <v>4</v>
      </c>
      <c r="D683" s="152">
        <v>388833</v>
      </c>
      <c r="E683" s="148"/>
      <c r="F683" s="148"/>
    </row>
    <row r="684" spans="1:6" ht="14.1" hidden="1" customHeight="1" outlineLevel="1">
      <c r="A684" s="412" t="s">
        <v>219</v>
      </c>
      <c r="B684" s="413"/>
      <c r="C684" s="165">
        <v>0</v>
      </c>
      <c r="D684" s="152">
        <v>0</v>
      </c>
      <c r="E684" s="148"/>
      <c r="F684" s="148"/>
    </row>
    <row r="685" spans="1:6" ht="14.1" hidden="1" customHeight="1" outlineLevel="1">
      <c r="A685" s="168" t="s">
        <v>220</v>
      </c>
      <c r="B685" s="169"/>
      <c r="C685" s="165">
        <v>0</v>
      </c>
      <c r="D685" s="152">
        <v>0</v>
      </c>
      <c r="E685" s="148"/>
      <c r="F685" s="148"/>
    </row>
    <row r="686" spans="1:6" ht="14.1" hidden="1" customHeight="1" outlineLevel="1">
      <c r="A686" s="412" t="s">
        <v>221</v>
      </c>
      <c r="B686" s="413"/>
      <c r="C686" s="165">
        <v>0</v>
      </c>
      <c r="D686" s="152">
        <v>0</v>
      </c>
      <c r="E686" s="148"/>
      <c r="F686" s="148"/>
    </row>
    <row r="687" spans="1:6" ht="14.1" hidden="1" customHeight="1" outlineLevel="1">
      <c r="A687" s="412" t="s">
        <v>222</v>
      </c>
      <c r="B687" s="413"/>
      <c r="C687" s="165">
        <v>5</v>
      </c>
      <c r="D687" s="152">
        <v>2067242</v>
      </c>
      <c r="E687" s="148"/>
      <c r="F687" s="148"/>
    </row>
    <row r="688" spans="1:6" ht="14.1" hidden="1" customHeight="1" outlineLevel="1">
      <c r="A688" s="412" t="s">
        <v>223</v>
      </c>
      <c r="B688" s="413"/>
      <c r="C688" s="165">
        <v>0</v>
      </c>
      <c r="D688" s="152">
        <v>0</v>
      </c>
      <c r="E688" s="148"/>
      <c r="F688" s="148"/>
    </row>
    <row r="689" spans="1:6" ht="14.1" hidden="1" customHeight="1" outlineLevel="1">
      <c r="A689" s="412" t="s">
        <v>224</v>
      </c>
      <c r="B689" s="413"/>
      <c r="C689" s="165">
        <v>0</v>
      </c>
      <c r="D689" s="152">
        <v>0</v>
      </c>
      <c r="E689" s="148"/>
      <c r="F689" s="148"/>
    </row>
    <row r="690" spans="1:6" ht="14.1" hidden="1" customHeight="1" outlineLevel="1">
      <c r="A690" s="412" t="s">
        <v>225</v>
      </c>
      <c r="B690" s="413"/>
      <c r="C690" s="165">
        <v>0</v>
      </c>
      <c r="D690" s="152">
        <v>0</v>
      </c>
      <c r="E690" s="148"/>
      <c r="F690" s="148"/>
    </row>
    <row r="691" spans="1:6" ht="14.1" customHeight="1" collapsed="1">
      <c r="A691" s="414" t="s">
        <v>318</v>
      </c>
      <c r="B691" s="415"/>
      <c r="C691" s="165">
        <f>SUM($C$667:$C$690)</f>
        <v>4752</v>
      </c>
      <c r="D691" s="152">
        <f>SUM($D$667:$D$690)</f>
        <v>50777433.539999999</v>
      </c>
      <c r="E691" s="148"/>
      <c r="F691" s="148"/>
    </row>
    <row r="692" spans="1:6" ht="17.45" hidden="1" customHeight="1" outlineLevel="1" thickBot="1">
      <c r="A692" s="410" t="s">
        <v>202</v>
      </c>
      <c r="B692" s="411"/>
      <c r="C692" s="153">
        <v>0</v>
      </c>
      <c r="D692" s="153">
        <v>0</v>
      </c>
      <c r="E692" s="148"/>
      <c r="F692" s="148"/>
    </row>
    <row r="693" spans="1:6" ht="17.45" hidden="1" customHeight="1" outlineLevel="1" thickBot="1">
      <c r="A693" s="170" t="s">
        <v>203</v>
      </c>
      <c r="B693" s="171"/>
      <c r="C693" s="153">
        <v>202199</v>
      </c>
      <c r="D693" s="153">
        <v>68668713</v>
      </c>
      <c r="E693" s="148"/>
      <c r="F693" s="148"/>
    </row>
    <row r="694" spans="1:6" ht="17.45" hidden="1" customHeight="1" outlineLevel="1" thickBot="1">
      <c r="A694" s="410" t="s">
        <v>204</v>
      </c>
      <c r="B694" s="411"/>
      <c r="C694" s="153">
        <v>60124</v>
      </c>
      <c r="D694" s="153">
        <v>54019145.449999988</v>
      </c>
      <c r="E694" s="148"/>
      <c r="F694" s="148"/>
    </row>
    <row r="695" spans="1:6" ht="17.45" hidden="1" customHeight="1" outlineLevel="1" thickBot="1">
      <c r="A695" s="410" t="s">
        <v>205</v>
      </c>
      <c r="B695" s="411"/>
      <c r="C695" s="153">
        <v>0</v>
      </c>
      <c r="D695" s="153">
        <v>0</v>
      </c>
      <c r="E695" s="148"/>
      <c r="F695" s="148"/>
    </row>
    <row r="696" spans="1:6" ht="17.45" hidden="1" customHeight="1" outlineLevel="1" thickBot="1">
      <c r="A696" s="170" t="s">
        <v>206</v>
      </c>
      <c r="B696" s="171"/>
      <c r="C696" s="153">
        <v>4576</v>
      </c>
      <c r="D696" s="153">
        <v>6854508.6200000001</v>
      </c>
      <c r="E696" s="148"/>
      <c r="F696" s="148"/>
    </row>
    <row r="697" spans="1:6" ht="17.45" hidden="1" customHeight="1" outlineLevel="1" thickBot="1">
      <c r="A697" s="170" t="s">
        <v>207</v>
      </c>
      <c r="B697" s="171"/>
      <c r="C697" s="153">
        <v>0</v>
      </c>
      <c r="D697" s="153">
        <v>0</v>
      </c>
      <c r="E697" s="148"/>
      <c r="F697" s="148"/>
    </row>
    <row r="698" spans="1:6" ht="17.45" hidden="1" customHeight="1" outlineLevel="1" thickBot="1">
      <c r="A698" s="410" t="s">
        <v>208</v>
      </c>
      <c r="B698" s="411"/>
      <c r="C698" s="153">
        <v>399573</v>
      </c>
      <c r="D698" s="153">
        <v>208177899</v>
      </c>
      <c r="E698" s="148"/>
      <c r="F698" s="148"/>
    </row>
    <row r="699" spans="1:6" ht="17.45" hidden="1" customHeight="1" outlineLevel="1" thickBot="1">
      <c r="A699" s="410" t="s">
        <v>209</v>
      </c>
      <c r="B699" s="411"/>
      <c r="C699" s="153">
        <v>70648</v>
      </c>
      <c r="D699" s="153">
        <v>43950491</v>
      </c>
      <c r="E699" s="148"/>
      <c r="F699" s="148"/>
    </row>
    <row r="700" spans="1:6" ht="17.45" hidden="1" customHeight="1" outlineLevel="1" thickBot="1">
      <c r="A700" s="410" t="s">
        <v>210</v>
      </c>
      <c r="B700" s="411"/>
      <c r="C700" s="153">
        <v>386</v>
      </c>
      <c r="D700" s="153">
        <v>409637.88</v>
      </c>
      <c r="E700" s="148"/>
      <c r="F700" s="148"/>
    </row>
    <row r="701" spans="1:6" ht="17.45" hidden="1" customHeight="1" outlineLevel="1" thickBot="1">
      <c r="A701" s="410" t="s">
        <v>211</v>
      </c>
      <c r="B701" s="411"/>
      <c r="C701" s="153">
        <v>530008</v>
      </c>
      <c r="D701" s="153">
        <v>268867247</v>
      </c>
      <c r="E701" s="148"/>
      <c r="F701" s="148"/>
    </row>
    <row r="702" spans="1:6" ht="17.45" hidden="1" customHeight="1" outlineLevel="1" thickBot="1">
      <c r="A702" s="170" t="s">
        <v>212</v>
      </c>
      <c r="B702" s="171"/>
      <c r="C702" s="153">
        <v>102559</v>
      </c>
      <c r="D702" s="153">
        <v>112993215.28000003</v>
      </c>
      <c r="E702" s="148"/>
      <c r="F702" s="148"/>
    </row>
    <row r="703" spans="1:6" ht="17.45" hidden="1" customHeight="1" outlineLevel="1" thickBot="1">
      <c r="A703" s="410" t="s">
        <v>213</v>
      </c>
      <c r="B703" s="411"/>
      <c r="C703" s="153">
        <v>110645</v>
      </c>
      <c r="D703" s="153">
        <v>252877939.75233692</v>
      </c>
      <c r="E703" s="148"/>
      <c r="F703" s="148"/>
    </row>
    <row r="704" spans="1:6" ht="17.45" hidden="1" customHeight="1" outlineLevel="1" thickBot="1">
      <c r="A704" s="410" t="s">
        <v>214</v>
      </c>
      <c r="B704" s="411"/>
      <c r="C704" s="153">
        <v>221621</v>
      </c>
      <c r="D704" s="153">
        <v>61827311.490000002</v>
      </c>
      <c r="E704" s="148"/>
      <c r="F704" s="148"/>
    </row>
    <row r="705" spans="1:6" ht="17.45" hidden="1" customHeight="1" outlineLevel="1" thickBot="1">
      <c r="A705" s="410" t="s">
        <v>215</v>
      </c>
      <c r="B705" s="411"/>
      <c r="C705" s="153">
        <v>64380</v>
      </c>
      <c r="D705" s="153">
        <v>22816455</v>
      </c>
      <c r="E705" s="148"/>
      <c r="F705" s="148"/>
    </row>
    <row r="706" spans="1:6" ht="17.45" hidden="1" customHeight="1" outlineLevel="1" thickBot="1">
      <c r="A706" s="410" t="s">
        <v>216</v>
      </c>
      <c r="B706" s="411"/>
      <c r="C706" s="153">
        <v>185</v>
      </c>
      <c r="D706" s="153">
        <v>31046</v>
      </c>
      <c r="E706" s="148"/>
      <c r="F706" s="148"/>
    </row>
    <row r="707" spans="1:6" ht="17.45" hidden="1" customHeight="1" outlineLevel="1" thickBot="1">
      <c r="A707" s="410" t="s">
        <v>217</v>
      </c>
      <c r="B707" s="411"/>
      <c r="C707" s="153">
        <v>29770</v>
      </c>
      <c r="D707" s="153">
        <v>28683298.169999998</v>
      </c>
      <c r="E707" s="148"/>
      <c r="F707" s="148"/>
    </row>
    <row r="708" spans="1:6" ht="17.45" hidden="1" customHeight="1" outlineLevel="1" thickBot="1">
      <c r="A708" s="410" t="s">
        <v>218</v>
      </c>
      <c r="B708" s="411"/>
      <c r="C708" s="153">
        <v>87345</v>
      </c>
      <c r="D708" s="153">
        <v>113429016</v>
      </c>
      <c r="E708" s="148"/>
      <c r="F708" s="148"/>
    </row>
    <row r="709" spans="1:6" ht="17.45" hidden="1" customHeight="1" outlineLevel="1" thickBot="1">
      <c r="A709" s="410" t="s">
        <v>219</v>
      </c>
      <c r="B709" s="411"/>
      <c r="C709" s="153">
        <v>32003</v>
      </c>
      <c r="D709" s="153">
        <v>8126621</v>
      </c>
      <c r="E709" s="148"/>
      <c r="F709" s="148"/>
    </row>
    <row r="710" spans="1:6" ht="17.45" hidden="1" customHeight="1" outlineLevel="1" thickBot="1">
      <c r="A710" s="170" t="s">
        <v>220</v>
      </c>
      <c r="B710" s="171"/>
      <c r="C710" s="153">
        <v>2136</v>
      </c>
      <c r="D710" s="153">
        <v>573750.53999999992</v>
      </c>
      <c r="E710" s="148"/>
      <c r="F710" s="148"/>
    </row>
    <row r="711" spans="1:6" ht="17.45" hidden="1" customHeight="1" outlineLevel="1" thickBot="1">
      <c r="A711" s="410" t="s">
        <v>221</v>
      </c>
      <c r="B711" s="411"/>
      <c r="C711" s="153">
        <v>1318</v>
      </c>
      <c r="D711" s="153">
        <v>966183</v>
      </c>
      <c r="E711" s="148"/>
      <c r="F711" s="148"/>
    </row>
    <row r="712" spans="1:6" ht="17.45" hidden="1" customHeight="1" outlineLevel="1" thickBot="1">
      <c r="A712" s="410" t="s">
        <v>222</v>
      </c>
      <c r="B712" s="411"/>
      <c r="C712" s="153">
        <v>197252</v>
      </c>
      <c r="D712" s="153">
        <v>250710987.69999999</v>
      </c>
      <c r="E712" s="148"/>
      <c r="F712" s="148"/>
    </row>
    <row r="713" spans="1:6" ht="17.45" hidden="1" customHeight="1" outlineLevel="1" thickBot="1">
      <c r="A713" s="410" t="s">
        <v>223</v>
      </c>
      <c r="B713" s="411"/>
      <c r="C713" s="153">
        <v>79670</v>
      </c>
      <c r="D713" s="153">
        <v>127113856.68000001</v>
      </c>
      <c r="E713" s="148"/>
      <c r="F713" s="148"/>
    </row>
    <row r="714" spans="1:6" ht="17.45" hidden="1" customHeight="1" outlineLevel="1" thickBot="1">
      <c r="A714" s="410" t="s">
        <v>224</v>
      </c>
      <c r="B714" s="411"/>
      <c r="C714" s="153">
        <v>31500</v>
      </c>
      <c r="D714" s="153">
        <v>29508554.819999978</v>
      </c>
      <c r="E714" s="148"/>
      <c r="F714" s="148"/>
    </row>
    <row r="715" spans="1:6" ht="17.45" hidden="1" customHeight="1" outlineLevel="1" thickBot="1">
      <c r="A715" s="410" t="s">
        <v>225</v>
      </c>
      <c r="B715" s="411"/>
      <c r="C715" s="153">
        <v>54472</v>
      </c>
      <c r="D715" s="153">
        <v>67924764.950000003</v>
      </c>
      <c r="E715" s="148"/>
      <c r="F715" s="148"/>
    </row>
    <row r="716" spans="1:6" ht="17.45" customHeight="1" collapsed="1" thickBot="1">
      <c r="A716" s="408" t="s">
        <v>319</v>
      </c>
      <c r="B716" s="409"/>
      <c r="C716" s="153">
        <f>SUM($C$692:$C$715)</f>
        <v>2282370</v>
      </c>
      <c r="D716" s="153">
        <f>SUM($D$692:$D$715)</f>
        <v>1728530642.3323371</v>
      </c>
      <c r="E716" s="148"/>
      <c r="F716" s="148"/>
    </row>
  </sheetData>
  <sheetProtection selectLockedCells="1"/>
  <mergeCells count="55">
    <mergeCell ref="A12:D12"/>
    <mergeCell ref="A1:D1"/>
    <mergeCell ref="A2:D2"/>
    <mergeCell ref="A3:D3"/>
    <mergeCell ref="A4:D4"/>
    <mergeCell ref="A5:D5"/>
    <mergeCell ref="A6:D6"/>
    <mergeCell ref="A7:D7"/>
    <mergeCell ref="A8:D8"/>
    <mergeCell ref="A9:D9"/>
    <mergeCell ref="A10:D10"/>
    <mergeCell ref="A11:D11"/>
    <mergeCell ref="A679:B679"/>
    <mergeCell ref="A13:D13"/>
    <mergeCell ref="A14:D14"/>
    <mergeCell ref="A15:B15"/>
    <mergeCell ref="A667:B667"/>
    <mergeCell ref="A669:B669"/>
    <mergeCell ref="A670:B670"/>
    <mergeCell ref="A673:B673"/>
    <mergeCell ref="A674:B674"/>
    <mergeCell ref="A675:B675"/>
    <mergeCell ref="A676:B676"/>
    <mergeCell ref="A678:B678"/>
    <mergeCell ref="A692:B692"/>
    <mergeCell ref="A680:B680"/>
    <mergeCell ref="A681:B681"/>
    <mergeCell ref="A682:B682"/>
    <mergeCell ref="A683:B683"/>
    <mergeCell ref="A684:B684"/>
    <mergeCell ref="A686:B686"/>
    <mergeCell ref="A687:B687"/>
    <mergeCell ref="A688:B688"/>
    <mergeCell ref="A689:B689"/>
    <mergeCell ref="A690:B690"/>
    <mergeCell ref="A691:B691"/>
    <mergeCell ref="A708:B708"/>
    <mergeCell ref="A694:B694"/>
    <mergeCell ref="A695:B695"/>
    <mergeCell ref="A698:B698"/>
    <mergeCell ref="A699:B699"/>
    <mergeCell ref="A700:B700"/>
    <mergeCell ref="A701:B701"/>
    <mergeCell ref="A703:B703"/>
    <mergeCell ref="A704:B704"/>
    <mergeCell ref="A705:B705"/>
    <mergeCell ref="A706:B706"/>
    <mergeCell ref="A707:B707"/>
    <mergeCell ref="A716:B716"/>
    <mergeCell ref="A709:B709"/>
    <mergeCell ref="A711:B711"/>
    <mergeCell ref="A712:B712"/>
    <mergeCell ref="A713:B713"/>
    <mergeCell ref="A714:B714"/>
    <mergeCell ref="A715:B715"/>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5A85D-028A-49F7-BBE5-031E5374C35A}">
  <dimension ref="A1:F773"/>
  <sheetViews>
    <sheetView showGridLines="0" zoomScaleNormal="100" workbookViewId="0">
      <selection activeCell="A5" sqref="A5:D5"/>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18" t="s">
        <v>285</v>
      </c>
      <c r="B1" s="418"/>
      <c r="C1" s="418"/>
      <c r="D1" s="418"/>
    </row>
    <row r="2" spans="1:4" ht="12.75" customHeight="1">
      <c r="A2" s="419"/>
      <c r="B2" s="419"/>
      <c r="C2" s="419"/>
      <c r="D2" s="419"/>
    </row>
    <row r="3" spans="1:4" ht="15" customHeight="1">
      <c r="A3" s="419"/>
      <c r="B3" s="419"/>
      <c r="C3" s="419"/>
      <c r="D3" s="419"/>
    </row>
    <row r="4" spans="1:4" ht="15" customHeight="1">
      <c r="A4" s="419"/>
      <c r="B4" s="419"/>
      <c r="C4" s="419"/>
      <c r="D4" s="419"/>
    </row>
    <row r="5" spans="1:4" ht="15" customHeight="1">
      <c r="A5" s="419"/>
      <c r="B5" s="419"/>
      <c r="C5" s="419"/>
      <c r="D5" s="419"/>
    </row>
    <row r="6" spans="1:4" ht="16.5">
      <c r="A6" s="419"/>
      <c r="B6" s="419"/>
      <c r="C6" s="419"/>
      <c r="D6" s="419"/>
    </row>
    <row r="7" spans="1:4" ht="14.25" customHeight="1">
      <c r="A7" s="418" t="s">
        <v>184</v>
      </c>
      <c r="B7" s="418"/>
      <c r="C7" s="418"/>
      <c r="D7" s="418"/>
    </row>
    <row r="8" spans="1:4" ht="14.25" customHeight="1">
      <c r="A8" s="418" t="s">
        <v>286</v>
      </c>
      <c r="B8" s="418"/>
      <c r="C8" s="418"/>
      <c r="D8" s="418"/>
    </row>
    <row r="9" spans="1:4" ht="14.25" customHeight="1">
      <c r="A9" s="418" t="s">
        <v>320</v>
      </c>
      <c r="B9" s="418"/>
      <c r="C9" s="418"/>
      <c r="D9" s="418"/>
    </row>
    <row r="10" spans="1:4" ht="9" customHeight="1">
      <c r="A10" s="419"/>
      <c r="B10" s="419"/>
      <c r="C10" s="419"/>
      <c r="D10" s="419"/>
    </row>
    <row r="11" spans="1:4" ht="17.25" customHeight="1">
      <c r="A11" s="416"/>
      <c r="B11" s="416"/>
      <c r="C11" s="416"/>
      <c r="D11" s="416"/>
    </row>
    <row r="12" spans="1:4" ht="0.75" customHeight="1" thickBot="1">
      <c r="A12" s="416"/>
      <c r="B12" s="416"/>
      <c r="C12" s="416"/>
      <c r="D12" s="416"/>
    </row>
    <row r="13" spans="1:4" ht="14.25" hidden="1" customHeight="1">
      <c r="A13" s="416"/>
      <c r="B13" s="416"/>
      <c r="C13" s="416"/>
      <c r="D13" s="416"/>
    </row>
    <row r="14" spans="1:4" ht="11.25" hidden="1" customHeight="1" thickBot="1">
      <c r="A14" s="416"/>
      <c r="B14" s="416"/>
      <c r="C14" s="416"/>
      <c r="D14" s="416"/>
    </row>
    <row r="15" spans="1:4" s="142" customFormat="1" ht="33" customHeight="1" thickBot="1">
      <c r="A15" s="417" t="s">
        <v>288</v>
      </c>
      <c r="B15" s="417"/>
      <c r="C15" s="141"/>
      <c r="D15" s="141"/>
    </row>
    <row r="16" spans="1:4" ht="50.25" customHeight="1" thickBot="1">
      <c r="A16" s="143" t="s">
        <v>289</v>
      </c>
      <c r="B16" s="143" t="s">
        <v>290</v>
      </c>
      <c r="C16" s="143" t="s">
        <v>291</v>
      </c>
      <c r="D16" s="143" t="s">
        <v>292</v>
      </c>
    </row>
    <row r="17" spans="1:6" ht="33.75" hidden="1" customHeight="1" outlineLevel="1" thickBot="1">
      <c r="A17" s="144" t="s">
        <v>272</v>
      </c>
      <c r="B17" s="145"/>
      <c r="C17" s="146">
        <v>0</v>
      </c>
      <c r="D17" s="147">
        <v>0</v>
      </c>
      <c r="E17" s="148"/>
      <c r="F17" s="148"/>
    </row>
    <row r="18" spans="1:6" ht="33.75" hidden="1" customHeight="1" outlineLevel="1" thickBot="1">
      <c r="A18" s="144" t="s">
        <v>203</v>
      </c>
      <c r="B18" s="145"/>
      <c r="C18" s="146">
        <v>129748</v>
      </c>
      <c r="D18" s="147">
        <v>0</v>
      </c>
      <c r="E18" s="148"/>
      <c r="F18" s="148"/>
    </row>
    <row r="19" spans="1:6" ht="33.75" hidden="1" customHeight="1" outlineLevel="1" thickBot="1">
      <c r="A19" s="144" t="s">
        <v>204</v>
      </c>
      <c r="B19" s="145"/>
      <c r="C19" s="146">
        <v>169</v>
      </c>
      <c r="D19" s="147">
        <v>-8213.41</v>
      </c>
      <c r="E19" s="148"/>
      <c r="F19" s="148"/>
    </row>
    <row r="20" spans="1:6" ht="33.75" hidden="1" customHeight="1" outlineLevel="1" thickBot="1">
      <c r="A20" s="144" t="s">
        <v>205</v>
      </c>
      <c r="B20" s="145"/>
      <c r="C20" s="149"/>
      <c r="D20" s="150"/>
      <c r="E20" s="148"/>
      <c r="F20" s="148"/>
    </row>
    <row r="21" spans="1:6" ht="33.75" hidden="1" customHeight="1" outlineLevel="1" thickBot="1">
      <c r="A21" s="144" t="s">
        <v>206</v>
      </c>
      <c r="B21" s="145"/>
      <c r="C21" s="149">
        <v>0</v>
      </c>
      <c r="D21" s="150">
        <v>0</v>
      </c>
      <c r="E21" s="148"/>
      <c r="F21" s="148"/>
    </row>
    <row r="22" spans="1:6" ht="33.75" hidden="1" customHeight="1" outlineLevel="1" thickBot="1">
      <c r="A22" s="144" t="s">
        <v>207</v>
      </c>
      <c r="B22" s="145"/>
      <c r="C22" s="151">
        <v>0</v>
      </c>
      <c r="D22" s="151">
        <v>0</v>
      </c>
      <c r="E22" s="148"/>
      <c r="F22" s="148"/>
    </row>
    <row r="23" spans="1:6" ht="33.75" hidden="1" customHeight="1" outlineLevel="1" thickBot="1">
      <c r="A23" s="144" t="s">
        <v>208</v>
      </c>
      <c r="B23" s="145"/>
      <c r="C23" s="146">
        <v>277920</v>
      </c>
      <c r="D23" s="147">
        <v>67</v>
      </c>
      <c r="E23" s="148"/>
      <c r="F23" s="148"/>
    </row>
    <row r="24" spans="1:6" ht="33.75" hidden="1" customHeight="1" outlineLevel="1" thickBot="1">
      <c r="A24" s="144" t="s">
        <v>209</v>
      </c>
      <c r="B24" s="145"/>
      <c r="C24" s="146">
        <v>46000</v>
      </c>
      <c r="D24" s="147">
        <v>0</v>
      </c>
      <c r="E24" s="148"/>
      <c r="F24" s="148"/>
    </row>
    <row r="25" spans="1:6" ht="33.75" hidden="1" customHeight="1" outlineLevel="1" thickBot="1">
      <c r="A25" s="144" t="s">
        <v>210</v>
      </c>
      <c r="B25" s="145"/>
      <c r="C25" s="146">
        <v>0</v>
      </c>
      <c r="D25" s="147">
        <v>8970.0200000000023</v>
      </c>
      <c r="E25" s="148"/>
      <c r="F25" s="148"/>
    </row>
    <row r="26" spans="1:6" ht="33.75" hidden="1" customHeight="1" outlineLevel="1" thickBot="1">
      <c r="A26" s="144" t="s">
        <v>211</v>
      </c>
      <c r="B26" s="145"/>
      <c r="C26" s="146">
        <v>387690</v>
      </c>
      <c r="D26" s="147">
        <v>0</v>
      </c>
      <c r="E26" s="148"/>
      <c r="F26" s="148"/>
    </row>
    <row r="27" spans="1:6" ht="33.75" hidden="1" customHeight="1" outlineLevel="1" thickBot="1">
      <c r="A27" s="144" t="s">
        <v>212</v>
      </c>
      <c r="B27" s="145"/>
      <c r="C27" s="146">
        <v>0</v>
      </c>
      <c r="D27" s="147">
        <v>0</v>
      </c>
      <c r="E27" s="148"/>
      <c r="F27" s="148"/>
    </row>
    <row r="28" spans="1:6" ht="33.75" hidden="1" customHeight="1" outlineLevel="1" thickBot="1">
      <c r="A28" s="144" t="s">
        <v>213</v>
      </c>
      <c r="B28" s="145"/>
      <c r="C28" s="146">
        <v>0</v>
      </c>
      <c r="D28" s="147">
        <v>0</v>
      </c>
      <c r="E28" s="148"/>
      <c r="F28" s="148"/>
    </row>
    <row r="29" spans="1:6" ht="33.75" hidden="1" customHeight="1" outlineLevel="1" thickBot="1">
      <c r="A29" s="144" t="s">
        <v>214</v>
      </c>
      <c r="B29" s="145"/>
      <c r="C29" s="146">
        <v>196760</v>
      </c>
      <c r="D29" s="147">
        <v>9809</v>
      </c>
      <c r="E29" s="148"/>
      <c r="F29" s="148"/>
    </row>
    <row r="30" spans="1:6" ht="33.75" hidden="1" customHeight="1" outlineLevel="1" thickBot="1">
      <c r="A30" s="144" t="s">
        <v>273</v>
      </c>
      <c r="B30" s="145"/>
      <c r="C30" s="146"/>
      <c r="D30" s="147"/>
      <c r="E30" s="148"/>
      <c r="F30" s="148"/>
    </row>
    <row r="31" spans="1:6" ht="33.75" hidden="1" customHeight="1" outlineLevel="1" thickBot="1">
      <c r="A31" s="144" t="s">
        <v>215</v>
      </c>
      <c r="B31" s="145"/>
      <c r="C31" s="146">
        <v>0</v>
      </c>
      <c r="D31" s="147">
        <v>0</v>
      </c>
      <c r="E31" s="148"/>
      <c r="F31" s="148"/>
    </row>
    <row r="32" spans="1:6" ht="33.75" hidden="1" customHeight="1" outlineLevel="1" thickBot="1">
      <c r="A32" s="144" t="s">
        <v>216</v>
      </c>
      <c r="B32" s="145"/>
      <c r="C32" s="146">
        <v>120</v>
      </c>
      <c r="D32" s="147">
        <v>0</v>
      </c>
      <c r="E32" s="148"/>
      <c r="F32" s="148"/>
    </row>
    <row r="33" spans="1:6" ht="33.75" hidden="1" customHeight="1" outlineLevel="1" thickBot="1">
      <c r="A33" s="144" t="s">
        <v>217</v>
      </c>
      <c r="B33" s="145"/>
      <c r="C33" s="146">
        <v>1</v>
      </c>
      <c r="D33" s="147">
        <v>-50</v>
      </c>
      <c r="E33" s="148"/>
      <c r="F33" s="148"/>
    </row>
    <row r="34" spans="1:6" ht="33.75" hidden="1" customHeight="1" outlineLevel="1" thickBot="1">
      <c r="A34" s="144" t="s">
        <v>218</v>
      </c>
      <c r="B34" s="145"/>
      <c r="C34" s="146">
        <v>0</v>
      </c>
      <c r="D34" s="147">
        <v>0</v>
      </c>
      <c r="E34" s="148"/>
      <c r="F34" s="148"/>
    </row>
    <row r="35" spans="1:6" ht="33.75" hidden="1" customHeight="1" outlineLevel="1" thickBot="1">
      <c r="A35" s="144" t="s">
        <v>219</v>
      </c>
      <c r="B35" s="145"/>
      <c r="C35" s="146">
        <v>27873</v>
      </c>
      <c r="D35" s="147">
        <v>1431638</v>
      </c>
      <c r="E35" s="148"/>
      <c r="F35" s="148"/>
    </row>
    <row r="36" spans="1:6" ht="33.75" hidden="1" customHeight="1" outlineLevel="1" thickBot="1">
      <c r="A36" s="144" t="s">
        <v>220</v>
      </c>
      <c r="B36" s="145"/>
      <c r="C36" s="146">
        <v>1174</v>
      </c>
      <c r="D36" s="147">
        <v>95615.77</v>
      </c>
      <c r="E36" s="148"/>
      <c r="F36" s="148"/>
    </row>
    <row r="37" spans="1:6" ht="33.75" hidden="1" customHeight="1" outlineLevel="1" thickBot="1">
      <c r="A37" s="144" t="s">
        <v>221</v>
      </c>
      <c r="B37" s="145"/>
      <c r="C37" s="146">
        <v>1</v>
      </c>
      <c r="D37" s="147">
        <v>68</v>
      </c>
      <c r="E37" s="148"/>
      <c r="F37" s="148"/>
    </row>
    <row r="38" spans="1:6" ht="33.75" hidden="1" customHeight="1" outlineLevel="1" thickBot="1">
      <c r="A38" s="144" t="s">
        <v>274</v>
      </c>
      <c r="B38" s="145"/>
      <c r="C38" s="152">
        <v>0</v>
      </c>
      <c r="D38" s="153">
        <v>0</v>
      </c>
      <c r="E38" s="148"/>
      <c r="F38" s="148"/>
    </row>
    <row r="39" spans="1:6" ht="33.75" hidden="1" customHeight="1" outlineLevel="1" thickBot="1">
      <c r="A39" s="144" t="s">
        <v>222</v>
      </c>
      <c r="B39" s="145"/>
      <c r="C39" s="146">
        <v>0</v>
      </c>
      <c r="D39" s="147">
        <v>0</v>
      </c>
      <c r="E39" s="148"/>
      <c r="F39" s="148"/>
    </row>
    <row r="40" spans="1:6" ht="33.75" hidden="1" customHeight="1" outlineLevel="1" thickBot="1">
      <c r="A40" s="144" t="s">
        <v>223</v>
      </c>
      <c r="B40" s="145"/>
      <c r="C40" s="146">
        <v>0</v>
      </c>
      <c r="D40" s="147">
        <v>0</v>
      </c>
      <c r="E40" s="148"/>
      <c r="F40" s="148"/>
    </row>
    <row r="41" spans="1:6" ht="33.75" hidden="1" customHeight="1" outlineLevel="1" thickBot="1">
      <c r="A41" s="144" t="s">
        <v>224</v>
      </c>
      <c r="B41" s="145"/>
      <c r="C41" s="146">
        <v>1</v>
      </c>
      <c r="D41" s="147">
        <v>100</v>
      </c>
      <c r="E41" s="148"/>
      <c r="F41" s="148"/>
    </row>
    <row r="42" spans="1:6" ht="33.75" hidden="1" customHeight="1" outlineLevel="1" thickBot="1">
      <c r="A42" s="144" t="s">
        <v>225</v>
      </c>
      <c r="B42" s="145"/>
      <c r="C42" s="146">
        <v>0</v>
      </c>
      <c r="D42" s="147">
        <v>-2874.85</v>
      </c>
      <c r="E42" s="148"/>
      <c r="F42" s="148"/>
    </row>
    <row r="43" spans="1:6" ht="14.1" customHeight="1" collapsed="1">
      <c r="A43" s="154"/>
      <c r="B43" s="145">
        <v>0</v>
      </c>
      <c r="C43" s="146">
        <f>SUM($C$17:$C$42)</f>
        <v>1067457</v>
      </c>
      <c r="D43" s="147">
        <f>SUM($D$17:$D$42)</f>
        <v>1535129.53</v>
      </c>
      <c r="E43" s="148"/>
      <c r="F43" s="148"/>
    </row>
    <row r="44" spans="1:6" ht="33.75" hidden="1" customHeight="1" outlineLevel="1">
      <c r="A44" s="155" t="s">
        <v>272</v>
      </c>
      <c r="B44" s="156"/>
      <c r="C44" s="146">
        <v>0</v>
      </c>
      <c r="D44" s="157">
        <v>0</v>
      </c>
      <c r="E44" s="148"/>
      <c r="F44" s="148"/>
    </row>
    <row r="45" spans="1:6" ht="33.75" hidden="1" customHeight="1" outlineLevel="1">
      <c r="A45" s="155" t="s">
        <v>203</v>
      </c>
      <c r="B45" s="156"/>
      <c r="C45" s="146">
        <v>117</v>
      </c>
      <c r="D45" s="157">
        <v>36635</v>
      </c>
      <c r="E45" s="148"/>
      <c r="F45" s="148"/>
    </row>
    <row r="46" spans="1:6" ht="33.75" hidden="1" customHeight="1" outlineLevel="1">
      <c r="A46" s="155" t="s">
        <v>204</v>
      </c>
      <c r="B46" s="156"/>
      <c r="C46" s="146">
        <v>3265</v>
      </c>
      <c r="D46" s="157">
        <v>86869.75</v>
      </c>
      <c r="E46" s="148"/>
      <c r="F46" s="148"/>
    </row>
    <row r="47" spans="1:6" ht="33.75" hidden="1" customHeight="1" outlineLevel="1">
      <c r="A47" s="155" t="s">
        <v>205</v>
      </c>
      <c r="B47" s="156"/>
      <c r="C47" s="149"/>
      <c r="D47" s="158"/>
      <c r="E47" s="148"/>
      <c r="F47" s="148"/>
    </row>
    <row r="48" spans="1:6" ht="33.75" hidden="1" customHeight="1" outlineLevel="1">
      <c r="A48" s="155" t="s">
        <v>206</v>
      </c>
      <c r="B48" s="156"/>
      <c r="C48" s="149">
        <v>0</v>
      </c>
      <c r="D48" s="158">
        <v>0</v>
      </c>
      <c r="E48" s="148"/>
      <c r="F48" s="148"/>
    </row>
    <row r="49" spans="1:6" ht="33.75" hidden="1" customHeight="1" outlineLevel="1">
      <c r="A49" s="155" t="s">
        <v>207</v>
      </c>
      <c r="B49" s="156"/>
      <c r="C49" s="149">
        <v>0</v>
      </c>
      <c r="D49" s="158">
        <v>0</v>
      </c>
      <c r="E49" s="148"/>
      <c r="F49" s="148"/>
    </row>
    <row r="50" spans="1:6" ht="33.75" hidden="1" customHeight="1" outlineLevel="1">
      <c r="A50" s="155" t="s">
        <v>208</v>
      </c>
      <c r="B50" s="156"/>
      <c r="C50" s="146">
        <v>204</v>
      </c>
      <c r="D50" s="157">
        <v>45945</v>
      </c>
      <c r="E50" s="148"/>
      <c r="F50" s="148"/>
    </row>
    <row r="51" spans="1:6" ht="33.75" hidden="1" customHeight="1" outlineLevel="1">
      <c r="A51" s="155" t="s">
        <v>209</v>
      </c>
      <c r="B51" s="156"/>
      <c r="C51" s="146">
        <v>376</v>
      </c>
      <c r="D51" s="157">
        <v>28564</v>
      </c>
      <c r="E51" s="148"/>
      <c r="F51" s="148"/>
    </row>
    <row r="52" spans="1:6" ht="33.75" hidden="1" customHeight="1" outlineLevel="1">
      <c r="A52" s="155" t="s">
        <v>210</v>
      </c>
      <c r="B52" s="156"/>
      <c r="C52" s="146">
        <v>1</v>
      </c>
      <c r="D52" s="157">
        <v>38</v>
      </c>
      <c r="E52" s="148"/>
      <c r="F52" s="148"/>
    </row>
    <row r="53" spans="1:6" ht="33.75" hidden="1" customHeight="1" outlineLevel="1">
      <c r="A53" s="155" t="s">
        <v>211</v>
      </c>
      <c r="B53" s="156"/>
      <c r="C53" s="146">
        <v>913</v>
      </c>
      <c r="D53" s="157">
        <v>84300</v>
      </c>
      <c r="E53" s="148"/>
      <c r="F53" s="148"/>
    </row>
    <row r="54" spans="1:6" ht="33.75" hidden="1" customHeight="1" outlineLevel="1">
      <c r="A54" s="155" t="s">
        <v>212</v>
      </c>
      <c r="B54" s="156"/>
      <c r="C54" s="146">
        <v>2682</v>
      </c>
      <c r="D54" s="157">
        <v>66173</v>
      </c>
      <c r="E54" s="148"/>
      <c r="F54" s="148"/>
    </row>
    <row r="55" spans="1:6" ht="33.75" hidden="1" customHeight="1" outlineLevel="1">
      <c r="A55" s="155" t="s">
        <v>213</v>
      </c>
      <c r="B55" s="156"/>
      <c r="C55" s="146">
        <v>1613</v>
      </c>
      <c r="D55" s="157">
        <v>72847</v>
      </c>
      <c r="E55" s="148"/>
      <c r="F55" s="148"/>
    </row>
    <row r="56" spans="1:6" ht="33.75" hidden="1" customHeight="1" outlineLevel="1">
      <c r="A56" s="155" t="s">
        <v>214</v>
      </c>
      <c r="B56" s="156"/>
      <c r="C56" s="146">
        <v>329</v>
      </c>
      <c r="D56" s="157">
        <v>37506</v>
      </c>
      <c r="E56" s="148"/>
      <c r="F56" s="148"/>
    </row>
    <row r="57" spans="1:6" ht="33.75" hidden="1" customHeight="1" outlineLevel="1">
      <c r="A57" s="155" t="s">
        <v>273</v>
      </c>
      <c r="B57" s="156"/>
      <c r="C57" s="146"/>
      <c r="D57" s="157"/>
      <c r="E57" s="148"/>
      <c r="F57" s="148"/>
    </row>
    <row r="58" spans="1:6" ht="33.75" hidden="1" customHeight="1" outlineLevel="1">
      <c r="A58" s="155" t="s">
        <v>215</v>
      </c>
      <c r="B58" s="156"/>
      <c r="C58" s="146">
        <v>75</v>
      </c>
      <c r="D58" s="157">
        <v>21368</v>
      </c>
      <c r="E58" s="148"/>
      <c r="F58" s="148"/>
    </row>
    <row r="59" spans="1:6" ht="33.75" hidden="1" customHeight="1" outlineLevel="1">
      <c r="A59" s="155" t="s">
        <v>216</v>
      </c>
      <c r="B59" s="156"/>
      <c r="C59" s="146">
        <v>0</v>
      </c>
      <c r="D59" s="157">
        <v>0</v>
      </c>
      <c r="E59" s="148"/>
      <c r="F59" s="148"/>
    </row>
    <row r="60" spans="1:6" ht="33.75" hidden="1" customHeight="1" outlineLevel="1">
      <c r="A60" s="155" t="s">
        <v>217</v>
      </c>
      <c r="B60" s="156"/>
      <c r="C60" s="146">
        <v>12</v>
      </c>
      <c r="D60" s="157">
        <v>3727</v>
      </c>
      <c r="E60" s="148"/>
      <c r="F60" s="148"/>
    </row>
    <row r="61" spans="1:6" ht="33.75" hidden="1" customHeight="1" outlineLevel="1">
      <c r="A61" s="155" t="s">
        <v>218</v>
      </c>
      <c r="B61" s="156"/>
      <c r="C61" s="146">
        <v>522</v>
      </c>
      <c r="D61" s="157">
        <v>59524</v>
      </c>
      <c r="E61" s="148"/>
      <c r="F61" s="148"/>
    </row>
    <row r="62" spans="1:6" ht="33.75" hidden="1" customHeight="1" outlineLevel="1">
      <c r="A62" s="155" t="s">
        <v>219</v>
      </c>
      <c r="B62" s="156"/>
      <c r="C62" s="146">
        <v>0</v>
      </c>
      <c r="D62" s="157">
        <v>0</v>
      </c>
      <c r="E62" s="148"/>
      <c r="F62" s="148"/>
    </row>
    <row r="63" spans="1:6" ht="33.75" hidden="1" customHeight="1" outlineLevel="1">
      <c r="A63" s="155" t="s">
        <v>220</v>
      </c>
      <c r="B63" s="156"/>
      <c r="C63" s="146">
        <v>0</v>
      </c>
      <c r="D63" s="157" t="s">
        <v>513</v>
      </c>
      <c r="E63" s="148"/>
      <c r="F63" s="148"/>
    </row>
    <row r="64" spans="1:6" ht="33.75" hidden="1" customHeight="1" outlineLevel="1">
      <c r="A64" s="155" t="s">
        <v>221</v>
      </c>
      <c r="B64" s="156"/>
      <c r="C64" s="146">
        <v>28</v>
      </c>
      <c r="D64" s="157">
        <v>5196</v>
      </c>
      <c r="E64" s="148"/>
      <c r="F64" s="148"/>
    </row>
    <row r="65" spans="1:6" ht="33.75" hidden="1" customHeight="1" outlineLevel="1">
      <c r="A65" s="155" t="s">
        <v>274</v>
      </c>
      <c r="B65" s="156"/>
      <c r="C65" s="146">
        <v>1</v>
      </c>
      <c r="D65" s="157">
        <v>238</v>
      </c>
      <c r="E65" s="148"/>
      <c r="F65" s="148"/>
    </row>
    <row r="66" spans="1:6" ht="33.75" hidden="1" customHeight="1" outlineLevel="1">
      <c r="A66" s="155" t="s">
        <v>222</v>
      </c>
      <c r="B66" s="156"/>
      <c r="C66" s="146">
        <v>758</v>
      </c>
      <c r="D66" s="157">
        <v>146211</v>
      </c>
      <c r="E66" s="148"/>
      <c r="F66" s="148"/>
    </row>
    <row r="67" spans="1:6" ht="33.75" hidden="1" customHeight="1" outlineLevel="1">
      <c r="A67" s="155" t="s">
        <v>223</v>
      </c>
      <c r="B67" s="156"/>
      <c r="C67" s="146">
        <v>100</v>
      </c>
      <c r="D67" s="157">
        <v>39877.815030748316</v>
      </c>
      <c r="E67" s="148"/>
      <c r="F67" s="148"/>
    </row>
    <row r="68" spans="1:6" ht="33.75" hidden="1" customHeight="1" outlineLevel="1">
      <c r="A68" s="155" t="s">
        <v>224</v>
      </c>
      <c r="B68" s="156"/>
      <c r="C68" s="146">
        <v>31</v>
      </c>
      <c r="D68" s="157">
        <v>9894.6</v>
      </c>
      <c r="E68" s="148"/>
      <c r="F68" s="148"/>
    </row>
    <row r="69" spans="1:6" ht="33.75" hidden="1" customHeight="1" outlineLevel="1">
      <c r="A69" s="155" t="s">
        <v>225</v>
      </c>
      <c r="B69" s="156"/>
      <c r="C69" s="146">
        <v>309</v>
      </c>
      <c r="D69" s="157">
        <v>52521</v>
      </c>
      <c r="E69" s="148"/>
      <c r="F69" s="148"/>
    </row>
    <row r="70" spans="1:6" ht="14.1" customHeight="1" collapsed="1">
      <c r="A70" s="159" t="s">
        <v>293</v>
      </c>
      <c r="B70" s="156">
        <v>4.5</v>
      </c>
      <c r="C70" s="146">
        <f>SUM($C$44:$C$69)</f>
        <v>11336</v>
      </c>
      <c r="D70" s="157">
        <f>SUM($D$44:$D$69)</f>
        <v>797435.16503074823</v>
      </c>
      <c r="E70" s="148"/>
      <c r="F70" s="148"/>
    </row>
    <row r="71" spans="1:6" ht="33.75" hidden="1" customHeight="1" outlineLevel="1">
      <c r="A71" s="160" t="s">
        <v>272</v>
      </c>
      <c r="B71" s="161"/>
      <c r="C71" s="146">
        <v>0</v>
      </c>
      <c r="D71" s="157">
        <v>0</v>
      </c>
      <c r="E71" s="148"/>
      <c r="F71" s="148"/>
    </row>
    <row r="72" spans="1:6" ht="33.75" hidden="1" customHeight="1" outlineLevel="1">
      <c r="A72" s="160" t="s">
        <v>203</v>
      </c>
      <c r="B72" s="161"/>
      <c r="C72" s="146">
        <v>698</v>
      </c>
      <c r="D72" s="157">
        <v>157577</v>
      </c>
      <c r="E72" s="148"/>
      <c r="F72" s="148"/>
    </row>
    <row r="73" spans="1:6" ht="33.75" hidden="1" customHeight="1" outlineLevel="1">
      <c r="A73" s="160" t="s">
        <v>204</v>
      </c>
      <c r="B73" s="161"/>
      <c r="C73" s="146">
        <v>325</v>
      </c>
      <c r="D73" s="157">
        <v>75217.7</v>
      </c>
      <c r="E73" s="148"/>
      <c r="F73" s="148"/>
    </row>
    <row r="74" spans="1:6" ht="33.75" hidden="1" customHeight="1" outlineLevel="1">
      <c r="A74" s="160" t="s">
        <v>205</v>
      </c>
      <c r="B74" s="161"/>
      <c r="C74" s="149"/>
      <c r="D74" s="158"/>
      <c r="E74" s="148"/>
      <c r="F74" s="148"/>
    </row>
    <row r="75" spans="1:6" ht="33.75" hidden="1" customHeight="1" outlineLevel="1">
      <c r="A75" s="160" t="s">
        <v>206</v>
      </c>
      <c r="B75" s="161"/>
      <c r="C75" s="149">
        <v>0</v>
      </c>
      <c r="D75" s="158">
        <v>0</v>
      </c>
      <c r="E75" s="148"/>
      <c r="F75" s="148"/>
    </row>
    <row r="76" spans="1:6" ht="33.75" hidden="1" customHeight="1" outlineLevel="1">
      <c r="A76" s="160" t="s">
        <v>207</v>
      </c>
      <c r="B76" s="161"/>
      <c r="C76" s="149">
        <v>0</v>
      </c>
      <c r="D76" s="158">
        <v>0</v>
      </c>
      <c r="E76" s="148"/>
      <c r="F76" s="148"/>
    </row>
    <row r="77" spans="1:6" ht="33.75" hidden="1" customHeight="1" outlineLevel="1">
      <c r="A77" s="160" t="s">
        <v>208</v>
      </c>
      <c r="B77" s="161"/>
      <c r="C77" s="146">
        <v>415</v>
      </c>
      <c r="D77" s="157">
        <v>95524</v>
      </c>
      <c r="E77" s="148"/>
      <c r="F77" s="148"/>
    </row>
    <row r="78" spans="1:6" ht="33.75" hidden="1" customHeight="1" outlineLevel="1">
      <c r="A78" s="160" t="s">
        <v>209</v>
      </c>
      <c r="B78" s="161"/>
      <c r="C78" s="146">
        <v>225</v>
      </c>
      <c r="D78" s="157">
        <v>51956</v>
      </c>
      <c r="E78" s="148"/>
      <c r="F78" s="148"/>
    </row>
    <row r="79" spans="1:6" ht="33.75" hidden="1" customHeight="1" outlineLevel="1">
      <c r="A79" s="160" t="s">
        <v>210</v>
      </c>
      <c r="B79" s="161"/>
      <c r="C79" s="146">
        <v>1</v>
      </c>
      <c r="D79" s="157">
        <v>177.31</v>
      </c>
      <c r="E79" s="148"/>
      <c r="F79" s="148"/>
    </row>
    <row r="80" spans="1:6" ht="33.75" hidden="1" customHeight="1" outlineLevel="1">
      <c r="A80" s="160" t="s">
        <v>211</v>
      </c>
      <c r="B80" s="161"/>
      <c r="C80" s="146">
        <v>833</v>
      </c>
      <c r="D80" s="157">
        <v>189124</v>
      </c>
      <c r="E80" s="148"/>
      <c r="F80" s="148"/>
    </row>
    <row r="81" spans="1:6" ht="33.75" hidden="1" customHeight="1" outlineLevel="1">
      <c r="A81" s="160" t="s">
        <v>212</v>
      </c>
      <c r="B81" s="161"/>
      <c r="C81" s="146">
        <v>372</v>
      </c>
      <c r="D81" s="157">
        <v>84672</v>
      </c>
      <c r="E81" s="148"/>
      <c r="F81" s="148"/>
    </row>
    <row r="82" spans="1:6" ht="33.75" hidden="1" customHeight="1" outlineLevel="1">
      <c r="A82" s="160" t="s">
        <v>213</v>
      </c>
      <c r="B82" s="161"/>
      <c r="C82" s="146">
        <v>553</v>
      </c>
      <c r="D82" s="157">
        <v>124457</v>
      </c>
      <c r="E82" s="148"/>
      <c r="F82" s="148"/>
    </row>
    <row r="83" spans="1:6" ht="33.75" hidden="1" customHeight="1" outlineLevel="1">
      <c r="A83" s="160" t="s">
        <v>214</v>
      </c>
      <c r="B83" s="161"/>
      <c r="C83" s="146">
        <v>450</v>
      </c>
      <c r="D83" s="157">
        <v>101346</v>
      </c>
      <c r="E83" s="148"/>
      <c r="F83" s="148"/>
    </row>
    <row r="84" spans="1:6" ht="33.75" hidden="1" customHeight="1" outlineLevel="1">
      <c r="A84" s="160" t="s">
        <v>273</v>
      </c>
      <c r="B84" s="161"/>
      <c r="C84" s="146"/>
      <c r="D84" s="157"/>
      <c r="E84" s="148"/>
      <c r="F84" s="148"/>
    </row>
    <row r="85" spans="1:6" ht="33.75" hidden="1" customHeight="1" outlineLevel="1">
      <c r="A85" s="160" t="s">
        <v>215</v>
      </c>
      <c r="B85" s="161"/>
      <c r="C85" s="146">
        <v>191</v>
      </c>
      <c r="D85" s="157">
        <v>45128</v>
      </c>
      <c r="E85" s="148"/>
      <c r="F85" s="148"/>
    </row>
    <row r="86" spans="1:6" ht="33.75" hidden="1" customHeight="1" outlineLevel="1">
      <c r="A86" s="160" t="s">
        <v>216</v>
      </c>
      <c r="B86" s="161"/>
      <c r="C86" s="146">
        <v>0</v>
      </c>
      <c r="D86" s="157">
        <v>0</v>
      </c>
      <c r="E86" s="148"/>
      <c r="F86" s="148"/>
    </row>
    <row r="87" spans="1:6" ht="33.75" hidden="1" customHeight="1" outlineLevel="1">
      <c r="A87" s="160" t="s">
        <v>217</v>
      </c>
      <c r="B87" s="161"/>
      <c r="C87" s="146">
        <v>68</v>
      </c>
      <c r="D87" s="157">
        <v>16046</v>
      </c>
      <c r="E87" s="148"/>
      <c r="F87" s="148"/>
    </row>
    <row r="88" spans="1:6" ht="33.75" hidden="1" customHeight="1" outlineLevel="1">
      <c r="A88" s="160" t="s">
        <v>218</v>
      </c>
      <c r="B88" s="161"/>
      <c r="C88" s="146">
        <v>424</v>
      </c>
      <c r="D88" s="157">
        <v>96435</v>
      </c>
      <c r="E88" s="148"/>
      <c r="F88" s="148"/>
    </row>
    <row r="89" spans="1:6" ht="33.75" hidden="1" customHeight="1" outlineLevel="1">
      <c r="A89" s="160" t="s">
        <v>219</v>
      </c>
      <c r="B89" s="161"/>
      <c r="C89" s="146">
        <v>0</v>
      </c>
      <c r="D89" s="157">
        <v>0</v>
      </c>
      <c r="E89" s="148"/>
      <c r="F89" s="148"/>
    </row>
    <row r="90" spans="1:6" ht="33.75" hidden="1" customHeight="1" outlineLevel="1">
      <c r="A90" s="160" t="s">
        <v>220</v>
      </c>
      <c r="B90" s="161"/>
      <c r="C90" s="146">
        <v>0</v>
      </c>
      <c r="D90" s="157">
        <v>0</v>
      </c>
      <c r="E90" s="148"/>
      <c r="F90" s="148"/>
    </row>
    <row r="91" spans="1:6" ht="33.75" hidden="1" customHeight="1" outlineLevel="1">
      <c r="A91" s="160" t="s">
        <v>221</v>
      </c>
      <c r="B91" s="161"/>
      <c r="C91" s="146">
        <v>42</v>
      </c>
      <c r="D91" s="157">
        <v>9592</v>
      </c>
      <c r="E91" s="148"/>
      <c r="F91" s="148"/>
    </row>
    <row r="92" spans="1:6" ht="33.75" hidden="1" customHeight="1" outlineLevel="1">
      <c r="A92" s="160" t="s">
        <v>274</v>
      </c>
      <c r="B92" s="161"/>
      <c r="C92" s="146">
        <v>0</v>
      </c>
      <c r="D92" s="157">
        <v>0</v>
      </c>
      <c r="E92" s="148"/>
      <c r="F92" s="148"/>
    </row>
    <row r="93" spans="1:6" ht="33.75" hidden="1" customHeight="1" outlineLevel="1">
      <c r="A93" s="160" t="s">
        <v>222</v>
      </c>
      <c r="B93" s="161"/>
      <c r="C93" s="146">
        <v>2328</v>
      </c>
      <c r="D93" s="157">
        <v>491603</v>
      </c>
      <c r="E93" s="148"/>
      <c r="F93" s="148"/>
    </row>
    <row r="94" spans="1:6" ht="33.75" hidden="1" customHeight="1" outlineLevel="1">
      <c r="A94" s="160" t="s">
        <v>223</v>
      </c>
      <c r="B94" s="161"/>
      <c r="C94" s="146">
        <v>258</v>
      </c>
      <c r="D94" s="157">
        <v>94000.703493686116</v>
      </c>
      <c r="E94" s="148"/>
      <c r="F94" s="148"/>
    </row>
    <row r="95" spans="1:6" ht="33.75" hidden="1" customHeight="1" outlineLevel="1">
      <c r="A95" s="160" t="s">
        <v>224</v>
      </c>
      <c r="B95" s="161"/>
      <c r="C95" s="146">
        <v>86</v>
      </c>
      <c r="D95" s="157">
        <v>19226</v>
      </c>
      <c r="E95" s="148"/>
      <c r="F95" s="148"/>
    </row>
    <row r="96" spans="1:6" ht="33.75" hidden="1" customHeight="1" outlineLevel="1">
      <c r="A96" s="160" t="s">
        <v>225</v>
      </c>
      <c r="B96" s="161"/>
      <c r="C96" s="146">
        <v>385</v>
      </c>
      <c r="D96" s="157">
        <v>95039</v>
      </c>
      <c r="E96" s="148"/>
      <c r="F96" s="148"/>
    </row>
    <row r="97" spans="1:6" ht="14.1" customHeight="1" collapsed="1">
      <c r="A97" s="162" t="s">
        <v>294</v>
      </c>
      <c r="B97" s="161">
        <v>10</v>
      </c>
      <c r="C97" s="146">
        <f>SUM($C$71:$C$96)</f>
        <v>7654</v>
      </c>
      <c r="D97" s="157">
        <f>SUM($D$71:$D$96)</f>
        <v>1747120.7134936862</v>
      </c>
      <c r="E97" s="148"/>
      <c r="F97" s="148"/>
    </row>
    <row r="98" spans="1:6" ht="33.75" hidden="1" customHeight="1" outlineLevel="1">
      <c r="A98" s="155" t="s">
        <v>272</v>
      </c>
      <c r="B98" s="161"/>
      <c r="C98" s="146">
        <v>0</v>
      </c>
      <c r="D98" s="157">
        <v>0</v>
      </c>
      <c r="E98" s="148"/>
      <c r="F98" s="148"/>
    </row>
    <row r="99" spans="1:6" ht="33.75" hidden="1" customHeight="1" outlineLevel="1">
      <c r="A99" s="155" t="s">
        <v>203</v>
      </c>
      <c r="B99" s="161"/>
      <c r="C99" s="146">
        <v>1049</v>
      </c>
      <c r="D99" s="157">
        <v>248761</v>
      </c>
      <c r="E99" s="148"/>
      <c r="F99" s="148"/>
    </row>
    <row r="100" spans="1:6" ht="33.75" hidden="1" customHeight="1" outlineLevel="1">
      <c r="A100" s="155" t="s">
        <v>204</v>
      </c>
      <c r="B100" s="161"/>
      <c r="C100" s="146">
        <v>696</v>
      </c>
      <c r="D100" s="157">
        <v>182852.80000000002</v>
      </c>
      <c r="E100" s="148"/>
      <c r="F100" s="148"/>
    </row>
    <row r="101" spans="1:6" ht="33.75" hidden="1" customHeight="1" outlineLevel="1">
      <c r="A101" s="155" t="s">
        <v>205</v>
      </c>
      <c r="B101" s="161"/>
      <c r="C101" s="149"/>
      <c r="D101" s="158"/>
      <c r="E101" s="148"/>
      <c r="F101" s="148"/>
    </row>
    <row r="102" spans="1:6" ht="33.75" hidden="1" customHeight="1" outlineLevel="1">
      <c r="A102" s="155" t="s">
        <v>206</v>
      </c>
      <c r="B102" s="161"/>
      <c r="C102" s="149">
        <v>0</v>
      </c>
      <c r="D102" s="158">
        <v>0</v>
      </c>
      <c r="E102" s="148"/>
      <c r="F102" s="148"/>
    </row>
    <row r="103" spans="1:6" ht="33.75" hidden="1" customHeight="1" outlineLevel="1">
      <c r="A103" s="155" t="s">
        <v>207</v>
      </c>
      <c r="B103" s="161"/>
      <c r="C103" s="149">
        <v>0</v>
      </c>
      <c r="D103" s="158">
        <v>0</v>
      </c>
      <c r="E103" s="148"/>
      <c r="F103" s="148"/>
    </row>
    <row r="104" spans="1:6" ht="33.75" hidden="1" customHeight="1" outlineLevel="1">
      <c r="A104" s="155" t="s">
        <v>208</v>
      </c>
      <c r="B104" s="161"/>
      <c r="C104" s="146">
        <v>929</v>
      </c>
      <c r="D104" s="157">
        <v>234693</v>
      </c>
      <c r="E104" s="148"/>
      <c r="F104" s="148"/>
    </row>
    <row r="105" spans="1:6" ht="33.75" hidden="1" customHeight="1" outlineLevel="1">
      <c r="A105" s="155" t="s">
        <v>209</v>
      </c>
      <c r="B105" s="161"/>
      <c r="C105" s="146">
        <v>491</v>
      </c>
      <c r="D105" s="157">
        <v>122153</v>
      </c>
      <c r="E105" s="148"/>
      <c r="F105" s="148"/>
    </row>
    <row r="106" spans="1:6" ht="33.75" hidden="1" customHeight="1" outlineLevel="1">
      <c r="A106" s="155" t="s">
        <v>210</v>
      </c>
      <c r="B106" s="161"/>
      <c r="C106" s="146">
        <v>0</v>
      </c>
      <c r="D106" s="157">
        <v>0</v>
      </c>
      <c r="E106" s="148"/>
      <c r="F106" s="148"/>
    </row>
    <row r="107" spans="1:6" ht="33.75" hidden="1" customHeight="1" outlineLevel="1">
      <c r="A107" s="155" t="s">
        <v>211</v>
      </c>
      <c r="B107" s="161"/>
      <c r="C107" s="146">
        <v>1772</v>
      </c>
      <c r="D107" s="157">
        <v>462130</v>
      </c>
      <c r="E107" s="148"/>
      <c r="F107" s="148"/>
    </row>
    <row r="108" spans="1:6" ht="33.75" hidden="1" customHeight="1" outlineLevel="1">
      <c r="A108" s="155" t="s">
        <v>212</v>
      </c>
      <c r="B108" s="161"/>
      <c r="C108" s="146">
        <v>763</v>
      </c>
      <c r="D108" s="157">
        <v>189831.84999999998</v>
      </c>
      <c r="E108" s="148"/>
      <c r="F108" s="148"/>
    </row>
    <row r="109" spans="1:6" ht="33.75" hidden="1" customHeight="1" outlineLevel="1">
      <c r="A109" s="155" t="s">
        <v>213</v>
      </c>
      <c r="B109" s="161"/>
      <c r="C109" s="146">
        <v>1073</v>
      </c>
      <c r="D109" s="157">
        <v>272374</v>
      </c>
      <c r="E109" s="148"/>
      <c r="F109" s="148"/>
    </row>
    <row r="110" spans="1:6" ht="33.75" hidden="1" customHeight="1" outlineLevel="1">
      <c r="A110" s="155" t="s">
        <v>214</v>
      </c>
      <c r="B110" s="161"/>
      <c r="C110" s="146">
        <v>888</v>
      </c>
      <c r="D110" s="157">
        <v>228644</v>
      </c>
      <c r="E110" s="148"/>
      <c r="F110" s="148"/>
    </row>
    <row r="111" spans="1:6" ht="33.75" hidden="1" customHeight="1" outlineLevel="1">
      <c r="A111" s="155" t="s">
        <v>273</v>
      </c>
      <c r="B111" s="161"/>
      <c r="C111" s="146"/>
      <c r="D111" s="157"/>
      <c r="E111" s="148"/>
      <c r="F111" s="148"/>
    </row>
    <row r="112" spans="1:6" ht="33.75" hidden="1" customHeight="1" outlineLevel="1">
      <c r="A112" s="155" t="s">
        <v>215</v>
      </c>
      <c r="B112" s="161"/>
      <c r="C112" s="146">
        <v>289</v>
      </c>
      <c r="D112" s="157">
        <v>77904</v>
      </c>
      <c r="E112" s="148"/>
      <c r="F112" s="148"/>
    </row>
    <row r="113" spans="1:6" ht="33.75" hidden="1" customHeight="1" outlineLevel="1">
      <c r="A113" s="155" t="s">
        <v>216</v>
      </c>
      <c r="B113" s="161"/>
      <c r="C113" s="146">
        <v>0</v>
      </c>
      <c r="D113" s="157">
        <v>0</v>
      </c>
      <c r="E113" s="148"/>
      <c r="F113" s="148"/>
    </row>
    <row r="114" spans="1:6" ht="33.75" hidden="1" customHeight="1" outlineLevel="1">
      <c r="A114" s="155" t="s">
        <v>217</v>
      </c>
      <c r="B114" s="161"/>
      <c r="C114" s="146">
        <v>131</v>
      </c>
      <c r="D114" s="157">
        <v>34532</v>
      </c>
      <c r="E114" s="148"/>
      <c r="F114" s="148"/>
    </row>
    <row r="115" spans="1:6" ht="33.75" hidden="1" customHeight="1" outlineLevel="1">
      <c r="A115" s="155" t="s">
        <v>218</v>
      </c>
      <c r="B115" s="161"/>
      <c r="C115" s="146">
        <v>796</v>
      </c>
      <c r="D115" s="157">
        <v>203761</v>
      </c>
      <c r="E115" s="148"/>
      <c r="F115" s="148"/>
    </row>
    <row r="116" spans="1:6" ht="33.75" hidden="1" customHeight="1" outlineLevel="1">
      <c r="A116" s="155" t="s">
        <v>219</v>
      </c>
      <c r="B116" s="161"/>
      <c r="C116" s="146">
        <v>2</v>
      </c>
      <c r="D116" s="157">
        <v>200</v>
      </c>
      <c r="E116" s="148"/>
      <c r="F116" s="148"/>
    </row>
    <row r="117" spans="1:6" ht="33.75" hidden="1" customHeight="1" outlineLevel="1">
      <c r="A117" s="155" t="s">
        <v>220</v>
      </c>
      <c r="B117" s="161"/>
      <c r="C117" s="146">
        <v>4</v>
      </c>
      <c r="D117" s="157">
        <v>1038</v>
      </c>
      <c r="E117" s="148"/>
      <c r="F117" s="148"/>
    </row>
    <row r="118" spans="1:6" ht="33.75" hidden="1" customHeight="1" outlineLevel="1">
      <c r="A118" s="155" t="s">
        <v>221</v>
      </c>
      <c r="B118" s="161"/>
      <c r="C118" s="146">
        <v>232</v>
      </c>
      <c r="D118" s="157">
        <v>64905.9</v>
      </c>
      <c r="E118" s="148"/>
      <c r="F118" s="148"/>
    </row>
    <row r="119" spans="1:6" ht="33.75" hidden="1" customHeight="1" outlineLevel="1">
      <c r="A119" s="155" t="s">
        <v>274</v>
      </c>
      <c r="B119" s="161"/>
      <c r="C119" s="146">
        <v>5</v>
      </c>
      <c r="D119" s="157">
        <v>1352</v>
      </c>
      <c r="E119" s="148"/>
      <c r="F119" s="148"/>
    </row>
    <row r="120" spans="1:6" ht="33.75" hidden="1" customHeight="1" outlineLevel="1">
      <c r="A120" s="155" t="s">
        <v>222</v>
      </c>
      <c r="B120" s="161"/>
      <c r="C120" s="146">
        <v>4473</v>
      </c>
      <c r="D120" s="157">
        <v>1003071.4500000001</v>
      </c>
      <c r="E120" s="148"/>
      <c r="F120" s="148"/>
    </row>
    <row r="121" spans="1:6" ht="33.75" hidden="1" customHeight="1" outlineLevel="1">
      <c r="A121" s="155" t="s">
        <v>223</v>
      </c>
      <c r="B121" s="161"/>
      <c r="C121" s="146">
        <v>663</v>
      </c>
      <c r="D121" s="157">
        <v>274640.45218509051</v>
      </c>
      <c r="E121" s="148"/>
      <c r="F121" s="148"/>
    </row>
    <row r="122" spans="1:6" ht="33.75" hidden="1" customHeight="1" outlineLevel="1">
      <c r="A122" s="155" t="s">
        <v>224</v>
      </c>
      <c r="B122" s="161"/>
      <c r="C122" s="146">
        <v>189</v>
      </c>
      <c r="D122" s="157">
        <v>51542.85</v>
      </c>
      <c r="E122" s="148"/>
      <c r="F122" s="148"/>
    </row>
    <row r="123" spans="1:6" ht="33.75" hidden="1" customHeight="1" outlineLevel="1">
      <c r="A123" s="155" t="s">
        <v>225</v>
      </c>
      <c r="B123" s="161"/>
      <c r="C123" s="146">
        <v>969</v>
      </c>
      <c r="D123" s="157">
        <v>285120</v>
      </c>
      <c r="E123" s="148"/>
      <c r="F123" s="148"/>
    </row>
    <row r="124" spans="1:6" ht="14.1" customHeight="1" collapsed="1">
      <c r="A124" s="159" t="s">
        <v>295</v>
      </c>
      <c r="B124" s="161">
        <v>20</v>
      </c>
      <c r="C124" s="146">
        <f>SUM($C$98:$C$123)</f>
        <v>15414</v>
      </c>
      <c r="D124" s="157">
        <f>SUM($D$98:$D$123)</f>
        <v>3939507.3021850907</v>
      </c>
      <c r="E124" s="148"/>
      <c r="F124" s="148"/>
    </row>
    <row r="125" spans="1:6" ht="33.75" hidden="1" customHeight="1" outlineLevel="1">
      <c r="A125" s="163" t="s">
        <v>272</v>
      </c>
      <c r="B125" s="164"/>
      <c r="C125" s="165">
        <v>0</v>
      </c>
      <c r="D125" s="152">
        <v>0</v>
      </c>
      <c r="E125" s="148"/>
      <c r="F125" s="148"/>
    </row>
    <row r="126" spans="1:6" ht="33.75" hidden="1" customHeight="1" outlineLevel="1">
      <c r="A126" s="163" t="s">
        <v>203</v>
      </c>
      <c r="B126" s="164"/>
      <c r="C126" s="165">
        <v>931</v>
      </c>
      <c r="D126" s="152">
        <v>279778</v>
      </c>
      <c r="E126" s="148"/>
      <c r="F126" s="148"/>
    </row>
    <row r="127" spans="1:6" ht="33.75" hidden="1" customHeight="1" outlineLevel="1">
      <c r="A127" s="163" t="s">
        <v>204</v>
      </c>
      <c r="B127" s="164"/>
      <c r="C127" s="165">
        <v>876</v>
      </c>
      <c r="D127" s="152">
        <v>260882.25</v>
      </c>
      <c r="E127" s="148"/>
      <c r="F127" s="148"/>
    </row>
    <row r="128" spans="1:6" ht="33.75" hidden="1" customHeight="1" outlineLevel="1">
      <c r="A128" s="163" t="s">
        <v>205</v>
      </c>
      <c r="B128" s="164"/>
      <c r="C128" s="166"/>
      <c r="D128" s="151"/>
      <c r="E128" s="148"/>
      <c r="F128" s="148"/>
    </row>
    <row r="129" spans="1:6" ht="33.75" hidden="1" customHeight="1" outlineLevel="1">
      <c r="A129" s="163" t="s">
        <v>206</v>
      </c>
      <c r="B129" s="164"/>
      <c r="C129" s="166">
        <v>0</v>
      </c>
      <c r="D129" s="151">
        <v>0</v>
      </c>
      <c r="E129" s="148"/>
      <c r="F129" s="148"/>
    </row>
    <row r="130" spans="1:6" ht="33.75" hidden="1" customHeight="1" outlineLevel="1">
      <c r="A130" s="163" t="s">
        <v>207</v>
      </c>
      <c r="B130" s="164"/>
      <c r="C130" s="166">
        <v>2</v>
      </c>
      <c r="D130" s="151">
        <v>437</v>
      </c>
      <c r="E130" s="148"/>
      <c r="F130" s="148"/>
    </row>
    <row r="131" spans="1:6" ht="33.75" hidden="1" customHeight="1" outlineLevel="1">
      <c r="A131" s="163" t="s">
        <v>208</v>
      </c>
      <c r="B131" s="164"/>
      <c r="C131" s="165">
        <v>1158</v>
      </c>
      <c r="D131" s="152">
        <v>353425</v>
      </c>
      <c r="E131" s="148"/>
      <c r="F131" s="148"/>
    </row>
    <row r="132" spans="1:6" ht="33.75" hidden="1" customHeight="1" outlineLevel="1">
      <c r="A132" s="163" t="s">
        <v>209</v>
      </c>
      <c r="B132" s="164"/>
      <c r="C132" s="165">
        <v>557</v>
      </c>
      <c r="D132" s="152">
        <v>162778</v>
      </c>
      <c r="E132" s="148"/>
      <c r="F132" s="148"/>
    </row>
    <row r="133" spans="1:6" ht="33.75" hidden="1" customHeight="1" outlineLevel="1">
      <c r="A133" s="163" t="s">
        <v>210</v>
      </c>
      <c r="B133" s="164"/>
      <c r="C133" s="165">
        <v>0</v>
      </c>
      <c r="D133" s="152">
        <v>0</v>
      </c>
      <c r="E133" s="148"/>
      <c r="F133" s="148"/>
    </row>
    <row r="134" spans="1:6" ht="33.75" hidden="1" customHeight="1" outlineLevel="1">
      <c r="A134" s="163" t="s">
        <v>211</v>
      </c>
      <c r="B134" s="164"/>
      <c r="C134" s="165">
        <v>2140</v>
      </c>
      <c r="D134" s="152">
        <v>668096</v>
      </c>
      <c r="E134" s="148"/>
      <c r="F134" s="148"/>
    </row>
    <row r="135" spans="1:6" ht="33.75" hidden="1" customHeight="1" outlineLevel="1">
      <c r="A135" s="163" t="s">
        <v>212</v>
      </c>
      <c r="B135" s="164"/>
      <c r="C135" s="165">
        <v>977</v>
      </c>
      <c r="D135" s="152">
        <v>286249.40000000002</v>
      </c>
      <c r="E135" s="148"/>
      <c r="F135" s="148"/>
    </row>
    <row r="136" spans="1:6" ht="33.75" hidden="1" customHeight="1" outlineLevel="1">
      <c r="A136" s="163" t="s">
        <v>213</v>
      </c>
      <c r="B136" s="164"/>
      <c r="C136" s="165">
        <v>1200</v>
      </c>
      <c r="D136" s="152">
        <v>360037</v>
      </c>
      <c r="E136" s="148"/>
      <c r="F136" s="148"/>
    </row>
    <row r="137" spans="1:6" ht="33.75" hidden="1" customHeight="1" outlineLevel="1">
      <c r="A137" s="163" t="s">
        <v>214</v>
      </c>
      <c r="B137" s="164"/>
      <c r="C137" s="165">
        <v>1087</v>
      </c>
      <c r="D137" s="152">
        <v>326287</v>
      </c>
      <c r="E137" s="148"/>
      <c r="F137" s="148"/>
    </row>
    <row r="138" spans="1:6" ht="33.75" hidden="1" customHeight="1" outlineLevel="1">
      <c r="A138" s="163" t="s">
        <v>273</v>
      </c>
      <c r="B138" s="164"/>
      <c r="C138" s="165"/>
      <c r="D138" s="152"/>
      <c r="E138" s="148"/>
      <c r="F138" s="148"/>
    </row>
    <row r="139" spans="1:6" ht="33.75" hidden="1" customHeight="1" outlineLevel="1">
      <c r="A139" s="163" t="s">
        <v>215</v>
      </c>
      <c r="B139" s="164"/>
      <c r="C139" s="165">
        <v>343</v>
      </c>
      <c r="D139" s="152">
        <v>108784</v>
      </c>
      <c r="E139" s="148"/>
      <c r="F139" s="148"/>
    </row>
    <row r="140" spans="1:6" ht="33.75" hidden="1" customHeight="1" outlineLevel="1">
      <c r="A140" s="163" t="s">
        <v>216</v>
      </c>
      <c r="B140" s="164"/>
      <c r="C140" s="165">
        <v>0</v>
      </c>
      <c r="D140" s="152">
        <v>0</v>
      </c>
      <c r="E140" s="148"/>
      <c r="F140" s="148"/>
    </row>
    <row r="141" spans="1:6" ht="33.75" hidden="1" customHeight="1" outlineLevel="1">
      <c r="A141" s="163" t="s">
        <v>217</v>
      </c>
      <c r="B141" s="164"/>
      <c r="C141" s="165">
        <v>154</v>
      </c>
      <c r="D141" s="152">
        <v>51289</v>
      </c>
      <c r="E141" s="148"/>
      <c r="F141" s="148"/>
    </row>
    <row r="142" spans="1:6" ht="33.75" hidden="1" customHeight="1" outlineLevel="1">
      <c r="A142" s="163" t="s">
        <v>218</v>
      </c>
      <c r="B142" s="164"/>
      <c r="C142" s="165">
        <v>1079</v>
      </c>
      <c r="D142" s="152">
        <v>328336</v>
      </c>
      <c r="E142" s="148"/>
      <c r="F142" s="148"/>
    </row>
    <row r="143" spans="1:6" ht="33.75" hidden="1" customHeight="1" outlineLevel="1">
      <c r="A143" s="163" t="s">
        <v>219</v>
      </c>
      <c r="B143" s="164"/>
      <c r="C143" s="165">
        <v>1</v>
      </c>
      <c r="D143" s="152">
        <v>100</v>
      </c>
      <c r="E143" s="148"/>
      <c r="F143" s="148"/>
    </row>
    <row r="144" spans="1:6" ht="33.75" hidden="1" customHeight="1" outlineLevel="1">
      <c r="A144" s="163" t="s">
        <v>220</v>
      </c>
      <c r="B144" s="164"/>
      <c r="C144" s="165">
        <v>14</v>
      </c>
      <c r="D144" s="152">
        <v>4819</v>
      </c>
      <c r="E144" s="148"/>
      <c r="F144" s="148"/>
    </row>
    <row r="145" spans="1:6" ht="33.75" hidden="1" customHeight="1" outlineLevel="1">
      <c r="A145" s="163" t="s">
        <v>221</v>
      </c>
      <c r="B145" s="164"/>
      <c r="C145" s="165">
        <v>333</v>
      </c>
      <c r="D145" s="152">
        <v>100244</v>
      </c>
      <c r="E145" s="148"/>
      <c r="F145" s="148"/>
    </row>
    <row r="146" spans="1:6" ht="33.75" hidden="1" customHeight="1" outlineLevel="1">
      <c r="A146" s="163" t="s">
        <v>274</v>
      </c>
      <c r="B146" s="164"/>
      <c r="C146" s="165">
        <v>6</v>
      </c>
      <c r="D146" s="152">
        <v>1900</v>
      </c>
      <c r="E146" s="148"/>
      <c r="F146" s="148"/>
    </row>
    <row r="147" spans="1:6" ht="33.75" hidden="1" customHeight="1" outlineLevel="1">
      <c r="A147" s="163" t="s">
        <v>222</v>
      </c>
      <c r="B147" s="164"/>
      <c r="C147" s="165">
        <v>4034</v>
      </c>
      <c r="D147" s="152">
        <v>1181121.1499999999</v>
      </c>
      <c r="E147" s="148"/>
      <c r="F147" s="148"/>
    </row>
    <row r="148" spans="1:6" ht="33.75" hidden="1" customHeight="1" outlineLevel="1">
      <c r="A148" s="163" t="s">
        <v>223</v>
      </c>
      <c r="B148" s="164"/>
      <c r="C148" s="165">
        <v>769</v>
      </c>
      <c r="D148" s="152">
        <v>386337.24635672307</v>
      </c>
      <c r="E148" s="148"/>
      <c r="F148" s="148"/>
    </row>
    <row r="149" spans="1:6" ht="33.75" hidden="1" customHeight="1" outlineLevel="1">
      <c r="A149" s="163" t="s">
        <v>224</v>
      </c>
      <c r="B149" s="164"/>
      <c r="C149" s="165">
        <v>260</v>
      </c>
      <c r="D149" s="152">
        <v>84440.049999999988</v>
      </c>
      <c r="E149" s="148"/>
      <c r="F149" s="148"/>
    </row>
    <row r="150" spans="1:6" ht="33.75" hidden="1" customHeight="1" outlineLevel="1">
      <c r="A150" s="163" t="s">
        <v>225</v>
      </c>
      <c r="B150" s="164"/>
      <c r="C150" s="165">
        <v>1549</v>
      </c>
      <c r="D150" s="152">
        <v>567663.19999999995</v>
      </c>
      <c r="E150" s="148"/>
      <c r="F150" s="148"/>
    </row>
    <row r="151" spans="1:6" ht="14.1" customHeight="1" collapsed="1">
      <c r="A151" s="167" t="s">
        <v>296</v>
      </c>
      <c r="B151" s="164">
        <v>30</v>
      </c>
      <c r="C151" s="165">
        <f>SUM($C$125:$C$150)</f>
        <v>17470</v>
      </c>
      <c r="D151" s="152">
        <f>SUM($D$125:$D$150)</f>
        <v>5513003.2963567227</v>
      </c>
      <c r="E151" s="148"/>
      <c r="F151" s="148"/>
    </row>
    <row r="152" spans="1:6" ht="33.75" hidden="1" customHeight="1" outlineLevel="1">
      <c r="A152" s="163" t="s">
        <v>272</v>
      </c>
      <c r="B152" s="164"/>
      <c r="C152" s="165">
        <v>0</v>
      </c>
      <c r="D152" s="152">
        <v>0</v>
      </c>
      <c r="E152" s="148"/>
      <c r="F152" s="148"/>
    </row>
    <row r="153" spans="1:6" ht="33.75" hidden="1" customHeight="1" outlineLevel="1">
      <c r="A153" s="163" t="s">
        <v>203</v>
      </c>
      <c r="B153" s="164"/>
      <c r="C153" s="165">
        <v>995</v>
      </c>
      <c r="D153" s="152">
        <v>352232</v>
      </c>
      <c r="E153" s="148"/>
      <c r="F153" s="148"/>
    </row>
    <row r="154" spans="1:6" ht="33.75" hidden="1" customHeight="1" outlineLevel="1">
      <c r="A154" s="163" t="s">
        <v>204</v>
      </c>
      <c r="B154" s="164"/>
      <c r="C154" s="165">
        <v>994</v>
      </c>
      <c r="D154" s="152">
        <v>352265.65</v>
      </c>
      <c r="E154" s="148"/>
      <c r="F154" s="148"/>
    </row>
    <row r="155" spans="1:6" ht="33.75" hidden="1" customHeight="1" outlineLevel="1">
      <c r="A155" s="163" t="s">
        <v>205</v>
      </c>
      <c r="B155" s="164"/>
      <c r="C155" s="166"/>
      <c r="D155" s="151"/>
      <c r="E155" s="148"/>
      <c r="F155" s="148"/>
    </row>
    <row r="156" spans="1:6" ht="33.75" hidden="1" customHeight="1" outlineLevel="1">
      <c r="A156" s="163" t="s">
        <v>206</v>
      </c>
      <c r="B156" s="164"/>
      <c r="C156" s="166">
        <v>0</v>
      </c>
      <c r="D156" s="151">
        <v>0</v>
      </c>
      <c r="E156" s="148"/>
      <c r="F156" s="148"/>
    </row>
    <row r="157" spans="1:6" ht="33.75" hidden="1" customHeight="1" outlineLevel="1">
      <c r="A157" s="163" t="s">
        <v>207</v>
      </c>
      <c r="B157" s="164"/>
      <c r="C157" s="166">
        <v>0</v>
      </c>
      <c r="D157" s="151">
        <v>0</v>
      </c>
      <c r="E157" s="148"/>
      <c r="F157" s="148"/>
    </row>
    <row r="158" spans="1:6" ht="33.75" hidden="1" customHeight="1" outlineLevel="1">
      <c r="A158" s="163" t="s">
        <v>208</v>
      </c>
      <c r="B158" s="164"/>
      <c r="C158" s="165">
        <v>1415</v>
      </c>
      <c r="D158" s="152">
        <v>501965</v>
      </c>
      <c r="E158" s="148"/>
      <c r="F158" s="148"/>
    </row>
    <row r="159" spans="1:6" ht="33.75" hidden="1" customHeight="1" outlineLevel="1">
      <c r="A159" s="163" t="s">
        <v>209</v>
      </c>
      <c r="B159" s="164"/>
      <c r="C159" s="165">
        <v>598</v>
      </c>
      <c r="D159" s="152">
        <v>210080</v>
      </c>
      <c r="E159" s="148"/>
      <c r="F159" s="148"/>
    </row>
    <row r="160" spans="1:6" ht="33.75" hidden="1" customHeight="1" outlineLevel="1">
      <c r="A160" s="163" t="s">
        <v>210</v>
      </c>
      <c r="B160" s="164"/>
      <c r="C160" s="165">
        <v>2</v>
      </c>
      <c r="D160" s="152">
        <v>538.75</v>
      </c>
      <c r="E160" s="148"/>
      <c r="F160" s="148"/>
    </row>
    <row r="161" spans="1:6" ht="33.75" hidden="1" customHeight="1" outlineLevel="1">
      <c r="A161" s="163" t="s">
        <v>211</v>
      </c>
      <c r="B161" s="164"/>
      <c r="C161" s="165">
        <v>2449</v>
      </c>
      <c r="D161" s="152">
        <v>869483</v>
      </c>
      <c r="E161" s="148"/>
      <c r="F161" s="148"/>
    </row>
    <row r="162" spans="1:6" ht="33.75" hidden="1" customHeight="1" outlineLevel="1">
      <c r="A162" s="163" t="s">
        <v>212</v>
      </c>
      <c r="B162" s="164"/>
      <c r="C162" s="165">
        <v>1256</v>
      </c>
      <c r="D162" s="152">
        <v>447872.90000000008</v>
      </c>
      <c r="E162" s="148"/>
      <c r="F162" s="148"/>
    </row>
    <row r="163" spans="1:6" ht="33.75" hidden="1" customHeight="1" outlineLevel="1">
      <c r="A163" s="163" t="s">
        <v>213</v>
      </c>
      <c r="B163" s="164"/>
      <c r="C163" s="165">
        <v>1409</v>
      </c>
      <c r="D163" s="152">
        <v>489595</v>
      </c>
      <c r="E163" s="148"/>
      <c r="F163" s="148"/>
    </row>
    <row r="164" spans="1:6" ht="33.75" hidden="1" customHeight="1" outlineLevel="1">
      <c r="A164" s="163" t="s">
        <v>214</v>
      </c>
      <c r="B164" s="164"/>
      <c r="C164" s="165">
        <v>1154</v>
      </c>
      <c r="D164" s="152">
        <v>412877</v>
      </c>
      <c r="E164" s="148"/>
      <c r="F164" s="148"/>
    </row>
    <row r="165" spans="1:6" ht="33.75" hidden="1" customHeight="1" outlineLevel="1">
      <c r="A165" s="163" t="s">
        <v>273</v>
      </c>
      <c r="B165" s="164"/>
      <c r="C165" s="165"/>
      <c r="D165" s="152"/>
      <c r="E165" s="148"/>
      <c r="F165" s="148"/>
    </row>
    <row r="166" spans="1:6" ht="33.75" hidden="1" customHeight="1" outlineLevel="1">
      <c r="A166" s="163" t="s">
        <v>215</v>
      </c>
      <c r="B166" s="164"/>
      <c r="C166" s="165">
        <v>397</v>
      </c>
      <c r="D166" s="152">
        <v>141974</v>
      </c>
      <c r="E166" s="148"/>
      <c r="F166" s="148"/>
    </row>
    <row r="167" spans="1:6" ht="33.75" hidden="1" customHeight="1" outlineLevel="1">
      <c r="A167" s="163" t="s">
        <v>216</v>
      </c>
      <c r="B167" s="164"/>
      <c r="C167" s="165">
        <v>2</v>
      </c>
      <c r="D167" s="152">
        <v>844</v>
      </c>
      <c r="E167" s="148"/>
      <c r="F167" s="148"/>
    </row>
    <row r="168" spans="1:6" ht="33.75" hidden="1" customHeight="1" outlineLevel="1">
      <c r="A168" s="163" t="s">
        <v>217</v>
      </c>
      <c r="B168" s="164"/>
      <c r="C168" s="165">
        <v>221</v>
      </c>
      <c r="D168" s="152">
        <v>82268</v>
      </c>
      <c r="E168" s="148"/>
      <c r="F168" s="148"/>
    </row>
    <row r="169" spans="1:6" ht="33.75" hidden="1" customHeight="1" outlineLevel="1">
      <c r="A169" s="163" t="s">
        <v>218</v>
      </c>
      <c r="B169" s="164"/>
      <c r="C169" s="165">
        <v>1388</v>
      </c>
      <c r="D169" s="152">
        <v>492972.14999999997</v>
      </c>
      <c r="E169" s="148"/>
      <c r="F169" s="148"/>
    </row>
    <row r="170" spans="1:6" ht="33.75" hidden="1" customHeight="1" outlineLevel="1">
      <c r="A170" s="163" t="s">
        <v>219</v>
      </c>
      <c r="B170" s="164"/>
      <c r="C170" s="165">
        <v>2</v>
      </c>
      <c r="D170" s="152">
        <v>550</v>
      </c>
      <c r="E170" s="148"/>
      <c r="F170" s="148"/>
    </row>
    <row r="171" spans="1:6" ht="33.75" hidden="1" customHeight="1" outlineLevel="1">
      <c r="A171" s="163" t="s">
        <v>220</v>
      </c>
      <c r="B171" s="164"/>
      <c r="C171" s="165">
        <v>6</v>
      </c>
      <c r="D171" s="152">
        <v>2432</v>
      </c>
      <c r="E171" s="148"/>
      <c r="F171" s="148"/>
    </row>
    <row r="172" spans="1:6" ht="33.75" hidden="1" customHeight="1" outlineLevel="1">
      <c r="A172" s="163" t="s">
        <v>221</v>
      </c>
      <c r="B172" s="164"/>
      <c r="C172" s="165">
        <v>278</v>
      </c>
      <c r="D172" s="152">
        <v>98452</v>
      </c>
      <c r="E172" s="148"/>
      <c r="F172" s="148"/>
    </row>
    <row r="173" spans="1:6" ht="33.75" hidden="1" customHeight="1" outlineLevel="1">
      <c r="A173" s="163" t="s">
        <v>274</v>
      </c>
      <c r="B173" s="164"/>
      <c r="C173" s="165">
        <v>7</v>
      </c>
      <c r="D173" s="152">
        <v>2426</v>
      </c>
      <c r="E173" s="148"/>
      <c r="F173" s="148"/>
    </row>
    <row r="174" spans="1:6" ht="33.75" hidden="1" customHeight="1" outlineLevel="1">
      <c r="A174" s="163" t="s">
        <v>222</v>
      </c>
      <c r="B174" s="164"/>
      <c r="C174" s="165">
        <v>4039</v>
      </c>
      <c r="D174" s="152">
        <v>1375107.9999999998</v>
      </c>
      <c r="E174" s="148"/>
      <c r="F174" s="148"/>
    </row>
    <row r="175" spans="1:6" ht="33.75" hidden="1" customHeight="1" outlineLevel="1">
      <c r="A175" s="163" t="s">
        <v>223</v>
      </c>
      <c r="B175" s="164"/>
      <c r="C175" s="165">
        <v>865</v>
      </c>
      <c r="D175" s="152">
        <v>499468.17101970169</v>
      </c>
      <c r="E175" s="148"/>
      <c r="F175" s="148"/>
    </row>
    <row r="176" spans="1:6" ht="33.75" hidden="1" customHeight="1" outlineLevel="1">
      <c r="A176" s="163" t="s">
        <v>224</v>
      </c>
      <c r="B176" s="164"/>
      <c r="C176" s="165">
        <v>330</v>
      </c>
      <c r="D176" s="152">
        <v>123150.68000000002</v>
      </c>
      <c r="E176" s="148"/>
      <c r="F176" s="148"/>
    </row>
    <row r="177" spans="1:6" ht="33.75" hidden="1" customHeight="1" outlineLevel="1">
      <c r="A177" s="163" t="s">
        <v>225</v>
      </c>
      <c r="B177" s="164"/>
      <c r="C177" s="165">
        <v>1668</v>
      </c>
      <c r="D177" s="152">
        <v>725502.75</v>
      </c>
      <c r="E177" s="148"/>
      <c r="F177" s="148"/>
    </row>
    <row r="178" spans="1:6" ht="14.1" customHeight="1" collapsed="1">
      <c r="A178" s="167" t="s">
        <v>297</v>
      </c>
      <c r="B178" s="164">
        <v>40</v>
      </c>
      <c r="C178" s="165">
        <f>SUM($C$152:$C$177)</f>
        <v>19475</v>
      </c>
      <c r="D178" s="152">
        <f>SUM($D$152:$D$177)</f>
        <v>7182057.0510197012</v>
      </c>
      <c r="E178" s="148"/>
      <c r="F178" s="148"/>
    </row>
    <row r="179" spans="1:6" ht="33.75" hidden="1" customHeight="1" outlineLevel="1">
      <c r="A179" s="163" t="s">
        <v>272</v>
      </c>
      <c r="B179" s="164"/>
      <c r="C179" s="165">
        <v>0</v>
      </c>
      <c r="D179" s="152">
        <v>0</v>
      </c>
      <c r="E179" s="148"/>
      <c r="F179" s="148"/>
    </row>
    <row r="180" spans="1:6" ht="33.75" hidden="1" customHeight="1" outlineLevel="1">
      <c r="A180" s="163" t="s">
        <v>203</v>
      </c>
      <c r="B180" s="164"/>
      <c r="C180" s="165">
        <v>1047</v>
      </c>
      <c r="D180" s="152">
        <v>424180</v>
      </c>
      <c r="E180" s="148"/>
      <c r="F180" s="148"/>
    </row>
    <row r="181" spans="1:6" ht="33.75" hidden="1" customHeight="1" outlineLevel="1">
      <c r="A181" s="163" t="s">
        <v>204</v>
      </c>
      <c r="B181" s="164"/>
      <c r="C181" s="165">
        <v>1046</v>
      </c>
      <c r="D181" s="152">
        <v>400588.60000000003</v>
      </c>
      <c r="E181" s="148"/>
      <c r="F181" s="148"/>
    </row>
    <row r="182" spans="1:6" ht="33.75" hidden="1" customHeight="1" outlineLevel="1">
      <c r="A182" s="163" t="s">
        <v>205</v>
      </c>
      <c r="B182" s="164"/>
      <c r="C182" s="166"/>
      <c r="D182" s="151"/>
      <c r="E182" s="148"/>
      <c r="F182" s="148"/>
    </row>
    <row r="183" spans="1:6" ht="33.75" hidden="1" customHeight="1" outlineLevel="1">
      <c r="A183" s="163" t="s">
        <v>206</v>
      </c>
      <c r="B183" s="164"/>
      <c r="C183" s="166">
        <v>0</v>
      </c>
      <c r="D183" s="151">
        <v>0</v>
      </c>
      <c r="E183" s="148"/>
      <c r="F183" s="148"/>
    </row>
    <row r="184" spans="1:6" ht="33.75" hidden="1" customHeight="1" outlineLevel="1">
      <c r="A184" s="163" t="s">
        <v>207</v>
      </c>
      <c r="B184" s="164"/>
      <c r="C184" s="166">
        <v>0</v>
      </c>
      <c r="D184" s="151">
        <v>0</v>
      </c>
      <c r="E184" s="148"/>
      <c r="F184" s="148"/>
    </row>
    <row r="185" spans="1:6" ht="33.75" hidden="1" customHeight="1" outlineLevel="1">
      <c r="A185" s="163" t="s">
        <v>208</v>
      </c>
      <c r="B185" s="164"/>
      <c r="C185" s="165">
        <v>1713</v>
      </c>
      <c r="D185" s="152">
        <v>684175</v>
      </c>
      <c r="E185" s="148"/>
      <c r="F185" s="148"/>
    </row>
    <row r="186" spans="1:6" ht="33.75" hidden="1" customHeight="1" outlineLevel="1">
      <c r="A186" s="163" t="s">
        <v>209</v>
      </c>
      <c r="B186" s="164"/>
      <c r="C186" s="165">
        <v>620</v>
      </c>
      <c r="D186" s="152">
        <v>233352</v>
      </c>
      <c r="E186" s="148"/>
      <c r="F186" s="148"/>
    </row>
    <row r="187" spans="1:6" ht="33.75" hidden="1" customHeight="1" outlineLevel="1">
      <c r="A187" s="163" t="s">
        <v>210</v>
      </c>
      <c r="B187" s="164"/>
      <c r="C187" s="165">
        <v>0</v>
      </c>
      <c r="D187" s="152">
        <v>0</v>
      </c>
      <c r="E187" s="148"/>
      <c r="F187" s="148"/>
    </row>
    <row r="188" spans="1:6" ht="33.75" hidden="1" customHeight="1" outlineLevel="1">
      <c r="A188" s="163" t="s">
        <v>212</v>
      </c>
      <c r="B188" s="164"/>
      <c r="C188" s="165">
        <v>1666</v>
      </c>
      <c r="D188" s="152">
        <v>688913</v>
      </c>
      <c r="E188" s="148"/>
      <c r="F188" s="148"/>
    </row>
    <row r="189" spans="1:6" ht="33.75" hidden="1" customHeight="1" outlineLevel="1">
      <c r="A189" s="163" t="s">
        <v>211</v>
      </c>
      <c r="B189" s="164"/>
      <c r="C189" s="165">
        <v>2683</v>
      </c>
      <c r="D189" s="152">
        <v>1057848</v>
      </c>
      <c r="E189" s="148"/>
      <c r="F189" s="148"/>
    </row>
    <row r="190" spans="1:6" ht="33.75" hidden="1" customHeight="1" outlineLevel="1">
      <c r="A190" s="163" t="s">
        <v>213</v>
      </c>
      <c r="B190" s="164"/>
      <c r="C190" s="165">
        <v>1572</v>
      </c>
      <c r="D190" s="152">
        <v>619114</v>
      </c>
      <c r="E190" s="148"/>
      <c r="F190" s="148"/>
    </row>
    <row r="191" spans="1:6" ht="33.75" hidden="1" customHeight="1" outlineLevel="1">
      <c r="A191" s="163" t="s">
        <v>214</v>
      </c>
      <c r="B191" s="164"/>
      <c r="C191" s="165">
        <v>1337</v>
      </c>
      <c r="D191" s="152">
        <v>523953</v>
      </c>
      <c r="E191" s="148"/>
      <c r="F191" s="148"/>
    </row>
    <row r="192" spans="1:6" ht="33.75" hidden="1" customHeight="1" outlineLevel="1">
      <c r="A192" s="163" t="s">
        <v>273</v>
      </c>
      <c r="B192" s="164"/>
      <c r="C192" s="165"/>
      <c r="D192" s="152"/>
      <c r="E192" s="148"/>
      <c r="F192" s="148"/>
    </row>
    <row r="193" spans="1:6" ht="33.75" hidden="1" customHeight="1" outlineLevel="1">
      <c r="A193" s="163" t="s">
        <v>215</v>
      </c>
      <c r="B193" s="164"/>
      <c r="C193" s="165">
        <v>469</v>
      </c>
      <c r="D193" s="152">
        <v>188188</v>
      </c>
      <c r="E193" s="148"/>
      <c r="F193" s="148"/>
    </row>
    <row r="194" spans="1:6" ht="33.75" hidden="1" customHeight="1" outlineLevel="1">
      <c r="A194" s="163" t="s">
        <v>216</v>
      </c>
      <c r="B194" s="164"/>
      <c r="C194" s="165">
        <v>1</v>
      </c>
      <c r="D194" s="152">
        <v>482</v>
      </c>
      <c r="E194" s="148"/>
      <c r="F194" s="148"/>
    </row>
    <row r="195" spans="1:6" ht="33.75" hidden="1" customHeight="1" outlineLevel="1">
      <c r="A195" s="163" t="s">
        <v>217</v>
      </c>
      <c r="B195" s="164"/>
      <c r="C195" s="165">
        <v>280</v>
      </c>
      <c r="D195" s="152">
        <v>122985.2</v>
      </c>
      <c r="E195" s="148"/>
      <c r="F195" s="148"/>
    </row>
    <row r="196" spans="1:6" ht="33.75" hidden="1" customHeight="1" outlineLevel="1">
      <c r="A196" s="163" t="s">
        <v>218</v>
      </c>
      <c r="B196" s="164"/>
      <c r="C196" s="165">
        <v>1681</v>
      </c>
      <c r="D196" s="152">
        <v>696998.25</v>
      </c>
      <c r="E196" s="148"/>
      <c r="F196" s="148"/>
    </row>
    <row r="197" spans="1:6" ht="33.75" hidden="1" customHeight="1" outlineLevel="1">
      <c r="A197" s="163" t="s">
        <v>219</v>
      </c>
      <c r="B197" s="164"/>
      <c r="C197" s="165">
        <v>7</v>
      </c>
      <c r="D197" s="152">
        <v>700</v>
      </c>
      <c r="E197" s="148"/>
      <c r="F197" s="148"/>
    </row>
    <row r="198" spans="1:6" ht="33.75" hidden="1" customHeight="1" outlineLevel="1">
      <c r="A198" s="163" t="s">
        <v>220</v>
      </c>
      <c r="B198" s="164"/>
      <c r="C198" s="165">
        <v>19</v>
      </c>
      <c r="D198" s="152">
        <v>9238</v>
      </c>
      <c r="E198" s="148"/>
      <c r="F198" s="148"/>
    </row>
    <row r="199" spans="1:6" ht="33.75" hidden="1" customHeight="1" outlineLevel="1">
      <c r="A199" s="163" t="s">
        <v>221</v>
      </c>
      <c r="B199" s="164"/>
      <c r="C199" s="165">
        <v>282</v>
      </c>
      <c r="D199" s="152">
        <v>99633</v>
      </c>
      <c r="E199" s="148"/>
      <c r="F199" s="148"/>
    </row>
    <row r="200" spans="1:6" ht="33.75" hidden="1" customHeight="1" outlineLevel="1">
      <c r="A200" s="163" t="s">
        <v>274</v>
      </c>
      <c r="B200" s="164"/>
      <c r="C200" s="165">
        <v>7</v>
      </c>
      <c r="D200" s="152">
        <v>2678</v>
      </c>
      <c r="E200" s="148"/>
      <c r="F200" s="148"/>
    </row>
    <row r="201" spans="1:6" ht="33.75" hidden="1" customHeight="1" outlineLevel="1">
      <c r="A201" s="163" t="s">
        <v>222</v>
      </c>
      <c r="B201" s="164"/>
      <c r="C201" s="165">
        <v>4427</v>
      </c>
      <c r="D201" s="152">
        <v>1729277.93</v>
      </c>
      <c r="E201" s="148"/>
      <c r="F201" s="148"/>
    </row>
    <row r="202" spans="1:6" ht="33.75" hidden="1" customHeight="1" outlineLevel="1">
      <c r="A202" s="163" t="s">
        <v>223</v>
      </c>
      <c r="B202" s="164"/>
      <c r="C202" s="165">
        <v>1009</v>
      </c>
      <c r="D202" s="152">
        <v>630522.18782949878</v>
      </c>
      <c r="E202" s="148"/>
      <c r="F202" s="148"/>
    </row>
    <row r="203" spans="1:6" ht="33.75" hidden="1" customHeight="1" outlineLevel="1">
      <c r="A203" s="163" t="s">
        <v>224</v>
      </c>
      <c r="B203" s="164"/>
      <c r="C203" s="165">
        <v>501</v>
      </c>
      <c r="D203" s="152">
        <v>214055.57999999996</v>
      </c>
      <c r="E203" s="148"/>
      <c r="F203" s="148"/>
    </row>
    <row r="204" spans="1:6" ht="33.75" hidden="1" customHeight="1" outlineLevel="1">
      <c r="A204" s="163" t="s">
        <v>225</v>
      </c>
      <c r="B204" s="164"/>
      <c r="C204" s="165">
        <v>1714</v>
      </c>
      <c r="D204" s="152">
        <v>884146.1</v>
      </c>
      <c r="E204" s="148"/>
      <c r="F204" s="148"/>
    </row>
    <row r="205" spans="1:6" ht="14.1" customHeight="1" collapsed="1">
      <c r="A205" s="167" t="s">
        <v>298</v>
      </c>
      <c r="B205" s="164">
        <v>50</v>
      </c>
      <c r="C205" s="165">
        <f>SUM($C$179:$C$204)</f>
        <v>22081</v>
      </c>
      <c r="D205" s="152">
        <f>SUM($D$179:$D$204)</f>
        <v>9211027.8478294984</v>
      </c>
      <c r="E205" s="148"/>
      <c r="F205" s="148"/>
    </row>
    <row r="206" spans="1:6" ht="33.75" hidden="1" customHeight="1" outlineLevel="1">
      <c r="A206" s="163" t="s">
        <v>272</v>
      </c>
      <c r="B206" s="164"/>
      <c r="C206" s="165">
        <v>0</v>
      </c>
      <c r="D206" s="152">
        <v>0</v>
      </c>
      <c r="E206" s="148"/>
      <c r="F206" s="148"/>
    </row>
    <row r="207" spans="1:6" ht="33.75" hidden="1" customHeight="1" outlineLevel="1">
      <c r="A207" s="163" t="s">
        <v>203</v>
      </c>
      <c r="B207" s="164"/>
      <c r="C207" s="165">
        <v>1126</v>
      </c>
      <c r="D207" s="152">
        <v>492171</v>
      </c>
      <c r="E207" s="148"/>
      <c r="F207" s="148"/>
    </row>
    <row r="208" spans="1:6" ht="33.75" hidden="1" customHeight="1" outlineLevel="1">
      <c r="A208" s="163" t="s">
        <v>204</v>
      </c>
      <c r="B208" s="164"/>
      <c r="C208" s="165">
        <v>1254</v>
      </c>
      <c r="D208" s="152">
        <v>532313.69999999995</v>
      </c>
      <c r="E208" s="148"/>
      <c r="F208" s="148"/>
    </row>
    <row r="209" spans="1:6" ht="33.75" hidden="1" customHeight="1" outlineLevel="1">
      <c r="A209" s="163" t="s">
        <v>205</v>
      </c>
      <c r="B209" s="164"/>
      <c r="C209" s="166"/>
      <c r="D209" s="151"/>
      <c r="E209" s="148"/>
      <c r="F209" s="148"/>
    </row>
    <row r="210" spans="1:6" ht="33.75" hidden="1" customHeight="1" outlineLevel="1">
      <c r="A210" s="163" t="s">
        <v>206</v>
      </c>
      <c r="B210" s="164"/>
      <c r="C210" s="166">
        <v>0</v>
      </c>
      <c r="D210" s="151">
        <v>0</v>
      </c>
      <c r="E210" s="148"/>
      <c r="F210" s="148"/>
    </row>
    <row r="211" spans="1:6" ht="33.75" hidden="1" customHeight="1" outlineLevel="1">
      <c r="A211" s="163" t="s">
        <v>207</v>
      </c>
      <c r="B211" s="164"/>
      <c r="C211" s="166">
        <v>0</v>
      </c>
      <c r="D211" s="151">
        <v>0</v>
      </c>
      <c r="E211" s="148"/>
      <c r="F211" s="148"/>
    </row>
    <row r="212" spans="1:6" ht="33.75" hidden="1" customHeight="1" outlineLevel="1">
      <c r="A212" s="163" t="s">
        <v>208</v>
      </c>
      <c r="B212" s="164"/>
      <c r="C212" s="165">
        <v>1968</v>
      </c>
      <c r="D212" s="152">
        <v>930718</v>
      </c>
      <c r="E212" s="148"/>
      <c r="F212" s="148"/>
    </row>
    <row r="213" spans="1:6" ht="33.75" hidden="1" customHeight="1" outlineLevel="1">
      <c r="A213" s="163" t="s">
        <v>209</v>
      </c>
      <c r="B213" s="164"/>
      <c r="C213" s="165">
        <v>594</v>
      </c>
      <c r="D213" s="152">
        <v>244631</v>
      </c>
      <c r="E213" s="148"/>
      <c r="F213" s="148"/>
    </row>
    <row r="214" spans="1:6" ht="33.75" hidden="1" customHeight="1" outlineLevel="1">
      <c r="A214" s="163" t="s">
        <v>210</v>
      </c>
      <c r="B214" s="164"/>
      <c r="C214" s="165">
        <v>1</v>
      </c>
      <c r="D214" s="152">
        <v>132.76999999999998</v>
      </c>
      <c r="E214" s="148"/>
      <c r="F214" s="148"/>
    </row>
    <row r="215" spans="1:6" ht="33.75" hidden="1" customHeight="1" outlineLevel="1">
      <c r="A215" s="163" t="s">
        <v>211</v>
      </c>
      <c r="B215" s="164"/>
      <c r="C215" s="165">
        <v>2905</v>
      </c>
      <c r="D215" s="152">
        <v>1240342</v>
      </c>
      <c r="E215" s="148"/>
      <c r="F215" s="148"/>
    </row>
    <row r="216" spans="1:6" ht="33.75" hidden="1" customHeight="1" outlineLevel="1">
      <c r="A216" s="163" t="s">
        <v>212</v>
      </c>
      <c r="B216" s="164"/>
      <c r="C216" s="165">
        <v>1913</v>
      </c>
      <c r="D216" s="152">
        <v>842064.00000000012</v>
      </c>
      <c r="E216" s="148"/>
      <c r="F216" s="148"/>
    </row>
    <row r="217" spans="1:6" ht="33.75" hidden="1" customHeight="1" outlineLevel="1">
      <c r="A217" s="163" t="s">
        <v>213</v>
      </c>
      <c r="B217" s="164"/>
      <c r="C217" s="165">
        <v>1797</v>
      </c>
      <c r="D217" s="152">
        <v>780295</v>
      </c>
      <c r="E217" s="148"/>
      <c r="F217" s="148"/>
    </row>
    <row r="218" spans="1:6" ht="33.75" hidden="1" customHeight="1" outlineLevel="1">
      <c r="A218" s="163" t="s">
        <v>214</v>
      </c>
      <c r="B218" s="164"/>
      <c r="C218" s="165">
        <v>1550</v>
      </c>
      <c r="D218" s="152">
        <v>668057</v>
      </c>
      <c r="E218" s="148"/>
      <c r="F218" s="148"/>
    </row>
    <row r="219" spans="1:6" ht="33.75" hidden="1" customHeight="1" outlineLevel="1">
      <c r="A219" s="163" t="s">
        <v>273</v>
      </c>
      <c r="B219" s="164"/>
      <c r="C219" s="165"/>
      <c r="D219" s="152"/>
      <c r="E219" s="148"/>
      <c r="F219" s="148"/>
    </row>
    <row r="220" spans="1:6" ht="33.75" hidden="1" customHeight="1" outlineLevel="1">
      <c r="A220" s="163" t="s">
        <v>215</v>
      </c>
      <c r="B220" s="164"/>
      <c r="C220" s="165">
        <v>475</v>
      </c>
      <c r="D220" s="152">
        <v>210838</v>
      </c>
      <c r="E220" s="148"/>
      <c r="F220" s="148"/>
    </row>
    <row r="221" spans="1:6" ht="33.75" hidden="1" customHeight="1" outlineLevel="1">
      <c r="A221" s="163" t="s">
        <v>216</v>
      </c>
      <c r="B221" s="164"/>
      <c r="C221" s="165">
        <v>1</v>
      </c>
      <c r="D221" s="152">
        <v>334</v>
      </c>
      <c r="E221" s="148"/>
      <c r="F221" s="148"/>
    </row>
    <row r="222" spans="1:6" ht="33.75" hidden="1" customHeight="1" outlineLevel="1">
      <c r="A222" s="163" t="s">
        <v>217</v>
      </c>
      <c r="B222" s="164"/>
      <c r="C222" s="165">
        <v>341</v>
      </c>
      <c r="D222" s="152">
        <v>162493.79999999999</v>
      </c>
      <c r="E222" s="148"/>
      <c r="F222" s="148"/>
    </row>
    <row r="223" spans="1:6" ht="33.75" hidden="1" customHeight="1" outlineLevel="1">
      <c r="A223" s="163" t="s">
        <v>218</v>
      </c>
      <c r="B223" s="164"/>
      <c r="C223" s="165">
        <v>1955</v>
      </c>
      <c r="D223" s="152">
        <v>894279.35</v>
      </c>
      <c r="E223" s="148"/>
      <c r="F223" s="148"/>
    </row>
    <row r="224" spans="1:6" ht="33.75" hidden="1" customHeight="1" outlineLevel="1">
      <c r="A224" s="163" t="s">
        <v>219</v>
      </c>
      <c r="B224" s="164"/>
      <c r="C224" s="165">
        <v>4</v>
      </c>
      <c r="D224" s="152">
        <v>400</v>
      </c>
      <c r="E224" s="148"/>
      <c r="F224" s="148"/>
    </row>
    <row r="225" spans="1:6" ht="33.75" hidden="1" customHeight="1" outlineLevel="1">
      <c r="A225" s="163" t="s">
        <v>220</v>
      </c>
      <c r="B225" s="164"/>
      <c r="C225" s="165">
        <v>18</v>
      </c>
      <c r="D225" s="152">
        <v>10056</v>
      </c>
      <c r="E225" s="148"/>
      <c r="F225" s="148"/>
    </row>
    <row r="226" spans="1:6" ht="33.75" hidden="1" customHeight="1" outlineLevel="1">
      <c r="A226" s="163" t="s">
        <v>221</v>
      </c>
      <c r="B226" s="164"/>
      <c r="C226" s="165">
        <v>340</v>
      </c>
      <c r="D226" s="152">
        <v>137729.64999999997</v>
      </c>
      <c r="E226" s="148"/>
      <c r="F226" s="148"/>
    </row>
    <row r="227" spans="1:6" ht="33.75" hidden="1" customHeight="1" outlineLevel="1">
      <c r="A227" s="163" t="s">
        <v>274</v>
      </c>
      <c r="B227" s="164"/>
      <c r="C227" s="165">
        <v>16</v>
      </c>
      <c r="D227" s="152">
        <v>8033</v>
      </c>
      <c r="E227" s="148"/>
      <c r="F227" s="148"/>
    </row>
    <row r="228" spans="1:6" ht="33.75" hidden="1" customHeight="1" outlineLevel="1">
      <c r="A228" s="163" t="s">
        <v>222</v>
      </c>
      <c r="B228" s="164"/>
      <c r="C228" s="165">
        <v>4670</v>
      </c>
      <c r="D228" s="152">
        <v>1981466.8599999996</v>
      </c>
      <c r="E228" s="148"/>
      <c r="F228" s="148"/>
    </row>
    <row r="229" spans="1:6" ht="33.75" hidden="1" customHeight="1" outlineLevel="1">
      <c r="A229" s="163" t="s">
        <v>223</v>
      </c>
      <c r="B229" s="164"/>
      <c r="C229" s="165">
        <v>1180</v>
      </c>
      <c r="D229" s="152">
        <v>825912.99718304724</v>
      </c>
      <c r="E229" s="148"/>
      <c r="F229" s="148"/>
    </row>
    <row r="230" spans="1:6" ht="33.75" hidden="1" customHeight="1" outlineLevel="1">
      <c r="A230" s="163" t="s">
        <v>224</v>
      </c>
      <c r="B230" s="164"/>
      <c r="C230" s="165">
        <v>568</v>
      </c>
      <c r="D230" s="152">
        <v>271942.15000000002</v>
      </c>
      <c r="E230" s="148"/>
      <c r="F230" s="148"/>
    </row>
    <row r="231" spans="1:6" ht="33.75" hidden="1" customHeight="1" outlineLevel="1">
      <c r="A231" s="163" t="s">
        <v>225</v>
      </c>
      <c r="B231" s="164"/>
      <c r="C231" s="165">
        <v>1777</v>
      </c>
      <c r="D231" s="152">
        <v>1040003.22</v>
      </c>
      <c r="E231" s="148"/>
      <c r="F231" s="148"/>
    </row>
    <row r="232" spans="1:6" ht="14.1" customHeight="1" collapsed="1">
      <c r="A232" s="167" t="s">
        <v>299</v>
      </c>
      <c r="B232" s="164">
        <v>60</v>
      </c>
      <c r="C232" s="165">
        <f>SUM($C$206:$C$231)</f>
        <v>24453</v>
      </c>
      <c r="D232" s="152">
        <f>SUM($D$206:$D$231)</f>
        <v>11274213.497183049</v>
      </c>
      <c r="E232" s="148"/>
      <c r="F232" s="148"/>
    </row>
    <row r="233" spans="1:6" ht="33.75" hidden="1" customHeight="1" outlineLevel="1">
      <c r="A233" s="163" t="s">
        <v>272</v>
      </c>
      <c r="B233" s="164"/>
      <c r="C233" s="165">
        <v>0</v>
      </c>
      <c r="D233" s="152">
        <v>0</v>
      </c>
      <c r="E233" s="148"/>
      <c r="F233" s="148"/>
    </row>
    <row r="234" spans="1:6" ht="33.75" hidden="1" customHeight="1" outlineLevel="1">
      <c r="A234" s="163" t="s">
        <v>203</v>
      </c>
      <c r="B234" s="164"/>
      <c r="C234" s="165">
        <v>1213</v>
      </c>
      <c r="D234" s="152">
        <v>588424</v>
      </c>
      <c r="E234" s="148"/>
      <c r="F234" s="148"/>
    </row>
    <row r="235" spans="1:6" ht="33.75" hidden="1" customHeight="1" outlineLevel="1">
      <c r="A235" s="163" t="s">
        <v>204</v>
      </c>
      <c r="B235" s="164"/>
      <c r="C235" s="165">
        <v>1208</v>
      </c>
      <c r="D235" s="152">
        <v>545927.74999999988</v>
      </c>
      <c r="E235" s="148"/>
      <c r="F235" s="148"/>
    </row>
    <row r="236" spans="1:6" ht="33.75" hidden="1" customHeight="1" outlineLevel="1">
      <c r="A236" s="163" t="s">
        <v>205</v>
      </c>
      <c r="B236" s="164"/>
      <c r="C236" s="166"/>
      <c r="D236" s="151"/>
      <c r="E236" s="148"/>
      <c r="F236" s="148"/>
    </row>
    <row r="237" spans="1:6" ht="33.75" hidden="1" customHeight="1" outlineLevel="1">
      <c r="A237" s="163" t="s">
        <v>206</v>
      </c>
      <c r="B237" s="164"/>
      <c r="C237" s="166">
        <v>0</v>
      </c>
      <c r="D237" s="151">
        <v>0</v>
      </c>
      <c r="E237" s="148"/>
      <c r="F237" s="148"/>
    </row>
    <row r="238" spans="1:6" ht="33.75" hidden="1" customHeight="1" outlineLevel="1">
      <c r="A238" s="163" t="s">
        <v>207</v>
      </c>
      <c r="B238" s="164"/>
      <c r="C238" s="166">
        <v>0</v>
      </c>
      <c r="D238" s="151">
        <v>0</v>
      </c>
      <c r="E238" s="148"/>
      <c r="F238" s="148"/>
    </row>
    <row r="239" spans="1:6" ht="33.75" hidden="1" customHeight="1" outlineLevel="1">
      <c r="A239" s="163" t="s">
        <v>208</v>
      </c>
      <c r="B239" s="164"/>
      <c r="C239" s="165">
        <v>2217</v>
      </c>
      <c r="D239" s="152">
        <v>1168989</v>
      </c>
      <c r="E239" s="148"/>
      <c r="F239" s="148"/>
    </row>
    <row r="240" spans="1:6" ht="33.75" hidden="1" customHeight="1" outlineLevel="1">
      <c r="A240" s="163" t="s">
        <v>209</v>
      </c>
      <c r="B240" s="164"/>
      <c r="C240" s="165">
        <v>625</v>
      </c>
      <c r="D240" s="152">
        <v>272048</v>
      </c>
      <c r="E240" s="148"/>
      <c r="F240" s="148"/>
    </row>
    <row r="241" spans="1:6" ht="33.75" hidden="1" customHeight="1" outlineLevel="1">
      <c r="A241" s="163" t="s">
        <v>210</v>
      </c>
      <c r="B241" s="164"/>
      <c r="C241" s="165">
        <v>1</v>
      </c>
      <c r="D241" s="152">
        <v>445</v>
      </c>
      <c r="E241" s="148"/>
      <c r="F241" s="148"/>
    </row>
    <row r="242" spans="1:6" ht="33.75" hidden="1" customHeight="1" outlineLevel="1">
      <c r="A242" s="163" t="s">
        <v>211</v>
      </c>
      <c r="B242" s="164"/>
      <c r="C242" s="165">
        <v>3122</v>
      </c>
      <c r="D242" s="152">
        <v>1475498</v>
      </c>
      <c r="E242" s="148"/>
      <c r="F242" s="148"/>
    </row>
    <row r="243" spans="1:6" ht="33.75" hidden="1" customHeight="1" outlineLevel="1">
      <c r="A243" s="163" t="s">
        <v>212</v>
      </c>
      <c r="B243" s="164"/>
      <c r="C243" s="165">
        <v>2204</v>
      </c>
      <c r="D243" s="152">
        <v>1062452.8500000001</v>
      </c>
      <c r="E243" s="148"/>
      <c r="F243" s="148"/>
    </row>
    <row r="244" spans="1:6" ht="33.75" hidden="1" customHeight="1" outlineLevel="1">
      <c r="A244" s="163" t="s">
        <v>213</v>
      </c>
      <c r="B244" s="164"/>
      <c r="C244" s="165">
        <v>1909</v>
      </c>
      <c r="D244" s="152">
        <v>956145</v>
      </c>
      <c r="E244" s="148"/>
      <c r="F244" s="148"/>
    </row>
    <row r="245" spans="1:6" ht="33.75" hidden="1" customHeight="1" outlineLevel="1">
      <c r="A245" s="163" t="s">
        <v>214</v>
      </c>
      <c r="B245" s="164"/>
      <c r="C245" s="165">
        <v>1691</v>
      </c>
      <c r="D245" s="152">
        <v>812740</v>
      </c>
      <c r="E245" s="148"/>
      <c r="F245" s="148"/>
    </row>
    <row r="246" spans="1:6" ht="33.75" hidden="1" customHeight="1" outlineLevel="1">
      <c r="A246" s="163" t="s">
        <v>273</v>
      </c>
      <c r="B246" s="164"/>
      <c r="C246" s="165"/>
      <c r="D246" s="152"/>
      <c r="E246" s="148"/>
      <c r="F246" s="148"/>
    </row>
    <row r="247" spans="1:6" ht="33.75" hidden="1" customHeight="1" outlineLevel="1">
      <c r="A247" s="163" t="s">
        <v>215</v>
      </c>
      <c r="B247" s="164"/>
      <c r="C247" s="165">
        <v>487</v>
      </c>
      <c r="D247" s="152">
        <v>225843</v>
      </c>
      <c r="E247" s="148"/>
      <c r="F247" s="148"/>
    </row>
    <row r="248" spans="1:6" ht="33.75" hidden="1" customHeight="1" outlineLevel="1">
      <c r="A248" s="163" t="s">
        <v>216</v>
      </c>
      <c r="B248" s="164"/>
      <c r="C248" s="165">
        <v>1</v>
      </c>
      <c r="D248" s="152">
        <v>625</v>
      </c>
      <c r="E248" s="148"/>
      <c r="F248" s="148"/>
    </row>
    <row r="249" spans="1:6" ht="33.75" hidden="1" customHeight="1" outlineLevel="1">
      <c r="A249" s="163" t="s">
        <v>217</v>
      </c>
      <c r="B249" s="164"/>
      <c r="C249" s="165">
        <v>364</v>
      </c>
      <c r="D249" s="152">
        <v>190618</v>
      </c>
      <c r="E249" s="148"/>
      <c r="F249" s="148"/>
    </row>
    <row r="250" spans="1:6" ht="33.75" hidden="1" customHeight="1" outlineLevel="1">
      <c r="A250" s="163" t="s">
        <v>218</v>
      </c>
      <c r="B250" s="164"/>
      <c r="C250" s="165">
        <v>2110</v>
      </c>
      <c r="D250" s="152">
        <v>1071609.9500000004</v>
      </c>
      <c r="E250" s="148"/>
      <c r="F250" s="148"/>
    </row>
    <row r="251" spans="1:6" ht="33.75" hidden="1" customHeight="1" outlineLevel="1">
      <c r="A251" s="163" t="s">
        <v>219</v>
      </c>
      <c r="B251" s="164"/>
      <c r="C251" s="165">
        <v>14</v>
      </c>
      <c r="D251" s="152">
        <v>1400</v>
      </c>
      <c r="E251" s="148"/>
      <c r="F251" s="148"/>
    </row>
    <row r="252" spans="1:6" ht="33.75" hidden="1" customHeight="1" outlineLevel="1">
      <c r="A252" s="163" t="s">
        <v>220</v>
      </c>
      <c r="B252" s="164"/>
      <c r="C252" s="165">
        <v>18</v>
      </c>
      <c r="D252" s="152">
        <v>11313</v>
      </c>
      <c r="E252" s="148"/>
      <c r="F252" s="148"/>
    </row>
    <row r="253" spans="1:6" ht="33.75" hidden="1" customHeight="1" outlineLevel="1">
      <c r="A253" s="163" t="s">
        <v>221</v>
      </c>
      <c r="B253" s="164"/>
      <c r="C253" s="165">
        <v>271</v>
      </c>
      <c r="D253" s="152">
        <v>119434</v>
      </c>
      <c r="E253" s="148"/>
      <c r="F253" s="148"/>
    </row>
    <row r="254" spans="1:6" ht="33.75" hidden="1" customHeight="1" outlineLevel="1">
      <c r="A254" s="163" t="s">
        <v>274</v>
      </c>
      <c r="B254" s="164"/>
      <c r="C254" s="165">
        <v>22</v>
      </c>
      <c r="D254" s="152">
        <v>10484</v>
      </c>
      <c r="E254" s="148"/>
      <c r="F254" s="148"/>
    </row>
    <row r="255" spans="1:6" ht="33.75" hidden="1" customHeight="1" outlineLevel="1">
      <c r="A255" s="163" t="s">
        <v>222</v>
      </c>
      <c r="B255" s="164"/>
      <c r="C255" s="165">
        <v>4957</v>
      </c>
      <c r="D255" s="152">
        <v>2344521.6499999994</v>
      </c>
      <c r="E255" s="148"/>
      <c r="F255" s="148"/>
    </row>
    <row r="256" spans="1:6" ht="33.75" hidden="1" customHeight="1" outlineLevel="1">
      <c r="A256" s="163" t="s">
        <v>223</v>
      </c>
      <c r="B256" s="164"/>
      <c r="C256" s="165">
        <v>1326</v>
      </c>
      <c r="D256" s="152">
        <v>1015186.606138053</v>
      </c>
      <c r="E256" s="148"/>
      <c r="F256" s="148"/>
    </row>
    <row r="257" spans="1:6" ht="33.75" hidden="1" customHeight="1" outlineLevel="1">
      <c r="A257" s="163" t="s">
        <v>224</v>
      </c>
      <c r="B257" s="164"/>
      <c r="C257" s="165">
        <v>706</v>
      </c>
      <c r="D257" s="152">
        <v>369722.66999999987</v>
      </c>
      <c r="E257" s="148"/>
      <c r="F257" s="148"/>
    </row>
    <row r="258" spans="1:6" ht="33.75" hidden="1" customHeight="1" outlineLevel="1">
      <c r="A258" s="163" t="s">
        <v>225</v>
      </c>
      <c r="B258" s="164"/>
      <c r="C258" s="165">
        <v>1833</v>
      </c>
      <c r="D258" s="152">
        <v>1202610.23</v>
      </c>
      <c r="E258" s="148"/>
      <c r="F258" s="148"/>
    </row>
    <row r="259" spans="1:6" ht="14.1" customHeight="1" collapsed="1">
      <c r="A259" s="167" t="s">
        <v>300</v>
      </c>
      <c r="B259" s="164">
        <v>70</v>
      </c>
      <c r="C259" s="165">
        <f>SUM($C$233:$C$258)</f>
        <v>26299</v>
      </c>
      <c r="D259" s="152">
        <f>SUM($D$233:$D$258)</f>
        <v>13446037.706138052</v>
      </c>
      <c r="E259" s="148"/>
      <c r="F259" s="148"/>
    </row>
    <row r="260" spans="1:6" ht="33.75" hidden="1" customHeight="1" outlineLevel="1">
      <c r="A260" s="163" t="s">
        <v>272</v>
      </c>
      <c r="B260" s="164"/>
      <c r="C260" s="165">
        <v>0</v>
      </c>
      <c r="D260" s="152">
        <v>0</v>
      </c>
      <c r="E260" s="148"/>
      <c r="F260" s="148"/>
    </row>
    <row r="261" spans="1:6" ht="33.75" hidden="1" customHeight="1" outlineLevel="1">
      <c r="A261" s="163" t="s">
        <v>203</v>
      </c>
      <c r="B261" s="164"/>
      <c r="C261" s="165">
        <v>1423</v>
      </c>
      <c r="D261" s="152">
        <v>748053</v>
      </c>
      <c r="E261" s="148"/>
      <c r="F261" s="148"/>
    </row>
    <row r="262" spans="1:6" ht="33.75" hidden="1" customHeight="1" outlineLevel="1">
      <c r="A262" s="163" t="s">
        <v>204</v>
      </c>
      <c r="B262" s="164"/>
      <c r="C262" s="165">
        <v>1499</v>
      </c>
      <c r="D262" s="152">
        <v>731821.84999999986</v>
      </c>
      <c r="E262" s="148"/>
      <c r="F262" s="148"/>
    </row>
    <row r="263" spans="1:6" ht="33.75" hidden="1" customHeight="1" outlineLevel="1">
      <c r="A263" s="163" t="s">
        <v>205</v>
      </c>
      <c r="B263" s="164"/>
      <c r="C263" s="166"/>
      <c r="D263" s="151"/>
      <c r="E263" s="148"/>
      <c r="F263" s="148"/>
    </row>
    <row r="264" spans="1:6" ht="33.75" hidden="1" customHeight="1" outlineLevel="1">
      <c r="A264" s="163" t="s">
        <v>206</v>
      </c>
      <c r="B264" s="164"/>
      <c r="C264" s="166">
        <v>0</v>
      </c>
      <c r="D264" s="151">
        <v>0</v>
      </c>
      <c r="E264" s="148"/>
      <c r="F264" s="148"/>
    </row>
    <row r="265" spans="1:6" ht="33.75" hidden="1" customHeight="1" outlineLevel="1">
      <c r="A265" s="163" t="s">
        <v>207</v>
      </c>
      <c r="B265" s="164"/>
      <c r="C265" s="166">
        <v>0</v>
      </c>
      <c r="D265" s="151">
        <v>0</v>
      </c>
      <c r="E265" s="148"/>
      <c r="F265" s="148"/>
    </row>
    <row r="266" spans="1:6" ht="33.75" hidden="1" customHeight="1" outlineLevel="1">
      <c r="A266" s="163" t="s">
        <v>208</v>
      </c>
      <c r="B266" s="164"/>
      <c r="C266" s="165">
        <v>2734</v>
      </c>
      <c r="D266" s="152">
        <v>1534227</v>
      </c>
      <c r="E266" s="148"/>
      <c r="F266" s="148"/>
    </row>
    <row r="267" spans="1:6" ht="33.75" hidden="1" customHeight="1" outlineLevel="1">
      <c r="A267" s="163" t="s">
        <v>209</v>
      </c>
      <c r="B267" s="164"/>
      <c r="C267" s="165">
        <v>717</v>
      </c>
      <c r="D267" s="152">
        <v>347658</v>
      </c>
      <c r="E267" s="148"/>
      <c r="F267" s="148"/>
    </row>
    <row r="268" spans="1:6" ht="33.75" hidden="1" customHeight="1" outlineLevel="1">
      <c r="A268" s="163" t="s">
        <v>210</v>
      </c>
      <c r="B268" s="164"/>
      <c r="C268" s="165">
        <v>2</v>
      </c>
      <c r="D268" s="152">
        <v>559.27</v>
      </c>
      <c r="E268" s="148"/>
      <c r="F268" s="148"/>
    </row>
    <row r="269" spans="1:6" ht="33.75" hidden="1" customHeight="1" outlineLevel="1">
      <c r="A269" s="163" t="s">
        <v>211</v>
      </c>
      <c r="B269" s="164"/>
      <c r="C269" s="165">
        <v>3577</v>
      </c>
      <c r="D269" s="152">
        <v>1820766</v>
      </c>
      <c r="E269" s="148"/>
      <c r="F269" s="148"/>
    </row>
    <row r="270" spans="1:6" ht="33.75" hidden="1" customHeight="1" outlineLevel="1">
      <c r="A270" s="163" t="s">
        <v>212</v>
      </c>
      <c r="B270" s="164"/>
      <c r="C270" s="165">
        <v>2463</v>
      </c>
      <c r="D270" s="152">
        <v>1266233.3000000003</v>
      </c>
      <c r="E270" s="148"/>
      <c r="F270" s="148"/>
    </row>
    <row r="271" spans="1:6" ht="33.75" hidden="1" customHeight="1" outlineLevel="1">
      <c r="A271" s="163" t="s">
        <v>213</v>
      </c>
      <c r="B271" s="164"/>
      <c r="C271" s="165">
        <v>2156</v>
      </c>
      <c r="D271" s="152">
        <v>1145805</v>
      </c>
      <c r="E271" s="148"/>
      <c r="F271" s="148"/>
    </row>
    <row r="272" spans="1:6" ht="33.75" hidden="1" customHeight="1" outlineLevel="1">
      <c r="A272" s="163" t="s">
        <v>214</v>
      </c>
      <c r="B272" s="164"/>
      <c r="C272" s="165">
        <v>1932</v>
      </c>
      <c r="D272" s="152">
        <v>996125</v>
      </c>
      <c r="E272" s="148"/>
      <c r="F272" s="148"/>
    </row>
    <row r="273" spans="1:6" ht="33.75" hidden="1" customHeight="1" outlineLevel="1">
      <c r="A273" s="163" t="s">
        <v>273</v>
      </c>
      <c r="B273" s="164"/>
      <c r="C273" s="165"/>
      <c r="D273" s="152"/>
      <c r="E273" s="148"/>
      <c r="F273" s="148"/>
    </row>
    <row r="274" spans="1:6" ht="33.75" hidden="1" customHeight="1" outlineLevel="1">
      <c r="A274" s="163" t="s">
        <v>215</v>
      </c>
      <c r="B274" s="164"/>
      <c r="C274" s="165">
        <v>506</v>
      </c>
      <c r="D274" s="152">
        <v>256826</v>
      </c>
      <c r="E274" s="148"/>
      <c r="F274" s="148"/>
    </row>
    <row r="275" spans="1:6" ht="33.75" hidden="1" customHeight="1" outlineLevel="1">
      <c r="A275" s="163" t="s">
        <v>216</v>
      </c>
      <c r="B275" s="164"/>
      <c r="C275" s="165">
        <v>2</v>
      </c>
      <c r="D275" s="152">
        <v>1142</v>
      </c>
      <c r="E275" s="148"/>
      <c r="F275" s="148"/>
    </row>
    <row r="276" spans="1:6" ht="33.75" hidden="1" customHeight="1" outlineLevel="1">
      <c r="A276" s="163" t="s">
        <v>217</v>
      </c>
      <c r="B276" s="164"/>
      <c r="C276" s="165">
        <v>529</v>
      </c>
      <c r="D276" s="152">
        <v>295957.75000000006</v>
      </c>
      <c r="E276" s="148"/>
      <c r="F276" s="148"/>
    </row>
    <row r="277" spans="1:6" ht="33.75" hidden="1" customHeight="1" outlineLevel="1">
      <c r="A277" s="163" t="s">
        <v>218</v>
      </c>
      <c r="B277" s="164"/>
      <c r="C277" s="165">
        <v>2503</v>
      </c>
      <c r="D277" s="152">
        <v>1406271.4</v>
      </c>
      <c r="E277" s="148"/>
      <c r="F277" s="148"/>
    </row>
    <row r="278" spans="1:6" ht="33.75" hidden="1" customHeight="1" outlineLevel="1">
      <c r="A278" s="163" t="s">
        <v>219</v>
      </c>
      <c r="B278" s="164"/>
      <c r="C278" s="165">
        <v>11</v>
      </c>
      <c r="D278" s="152">
        <v>1100</v>
      </c>
      <c r="E278" s="148"/>
      <c r="F278" s="148"/>
    </row>
    <row r="279" spans="1:6" ht="33.75" hidden="1" customHeight="1" outlineLevel="1">
      <c r="A279" s="163" t="s">
        <v>220</v>
      </c>
      <c r="B279" s="164"/>
      <c r="C279" s="165">
        <v>33</v>
      </c>
      <c r="D279" s="152">
        <v>21785</v>
      </c>
      <c r="E279" s="148"/>
      <c r="F279" s="148"/>
    </row>
    <row r="280" spans="1:6" ht="33.75" hidden="1" customHeight="1" outlineLevel="1">
      <c r="A280" s="163" t="s">
        <v>221</v>
      </c>
      <c r="B280" s="164"/>
      <c r="C280" s="165">
        <v>333</v>
      </c>
      <c r="D280" s="152">
        <v>166152.30000000002</v>
      </c>
      <c r="E280" s="148"/>
      <c r="F280" s="148"/>
    </row>
    <row r="281" spans="1:6" ht="33.75" hidden="1" customHeight="1" outlineLevel="1">
      <c r="A281" s="163" t="s">
        <v>274</v>
      </c>
      <c r="B281" s="164"/>
      <c r="C281" s="165">
        <v>18</v>
      </c>
      <c r="D281" s="152">
        <v>9674</v>
      </c>
      <c r="E281" s="148"/>
      <c r="F281" s="148"/>
    </row>
    <row r="282" spans="1:6" ht="33.75" hidden="1" customHeight="1" outlineLevel="1">
      <c r="A282" s="163" t="s">
        <v>222</v>
      </c>
      <c r="B282" s="164"/>
      <c r="C282" s="165">
        <v>5745</v>
      </c>
      <c r="D282" s="152">
        <v>2965509.71</v>
      </c>
      <c r="E282" s="148"/>
      <c r="F282" s="148"/>
    </row>
    <row r="283" spans="1:6" ht="33.75" hidden="1" customHeight="1" outlineLevel="1">
      <c r="A283" s="163" t="s">
        <v>223</v>
      </c>
      <c r="B283" s="164"/>
      <c r="C283" s="165">
        <v>1549</v>
      </c>
      <c r="D283" s="152">
        <v>1266759.4529403248</v>
      </c>
      <c r="E283" s="148"/>
      <c r="F283" s="148"/>
    </row>
    <row r="284" spans="1:6" ht="33.75" hidden="1" customHeight="1" outlineLevel="1">
      <c r="A284" s="163" t="s">
        <v>224</v>
      </c>
      <c r="B284" s="164"/>
      <c r="C284" s="165">
        <v>883</v>
      </c>
      <c r="D284" s="152">
        <v>516381.24999999988</v>
      </c>
      <c r="E284" s="148"/>
      <c r="F284" s="148"/>
    </row>
    <row r="285" spans="1:6" ht="33.75" hidden="1" customHeight="1" outlineLevel="1">
      <c r="A285" s="163" t="s">
        <v>225</v>
      </c>
      <c r="B285" s="164"/>
      <c r="C285" s="165">
        <v>2041</v>
      </c>
      <c r="D285" s="152">
        <v>1473071.43</v>
      </c>
      <c r="E285" s="148"/>
      <c r="F285" s="148"/>
    </row>
    <row r="286" spans="1:6" ht="14.1" customHeight="1" collapsed="1">
      <c r="A286" s="167" t="s">
        <v>301</v>
      </c>
      <c r="B286" s="164">
        <v>80</v>
      </c>
      <c r="C286" s="165">
        <f>SUM($C$260:$C$285)</f>
        <v>30656</v>
      </c>
      <c r="D286" s="152">
        <f>SUM($D$260:$D$285)</f>
        <v>16971878.712940328</v>
      </c>
      <c r="E286" s="148"/>
      <c r="F286" s="148"/>
    </row>
    <row r="287" spans="1:6" ht="33.75" hidden="1" customHeight="1" outlineLevel="1">
      <c r="A287" s="163" t="s">
        <v>272</v>
      </c>
      <c r="B287" s="164"/>
      <c r="C287" s="165">
        <v>0</v>
      </c>
      <c r="D287" s="152">
        <v>0</v>
      </c>
      <c r="E287" s="148"/>
      <c r="F287" s="148"/>
    </row>
    <row r="288" spans="1:6" ht="33.75" hidden="1" customHeight="1" outlineLevel="1">
      <c r="A288" s="163" t="s">
        <v>203</v>
      </c>
      <c r="B288" s="164"/>
      <c r="C288" s="165">
        <v>1422</v>
      </c>
      <c r="D288" s="152">
        <v>794672</v>
      </c>
      <c r="E288" s="148"/>
      <c r="F288" s="148"/>
    </row>
    <row r="289" spans="1:6" ht="33.75" hidden="1" customHeight="1" outlineLevel="1">
      <c r="A289" s="163" t="s">
        <v>204</v>
      </c>
      <c r="B289" s="164"/>
      <c r="C289" s="165">
        <v>1536</v>
      </c>
      <c r="D289" s="152">
        <v>807518.15</v>
      </c>
      <c r="E289" s="148"/>
      <c r="F289" s="148"/>
    </row>
    <row r="290" spans="1:6" ht="33.75" hidden="1" customHeight="1" outlineLevel="1">
      <c r="A290" s="163" t="s">
        <v>205</v>
      </c>
      <c r="B290" s="164"/>
      <c r="C290" s="166"/>
      <c r="D290" s="151"/>
      <c r="E290" s="148"/>
      <c r="F290" s="148"/>
    </row>
    <row r="291" spans="1:6" ht="33.75" hidden="1" customHeight="1" outlineLevel="1">
      <c r="A291" s="163" t="s">
        <v>206</v>
      </c>
      <c r="B291" s="164"/>
      <c r="C291" s="166">
        <v>0</v>
      </c>
      <c r="D291" s="151">
        <v>0</v>
      </c>
      <c r="E291" s="148"/>
      <c r="F291" s="148"/>
    </row>
    <row r="292" spans="1:6" ht="33.75" hidden="1" customHeight="1" outlineLevel="1">
      <c r="A292" s="163" t="s">
        <v>207</v>
      </c>
      <c r="B292" s="164"/>
      <c r="C292" s="166">
        <v>0</v>
      </c>
      <c r="D292" s="151">
        <v>0</v>
      </c>
      <c r="E292" s="148"/>
      <c r="F292" s="148"/>
    </row>
    <row r="293" spans="1:6" ht="33.75" hidden="1" customHeight="1" outlineLevel="1">
      <c r="A293" s="163" t="s">
        <v>208</v>
      </c>
      <c r="B293" s="164"/>
      <c r="C293" s="165">
        <v>2910</v>
      </c>
      <c r="D293" s="152">
        <v>1799557</v>
      </c>
      <c r="E293" s="148"/>
      <c r="F293" s="148"/>
    </row>
    <row r="294" spans="1:6" ht="33.75" hidden="1" customHeight="1" outlineLevel="1">
      <c r="A294" s="163" t="s">
        <v>209</v>
      </c>
      <c r="B294" s="164"/>
      <c r="C294" s="165">
        <v>755</v>
      </c>
      <c r="D294" s="152">
        <v>396639</v>
      </c>
      <c r="E294" s="148"/>
      <c r="F294" s="148"/>
    </row>
    <row r="295" spans="1:6" ht="33.75" hidden="1" customHeight="1" outlineLevel="1">
      <c r="A295" s="163" t="s">
        <v>210</v>
      </c>
      <c r="B295" s="164"/>
      <c r="C295" s="165">
        <v>2</v>
      </c>
      <c r="D295" s="152">
        <v>1188.95</v>
      </c>
      <c r="E295" s="148"/>
      <c r="F295" s="148"/>
    </row>
    <row r="296" spans="1:6" ht="33.75" hidden="1" customHeight="1" outlineLevel="1">
      <c r="A296" s="163" t="s">
        <v>211</v>
      </c>
      <c r="B296" s="164"/>
      <c r="C296" s="165">
        <v>3780</v>
      </c>
      <c r="D296" s="152">
        <v>2081286</v>
      </c>
      <c r="E296" s="148"/>
      <c r="F296" s="148"/>
    </row>
    <row r="297" spans="1:6" ht="33.75" hidden="1" customHeight="1" outlineLevel="1">
      <c r="A297" s="163" t="s">
        <v>212</v>
      </c>
      <c r="B297" s="164"/>
      <c r="C297" s="165">
        <v>2465</v>
      </c>
      <c r="D297" s="152">
        <v>1358280</v>
      </c>
      <c r="E297" s="148"/>
      <c r="F297" s="148"/>
    </row>
    <row r="298" spans="1:6" ht="33.75" hidden="1" customHeight="1" outlineLevel="1">
      <c r="A298" s="163" t="s">
        <v>213</v>
      </c>
      <c r="B298" s="164"/>
      <c r="C298" s="165">
        <v>2058</v>
      </c>
      <c r="D298" s="152">
        <v>1193518</v>
      </c>
      <c r="E298" s="148"/>
      <c r="F298" s="148"/>
    </row>
    <row r="299" spans="1:6" ht="33.75" hidden="1" customHeight="1" outlineLevel="1">
      <c r="A299" s="163" t="s">
        <v>214</v>
      </c>
      <c r="B299" s="164"/>
      <c r="C299" s="165">
        <v>1958</v>
      </c>
      <c r="D299" s="152">
        <v>1073462</v>
      </c>
      <c r="E299" s="148"/>
      <c r="F299" s="148"/>
    </row>
    <row r="300" spans="1:6" ht="33.75" hidden="1" customHeight="1" outlineLevel="1">
      <c r="A300" s="163" t="s">
        <v>273</v>
      </c>
      <c r="B300" s="164"/>
      <c r="C300" s="165"/>
      <c r="D300" s="152"/>
      <c r="E300" s="148"/>
      <c r="F300" s="148"/>
    </row>
    <row r="301" spans="1:6" ht="33.75" hidden="1" customHeight="1" outlineLevel="1">
      <c r="A301" s="163" t="s">
        <v>215</v>
      </c>
      <c r="B301" s="164"/>
      <c r="C301" s="165">
        <v>569</v>
      </c>
      <c r="D301" s="152">
        <v>310552</v>
      </c>
      <c r="E301" s="148"/>
      <c r="F301" s="148"/>
    </row>
    <row r="302" spans="1:6" ht="33.75" hidden="1" customHeight="1" outlineLevel="1">
      <c r="A302" s="163" t="s">
        <v>216</v>
      </c>
      <c r="B302" s="164"/>
      <c r="C302" s="165">
        <v>4</v>
      </c>
      <c r="D302" s="152">
        <v>1856</v>
      </c>
      <c r="E302" s="148"/>
      <c r="F302" s="148"/>
    </row>
    <row r="303" spans="1:6" ht="33.75" hidden="1" customHeight="1" outlineLevel="1">
      <c r="A303" s="163" t="s">
        <v>217</v>
      </c>
      <c r="B303" s="164"/>
      <c r="C303" s="165">
        <v>565</v>
      </c>
      <c r="D303" s="152">
        <v>322925.29999999993</v>
      </c>
      <c r="E303" s="148"/>
      <c r="F303" s="148"/>
    </row>
    <row r="304" spans="1:6" ht="33.75" hidden="1" customHeight="1" outlineLevel="1">
      <c r="A304" s="163" t="s">
        <v>218</v>
      </c>
      <c r="B304" s="164"/>
      <c r="C304" s="165">
        <v>2449</v>
      </c>
      <c r="D304" s="152">
        <v>1440695.75</v>
      </c>
      <c r="E304" s="148"/>
      <c r="F304" s="148"/>
    </row>
    <row r="305" spans="1:6" ht="33.75" hidden="1" customHeight="1" outlineLevel="1">
      <c r="A305" s="163" t="s">
        <v>219</v>
      </c>
      <c r="B305" s="164"/>
      <c r="C305" s="165">
        <v>6</v>
      </c>
      <c r="D305" s="152">
        <v>1295</v>
      </c>
      <c r="E305" s="148"/>
      <c r="F305" s="148"/>
    </row>
    <row r="306" spans="1:6" ht="33.75" hidden="1" customHeight="1" outlineLevel="1">
      <c r="A306" s="163" t="s">
        <v>220</v>
      </c>
      <c r="B306" s="164"/>
      <c r="C306" s="165">
        <v>31</v>
      </c>
      <c r="D306" s="152">
        <v>23427</v>
      </c>
      <c r="E306" s="148"/>
      <c r="F306" s="148"/>
    </row>
    <row r="307" spans="1:6" ht="33.75" hidden="1" customHeight="1" outlineLevel="1">
      <c r="A307" s="163" t="s">
        <v>221</v>
      </c>
      <c r="B307" s="164"/>
      <c r="C307" s="165">
        <v>376</v>
      </c>
      <c r="D307" s="152">
        <v>188252.6</v>
      </c>
      <c r="E307" s="148"/>
      <c r="F307" s="148"/>
    </row>
    <row r="308" spans="1:6" ht="33.75" hidden="1" customHeight="1" outlineLevel="1">
      <c r="A308" s="163" t="s">
        <v>274</v>
      </c>
      <c r="B308" s="164"/>
      <c r="C308" s="165">
        <v>23</v>
      </c>
      <c r="D308" s="152">
        <v>10957</v>
      </c>
      <c r="E308" s="148"/>
      <c r="F308" s="148"/>
    </row>
    <row r="309" spans="1:6" ht="33.75" hidden="1" customHeight="1" outlineLevel="1">
      <c r="A309" s="163" t="s">
        <v>222</v>
      </c>
      <c r="B309" s="164"/>
      <c r="C309" s="165">
        <v>5758</v>
      </c>
      <c r="D309" s="152">
        <v>3234714.3299999996</v>
      </c>
      <c r="E309" s="148"/>
      <c r="F309" s="148"/>
    </row>
    <row r="310" spans="1:6" ht="33.75" hidden="1" customHeight="1" outlineLevel="1">
      <c r="A310" s="163" t="s">
        <v>223</v>
      </c>
      <c r="B310" s="164"/>
      <c r="C310" s="165">
        <v>1650</v>
      </c>
      <c r="D310" s="152">
        <v>1457715.0744353358</v>
      </c>
      <c r="E310" s="148"/>
      <c r="F310" s="148"/>
    </row>
    <row r="311" spans="1:6" ht="33.75" hidden="1" customHeight="1" outlineLevel="1">
      <c r="A311" s="163" t="s">
        <v>224</v>
      </c>
      <c r="B311" s="164"/>
      <c r="C311" s="165">
        <v>961</v>
      </c>
      <c r="D311" s="152">
        <v>597305.45999999973</v>
      </c>
      <c r="E311" s="148"/>
      <c r="F311" s="148"/>
    </row>
    <row r="312" spans="1:6" ht="33.75" hidden="1" customHeight="1" outlineLevel="1">
      <c r="A312" s="163" t="s">
        <v>225</v>
      </c>
      <c r="B312" s="164"/>
      <c r="C312" s="165">
        <v>2088</v>
      </c>
      <c r="D312" s="152">
        <v>1643694.1</v>
      </c>
      <c r="E312" s="148"/>
      <c r="F312" s="148"/>
    </row>
    <row r="313" spans="1:6" ht="14.1" customHeight="1" collapsed="1">
      <c r="A313" s="167" t="s">
        <v>302</v>
      </c>
      <c r="B313" s="164">
        <v>90</v>
      </c>
      <c r="C313" s="165">
        <f>SUM($C$287:$C$312)</f>
        <v>31366</v>
      </c>
      <c r="D313" s="152">
        <f>SUM($D$287:$D$312)</f>
        <v>18739510.714435339</v>
      </c>
      <c r="E313" s="148"/>
      <c r="F313" s="148"/>
    </row>
    <row r="314" spans="1:6" ht="33.75" hidden="1" customHeight="1" outlineLevel="1">
      <c r="A314" s="163" t="s">
        <v>272</v>
      </c>
      <c r="B314" s="164"/>
      <c r="C314" s="165">
        <v>0</v>
      </c>
      <c r="D314" s="152">
        <v>0</v>
      </c>
      <c r="E314" s="148"/>
      <c r="F314" s="148"/>
    </row>
    <row r="315" spans="1:6" ht="33.75" hidden="1" customHeight="1" outlineLevel="1">
      <c r="A315" s="163" t="s">
        <v>203</v>
      </c>
      <c r="B315" s="164"/>
      <c r="C315" s="165">
        <v>1517</v>
      </c>
      <c r="D315" s="152">
        <v>885709</v>
      </c>
      <c r="E315" s="148"/>
      <c r="F315" s="148"/>
    </row>
    <row r="316" spans="1:6" ht="33.75" hidden="1" customHeight="1" outlineLevel="1">
      <c r="A316" s="163" t="s">
        <v>204</v>
      </c>
      <c r="B316" s="164"/>
      <c r="C316" s="165">
        <v>1548</v>
      </c>
      <c r="D316" s="152">
        <v>836840.08000000007</v>
      </c>
      <c r="E316" s="148"/>
      <c r="F316" s="148"/>
    </row>
    <row r="317" spans="1:6" ht="33.75" hidden="1" customHeight="1" outlineLevel="1">
      <c r="A317" s="163" t="s">
        <v>205</v>
      </c>
      <c r="B317" s="164"/>
      <c r="C317" s="166"/>
      <c r="D317" s="151"/>
      <c r="E317" s="148"/>
      <c r="F317" s="148"/>
    </row>
    <row r="318" spans="1:6" ht="33.75" hidden="1" customHeight="1" outlineLevel="1">
      <c r="A318" s="163" t="s">
        <v>206</v>
      </c>
      <c r="B318" s="164"/>
      <c r="C318" s="166">
        <v>0</v>
      </c>
      <c r="D318" s="151">
        <v>0</v>
      </c>
      <c r="E318" s="148"/>
      <c r="F318" s="148"/>
    </row>
    <row r="319" spans="1:6" ht="33.75" hidden="1" customHeight="1" outlineLevel="1">
      <c r="A319" s="163" t="s">
        <v>207</v>
      </c>
      <c r="B319" s="164"/>
      <c r="C319" s="166">
        <v>2</v>
      </c>
      <c r="D319" s="151">
        <v>973</v>
      </c>
      <c r="E319" s="148"/>
      <c r="F319" s="148"/>
    </row>
    <row r="320" spans="1:6" ht="33.75" hidden="1" customHeight="1" outlineLevel="1">
      <c r="A320" s="163" t="s">
        <v>208</v>
      </c>
      <c r="B320" s="164"/>
      <c r="C320" s="165">
        <v>3232</v>
      </c>
      <c r="D320" s="152">
        <v>2072253</v>
      </c>
      <c r="E320" s="148"/>
      <c r="F320" s="148"/>
    </row>
    <row r="321" spans="1:6" ht="33.75" hidden="1" customHeight="1" outlineLevel="1">
      <c r="A321" s="163" t="s">
        <v>209</v>
      </c>
      <c r="B321" s="164"/>
      <c r="C321" s="165">
        <v>812</v>
      </c>
      <c r="D321" s="152">
        <v>433976</v>
      </c>
      <c r="E321" s="148"/>
      <c r="F321" s="148"/>
    </row>
    <row r="322" spans="1:6" ht="33.75" hidden="1" customHeight="1" outlineLevel="1">
      <c r="A322" s="163" t="s">
        <v>210</v>
      </c>
      <c r="B322" s="164"/>
      <c r="C322" s="165">
        <v>2</v>
      </c>
      <c r="D322" s="152">
        <v>1535</v>
      </c>
      <c r="E322" s="148"/>
      <c r="F322" s="148"/>
    </row>
    <row r="323" spans="1:6" ht="33.75" hidden="1" customHeight="1" outlineLevel="1">
      <c r="A323" s="163" t="s">
        <v>211</v>
      </c>
      <c r="B323" s="164"/>
      <c r="C323" s="165">
        <v>4120</v>
      </c>
      <c r="D323" s="152">
        <v>2297666</v>
      </c>
      <c r="E323" s="148"/>
      <c r="F323" s="148"/>
    </row>
    <row r="324" spans="1:6" ht="33.75" hidden="1" customHeight="1" outlineLevel="1">
      <c r="A324" s="163" t="s">
        <v>212</v>
      </c>
      <c r="B324" s="164"/>
      <c r="C324" s="165">
        <v>2649</v>
      </c>
      <c r="D324" s="152">
        <v>1508666.95</v>
      </c>
      <c r="E324" s="148"/>
      <c r="F324" s="148"/>
    </row>
    <row r="325" spans="1:6" ht="33.75" hidden="1" customHeight="1" outlineLevel="1">
      <c r="A325" s="163" t="s">
        <v>213</v>
      </c>
      <c r="B325" s="164"/>
      <c r="C325" s="165">
        <v>2226</v>
      </c>
      <c r="D325" s="152">
        <v>1346474</v>
      </c>
      <c r="E325" s="148"/>
      <c r="F325" s="148"/>
    </row>
    <row r="326" spans="1:6" ht="33.75" hidden="1" customHeight="1" outlineLevel="1">
      <c r="A326" s="163" t="s">
        <v>214</v>
      </c>
      <c r="B326" s="164"/>
      <c r="C326" s="165">
        <v>2232</v>
      </c>
      <c r="D326" s="152">
        <v>1256683</v>
      </c>
      <c r="E326" s="148"/>
      <c r="F326" s="148"/>
    </row>
    <row r="327" spans="1:6" ht="33.75" hidden="1" customHeight="1" outlineLevel="1">
      <c r="A327" s="163" t="s">
        <v>273</v>
      </c>
      <c r="B327" s="164"/>
      <c r="C327" s="165"/>
      <c r="D327" s="152"/>
      <c r="E327" s="148"/>
      <c r="F327" s="148"/>
    </row>
    <row r="328" spans="1:6" ht="33.75" hidden="1" customHeight="1" outlineLevel="1">
      <c r="A328" s="163" t="s">
        <v>215</v>
      </c>
      <c r="B328" s="164"/>
      <c r="C328" s="165">
        <v>581</v>
      </c>
      <c r="D328" s="152">
        <v>341801</v>
      </c>
      <c r="E328" s="148"/>
      <c r="F328" s="148"/>
    </row>
    <row r="329" spans="1:6" ht="33.75" hidden="1" customHeight="1" outlineLevel="1">
      <c r="A329" s="163" t="s">
        <v>216</v>
      </c>
      <c r="B329" s="164"/>
      <c r="C329" s="165">
        <v>3</v>
      </c>
      <c r="D329" s="152">
        <v>2421</v>
      </c>
      <c r="E329" s="148"/>
      <c r="F329" s="148"/>
    </row>
    <row r="330" spans="1:6" ht="33.75" hidden="1" customHeight="1" outlineLevel="1">
      <c r="A330" s="163" t="s">
        <v>217</v>
      </c>
      <c r="B330" s="164"/>
      <c r="C330" s="165">
        <v>681</v>
      </c>
      <c r="D330" s="152">
        <v>430885.89999999997</v>
      </c>
      <c r="E330" s="148"/>
      <c r="F330" s="148"/>
    </row>
    <row r="331" spans="1:6" ht="33.75" hidden="1" customHeight="1" outlineLevel="1">
      <c r="A331" s="163" t="s">
        <v>218</v>
      </c>
      <c r="B331" s="164"/>
      <c r="C331" s="165">
        <v>2928</v>
      </c>
      <c r="D331" s="152">
        <v>1812646.5</v>
      </c>
      <c r="E331" s="148"/>
      <c r="F331" s="148"/>
    </row>
    <row r="332" spans="1:6" ht="33.75" hidden="1" customHeight="1" outlineLevel="1">
      <c r="A332" s="163" t="s">
        <v>219</v>
      </c>
      <c r="B332" s="164"/>
      <c r="C332" s="165">
        <v>28</v>
      </c>
      <c r="D332" s="152">
        <v>3575</v>
      </c>
      <c r="E332" s="148"/>
      <c r="F332" s="148"/>
    </row>
    <row r="333" spans="1:6" ht="33.75" hidden="1" customHeight="1" outlineLevel="1">
      <c r="A333" s="163" t="s">
        <v>220</v>
      </c>
      <c r="B333" s="164"/>
      <c r="C333" s="165">
        <v>28</v>
      </c>
      <c r="D333" s="152">
        <v>22282</v>
      </c>
      <c r="E333" s="148"/>
      <c r="F333" s="148"/>
    </row>
    <row r="334" spans="1:6" ht="33.75" hidden="1" customHeight="1" outlineLevel="1">
      <c r="A334" s="163" t="s">
        <v>221</v>
      </c>
      <c r="B334" s="164"/>
      <c r="C334" s="165">
        <v>401</v>
      </c>
      <c r="D334" s="152">
        <v>217897.59999999998</v>
      </c>
      <c r="E334" s="148"/>
      <c r="F334" s="148"/>
    </row>
    <row r="335" spans="1:6" ht="33.75" hidden="1" customHeight="1" outlineLevel="1">
      <c r="A335" s="163" t="s">
        <v>274</v>
      </c>
      <c r="B335" s="164"/>
      <c r="C335" s="165">
        <v>26</v>
      </c>
      <c r="D335" s="152">
        <v>15552.25</v>
      </c>
      <c r="E335" s="148"/>
      <c r="F335" s="148"/>
    </row>
    <row r="336" spans="1:6" ht="33.75" hidden="1" customHeight="1" outlineLevel="1">
      <c r="A336" s="163" t="s">
        <v>222</v>
      </c>
      <c r="B336" s="164"/>
      <c r="C336" s="165">
        <v>6281</v>
      </c>
      <c r="D336" s="152">
        <v>3634581.6599999997</v>
      </c>
      <c r="E336" s="148"/>
      <c r="F336" s="148"/>
    </row>
    <row r="337" spans="1:6" ht="33.75" hidden="1" customHeight="1" outlineLevel="1">
      <c r="A337" s="163" t="s">
        <v>223</v>
      </c>
      <c r="B337" s="164"/>
      <c r="C337" s="165">
        <v>1907</v>
      </c>
      <c r="D337" s="152">
        <v>1695032.7253077577</v>
      </c>
      <c r="E337" s="148"/>
      <c r="F337" s="148"/>
    </row>
    <row r="338" spans="1:6" ht="33.75" hidden="1" customHeight="1" outlineLevel="1">
      <c r="A338" s="163" t="s">
        <v>224</v>
      </c>
      <c r="B338" s="164"/>
      <c r="C338" s="165">
        <v>1066</v>
      </c>
      <c r="D338" s="152">
        <v>735652.03000000014</v>
      </c>
      <c r="E338" s="148"/>
      <c r="F338" s="148"/>
    </row>
    <row r="339" spans="1:6" ht="33.75" hidden="1" customHeight="1" outlineLevel="1">
      <c r="A339" s="163" t="s">
        <v>225</v>
      </c>
      <c r="B339" s="164"/>
      <c r="C339" s="165">
        <v>2242</v>
      </c>
      <c r="D339" s="152">
        <v>1918882.61</v>
      </c>
      <c r="E339" s="148"/>
      <c r="F339" s="148"/>
    </row>
    <row r="340" spans="1:6" ht="14.1" customHeight="1" collapsed="1">
      <c r="A340" s="167" t="s">
        <v>303</v>
      </c>
      <c r="B340" s="164">
        <v>100</v>
      </c>
      <c r="C340" s="165">
        <f>SUM($C$314:$C$339)</f>
        <v>34512</v>
      </c>
      <c r="D340" s="152">
        <f>SUM($D$314:$D$339)</f>
        <v>21471986.305307761</v>
      </c>
      <c r="E340" s="148"/>
      <c r="F340" s="148"/>
    </row>
    <row r="341" spans="1:6" ht="33.75" hidden="1" customHeight="1" outlineLevel="1">
      <c r="A341" s="163" t="s">
        <v>272</v>
      </c>
      <c r="B341" s="164"/>
      <c r="C341" s="165">
        <v>0</v>
      </c>
      <c r="D341" s="152">
        <v>0</v>
      </c>
      <c r="E341" s="148"/>
      <c r="F341" s="148"/>
    </row>
    <row r="342" spans="1:6" ht="33.75" hidden="1" customHeight="1" outlineLevel="1">
      <c r="A342" s="163" t="s">
        <v>203</v>
      </c>
      <c r="B342" s="164"/>
      <c r="C342" s="165">
        <v>19509</v>
      </c>
      <c r="D342" s="152">
        <v>13711982</v>
      </c>
      <c r="E342" s="148"/>
      <c r="F342" s="148"/>
    </row>
    <row r="343" spans="1:6" ht="33.75" hidden="1" customHeight="1" outlineLevel="1">
      <c r="A343" s="163" t="s">
        <v>204</v>
      </c>
      <c r="B343" s="164"/>
      <c r="C343" s="165">
        <v>19992</v>
      </c>
      <c r="D343" s="152">
        <v>13891364.690000003</v>
      </c>
      <c r="E343" s="148"/>
      <c r="F343" s="148"/>
    </row>
    <row r="344" spans="1:6" ht="33.75" hidden="1" customHeight="1" outlineLevel="1">
      <c r="A344" s="163" t="s">
        <v>205</v>
      </c>
      <c r="B344" s="164"/>
      <c r="C344" s="166"/>
      <c r="D344" s="151"/>
      <c r="E344" s="148"/>
      <c r="F344" s="148"/>
    </row>
    <row r="345" spans="1:6" ht="33.75" hidden="1" customHeight="1" outlineLevel="1">
      <c r="A345" s="163" t="s">
        <v>206</v>
      </c>
      <c r="B345" s="164"/>
      <c r="C345" s="166">
        <v>0</v>
      </c>
      <c r="D345" s="151">
        <v>0</v>
      </c>
      <c r="E345" s="148"/>
      <c r="F345" s="148"/>
    </row>
    <row r="346" spans="1:6" ht="33.75" hidden="1" customHeight="1" outlineLevel="1">
      <c r="A346" s="163" t="s">
        <v>207</v>
      </c>
      <c r="B346" s="164"/>
      <c r="C346" s="166">
        <v>9</v>
      </c>
      <c r="D346" s="151">
        <v>9456</v>
      </c>
      <c r="E346" s="148"/>
      <c r="F346" s="148"/>
    </row>
    <row r="347" spans="1:6" ht="33.75" hidden="1" customHeight="1" outlineLevel="1">
      <c r="A347" s="163" t="s">
        <v>208</v>
      </c>
      <c r="B347" s="164"/>
      <c r="C347" s="165">
        <v>32977</v>
      </c>
      <c r="D347" s="152">
        <v>25981662</v>
      </c>
      <c r="E347" s="148"/>
      <c r="F347" s="148"/>
    </row>
    <row r="348" spans="1:6" ht="33.75" hidden="1" customHeight="1" outlineLevel="1">
      <c r="A348" s="163" t="s">
        <v>209</v>
      </c>
      <c r="B348" s="164"/>
      <c r="C348" s="165">
        <v>7445</v>
      </c>
      <c r="D348" s="152">
        <v>5149794</v>
      </c>
      <c r="E348" s="148"/>
      <c r="F348" s="148"/>
    </row>
    <row r="349" spans="1:6" ht="33.75" hidden="1" customHeight="1" outlineLevel="1">
      <c r="A349" s="163" t="s">
        <v>210</v>
      </c>
      <c r="B349" s="164"/>
      <c r="C349" s="165">
        <v>90</v>
      </c>
      <c r="D349" s="152">
        <v>77328.429999999993</v>
      </c>
      <c r="E349" s="148"/>
      <c r="F349" s="148"/>
    </row>
    <row r="350" spans="1:6" ht="33.75" hidden="1" customHeight="1" outlineLevel="1">
      <c r="A350" s="163" t="s">
        <v>211</v>
      </c>
      <c r="B350" s="164"/>
      <c r="C350" s="165">
        <v>52841</v>
      </c>
      <c r="D350" s="152">
        <v>37224522</v>
      </c>
      <c r="E350" s="148"/>
      <c r="F350" s="148"/>
    </row>
    <row r="351" spans="1:6" ht="33.75" hidden="1" customHeight="1" outlineLevel="1">
      <c r="A351" s="163" t="s">
        <v>212</v>
      </c>
      <c r="B351" s="164"/>
      <c r="C351" s="165">
        <v>34181</v>
      </c>
      <c r="D351" s="152">
        <v>25193161.249999955</v>
      </c>
      <c r="E351" s="148"/>
      <c r="F351" s="148"/>
    </row>
    <row r="352" spans="1:6" ht="33.75" hidden="1" customHeight="1" outlineLevel="1">
      <c r="A352" s="163" t="s">
        <v>213</v>
      </c>
      <c r="B352" s="164"/>
      <c r="C352" s="165">
        <v>23227</v>
      </c>
      <c r="D352" s="152">
        <v>16836292</v>
      </c>
      <c r="E352" s="148"/>
      <c r="F352" s="148"/>
    </row>
    <row r="353" spans="1:6" ht="33.75" hidden="1" customHeight="1" outlineLevel="1">
      <c r="A353" s="163" t="s">
        <v>214</v>
      </c>
      <c r="B353" s="164"/>
      <c r="C353" s="165">
        <v>29717</v>
      </c>
      <c r="D353" s="152">
        <v>21020680</v>
      </c>
      <c r="E353" s="148"/>
      <c r="F353" s="148"/>
    </row>
    <row r="354" spans="1:6" ht="33.75" hidden="1" customHeight="1" outlineLevel="1">
      <c r="A354" s="163" t="s">
        <v>273</v>
      </c>
      <c r="B354" s="164"/>
      <c r="C354" s="165"/>
      <c r="D354" s="152"/>
      <c r="E354" s="148"/>
      <c r="F354" s="148"/>
    </row>
    <row r="355" spans="1:6" ht="33.75" hidden="1" customHeight="1" outlineLevel="1">
      <c r="A355" s="163" t="s">
        <v>215</v>
      </c>
      <c r="B355" s="164"/>
      <c r="C355" s="165">
        <v>6878</v>
      </c>
      <c r="D355" s="152">
        <v>4922921</v>
      </c>
      <c r="E355" s="148"/>
      <c r="F355" s="148"/>
    </row>
    <row r="356" spans="1:6" ht="33.75" hidden="1" customHeight="1" outlineLevel="1">
      <c r="A356" s="163" t="s">
        <v>216</v>
      </c>
      <c r="B356" s="164"/>
      <c r="C356" s="165">
        <v>17</v>
      </c>
      <c r="D356" s="152">
        <v>15775</v>
      </c>
      <c r="E356" s="148"/>
      <c r="F356" s="148"/>
    </row>
    <row r="357" spans="1:6" ht="33.75" hidden="1" customHeight="1" outlineLevel="1">
      <c r="A357" s="163" t="s">
        <v>217</v>
      </c>
      <c r="B357" s="164"/>
      <c r="C357" s="165">
        <v>10357</v>
      </c>
      <c r="D357" s="152">
        <v>7251617.9999999991</v>
      </c>
      <c r="E357" s="148"/>
      <c r="F357" s="148"/>
    </row>
    <row r="358" spans="1:6" ht="33.75" hidden="1" customHeight="1" outlineLevel="1">
      <c r="A358" s="163" t="s">
        <v>218</v>
      </c>
      <c r="B358" s="164"/>
      <c r="C358" s="165">
        <v>35289</v>
      </c>
      <c r="D358" s="152">
        <v>25553378.720000003</v>
      </c>
      <c r="E358" s="148"/>
      <c r="F358" s="148"/>
    </row>
    <row r="359" spans="1:6" ht="33.75" hidden="1" customHeight="1" outlineLevel="1">
      <c r="A359" s="163" t="s">
        <v>219</v>
      </c>
      <c r="B359" s="164"/>
      <c r="C359" s="165">
        <v>1390</v>
      </c>
      <c r="D359" s="152">
        <v>711406</v>
      </c>
      <c r="E359" s="148"/>
      <c r="F359" s="148"/>
    </row>
    <row r="360" spans="1:6" ht="33.75" hidden="1" customHeight="1" outlineLevel="1">
      <c r="A360" s="163" t="s">
        <v>220</v>
      </c>
      <c r="B360" s="164"/>
      <c r="C360" s="165">
        <v>177</v>
      </c>
      <c r="D360" s="152">
        <v>153377.44</v>
      </c>
      <c r="E360" s="148"/>
      <c r="F360" s="148"/>
    </row>
    <row r="361" spans="1:6" ht="33.75" hidden="1" customHeight="1" outlineLevel="1">
      <c r="A361" s="163" t="s">
        <v>221</v>
      </c>
      <c r="B361" s="164"/>
      <c r="C361" s="165">
        <v>3509</v>
      </c>
      <c r="D361" s="152">
        <v>2337872.8499999992</v>
      </c>
      <c r="E361" s="148"/>
      <c r="F361" s="148"/>
    </row>
    <row r="362" spans="1:6" ht="33.75" hidden="1" customHeight="1" outlineLevel="1">
      <c r="A362" s="163" t="s">
        <v>274</v>
      </c>
      <c r="B362" s="164"/>
      <c r="C362" s="165">
        <v>600</v>
      </c>
      <c r="D362" s="152">
        <v>407641.05000000005</v>
      </c>
      <c r="E362" s="148"/>
      <c r="F362" s="148"/>
    </row>
    <row r="363" spans="1:6" ht="33.75" hidden="1" customHeight="1" outlineLevel="1">
      <c r="A363" s="163" t="s">
        <v>222</v>
      </c>
      <c r="B363" s="164"/>
      <c r="C363" s="165">
        <v>69236</v>
      </c>
      <c r="D363" s="152">
        <v>49492706.469999999</v>
      </c>
      <c r="E363" s="148"/>
      <c r="F363" s="148"/>
    </row>
    <row r="364" spans="1:6" ht="33.75" hidden="1" customHeight="1" outlineLevel="1">
      <c r="A364" s="163" t="s">
        <v>223</v>
      </c>
      <c r="B364" s="164"/>
      <c r="C364" s="165">
        <v>28036</v>
      </c>
      <c r="D364" s="152">
        <v>32909818.958819367</v>
      </c>
      <c r="E364" s="148"/>
      <c r="F364" s="148"/>
    </row>
    <row r="365" spans="1:6" ht="33.75" hidden="1" customHeight="1" outlineLevel="1">
      <c r="A365" s="163" t="s">
        <v>224</v>
      </c>
      <c r="B365" s="164"/>
      <c r="C365" s="165">
        <v>11189</v>
      </c>
      <c r="D365" s="152">
        <v>9312157.5400000066</v>
      </c>
      <c r="E365" s="148"/>
      <c r="F365" s="148"/>
    </row>
    <row r="366" spans="1:6" ht="33.75" hidden="1" customHeight="1" outlineLevel="1">
      <c r="A366" s="163" t="s">
        <v>225</v>
      </c>
      <c r="B366" s="164"/>
      <c r="C366" s="165">
        <v>21695</v>
      </c>
      <c r="D366" s="152">
        <v>23627954.010000002</v>
      </c>
      <c r="E366" s="148"/>
      <c r="F366" s="148"/>
    </row>
    <row r="367" spans="1:6" ht="14.1" customHeight="1" collapsed="1">
      <c r="A367" s="167" t="s">
        <v>304</v>
      </c>
      <c r="B367" s="164">
        <v>200</v>
      </c>
      <c r="C367" s="165">
        <f>SUM($C$341:$C$366)</f>
        <v>408361</v>
      </c>
      <c r="D367" s="152">
        <f>SUM($D$341:$D$366)</f>
        <v>315792869.40881932</v>
      </c>
      <c r="E367" s="148"/>
      <c r="F367" s="148"/>
    </row>
    <row r="368" spans="1:6" ht="33.75" hidden="1" customHeight="1" outlineLevel="1">
      <c r="A368" s="163" t="s">
        <v>272</v>
      </c>
      <c r="B368" s="164"/>
      <c r="C368" s="165">
        <v>0</v>
      </c>
      <c r="D368" s="152">
        <v>0</v>
      </c>
      <c r="E368" s="148"/>
      <c r="F368" s="148"/>
    </row>
    <row r="369" spans="1:6" ht="33.75" hidden="1" customHeight="1" outlineLevel="1">
      <c r="A369" s="163" t="s">
        <v>203</v>
      </c>
      <c r="B369" s="164"/>
      <c r="C369" s="165">
        <v>14946</v>
      </c>
      <c r="D369" s="152">
        <v>14670957</v>
      </c>
      <c r="E369" s="148"/>
      <c r="F369" s="148"/>
    </row>
    <row r="370" spans="1:6" ht="33.75" hidden="1" customHeight="1" outlineLevel="1">
      <c r="A370" s="163" t="s">
        <v>204</v>
      </c>
      <c r="B370" s="164"/>
      <c r="C370" s="165">
        <v>15216</v>
      </c>
      <c r="D370" s="152">
        <v>14847636.800000001</v>
      </c>
      <c r="E370" s="148"/>
      <c r="F370" s="148"/>
    </row>
    <row r="371" spans="1:6" ht="33.75" hidden="1" customHeight="1" outlineLevel="1">
      <c r="A371" s="163" t="s">
        <v>205</v>
      </c>
      <c r="B371" s="164"/>
      <c r="C371" s="166"/>
      <c r="D371" s="151"/>
      <c r="E371" s="148"/>
      <c r="F371" s="148"/>
    </row>
    <row r="372" spans="1:6" ht="33.75" hidden="1" customHeight="1" outlineLevel="1">
      <c r="A372" s="163" t="s">
        <v>206</v>
      </c>
      <c r="B372" s="164"/>
      <c r="C372" s="166">
        <v>0</v>
      </c>
      <c r="D372" s="151">
        <v>0</v>
      </c>
      <c r="E372" s="148"/>
      <c r="F372" s="148"/>
    </row>
    <row r="373" spans="1:6" ht="33.75" hidden="1" customHeight="1" outlineLevel="1">
      <c r="A373" s="163" t="s">
        <v>207</v>
      </c>
      <c r="B373" s="164"/>
      <c r="C373" s="166">
        <v>1</v>
      </c>
      <c r="D373" s="151">
        <v>1430</v>
      </c>
      <c r="E373" s="148"/>
      <c r="F373" s="148"/>
    </row>
    <row r="374" spans="1:6" ht="33.75" hidden="1" customHeight="1" outlineLevel="1">
      <c r="A374" s="163" t="s">
        <v>208</v>
      </c>
      <c r="B374" s="164"/>
      <c r="C374" s="165">
        <v>21116</v>
      </c>
      <c r="D374" s="152">
        <v>21400757</v>
      </c>
      <c r="E374" s="148"/>
      <c r="F374" s="148"/>
    </row>
    <row r="375" spans="1:6" ht="33.75" hidden="1" customHeight="1" outlineLevel="1">
      <c r="A375" s="163" t="s">
        <v>209</v>
      </c>
      <c r="B375" s="164"/>
      <c r="C375" s="165">
        <v>4477</v>
      </c>
      <c r="D375" s="152">
        <v>4413199</v>
      </c>
      <c r="E375" s="148"/>
      <c r="F375" s="148"/>
    </row>
    <row r="376" spans="1:6" ht="33.75" hidden="1" customHeight="1" outlineLevel="1">
      <c r="A376" s="163" t="s">
        <v>210</v>
      </c>
      <c r="B376" s="164"/>
      <c r="C376" s="165">
        <v>79</v>
      </c>
      <c r="D376" s="152">
        <v>90215.450000000026</v>
      </c>
      <c r="E376" s="148"/>
      <c r="F376" s="148"/>
    </row>
    <row r="377" spans="1:6" ht="33.75" hidden="1" customHeight="1" outlineLevel="1">
      <c r="A377" s="163" t="s">
        <v>211</v>
      </c>
      <c r="B377" s="164"/>
      <c r="C377" s="165">
        <v>38539</v>
      </c>
      <c r="D377" s="152">
        <v>37980358</v>
      </c>
      <c r="E377" s="148"/>
      <c r="F377" s="148"/>
    </row>
    <row r="378" spans="1:6" ht="33.75" hidden="1" customHeight="1" outlineLevel="1">
      <c r="A378" s="163" t="s">
        <v>212</v>
      </c>
      <c r="B378" s="164"/>
      <c r="C378" s="165">
        <v>24520</v>
      </c>
      <c r="D378" s="152">
        <v>25374348.960000042</v>
      </c>
      <c r="E378" s="148"/>
      <c r="F378" s="148"/>
    </row>
    <row r="379" spans="1:6" ht="33.75" hidden="1" customHeight="1" outlineLevel="1">
      <c r="A379" s="163" t="s">
        <v>213</v>
      </c>
      <c r="B379" s="164"/>
      <c r="C379" s="165">
        <v>18724</v>
      </c>
      <c r="D379" s="152">
        <v>18414484</v>
      </c>
      <c r="E379" s="148"/>
      <c r="F379" s="148"/>
    </row>
    <row r="380" spans="1:6" ht="33.75" hidden="1" customHeight="1" outlineLevel="1">
      <c r="A380" s="163" t="s">
        <v>214</v>
      </c>
      <c r="B380" s="164"/>
      <c r="C380" s="165">
        <v>17576</v>
      </c>
      <c r="D380" s="152">
        <v>17984846</v>
      </c>
      <c r="E380" s="148"/>
      <c r="F380" s="148"/>
    </row>
    <row r="381" spans="1:6" ht="33.75" hidden="1" customHeight="1" outlineLevel="1">
      <c r="A381" s="163" t="s">
        <v>273</v>
      </c>
      <c r="B381" s="164"/>
      <c r="C381" s="165"/>
      <c r="D381" s="152"/>
      <c r="E381" s="148"/>
      <c r="F381" s="148"/>
    </row>
    <row r="382" spans="1:6" ht="33.75" hidden="1" customHeight="1" outlineLevel="1">
      <c r="A382" s="163" t="s">
        <v>215</v>
      </c>
      <c r="B382" s="164"/>
      <c r="C382" s="165">
        <v>5258</v>
      </c>
      <c r="D382" s="152">
        <v>5000007</v>
      </c>
      <c r="E382" s="148"/>
      <c r="F382" s="148"/>
    </row>
    <row r="383" spans="1:6" ht="33.75" hidden="1" customHeight="1" outlineLevel="1">
      <c r="A383" s="163" t="s">
        <v>216</v>
      </c>
      <c r="B383" s="164"/>
      <c r="C383" s="165">
        <v>4</v>
      </c>
      <c r="D383" s="152">
        <v>5300</v>
      </c>
      <c r="E383" s="148"/>
      <c r="F383" s="148"/>
    </row>
    <row r="384" spans="1:6" ht="33.75" hidden="1" customHeight="1" outlineLevel="1">
      <c r="A384" s="163" t="s">
        <v>217</v>
      </c>
      <c r="B384" s="164"/>
      <c r="C384" s="165">
        <v>9331</v>
      </c>
      <c r="D384" s="152">
        <v>9122484</v>
      </c>
      <c r="E384" s="148"/>
      <c r="F384" s="148"/>
    </row>
    <row r="385" spans="1:6" ht="33.75" hidden="1" customHeight="1" outlineLevel="1">
      <c r="A385" s="163" t="s">
        <v>218</v>
      </c>
      <c r="B385" s="164"/>
      <c r="C385" s="165">
        <v>22360</v>
      </c>
      <c r="D385" s="152">
        <v>22949177.309999999</v>
      </c>
      <c r="E385" s="148"/>
      <c r="F385" s="148"/>
    </row>
    <row r="386" spans="1:6" ht="33.75" hidden="1" customHeight="1" outlineLevel="1">
      <c r="A386" s="163" t="s">
        <v>219</v>
      </c>
      <c r="B386" s="164"/>
      <c r="C386" s="165">
        <v>3770</v>
      </c>
      <c r="D386" s="152">
        <v>3617494</v>
      </c>
      <c r="E386" s="148"/>
      <c r="F386" s="148"/>
    </row>
    <row r="387" spans="1:6" ht="33.75" hidden="1" customHeight="1" outlineLevel="1">
      <c r="A387" s="163" t="s">
        <v>220</v>
      </c>
      <c r="B387" s="164"/>
      <c r="C387" s="165">
        <v>50</v>
      </c>
      <c r="D387" s="152">
        <v>64021.85</v>
      </c>
      <c r="E387" s="148"/>
      <c r="F387" s="148"/>
    </row>
    <row r="388" spans="1:6" ht="33.75" hidden="1" customHeight="1" outlineLevel="1">
      <c r="A388" s="163" t="s">
        <v>221</v>
      </c>
      <c r="B388" s="164"/>
      <c r="C388" s="165">
        <v>1093</v>
      </c>
      <c r="D388" s="152">
        <v>1110734.5500000003</v>
      </c>
      <c r="E388" s="148"/>
      <c r="F388" s="148"/>
    </row>
    <row r="389" spans="1:6" ht="33.75" hidden="1" customHeight="1" outlineLevel="1">
      <c r="A389" s="163" t="s">
        <v>274</v>
      </c>
      <c r="B389" s="164"/>
      <c r="C389" s="165">
        <v>693</v>
      </c>
      <c r="D389" s="152">
        <v>707513.65</v>
      </c>
      <c r="E389" s="148"/>
      <c r="F389" s="148"/>
    </row>
    <row r="390" spans="1:6" ht="33.75" hidden="1" customHeight="1" outlineLevel="1">
      <c r="A390" s="163" t="s">
        <v>222</v>
      </c>
      <c r="B390" s="164"/>
      <c r="C390" s="165">
        <v>45074</v>
      </c>
      <c r="D390" s="152">
        <v>44256148.720000014</v>
      </c>
      <c r="E390" s="148"/>
      <c r="F390" s="148"/>
    </row>
    <row r="391" spans="1:6" ht="33.75" hidden="1" customHeight="1" outlineLevel="1">
      <c r="A391" s="163" t="s">
        <v>223</v>
      </c>
      <c r="B391" s="164"/>
      <c r="C391" s="165">
        <v>18867</v>
      </c>
      <c r="D391" s="152">
        <v>31811727.263238922</v>
      </c>
      <c r="E391" s="148"/>
      <c r="F391" s="148"/>
    </row>
    <row r="392" spans="1:6" ht="33.75" hidden="1" customHeight="1" outlineLevel="1">
      <c r="A392" s="163" t="s">
        <v>224</v>
      </c>
      <c r="B392" s="164"/>
      <c r="C392" s="165">
        <v>5677</v>
      </c>
      <c r="D392" s="152">
        <v>6218521.7200000072</v>
      </c>
      <c r="E392" s="148"/>
      <c r="F392" s="148"/>
    </row>
    <row r="393" spans="1:6" ht="33.75" hidden="1" customHeight="1" outlineLevel="1">
      <c r="A393" s="163" t="s">
        <v>225</v>
      </c>
      <c r="B393" s="164"/>
      <c r="C393" s="165">
        <v>10763</v>
      </c>
      <c r="D393" s="152">
        <v>16323580.710000001</v>
      </c>
      <c r="E393" s="148"/>
      <c r="F393" s="148"/>
    </row>
    <row r="394" spans="1:6" ht="14.1" customHeight="1" collapsed="1">
      <c r="A394" s="167" t="s">
        <v>305</v>
      </c>
      <c r="B394" s="164">
        <v>300</v>
      </c>
      <c r="C394" s="165">
        <f>SUM($C$368:$C$393)</f>
        <v>278134</v>
      </c>
      <c r="D394" s="152">
        <f>SUM($D$368:$D$393)</f>
        <v>296364942.983239</v>
      </c>
      <c r="E394" s="148"/>
      <c r="F394" s="148"/>
    </row>
    <row r="395" spans="1:6" ht="33.75" hidden="1" customHeight="1" outlineLevel="1">
      <c r="A395" s="163" t="s">
        <v>272</v>
      </c>
      <c r="B395" s="164"/>
      <c r="C395" s="165">
        <v>0</v>
      </c>
      <c r="D395" s="152">
        <v>0</v>
      </c>
      <c r="E395" s="148"/>
      <c r="F395" s="148"/>
    </row>
    <row r="396" spans="1:6" ht="33.75" hidden="1" customHeight="1" outlineLevel="1">
      <c r="A396" s="163" t="s">
        <v>203</v>
      </c>
      <c r="B396" s="164"/>
      <c r="C396" s="165">
        <v>6337</v>
      </c>
      <c r="D396" s="152">
        <v>8635098</v>
      </c>
      <c r="E396" s="148"/>
      <c r="F396" s="148"/>
    </row>
    <row r="397" spans="1:6" ht="33.75" hidden="1" customHeight="1" outlineLevel="1">
      <c r="A397" s="163" t="s">
        <v>204</v>
      </c>
      <c r="B397" s="164"/>
      <c r="C397" s="165">
        <v>5640</v>
      </c>
      <c r="D397" s="152">
        <v>7824010.1600000011</v>
      </c>
      <c r="E397" s="148"/>
      <c r="F397" s="148"/>
    </row>
    <row r="398" spans="1:6" ht="33.75" hidden="1" customHeight="1" outlineLevel="1">
      <c r="A398" s="163" t="s">
        <v>205</v>
      </c>
      <c r="B398" s="164"/>
      <c r="C398" s="166"/>
      <c r="D398" s="151"/>
      <c r="E398" s="148"/>
      <c r="F398" s="148"/>
    </row>
    <row r="399" spans="1:6" ht="33.75" hidden="1" customHeight="1" outlineLevel="1">
      <c r="A399" s="163" t="s">
        <v>206</v>
      </c>
      <c r="B399" s="164"/>
      <c r="C399" s="166">
        <v>0</v>
      </c>
      <c r="D399" s="151">
        <v>0</v>
      </c>
      <c r="E399" s="148"/>
      <c r="F399" s="148"/>
    </row>
    <row r="400" spans="1:6" ht="33.75" hidden="1" customHeight="1" outlineLevel="1">
      <c r="A400" s="163" t="s">
        <v>207</v>
      </c>
      <c r="B400" s="164"/>
      <c r="C400" s="166">
        <v>0</v>
      </c>
      <c r="D400" s="151">
        <v>0</v>
      </c>
      <c r="E400" s="148"/>
      <c r="F400" s="148"/>
    </row>
    <row r="401" spans="1:6" ht="33.75" hidden="1" customHeight="1" outlineLevel="1">
      <c r="A401" s="163" t="s">
        <v>208</v>
      </c>
      <c r="B401" s="164"/>
      <c r="C401" s="165">
        <v>12201</v>
      </c>
      <c r="D401" s="152">
        <v>16513058</v>
      </c>
      <c r="E401" s="148"/>
      <c r="F401" s="148"/>
    </row>
    <row r="402" spans="1:6" ht="33.75" hidden="1" customHeight="1" outlineLevel="1">
      <c r="A402" s="163" t="s">
        <v>209</v>
      </c>
      <c r="B402" s="164"/>
      <c r="C402" s="165">
        <v>2191</v>
      </c>
      <c r="D402" s="152">
        <v>3015628</v>
      </c>
      <c r="E402" s="148"/>
      <c r="F402" s="148"/>
    </row>
    <row r="403" spans="1:6" ht="33.75" hidden="1" customHeight="1" outlineLevel="1">
      <c r="A403" s="163" t="s">
        <v>210</v>
      </c>
      <c r="B403" s="164"/>
      <c r="C403" s="165">
        <v>20</v>
      </c>
      <c r="D403" s="152">
        <v>26469.040000000001</v>
      </c>
      <c r="E403" s="148"/>
      <c r="F403" s="148"/>
    </row>
    <row r="404" spans="1:6" ht="33.75" hidden="1" customHeight="1" outlineLevel="1">
      <c r="A404" s="163" t="s">
        <v>211</v>
      </c>
      <c r="B404" s="164"/>
      <c r="C404" s="165">
        <v>18902</v>
      </c>
      <c r="D404" s="152">
        <v>25723438</v>
      </c>
      <c r="E404" s="148"/>
      <c r="F404" s="148"/>
    </row>
    <row r="405" spans="1:6" ht="33.75" hidden="1" customHeight="1" outlineLevel="1">
      <c r="A405" s="163" t="s">
        <v>212</v>
      </c>
      <c r="B405" s="164"/>
      <c r="C405" s="165">
        <v>12180</v>
      </c>
      <c r="D405" s="152">
        <v>16311109.150000013</v>
      </c>
      <c r="E405" s="148"/>
      <c r="F405" s="148"/>
    </row>
    <row r="406" spans="1:6" ht="33.75" hidden="1" customHeight="1" outlineLevel="1">
      <c r="A406" s="163" t="s">
        <v>213</v>
      </c>
      <c r="B406" s="164"/>
      <c r="C406" s="165">
        <v>10250</v>
      </c>
      <c r="D406" s="152">
        <v>13593954</v>
      </c>
      <c r="E406" s="148"/>
      <c r="F406" s="148"/>
    </row>
    <row r="407" spans="1:6" ht="33.75" hidden="1" customHeight="1" outlineLevel="1">
      <c r="A407" s="163" t="s">
        <v>214</v>
      </c>
      <c r="B407" s="164"/>
      <c r="C407" s="165">
        <v>7749</v>
      </c>
      <c r="D407" s="152">
        <v>10787978</v>
      </c>
      <c r="E407" s="148"/>
      <c r="F407" s="148"/>
    </row>
    <row r="408" spans="1:6" ht="33.75" hidden="1" customHeight="1" outlineLevel="1">
      <c r="A408" s="163" t="s">
        <v>273</v>
      </c>
      <c r="B408" s="164"/>
      <c r="C408" s="165"/>
      <c r="D408" s="152"/>
      <c r="E408" s="148"/>
      <c r="F408" s="148"/>
    </row>
    <row r="409" spans="1:6" ht="33.75" hidden="1" customHeight="1" outlineLevel="1">
      <c r="A409" s="163" t="s">
        <v>215</v>
      </c>
      <c r="B409" s="164"/>
      <c r="C409" s="165">
        <v>3056</v>
      </c>
      <c r="D409" s="152">
        <v>3756083</v>
      </c>
      <c r="E409" s="148"/>
      <c r="F409" s="148"/>
    </row>
    <row r="410" spans="1:6" ht="33.75" hidden="1" customHeight="1" outlineLevel="1">
      <c r="A410" s="163" t="s">
        <v>216</v>
      </c>
      <c r="B410" s="164"/>
      <c r="C410" s="165">
        <v>0</v>
      </c>
      <c r="D410" s="152">
        <v>0</v>
      </c>
      <c r="E410" s="148"/>
      <c r="F410" s="148"/>
    </row>
    <row r="411" spans="1:6" ht="33.75" hidden="1" customHeight="1" outlineLevel="1">
      <c r="A411" s="163" t="s">
        <v>217</v>
      </c>
      <c r="B411" s="164"/>
      <c r="C411" s="165">
        <v>4594</v>
      </c>
      <c r="D411" s="152">
        <v>5789934.3600000003</v>
      </c>
      <c r="E411" s="148"/>
      <c r="F411" s="148"/>
    </row>
    <row r="412" spans="1:6" ht="33.75" hidden="1" customHeight="1" outlineLevel="1">
      <c r="A412" s="163" t="s">
        <v>218</v>
      </c>
      <c r="B412" s="164"/>
      <c r="C412" s="165">
        <v>9821</v>
      </c>
      <c r="D412" s="152">
        <v>13696226.299999999</v>
      </c>
      <c r="E412" s="148"/>
      <c r="F412" s="148"/>
    </row>
    <row r="413" spans="1:6" ht="33.75" hidden="1" customHeight="1" outlineLevel="1">
      <c r="A413" s="163" t="s">
        <v>219</v>
      </c>
      <c r="B413" s="164"/>
      <c r="C413" s="165">
        <v>1370</v>
      </c>
      <c r="D413" s="152">
        <v>2055571</v>
      </c>
      <c r="E413" s="148"/>
      <c r="F413" s="148"/>
    </row>
    <row r="414" spans="1:6" ht="33.75" hidden="1" customHeight="1" outlineLevel="1">
      <c r="A414" s="163" t="s">
        <v>220</v>
      </c>
      <c r="B414" s="164"/>
      <c r="C414" s="165">
        <v>44</v>
      </c>
      <c r="D414" s="152">
        <v>70032.95</v>
      </c>
      <c r="E414" s="148"/>
      <c r="F414" s="148"/>
    </row>
    <row r="415" spans="1:6" ht="33.75" hidden="1" customHeight="1" outlineLevel="1">
      <c r="A415" s="163" t="s">
        <v>221</v>
      </c>
      <c r="B415" s="164"/>
      <c r="C415" s="165">
        <v>282</v>
      </c>
      <c r="D415" s="152">
        <v>447255.35</v>
      </c>
      <c r="E415" s="148"/>
      <c r="F415" s="148"/>
    </row>
    <row r="416" spans="1:6" ht="33.75" hidden="1" customHeight="1" outlineLevel="1">
      <c r="A416" s="163" t="s">
        <v>274</v>
      </c>
      <c r="B416" s="164"/>
      <c r="C416" s="165">
        <v>235</v>
      </c>
      <c r="D416" s="152">
        <v>360030.00000000006</v>
      </c>
      <c r="E416" s="148"/>
      <c r="F416" s="148"/>
    </row>
    <row r="417" spans="1:6" ht="33.75" hidden="1" customHeight="1" outlineLevel="1">
      <c r="A417" s="163" t="s">
        <v>222</v>
      </c>
      <c r="B417" s="164"/>
      <c r="C417" s="165">
        <v>24342</v>
      </c>
      <c r="D417" s="152">
        <v>32381736.330000002</v>
      </c>
      <c r="E417" s="148"/>
      <c r="F417" s="148"/>
    </row>
    <row r="418" spans="1:6" ht="33.75" hidden="1" customHeight="1" outlineLevel="1">
      <c r="A418" s="163" t="s">
        <v>223</v>
      </c>
      <c r="B418" s="164"/>
      <c r="C418" s="165">
        <v>7773</v>
      </c>
      <c r="D418" s="152">
        <v>17984467.406247105</v>
      </c>
      <c r="E418" s="148"/>
      <c r="F418" s="148"/>
    </row>
    <row r="419" spans="1:6" ht="33.75" hidden="1" customHeight="1" outlineLevel="1">
      <c r="A419" s="163" t="s">
        <v>224</v>
      </c>
      <c r="B419" s="164"/>
      <c r="C419" s="165">
        <v>2060</v>
      </c>
      <c r="D419" s="152">
        <v>3105129.3799999971</v>
      </c>
      <c r="E419" s="148"/>
      <c r="F419" s="148"/>
    </row>
    <row r="420" spans="1:6" ht="33.75" hidden="1" customHeight="1" outlineLevel="1">
      <c r="A420" s="163" t="s">
        <v>225</v>
      </c>
      <c r="B420" s="164"/>
      <c r="C420" s="165">
        <v>4155</v>
      </c>
      <c r="D420" s="152">
        <v>8237110.9800000004</v>
      </c>
      <c r="E420" s="148"/>
      <c r="F420" s="148"/>
    </row>
    <row r="421" spans="1:6" ht="14.1" customHeight="1" collapsed="1">
      <c r="A421" s="167" t="s">
        <v>306</v>
      </c>
      <c r="B421" s="164">
        <v>400</v>
      </c>
      <c r="C421" s="165">
        <f>SUM($C$395:$C$420)</f>
        <v>133202</v>
      </c>
      <c r="D421" s="152">
        <f>SUM($D$395:$D$420)</f>
        <v>190314319.40624711</v>
      </c>
      <c r="E421" s="148"/>
      <c r="F421" s="148"/>
    </row>
    <row r="422" spans="1:6" ht="33.75" hidden="1" customHeight="1" outlineLevel="1">
      <c r="A422" s="163" t="s">
        <v>272</v>
      </c>
      <c r="B422" s="164"/>
      <c r="C422" s="165">
        <v>0</v>
      </c>
      <c r="D422" s="152">
        <v>0</v>
      </c>
      <c r="E422" s="148"/>
      <c r="F422" s="148"/>
    </row>
    <row r="423" spans="1:6" ht="33.75" hidden="1" customHeight="1" outlineLevel="1">
      <c r="A423" s="163" t="s">
        <v>203</v>
      </c>
      <c r="B423" s="164"/>
      <c r="C423" s="165">
        <v>2840</v>
      </c>
      <c r="D423" s="152">
        <v>4787092</v>
      </c>
      <c r="E423" s="148"/>
      <c r="F423" s="148"/>
    </row>
    <row r="424" spans="1:6" ht="33.75" hidden="1" customHeight="1" outlineLevel="1">
      <c r="A424" s="163" t="s">
        <v>204</v>
      </c>
      <c r="B424" s="164"/>
      <c r="C424" s="165">
        <v>2067</v>
      </c>
      <c r="D424" s="152">
        <v>3715645.3800000008</v>
      </c>
      <c r="E424" s="148"/>
      <c r="F424" s="148"/>
    </row>
    <row r="425" spans="1:6" ht="33.75" hidden="1" customHeight="1" outlineLevel="1">
      <c r="A425" s="163" t="s">
        <v>205</v>
      </c>
      <c r="B425" s="164"/>
      <c r="C425" s="166"/>
      <c r="D425" s="151"/>
      <c r="E425" s="148"/>
      <c r="F425" s="148"/>
    </row>
    <row r="426" spans="1:6" ht="33.75" hidden="1" customHeight="1" outlineLevel="1">
      <c r="A426" s="163" t="s">
        <v>206</v>
      </c>
      <c r="B426" s="164"/>
      <c r="C426" s="166">
        <v>0</v>
      </c>
      <c r="D426" s="151">
        <v>0</v>
      </c>
      <c r="E426" s="148"/>
      <c r="F426" s="148"/>
    </row>
    <row r="427" spans="1:6" ht="33.75" hidden="1" customHeight="1" outlineLevel="1">
      <c r="A427" s="163" t="s">
        <v>207</v>
      </c>
      <c r="B427" s="164"/>
      <c r="C427" s="166">
        <v>0</v>
      </c>
      <c r="D427" s="151">
        <v>0</v>
      </c>
      <c r="E427" s="148"/>
      <c r="F427" s="148"/>
    </row>
    <row r="428" spans="1:6" ht="33.75" hidden="1" customHeight="1" outlineLevel="1">
      <c r="A428" s="163" t="s">
        <v>208</v>
      </c>
      <c r="B428" s="164"/>
      <c r="C428" s="165">
        <v>6229</v>
      </c>
      <c r="D428" s="152">
        <v>10921981</v>
      </c>
      <c r="E428" s="148"/>
      <c r="F428" s="148"/>
    </row>
    <row r="429" spans="1:6" ht="33.75" hidden="1" customHeight="1" outlineLevel="1">
      <c r="A429" s="163" t="s">
        <v>209</v>
      </c>
      <c r="B429" s="164"/>
      <c r="C429" s="165">
        <v>1037</v>
      </c>
      <c r="D429" s="152">
        <v>1859849</v>
      </c>
      <c r="E429" s="148"/>
      <c r="F429" s="148"/>
    </row>
    <row r="430" spans="1:6" ht="33.75" hidden="1" customHeight="1" outlineLevel="1">
      <c r="A430" s="163" t="s">
        <v>210</v>
      </c>
      <c r="B430" s="164"/>
      <c r="C430" s="165">
        <v>16</v>
      </c>
      <c r="D430" s="152">
        <v>26459.55</v>
      </c>
      <c r="E430" s="148"/>
      <c r="F430" s="148"/>
    </row>
    <row r="431" spans="1:6" ht="33.75" hidden="1" customHeight="1" outlineLevel="1">
      <c r="A431" s="163" t="s">
        <v>211</v>
      </c>
      <c r="B431" s="164"/>
      <c r="C431" s="165">
        <v>8662</v>
      </c>
      <c r="D431" s="152">
        <v>15040014</v>
      </c>
      <c r="E431" s="148"/>
      <c r="F431" s="148"/>
    </row>
    <row r="432" spans="1:6" ht="33.75" hidden="1" customHeight="1" outlineLevel="1">
      <c r="A432" s="163" t="s">
        <v>212</v>
      </c>
      <c r="B432" s="164"/>
      <c r="C432" s="165">
        <v>5558</v>
      </c>
      <c r="D432" s="152">
        <v>9809253.9800000023</v>
      </c>
      <c r="E432" s="148"/>
      <c r="F432" s="148"/>
    </row>
    <row r="433" spans="1:6" ht="33.75" hidden="1" customHeight="1" outlineLevel="1">
      <c r="A433" s="163" t="s">
        <v>213</v>
      </c>
      <c r="B433" s="164"/>
      <c r="C433" s="165">
        <v>5334</v>
      </c>
      <c r="D433" s="152">
        <v>9252041</v>
      </c>
      <c r="E433" s="148"/>
      <c r="F433" s="148"/>
    </row>
    <row r="434" spans="1:6" ht="33.75" hidden="1" customHeight="1" outlineLevel="1">
      <c r="A434" s="163" t="s">
        <v>214</v>
      </c>
      <c r="B434" s="164"/>
      <c r="C434" s="165">
        <v>3459</v>
      </c>
      <c r="D434" s="152">
        <v>5792282</v>
      </c>
      <c r="E434" s="148"/>
      <c r="F434" s="148"/>
    </row>
    <row r="435" spans="1:6" ht="33.75" hidden="1" customHeight="1" outlineLevel="1">
      <c r="A435" s="163" t="s">
        <v>273</v>
      </c>
      <c r="B435" s="164"/>
      <c r="C435" s="165"/>
      <c r="D435" s="152"/>
      <c r="E435" s="148"/>
      <c r="F435" s="148"/>
    </row>
    <row r="436" spans="1:6" ht="33.75" hidden="1" customHeight="1" outlineLevel="1">
      <c r="A436" s="163" t="s">
        <v>215</v>
      </c>
      <c r="B436" s="164"/>
      <c r="C436" s="165">
        <v>1393</v>
      </c>
      <c r="D436" s="152">
        <v>2145296</v>
      </c>
      <c r="E436" s="148"/>
      <c r="F436" s="148"/>
    </row>
    <row r="437" spans="1:6" ht="33.75" hidden="1" customHeight="1" outlineLevel="1">
      <c r="A437" s="163" t="s">
        <v>216</v>
      </c>
      <c r="B437" s="164"/>
      <c r="C437" s="165">
        <v>0</v>
      </c>
      <c r="D437" s="152">
        <v>0</v>
      </c>
      <c r="E437" s="148"/>
      <c r="F437" s="148"/>
    </row>
    <row r="438" spans="1:6" ht="33.75" hidden="1" customHeight="1" outlineLevel="1">
      <c r="A438" s="163" t="s">
        <v>217</v>
      </c>
      <c r="B438" s="164"/>
      <c r="C438" s="165">
        <v>2354</v>
      </c>
      <c r="D438" s="152">
        <v>3651852.79</v>
      </c>
      <c r="E438" s="148"/>
      <c r="F438" s="148"/>
    </row>
    <row r="439" spans="1:6" ht="33.75" hidden="1" customHeight="1" outlineLevel="1">
      <c r="A439" s="163" t="s">
        <v>218</v>
      </c>
      <c r="B439" s="164"/>
      <c r="C439" s="165">
        <v>4371</v>
      </c>
      <c r="D439" s="152">
        <v>7821373.2299999995</v>
      </c>
      <c r="E439" s="148"/>
      <c r="F439" s="148"/>
    </row>
    <row r="440" spans="1:6" ht="33.75" hidden="1" customHeight="1" outlineLevel="1">
      <c r="A440" s="163" t="s">
        <v>219</v>
      </c>
      <c r="B440" s="164"/>
      <c r="C440" s="165">
        <v>386</v>
      </c>
      <c r="D440" s="152">
        <v>809961</v>
      </c>
      <c r="E440" s="148"/>
      <c r="F440" s="148"/>
    </row>
    <row r="441" spans="1:6" ht="33.75" hidden="1" customHeight="1" outlineLevel="1">
      <c r="A441" s="163" t="s">
        <v>220</v>
      </c>
      <c r="B441" s="164"/>
      <c r="C441" s="165">
        <v>13</v>
      </c>
      <c r="D441" s="152">
        <v>28365.35</v>
      </c>
      <c r="E441" s="148"/>
      <c r="F441" s="148"/>
    </row>
    <row r="442" spans="1:6" ht="33.75" hidden="1" customHeight="1" outlineLevel="1">
      <c r="A442" s="163" t="s">
        <v>221</v>
      </c>
      <c r="B442" s="164"/>
      <c r="C442" s="165">
        <v>98</v>
      </c>
      <c r="D442" s="152">
        <v>179326.85000000003</v>
      </c>
      <c r="E442" s="148"/>
      <c r="F442" s="148"/>
    </row>
    <row r="443" spans="1:6" ht="33.75" hidden="1" customHeight="1" outlineLevel="1">
      <c r="A443" s="163" t="s">
        <v>274</v>
      </c>
      <c r="B443" s="164"/>
      <c r="C443" s="165">
        <v>61</v>
      </c>
      <c r="D443" s="152">
        <v>112872.59999999999</v>
      </c>
      <c r="E443" s="148"/>
      <c r="F443" s="148"/>
    </row>
    <row r="444" spans="1:6" ht="33.75" hidden="1" customHeight="1" outlineLevel="1">
      <c r="A444" s="163" t="s">
        <v>222</v>
      </c>
      <c r="B444" s="164"/>
      <c r="C444" s="165">
        <v>12240</v>
      </c>
      <c r="D444" s="152">
        <v>20915032.040000007</v>
      </c>
      <c r="E444" s="148"/>
      <c r="F444" s="148"/>
    </row>
    <row r="445" spans="1:6" ht="33.75" hidden="1" customHeight="1" outlineLevel="1">
      <c r="A445" s="163" t="s">
        <v>223</v>
      </c>
      <c r="B445" s="164"/>
      <c r="C445" s="165">
        <v>3453</v>
      </c>
      <c r="D445" s="152">
        <v>10420963.845453681</v>
      </c>
      <c r="E445" s="148"/>
      <c r="F445" s="148"/>
    </row>
    <row r="446" spans="1:6" ht="33.75" hidden="1" customHeight="1" outlineLevel="1">
      <c r="A446" s="163" t="s">
        <v>224</v>
      </c>
      <c r="B446" s="164"/>
      <c r="C446" s="165">
        <v>815</v>
      </c>
      <c r="D446" s="152">
        <v>1526088.8999999994</v>
      </c>
      <c r="E446" s="148"/>
      <c r="F446" s="148"/>
    </row>
    <row r="447" spans="1:6" ht="33.75" hidden="1" customHeight="1" outlineLevel="1">
      <c r="A447" s="163" t="s">
        <v>225</v>
      </c>
      <c r="B447" s="164"/>
      <c r="C447" s="165">
        <v>1608</v>
      </c>
      <c r="D447" s="152">
        <v>3959968.34</v>
      </c>
      <c r="E447" s="148"/>
      <c r="F447" s="148"/>
    </row>
    <row r="448" spans="1:6" ht="14.1" customHeight="1" collapsed="1">
      <c r="A448" s="167" t="s">
        <v>307</v>
      </c>
      <c r="B448" s="164">
        <v>500</v>
      </c>
      <c r="C448" s="165">
        <f>SUM($C$422:$C$447)</f>
        <v>61994</v>
      </c>
      <c r="D448" s="152">
        <f>SUM($D$422:$D$447)</f>
        <v>112775718.85545368</v>
      </c>
      <c r="E448" s="148"/>
      <c r="F448" s="148"/>
    </row>
    <row r="449" spans="1:6" ht="33.75" hidden="1" customHeight="1" outlineLevel="1">
      <c r="A449" s="163" t="s">
        <v>272</v>
      </c>
      <c r="B449" s="164"/>
      <c r="C449" s="165">
        <v>0</v>
      </c>
      <c r="D449" s="152">
        <v>0</v>
      </c>
      <c r="E449" s="148"/>
      <c r="F449" s="148"/>
    </row>
    <row r="450" spans="1:6" ht="33.75" hidden="1" customHeight="1" outlineLevel="1">
      <c r="A450" s="163" t="s">
        <v>203</v>
      </c>
      <c r="B450" s="164"/>
      <c r="C450" s="165">
        <v>3174</v>
      </c>
      <c r="D450" s="152">
        <v>9331351</v>
      </c>
      <c r="E450" s="148"/>
      <c r="F450" s="148"/>
    </row>
    <row r="451" spans="1:6" ht="33.75" hidden="1" customHeight="1" outlineLevel="1">
      <c r="A451" s="163" t="s">
        <v>204</v>
      </c>
      <c r="B451" s="164"/>
      <c r="C451" s="165">
        <v>1944</v>
      </c>
      <c r="D451" s="152">
        <v>5526184.0699999994</v>
      </c>
      <c r="E451" s="148"/>
      <c r="F451" s="148"/>
    </row>
    <row r="452" spans="1:6" ht="33.75" hidden="1" customHeight="1" outlineLevel="1">
      <c r="A452" s="163" t="s">
        <v>205</v>
      </c>
      <c r="B452" s="164"/>
      <c r="C452" s="166"/>
      <c r="D452" s="151"/>
      <c r="E452" s="148"/>
      <c r="F452" s="148"/>
    </row>
    <row r="453" spans="1:6" ht="33.75" hidden="1" customHeight="1" outlineLevel="1">
      <c r="A453" s="163" t="s">
        <v>206</v>
      </c>
      <c r="B453" s="164"/>
      <c r="C453" s="166">
        <v>0</v>
      </c>
      <c r="D453" s="151">
        <v>0</v>
      </c>
      <c r="E453" s="148"/>
      <c r="F453" s="148"/>
    </row>
    <row r="454" spans="1:6" ht="33.75" hidden="1" customHeight="1" outlineLevel="1">
      <c r="A454" s="163" t="s">
        <v>207</v>
      </c>
      <c r="B454" s="164"/>
      <c r="C454" s="166">
        <v>3</v>
      </c>
      <c r="D454" s="151">
        <v>7889</v>
      </c>
      <c r="E454" s="148"/>
      <c r="F454" s="148"/>
    </row>
    <row r="455" spans="1:6" ht="33.75" hidden="1" customHeight="1" outlineLevel="1">
      <c r="A455" s="163" t="s">
        <v>208</v>
      </c>
      <c r="B455" s="164"/>
      <c r="C455" s="165">
        <v>6807</v>
      </c>
      <c r="D455" s="152">
        <v>19879482</v>
      </c>
      <c r="E455" s="148"/>
      <c r="F455" s="148"/>
    </row>
    <row r="456" spans="1:6" ht="33.75" hidden="1" customHeight="1" outlineLevel="1">
      <c r="A456" s="163" t="s">
        <v>209</v>
      </c>
      <c r="B456" s="164"/>
      <c r="C456" s="165">
        <v>1168</v>
      </c>
      <c r="D456" s="152">
        <v>3506699</v>
      </c>
      <c r="E456" s="148"/>
      <c r="F456" s="148"/>
    </row>
    <row r="457" spans="1:6" ht="33.75" hidden="1" customHeight="1" outlineLevel="1">
      <c r="A457" s="163" t="s">
        <v>210</v>
      </c>
      <c r="B457" s="164"/>
      <c r="C457" s="165">
        <v>2</v>
      </c>
      <c r="D457" s="152">
        <v>5299.6</v>
      </c>
      <c r="E457" s="148"/>
      <c r="F457" s="148"/>
    </row>
    <row r="458" spans="1:6" ht="33.75" hidden="1" customHeight="1" outlineLevel="1">
      <c r="A458" s="163" t="s">
        <v>211</v>
      </c>
      <c r="B458" s="164"/>
      <c r="C458" s="165">
        <v>10135</v>
      </c>
      <c r="D458" s="152">
        <v>28882932</v>
      </c>
      <c r="E458" s="148"/>
      <c r="F458" s="148"/>
    </row>
    <row r="459" spans="1:6" ht="33.75" hidden="1" customHeight="1" outlineLevel="1">
      <c r="A459" s="163" t="s">
        <v>212</v>
      </c>
      <c r="B459" s="164"/>
      <c r="C459" s="165">
        <v>4944</v>
      </c>
      <c r="D459" s="152">
        <v>14038814.650000002</v>
      </c>
      <c r="E459" s="148"/>
      <c r="F459" s="148"/>
    </row>
    <row r="460" spans="1:6" ht="33.75" hidden="1" customHeight="1" outlineLevel="1">
      <c r="A460" s="163" t="s">
        <v>213</v>
      </c>
      <c r="B460" s="164"/>
      <c r="C460" s="165">
        <v>5671</v>
      </c>
      <c r="D460" s="152">
        <v>17214521</v>
      </c>
      <c r="E460" s="148"/>
      <c r="F460" s="148"/>
    </row>
    <row r="461" spans="1:6" ht="33.75" hidden="1" customHeight="1" outlineLevel="1">
      <c r="A461" s="163" t="s">
        <v>214</v>
      </c>
      <c r="B461" s="164"/>
      <c r="C461" s="165">
        <v>3531</v>
      </c>
      <c r="D461" s="152">
        <v>9936102</v>
      </c>
      <c r="E461" s="148"/>
      <c r="F461" s="148"/>
    </row>
    <row r="462" spans="1:6" ht="33.75" hidden="1" customHeight="1" outlineLevel="1">
      <c r="A462" s="163" t="s">
        <v>273</v>
      </c>
      <c r="B462" s="164"/>
      <c r="C462" s="165"/>
      <c r="D462" s="152"/>
      <c r="E462" s="148"/>
      <c r="F462" s="148"/>
    </row>
    <row r="463" spans="1:6" ht="33.75" hidden="1" customHeight="1" outlineLevel="1">
      <c r="A463" s="163" t="s">
        <v>215</v>
      </c>
      <c r="B463" s="164"/>
      <c r="C463" s="165">
        <v>1489</v>
      </c>
      <c r="D463" s="152">
        <v>3332965</v>
      </c>
      <c r="E463" s="148"/>
      <c r="F463" s="148"/>
    </row>
    <row r="464" spans="1:6" ht="33.75" hidden="1" customHeight="1" outlineLevel="1">
      <c r="A464" s="163" t="s">
        <v>216</v>
      </c>
      <c r="B464" s="164"/>
      <c r="C464" s="165">
        <v>0</v>
      </c>
      <c r="D464" s="152">
        <v>0</v>
      </c>
      <c r="E464" s="148"/>
      <c r="F464" s="148"/>
    </row>
    <row r="465" spans="1:6" ht="33.75" hidden="1" customHeight="1" outlineLevel="1">
      <c r="A465" s="163" t="s">
        <v>217</v>
      </c>
      <c r="B465" s="164"/>
      <c r="C465" s="165">
        <v>1315</v>
      </c>
      <c r="D465" s="152">
        <v>2763987.1300000008</v>
      </c>
      <c r="E465" s="148"/>
      <c r="F465" s="148"/>
    </row>
    <row r="466" spans="1:6" ht="33.75" hidden="1" customHeight="1" outlineLevel="1">
      <c r="A466" s="163" t="s">
        <v>218</v>
      </c>
      <c r="B466" s="164"/>
      <c r="C466" s="165">
        <v>4832</v>
      </c>
      <c r="D466" s="152">
        <v>13978969.779999997</v>
      </c>
      <c r="E466" s="148"/>
      <c r="F466" s="148"/>
    </row>
    <row r="467" spans="1:6" ht="33.75" hidden="1" customHeight="1" outlineLevel="1">
      <c r="A467" s="163" t="s">
        <v>219</v>
      </c>
      <c r="B467" s="164"/>
      <c r="C467" s="165">
        <v>151</v>
      </c>
      <c r="D467" s="152">
        <v>447933</v>
      </c>
      <c r="E467" s="148"/>
      <c r="F467" s="148"/>
    </row>
    <row r="468" spans="1:6" ht="33.75" hidden="1" customHeight="1" outlineLevel="1">
      <c r="A468" s="163" t="s">
        <v>220</v>
      </c>
      <c r="B468" s="164"/>
      <c r="C468" s="165">
        <v>2</v>
      </c>
      <c r="D468" s="152">
        <v>36898</v>
      </c>
      <c r="E468" s="148"/>
      <c r="F468" s="148"/>
    </row>
    <row r="469" spans="1:6" ht="33.75" hidden="1" customHeight="1" outlineLevel="1">
      <c r="A469" s="163" t="s">
        <v>221</v>
      </c>
      <c r="B469" s="164"/>
      <c r="C469" s="165">
        <v>90</v>
      </c>
      <c r="D469" s="152">
        <v>261066.10000000003</v>
      </c>
      <c r="E469" s="148"/>
      <c r="F469" s="148"/>
    </row>
    <row r="470" spans="1:6" ht="33.75" hidden="1" customHeight="1" outlineLevel="1">
      <c r="A470" s="163" t="s">
        <v>274</v>
      </c>
      <c r="B470" s="164"/>
      <c r="C470" s="165">
        <v>32</v>
      </c>
      <c r="D470" s="152">
        <v>91526.2</v>
      </c>
      <c r="E470" s="148"/>
      <c r="F470" s="148"/>
    </row>
    <row r="471" spans="1:6" ht="33.75" hidden="1" customHeight="1" outlineLevel="1">
      <c r="A471" s="163" t="s">
        <v>222</v>
      </c>
      <c r="B471" s="164"/>
      <c r="C471" s="165">
        <v>12626</v>
      </c>
      <c r="D471" s="152">
        <v>36191366.469999999</v>
      </c>
      <c r="E471" s="148"/>
      <c r="F471" s="148"/>
    </row>
    <row r="472" spans="1:6" ht="33.75" hidden="1" customHeight="1" outlineLevel="1">
      <c r="A472" s="163" t="s">
        <v>223</v>
      </c>
      <c r="B472" s="164"/>
      <c r="C472" s="165">
        <v>3398</v>
      </c>
      <c r="D472" s="152">
        <v>16632102.522789365</v>
      </c>
      <c r="E472" s="148"/>
      <c r="F472" s="148"/>
    </row>
    <row r="473" spans="1:6" ht="33.75" hidden="1" customHeight="1" outlineLevel="1">
      <c r="A473" s="163" t="s">
        <v>224</v>
      </c>
      <c r="B473" s="164"/>
      <c r="C473" s="165">
        <v>807</v>
      </c>
      <c r="D473" s="152">
        <v>2412842.0000000009</v>
      </c>
      <c r="E473" s="148"/>
      <c r="F473" s="148"/>
    </row>
    <row r="474" spans="1:6" ht="33.75" hidden="1" customHeight="1" outlineLevel="1">
      <c r="A474" s="163" t="s">
        <v>225</v>
      </c>
      <c r="B474" s="164"/>
      <c r="C474" s="165">
        <v>1412</v>
      </c>
      <c r="D474" s="152">
        <v>5131183.5999999996</v>
      </c>
      <c r="E474" s="148"/>
      <c r="F474" s="148"/>
    </row>
    <row r="475" spans="1:6" ht="14.1" customHeight="1" collapsed="1">
      <c r="A475" s="167" t="s">
        <v>308</v>
      </c>
      <c r="B475" s="164">
        <v>1000</v>
      </c>
      <c r="C475" s="165">
        <f>SUM($C$449:$C$474)</f>
        <v>63533</v>
      </c>
      <c r="D475" s="152">
        <f>SUM($D$449:$D$474)</f>
        <v>189610114.12278935</v>
      </c>
      <c r="E475" s="148"/>
      <c r="F475" s="148"/>
    </row>
    <row r="476" spans="1:6" ht="33.75" hidden="1" customHeight="1" outlineLevel="1">
      <c r="A476" s="163" t="s">
        <v>272</v>
      </c>
      <c r="B476" s="164"/>
      <c r="C476" s="165">
        <v>0</v>
      </c>
      <c r="D476" s="152">
        <v>0</v>
      </c>
      <c r="E476" s="148"/>
      <c r="F476" s="148"/>
    </row>
    <row r="477" spans="1:6" ht="33.75" hidden="1" customHeight="1" outlineLevel="1">
      <c r="A477" s="163" t="s">
        <v>203</v>
      </c>
      <c r="B477" s="164"/>
      <c r="C477" s="165">
        <v>835</v>
      </c>
      <c r="D477" s="152">
        <v>4403041</v>
      </c>
      <c r="E477" s="148"/>
      <c r="F477" s="148"/>
    </row>
    <row r="478" spans="1:6" ht="33.75" hidden="1" customHeight="1" outlineLevel="1">
      <c r="A478" s="163" t="s">
        <v>204</v>
      </c>
      <c r="B478" s="164"/>
      <c r="C478" s="165">
        <v>562</v>
      </c>
      <c r="D478" s="152">
        <v>2927450.5</v>
      </c>
      <c r="E478" s="148"/>
      <c r="F478" s="148"/>
    </row>
    <row r="479" spans="1:6" ht="33.75" hidden="1" customHeight="1" outlineLevel="1">
      <c r="A479" s="163" t="s">
        <v>205</v>
      </c>
      <c r="B479" s="164"/>
      <c r="C479" s="166"/>
      <c r="D479" s="151"/>
      <c r="E479" s="148"/>
      <c r="F479" s="148"/>
    </row>
    <row r="480" spans="1:6" ht="33.75" hidden="1" customHeight="1" outlineLevel="1">
      <c r="A480" s="163" t="s">
        <v>206</v>
      </c>
      <c r="B480" s="164"/>
      <c r="C480" s="166">
        <v>0</v>
      </c>
      <c r="D480" s="151">
        <v>0</v>
      </c>
      <c r="E480" s="148"/>
      <c r="F480" s="148"/>
    </row>
    <row r="481" spans="1:6" ht="33.75" hidden="1" customHeight="1" outlineLevel="1">
      <c r="A481" s="163" t="s">
        <v>207</v>
      </c>
      <c r="B481" s="164"/>
      <c r="C481" s="166">
        <v>0</v>
      </c>
      <c r="D481" s="151">
        <v>0</v>
      </c>
      <c r="E481" s="148"/>
      <c r="F481" s="148"/>
    </row>
    <row r="482" spans="1:6" ht="33.75" hidden="1" customHeight="1" outlineLevel="1">
      <c r="A482" s="163" t="s">
        <v>208</v>
      </c>
      <c r="B482" s="164"/>
      <c r="C482" s="165">
        <v>2516</v>
      </c>
      <c r="D482" s="152">
        <v>13260314</v>
      </c>
      <c r="E482" s="148"/>
      <c r="F482" s="148"/>
    </row>
    <row r="483" spans="1:6" ht="33.75" hidden="1" customHeight="1" outlineLevel="1">
      <c r="A483" s="163" t="s">
        <v>209</v>
      </c>
      <c r="B483" s="164"/>
      <c r="C483" s="165">
        <v>391</v>
      </c>
      <c r="D483" s="152">
        <v>2222440</v>
      </c>
      <c r="E483" s="148"/>
      <c r="F483" s="148"/>
    </row>
    <row r="484" spans="1:6" ht="33.75" hidden="1" customHeight="1" outlineLevel="1">
      <c r="A484" s="163" t="s">
        <v>210</v>
      </c>
      <c r="B484" s="164"/>
      <c r="C484" s="165">
        <v>0</v>
      </c>
      <c r="D484" s="152">
        <v>0</v>
      </c>
      <c r="E484" s="148"/>
      <c r="F484" s="148"/>
    </row>
    <row r="485" spans="1:6" ht="33.75" hidden="1" customHeight="1" outlineLevel="1">
      <c r="A485" s="163" t="s">
        <v>211</v>
      </c>
      <c r="B485" s="164"/>
      <c r="C485" s="165">
        <v>4093</v>
      </c>
      <c r="D485" s="152">
        <v>20972300</v>
      </c>
      <c r="E485" s="148"/>
      <c r="F485" s="148"/>
    </row>
    <row r="486" spans="1:6" ht="33.75" hidden="1" customHeight="1" outlineLevel="1">
      <c r="A486" s="163" t="s">
        <v>212</v>
      </c>
      <c r="B486" s="164"/>
      <c r="C486" s="165">
        <v>1206</v>
      </c>
      <c r="D486" s="152">
        <v>6227737.5399999982</v>
      </c>
      <c r="E486" s="148"/>
      <c r="F486" s="148"/>
    </row>
    <row r="487" spans="1:6" ht="33.75" hidden="1" customHeight="1" outlineLevel="1">
      <c r="A487" s="163" t="s">
        <v>213</v>
      </c>
      <c r="B487" s="164"/>
      <c r="C487" s="165">
        <v>2044</v>
      </c>
      <c r="D487" s="152">
        <v>11638336</v>
      </c>
      <c r="E487" s="148"/>
      <c r="F487" s="148"/>
    </row>
    <row r="488" spans="1:6" ht="33.75" hidden="1" customHeight="1" outlineLevel="1">
      <c r="A488" s="163" t="s">
        <v>214</v>
      </c>
      <c r="B488" s="164"/>
      <c r="C488" s="165">
        <v>798</v>
      </c>
      <c r="D488" s="152">
        <v>3981141</v>
      </c>
      <c r="E488" s="148"/>
      <c r="F488" s="148"/>
    </row>
    <row r="489" spans="1:6" ht="33.75" hidden="1" customHeight="1" outlineLevel="1">
      <c r="A489" s="163" t="s">
        <v>273</v>
      </c>
      <c r="B489" s="164"/>
      <c r="C489" s="165"/>
      <c r="D489" s="152"/>
      <c r="E489" s="148"/>
      <c r="F489" s="148"/>
    </row>
    <row r="490" spans="1:6" ht="33.75" hidden="1" customHeight="1" outlineLevel="1">
      <c r="A490" s="163" t="s">
        <v>215</v>
      </c>
      <c r="B490" s="164"/>
      <c r="C490" s="165">
        <v>381</v>
      </c>
      <c r="D490" s="152">
        <v>1717358</v>
      </c>
      <c r="E490" s="148"/>
      <c r="F490" s="148"/>
    </row>
    <row r="491" spans="1:6" ht="33.75" hidden="1" customHeight="1" outlineLevel="1">
      <c r="A491" s="163" t="s">
        <v>216</v>
      </c>
      <c r="B491" s="164"/>
      <c r="C491" s="165">
        <v>0</v>
      </c>
      <c r="D491" s="152">
        <v>0</v>
      </c>
      <c r="E491" s="148"/>
      <c r="F491" s="148"/>
    </row>
    <row r="492" spans="1:6" ht="33.75" hidden="1" customHeight="1" outlineLevel="1">
      <c r="A492" s="163" t="s">
        <v>217</v>
      </c>
      <c r="B492" s="164"/>
      <c r="C492" s="165">
        <v>253</v>
      </c>
      <c r="D492" s="152">
        <v>1003624.49</v>
      </c>
      <c r="E492" s="148"/>
      <c r="F492" s="148"/>
    </row>
    <row r="493" spans="1:6" ht="33.75" hidden="1" customHeight="1" outlineLevel="1">
      <c r="A493" s="163" t="s">
        <v>218</v>
      </c>
      <c r="B493" s="164"/>
      <c r="C493" s="165">
        <v>1721</v>
      </c>
      <c r="D493" s="152">
        <v>9355982.6999999974</v>
      </c>
      <c r="E493" s="148"/>
      <c r="F493" s="148"/>
    </row>
    <row r="494" spans="1:6" ht="33.75" hidden="1" customHeight="1" outlineLevel="1">
      <c r="A494" s="163" t="s">
        <v>219</v>
      </c>
      <c r="B494" s="164"/>
      <c r="C494" s="165">
        <v>0</v>
      </c>
      <c r="D494" s="152">
        <v>0</v>
      </c>
      <c r="E494" s="148"/>
      <c r="F494" s="148"/>
    </row>
    <row r="495" spans="1:6" ht="33.75" hidden="1" customHeight="1" outlineLevel="1">
      <c r="A495" s="163" t="s">
        <v>220</v>
      </c>
      <c r="B495" s="164"/>
      <c r="C495" s="165">
        <v>0</v>
      </c>
      <c r="D495" s="152">
        <v>0</v>
      </c>
      <c r="E495" s="148"/>
      <c r="F495" s="148"/>
    </row>
    <row r="496" spans="1:6" ht="33.75" hidden="1" customHeight="1" outlineLevel="1">
      <c r="A496" s="163" t="s">
        <v>221</v>
      </c>
      <c r="B496" s="164"/>
      <c r="C496" s="165">
        <v>12</v>
      </c>
      <c r="D496" s="152">
        <v>66536.850000000006</v>
      </c>
      <c r="E496" s="148"/>
      <c r="F496" s="148"/>
    </row>
    <row r="497" spans="1:6" ht="33.75" hidden="1" customHeight="1" outlineLevel="1">
      <c r="A497" s="163" t="s">
        <v>274</v>
      </c>
      <c r="B497" s="164"/>
      <c r="C497" s="165">
        <v>6</v>
      </c>
      <c r="D497" s="152">
        <v>30032</v>
      </c>
      <c r="E497" s="148"/>
      <c r="F497" s="148"/>
    </row>
    <row r="498" spans="1:6" ht="33.75" hidden="1" customHeight="1" outlineLevel="1">
      <c r="A498" s="163" t="s">
        <v>222</v>
      </c>
      <c r="B498" s="164"/>
      <c r="C498" s="165">
        <v>3496</v>
      </c>
      <c r="D498" s="152">
        <v>18070097.629999995</v>
      </c>
      <c r="E498" s="148"/>
      <c r="F498" s="148"/>
    </row>
    <row r="499" spans="1:6" ht="33.75" hidden="1" customHeight="1" outlineLevel="1">
      <c r="A499" s="163" t="s">
        <v>223</v>
      </c>
      <c r="B499" s="164"/>
      <c r="C499" s="165">
        <v>750</v>
      </c>
      <c r="D499" s="152">
        <v>6447659.7723530661</v>
      </c>
      <c r="E499" s="148"/>
      <c r="F499" s="148"/>
    </row>
    <row r="500" spans="1:6" ht="33.75" hidden="1" customHeight="1" outlineLevel="1">
      <c r="A500" s="163" t="s">
        <v>224</v>
      </c>
      <c r="B500" s="164"/>
      <c r="C500" s="165">
        <v>254</v>
      </c>
      <c r="D500" s="152">
        <v>1321056.2000000002</v>
      </c>
      <c r="E500" s="148"/>
      <c r="F500" s="148"/>
    </row>
    <row r="501" spans="1:6" ht="33.75" hidden="1" customHeight="1" outlineLevel="1">
      <c r="A501" s="163" t="s">
        <v>225</v>
      </c>
      <c r="B501" s="164"/>
      <c r="C501" s="165">
        <v>443</v>
      </c>
      <c r="D501" s="152">
        <v>3046427.95</v>
      </c>
      <c r="E501" s="148"/>
      <c r="F501" s="148"/>
    </row>
    <row r="502" spans="1:6" ht="14.1" customHeight="1" collapsed="1">
      <c r="A502" s="167" t="s">
        <v>309</v>
      </c>
      <c r="B502" s="164">
        <v>2000</v>
      </c>
      <c r="C502" s="165">
        <f>SUM($C$476:$C$501)</f>
        <v>19761</v>
      </c>
      <c r="D502" s="152">
        <f>SUM($D$476:$D$501)</f>
        <v>106691535.63235305</v>
      </c>
      <c r="E502" s="148"/>
      <c r="F502" s="148"/>
    </row>
    <row r="503" spans="1:6" ht="33.75" hidden="1" customHeight="1" outlineLevel="1">
      <c r="A503" s="163" t="s">
        <v>272</v>
      </c>
      <c r="B503" s="164"/>
      <c r="C503" s="165">
        <v>0</v>
      </c>
      <c r="D503" s="152">
        <v>0</v>
      </c>
      <c r="E503" s="148"/>
      <c r="F503" s="148"/>
    </row>
    <row r="504" spans="1:6" ht="33.75" hidden="1" customHeight="1" outlineLevel="1">
      <c r="A504" s="163" t="s">
        <v>203</v>
      </c>
      <c r="B504" s="164"/>
      <c r="C504" s="165">
        <v>241</v>
      </c>
      <c r="D504" s="152">
        <v>2131930</v>
      </c>
      <c r="E504" s="148"/>
      <c r="F504" s="148"/>
    </row>
    <row r="505" spans="1:6" ht="33.75" hidden="1" customHeight="1" outlineLevel="1">
      <c r="A505" s="163" t="s">
        <v>204</v>
      </c>
      <c r="B505" s="164"/>
      <c r="C505" s="165">
        <v>119</v>
      </c>
      <c r="D505" s="152">
        <v>1107366.5999999999</v>
      </c>
      <c r="E505" s="148"/>
      <c r="F505" s="148"/>
    </row>
    <row r="506" spans="1:6" ht="33.75" hidden="1" customHeight="1" outlineLevel="1">
      <c r="A506" s="163" t="s">
        <v>205</v>
      </c>
      <c r="B506" s="164"/>
      <c r="C506" s="166"/>
      <c r="D506" s="151"/>
      <c r="E506" s="148"/>
      <c r="F506" s="148"/>
    </row>
    <row r="507" spans="1:6" ht="33.75" hidden="1" customHeight="1" outlineLevel="1">
      <c r="A507" s="163" t="s">
        <v>206</v>
      </c>
      <c r="B507" s="164"/>
      <c r="C507" s="166">
        <v>0</v>
      </c>
      <c r="D507" s="151">
        <v>0</v>
      </c>
      <c r="E507" s="148"/>
      <c r="F507" s="148"/>
    </row>
    <row r="508" spans="1:6" ht="33.75" hidden="1" customHeight="1" outlineLevel="1">
      <c r="A508" s="163" t="s">
        <v>207</v>
      </c>
      <c r="B508" s="164"/>
      <c r="C508" s="166">
        <v>0</v>
      </c>
      <c r="D508" s="151">
        <v>0</v>
      </c>
      <c r="E508" s="148"/>
      <c r="F508" s="148"/>
    </row>
    <row r="509" spans="1:6" ht="33.75" hidden="1" customHeight="1" outlineLevel="1">
      <c r="A509" s="163" t="s">
        <v>208</v>
      </c>
      <c r="B509" s="164"/>
      <c r="C509" s="165">
        <v>840</v>
      </c>
      <c r="D509" s="152">
        <v>7237960</v>
      </c>
      <c r="E509" s="148"/>
      <c r="F509" s="148"/>
    </row>
    <row r="510" spans="1:6" ht="33.75" hidden="1" customHeight="1" outlineLevel="1">
      <c r="A510" s="163" t="s">
        <v>209</v>
      </c>
      <c r="B510" s="164"/>
      <c r="C510" s="165">
        <v>114</v>
      </c>
      <c r="D510" s="152">
        <v>991217</v>
      </c>
      <c r="E510" s="148"/>
      <c r="F510" s="148"/>
    </row>
    <row r="511" spans="1:6" ht="33.75" hidden="1" customHeight="1" outlineLevel="1">
      <c r="A511" s="163" t="s">
        <v>210</v>
      </c>
      <c r="B511" s="164"/>
      <c r="C511" s="165">
        <v>1</v>
      </c>
      <c r="D511" s="152">
        <v>11333</v>
      </c>
      <c r="E511" s="148"/>
      <c r="F511" s="148"/>
    </row>
    <row r="512" spans="1:6" ht="33.75" hidden="1" customHeight="1" outlineLevel="1">
      <c r="A512" s="163" t="s">
        <v>211</v>
      </c>
      <c r="B512" s="164"/>
      <c r="C512" s="165">
        <v>1327</v>
      </c>
      <c r="D512" s="152">
        <v>11747241</v>
      </c>
      <c r="E512" s="148"/>
      <c r="F512" s="148"/>
    </row>
    <row r="513" spans="1:6" ht="33.75" hidden="1" customHeight="1" outlineLevel="1">
      <c r="A513" s="163" t="s">
        <v>212</v>
      </c>
      <c r="B513" s="164"/>
      <c r="C513" s="165">
        <v>281</v>
      </c>
      <c r="D513" s="152">
        <v>2443893.4300000002</v>
      </c>
      <c r="E513" s="148"/>
      <c r="F513" s="148"/>
    </row>
    <row r="514" spans="1:6" ht="33.75" hidden="1" customHeight="1" outlineLevel="1">
      <c r="A514" s="163" t="s">
        <v>213</v>
      </c>
      <c r="B514" s="164"/>
      <c r="C514" s="165">
        <v>873</v>
      </c>
      <c r="D514" s="152">
        <v>7906020</v>
      </c>
      <c r="E514" s="148"/>
      <c r="F514" s="148"/>
    </row>
    <row r="515" spans="1:6" ht="33.75" hidden="1" customHeight="1" outlineLevel="1">
      <c r="A515" s="163" t="s">
        <v>214</v>
      </c>
      <c r="B515" s="164"/>
      <c r="C515" s="165">
        <v>136</v>
      </c>
      <c r="D515" s="152">
        <v>1262163</v>
      </c>
      <c r="E515" s="148"/>
      <c r="F515" s="148"/>
    </row>
    <row r="516" spans="1:6" ht="33.75" hidden="1" customHeight="1" outlineLevel="1">
      <c r="A516" s="163" t="s">
        <v>273</v>
      </c>
      <c r="B516" s="164"/>
      <c r="C516" s="165"/>
      <c r="D516" s="152"/>
      <c r="E516" s="148"/>
      <c r="F516" s="148"/>
    </row>
    <row r="517" spans="1:6" ht="33.75" hidden="1" customHeight="1" outlineLevel="1">
      <c r="A517" s="163" t="s">
        <v>215</v>
      </c>
      <c r="B517" s="164"/>
      <c r="C517" s="165">
        <v>89</v>
      </c>
      <c r="D517" s="152">
        <v>673574</v>
      </c>
      <c r="E517" s="148"/>
      <c r="F517" s="148"/>
    </row>
    <row r="518" spans="1:6" ht="33.75" hidden="1" customHeight="1" outlineLevel="1">
      <c r="A518" s="163" t="s">
        <v>216</v>
      </c>
      <c r="B518" s="164"/>
      <c r="C518" s="165">
        <v>0</v>
      </c>
      <c r="D518" s="152">
        <v>0</v>
      </c>
      <c r="E518" s="148"/>
      <c r="F518" s="148"/>
    </row>
    <row r="519" spans="1:6" ht="33.75" hidden="1" customHeight="1" outlineLevel="1">
      <c r="A519" s="163" t="s">
        <v>217</v>
      </c>
      <c r="B519" s="164"/>
      <c r="C519" s="165">
        <v>42</v>
      </c>
      <c r="D519" s="152">
        <v>324662.64999999997</v>
      </c>
      <c r="E519" s="148"/>
      <c r="F519" s="148"/>
    </row>
    <row r="520" spans="1:6" ht="33.75" hidden="1" customHeight="1" outlineLevel="1">
      <c r="A520" s="163" t="s">
        <v>218</v>
      </c>
      <c r="B520" s="164"/>
      <c r="C520" s="165">
        <v>462</v>
      </c>
      <c r="D520" s="152">
        <v>4153722.9499999997</v>
      </c>
      <c r="E520" s="148"/>
      <c r="F520" s="148"/>
    </row>
    <row r="521" spans="1:6" ht="33.75" hidden="1" customHeight="1" outlineLevel="1">
      <c r="A521" s="163" t="s">
        <v>219</v>
      </c>
      <c r="B521" s="164"/>
      <c r="C521" s="165">
        <v>0</v>
      </c>
      <c r="D521" s="152">
        <v>0</v>
      </c>
      <c r="E521" s="148"/>
      <c r="F521" s="148"/>
    </row>
    <row r="522" spans="1:6" ht="33.75" hidden="1" customHeight="1" outlineLevel="1">
      <c r="A522" s="163" t="s">
        <v>220</v>
      </c>
      <c r="B522" s="164"/>
      <c r="C522" s="165">
        <v>0</v>
      </c>
      <c r="D522" s="152">
        <v>0</v>
      </c>
      <c r="E522" s="148"/>
      <c r="F522" s="148"/>
    </row>
    <row r="523" spans="1:6" ht="33.75" hidden="1" customHeight="1" outlineLevel="1">
      <c r="A523" s="163" t="s">
        <v>221</v>
      </c>
      <c r="B523" s="164"/>
      <c r="C523" s="165">
        <v>0</v>
      </c>
      <c r="D523" s="152">
        <v>0</v>
      </c>
      <c r="E523" s="148"/>
      <c r="F523" s="148"/>
    </row>
    <row r="524" spans="1:6" ht="33.75" hidden="1" customHeight="1" outlineLevel="1">
      <c r="A524" s="163" t="s">
        <v>274</v>
      </c>
      <c r="B524" s="164"/>
      <c r="C524" s="165">
        <v>1</v>
      </c>
      <c r="D524" s="152">
        <v>14981</v>
      </c>
      <c r="E524" s="148"/>
      <c r="F524" s="148"/>
    </row>
    <row r="525" spans="1:6" ht="33.75" hidden="1" customHeight="1" outlineLevel="1">
      <c r="A525" s="163" t="s">
        <v>222</v>
      </c>
      <c r="B525" s="164"/>
      <c r="C525" s="165">
        <v>1123</v>
      </c>
      <c r="D525" s="152">
        <v>9471761.9099999983</v>
      </c>
      <c r="E525" s="148"/>
      <c r="F525" s="148"/>
    </row>
    <row r="526" spans="1:6" ht="33.75" hidden="1" customHeight="1" outlineLevel="1">
      <c r="A526" s="163" t="s">
        <v>223</v>
      </c>
      <c r="B526" s="164"/>
      <c r="C526" s="165">
        <v>164</v>
      </c>
      <c r="D526" s="152">
        <v>2375413.7190662893</v>
      </c>
      <c r="E526" s="148"/>
      <c r="F526" s="148"/>
    </row>
    <row r="527" spans="1:6" ht="33.75" hidden="1" customHeight="1" outlineLevel="1">
      <c r="A527" s="163" t="s">
        <v>224</v>
      </c>
      <c r="B527" s="164"/>
      <c r="C527" s="165">
        <v>62</v>
      </c>
      <c r="D527" s="152">
        <v>568093.12000000011</v>
      </c>
      <c r="E527" s="148"/>
      <c r="F527" s="148"/>
    </row>
    <row r="528" spans="1:6" ht="33.75" hidden="1" customHeight="1" outlineLevel="1">
      <c r="A528" s="163" t="s">
        <v>225</v>
      </c>
      <c r="B528" s="164"/>
      <c r="C528" s="165">
        <v>114</v>
      </c>
      <c r="D528" s="152">
        <v>1333696.45</v>
      </c>
      <c r="E528" s="148"/>
      <c r="F528" s="148"/>
    </row>
    <row r="529" spans="1:6" ht="14.1" customHeight="1" collapsed="1">
      <c r="A529" s="167" t="s">
        <v>310</v>
      </c>
      <c r="B529" s="164">
        <v>3000</v>
      </c>
      <c r="C529" s="165">
        <f>SUM($C$503:$C$528)</f>
        <v>5989</v>
      </c>
      <c r="D529" s="152">
        <f>SUM($D$503:$D$528)</f>
        <v>53755029.829066291</v>
      </c>
      <c r="E529" s="148"/>
      <c r="F529" s="148"/>
    </row>
    <row r="530" spans="1:6" ht="33.75" hidden="1" customHeight="1" outlineLevel="1">
      <c r="A530" s="163" t="s">
        <v>272</v>
      </c>
      <c r="B530" s="164"/>
      <c r="C530" s="165">
        <v>0</v>
      </c>
      <c r="D530" s="152">
        <v>0</v>
      </c>
      <c r="E530" s="148"/>
      <c r="F530" s="148"/>
    </row>
    <row r="531" spans="1:6" ht="33.75" hidden="1" customHeight="1" outlineLevel="1">
      <c r="A531" s="163" t="s">
        <v>203</v>
      </c>
      <c r="B531" s="164"/>
      <c r="C531" s="165">
        <v>110</v>
      </c>
      <c r="D531" s="152">
        <v>1322706</v>
      </c>
      <c r="E531" s="148"/>
      <c r="F531" s="148"/>
    </row>
    <row r="532" spans="1:6" ht="33.75" hidden="1" customHeight="1" outlineLevel="1">
      <c r="A532" s="163" t="s">
        <v>204</v>
      </c>
      <c r="B532" s="164"/>
      <c r="C532" s="165">
        <v>53</v>
      </c>
      <c r="D532" s="152">
        <v>569674.5</v>
      </c>
      <c r="E532" s="148"/>
      <c r="F532" s="148"/>
    </row>
    <row r="533" spans="1:6" ht="33.75" hidden="1" customHeight="1" outlineLevel="1">
      <c r="A533" s="163" t="s">
        <v>205</v>
      </c>
      <c r="B533" s="164"/>
      <c r="C533" s="166"/>
      <c r="D533" s="151"/>
      <c r="E533" s="148"/>
      <c r="F533" s="148"/>
    </row>
    <row r="534" spans="1:6" ht="33.75" hidden="1" customHeight="1" outlineLevel="1">
      <c r="A534" s="163" t="s">
        <v>206</v>
      </c>
      <c r="B534" s="164"/>
      <c r="C534" s="166">
        <v>0</v>
      </c>
      <c r="D534" s="151">
        <v>0</v>
      </c>
      <c r="E534" s="148"/>
      <c r="F534" s="148"/>
    </row>
    <row r="535" spans="1:6" ht="33.75" hidden="1" customHeight="1" outlineLevel="1">
      <c r="A535" s="163" t="s">
        <v>207</v>
      </c>
      <c r="B535" s="164"/>
      <c r="C535" s="166">
        <v>0</v>
      </c>
      <c r="D535" s="151">
        <v>0</v>
      </c>
      <c r="E535" s="148"/>
      <c r="F535" s="148"/>
    </row>
    <row r="536" spans="1:6" ht="33.75" hidden="1" customHeight="1" outlineLevel="1">
      <c r="A536" s="163" t="s">
        <v>208</v>
      </c>
      <c r="B536" s="164"/>
      <c r="C536" s="165">
        <v>406</v>
      </c>
      <c r="D536" s="152">
        <v>4662273</v>
      </c>
      <c r="E536" s="148"/>
      <c r="F536" s="148"/>
    </row>
    <row r="537" spans="1:6" ht="33.75" hidden="1" customHeight="1" outlineLevel="1">
      <c r="A537" s="163" t="s">
        <v>209</v>
      </c>
      <c r="B537" s="164"/>
      <c r="C537" s="165">
        <v>82</v>
      </c>
      <c r="D537" s="152">
        <v>961021</v>
      </c>
      <c r="E537" s="148"/>
      <c r="F537" s="148"/>
    </row>
    <row r="538" spans="1:6" ht="33.75" hidden="1" customHeight="1" outlineLevel="1">
      <c r="A538" s="163" t="s">
        <v>210</v>
      </c>
      <c r="B538" s="164"/>
      <c r="C538" s="165">
        <v>0</v>
      </c>
      <c r="D538" s="152">
        <v>0</v>
      </c>
      <c r="E538" s="148"/>
      <c r="F538" s="148"/>
    </row>
    <row r="539" spans="1:6" ht="33.75" hidden="1" customHeight="1" outlineLevel="1">
      <c r="A539" s="163" t="s">
        <v>211</v>
      </c>
      <c r="B539" s="164"/>
      <c r="C539" s="165">
        <v>695</v>
      </c>
      <c r="D539" s="152">
        <v>8226094</v>
      </c>
      <c r="E539" s="148"/>
      <c r="F539" s="148"/>
    </row>
    <row r="540" spans="1:6" ht="33.75" hidden="1" customHeight="1" outlineLevel="1">
      <c r="A540" s="163" t="s">
        <v>212</v>
      </c>
      <c r="B540" s="164"/>
      <c r="C540" s="165">
        <v>118</v>
      </c>
      <c r="D540" s="152">
        <v>1669251.06</v>
      </c>
      <c r="E540" s="148"/>
      <c r="F540" s="148"/>
    </row>
    <row r="541" spans="1:6" ht="33.75" hidden="1" customHeight="1" outlineLevel="1">
      <c r="A541" s="163" t="s">
        <v>213</v>
      </c>
      <c r="B541" s="164"/>
      <c r="C541" s="165">
        <v>531</v>
      </c>
      <c r="D541" s="152">
        <v>6562657</v>
      </c>
      <c r="E541" s="148"/>
      <c r="F541" s="148"/>
    </row>
    <row r="542" spans="1:6" ht="33.75" hidden="1" customHeight="1" outlineLevel="1">
      <c r="A542" s="163" t="s">
        <v>214</v>
      </c>
      <c r="B542" s="164"/>
      <c r="C542" s="165">
        <v>35</v>
      </c>
      <c r="D542" s="152">
        <v>344022</v>
      </c>
      <c r="E542" s="148"/>
      <c r="F542" s="148"/>
    </row>
    <row r="543" spans="1:6" ht="33.75" hidden="1" customHeight="1" outlineLevel="1">
      <c r="A543" s="163" t="s">
        <v>273</v>
      </c>
      <c r="B543" s="164"/>
      <c r="C543" s="165"/>
      <c r="D543" s="152"/>
      <c r="E543" s="148"/>
      <c r="F543" s="148"/>
    </row>
    <row r="544" spans="1:6" ht="33.75" hidden="1" customHeight="1" outlineLevel="1">
      <c r="A544" s="163" t="s">
        <v>215</v>
      </c>
      <c r="B544" s="164"/>
      <c r="C544" s="165">
        <v>37</v>
      </c>
      <c r="D544" s="152">
        <v>339120</v>
      </c>
      <c r="E544" s="148"/>
      <c r="F544" s="148"/>
    </row>
    <row r="545" spans="1:6" ht="33.75" hidden="1" customHeight="1" outlineLevel="1">
      <c r="A545" s="163" t="s">
        <v>216</v>
      </c>
      <c r="B545" s="164"/>
      <c r="C545" s="165">
        <v>0</v>
      </c>
      <c r="D545" s="152">
        <v>0</v>
      </c>
      <c r="E545" s="148"/>
      <c r="F545" s="148"/>
    </row>
    <row r="546" spans="1:6" ht="33.75" hidden="1" customHeight="1" outlineLevel="1">
      <c r="A546" s="163" t="s">
        <v>217</v>
      </c>
      <c r="B546" s="164"/>
      <c r="C546" s="165">
        <v>8</v>
      </c>
      <c r="D546" s="152">
        <v>101339.2</v>
      </c>
      <c r="E546" s="148"/>
      <c r="F546" s="148"/>
    </row>
    <row r="547" spans="1:6" ht="33.75" hidden="1" customHeight="1" outlineLevel="1">
      <c r="A547" s="163" t="s">
        <v>218</v>
      </c>
      <c r="B547" s="164"/>
      <c r="C547" s="165">
        <v>223</v>
      </c>
      <c r="D547" s="152">
        <v>2726559.76</v>
      </c>
      <c r="E547" s="148"/>
      <c r="F547" s="148"/>
    </row>
    <row r="548" spans="1:6" ht="33.75" hidden="1" customHeight="1" outlineLevel="1">
      <c r="A548" s="163" t="s">
        <v>219</v>
      </c>
      <c r="B548" s="164"/>
      <c r="C548" s="165">
        <v>0</v>
      </c>
      <c r="D548" s="152">
        <v>0</v>
      </c>
      <c r="E548" s="148"/>
      <c r="F548" s="148"/>
    </row>
    <row r="549" spans="1:6" ht="33.75" hidden="1" customHeight="1" outlineLevel="1">
      <c r="A549" s="163" t="s">
        <v>220</v>
      </c>
      <c r="B549" s="164"/>
      <c r="C549" s="165">
        <v>0</v>
      </c>
      <c r="D549" s="152">
        <v>0</v>
      </c>
      <c r="E549" s="148"/>
      <c r="F549" s="148"/>
    </row>
    <row r="550" spans="1:6" ht="33.75" hidden="1" customHeight="1" outlineLevel="1">
      <c r="A550" s="163" t="s">
        <v>221</v>
      </c>
      <c r="B550" s="164"/>
      <c r="C550" s="165">
        <v>0</v>
      </c>
      <c r="D550" s="152">
        <v>0</v>
      </c>
      <c r="E550" s="148"/>
      <c r="F550" s="148"/>
    </row>
    <row r="551" spans="1:6" ht="33.75" hidden="1" customHeight="1" outlineLevel="1">
      <c r="A551" s="163" t="s">
        <v>274</v>
      </c>
      <c r="B551" s="164"/>
      <c r="C551" s="165">
        <v>0</v>
      </c>
      <c r="D551" s="152">
        <v>0</v>
      </c>
      <c r="E551" s="148"/>
      <c r="F551" s="148"/>
    </row>
    <row r="552" spans="1:6" ht="33.75" hidden="1" customHeight="1" outlineLevel="1">
      <c r="A552" s="163" t="s">
        <v>222</v>
      </c>
      <c r="B552" s="164"/>
      <c r="C552" s="165">
        <v>528</v>
      </c>
      <c r="D552" s="152">
        <v>6361295.6099999985</v>
      </c>
      <c r="E552" s="148"/>
      <c r="F552" s="148"/>
    </row>
    <row r="553" spans="1:6" ht="33.75" hidden="1" customHeight="1" outlineLevel="1">
      <c r="A553" s="163" t="s">
        <v>223</v>
      </c>
      <c r="B553" s="164"/>
      <c r="C553" s="165">
        <v>47</v>
      </c>
      <c r="D553" s="152">
        <v>963885.37382400769</v>
      </c>
      <c r="E553" s="148"/>
      <c r="F553" s="148"/>
    </row>
    <row r="554" spans="1:6" ht="33.75" hidden="1" customHeight="1" outlineLevel="1">
      <c r="A554" s="163" t="s">
        <v>224</v>
      </c>
      <c r="B554" s="164"/>
      <c r="C554" s="165">
        <v>25</v>
      </c>
      <c r="D554" s="152">
        <v>287437.68000000005</v>
      </c>
      <c r="E554" s="148"/>
      <c r="F554" s="148"/>
    </row>
    <row r="555" spans="1:6" ht="33.75" hidden="1" customHeight="1" outlineLevel="1">
      <c r="A555" s="163" t="s">
        <v>225</v>
      </c>
      <c r="B555" s="164"/>
      <c r="C555" s="165">
        <v>45</v>
      </c>
      <c r="D555" s="152">
        <v>704465</v>
      </c>
      <c r="E555" s="148"/>
      <c r="F555" s="148"/>
    </row>
    <row r="556" spans="1:6" ht="14.1" customHeight="1" collapsed="1">
      <c r="A556" s="167" t="s">
        <v>311</v>
      </c>
      <c r="B556" s="164">
        <v>4000</v>
      </c>
      <c r="C556" s="165">
        <f>SUM($C$530:$C$555)</f>
        <v>2943</v>
      </c>
      <c r="D556" s="152">
        <f>SUM($D$530:$D$555)</f>
        <v>35801801.183824003</v>
      </c>
      <c r="E556" s="148"/>
      <c r="F556" s="148"/>
    </row>
    <row r="557" spans="1:6" ht="33.75" hidden="1" customHeight="1" outlineLevel="1">
      <c r="A557" s="163" t="s">
        <v>272</v>
      </c>
      <c r="B557" s="164"/>
      <c r="C557" s="165">
        <v>0</v>
      </c>
      <c r="D557" s="152">
        <v>0</v>
      </c>
      <c r="E557" s="148"/>
      <c r="F557" s="148"/>
    </row>
    <row r="558" spans="1:6" ht="33.75" hidden="1" customHeight="1" outlineLevel="1">
      <c r="A558" s="163" t="s">
        <v>203</v>
      </c>
      <c r="B558" s="164"/>
      <c r="C558" s="165">
        <v>58</v>
      </c>
      <c r="D558" s="152">
        <v>966395</v>
      </c>
      <c r="E558" s="148"/>
      <c r="F558" s="148"/>
    </row>
    <row r="559" spans="1:6" ht="33.75" hidden="1" customHeight="1" outlineLevel="1">
      <c r="A559" s="163" t="s">
        <v>204</v>
      </c>
      <c r="B559" s="164"/>
      <c r="C559" s="165">
        <v>19</v>
      </c>
      <c r="D559" s="152">
        <v>313698.7</v>
      </c>
      <c r="E559" s="148"/>
      <c r="F559" s="148"/>
    </row>
    <row r="560" spans="1:6" ht="33.75" hidden="1" customHeight="1" outlineLevel="1">
      <c r="A560" s="163" t="s">
        <v>205</v>
      </c>
      <c r="B560" s="164"/>
      <c r="C560" s="166"/>
      <c r="D560" s="151"/>
      <c r="E560" s="148"/>
      <c r="F560" s="148"/>
    </row>
    <row r="561" spans="1:6" ht="33.75" hidden="1" customHeight="1" outlineLevel="1">
      <c r="A561" s="163" t="s">
        <v>206</v>
      </c>
      <c r="B561" s="164"/>
      <c r="C561" s="166">
        <v>0</v>
      </c>
      <c r="D561" s="151">
        <v>0</v>
      </c>
      <c r="E561" s="148"/>
      <c r="F561" s="148"/>
    </row>
    <row r="562" spans="1:6" ht="33.75" hidden="1" customHeight="1" outlineLevel="1">
      <c r="A562" s="163" t="s">
        <v>207</v>
      </c>
      <c r="B562" s="164"/>
      <c r="C562" s="166">
        <v>0</v>
      </c>
      <c r="D562" s="151">
        <v>0</v>
      </c>
      <c r="E562" s="148"/>
      <c r="F562" s="148"/>
    </row>
    <row r="563" spans="1:6" ht="33.75" hidden="1" customHeight="1" outlineLevel="1">
      <c r="A563" s="163" t="s">
        <v>208</v>
      </c>
      <c r="B563" s="164"/>
      <c r="C563" s="165">
        <v>290</v>
      </c>
      <c r="D563" s="152">
        <v>4644450</v>
      </c>
      <c r="E563" s="148"/>
      <c r="F563" s="148"/>
    </row>
    <row r="564" spans="1:6" ht="33.75" hidden="1" customHeight="1" outlineLevel="1">
      <c r="A564" s="163" t="s">
        <v>209</v>
      </c>
      <c r="B564" s="164"/>
      <c r="C564" s="165">
        <v>63</v>
      </c>
      <c r="D564" s="152">
        <v>1141220</v>
      </c>
      <c r="E564" s="148"/>
      <c r="F564" s="148"/>
    </row>
    <row r="565" spans="1:6" ht="33.75" hidden="1" customHeight="1" outlineLevel="1">
      <c r="A565" s="163" t="s">
        <v>210</v>
      </c>
      <c r="B565" s="164"/>
      <c r="C565" s="165">
        <v>0</v>
      </c>
      <c r="D565" s="152">
        <v>0</v>
      </c>
      <c r="E565" s="148"/>
      <c r="F565" s="148"/>
    </row>
    <row r="566" spans="1:6" ht="33.75" hidden="1" customHeight="1" outlineLevel="1">
      <c r="A566" s="163" t="s">
        <v>211</v>
      </c>
      <c r="B566" s="164"/>
      <c r="C566" s="165">
        <v>393</v>
      </c>
      <c r="D566" s="152">
        <v>6072746</v>
      </c>
      <c r="E566" s="148"/>
      <c r="F566" s="148"/>
    </row>
    <row r="567" spans="1:6" ht="33.75" hidden="1" customHeight="1" outlineLevel="1">
      <c r="A567" s="163" t="s">
        <v>212</v>
      </c>
      <c r="B567" s="164"/>
      <c r="C567" s="165">
        <v>56</v>
      </c>
      <c r="D567" s="152">
        <v>761462.95000000007</v>
      </c>
      <c r="E567" s="148"/>
      <c r="F567" s="148"/>
    </row>
    <row r="568" spans="1:6" ht="33.75" hidden="1" customHeight="1" outlineLevel="1">
      <c r="A568" s="163" t="s">
        <v>213</v>
      </c>
      <c r="B568" s="164"/>
      <c r="C568" s="165">
        <v>357</v>
      </c>
      <c r="D568" s="152">
        <v>5840085</v>
      </c>
      <c r="E568" s="148"/>
      <c r="F568" s="148"/>
    </row>
    <row r="569" spans="1:6" ht="33.75" hidden="1" customHeight="1" outlineLevel="1">
      <c r="A569" s="163" t="s">
        <v>214</v>
      </c>
      <c r="B569" s="164"/>
      <c r="C569" s="165">
        <v>21</v>
      </c>
      <c r="D569" s="152">
        <v>362963</v>
      </c>
      <c r="E569" s="148"/>
      <c r="F569" s="148"/>
    </row>
    <row r="570" spans="1:6" ht="33.75" hidden="1" customHeight="1" outlineLevel="1">
      <c r="A570" s="163" t="s">
        <v>273</v>
      </c>
      <c r="B570" s="164"/>
      <c r="C570" s="165"/>
      <c r="D570" s="152"/>
      <c r="E570" s="148"/>
      <c r="F570" s="148"/>
    </row>
    <row r="571" spans="1:6" ht="33.75" hidden="1" customHeight="1" outlineLevel="1">
      <c r="A571" s="163" t="s">
        <v>215</v>
      </c>
      <c r="B571" s="164"/>
      <c r="C571" s="165">
        <v>14</v>
      </c>
      <c r="D571" s="152">
        <v>165675</v>
      </c>
      <c r="E571" s="148"/>
      <c r="F571" s="148"/>
    </row>
    <row r="572" spans="1:6" ht="33.75" hidden="1" customHeight="1" outlineLevel="1">
      <c r="A572" s="163" t="s">
        <v>216</v>
      </c>
      <c r="B572" s="164"/>
      <c r="C572" s="165">
        <v>0</v>
      </c>
      <c r="D572" s="152">
        <v>0</v>
      </c>
      <c r="E572" s="148"/>
      <c r="F572" s="148"/>
    </row>
    <row r="573" spans="1:6" ht="33.75" hidden="1" customHeight="1" outlineLevel="1">
      <c r="A573" s="163" t="s">
        <v>217</v>
      </c>
      <c r="B573" s="164"/>
      <c r="C573" s="165">
        <v>4</v>
      </c>
      <c r="D573" s="152">
        <v>65827</v>
      </c>
      <c r="E573" s="148"/>
      <c r="F573" s="148"/>
    </row>
    <row r="574" spans="1:6" ht="33.75" hidden="1" customHeight="1" outlineLevel="1">
      <c r="A574" s="163" t="s">
        <v>218</v>
      </c>
      <c r="B574" s="164"/>
      <c r="C574" s="165">
        <v>121</v>
      </c>
      <c r="D574" s="152">
        <v>1891442.85</v>
      </c>
      <c r="E574" s="148"/>
      <c r="F574" s="148"/>
    </row>
    <row r="575" spans="1:6" ht="33.75" hidden="1" customHeight="1" outlineLevel="1">
      <c r="A575" s="163" t="s">
        <v>219</v>
      </c>
      <c r="B575" s="164"/>
      <c r="C575" s="165">
        <v>0</v>
      </c>
      <c r="D575" s="152">
        <v>0</v>
      </c>
      <c r="E575" s="148"/>
      <c r="F575" s="148"/>
    </row>
    <row r="576" spans="1:6" ht="33.75" hidden="1" customHeight="1" outlineLevel="1">
      <c r="A576" s="163" t="s">
        <v>220</v>
      </c>
      <c r="B576" s="164"/>
      <c r="C576" s="165">
        <v>0</v>
      </c>
      <c r="D576" s="152">
        <v>0</v>
      </c>
      <c r="E576" s="148"/>
      <c r="F576" s="148"/>
    </row>
    <row r="577" spans="1:6" ht="33.75" hidden="1" customHeight="1" outlineLevel="1">
      <c r="A577" s="163" t="s">
        <v>221</v>
      </c>
      <c r="B577" s="164"/>
      <c r="C577" s="165">
        <v>0</v>
      </c>
      <c r="D577" s="152">
        <v>0</v>
      </c>
      <c r="E577" s="148"/>
      <c r="F577" s="148"/>
    </row>
    <row r="578" spans="1:6" ht="33.75" hidden="1" customHeight="1" outlineLevel="1">
      <c r="A578" s="163" t="s">
        <v>274</v>
      </c>
      <c r="B578" s="164"/>
      <c r="C578" s="165">
        <v>0</v>
      </c>
      <c r="D578" s="152">
        <v>0</v>
      </c>
      <c r="E578" s="148"/>
      <c r="F578" s="148"/>
    </row>
    <row r="579" spans="1:6" ht="33.75" hidden="1" customHeight="1" outlineLevel="1">
      <c r="A579" s="163" t="s">
        <v>222</v>
      </c>
      <c r="B579" s="164"/>
      <c r="C579" s="165">
        <v>300</v>
      </c>
      <c r="D579" s="152">
        <v>4637400.82</v>
      </c>
      <c r="E579" s="148"/>
      <c r="F579" s="148"/>
    </row>
    <row r="580" spans="1:6" ht="33.75" hidden="1" customHeight="1" outlineLevel="1">
      <c r="A580" s="163" t="s">
        <v>223</v>
      </c>
      <c r="B580" s="164"/>
      <c r="C580" s="165">
        <v>24</v>
      </c>
      <c r="D580" s="152">
        <v>610057.15727292118</v>
      </c>
      <c r="E580" s="148"/>
      <c r="F580" s="148"/>
    </row>
    <row r="581" spans="1:6" ht="33.75" hidden="1" customHeight="1" outlineLevel="1">
      <c r="A581" s="163" t="s">
        <v>224</v>
      </c>
      <c r="B581" s="164"/>
      <c r="C581" s="165">
        <v>13</v>
      </c>
      <c r="D581" s="152">
        <v>239607.95</v>
      </c>
      <c r="E581" s="148"/>
      <c r="F581" s="148"/>
    </row>
    <row r="582" spans="1:6" ht="33.75" hidden="1" customHeight="1" outlineLevel="1">
      <c r="A582" s="163" t="s">
        <v>225</v>
      </c>
      <c r="B582" s="164"/>
      <c r="C582" s="165">
        <v>21</v>
      </c>
      <c r="D582" s="152">
        <v>439266.79</v>
      </c>
      <c r="E582" s="148"/>
      <c r="F582" s="148"/>
    </row>
    <row r="583" spans="1:6" ht="14.1" customHeight="1" collapsed="1">
      <c r="A583" s="167" t="s">
        <v>312</v>
      </c>
      <c r="B583" s="164">
        <v>5000</v>
      </c>
      <c r="C583" s="165">
        <f>SUM($C$557:$C$582)</f>
        <v>1754</v>
      </c>
      <c r="D583" s="152">
        <f>SUM($D$557:$D$582)</f>
        <v>28152298.217272919</v>
      </c>
      <c r="E583" s="148"/>
      <c r="F583" s="148"/>
    </row>
    <row r="584" spans="1:6" ht="33.75" hidden="1" customHeight="1" outlineLevel="1">
      <c r="A584" s="163" t="s">
        <v>272</v>
      </c>
      <c r="B584" s="164"/>
      <c r="C584" s="165">
        <v>0</v>
      </c>
      <c r="D584" s="152">
        <v>0</v>
      </c>
      <c r="E584" s="148"/>
      <c r="F584" s="148"/>
    </row>
    <row r="585" spans="1:6" ht="33.75" hidden="1" customHeight="1" outlineLevel="1">
      <c r="A585" s="163" t="s">
        <v>203</v>
      </c>
      <c r="B585" s="164"/>
      <c r="C585" s="165">
        <v>111</v>
      </c>
      <c r="D585" s="152">
        <v>2858838</v>
      </c>
      <c r="E585" s="148"/>
      <c r="F585" s="148"/>
    </row>
    <row r="586" spans="1:6" ht="33.75" hidden="1" customHeight="1" outlineLevel="1">
      <c r="A586" s="163" t="s">
        <v>204</v>
      </c>
      <c r="B586" s="164"/>
      <c r="C586" s="165">
        <v>33</v>
      </c>
      <c r="D586" s="152">
        <v>687424.54999999993</v>
      </c>
      <c r="E586" s="148"/>
      <c r="F586" s="148"/>
    </row>
    <row r="587" spans="1:6" ht="33.75" hidden="1" customHeight="1" outlineLevel="1">
      <c r="A587" s="163" t="s">
        <v>205</v>
      </c>
      <c r="B587" s="164"/>
      <c r="C587" s="166"/>
      <c r="D587" s="151"/>
      <c r="E587" s="148"/>
      <c r="F587" s="148"/>
    </row>
    <row r="588" spans="1:6" ht="33.75" hidden="1" customHeight="1" outlineLevel="1">
      <c r="A588" s="163" t="s">
        <v>206</v>
      </c>
      <c r="B588" s="164"/>
      <c r="C588" s="166">
        <v>0</v>
      </c>
      <c r="D588" s="151">
        <v>0</v>
      </c>
      <c r="E588" s="148"/>
      <c r="F588" s="148"/>
    </row>
    <row r="589" spans="1:6" ht="33.75" hidden="1" customHeight="1" outlineLevel="1">
      <c r="A589" s="163" t="s">
        <v>207</v>
      </c>
      <c r="B589" s="164"/>
      <c r="C589" s="166">
        <v>0</v>
      </c>
      <c r="D589" s="151">
        <v>0</v>
      </c>
      <c r="E589" s="148"/>
      <c r="F589" s="148"/>
    </row>
    <row r="590" spans="1:6" ht="33.75" hidden="1" customHeight="1" outlineLevel="1">
      <c r="A590" s="163" t="s">
        <v>208</v>
      </c>
      <c r="B590" s="164"/>
      <c r="C590" s="165">
        <v>866</v>
      </c>
      <c r="D590" s="152">
        <v>21174796</v>
      </c>
      <c r="E590" s="148"/>
      <c r="F590" s="148"/>
    </row>
    <row r="591" spans="1:6" ht="33.75" hidden="1" customHeight="1" outlineLevel="1">
      <c r="A591" s="163" t="s">
        <v>209</v>
      </c>
      <c r="B591" s="164"/>
      <c r="C591" s="165">
        <v>199</v>
      </c>
      <c r="D591" s="152">
        <v>5227951</v>
      </c>
      <c r="E591" s="148"/>
      <c r="F591" s="148"/>
    </row>
    <row r="592" spans="1:6" ht="33.75" hidden="1" customHeight="1" outlineLevel="1">
      <c r="A592" s="163" t="s">
        <v>210</v>
      </c>
      <c r="B592" s="164"/>
      <c r="C592" s="165">
        <v>0</v>
      </c>
      <c r="D592" s="152">
        <v>0</v>
      </c>
      <c r="E592" s="148"/>
      <c r="F592" s="148"/>
    </row>
    <row r="593" spans="1:6" ht="33.75" hidden="1" customHeight="1" outlineLevel="1">
      <c r="A593" s="163" t="s">
        <v>211</v>
      </c>
      <c r="B593" s="164"/>
      <c r="C593" s="165">
        <v>1172</v>
      </c>
      <c r="D593" s="152">
        <v>29746308</v>
      </c>
      <c r="E593" s="148"/>
      <c r="F593" s="148"/>
    </row>
    <row r="594" spans="1:6" ht="33.75" hidden="1" customHeight="1" outlineLevel="1">
      <c r="A594" s="163" t="s">
        <v>212</v>
      </c>
      <c r="B594" s="164"/>
      <c r="C594" s="165">
        <v>92</v>
      </c>
      <c r="D594" s="152">
        <v>2291302.06</v>
      </c>
      <c r="E594" s="148"/>
      <c r="F594" s="148"/>
    </row>
    <row r="595" spans="1:6" ht="33.75" hidden="1" customHeight="1" outlineLevel="1">
      <c r="A595" s="163" t="s">
        <v>213</v>
      </c>
      <c r="B595" s="164"/>
      <c r="C595" s="165">
        <v>1215</v>
      </c>
      <c r="D595" s="152">
        <v>30679998</v>
      </c>
      <c r="E595" s="148"/>
      <c r="F595" s="148"/>
    </row>
    <row r="596" spans="1:6" ht="33.75" hidden="1" customHeight="1" outlineLevel="1">
      <c r="A596" s="163" t="s">
        <v>214</v>
      </c>
      <c r="B596" s="164"/>
      <c r="C596" s="165">
        <v>42</v>
      </c>
      <c r="D596" s="152">
        <v>969103</v>
      </c>
      <c r="E596" s="148"/>
      <c r="F596" s="148"/>
    </row>
    <row r="597" spans="1:6" ht="33.75" hidden="1" customHeight="1" outlineLevel="1">
      <c r="A597" s="163" t="s">
        <v>273</v>
      </c>
      <c r="B597" s="164"/>
      <c r="C597" s="165"/>
      <c r="D597" s="152"/>
      <c r="E597" s="148"/>
      <c r="F597" s="148"/>
    </row>
    <row r="598" spans="1:6" ht="33.75" hidden="1" customHeight="1" outlineLevel="1">
      <c r="A598" s="163" t="s">
        <v>215</v>
      </c>
      <c r="B598" s="164"/>
      <c r="C598" s="165">
        <v>23</v>
      </c>
      <c r="D598" s="152">
        <v>408710</v>
      </c>
      <c r="E598" s="148"/>
      <c r="F598" s="148"/>
    </row>
    <row r="599" spans="1:6" ht="33.75" hidden="1" customHeight="1" outlineLevel="1">
      <c r="A599" s="163" t="s">
        <v>216</v>
      </c>
      <c r="B599" s="164"/>
      <c r="C599" s="165">
        <v>0</v>
      </c>
      <c r="D599" s="152">
        <v>0</v>
      </c>
      <c r="E599" s="148"/>
      <c r="F599" s="148"/>
    </row>
    <row r="600" spans="1:6" ht="33.75" hidden="1" customHeight="1" outlineLevel="1">
      <c r="A600" s="163" t="s">
        <v>217</v>
      </c>
      <c r="B600" s="164"/>
      <c r="C600" s="165">
        <v>11</v>
      </c>
      <c r="D600" s="152">
        <v>200498.81</v>
      </c>
      <c r="E600" s="148"/>
      <c r="F600" s="148"/>
    </row>
    <row r="601" spans="1:6" ht="33.75" hidden="1" customHeight="1" outlineLevel="1">
      <c r="A601" s="163" t="s">
        <v>218</v>
      </c>
      <c r="B601" s="164"/>
      <c r="C601" s="165">
        <v>377</v>
      </c>
      <c r="D601" s="152">
        <v>9303058.9299999997</v>
      </c>
      <c r="E601" s="148"/>
      <c r="F601" s="148"/>
    </row>
    <row r="602" spans="1:6" ht="33.75" hidden="1" customHeight="1" outlineLevel="1">
      <c r="A602" s="163" t="s">
        <v>219</v>
      </c>
      <c r="B602" s="164"/>
      <c r="C602" s="165">
        <v>0</v>
      </c>
      <c r="D602" s="152">
        <v>0</v>
      </c>
      <c r="E602" s="148"/>
      <c r="F602" s="148"/>
    </row>
    <row r="603" spans="1:6" ht="33.75" hidden="1" customHeight="1" outlineLevel="1">
      <c r="A603" s="163" t="s">
        <v>220</v>
      </c>
      <c r="B603" s="164"/>
      <c r="C603" s="165">
        <v>2</v>
      </c>
      <c r="D603" s="152">
        <v>76385.570000000007</v>
      </c>
      <c r="E603" s="148"/>
      <c r="F603" s="148"/>
    </row>
    <row r="604" spans="1:6" ht="33.75" hidden="1" customHeight="1" outlineLevel="1">
      <c r="A604" s="163" t="s">
        <v>221</v>
      </c>
      <c r="B604" s="164"/>
      <c r="C604" s="165">
        <v>0</v>
      </c>
      <c r="D604" s="152">
        <v>0</v>
      </c>
      <c r="E604" s="148"/>
      <c r="F604" s="148"/>
    </row>
    <row r="605" spans="1:6" ht="33.75" hidden="1" customHeight="1" outlineLevel="1">
      <c r="A605" s="163" t="s">
        <v>274</v>
      </c>
      <c r="B605" s="164"/>
      <c r="C605" s="165">
        <v>0</v>
      </c>
      <c r="D605" s="152">
        <v>0</v>
      </c>
      <c r="E605" s="148"/>
      <c r="F605" s="148"/>
    </row>
    <row r="606" spans="1:6" ht="33.75" hidden="1" customHeight="1" outlineLevel="1">
      <c r="A606" s="163" t="s">
        <v>222</v>
      </c>
      <c r="B606" s="164"/>
      <c r="C606" s="165">
        <v>696</v>
      </c>
      <c r="D606" s="152">
        <v>18051887.509999998</v>
      </c>
      <c r="E606" s="148"/>
      <c r="F606" s="148"/>
    </row>
    <row r="607" spans="1:6" ht="33.75" hidden="1" customHeight="1" outlineLevel="1">
      <c r="A607" s="163" t="s">
        <v>223</v>
      </c>
      <c r="B607" s="164"/>
      <c r="C607" s="165">
        <v>32</v>
      </c>
      <c r="D607" s="152">
        <v>1055361.5237547923</v>
      </c>
      <c r="E607" s="148"/>
      <c r="F607" s="148"/>
    </row>
    <row r="608" spans="1:6" ht="33.75" hidden="1" customHeight="1" outlineLevel="1">
      <c r="A608" s="163" t="s">
        <v>224</v>
      </c>
      <c r="B608" s="164"/>
      <c r="C608" s="165">
        <v>15</v>
      </c>
      <c r="D608" s="152">
        <v>358238.25</v>
      </c>
      <c r="E608" s="148"/>
      <c r="F608" s="148"/>
    </row>
    <row r="609" spans="1:6" ht="33.75" hidden="1" customHeight="1" outlineLevel="1">
      <c r="A609" s="163" t="s">
        <v>225</v>
      </c>
      <c r="B609" s="164"/>
      <c r="C609" s="165">
        <v>36</v>
      </c>
      <c r="D609" s="152">
        <v>1266871.49</v>
      </c>
      <c r="E609" s="148"/>
      <c r="F609" s="148"/>
    </row>
    <row r="610" spans="1:6" ht="14.1" customHeight="1" collapsed="1">
      <c r="A610" s="167" t="s">
        <v>313</v>
      </c>
      <c r="B610" s="164">
        <v>15000</v>
      </c>
      <c r="C610" s="165">
        <f>SUM($C$584:$C$609)</f>
        <v>4922</v>
      </c>
      <c r="D610" s="152">
        <f>SUM($D$584:$D$609)</f>
        <v>124356732.69375476</v>
      </c>
      <c r="E610" s="148"/>
      <c r="F610" s="148"/>
    </row>
    <row r="611" spans="1:6" ht="33.75" hidden="1" customHeight="1" outlineLevel="1">
      <c r="A611" s="163" t="s">
        <v>272</v>
      </c>
      <c r="B611" s="164"/>
      <c r="C611" s="165">
        <v>0</v>
      </c>
      <c r="D611" s="152">
        <v>0</v>
      </c>
      <c r="E611" s="148"/>
      <c r="F611" s="148"/>
    </row>
    <row r="612" spans="1:6" ht="33.75" hidden="1" customHeight="1" outlineLevel="1">
      <c r="A612" s="163" t="s">
        <v>203</v>
      </c>
      <c r="B612" s="164"/>
      <c r="C612" s="165">
        <v>3</v>
      </c>
      <c r="D612" s="152">
        <v>127944</v>
      </c>
      <c r="E612" s="148"/>
      <c r="F612" s="148"/>
    </row>
    <row r="613" spans="1:6" ht="33.75" hidden="1" customHeight="1" outlineLevel="1">
      <c r="A613" s="163" t="s">
        <v>204</v>
      </c>
      <c r="B613" s="164"/>
      <c r="C613" s="165">
        <v>3</v>
      </c>
      <c r="D613" s="152">
        <v>195290</v>
      </c>
      <c r="E613" s="148"/>
      <c r="F613" s="148"/>
    </row>
    <row r="614" spans="1:6" ht="33.75" hidden="1" customHeight="1" outlineLevel="1">
      <c r="A614" s="163" t="s">
        <v>205</v>
      </c>
      <c r="B614" s="164"/>
      <c r="C614" s="166"/>
      <c r="D614" s="151"/>
      <c r="E614" s="148"/>
      <c r="F614" s="148"/>
    </row>
    <row r="615" spans="1:6" ht="33.75" hidden="1" customHeight="1" outlineLevel="1">
      <c r="A615" s="163" t="s">
        <v>206</v>
      </c>
      <c r="B615" s="164"/>
      <c r="C615" s="166">
        <v>0</v>
      </c>
      <c r="D615" s="151">
        <v>0</v>
      </c>
      <c r="E615" s="148"/>
      <c r="F615" s="148"/>
    </row>
    <row r="616" spans="1:6" ht="33.75" hidden="1" customHeight="1" outlineLevel="1">
      <c r="A616" s="163" t="s">
        <v>207</v>
      </c>
      <c r="B616" s="164"/>
      <c r="C616" s="166">
        <v>0</v>
      </c>
      <c r="D616" s="151">
        <v>0</v>
      </c>
      <c r="E616" s="148"/>
      <c r="F616" s="148"/>
    </row>
    <row r="617" spans="1:6" ht="33.75" hidden="1" customHeight="1" outlineLevel="1">
      <c r="A617" s="163" t="s">
        <v>208</v>
      </c>
      <c r="B617" s="164"/>
      <c r="C617" s="165">
        <v>295</v>
      </c>
      <c r="D617" s="152">
        <v>13007635</v>
      </c>
      <c r="E617" s="148"/>
      <c r="F617" s="148"/>
    </row>
    <row r="618" spans="1:6" ht="33.75" hidden="1" customHeight="1" outlineLevel="1">
      <c r="A618" s="163" t="s">
        <v>209</v>
      </c>
      <c r="B618" s="164"/>
      <c r="C618" s="165">
        <v>64</v>
      </c>
      <c r="D618" s="152">
        <v>2946678</v>
      </c>
      <c r="E618" s="148"/>
      <c r="F618" s="148"/>
    </row>
    <row r="619" spans="1:6" ht="33.75" hidden="1" customHeight="1" outlineLevel="1">
      <c r="A619" s="163" t="s">
        <v>210</v>
      </c>
      <c r="B619" s="164"/>
      <c r="C619" s="165">
        <v>0</v>
      </c>
      <c r="D619" s="152">
        <v>0</v>
      </c>
      <c r="E619" s="148"/>
      <c r="F619" s="148"/>
    </row>
    <row r="620" spans="1:6" ht="33.75" hidden="1" customHeight="1" outlineLevel="1">
      <c r="A620" s="163" t="s">
        <v>211</v>
      </c>
      <c r="B620" s="164"/>
      <c r="C620" s="165">
        <v>322</v>
      </c>
      <c r="D620" s="152">
        <v>14402724</v>
      </c>
      <c r="E620" s="148"/>
      <c r="F620" s="148"/>
    </row>
    <row r="621" spans="1:6" ht="33.75" hidden="1" customHeight="1" outlineLevel="1">
      <c r="A621" s="163" t="s">
        <v>212</v>
      </c>
      <c r="B621" s="164"/>
      <c r="C621" s="165">
        <v>5</v>
      </c>
      <c r="D621" s="152">
        <v>297996</v>
      </c>
      <c r="E621" s="148"/>
      <c r="F621" s="148"/>
    </row>
    <row r="622" spans="1:6" ht="33.75" hidden="1" customHeight="1" outlineLevel="1">
      <c r="A622" s="163" t="s">
        <v>213</v>
      </c>
      <c r="B622" s="164"/>
      <c r="C622" s="165">
        <v>460</v>
      </c>
      <c r="D622" s="152">
        <v>19350347</v>
      </c>
      <c r="E622" s="148"/>
      <c r="F622" s="148"/>
    </row>
    <row r="623" spans="1:6" ht="33.75" hidden="1" customHeight="1" outlineLevel="1">
      <c r="A623" s="163" t="s">
        <v>214</v>
      </c>
      <c r="B623" s="164"/>
      <c r="C623" s="165">
        <v>5</v>
      </c>
      <c r="D623" s="152">
        <v>222928</v>
      </c>
      <c r="E623" s="148"/>
      <c r="F623" s="148"/>
    </row>
    <row r="624" spans="1:6" ht="33.75" hidden="1" customHeight="1" outlineLevel="1">
      <c r="A624" s="163" t="s">
        <v>273</v>
      </c>
      <c r="B624" s="164"/>
      <c r="C624" s="165"/>
      <c r="D624" s="152"/>
      <c r="E624" s="148"/>
      <c r="F624" s="148"/>
    </row>
    <row r="625" spans="1:6" ht="33.75" hidden="1" customHeight="1" outlineLevel="1">
      <c r="A625" s="163" t="s">
        <v>215</v>
      </c>
      <c r="B625" s="164"/>
      <c r="C625" s="165">
        <v>0</v>
      </c>
      <c r="D625" s="152">
        <v>0</v>
      </c>
      <c r="E625" s="148"/>
      <c r="F625" s="148"/>
    </row>
    <row r="626" spans="1:6" ht="33.75" hidden="1" customHeight="1" outlineLevel="1">
      <c r="A626" s="163" t="s">
        <v>216</v>
      </c>
      <c r="B626" s="164"/>
      <c r="C626" s="165">
        <v>0</v>
      </c>
      <c r="D626" s="152">
        <v>0</v>
      </c>
      <c r="E626" s="148"/>
      <c r="F626" s="148"/>
    </row>
    <row r="627" spans="1:6" ht="33.75" hidden="1" customHeight="1" outlineLevel="1">
      <c r="A627" s="163" t="s">
        <v>217</v>
      </c>
      <c r="B627" s="164"/>
      <c r="C627" s="165">
        <v>0</v>
      </c>
      <c r="D627" s="152">
        <v>0</v>
      </c>
      <c r="E627" s="148"/>
      <c r="F627" s="148"/>
    </row>
    <row r="628" spans="1:6" ht="33.75" hidden="1" customHeight="1" outlineLevel="1">
      <c r="A628" s="163" t="s">
        <v>218</v>
      </c>
      <c r="B628" s="164"/>
      <c r="C628" s="165">
        <v>117</v>
      </c>
      <c r="D628" s="152">
        <v>5649787.6500000004</v>
      </c>
      <c r="E628" s="148"/>
      <c r="F628" s="148"/>
    </row>
    <row r="629" spans="1:6" ht="33.75" hidden="1" customHeight="1" outlineLevel="1">
      <c r="A629" s="163" t="s">
        <v>219</v>
      </c>
      <c r="B629" s="164"/>
      <c r="C629" s="165">
        <v>0</v>
      </c>
      <c r="D629" s="152">
        <v>0</v>
      </c>
      <c r="E629" s="148"/>
      <c r="F629" s="148"/>
    </row>
    <row r="630" spans="1:6" ht="33.75" hidden="1" customHeight="1" outlineLevel="1">
      <c r="A630" s="163" t="s">
        <v>220</v>
      </c>
      <c r="B630" s="164"/>
      <c r="C630" s="165">
        <v>0</v>
      </c>
      <c r="D630" s="152">
        <v>0</v>
      </c>
      <c r="E630" s="148"/>
      <c r="F630" s="148"/>
    </row>
    <row r="631" spans="1:6" ht="33.75" hidden="1" customHeight="1" outlineLevel="1">
      <c r="A631" s="163" t="s">
        <v>221</v>
      </c>
      <c r="B631" s="164"/>
      <c r="C631" s="165">
        <v>0</v>
      </c>
      <c r="D631" s="152">
        <v>0</v>
      </c>
      <c r="E631" s="148"/>
      <c r="F631" s="148"/>
    </row>
    <row r="632" spans="1:6" ht="33.75" hidden="1" customHeight="1" outlineLevel="1">
      <c r="A632" s="163" t="s">
        <v>274</v>
      </c>
      <c r="B632" s="164"/>
      <c r="C632" s="165">
        <v>0</v>
      </c>
      <c r="D632" s="152">
        <v>0</v>
      </c>
      <c r="E632" s="148"/>
      <c r="F632" s="148"/>
    </row>
    <row r="633" spans="1:6" ht="33.75" hidden="1" customHeight="1" outlineLevel="1">
      <c r="A633" s="163" t="s">
        <v>222</v>
      </c>
      <c r="B633" s="164"/>
      <c r="C633" s="165">
        <v>161</v>
      </c>
      <c r="D633" s="152">
        <v>7162900.2299999995</v>
      </c>
      <c r="E633" s="148"/>
      <c r="F633" s="148"/>
    </row>
    <row r="634" spans="1:6" ht="33.75" hidden="1" customHeight="1" outlineLevel="1">
      <c r="A634" s="163" t="s">
        <v>223</v>
      </c>
      <c r="B634" s="164"/>
      <c r="C634" s="165">
        <v>4</v>
      </c>
      <c r="D634" s="152">
        <v>211187.6852605053</v>
      </c>
      <c r="E634" s="148"/>
      <c r="F634" s="148"/>
    </row>
    <row r="635" spans="1:6" ht="33.75" hidden="1" customHeight="1" outlineLevel="1">
      <c r="A635" s="163" t="s">
        <v>224</v>
      </c>
      <c r="B635" s="164"/>
      <c r="C635" s="165">
        <v>5</v>
      </c>
      <c r="D635" s="152">
        <v>264382.53000000003</v>
      </c>
      <c r="E635" s="148"/>
      <c r="F635" s="148"/>
    </row>
    <row r="636" spans="1:6" ht="33.75" hidden="1" customHeight="1" outlineLevel="1">
      <c r="A636" s="163" t="s">
        <v>225</v>
      </c>
      <c r="B636" s="164"/>
      <c r="C636" s="165">
        <v>2</v>
      </c>
      <c r="D636" s="152">
        <v>152881</v>
      </c>
      <c r="E636" s="148"/>
      <c r="F636" s="148"/>
    </row>
    <row r="637" spans="1:6" ht="14.1" customHeight="1" collapsed="1">
      <c r="A637" s="167" t="s">
        <v>314</v>
      </c>
      <c r="B637" s="164">
        <v>25000</v>
      </c>
      <c r="C637" s="165">
        <f>SUM($C$611:$C$636)</f>
        <v>1446</v>
      </c>
      <c r="D637" s="152">
        <f>SUM($D$611:$D$636)</f>
        <v>63992681.095260501</v>
      </c>
      <c r="E637" s="148"/>
      <c r="F637" s="148"/>
    </row>
    <row r="638" spans="1:6" ht="33.75" hidden="1" customHeight="1" outlineLevel="1">
      <c r="A638" s="163" t="s">
        <v>272</v>
      </c>
      <c r="B638" s="164"/>
      <c r="C638" s="165">
        <v>0</v>
      </c>
      <c r="D638" s="152">
        <v>0</v>
      </c>
      <c r="E638" s="148"/>
      <c r="F638" s="148"/>
    </row>
    <row r="639" spans="1:6" ht="33.75" hidden="1" customHeight="1" outlineLevel="1">
      <c r="A639" s="163" t="s">
        <v>203</v>
      </c>
      <c r="B639" s="164"/>
      <c r="C639" s="165">
        <v>0</v>
      </c>
      <c r="D639" s="152">
        <v>0</v>
      </c>
      <c r="E639" s="148"/>
      <c r="F639" s="148"/>
    </row>
    <row r="640" spans="1:6" ht="33.75" hidden="1" customHeight="1" outlineLevel="1">
      <c r="A640" s="163" t="s">
        <v>204</v>
      </c>
      <c r="B640" s="164"/>
      <c r="C640" s="165">
        <v>1</v>
      </c>
      <c r="D640" s="152">
        <v>95062.3</v>
      </c>
      <c r="E640" s="148"/>
      <c r="F640" s="148"/>
    </row>
    <row r="641" spans="1:6" ht="33.75" hidden="1" customHeight="1" outlineLevel="1">
      <c r="A641" s="163" t="s">
        <v>205</v>
      </c>
      <c r="B641" s="164"/>
      <c r="C641" s="166"/>
      <c r="D641" s="151"/>
      <c r="E641" s="148"/>
      <c r="F641" s="148"/>
    </row>
    <row r="642" spans="1:6" ht="33.75" hidden="1" customHeight="1" outlineLevel="1">
      <c r="A642" s="163" t="s">
        <v>206</v>
      </c>
      <c r="B642" s="164"/>
      <c r="C642" s="166">
        <v>0</v>
      </c>
      <c r="D642" s="151">
        <v>0</v>
      </c>
      <c r="E642" s="148"/>
      <c r="F642" s="148"/>
    </row>
    <row r="643" spans="1:6" ht="33.75" hidden="1" customHeight="1" outlineLevel="1">
      <c r="A643" s="163" t="s">
        <v>207</v>
      </c>
      <c r="B643" s="164"/>
      <c r="C643" s="166">
        <v>0</v>
      </c>
      <c r="D643" s="151">
        <v>0</v>
      </c>
      <c r="E643" s="148"/>
      <c r="F643" s="148"/>
    </row>
    <row r="644" spans="1:6" ht="33.75" hidden="1" customHeight="1" outlineLevel="1">
      <c r="A644" s="163" t="s">
        <v>208</v>
      </c>
      <c r="B644" s="164"/>
      <c r="C644" s="165">
        <v>305</v>
      </c>
      <c r="D644" s="152">
        <v>17309862</v>
      </c>
      <c r="E644" s="148"/>
      <c r="F644" s="148"/>
    </row>
    <row r="645" spans="1:6" ht="33.75" hidden="1" customHeight="1" outlineLevel="1">
      <c r="A645" s="163" t="s">
        <v>209</v>
      </c>
      <c r="B645" s="164"/>
      <c r="C645" s="165">
        <v>77</v>
      </c>
      <c r="D645" s="152">
        <v>3994146</v>
      </c>
      <c r="E645" s="148"/>
      <c r="F645" s="148"/>
    </row>
    <row r="646" spans="1:6" ht="33.75" hidden="1" customHeight="1" outlineLevel="1">
      <c r="A646" s="163" t="s">
        <v>210</v>
      </c>
      <c r="B646" s="164"/>
      <c r="C646" s="165">
        <v>0</v>
      </c>
      <c r="D646" s="152">
        <v>0</v>
      </c>
      <c r="E646" s="148"/>
      <c r="F646" s="148"/>
    </row>
    <row r="647" spans="1:6" ht="33.75" hidden="1" customHeight="1" outlineLevel="1">
      <c r="A647" s="163" t="s">
        <v>211</v>
      </c>
      <c r="B647" s="164"/>
      <c r="C647" s="165">
        <v>242</v>
      </c>
      <c r="D647" s="152">
        <v>14747450</v>
      </c>
      <c r="E647" s="148"/>
      <c r="F647" s="148"/>
    </row>
    <row r="648" spans="1:6" ht="33.75" hidden="1" customHeight="1" outlineLevel="1">
      <c r="A648" s="163" t="s">
        <v>212</v>
      </c>
      <c r="B648" s="164"/>
      <c r="C648" s="165">
        <v>5</v>
      </c>
      <c r="D648" s="152">
        <v>296296</v>
      </c>
      <c r="E648" s="148"/>
      <c r="F648" s="148"/>
    </row>
    <row r="649" spans="1:6" ht="33.75" hidden="1" customHeight="1" outlineLevel="1">
      <c r="A649" s="163" t="s">
        <v>213</v>
      </c>
      <c r="B649" s="164"/>
      <c r="C649" s="165">
        <v>489</v>
      </c>
      <c r="D649" s="152">
        <v>30067702</v>
      </c>
      <c r="E649" s="148"/>
      <c r="F649" s="148"/>
    </row>
    <row r="650" spans="1:6" ht="33.75" hidden="1" customHeight="1" outlineLevel="1">
      <c r="A650" s="163" t="s">
        <v>214</v>
      </c>
      <c r="B650" s="164"/>
      <c r="C650" s="165"/>
      <c r="D650" s="152"/>
      <c r="E650" s="148"/>
      <c r="F650" s="148"/>
    </row>
    <row r="651" spans="1:6" ht="33.75" hidden="1" customHeight="1" outlineLevel="1">
      <c r="A651" s="163" t="s">
        <v>273</v>
      </c>
      <c r="B651" s="164"/>
      <c r="C651" s="165"/>
      <c r="D651" s="152"/>
      <c r="E651" s="148"/>
      <c r="F651" s="148"/>
    </row>
    <row r="652" spans="1:6" ht="33.75" hidden="1" customHeight="1" outlineLevel="1">
      <c r="A652" s="163" t="s">
        <v>215</v>
      </c>
      <c r="B652" s="164"/>
      <c r="C652" s="165">
        <v>0</v>
      </c>
      <c r="D652" s="152">
        <v>0</v>
      </c>
      <c r="E652" s="148"/>
      <c r="F652" s="148"/>
    </row>
    <row r="653" spans="1:6" ht="33.75" hidden="1" customHeight="1" outlineLevel="1">
      <c r="A653" s="163" t="s">
        <v>216</v>
      </c>
      <c r="B653" s="164"/>
      <c r="C653" s="165">
        <v>0</v>
      </c>
      <c r="D653" s="152">
        <v>0</v>
      </c>
      <c r="E653" s="148"/>
      <c r="F653" s="148"/>
    </row>
    <row r="654" spans="1:6" ht="33.75" hidden="1" customHeight="1" outlineLevel="1">
      <c r="A654" s="163" t="s">
        <v>217</v>
      </c>
      <c r="B654" s="164"/>
      <c r="C654" s="165">
        <v>0</v>
      </c>
      <c r="D654" s="152">
        <v>0</v>
      </c>
      <c r="E654" s="148"/>
      <c r="F654" s="148"/>
    </row>
    <row r="655" spans="1:6" ht="33.75" hidden="1" customHeight="1" outlineLevel="1">
      <c r="A655" s="163" t="s">
        <v>218</v>
      </c>
      <c r="B655" s="164"/>
      <c r="C655" s="165">
        <v>67</v>
      </c>
      <c r="D655" s="152">
        <v>4709874.3100000005</v>
      </c>
      <c r="E655" s="148"/>
      <c r="F655" s="148"/>
    </row>
    <row r="656" spans="1:6" ht="33.75" hidden="1" customHeight="1" outlineLevel="1">
      <c r="A656" s="163" t="s">
        <v>219</v>
      </c>
      <c r="B656" s="164"/>
      <c r="C656" s="165">
        <v>0</v>
      </c>
      <c r="D656" s="152">
        <v>0</v>
      </c>
      <c r="E656" s="148"/>
      <c r="F656" s="148"/>
    </row>
    <row r="657" spans="1:6" ht="33.75" hidden="1" customHeight="1" outlineLevel="1">
      <c r="A657" s="163" t="s">
        <v>220</v>
      </c>
      <c r="B657" s="164"/>
      <c r="C657" s="165">
        <v>0</v>
      </c>
      <c r="D657" s="152">
        <v>0</v>
      </c>
      <c r="E657" s="148"/>
      <c r="F657" s="148"/>
    </row>
    <row r="658" spans="1:6" ht="33.75" hidden="1" customHeight="1" outlineLevel="1">
      <c r="A658" s="163" t="s">
        <v>221</v>
      </c>
      <c r="B658" s="164"/>
      <c r="C658" s="165">
        <v>0</v>
      </c>
      <c r="D658" s="152">
        <v>0</v>
      </c>
      <c r="E658" s="148"/>
      <c r="F658" s="148"/>
    </row>
    <row r="659" spans="1:6" ht="33.75" hidden="1" customHeight="1" outlineLevel="1">
      <c r="A659" s="163" t="s">
        <v>274</v>
      </c>
      <c r="B659" s="164"/>
      <c r="C659" s="165">
        <v>0</v>
      </c>
      <c r="D659" s="152">
        <v>0</v>
      </c>
      <c r="E659" s="148"/>
      <c r="F659" s="148"/>
    </row>
    <row r="660" spans="1:6" ht="33.75" hidden="1" customHeight="1" outlineLevel="1">
      <c r="A660" s="163" t="s">
        <v>222</v>
      </c>
      <c r="B660" s="164"/>
      <c r="C660" s="165">
        <v>143</v>
      </c>
      <c r="D660" s="152">
        <v>9379090</v>
      </c>
      <c r="E660" s="148"/>
      <c r="F660" s="148"/>
    </row>
    <row r="661" spans="1:6" ht="33.75" hidden="1" customHeight="1" outlineLevel="1">
      <c r="A661" s="163" t="s">
        <v>223</v>
      </c>
      <c r="B661" s="164"/>
      <c r="C661" s="165">
        <v>0</v>
      </c>
      <c r="D661" s="152">
        <v>0</v>
      </c>
      <c r="E661" s="148"/>
      <c r="F661" s="148"/>
    </row>
    <row r="662" spans="1:6" ht="33.75" hidden="1" customHeight="1" outlineLevel="1">
      <c r="A662" s="163" t="s">
        <v>224</v>
      </c>
      <c r="B662" s="164"/>
      <c r="C662" s="165">
        <v>3</v>
      </c>
      <c r="D662" s="152">
        <v>295211.70999999996</v>
      </c>
      <c r="E662" s="148"/>
      <c r="F662" s="148"/>
    </row>
    <row r="663" spans="1:6" ht="33.75" hidden="1" customHeight="1" outlineLevel="1">
      <c r="A663" s="163" t="s">
        <v>225</v>
      </c>
      <c r="B663" s="164"/>
      <c r="C663" s="165">
        <v>0</v>
      </c>
      <c r="D663" s="152">
        <v>0</v>
      </c>
      <c r="E663" s="148"/>
      <c r="F663" s="148"/>
    </row>
    <row r="664" spans="1:6" ht="14.1" customHeight="1" collapsed="1">
      <c r="A664" s="167" t="s">
        <v>315</v>
      </c>
      <c r="B664" s="164">
        <v>50000</v>
      </c>
      <c r="C664" s="165">
        <f>SUM($C$638:$C$663)</f>
        <v>1332</v>
      </c>
      <c r="D664" s="152">
        <f>SUM($D$638:$D$663)</f>
        <v>80894694.319999993</v>
      </c>
      <c r="E664" s="148"/>
      <c r="F664" s="148"/>
    </row>
    <row r="665" spans="1:6" ht="33.75" hidden="1" customHeight="1" outlineLevel="1">
      <c r="A665" s="163" t="s">
        <v>272</v>
      </c>
      <c r="B665" s="164"/>
      <c r="C665" s="165">
        <v>0</v>
      </c>
      <c r="D665" s="152">
        <v>0</v>
      </c>
      <c r="E665" s="148"/>
      <c r="F665" s="148"/>
    </row>
    <row r="666" spans="1:6" ht="33.75" hidden="1" customHeight="1" outlineLevel="1">
      <c r="A666" s="163" t="s">
        <v>203</v>
      </c>
      <c r="B666" s="164"/>
      <c r="C666" s="165">
        <v>0</v>
      </c>
      <c r="D666" s="152">
        <v>0</v>
      </c>
      <c r="E666" s="148"/>
      <c r="F666" s="148"/>
    </row>
    <row r="667" spans="1:6" ht="33.75" hidden="1" customHeight="1" outlineLevel="1">
      <c r="A667" s="163" t="s">
        <v>204</v>
      </c>
      <c r="B667" s="164"/>
      <c r="C667" s="165">
        <v>0</v>
      </c>
      <c r="D667" s="152">
        <v>0</v>
      </c>
      <c r="E667" s="148"/>
      <c r="F667" s="148"/>
    </row>
    <row r="668" spans="1:6" ht="33.75" hidden="1" customHeight="1" outlineLevel="1">
      <c r="A668" s="163" t="s">
        <v>205</v>
      </c>
      <c r="B668" s="164"/>
      <c r="C668" s="166"/>
      <c r="D668" s="151"/>
      <c r="E668" s="148"/>
      <c r="F668" s="148"/>
    </row>
    <row r="669" spans="1:6" ht="33.75" hidden="1" customHeight="1" outlineLevel="1">
      <c r="A669" s="163" t="s">
        <v>206</v>
      </c>
      <c r="B669" s="164"/>
      <c r="C669" s="166">
        <v>1</v>
      </c>
      <c r="D669" s="151">
        <v>691.92</v>
      </c>
      <c r="E669" s="148"/>
      <c r="F669" s="148"/>
    </row>
    <row r="670" spans="1:6" ht="33.75" hidden="1" customHeight="1" outlineLevel="1">
      <c r="A670" s="163" t="s">
        <v>207</v>
      </c>
      <c r="B670" s="164"/>
      <c r="C670" s="166">
        <v>0</v>
      </c>
      <c r="D670" s="151">
        <v>0</v>
      </c>
      <c r="E670" s="148"/>
      <c r="F670" s="148"/>
    </row>
    <row r="671" spans="1:6" ht="33.75" hidden="1" customHeight="1" outlineLevel="1">
      <c r="A671" s="163" t="s">
        <v>208</v>
      </c>
      <c r="B671" s="164"/>
      <c r="C671" s="165">
        <v>75</v>
      </c>
      <c r="D671" s="152">
        <v>6902124</v>
      </c>
      <c r="E671" s="148"/>
      <c r="F671" s="148"/>
    </row>
    <row r="672" spans="1:6" ht="33.75" hidden="1" customHeight="1" outlineLevel="1">
      <c r="A672" s="163" t="s">
        <v>209</v>
      </c>
      <c r="B672" s="164"/>
      <c r="C672" s="165">
        <v>22</v>
      </c>
      <c r="D672" s="152">
        <v>1865813</v>
      </c>
      <c r="E672" s="148"/>
      <c r="F672" s="148"/>
    </row>
    <row r="673" spans="1:6" ht="33.75" hidden="1" customHeight="1" outlineLevel="1">
      <c r="A673" s="163" t="s">
        <v>210</v>
      </c>
      <c r="B673" s="164"/>
      <c r="C673" s="165">
        <v>0</v>
      </c>
      <c r="D673" s="152">
        <v>0</v>
      </c>
      <c r="E673" s="148"/>
      <c r="F673" s="148"/>
    </row>
    <row r="674" spans="1:6" ht="33.75" hidden="1" customHeight="1" outlineLevel="1">
      <c r="A674" s="163" t="s">
        <v>211</v>
      </c>
      <c r="B674" s="164"/>
      <c r="C674" s="165">
        <v>69</v>
      </c>
      <c r="D674" s="152">
        <v>6551689</v>
      </c>
      <c r="E674" s="148"/>
      <c r="F674" s="148"/>
    </row>
    <row r="675" spans="1:6" ht="33.75" hidden="1" customHeight="1" outlineLevel="1">
      <c r="A675" s="163" t="s">
        <v>212</v>
      </c>
      <c r="B675" s="164"/>
      <c r="C675" s="165">
        <v>0</v>
      </c>
      <c r="D675" s="152">
        <v>0</v>
      </c>
      <c r="E675" s="148"/>
      <c r="F675" s="148"/>
    </row>
    <row r="676" spans="1:6" ht="33.75" hidden="1" customHeight="1" outlineLevel="1">
      <c r="A676" s="163" t="s">
        <v>213</v>
      </c>
      <c r="B676" s="164"/>
      <c r="C676" s="165">
        <v>160</v>
      </c>
      <c r="D676" s="152">
        <v>14481691</v>
      </c>
      <c r="E676" s="148"/>
      <c r="F676" s="148"/>
    </row>
    <row r="677" spans="1:6" ht="33.75" hidden="1" customHeight="1" outlineLevel="1">
      <c r="A677" s="163" t="s">
        <v>214</v>
      </c>
      <c r="B677" s="164"/>
      <c r="C677" s="165"/>
      <c r="D677" s="152"/>
      <c r="E677" s="148"/>
      <c r="F677" s="148"/>
    </row>
    <row r="678" spans="1:6" ht="33.75" hidden="1" customHeight="1" outlineLevel="1">
      <c r="A678" s="163" t="s">
        <v>273</v>
      </c>
      <c r="B678" s="164"/>
      <c r="C678" s="165"/>
      <c r="D678" s="152"/>
      <c r="E678" s="148"/>
      <c r="F678" s="148"/>
    </row>
    <row r="679" spans="1:6" ht="33.75" hidden="1" customHeight="1" outlineLevel="1">
      <c r="A679" s="163" t="s">
        <v>215</v>
      </c>
      <c r="B679" s="164"/>
      <c r="C679" s="165">
        <v>0</v>
      </c>
      <c r="D679" s="152">
        <v>0</v>
      </c>
      <c r="E679" s="148"/>
      <c r="F679" s="148"/>
    </row>
    <row r="680" spans="1:6" ht="33.75" hidden="1" customHeight="1" outlineLevel="1">
      <c r="A680" s="163" t="s">
        <v>216</v>
      </c>
      <c r="B680" s="164"/>
      <c r="C680" s="165">
        <v>0</v>
      </c>
      <c r="D680" s="152">
        <v>0</v>
      </c>
      <c r="E680" s="148"/>
      <c r="F680" s="148"/>
    </row>
    <row r="681" spans="1:6" ht="33.75" hidden="1" customHeight="1" outlineLevel="1">
      <c r="A681" s="163" t="s">
        <v>217</v>
      </c>
      <c r="B681" s="164"/>
      <c r="C681" s="165">
        <v>0</v>
      </c>
      <c r="D681" s="152">
        <v>0</v>
      </c>
      <c r="E681" s="148"/>
      <c r="F681" s="148"/>
    </row>
    <row r="682" spans="1:6" ht="33.75" hidden="1" customHeight="1" outlineLevel="1">
      <c r="A682" s="163" t="s">
        <v>218</v>
      </c>
      <c r="B682" s="164"/>
      <c r="C682" s="165">
        <v>15</v>
      </c>
      <c r="D682" s="152">
        <v>1210705.3999999999</v>
      </c>
      <c r="E682" s="148"/>
      <c r="F682" s="148"/>
    </row>
    <row r="683" spans="1:6" ht="33.75" hidden="1" customHeight="1" outlineLevel="1">
      <c r="A683" s="163" t="s">
        <v>219</v>
      </c>
      <c r="B683" s="164"/>
      <c r="C683" s="165">
        <v>0</v>
      </c>
      <c r="D683" s="152">
        <v>0</v>
      </c>
      <c r="E683" s="148"/>
      <c r="F683" s="148"/>
    </row>
    <row r="684" spans="1:6" ht="33.75" hidden="1" customHeight="1" outlineLevel="1">
      <c r="A684" s="163" t="s">
        <v>220</v>
      </c>
      <c r="B684" s="164"/>
      <c r="C684" s="165">
        <v>0</v>
      </c>
      <c r="D684" s="152">
        <v>0</v>
      </c>
      <c r="E684" s="148"/>
      <c r="F684" s="148"/>
    </row>
    <row r="685" spans="1:6" ht="33.75" hidden="1" customHeight="1" outlineLevel="1">
      <c r="A685" s="163" t="s">
        <v>221</v>
      </c>
      <c r="B685" s="164"/>
      <c r="C685" s="165">
        <v>0</v>
      </c>
      <c r="D685" s="152">
        <v>0</v>
      </c>
      <c r="E685" s="148"/>
      <c r="F685" s="148"/>
    </row>
    <row r="686" spans="1:6" ht="33.75" hidden="1" customHeight="1" outlineLevel="1">
      <c r="A686" s="163" t="s">
        <v>274</v>
      </c>
      <c r="B686" s="164"/>
      <c r="C686" s="165">
        <v>0</v>
      </c>
      <c r="D686" s="152">
        <v>0</v>
      </c>
      <c r="E686" s="148"/>
      <c r="F686" s="148"/>
    </row>
    <row r="687" spans="1:6" ht="33.75" hidden="1" customHeight="1" outlineLevel="1">
      <c r="A687" s="163" t="s">
        <v>222</v>
      </c>
      <c r="B687" s="164"/>
      <c r="C687" s="165">
        <v>40</v>
      </c>
      <c r="D687" s="152">
        <v>3648074.28</v>
      </c>
      <c r="E687" s="148"/>
      <c r="F687" s="148"/>
    </row>
    <row r="688" spans="1:6" ht="33.75" hidden="1" customHeight="1" outlineLevel="1">
      <c r="A688" s="163" t="s">
        <v>223</v>
      </c>
      <c r="B688" s="164"/>
      <c r="C688" s="165">
        <v>0</v>
      </c>
      <c r="D688" s="152">
        <v>0</v>
      </c>
      <c r="E688" s="148"/>
      <c r="F688" s="148"/>
    </row>
    <row r="689" spans="1:6" ht="33.75" hidden="1" customHeight="1" outlineLevel="1">
      <c r="A689" s="163" t="s">
        <v>224</v>
      </c>
      <c r="B689" s="164"/>
      <c r="C689" s="165">
        <v>0</v>
      </c>
      <c r="D689" s="152">
        <v>0</v>
      </c>
      <c r="E689" s="148"/>
      <c r="F689" s="148"/>
    </row>
    <row r="690" spans="1:6" ht="33.75" hidden="1" customHeight="1" outlineLevel="1">
      <c r="A690" s="163" t="s">
        <v>225</v>
      </c>
      <c r="B690" s="164"/>
      <c r="C690" s="165">
        <v>0</v>
      </c>
      <c r="D690" s="152">
        <v>0</v>
      </c>
      <c r="E690" s="148"/>
      <c r="F690" s="148"/>
    </row>
    <row r="691" spans="1:6" ht="14.1" customHeight="1" collapsed="1">
      <c r="A691" s="167" t="s">
        <v>316</v>
      </c>
      <c r="B691" s="164">
        <v>75000</v>
      </c>
      <c r="C691" s="165">
        <f>SUM($C$665:$C$690)</f>
        <v>382</v>
      </c>
      <c r="D691" s="152">
        <f>SUM($D$665:$D$690)</f>
        <v>34660788.600000001</v>
      </c>
      <c r="E691" s="148"/>
      <c r="F691" s="148"/>
    </row>
    <row r="692" spans="1:6" ht="33.75" hidden="1" customHeight="1" outlineLevel="1">
      <c r="A692" s="163" t="s">
        <v>272</v>
      </c>
      <c r="B692" s="164"/>
      <c r="C692" s="165">
        <v>0</v>
      </c>
      <c r="D692" s="152">
        <v>0</v>
      </c>
      <c r="E692" s="148"/>
      <c r="F692" s="148"/>
    </row>
    <row r="693" spans="1:6" ht="33.75" hidden="1" customHeight="1" outlineLevel="1">
      <c r="A693" s="163" t="s">
        <v>203</v>
      </c>
      <c r="B693" s="164"/>
      <c r="C693" s="165">
        <v>0</v>
      </c>
      <c r="D693" s="152">
        <v>0</v>
      </c>
      <c r="E693" s="148"/>
      <c r="F693" s="148"/>
    </row>
    <row r="694" spans="1:6" ht="33.75" hidden="1" customHeight="1" outlineLevel="1">
      <c r="A694" s="163" t="s">
        <v>204</v>
      </c>
      <c r="B694" s="164"/>
      <c r="C694" s="165">
        <v>0</v>
      </c>
      <c r="D694" s="152">
        <v>0</v>
      </c>
      <c r="E694" s="148"/>
      <c r="F694" s="148"/>
    </row>
    <row r="695" spans="1:6" ht="33.75" hidden="1" customHeight="1" outlineLevel="1">
      <c r="A695" s="163" t="s">
        <v>205</v>
      </c>
      <c r="B695" s="164"/>
      <c r="C695" s="166"/>
      <c r="D695" s="151"/>
      <c r="E695" s="148"/>
      <c r="F695" s="148"/>
    </row>
    <row r="696" spans="1:6" ht="33.75" hidden="1" customHeight="1" outlineLevel="1">
      <c r="A696" s="163" t="s">
        <v>206</v>
      </c>
      <c r="B696" s="164"/>
      <c r="C696" s="166">
        <v>4</v>
      </c>
      <c r="D696" s="151">
        <v>2815.3</v>
      </c>
      <c r="E696" s="148"/>
      <c r="F696" s="148"/>
    </row>
    <row r="697" spans="1:6" ht="33.75" hidden="1" customHeight="1" outlineLevel="1">
      <c r="A697" s="163" t="s">
        <v>207</v>
      </c>
      <c r="B697" s="164"/>
      <c r="C697" s="166">
        <v>0</v>
      </c>
      <c r="D697" s="151">
        <v>0</v>
      </c>
      <c r="E697" s="148"/>
      <c r="F697" s="148"/>
    </row>
    <row r="698" spans="1:6" ht="33.75" hidden="1" customHeight="1" outlineLevel="1">
      <c r="A698" s="163" t="s">
        <v>208</v>
      </c>
      <c r="B698" s="164"/>
      <c r="C698" s="165">
        <v>33</v>
      </c>
      <c r="D698" s="152">
        <v>3892434</v>
      </c>
      <c r="E698" s="148"/>
      <c r="F698" s="148"/>
    </row>
    <row r="699" spans="1:6" ht="33.75" hidden="1" customHeight="1" outlineLevel="1">
      <c r="A699" s="163" t="s">
        <v>209</v>
      </c>
      <c r="B699" s="164"/>
      <c r="C699" s="165">
        <v>12</v>
      </c>
      <c r="D699" s="152">
        <v>1115343</v>
      </c>
      <c r="E699" s="148"/>
      <c r="F699" s="148"/>
    </row>
    <row r="700" spans="1:6" ht="33.75" hidden="1" customHeight="1" outlineLevel="1">
      <c r="A700" s="163" t="s">
        <v>210</v>
      </c>
      <c r="B700" s="164"/>
      <c r="C700" s="165">
        <v>0</v>
      </c>
      <c r="D700" s="152">
        <v>0</v>
      </c>
      <c r="E700" s="148"/>
      <c r="F700" s="148"/>
    </row>
    <row r="701" spans="1:6" ht="33.75" hidden="1" customHeight="1" outlineLevel="1">
      <c r="A701" s="163" t="s">
        <v>211</v>
      </c>
      <c r="B701" s="164"/>
      <c r="C701" s="165">
        <v>24</v>
      </c>
      <c r="D701" s="152">
        <v>2950319</v>
      </c>
      <c r="E701" s="148"/>
      <c r="F701" s="148"/>
    </row>
    <row r="702" spans="1:6" ht="33.75" hidden="1" customHeight="1" outlineLevel="1">
      <c r="A702" s="163" t="s">
        <v>212</v>
      </c>
      <c r="B702" s="164"/>
      <c r="C702" s="165">
        <v>1</v>
      </c>
      <c r="D702" s="152">
        <v>185710</v>
      </c>
      <c r="E702" s="148"/>
      <c r="F702" s="148"/>
    </row>
    <row r="703" spans="1:6" ht="33.75" hidden="1" customHeight="1" outlineLevel="1">
      <c r="A703" s="163" t="s">
        <v>213</v>
      </c>
      <c r="B703" s="164"/>
      <c r="C703" s="165">
        <v>52</v>
      </c>
      <c r="D703" s="152">
        <v>5872268</v>
      </c>
      <c r="E703" s="148"/>
      <c r="F703" s="148"/>
    </row>
    <row r="704" spans="1:6" ht="33.75" hidden="1" customHeight="1" outlineLevel="1">
      <c r="A704" s="163" t="s">
        <v>214</v>
      </c>
      <c r="B704" s="164"/>
      <c r="C704" s="165"/>
      <c r="D704" s="152"/>
      <c r="E704" s="148"/>
      <c r="F704" s="148"/>
    </row>
    <row r="705" spans="1:6" ht="33.75" hidden="1" customHeight="1" outlineLevel="1">
      <c r="A705" s="163" t="s">
        <v>273</v>
      </c>
      <c r="B705" s="164"/>
      <c r="C705" s="165"/>
      <c r="D705" s="152"/>
      <c r="E705" s="148"/>
      <c r="F705" s="148"/>
    </row>
    <row r="706" spans="1:6" ht="33.75" hidden="1" customHeight="1" outlineLevel="1">
      <c r="A706" s="163" t="s">
        <v>215</v>
      </c>
      <c r="B706" s="164"/>
      <c r="C706" s="165">
        <v>0</v>
      </c>
      <c r="D706" s="152">
        <v>0</v>
      </c>
      <c r="E706" s="148"/>
      <c r="F706" s="148"/>
    </row>
    <row r="707" spans="1:6" ht="33.75" hidden="1" customHeight="1" outlineLevel="1">
      <c r="A707" s="163" t="s">
        <v>216</v>
      </c>
      <c r="B707" s="164"/>
      <c r="C707" s="165">
        <v>0</v>
      </c>
      <c r="D707" s="152">
        <v>0</v>
      </c>
      <c r="E707" s="148"/>
      <c r="F707" s="148"/>
    </row>
    <row r="708" spans="1:6" ht="33.75" hidden="1" customHeight="1" outlineLevel="1">
      <c r="A708" s="163" t="s">
        <v>217</v>
      </c>
      <c r="B708" s="164"/>
      <c r="C708" s="165">
        <v>0</v>
      </c>
      <c r="D708" s="152">
        <v>0</v>
      </c>
      <c r="E708" s="148"/>
      <c r="F708" s="148"/>
    </row>
    <row r="709" spans="1:6" ht="33.75" hidden="1" customHeight="1" outlineLevel="1">
      <c r="A709" s="163" t="s">
        <v>218</v>
      </c>
      <c r="B709" s="164"/>
      <c r="C709" s="165">
        <v>3</v>
      </c>
      <c r="D709" s="152">
        <v>464112.35</v>
      </c>
      <c r="E709" s="148"/>
      <c r="F709" s="148"/>
    </row>
    <row r="710" spans="1:6" ht="33.75" hidden="1" customHeight="1" outlineLevel="1">
      <c r="A710" s="163" t="s">
        <v>219</v>
      </c>
      <c r="B710" s="164"/>
      <c r="C710" s="165">
        <v>0</v>
      </c>
      <c r="D710" s="152">
        <v>0</v>
      </c>
      <c r="E710" s="148"/>
      <c r="F710" s="148"/>
    </row>
    <row r="711" spans="1:6" ht="33.75" hidden="1" customHeight="1" outlineLevel="1">
      <c r="A711" s="163" t="s">
        <v>220</v>
      </c>
      <c r="B711" s="164"/>
      <c r="C711" s="165">
        <v>0</v>
      </c>
      <c r="D711" s="152">
        <v>0</v>
      </c>
      <c r="E711" s="148"/>
      <c r="F711" s="148"/>
    </row>
    <row r="712" spans="1:6" ht="33.75" hidden="1" customHeight="1" outlineLevel="1">
      <c r="A712" s="163" t="s">
        <v>221</v>
      </c>
      <c r="B712" s="164"/>
      <c r="C712" s="165">
        <v>0</v>
      </c>
      <c r="D712" s="152">
        <v>0</v>
      </c>
      <c r="E712" s="148"/>
      <c r="F712" s="148"/>
    </row>
    <row r="713" spans="1:6" ht="33.75" hidden="1" customHeight="1" outlineLevel="1">
      <c r="A713" s="163" t="s">
        <v>274</v>
      </c>
      <c r="B713" s="164"/>
      <c r="C713" s="165">
        <v>0</v>
      </c>
      <c r="D713" s="152">
        <v>0</v>
      </c>
      <c r="E713" s="148"/>
      <c r="F713" s="148"/>
    </row>
    <row r="714" spans="1:6" ht="33.75" hidden="1" customHeight="1" outlineLevel="1">
      <c r="A714" s="163" t="s">
        <v>222</v>
      </c>
      <c r="B714" s="164"/>
      <c r="C714" s="165">
        <v>40</v>
      </c>
      <c r="D714" s="152">
        <v>5639092.4500000002</v>
      </c>
      <c r="E714" s="148"/>
      <c r="F714" s="148"/>
    </row>
    <row r="715" spans="1:6" ht="33.75" hidden="1" customHeight="1" outlineLevel="1">
      <c r="A715" s="163" t="s">
        <v>223</v>
      </c>
      <c r="B715" s="164"/>
      <c r="C715" s="165">
        <v>0</v>
      </c>
      <c r="D715" s="152">
        <v>0</v>
      </c>
      <c r="E715" s="148"/>
      <c r="F715" s="148"/>
    </row>
    <row r="716" spans="1:6" ht="33.75" hidden="1" customHeight="1" outlineLevel="1">
      <c r="A716" s="163" t="s">
        <v>224</v>
      </c>
      <c r="B716" s="164"/>
      <c r="C716" s="165">
        <v>0</v>
      </c>
      <c r="D716" s="152">
        <v>0</v>
      </c>
      <c r="E716" s="148"/>
      <c r="F716" s="148"/>
    </row>
    <row r="717" spans="1:6" ht="33.75" hidden="1" customHeight="1" outlineLevel="1">
      <c r="A717" s="163" t="s">
        <v>225</v>
      </c>
      <c r="B717" s="164"/>
      <c r="C717" s="165">
        <v>0</v>
      </c>
      <c r="D717" s="152">
        <v>0</v>
      </c>
      <c r="E717" s="148"/>
      <c r="F717" s="148"/>
    </row>
    <row r="718" spans="1:6" ht="14.1" customHeight="1" collapsed="1">
      <c r="A718" s="167" t="s">
        <v>317</v>
      </c>
      <c r="B718" s="164">
        <v>100000</v>
      </c>
      <c r="C718" s="165">
        <f>SUM($C$692:$C$717)</f>
        <v>169</v>
      </c>
      <c r="D718" s="152">
        <f>SUM($D$692:$D$717)</f>
        <v>20122094.100000001</v>
      </c>
      <c r="E718" s="148"/>
      <c r="F718" s="148"/>
    </row>
    <row r="719" spans="1:6" ht="33.75" hidden="1" customHeight="1" outlineLevel="1">
      <c r="A719" s="412" t="s">
        <v>272</v>
      </c>
      <c r="B719" s="413"/>
      <c r="C719" s="165">
        <v>0</v>
      </c>
      <c r="D719" s="152">
        <v>0</v>
      </c>
      <c r="E719" s="148"/>
      <c r="F719" s="148"/>
    </row>
    <row r="720" spans="1:6" ht="33.75" hidden="1" customHeight="1" outlineLevel="1">
      <c r="A720" s="168" t="s">
        <v>203</v>
      </c>
      <c r="B720" s="169"/>
      <c r="C720" s="165">
        <v>0</v>
      </c>
      <c r="D720" s="152">
        <v>0</v>
      </c>
      <c r="E720" s="148"/>
      <c r="F720" s="148"/>
    </row>
    <row r="721" spans="1:6" ht="33.75" hidden="1" customHeight="1" outlineLevel="1">
      <c r="A721" s="412" t="s">
        <v>204</v>
      </c>
      <c r="B721" s="413"/>
      <c r="C721" s="165">
        <v>0</v>
      </c>
      <c r="D721" s="152">
        <v>0</v>
      </c>
      <c r="E721" s="148"/>
      <c r="F721" s="148"/>
    </row>
    <row r="722" spans="1:6" ht="33.75" hidden="1" customHeight="1" outlineLevel="1">
      <c r="A722" s="412" t="s">
        <v>205</v>
      </c>
      <c r="B722" s="413"/>
      <c r="C722" s="166"/>
      <c r="D722" s="151"/>
      <c r="E722" s="148"/>
      <c r="F722" s="148"/>
    </row>
    <row r="723" spans="1:6" ht="33.75" hidden="1" customHeight="1" outlineLevel="1">
      <c r="A723" s="168" t="s">
        <v>206</v>
      </c>
      <c r="B723" s="169"/>
      <c r="C723" s="166">
        <v>8775</v>
      </c>
      <c r="D723" s="151">
        <v>10065416.619999999</v>
      </c>
      <c r="E723" s="148"/>
      <c r="F723" s="148"/>
    </row>
    <row r="724" spans="1:6" ht="33.75" hidden="1" customHeight="1" outlineLevel="1">
      <c r="A724" s="168" t="s">
        <v>207</v>
      </c>
      <c r="B724" s="169"/>
      <c r="C724" s="166">
        <v>0</v>
      </c>
      <c r="D724" s="151">
        <v>0</v>
      </c>
      <c r="E724" s="148"/>
      <c r="F724" s="148"/>
    </row>
    <row r="725" spans="1:6" ht="33.75" hidden="1" customHeight="1" outlineLevel="1">
      <c r="A725" s="412" t="s">
        <v>208</v>
      </c>
      <c r="B725" s="413"/>
      <c r="C725" s="165">
        <v>53</v>
      </c>
      <c r="D725" s="152">
        <v>11294337</v>
      </c>
      <c r="E725" s="148"/>
      <c r="F725" s="148"/>
    </row>
    <row r="726" spans="1:6" ht="33.75" hidden="1" customHeight="1" outlineLevel="1">
      <c r="A726" s="412" t="s">
        <v>209</v>
      </c>
      <c r="B726" s="413"/>
      <c r="C726" s="165">
        <v>12</v>
      </c>
      <c r="D726" s="152">
        <v>3732010</v>
      </c>
      <c r="E726" s="148"/>
      <c r="F726" s="148"/>
    </row>
    <row r="727" spans="1:6" ht="33.75" hidden="1" customHeight="1" outlineLevel="1">
      <c r="A727" s="412" t="s">
        <v>210</v>
      </c>
      <c r="B727" s="413"/>
      <c r="C727" s="165">
        <v>0</v>
      </c>
      <c r="D727" s="152">
        <v>0</v>
      </c>
      <c r="E727" s="148"/>
      <c r="F727" s="148"/>
    </row>
    <row r="728" spans="1:6" ht="33.75" hidden="1" customHeight="1" outlineLevel="1">
      <c r="A728" s="412" t="s">
        <v>211</v>
      </c>
      <c r="B728" s="413"/>
      <c r="C728" s="165">
        <v>48</v>
      </c>
      <c r="D728" s="152">
        <v>12186575</v>
      </c>
      <c r="E728" s="148"/>
      <c r="F728" s="148"/>
    </row>
    <row r="729" spans="1:6" ht="33.75" hidden="1" customHeight="1" outlineLevel="1">
      <c r="A729" s="168" t="s">
        <v>212</v>
      </c>
      <c r="B729" s="169"/>
      <c r="C729" s="165">
        <v>2</v>
      </c>
      <c r="D729" s="152">
        <v>291469</v>
      </c>
      <c r="E729" s="148"/>
      <c r="F729" s="148"/>
    </row>
    <row r="730" spans="1:6" ht="33.75" hidden="1" customHeight="1" outlineLevel="1">
      <c r="A730" s="412" t="s">
        <v>213</v>
      </c>
      <c r="B730" s="413"/>
      <c r="C730" s="165">
        <v>77</v>
      </c>
      <c r="D730" s="152">
        <v>15698094</v>
      </c>
      <c r="E730" s="148"/>
      <c r="F730" s="148"/>
    </row>
    <row r="731" spans="1:6" ht="33.75" hidden="1" customHeight="1" outlineLevel="1">
      <c r="A731" s="412" t="s">
        <v>214</v>
      </c>
      <c r="B731" s="413"/>
      <c r="C731" s="165"/>
      <c r="D731" s="152"/>
      <c r="E731" s="148"/>
      <c r="F731" s="148"/>
    </row>
    <row r="732" spans="1:6" ht="33.75" hidden="1" customHeight="1" outlineLevel="1">
      <c r="A732" s="168" t="s">
        <v>273</v>
      </c>
      <c r="B732" s="169"/>
      <c r="C732" s="165"/>
      <c r="D732" s="152"/>
      <c r="E732" s="148"/>
      <c r="F732" s="148"/>
    </row>
    <row r="733" spans="1:6" ht="33.75" hidden="1" customHeight="1" outlineLevel="1">
      <c r="A733" s="412" t="s">
        <v>215</v>
      </c>
      <c r="B733" s="413"/>
      <c r="C733" s="165">
        <v>0</v>
      </c>
      <c r="D733" s="152">
        <v>0</v>
      </c>
      <c r="E733" s="148"/>
      <c r="F733" s="148"/>
    </row>
    <row r="734" spans="1:6" ht="33.75" hidden="1" customHeight="1" outlineLevel="1">
      <c r="A734" s="412" t="s">
        <v>216</v>
      </c>
      <c r="B734" s="413"/>
      <c r="C734" s="165">
        <v>0</v>
      </c>
      <c r="D734" s="152">
        <v>0</v>
      </c>
      <c r="E734" s="148"/>
      <c r="F734" s="148"/>
    </row>
    <row r="735" spans="1:6" ht="33.75" hidden="1" customHeight="1" outlineLevel="1">
      <c r="A735" s="412" t="s">
        <v>217</v>
      </c>
      <c r="B735" s="413"/>
      <c r="C735" s="165">
        <v>0</v>
      </c>
      <c r="D735" s="152">
        <v>0</v>
      </c>
      <c r="E735" s="148"/>
      <c r="F735" s="148"/>
    </row>
    <row r="736" spans="1:6" ht="33.75" hidden="1" customHeight="1" outlineLevel="1">
      <c r="A736" s="412" t="s">
        <v>218</v>
      </c>
      <c r="B736" s="413"/>
      <c r="C736" s="165">
        <v>5</v>
      </c>
      <c r="D736" s="152">
        <v>1384956.42</v>
      </c>
      <c r="E736" s="148"/>
      <c r="F736" s="148"/>
    </row>
    <row r="737" spans="1:6" ht="33.75" hidden="1" customHeight="1" outlineLevel="1">
      <c r="A737" s="412" t="s">
        <v>219</v>
      </c>
      <c r="B737" s="413"/>
      <c r="C737" s="165">
        <v>0</v>
      </c>
      <c r="D737" s="152">
        <v>0</v>
      </c>
      <c r="E737" s="148"/>
      <c r="F737" s="148"/>
    </row>
    <row r="738" spans="1:6" ht="33.75" hidden="1" customHeight="1" outlineLevel="1">
      <c r="A738" s="168" t="s">
        <v>220</v>
      </c>
      <c r="B738" s="169"/>
      <c r="C738" s="165">
        <v>0</v>
      </c>
      <c r="D738" s="152">
        <v>0</v>
      </c>
      <c r="E738" s="148"/>
      <c r="F738" s="148"/>
    </row>
    <row r="739" spans="1:6" ht="33.75" hidden="1" customHeight="1" outlineLevel="1">
      <c r="A739" s="412" t="s">
        <v>221</v>
      </c>
      <c r="B739" s="413"/>
      <c r="C739" s="165">
        <v>0</v>
      </c>
      <c r="D739" s="152">
        <v>0</v>
      </c>
      <c r="E739" s="148"/>
      <c r="F739" s="148"/>
    </row>
    <row r="740" spans="1:6" ht="33.75" hidden="1" customHeight="1" outlineLevel="1">
      <c r="A740" s="168" t="s">
        <v>274</v>
      </c>
      <c r="B740" s="169"/>
      <c r="C740" s="165">
        <v>0</v>
      </c>
      <c r="D740" s="152">
        <v>0</v>
      </c>
      <c r="E740" s="148"/>
      <c r="F740" s="148"/>
    </row>
    <row r="741" spans="1:6" ht="33.75" hidden="1" customHeight="1" outlineLevel="1">
      <c r="A741" s="412" t="s">
        <v>222</v>
      </c>
      <c r="B741" s="413"/>
      <c r="C741" s="165">
        <v>24</v>
      </c>
      <c r="D741" s="152">
        <v>8070421.9000000004</v>
      </c>
      <c r="E741" s="148"/>
      <c r="F741" s="148"/>
    </row>
    <row r="742" spans="1:6" ht="33.75" hidden="1" customHeight="1" outlineLevel="1">
      <c r="A742" s="412" t="s">
        <v>223</v>
      </c>
      <c r="B742" s="413"/>
      <c r="C742" s="165">
        <v>0</v>
      </c>
      <c r="D742" s="152">
        <v>0</v>
      </c>
      <c r="E742" s="148"/>
      <c r="F742" s="148"/>
    </row>
    <row r="743" spans="1:6" ht="33.75" hidden="1" customHeight="1" outlineLevel="1">
      <c r="A743" s="412" t="s">
        <v>224</v>
      </c>
      <c r="B743" s="413"/>
      <c r="C743" s="165">
        <v>0</v>
      </c>
      <c r="D743" s="152">
        <v>0</v>
      </c>
      <c r="E743" s="148"/>
      <c r="F743" s="148"/>
    </row>
    <row r="744" spans="1:6" ht="33.75" hidden="1" customHeight="1" outlineLevel="1">
      <c r="A744" s="412" t="s">
        <v>225</v>
      </c>
      <c r="B744" s="413"/>
      <c r="C744" s="165">
        <v>0</v>
      </c>
      <c r="D744" s="152">
        <v>0</v>
      </c>
      <c r="E744" s="148"/>
      <c r="F744" s="148"/>
    </row>
    <row r="745" spans="1:6" ht="14.1" customHeight="1" collapsed="1">
      <c r="A745" s="414" t="s">
        <v>318</v>
      </c>
      <c r="B745" s="415"/>
      <c r="C745" s="165">
        <f>SUM($C$719:$C$744)</f>
        <v>8996</v>
      </c>
      <c r="D745" s="152">
        <f>SUM($D$719:$D$744)</f>
        <v>62723279.939999998</v>
      </c>
      <c r="E745" s="148"/>
      <c r="F745" s="148"/>
    </row>
    <row r="746" spans="1:6" ht="33.75" hidden="1" customHeight="1" outlineLevel="1" thickBot="1">
      <c r="A746" s="410" t="s">
        <v>272</v>
      </c>
      <c r="B746" s="411"/>
      <c r="C746" s="153">
        <v>0</v>
      </c>
      <c r="D746" s="153">
        <v>0</v>
      </c>
      <c r="E746" s="148"/>
      <c r="F746" s="148"/>
    </row>
    <row r="747" spans="1:6" ht="33.75" hidden="1" customHeight="1" outlineLevel="1" thickBot="1">
      <c r="A747" s="170" t="s">
        <v>203</v>
      </c>
      <c r="B747" s="171"/>
      <c r="C747" s="153">
        <v>189450</v>
      </c>
      <c r="D747" s="153">
        <v>67955526</v>
      </c>
      <c r="E747" s="148"/>
      <c r="F747" s="148"/>
    </row>
    <row r="748" spans="1:6" ht="33.75" hidden="1" customHeight="1" outlineLevel="1" thickBot="1">
      <c r="A748" s="410" t="s">
        <v>204</v>
      </c>
      <c r="B748" s="411"/>
      <c r="C748" s="153">
        <v>60065</v>
      </c>
      <c r="D748" s="153">
        <v>56505693.120000005</v>
      </c>
      <c r="E748" s="148"/>
      <c r="F748" s="148"/>
    </row>
    <row r="749" spans="1:6" ht="33.75" hidden="1" customHeight="1" outlineLevel="1" thickBot="1">
      <c r="A749" s="410" t="s">
        <v>205</v>
      </c>
      <c r="B749" s="411"/>
      <c r="C749" s="153">
        <v>0</v>
      </c>
      <c r="D749" s="153">
        <v>0</v>
      </c>
      <c r="E749" s="148"/>
      <c r="F749" s="148"/>
    </row>
    <row r="750" spans="1:6" ht="33.75" hidden="1" customHeight="1" outlineLevel="1" thickBot="1">
      <c r="A750" s="170" t="s">
        <v>206</v>
      </c>
      <c r="B750" s="171"/>
      <c r="C750" s="153">
        <v>8780</v>
      </c>
      <c r="D750" s="153">
        <v>10068923.84</v>
      </c>
      <c r="E750" s="148"/>
      <c r="F750" s="148"/>
    </row>
    <row r="751" spans="1:6" ht="33.75" hidden="1" customHeight="1" outlineLevel="1" thickBot="1">
      <c r="A751" s="170" t="s">
        <v>207</v>
      </c>
      <c r="B751" s="171"/>
      <c r="C751" s="153">
        <v>17</v>
      </c>
      <c r="D751" s="153">
        <v>20185</v>
      </c>
      <c r="E751" s="148"/>
      <c r="F751" s="148"/>
    </row>
    <row r="752" spans="1:6" ht="33.75" hidden="1" customHeight="1" outlineLevel="1" thickBot="1">
      <c r="A752" s="410" t="s">
        <v>208</v>
      </c>
      <c r="B752" s="411"/>
      <c r="C752" s="153">
        <v>381824</v>
      </c>
      <c r="D752" s="153">
        <v>207504663</v>
      </c>
      <c r="E752" s="148"/>
      <c r="F752" s="148"/>
    </row>
    <row r="753" spans="1:6" ht="33.75" hidden="1" customHeight="1" outlineLevel="1" thickBot="1">
      <c r="A753" s="410" t="s">
        <v>209</v>
      </c>
      <c r="B753" s="411"/>
      <c r="C753" s="153">
        <v>69724</v>
      </c>
      <c r="D753" s="153">
        <v>44646843</v>
      </c>
      <c r="E753" s="148"/>
      <c r="F753" s="148"/>
    </row>
    <row r="754" spans="1:6" ht="33.75" hidden="1" customHeight="1" outlineLevel="1" thickBot="1">
      <c r="A754" s="410" t="s">
        <v>210</v>
      </c>
      <c r="B754" s="411"/>
      <c r="C754" s="153">
        <v>220</v>
      </c>
      <c r="D754" s="153">
        <v>250690.14</v>
      </c>
      <c r="E754" s="148"/>
      <c r="F754" s="148"/>
    </row>
    <row r="755" spans="1:6" ht="33.75" hidden="1" customHeight="1" outlineLevel="1" thickBot="1">
      <c r="A755" s="410" t="s">
        <v>211</v>
      </c>
      <c r="B755" s="411"/>
      <c r="C755" s="153">
        <v>553448</v>
      </c>
      <c r="D755" s="153">
        <v>284701249</v>
      </c>
      <c r="E755" s="148"/>
      <c r="F755" s="148"/>
    </row>
    <row r="756" spans="1:6" ht="33.75" hidden="1" customHeight="1" outlineLevel="1" thickBot="1">
      <c r="A756" s="170" t="s">
        <v>212</v>
      </c>
      <c r="B756" s="171"/>
      <c r="C756" s="153">
        <v>102559</v>
      </c>
      <c r="D756" s="153">
        <v>112993215.28000003</v>
      </c>
      <c r="E756" s="148"/>
      <c r="F756" s="148"/>
    </row>
    <row r="757" spans="1:6" ht="33.75" hidden="1" customHeight="1" outlineLevel="1" thickBot="1">
      <c r="A757" s="410" t="s">
        <v>213</v>
      </c>
      <c r="B757" s="411"/>
      <c r="C757" s="153">
        <v>87030</v>
      </c>
      <c r="D757" s="153">
        <v>230769151</v>
      </c>
      <c r="E757" s="148"/>
      <c r="F757" s="148"/>
    </row>
    <row r="758" spans="1:6" ht="33.75" hidden="1" customHeight="1" outlineLevel="1" thickBot="1">
      <c r="A758" s="410" t="s">
        <v>214</v>
      </c>
      <c r="B758" s="411"/>
      <c r="C758" s="153">
        <v>274437</v>
      </c>
      <c r="D758" s="153">
        <v>79111697</v>
      </c>
      <c r="E758" s="148"/>
      <c r="F758" s="148"/>
    </row>
    <row r="759" spans="1:6" ht="33.75" hidden="1" customHeight="1" outlineLevel="1" thickBot="1">
      <c r="A759" s="170" t="s">
        <v>273</v>
      </c>
      <c r="B759" s="171"/>
      <c r="C759" s="153"/>
      <c r="D759" s="153"/>
      <c r="E759" s="148"/>
      <c r="F759" s="148"/>
    </row>
    <row r="760" spans="1:6" ht="33.75" hidden="1" customHeight="1" outlineLevel="1" thickBot="1">
      <c r="A760" s="410" t="s">
        <v>215</v>
      </c>
      <c r="B760" s="411"/>
      <c r="C760" s="153">
        <v>23000</v>
      </c>
      <c r="D760" s="153">
        <v>24390915</v>
      </c>
      <c r="E760" s="148"/>
      <c r="F760" s="148"/>
    </row>
    <row r="761" spans="1:6" ht="33.75" hidden="1" customHeight="1" outlineLevel="1" thickBot="1">
      <c r="A761" s="410" t="s">
        <v>216</v>
      </c>
      <c r="B761" s="411"/>
      <c r="C761" s="153">
        <v>155</v>
      </c>
      <c r="D761" s="153">
        <v>28779</v>
      </c>
      <c r="E761" s="148"/>
      <c r="F761" s="148"/>
    </row>
    <row r="762" spans="1:6" ht="33.75" hidden="1" customHeight="1" outlineLevel="1" thickBot="1">
      <c r="A762" s="410" t="s">
        <v>217</v>
      </c>
      <c r="B762" s="411"/>
      <c r="C762" s="153">
        <v>31616</v>
      </c>
      <c r="D762" s="153">
        <v>31989506.379999992</v>
      </c>
      <c r="E762" s="148"/>
      <c r="F762" s="148"/>
    </row>
    <row r="763" spans="1:6" ht="33.75" hidden="1" customHeight="1" outlineLevel="1" thickBot="1">
      <c r="A763" s="410" t="s">
        <v>218</v>
      </c>
      <c r="B763" s="411"/>
      <c r="C763" s="153">
        <v>97619</v>
      </c>
      <c r="D763" s="153">
        <v>133352858.01000001</v>
      </c>
      <c r="E763" s="148"/>
      <c r="F763" s="148"/>
    </row>
    <row r="764" spans="1:6" ht="33.75" hidden="1" customHeight="1" outlineLevel="1" thickBot="1">
      <c r="A764" s="410" t="s">
        <v>219</v>
      </c>
      <c r="B764" s="411"/>
      <c r="C764" s="153">
        <v>35015</v>
      </c>
      <c r="D764" s="153">
        <v>9083323</v>
      </c>
      <c r="E764" s="148"/>
      <c r="F764" s="148"/>
    </row>
    <row r="765" spans="1:6" ht="33.75" hidden="1" customHeight="1" outlineLevel="1" thickBot="1">
      <c r="A765" s="170" t="s">
        <v>220</v>
      </c>
      <c r="B765" s="171"/>
      <c r="C765" s="153">
        <v>1633</v>
      </c>
      <c r="D765" s="153">
        <v>631086.92999999993</v>
      </c>
      <c r="E765" s="148"/>
      <c r="F765" s="148"/>
    </row>
    <row r="766" spans="1:6" ht="33.75" hidden="1" customHeight="1" outlineLevel="1" thickBot="1">
      <c r="A766" s="410" t="s">
        <v>221</v>
      </c>
      <c r="B766" s="411"/>
      <c r="C766" s="153">
        <v>8001</v>
      </c>
      <c r="D766" s="153">
        <v>5610349.5999999978</v>
      </c>
      <c r="E766" s="148"/>
      <c r="F766" s="148"/>
    </row>
    <row r="767" spans="1:6" ht="33.75" hidden="1" customHeight="1" outlineLevel="1" thickBot="1">
      <c r="A767" s="170" t="s">
        <v>274</v>
      </c>
      <c r="B767" s="171"/>
      <c r="C767" s="153">
        <v>1759</v>
      </c>
      <c r="D767" s="153">
        <v>1787890.7500000002</v>
      </c>
      <c r="E767" s="148"/>
      <c r="F767" s="148"/>
    </row>
    <row r="768" spans="1:6" ht="33.75" hidden="1" customHeight="1" outlineLevel="1" thickBot="1">
      <c r="A768" s="410" t="s">
        <v>222</v>
      </c>
      <c r="B768" s="411"/>
      <c r="C768" s="153">
        <v>217539</v>
      </c>
      <c r="D768" s="153">
        <v>293816199.1099999</v>
      </c>
      <c r="E768" s="148"/>
      <c r="F768" s="148"/>
    </row>
    <row r="769" spans="1:6" ht="33.75" hidden="1" customHeight="1" outlineLevel="1" thickBot="1">
      <c r="A769" s="410" t="s">
        <v>223</v>
      </c>
      <c r="B769" s="411"/>
      <c r="C769" s="153">
        <v>73824</v>
      </c>
      <c r="D769" s="153">
        <v>129608098.65999998</v>
      </c>
      <c r="E769" s="148"/>
      <c r="F769" s="148"/>
    </row>
    <row r="770" spans="1:6" ht="33.75" hidden="1" customHeight="1" outlineLevel="1" thickBot="1">
      <c r="A770" s="410" t="s">
        <v>224</v>
      </c>
      <c r="B770" s="411"/>
      <c r="C770" s="153">
        <v>26507</v>
      </c>
      <c r="D770" s="153">
        <v>28902180.300000008</v>
      </c>
      <c r="E770" s="148"/>
      <c r="F770" s="148"/>
    </row>
    <row r="771" spans="1:6" ht="33.75" hidden="1" customHeight="1" outlineLevel="1" thickBot="1">
      <c r="A771" s="410" t="s">
        <v>225</v>
      </c>
      <c r="B771" s="411"/>
      <c r="C771" s="153">
        <v>56869</v>
      </c>
      <c r="D771" s="153">
        <v>74108785.110000014</v>
      </c>
      <c r="E771" s="148"/>
      <c r="F771" s="148"/>
    </row>
    <row r="772" spans="1:6" ht="17.45" customHeight="1" collapsed="1" thickBot="1">
      <c r="A772" s="408" t="s">
        <v>319</v>
      </c>
      <c r="B772" s="409"/>
      <c r="C772" s="153">
        <f>SUM($C$746:$C$771)</f>
        <v>2301091</v>
      </c>
      <c r="D772" s="153">
        <f>SUM($D$746:$D$771)</f>
        <v>1827837808.23</v>
      </c>
      <c r="E772" s="148"/>
      <c r="F772" s="148"/>
    </row>
    <row r="773" spans="1:6" ht="14.25"/>
  </sheetData>
  <sheetProtection selectLockedCells="1"/>
  <mergeCells count="55">
    <mergeCell ref="A12:D12"/>
    <mergeCell ref="A1:D1"/>
    <mergeCell ref="A2:D2"/>
    <mergeCell ref="A3:D3"/>
    <mergeCell ref="A4:D4"/>
    <mergeCell ref="A5:D5"/>
    <mergeCell ref="A6:D6"/>
    <mergeCell ref="A7:D7"/>
    <mergeCell ref="A8:D8"/>
    <mergeCell ref="A9:D9"/>
    <mergeCell ref="A10:D10"/>
    <mergeCell ref="A11:D11"/>
    <mergeCell ref="A731:B731"/>
    <mergeCell ref="A13:D13"/>
    <mergeCell ref="A14:D14"/>
    <mergeCell ref="A15:B15"/>
    <mergeCell ref="A719:B719"/>
    <mergeCell ref="A721:B721"/>
    <mergeCell ref="A722:B722"/>
    <mergeCell ref="A725:B725"/>
    <mergeCell ref="A726:B726"/>
    <mergeCell ref="A727:B727"/>
    <mergeCell ref="A728:B728"/>
    <mergeCell ref="A730:B730"/>
    <mergeCell ref="A746:B746"/>
    <mergeCell ref="A733:B733"/>
    <mergeCell ref="A734:B734"/>
    <mergeCell ref="A735:B735"/>
    <mergeCell ref="A736:B736"/>
    <mergeCell ref="A737:B737"/>
    <mergeCell ref="A739:B739"/>
    <mergeCell ref="A741:B741"/>
    <mergeCell ref="A742:B742"/>
    <mergeCell ref="A743:B743"/>
    <mergeCell ref="A744:B744"/>
    <mergeCell ref="A745:B745"/>
    <mergeCell ref="A763:B763"/>
    <mergeCell ref="A748:B748"/>
    <mergeCell ref="A749:B749"/>
    <mergeCell ref="A752:B752"/>
    <mergeCell ref="A753:B753"/>
    <mergeCell ref="A754:B754"/>
    <mergeCell ref="A755:B755"/>
    <mergeCell ref="A757:B757"/>
    <mergeCell ref="A758:B758"/>
    <mergeCell ref="A760:B760"/>
    <mergeCell ref="A761:B761"/>
    <mergeCell ref="A762:B762"/>
    <mergeCell ref="A772:B772"/>
    <mergeCell ref="A764:B764"/>
    <mergeCell ref="A766:B766"/>
    <mergeCell ref="A768:B768"/>
    <mergeCell ref="A769:B769"/>
    <mergeCell ref="A770:B770"/>
    <mergeCell ref="A771:B771"/>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BB9A-644B-4915-BC5B-307AFB378C05}">
  <dimension ref="A1:I829"/>
  <sheetViews>
    <sheetView showGridLines="0" zoomScaleNormal="100" workbookViewId="0">
      <selection activeCell="D830" sqref="D830"/>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18" t="s">
        <v>285</v>
      </c>
      <c r="B1" s="418"/>
      <c r="C1" s="418"/>
      <c r="D1" s="418"/>
    </row>
    <row r="2" spans="1:4" ht="12.75" customHeight="1">
      <c r="A2" s="419"/>
      <c r="B2" s="419"/>
      <c r="C2" s="419"/>
      <c r="D2" s="419"/>
    </row>
    <row r="3" spans="1:4" ht="15" customHeight="1">
      <c r="A3" s="419"/>
      <c r="B3" s="419"/>
      <c r="C3" s="419"/>
      <c r="D3" s="419"/>
    </row>
    <row r="4" spans="1:4" ht="15" customHeight="1">
      <c r="A4" s="419"/>
      <c r="B4" s="419"/>
      <c r="C4" s="419"/>
      <c r="D4" s="419"/>
    </row>
    <row r="5" spans="1:4" ht="15" customHeight="1">
      <c r="A5" s="419"/>
      <c r="B5" s="419"/>
      <c r="C5" s="419"/>
      <c r="D5" s="419"/>
    </row>
    <row r="6" spans="1:4" ht="16.5">
      <c r="A6" s="419"/>
      <c r="B6" s="419"/>
      <c r="C6" s="419"/>
      <c r="D6" s="419"/>
    </row>
    <row r="7" spans="1:4" ht="14.25" customHeight="1">
      <c r="A7" s="418" t="s">
        <v>184</v>
      </c>
      <c r="B7" s="418"/>
      <c r="C7" s="418"/>
      <c r="D7" s="418"/>
    </row>
    <row r="8" spans="1:4" ht="14.25" customHeight="1">
      <c r="A8" s="418" t="s">
        <v>286</v>
      </c>
      <c r="B8" s="418"/>
      <c r="C8" s="418"/>
      <c r="D8" s="418"/>
    </row>
    <row r="9" spans="1:4" ht="14.25" customHeight="1">
      <c r="A9" s="418" t="s">
        <v>321</v>
      </c>
      <c r="B9" s="418"/>
      <c r="C9" s="418"/>
      <c r="D9" s="418"/>
    </row>
    <row r="10" spans="1:4" ht="9" customHeight="1">
      <c r="A10" s="419"/>
      <c r="B10" s="419"/>
      <c r="C10" s="419"/>
      <c r="D10" s="419"/>
    </row>
    <row r="11" spans="1:4" ht="17.25" customHeight="1">
      <c r="A11" s="416"/>
      <c r="B11" s="416"/>
      <c r="C11" s="416"/>
      <c r="D11" s="416"/>
    </row>
    <row r="12" spans="1:4" ht="0.75" customHeight="1" thickBot="1">
      <c r="A12" s="416"/>
      <c r="B12" s="416"/>
      <c r="C12" s="416"/>
      <c r="D12" s="416"/>
    </row>
    <row r="13" spans="1:4" ht="14.25" hidden="1" customHeight="1">
      <c r="A13" s="416"/>
      <c r="B13" s="416"/>
      <c r="C13" s="416"/>
      <c r="D13" s="416"/>
    </row>
    <row r="14" spans="1:4" ht="11.25" hidden="1" customHeight="1" thickBot="1">
      <c r="A14" s="416"/>
      <c r="B14" s="416"/>
      <c r="C14" s="416"/>
      <c r="D14" s="416"/>
    </row>
    <row r="15" spans="1:4" s="142" customFormat="1" ht="33" customHeight="1" thickBot="1">
      <c r="A15" s="417" t="s">
        <v>288</v>
      </c>
      <c r="B15" s="417"/>
      <c r="C15" s="141"/>
      <c r="D15" s="141"/>
    </row>
    <row r="16" spans="1:4" ht="50.25" customHeight="1" thickBot="1">
      <c r="A16" s="143" t="s">
        <v>289</v>
      </c>
      <c r="B16" s="143" t="s">
        <v>290</v>
      </c>
      <c r="C16" s="143" t="s">
        <v>291</v>
      </c>
      <c r="D16" s="143" t="s">
        <v>292</v>
      </c>
    </row>
    <row r="17" spans="1:6" ht="33.75" hidden="1" customHeight="1" outlineLevel="1" thickBot="1">
      <c r="A17" s="144" t="s">
        <v>322</v>
      </c>
      <c r="B17" s="145"/>
      <c r="C17" s="146"/>
      <c r="D17" s="147"/>
      <c r="E17" s="148"/>
      <c r="F17" s="148"/>
    </row>
    <row r="18" spans="1:6" ht="33.75" hidden="1" customHeight="1" outlineLevel="1" thickBot="1">
      <c r="A18" s="144" t="s">
        <v>272</v>
      </c>
      <c r="B18" s="145"/>
      <c r="C18" s="146">
        <v>0</v>
      </c>
      <c r="D18" s="147">
        <v>0</v>
      </c>
      <c r="E18" s="148"/>
      <c r="F18" s="148"/>
    </row>
    <row r="19" spans="1:6" ht="33.75" hidden="1" customHeight="1" outlineLevel="1" thickBot="1">
      <c r="A19" s="144" t="s">
        <v>203</v>
      </c>
      <c r="B19" s="145"/>
      <c r="C19" s="146">
        <v>127348</v>
      </c>
      <c r="D19" s="147">
        <v>0</v>
      </c>
      <c r="E19" s="148"/>
      <c r="F19" s="148"/>
    </row>
    <row r="20" spans="1:6" ht="33.75" hidden="1" customHeight="1" outlineLevel="1" thickBot="1">
      <c r="A20" s="144" t="s">
        <v>204</v>
      </c>
      <c r="B20" s="145"/>
      <c r="C20" s="146">
        <v>150</v>
      </c>
      <c r="D20" s="147">
        <v>18748.5</v>
      </c>
      <c r="E20" s="148"/>
      <c r="F20" s="148"/>
    </row>
    <row r="21" spans="1:6" ht="33.75" hidden="1" customHeight="1" outlineLevel="1" thickBot="1">
      <c r="A21" s="144" t="s">
        <v>205</v>
      </c>
      <c r="B21" s="145"/>
      <c r="C21" s="149"/>
      <c r="D21" s="150"/>
      <c r="E21" s="148"/>
      <c r="F21" s="148"/>
    </row>
    <row r="22" spans="1:6" ht="33.75" hidden="1" customHeight="1" outlineLevel="1" thickBot="1">
      <c r="A22" s="144" t="s">
        <v>206</v>
      </c>
      <c r="B22" s="145"/>
      <c r="C22" s="149">
        <v>0</v>
      </c>
      <c r="D22" s="150">
        <v>0</v>
      </c>
      <c r="E22" s="148"/>
      <c r="F22" s="148"/>
    </row>
    <row r="23" spans="1:6" ht="33.75" hidden="1" customHeight="1" outlineLevel="1" thickBot="1">
      <c r="A23" s="144" t="s">
        <v>207</v>
      </c>
      <c r="B23" s="145"/>
      <c r="C23" s="151">
        <v>0</v>
      </c>
      <c r="D23" s="151">
        <v>0</v>
      </c>
      <c r="E23" s="148"/>
      <c r="F23" s="148"/>
    </row>
    <row r="24" spans="1:6" ht="33.75" hidden="1" customHeight="1" outlineLevel="1" thickBot="1">
      <c r="A24" s="144" t="s">
        <v>208</v>
      </c>
      <c r="B24" s="145"/>
      <c r="C24" s="146">
        <v>242528</v>
      </c>
      <c r="D24" s="147">
        <v>0</v>
      </c>
      <c r="E24" s="148"/>
      <c r="F24" s="148"/>
    </row>
    <row r="25" spans="1:6" ht="33.75" hidden="1" customHeight="1" outlineLevel="1" thickBot="1">
      <c r="A25" s="144" t="s">
        <v>209</v>
      </c>
      <c r="B25" s="145"/>
      <c r="C25" s="146">
        <v>45971</v>
      </c>
      <c r="D25" s="147">
        <v>0</v>
      </c>
      <c r="E25" s="148"/>
      <c r="F25" s="148"/>
    </row>
    <row r="26" spans="1:6" ht="33.75" hidden="1" customHeight="1" outlineLevel="1" thickBot="1">
      <c r="A26" s="144" t="s">
        <v>211</v>
      </c>
      <c r="B26" s="145"/>
      <c r="C26" s="146">
        <v>370473</v>
      </c>
      <c r="D26" s="147">
        <v>0</v>
      </c>
      <c r="E26" s="148"/>
      <c r="F26" s="148"/>
    </row>
    <row r="27" spans="1:6" ht="33.75" hidden="1" customHeight="1" outlineLevel="1" thickBot="1">
      <c r="A27" s="144" t="s">
        <v>212</v>
      </c>
      <c r="B27" s="145"/>
      <c r="C27" s="146">
        <v>0</v>
      </c>
      <c r="D27" s="147">
        <v>0</v>
      </c>
      <c r="E27" s="148"/>
      <c r="F27" s="148"/>
    </row>
    <row r="28" spans="1:6" ht="33.75" hidden="1" customHeight="1" outlineLevel="1" thickBot="1">
      <c r="A28" s="144" t="s">
        <v>213</v>
      </c>
      <c r="B28" s="145"/>
      <c r="C28" s="146">
        <v>0</v>
      </c>
      <c r="D28" s="147">
        <v>0</v>
      </c>
      <c r="E28" s="148"/>
      <c r="F28" s="148"/>
    </row>
    <row r="29" spans="1:6" ht="33.75" hidden="1" customHeight="1" outlineLevel="1" thickBot="1">
      <c r="A29" s="144" t="s">
        <v>214</v>
      </c>
      <c r="B29" s="145"/>
      <c r="C29" s="146">
        <v>200085</v>
      </c>
      <c r="D29" s="147">
        <v>11385</v>
      </c>
      <c r="E29" s="148"/>
      <c r="F29" s="148"/>
    </row>
    <row r="30" spans="1:6" ht="33.75" hidden="1" customHeight="1" outlineLevel="1" thickBot="1">
      <c r="A30" s="144" t="s">
        <v>273</v>
      </c>
      <c r="B30" s="145"/>
      <c r="C30" s="146"/>
      <c r="D30" s="147"/>
      <c r="E30" s="148"/>
      <c r="F30" s="148"/>
    </row>
    <row r="31" spans="1:6" ht="33.75" hidden="1" customHeight="1" outlineLevel="1" thickBot="1">
      <c r="A31" s="144" t="s">
        <v>215</v>
      </c>
      <c r="B31" s="145"/>
      <c r="C31" s="146">
        <v>0</v>
      </c>
      <c r="D31" s="147">
        <v>0</v>
      </c>
      <c r="E31" s="148"/>
      <c r="F31" s="148"/>
    </row>
    <row r="32" spans="1:6" ht="33.75" hidden="1" customHeight="1" outlineLevel="1" thickBot="1">
      <c r="A32" s="144" t="s">
        <v>216</v>
      </c>
      <c r="B32" s="145"/>
      <c r="C32" s="146">
        <v>0</v>
      </c>
      <c r="D32" s="147">
        <v>0</v>
      </c>
      <c r="E32" s="148"/>
      <c r="F32" s="148"/>
    </row>
    <row r="33" spans="1:6" ht="33.75" hidden="1" customHeight="1" outlineLevel="1" thickBot="1">
      <c r="A33" s="144" t="s">
        <v>217</v>
      </c>
      <c r="B33" s="145"/>
      <c r="C33" s="146">
        <v>0</v>
      </c>
      <c r="D33" s="147">
        <v>-382.19</v>
      </c>
      <c r="E33" s="148"/>
      <c r="F33" s="148"/>
    </row>
    <row r="34" spans="1:6" ht="33.75" hidden="1" customHeight="1" outlineLevel="1" thickBot="1">
      <c r="A34" s="144" t="s">
        <v>218</v>
      </c>
      <c r="B34" s="145"/>
      <c r="C34" s="146">
        <v>0</v>
      </c>
      <c r="D34" s="147">
        <v>0</v>
      </c>
      <c r="E34" s="148"/>
      <c r="F34" s="148"/>
    </row>
    <row r="35" spans="1:6" ht="33.75" hidden="1" customHeight="1" outlineLevel="1" thickBot="1">
      <c r="A35" s="144" t="s">
        <v>219</v>
      </c>
      <c r="B35" s="145"/>
      <c r="C35" s="146">
        <v>29089</v>
      </c>
      <c r="D35" s="147">
        <v>1508980</v>
      </c>
      <c r="E35" s="148"/>
      <c r="F35" s="148"/>
    </row>
    <row r="36" spans="1:6" ht="33.75" hidden="1" customHeight="1" outlineLevel="1" thickBot="1">
      <c r="A36" s="144" t="s">
        <v>323</v>
      </c>
      <c r="B36" s="145"/>
      <c r="C36" s="146">
        <v>-5</v>
      </c>
      <c r="D36" s="147">
        <v>-5110</v>
      </c>
      <c r="E36" s="148"/>
      <c r="F36" s="148"/>
    </row>
    <row r="37" spans="1:6" ht="33.75" hidden="1" customHeight="1" outlineLevel="1" thickBot="1">
      <c r="A37" s="144" t="s">
        <v>220</v>
      </c>
      <c r="B37" s="145"/>
      <c r="C37" s="146">
        <v>2</v>
      </c>
      <c r="D37" s="147">
        <v>10597.01</v>
      </c>
      <c r="E37" s="148"/>
      <c r="F37" s="148"/>
    </row>
    <row r="38" spans="1:6" ht="33.75" hidden="1" customHeight="1" outlineLevel="1" thickBot="1">
      <c r="A38" s="144" t="s">
        <v>221</v>
      </c>
      <c r="B38" s="145"/>
      <c r="C38" s="146">
        <v>4</v>
      </c>
      <c r="D38" s="147">
        <v>11018.67</v>
      </c>
      <c r="E38" s="148"/>
      <c r="F38" s="148"/>
    </row>
    <row r="39" spans="1:6" ht="33.75" hidden="1" customHeight="1" outlineLevel="1" thickBot="1">
      <c r="A39" s="144" t="s">
        <v>274</v>
      </c>
      <c r="B39" s="145"/>
      <c r="C39" s="152">
        <v>0</v>
      </c>
      <c r="D39" s="153">
        <v>-50</v>
      </c>
      <c r="E39" s="148"/>
      <c r="F39" s="148"/>
    </row>
    <row r="40" spans="1:6" ht="33.75" hidden="1" customHeight="1" outlineLevel="1" thickBot="1">
      <c r="A40" s="144" t="s">
        <v>222</v>
      </c>
      <c r="B40" s="145"/>
      <c r="C40" s="146">
        <v>0</v>
      </c>
      <c r="D40" s="147">
        <v>0</v>
      </c>
      <c r="E40" s="148"/>
      <c r="F40" s="148"/>
    </row>
    <row r="41" spans="1:6" ht="33.75" hidden="1" customHeight="1" outlineLevel="1" thickBot="1">
      <c r="A41" s="144" t="s">
        <v>278</v>
      </c>
      <c r="B41" s="145"/>
      <c r="C41" s="146"/>
      <c r="D41" s="147"/>
      <c r="E41" s="148"/>
      <c r="F41" s="148"/>
    </row>
    <row r="42" spans="1:6" ht="33.75" hidden="1" customHeight="1" outlineLevel="1" thickBot="1">
      <c r="A42" s="144" t="s">
        <v>223</v>
      </c>
      <c r="B42" s="145"/>
      <c r="C42" s="146">
        <v>0</v>
      </c>
      <c r="D42" s="147">
        <v>0</v>
      </c>
      <c r="E42" s="148"/>
      <c r="F42" s="148"/>
    </row>
    <row r="43" spans="1:6" ht="33.75" hidden="1" customHeight="1" outlineLevel="1" thickBot="1">
      <c r="A43" s="144" t="s">
        <v>224</v>
      </c>
      <c r="B43" s="145"/>
      <c r="C43" s="146">
        <v>2</v>
      </c>
      <c r="D43" s="147">
        <v>200</v>
      </c>
      <c r="E43" s="148"/>
      <c r="F43" s="148"/>
    </row>
    <row r="44" spans="1:6" ht="33.75" hidden="1" customHeight="1" outlineLevel="1" thickBot="1">
      <c r="A44" s="144" t="s">
        <v>225</v>
      </c>
      <c r="B44" s="145"/>
      <c r="C44" s="146">
        <v>0</v>
      </c>
      <c r="D44" s="147">
        <v>3251.22</v>
      </c>
      <c r="E44" s="148"/>
      <c r="F44" s="148"/>
    </row>
    <row r="45" spans="1:6" ht="14.1" customHeight="1" collapsed="1">
      <c r="A45" s="154"/>
      <c r="B45" s="145">
        <v>0</v>
      </c>
      <c r="C45" s="146">
        <f>SUM($C$17:$C$44)</f>
        <v>1015647</v>
      </c>
      <c r="D45" s="147">
        <f>SUM($D$17:$D$44)</f>
        <v>1558638.21</v>
      </c>
      <c r="E45" s="148"/>
      <c r="F45" s="148"/>
    </row>
    <row r="46" spans="1:6" ht="33.75" hidden="1" customHeight="1" outlineLevel="1">
      <c r="A46" s="155" t="s">
        <v>272</v>
      </c>
      <c r="B46" s="156"/>
      <c r="C46" s="146">
        <v>0</v>
      </c>
      <c r="D46" s="157">
        <v>0</v>
      </c>
      <c r="E46" s="148"/>
      <c r="F46" s="148"/>
    </row>
    <row r="47" spans="1:6" ht="33.75" hidden="1" customHeight="1" outlineLevel="1">
      <c r="A47" s="155" t="s">
        <v>322</v>
      </c>
      <c r="B47" s="156"/>
      <c r="C47" s="146"/>
      <c r="D47" s="157"/>
      <c r="E47" s="148"/>
      <c r="F47" s="148"/>
    </row>
    <row r="48" spans="1:6" ht="33.75" hidden="1" customHeight="1" outlineLevel="1">
      <c r="A48" s="155" t="s">
        <v>203</v>
      </c>
      <c r="B48" s="156"/>
      <c r="C48" s="146">
        <v>1</v>
      </c>
      <c r="D48" s="157">
        <v>18224</v>
      </c>
      <c r="E48" s="148"/>
      <c r="F48" s="148"/>
    </row>
    <row r="49" spans="1:6" ht="33.75" hidden="1" customHeight="1" outlineLevel="1">
      <c r="A49" s="155" t="s">
        <v>204</v>
      </c>
      <c r="B49" s="156"/>
      <c r="C49" s="146">
        <v>3772</v>
      </c>
      <c r="D49" s="157">
        <v>99712</v>
      </c>
      <c r="E49" s="148"/>
      <c r="F49" s="148"/>
    </row>
    <row r="50" spans="1:6" ht="33.75" hidden="1" customHeight="1" outlineLevel="1">
      <c r="A50" s="155" t="s">
        <v>205</v>
      </c>
      <c r="B50" s="156"/>
      <c r="C50" s="149"/>
      <c r="D50" s="158"/>
      <c r="E50" s="148"/>
      <c r="F50" s="148"/>
    </row>
    <row r="51" spans="1:6" ht="33.75" hidden="1" customHeight="1" outlineLevel="1">
      <c r="A51" s="155" t="s">
        <v>206</v>
      </c>
      <c r="B51" s="156"/>
      <c r="C51" s="149">
        <v>0</v>
      </c>
      <c r="D51" s="158">
        <v>0</v>
      </c>
      <c r="E51" s="148"/>
      <c r="F51" s="148"/>
    </row>
    <row r="52" spans="1:6" ht="33.75" hidden="1" customHeight="1" outlineLevel="1">
      <c r="A52" s="155" t="s">
        <v>207</v>
      </c>
      <c r="B52" s="156"/>
      <c r="C52" s="149">
        <v>0</v>
      </c>
      <c r="D52" s="158">
        <v>0</v>
      </c>
      <c r="E52" s="148"/>
      <c r="F52" s="148"/>
    </row>
    <row r="53" spans="1:6" ht="33.75" hidden="1" customHeight="1" outlineLevel="1">
      <c r="A53" s="155" t="s">
        <v>208</v>
      </c>
      <c r="B53" s="156"/>
      <c r="C53" s="146">
        <v>183</v>
      </c>
      <c r="D53" s="157">
        <v>42584</v>
      </c>
      <c r="E53" s="148"/>
      <c r="F53" s="148"/>
    </row>
    <row r="54" spans="1:6" ht="33.75" hidden="1" customHeight="1" outlineLevel="1">
      <c r="A54" s="155" t="s">
        <v>209</v>
      </c>
      <c r="B54" s="156"/>
      <c r="C54" s="146">
        <v>330</v>
      </c>
      <c r="D54" s="157">
        <v>22326</v>
      </c>
      <c r="E54" s="148"/>
      <c r="F54" s="148"/>
    </row>
    <row r="55" spans="1:6" ht="33.75" hidden="1" customHeight="1" outlineLevel="1">
      <c r="A55" s="155" t="s">
        <v>211</v>
      </c>
      <c r="B55" s="156"/>
      <c r="C55" s="146">
        <v>894</v>
      </c>
      <c r="D55" s="157">
        <v>83770</v>
      </c>
      <c r="E55" s="148"/>
      <c r="F55" s="148"/>
    </row>
    <row r="56" spans="1:6" ht="33.75" hidden="1" customHeight="1" outlineLevel="1">
      <c r="A56" s="155" t="s">
        <v>212</v>
      </c>
      <c r="B56" s="156"/>
      <c r="C56" s="146">
        <v>3307</v>
      </c>
      <c r="D56" s="157">
        <v>98198</v>
      </c>
      <c r="E56" s="148"/>
      <c r="F56" s="148"/>
    </row>
    <row r="57" spans="1:6" ht="33.75" hidden="1" customHeight="1" outlineLevel="1">
      <c r="A57" s="155" t="s">
        <v>213</v>
      </c>
      <c r="B57" s="156"/>
      <c r="C57" s="146">
        <v>443</v>
      </c>
      <c r="D57" s="157">
        <v>36370</v>
      </c>
      <c r="E57" s="148"/>
      <c r="F57" s="148"/>
    </row>
    <row r="58" spans="1:6" ht="33.75" hidden="1" customHeight="1" outlineLevel="1">
      <c r="A58" s="155" t="s">
        <v>214</v>
      </c>
      <c r="B58" s="156"/>
      <c r="C58" s="146">
        <v>367</v>
      </c>
      <c r="D58" s="157">
        <v>44442</v>
      </c>
      <c r="E58" s="148"/>
      <c r="F58" s="148"/>
    </row>
    <row r="59" spans="1:6" ht="33.75" hidden="1" customHeight="1" outlineLevel="1">
      <c r="A59" s="155" t="s">
        <v>273</v>
      </c>
      <c r="B59" s="156"/>
      <c r="C59" s="146"/>
      <c r="D59" s="157"/>
      <c r="E59" s="148"/>
      <c r="F59" s="148"/>
    </row>
    <row r="60" spans="1:6" ht="33.75" hidden="1" customHeight="1" outlineLevel="1">
      <c r="A60" s="155" t="s">
        <v>215</v>
      </c>
      <c r="B60" s="156"/>
      <c r="C60" s="146">
        <v>80</v>
      </c>
      <c r="D60" s="157">
        <v>18816.63</v>
      </c>
      <c r="E60" s="148"/>
      <c r="F60" s="148"/>
    </row>
    <row r="61" spans="1:6" ht="33.75" hidden="1" customHeight="1" outlineLevel="1">
      <c r="A61" s="155" t="s">
        <v>216</v>
      </c>
      <c r="B61" s="156"/>
      <c r="C61" s="146">
        <v>0</v>
      </c>
      <c r="D61" s="157">
        <v>0</v>
      </c>
      <c r="E61" s="148"/>
      <c r="F61" s="148"/>
    </row>
    <row r="62" spans="1:6" ht="33.75" hidden="1" customHeight="1" outlineLevel="1">
      <c r="A62" s="155" t="s">
        <v>217</v>
      </c>
      <c r="B62" s="156"/>
      <c r="C62" s="146">
        <v>37</v>
      </c>
      <c r="D62" s="157">
        <v>7140</v>
      </c>
      <c r="E62" s="148"/>
      <c r="F62" s="148"/>
    </row>
    <row r="63" spans="1:6" ht="33.75" hidden="1" customHeight="1" outlineLevel="1">
      <c r="A63" s="155" t="s">
        <v>218</v>
      </c>
      <c r="B63" s="156"/>
      <c r="C63" s="146">
        <v>344</v>
      </c>
      <c r="D63" s="157">
        <v>61814</v>
      </c>
      <c r="E63" s="148"/>
      <c r="F63" s="148"/>
    </row>
    <row r="64" spans="1:6" ht="33.75" hidden="1" customHeight="1" outlineLevel="1">
      <c r="A64" s="155" t="s">
        <v>219</v>
      </c>
      <c r="B64" s="156"/>
      <c r="C64" s="146">
        <v>0</v>
      </c>
      <c r="D64" s="157">
        <v>0</v>
      </c>
      <c r="E64" s="148"/>
      <c r="F64" s="148"/>
    </row>
    <row r="65" spans="1:6" ht="33.75" hidden="1" customHeight="1" outlineLevel="1">
      <c r="A65" s="155" t="s">
        <v>323</v>
      </c>
      <c r="B65" s="156"/>
      <c r="C65" s="146">
        <v>1</v>
      </c>
      <c r="D65" s="157">
        <v>38</v>
      </c>
      <c r="E65" s="148"/>
      <c r="F65" s="148"/>
    </row>
    <row r="66" spans="1:6" ht="33.75" hidden="1" customHeight="1" outlineLevel="1">
      <c r="A66" s="155" t="s">
        <v>220</v>
      </c>
      <c r="B66" s="156"/>
      <c r="C66" s="146">
        <v>1</v>
      </c>
      <c r="D66" s="157">
        <v>238</v>
      </c>
      <c r="E66" s="148"/>
      <c r="F66" s="148"/>
    </row>
    <row r="67" spans="1:6" ht="33.75" hidden="1" customHeight="1" outlineLevel="1">
      <c r="A67" s="155" t="s">
        <v>221</v>
      </c>
      <c r="B67" s="156"/>
      <c r="C67" s="146">
        <v>35</v>
      </c>
      <c r="D67" s="157">
        <v>6939</v>
      </c>
      <c r="E67" s="148"/>
      <c r="F67" s="148"/>
    </row>
    <row r="68" spans="1:6" ht="33.75" hidden="1" customHeight="1" outlineLevel="1">
      <c r="A68" s="155" t="s">
        <v>274</v>
      </c>
      <c r="B68" s="156"/>
      <c r="C68" s="146">
        <v>1</v>
      </c>
      <c r="D68" s="157">
        <v>238</v>
      </c>
      <c r="E68" s="148"/>
      <c r="F68" s="148"/>
    </row>
    <row r="69" spans="1:6" ht="33.75" hidden="1" customHeight="1" outlineLevel="1">
      <c r="A69" s="155" t="s">
        <v>222</v>
      </c>
      <c r="B69" s="156"/>
      <c r="C69" s="146">
        <v>639</v>
      </c>
      <c r="D69" s="157">
        <v>123060</v>
      </c>
      <c r="E69" s="148"/>
      <c r="F69" s="148"/>
    </row>
    <row r="70" spans="1:6" ht="33.75" hidden="1" customHeight="1" outlineLevel="1">
      <c r="A70" s="155" t="s">
        <v>278</v>
      </c>
      <c r="B70" s="156"/>
      <c r="C70" s="146"/>
      <c r="D70" s="157"/>
      <c r="E70" s="148"/>
      <c r="F70" s="148"/>
    </row>
    <row r="71" spans="1:6" ht="33.75" hidden="1" customHeight="1" outlineLevel="1">
      <c r="A71" s="155" t="s">
        <v>223</v>
      </c>
      <c r="B71" s="156"/>
      <c r="C71" s="146">
        <v>199.36714913330906</v>
      </c>
      <c r="D71" s="157">
        <v>46476.812378878865</v>
      </c>
      <c r="E71" s="148"/>
      <c r="F71" s="148"/>
    </row>
    <row r="72" spans="1:6" ht="33.75" hidden="1" customHeight="1" outlineLevel="1">
      <c r="A72" s="155" t="s">
        <v>224</v>
      </c>
      <c r="B72" s="156"/>
      <c r="C72" s="146">
        <v>27</v>
      </c>
      <c r="D72" s="157">
        <v>6441</v>
      </c>
      <c r="E72" s="148"/>
      <c r="F72" s="148"/>
    </row>
    <row r="73" spans="1:6" ht="33.75" hidden="1" customHeight="1" outlineLevel="1">
      <c r="A73" s="155" t="s">
        <v>225</v>
      </c>
      <c r="B73" s="156"/>
      <c r="C73" s="146">
        <v>304</v>
      </c>
      <c r="D73" s="157">
        <v>49272</v>
      </c>
      <c r="E73" s="148"/>
      <c r="F73" s="148"/>
    </row>
    <row r="74" spans="1:6" ht="14.1" customHeight="1" collapsed="1">
      <c r="A74" s="159" t="s">
        <v>293</v>
      </c>
      <c r="B74" s="156">
        <v>4.5</v>
      </c>
      <c r="C74" s="146">
        <f>SUM($C$46:$C$73)</f>
        <v>10965.36714913331</v>
      </c>
      <c r="D74" s="157">
        <f>SUM($D$46:$D$73)</f>
        <v>766099.44237887883</v>
      </c>
      <c r="E74" s="148"/>
      <c r="F74" s="148"/>
    </row>
    <row r="75" spans="1:6" ht="33.75" hidden="1" customHeight="1" outlineLevel="1">
      <c r="A75" s="160" t="s">
        <v>322</v>
      </c>
      <c r="B75" s="161"/>
      <c r="C75" s="146"/>
      <c r="D75" s="157"/>
      <c r="E75" s="148"/>
      <c r="F75" s="148"/>
    </row>
    <row r="76" spans="1:6" ht="33.75" hidden="1" customHeight="1" outlineLevel="1">
      <c r="A76" s="160" t="s">
        <v>272</v>
      </c>
      <c r="B76" s="161"/>
      <c r="C76" s="146">
        <v>1</v>
      </c>
      <c r="D76" s="157">
        <v>238</v>
      </c>
      <c r="E76" s="148"/>
      <c r="F76" s="148"/>
    </row>
    <row r="77" spans="1:6" ht="33.75" hidden="1" customHeight="1" outlineLevel="1">
      <c r="A77" s="160" t="s">
        <v>203</v>
      </c>
      <c r="B77" s="161"/>
      <c r="C77" s="146">
        <v>430</v>
      </c>
      <c r="D77" s="157">
        <v>98850</v>
      </c>
      <c r="E77" s="148"/>
      <c r="F77" s="148"/>
    </row>
    <row r="78" spans="1:6" ht="33.75" hidden="1" customHeight="1" outlineLevel="1">
      <c r="A78" s="160" t="s">
        <v>204</v>
      </c>
      <c r="B78" s="161"/>
      <c r="C78" s="146">
        <v>310</v>
      </c>
      <c r="D78" s="157">
        <v>70441</v>
      </c>
      <c r="E78" s="148"/>
      <c r="F78" s="148"/>
    </row>
    <row r="79" spans="1:6" ht="33.75" hidden="1" customHeight="1" outlineLevel="1">
      <c r="A79" s="160" t="s">
        <v>205</v>
      </c>
      <c r="B79" s="161"/>
      <c r="C79" s="149"/>
      <c r="D79" s="158"/>
      <c r="E79" s="148"/>
      <c r="F79" s="148"/>
    </row>
    <row r="80" spans="1:6" ht="33.75" hidden="1" customHeight="1" outlineLevel="1">
      <c r="A80" s="160" t="s">
        <v>206</v>
      </c>
      <c r="B80" s="161"/>
      <c r="C80" s="149">
        <v>0</v>
      </c>
      <c r="D80" s="158">
        <v>0</v>
      </c>
      <c r="E80" s="148"/>
      <c r="F80" s="148"/>
    </row>
    <row r="81" spans="1:6" ht="33.75" hidden="1" customHeight="1" outlineLevel="1">
      <c r="A81" s="160" t="s">
        <v>207</v>
      </c>
      <c r="B81" s="161"/>
      <c r="C81" s="149">
        <v>0</v>
      </c>
      <c r="D81" s="158">
        <v>0</v>
      </c>
      <c r="E81" s="148"/>
      <c r="F81" s="148"/>
    </row>
    <row r="82" spans="1:6" ht="33.75" hidden="1" customHeight="1" outlineLevel="1">
      <c r="A82" s="160" t="s">
        <v>208</v>
      </c>
      <c r="B82" s="161"/>
      <c r="C82" s="146">
        <v>407</v>
      </c>
      <c r="D82" s="157">
        <v>94524</v>
      </c>
      <c r="E82" s="148"/>
      <c r="F82" s="148"/>
    </row>
    <row r="83" spans="1:6" ht="33.75" hidden="1" customHeight="1" outlineLevel="1">
      <c r="A83" s="160" t="s">
        <v>209</v>
      </c>
      <c r="B83" s="161"/>
      <c r="C83" s="146">
        <v>170</v>
      </c>
      <c r="D83" s="157">
        <v>39233</v>
      </c>
      <c r="E83" s="148"/>
      <c r="F83" s="148"/>
    </row>
    <row r="84" spans="1:6" ht="33.75" hidden="1" customHeight="1" outlineLevel="1">
      <c r="A84" s="160" t="s">
        <v>211</v>
      </c>
      <c r="B84" s="161"/>
      <c r="C84" s="146">
        <v>876</v>
      </c>
      <c r="D84" s="157">
        <v>201427</v>
      </c>
      <c r="E84" s="148"/>
      <c r="F84" s="148"/>
    </row>
    <row r="85" spans="1:6" ht="33.75" hidden="1" customHeight="1" outlineLevel="1">
      <c r="A85" s="160" t="s">
        <v>212</v>
      </c>
      <c r="B85" s="161"/>
      <c r="C85" s="146">
        <v>511</v>
      </c>
      <c r="D85" s="157">
        <v>117202</v>
      </c>
      <c r="E85" s="148"/>
      <c r="F85" s="148"/>
    </row>
    <row r="86" spans="1:6" ht="33.75" hidden="1" customHeight="1" outlineLevel="1">
      <c r="A86" s="160" t="s">
        <v>213</v>
      </c>
      <c r="B86" s="161"/>
      <c r="C86" s="146">
        <v>374</v>
      </c>
      <c r="D86" s="157">
        <v>84267</v>
      </c>
      <c r="E86" s="148"/>
      <c r="F86" s="148"/>
    </row>
    <row r="87" spans="1:6" ht="33.75" hidden="1" customHeight="1" outlineLevel="1">
      <c r="A87" s="160" t="s">
        <v>214</v>
      </c>
      <c r="B87" s="161"/>
      <c r="C87" s="146">
        <v>441</v>
      </c>
      <c r="D87" s="157">
        <v>100350</v>
      </c>
      <c r="E87" s="148"/>
      <c r="F87" s="148"/>
    </row>
    <row r="88" spans="1:6" ht="33.75" hidden="1" customHeight="1" outlineLevel="1">
      <c r="A88" s="160" t="s">
        <v>273</v>
      </c>
      <c r="B88" s="161"/>
      <c r="C88" s="146"/>
      <c r="D88" s="157"/>
      <c r="E88" s="148"/>
      <c r="F88" s="148"/>
    </row>
    <row r="89" spans="1:6" ht="33.75" hidden="1" customHeight="1" outlineLevel="1">
      <c r="A89" s="160" t="s">
        <v>215</v>
      </c>
      <c r="B89" s="161"/>
      <c r="C89" s="146">
        <v>165</v>
      </c>
      <c r="D89" s="157">
        <v>38999.78</v>
      </c>
      <c r="E89" s="148"/>
      <c r="F89" s="148"/>
    </row>
    <row r="90" spans="1:6" ht="33.75" hidden="1" customHeight="1" outlineLevel="1">
      <c r="A90" s="160" t="s">
        <v>216</v>
      </c>
      <c r="B90" s="161"/>
      <c r="C90" s="146">
        <v>0</v>
      </c>
      <c r="D90" s="157">
        <v>0</v>
      </c>
      <c r="E90" s="148"/>
      <c r="F90" s="148"/>
    </row>
    <row r="91" spans="1:6" ht="33.75" hidden="1" customHeight="1" outlineLevel="1">
      <c r="A91" s="160" t="s">
        <v>217</v>
      </c>
      <c r="B91" s="161"/>
      <c r="C91" s="146">
        <v>51</v>
      </c>
      <c r="D91" s="157">
        <v>12138</v>
      </c>
      <c r="E91" s="148"/>
      <c r="F91" s="148"/>
    </row>
    <row r="92" spans="1:6" ht="33.75" hidden="1" customHeight="1" outlineLevel="1">
      <c r="A92" s="160" t="s">
        <v>218</v>
      </c>
      <c r="B92" s="161"/>
      <c r="C92" s="146">
        <v>471</v>
      </c>
      <c r="D92" s="157">
        <v>107820</v>
      </c>
      <c r="E92" s="148"/>
      <c r="F92" s="148"/>
    </row>
    <row r="93" spans="1:6" ht="33.75" hidden="1" customHeight="1" outlineLevel="1">
      <c r="A93" s="160" t="s">
        <v>219</v>
      </c>
      <c r="B93" s="161"/>
      <c r="C93" s="146">
        <v>0</v>
      </c>
      <c r="D93" s="157">
        <v>0</v>
      </c>
      <c r="E93" s="148"/>
      <c r="F93" s="148"/>
    </row>
    <row r="94" spans="1:6" ht="33.75" hidden="1" customHeight="1" outlineLevel="1">
      <c r="A94" s="160" t="s">
        <v>323</v>
      </c>
      <c r="B94" s="161"/>
      <c r="C94" s="146">
        <v>1</v>
      </c>
      <c r="D94" s="157">
        <v>238</v>
      </c>
      <c r="E94" s="148"/>
      <c r="F94" s="148"/>
    </row>
    <row r="95" spans="1:6" ht="33.75" hidden="1" customHeight="1" outlineLevel="1">
      <c r="A95" s="160" t="s">
        <v>220</v>
      </c>
      <c r="B95" s="161"/>
      <c r="C95" s="146">
        <v>0</v>
      </c>
      <c r="D95" s="157">
        <v>0</v>
      </c>
      <c r="E95" s="148"/>
      <c r="F95" s="148"/>
    </row>
    <row r="96" spans="1:6" ht="33.75" hidden="1" customHeight="1" outlineLevel="1">
      <c r="A96" s="160" t="s">
        <v>221</v>
      </c>
      <c r="B96" s="161"/>
      <c r="C96" s="146">
        <v>44</v>
      </c>
      <c r="D96" s="157">
        <v>9506</v>
      </c>
      <c r="E96" s="148"/>
      <c r="F96" s="148"/>
    </row>
    <row r="97" spans="1:6" ht="33.75" hidden="1" customHeight="1" outlineLevel="1">
      <c r="A97" s="160" t="s">
        <v>274</v>
      </c>
      <c r="B97" s="161"/>
      <c r="C97" s="146">
        <v>6</v>
      </c>
      <c r="D97" s="157">
        <v>1240</v>
      </c>
      <c r="E97" s="148"/>
      <c r="F97" s="148"/>
    </row>
    <row r="98" spans="1:6" ht="33.75" hidden="1" customHeight="1" outlineLevel="1">
      <c r="A98" s="160" t="s">
        <v>222</v>
      </c>
      <c r="B98" s="161"/>
      <c r="C98" s="146">
        <v>5627</v>
      </c>
      <c r="D98" s="157">
        <v>1068264</v>
      </c>
      <c r="E98" s="148"/>
      <c r="F98" s="148"/>
    </row>
    <row r="99" spans="1:6" ht="33.75" hidden="1" customHeight="1" outlineLevel="1">
      <c r="A99" s="160" t="s">
        <v>278</v>
      </c>
      <c r="B99" s="161"/>
      <c r="C99" s="146"/>
      <c r="D99" s="157"/>
      <c r="E99" s="148"/>
      <c r="F99" s="148"/>
    </row>
    <row r="100" spans="1:6" ht="33.75" hidden="1" customHeight="1" outlineLevel="1">
      <c r="A100" s="160" t="s">
        <v>223</v>
      </c>
      <c r="B100" s="161"/>
      <c r="C100" s="146">
        <v>285.42598833788549</v>
      </c>
      <c r="D100" s="157">
        <v>110218.23743816713</v>
      </c>
      <c r="E100" s="148"/>
      <c r="F100" s="148"/>
    </row>
    <row r="101" spans="1:6" ht="33.75" hidden="1" customHeight="1" outlineLevel="1">
      <c r="A101" s="160" t="s">
        <v>224</v>
      </c>
      <c r="B101" s="161"/>
      <c r="C101" s="146">
        <v>90</v>
      </c>
      <c r="D101" s="157">
        <v>25849</v>
      </c>
      <c r="E101" s="148"/>
      <c r="F101" s="148"/>
    </row>
    <row r="102" spans="1:6" ht="33.75" hidden="1" customHeight="1" outlineLevel="1">
      <c r="A102" s="160" t="s">
        <v>225</v>
      </c>
      <c r="B102" s="161"/>
      <c r="C102" s="146">
        <v>392</v>
      </c>
      <c r="D102" s="157">
        <v>94921</v>
      </c>
      <c r="E102" s="148"/>
      <c r="F102" s="148"/>
    </row>
    <row r="103" spans="1:6" ht="14.1" customHeight="1" collapsed="1">
      <c r="A103" s="162" t="s">
        <v>294</v>
      </c>
      <c r="B103" s="161">
        <v>10</v>
      </c>
      <c r="C103" s="146">
        <f>SUM($C$75:$C$102)</f>
        <v>10652.425988337885</v>
      </c>
      <c r="D103" s="157">
        <f>SUM($D$75:$D$102)</f>
        <v>2275726.0174381672</v>
      </c>
      <c r="E103" s="148"/>
      <c r="F103" s="148"/>
    </row>
    <row r="104" spans="1:6" ht="33.75" hidden="1" customHeight="1" outlineLevel="1">
      <c r="A104" s="155" t="s">
        <v>322</v>
      </c>
      <c r="B104" s="161"/>
      <c r="C104" s="146"/>
      <c r="D104" s="157"/>
      <c r="E104" s="148"/>
      <c r="F104" s="148"/>
    </row>
    <row r="105" spans="1:6" ht="33.75" hidden="1" customHeight="1" outlineLevel="1">
      <c r="A105" s="155" t="s">
        <v>272</v>
      </c>
      <c r="B105" s="161"/>
      <c r="C105" s="146">
        <v>4</v>
      </c>
      <c r="D105" s="157">
        <v>1074</v>
      </c>
      <c r="E105" s="148"/>
      <c r="F105" s="148"/>
    </row>
    <row r="106" spans="1:6" ht="33.75" hidden="1" customHeight="1" outlineLevel="1">
      <c r="A106" s="155" t="s">
        <v>203</v>
      </c>
      <c r="B106" s="161"/>
      <c r="C106" s="146">
        <v>725</v>
      </c>
      <c r="D106" s="157">
        <v>185441</v>
      </c>
      <c r="E106" s="148"/>
      <c r="F106" s="148"/>
    </row>
    <row r="107" spans="1:6" ht="33.75" hidden="1" customHeight="1" outlineLevel="1">
      <c r="A107" s="155" t="s">
        <v>204</v>
      </c>
      <c r="B107" s="161"/>
      <c r="C107" s="146">
        <v>625</v>
      </c>
      <c r="D107" s="157">
        <v>174673.8</v>
      </c>
      <c r="E107" s="148"/>
      <c r="F107" s="148"/>
    </row>
    <row r="108" spans="1:6" ht="33.75" hidden="1" customHeight="1" outlineLevel="1">
      <c r="A108" s="155" t="s">
        <v>205</v>
      </c>
      <c r="B108" s="161"/>
      <c r="C108" s="149"/>
      <c r="D108" s="158"/>
      <c r="E108" s="148"/>
      <c r="F108" s="148"/>
    </row>
    <row r="109" spans="1:6" ht="33.75" hidden="1" customHeight="1" outlineLevel="1">
      <c r="A109" s="155" t="s">
        <v>206</v>
      </c>
      <c r="B109" s="161"/>
      <c r="C109" s="149">
        <v>0</v>
      </c>
      <c r="D109" s="158">
        <v>0</v>
      </c>
      <c r="E109" s="148"/>
      <c r="F109" s="148"/>
    </row>
    <row r="110" spans="1:6" ht="33.75" hidden="1" customHeight="1" outlineLevel="1">
      <c r="A110" s="155" t="s">
        <v>207</v>
      </c>
      <c r="B110" s="161"/>
      <c r="C110" s="149">
        <v>3</v>
      </c>
      <c r="D110" s="158">
        <v>233</v>
      </c>
      <c r="E110" s="148"/>
      <c r="F110" s="148"/>
    </row>
    <row r="111" spans="1:6" ht="33.75" hidden="1" customHeight="1" outlineLevel="1">
      <c r="A111" s="155" t="s">
        <v>208</v>
      </c>
      <c r="B111" s="161"/>
      <c r="C111" s="146">
        <v>812</v>
      </c>
      <c r="D111" s="157">
        <v>210191</v>
      </c>
      <c r="E111" s="148"/>
      <c r="F111" s="148"/>
    </row>
    <row r="112" spans="1:6" ht="33.75" hidden="1" customHeight="1" outlineLevel="1">
      <c r="A112" s="155" t="s">
        <v>209</v>
      </c>
      <c r="B112" s="161"/>
      <c r="C112" s="146">
        <v>359</v>
      </c>
      <c r="D112" s="157">
        <v>91002</v>
      </c>
      <c r="E112" s="148"/>
      <c r="F112" s="148"/>
    </row>
    <row r="113" spans="1:6" ht="33.75" hidden="1" customHeight="1" outlineLevel="1">
      <c r="A113" s="155" t="s">
        <v>211</v>
      </c>
      <c r="B113" s="161"/>
      <c r="C113" s="146">
        <v>1657</v>
      </c>
      <c r="D113" s="157">
        <v>426016</v>
      </c>
      <c r="E113" s="148"/>
      <c r="F113" s="148"/>
    </row>
    <row r="114" spans="1:6" ht="33.75" hidden="1" customHeight="1" outlineLevel="1">
      <c r="A114" s="155" t="s">
        <v>212</v>
      </c>
      <c r="B114" s="161"/>
      <c r="C114" s="146">
        <v>946</v>
      </c>
      <c r="D114" s="157">
        <v>240131</v>
      </c>
      <c r="E114" s="148"/>
      <c r="F114" s="148"/>
    </row>
    <row r="115" spans="1:6" ht="33.75" hidden="1" customHeight="1" outlineLevel="1">
      <c r="A115" s="155" t="s">
        <v>213</v>
      </c>
      <c r="B115" s="161"/>
      <c r="C115" s="146">
        <v>560</v>
      </c>
      <c r="D115" s="157">
        <v>146025</v>
      </c>
      <c r="E115" s="148"/>
      <c r="F115" s="148"/>
    </row>
    <row r="116" spans="1:6" ht="33.75" hidden="1" customHeight="1" outlineLevel="1">
      <c r="A116" s="155" t="s">
        <v>214</v>
      </c>
      <c r="B116" s="161"/>
      <c r="C116" s="146">
        <v>919</v>
      </c>
      <c r="D116" s="157">
        <v>237234</v>
      </c>
      <c r="E116" s="148"/>
      <c r="F116" s="148"/>
    </row>
    <row r="117" spans="1:6" ht="33.75" hidden="1" customHeight="1" outlineLevel="1">
      <c r="A117" s="155" t="s">
        <v>273</v>
      </c>
      <c r="B117" s="161"/>
      <c r="C117" s="146"/>
      <c r="D117" s="157"/>
      <c r="E117" s="148"/>
      <c r="F117" s="148"/>
    </row>
    <row r="118" spans="1:6" ht="33.75" hidden="1" customHeight="1" outlineLevel="1">
      <c r="A118" s="155" t="s">
        <v>215</v>
      </c>
      <c r="B118" s="161"/>
      <c r="C118" s="146">
        <v>316</v>
      </c>
      <c r="D118" s="157">
        <v>90310.01</v>
      </c>
      <c r="E118" s="148"/>
      <c r="F118" s="148"/>
    </row>
    <row r="119" spans="1:6" ht="33.75" hidden="1" customHeight="1" outlineLevel="1">
      <c r="A119" s="155" t="s">
        <v>216</v>
      </c>
      <c r="B119" s="161"/>
      <c r="C119" s="146">
        <v>0</v>
      </c>
      <c r="D119" s="157">
        <v>0</v>
      </c>
      <c r="E119" s="148"/>
      <c r="F119" s="148"/>
    </row>
    <row r="120" spans="1:6" ht="33.75" hidden="1" customHeight="1" outlineLevel="1">
      <c r="A120" s="155" t="s">
        <v>217</v>
      </c>
      <c r="B120" s="161"/>
      <c r="C120" s="146">
        <v>124</v>
      </c>
      <c r="D120" s="157">
        <v>34136</v>
      </c>
      <c r="E120" s="148"/>
      <c r="F120" s="148"/>
    </row>
    <row r="121" spans="1:6" ht="33.75" hidden="1" customHeight="1" outlineLevel="1">
      <c r="A121" s="155" t="s">
        <v>218</v>
      </c>
      <c r="B121" s="161"/>
      <c r="C121" s="146">
        <v>825</v>
      </c>
      <c r="D121" s="157">
        <v>211465</v>
      </c>
      <c r="E121" s="148"/>
      <c r="F121" s="148"/>
    </row>
    <row r="122" spans="1:6" ht="33.75" hidden="1" customHeight="1" outlineLevel="1">
      <c r="A122" s="155" t="s">
        <v>219</v>
      </c>
      <c r="B122" s="161"/>
      <c r="C122" s="146">
        <v>0</v>
      </c>
      <c r="D122" s="157">
        <v>0</v>
      </c>
      <c r="E122" s="148"/>
      <c r="F122" s="148"/>
    </row>
    <row r="123" spans="1:6" ht="33.75" hidden="1" customHeight="1" outlineLevel="1">
      <c r="A123" s="155" t="s">
        <v>323</v>
      </c>
      <c r="B123" s="161"/>
      <c r="C123" s="146">
        <v>1</v>
      </c>
      <c r="D123" s="157">
        <v>70</v>
      </c>
      <c r="E123" s="148"/>
      <c r="F123" s="148"/>
    </row>
    <row r="124" spans="1:6" ht="33.75" hidden="1" customHeight="1" outlineLevel="1">
      <c r="A124" s="155" t="s">
        <v>220</v>
      </c>
      <c r="B124" s="161"/>
      <c r="C124" s="146">
        <v>2</v>
      </c>
      <c r="D124" s="157">
        <v>601</v>
      </c>
      <c r="E124" s="148"/>
      <c r="F124" s="148"/>
    </row>
    <row r="125" spans="1:6" ht="33.75" hidden="1" customHeight="1" outlineLevel="1">
      <c r="A125" s="155" t="s">
        <v>221</v>
      </c>
      <c r="B125" s="161"/>
      <c r="C125" s="146">
        <v>304</v>
      </c>
      <c r="D125" s="157">
        <v>76284</v>
      </c>
      <c r="E125" s="148"/>
      <c r="F125" s="148"/>
    </row>
    <row r="126" spans="1:6" ht="33.75" hidden="1" customHeight="1" outlineLevel="1">
      <c r="A126" s="155" t="s">
        <v>274</v>
      </c>
      <c r="B126" s="161"/>
      <c r="C126" s="146">
        <v>4</v>
      </c>
      <c r="D126" s="157">
        <v>1021</v>
      </c>
      <c r="E126" s="148"/>
      <c r="F126" s="148"/>
    </row>
    <row r="127" spans="1:6" ht="33.75" hidden="1" customHeight="1" outlineLevel="1">
      <c r="A127" s="155" t="s">
        <v>222</v>
      </c>
      <c r="B127" s="161"/>
      <c r="C127" s="146">
        <v>7091</v>
      </c>
      <c r="D127" s="157">
        <v>1416249.2</v>
      </c>
      <c r="E127" s="148"/>
      <c r="F127" s="148"/>
    </row>
    <row r="128" spans="1:6" ht="33.75" hidden="1" customHeight="1" outlineLevel="1">
      <c r="A128" s="155" t="s">
        <v>278</v>
      </c>
      <c r="B128" s="161"/>
      <c r="C128" s="146"/>
      <c r="D128" s="157"/>
      <c r="E128" s="148"/>
      <c r="F128" s="148"/>
    </row>
    <row r="129" spans="1:6" ht="33.75" hidden="1" customHeight="1" outlineLevel="1">
      <c r="A129" s="155" t="s">
        <v>223</v>
      </c>
      <c r="B129" s="161"/>
      <c r="C129" s="146">
        <v>728.98913820967073</v>
      </c>
      <c r="D129" s="157">
        <v>321177.21851488133</v>
      </c>
      <c r="E129" s="148"/>
      <c r="F129" s="148"/>
    </row>
    <row r="130" spans="1:6" ht="33.75" hidden="1" customHeight="1" outlineLevel="1">
      <c r="A130" s="155" t="s">
        <v>224</v>
      </c>
      <c r="B130" s="161"/>
      <c r="C130" s="146">
        <v>190</v>
      </c>
      <c r="D130" s="157">
        <v>60148</v>
      </c>
      <c r="E130" s="148"/>
      <c r="F130" s="148"/>
    </row>
    <row r="131" spans="1:6" ht="33.75" hidden="1" customHeight="1" outlineLevel="1">
      <c r="A131" s="155" t="s">
        <v>225</v>
      </c>
      <c r="B131" s="161"/>
      <c r="C131" s="146">
        <v>802</v>
      </c>
      <c r="D131" s="157">
        <v>235939</v>
      </c>
      <c r="E131" s="148"/>
      <c r="F131" s="148"/>
    </row>
    <row r="132" spans="1:6" ht="14.1" customHeight="1" collapsed="1">
      <c r="A132" s="159" t="s">
        <v>295</v>
      </c>
      <c r="B132" s="161">
        <v>20</v>
      </c>
      <c r="C132" s="146">
        <f>SUM($C$104:$C$131)</f>
        <v>16997.989138209668</v>
      </c>
      <c r="D132" s="157">
        <f>SUM($D$104:$D$131)</f>
        <v>4159421.2285148809</v>
      </c>
      <c r="E132" s="148"/>
      <c r="F132" s="148"/>
    </row>
    <row r="133" spans="1:6" ht="33.75" hidden="1" customHeight="1" outlineLevel="1">
      <c r="A133" s="163" t="s">
        <v>322</v>
      </c>
      <c r="B133" s="164"/>
      <c r="C133" s="165"/>
      <c r="D133" s="152"/>
      <c r="E133" s="148"/>
      <c r="F133" s="148"/>
    </row>
    <row r="134" spans="1:6" ht="33.75" hidden="1" customHeight="1" outlineLevel="1">
      <c r="A134" s="163" t="s">
        <v>272</v>
      </c>
      <c r="B134" s="164"/>
      <c r="C134" s="165">
        <v>9</v>
      </c>
      <c r="D134" s="152">
        <v>2994</v>
      </c>
      <c r="E134" s="148"/>
      <c r="F134" s="148"/>
    </row>
    <row r="135" spans="1:6" ht="33.75" hidden="1" customHeight="1" outlineLevel="1">
      <c r="A135" s="163" t="s">
        <v>203</v>
      </c>
      <c r="B135" s="164"/>
      <c r="C135" s="165">
        <v>799</v>
      </c>
      <c r="D135" s="152">
        <v>248012</v>
      </c>
      <c r="E135" s="148"/>
      <c r="F135" s="148"/>
    </row>
    <row r="136" spans="1:6" ht="33.75" hidden="1" customHeight="1" outlineLevel="1">
      <c r="A136" s="163" t="s">
        <v>204</v>
      </c>
      <c r="B136" s="164"/>
      <c r="C136" s="165">
        <v>738</v>
      </c>
      <c r="D136" s="152">
        <v>225313.80000000002</v>
      </c>
      <c r="E136" s="148"/>
      <c r="F136" s="148"/>
    </row>
    <row r="137" spans="1:6" ht="33.75" hidden="1" customHeight="1" outlineLevel="1">
      <c r="A137" s="163" t="s">
        <v>205</v>
      </c>
      <c r="B137" s="164"/>
      <c r="C137" s="166"/>
      <c r="D137" s="151"/>
      <c r="E137" s="148"/>
      <c r="F137" s="148"/>
    </row>
    <row r="138" spans="1:6" ht="33.75" hidden="1" customHeight="1" outlineLevel="1">
      <c r="A138" s="163" t="s">
        <v>206</v>
      </c>
      <c r="B138" s="164"/>
      <c r="C138" s="166">
        <v>0</v>
      </c>
      <c r="D138" s="151">
        <v>0</v>
      </c>
      <c r="E138" s="148"/>
      <c r="F138" s="148"/>
    </row>
    <row r="139" spans="1:6" ht="33.75" hidden="1" customHeight="1" outlineLevel="1">
      <c r="A139" s="163" t="s">
        <v>207</v>
      </c>
      <c r="B139" s="164"/>
      <c r="C139" s="166">
        <v>4</v>
      </c>
      <c r="D139" s="151">
        <v>1392</v>
      </c>
      <c r="E139" s="148"/>
      <c r="F139" s="148"/>
    </row>
    <row r="140" spans="1:6" ht="33.75" hidden="1" customHeight="1" outlineLevel="1">
      <c r="A140" s="163" t="s">
        <v>208</v>
      </c>
      <c r="B140" s="164"/>
      <c r="C140" s="165">
        <v>1090</v>
      </c>
      <c r="D140" s="152">
        <v>338688</v>
      </c>
      <c r="E140" s="148"/>
      <c r="F140" s="148"/>
    </row>
    <row r="141" spans="1:6" ht="33.75" hidden="1" customHeight="1" outlineLevel="1">
      <c r="A141" s="163" t="s">
        <v>209</v>
      </c>
      <c r="B141" s="164"/>
      <c r="C141" s="165">
        <v>388</v>
      </c>
      <c r="D141" s="152">
        <v>115967</v>
      </c>
      <c r="E141" s="148"/>
      <c r="F141" s="148"/>
    </row>
    <row r="142" spans="1:6" ht="33.75" hidden="1" customHeight="1" outlineLevel="1">
      <c r="A142" s="163" t="s">
        <v>211</v>
      </c>
      <c r="B142" s="164"/>
      <c r="C142" s="165">
        <v>2065</v>
      </c>
      <c r="D142" s="152">
        <v>646893</v>
      </c>
      <c r="E142" s="148"/>
      <c r="F142" s="148"/>
    </row>
    <row r="143" spans="1:6" ht="33.75" hidden="1" customHeight="1" outlineLevel="1">
      <c r="A143" s="163" t="s">
        <v>212</v>
      </c>
      <c r="B143" s="164"/>
      <c r="C143" s="165">
        <v>1066</v>
      </c>
      <c r="D143" s="152">
        <v>326279</v>
      </c>
      <c r="E143" s="148"/>
      <c r="F143" s="148"/>
    </row>
    <row r="144" spans="1:6" ht="33.75" hidden="1" customHeight="1" outlineLevel="1">
      <c r="A144" s="163" t="s">
        <v>213</v>
      </c>
      <c r="B144" s="164"/>
      <c r="C144" s="165">
        <v>761</v>
      </c>
      <c r="D144" s="152">
        <v>231802</v>
      </c>
      <c r="E144" s="148"/>
      <c r="F144" s="148"/>
    </row>
    <row r="145" spans="1:6" ht="33.75" hidden="1" customHeight="1" outlineLevel="1">
      <c r="A145" s="163" t="s">
        <v>214</v>
      </c>
      <c r="B145" s="164"/>
      <c r="C145" s="165">
        <v>1212</v>
      </c>
      <c r="D145" s="152">
        <v>383291</v>
      </c>
      <c r="E145" s="148"/>
      <c r="F145" s="148"/>
    </row>
    <row r="146" spans="1:6" ht="33.75" hidden="1" customHeight="1" outlineLevel="1">
      <c r="A146" s="163" t="s">
        <v>273</v>
      </c>
      <c r="B146" s="164"/>
      <c r="C146" s="165"/>
      <c r="D146" s="152"/>
      <c r="E146" s="148"/>
      <c r="F146" s="148"/>
    </row>
    <row r="147" spans="1:6" ht="33.75" hidden="1" customHeight="1" outlineLevel="1">
      <c r="A147" s="163" t="s">
        <v>215</v>
      </c>
      <c r="B147" s="164"/>
      <c r="C147" s="165">
        <v>297</v>
      </c>
      <c r="D147" s="152">
        <v>110055.29</v>
      </c>
      <c r="E147" s="148"/>
      <c r="F147" s="148"/>
    </row>
    <row r="148" spans="1:6" ht="33.75" hidden="1" customHeight="1" outlineLevel="1">
      <c r="A148" s="163" t="s">
        <v>216</v>
      </c>
      <c r="B148" s="164"/>
      <c r="C148" s="165">
        <v>0</v>
      </c>
      <c r="D148" s="152">
        <v>0</v>
      </c>
      <c r="E148" s="148"/>
      <c r="F148" s="148"/>
    </row>
    <row r="149" spans="1:6" ht="33.75" hidden="1" customHeight="1" outlineLevel="1">
      <c r="A149" s="163" t="s">
        <v>217</v>
      </c>
      <c r="B149" s="164"/>
      <c r="C149" s="165">
        <v>190</v>
      </c>
      <c r="D149" s="152">
        <v>62098.55</v>
      </c>
      <c r="E149" s="148"/>
      <c r="F149" s="148"/>
    </row>
    <row r="150" spans="1:6" ht="33.75" hidden="1" customHeight="1" outlineLevel="1">
      <c r="A150" s="163" t="s">
        <v>218</v>
      </c>
      <c r="B150" s="164"/>
      <c r="C150" s="165">
        <v>975</v>
      </c>
      <c r="D150" s="152">
        <v>303070</v>
      </c>
      <c r="E150" s="148"/>
      <c r="F150" s="148"/>
    </row>
    <row r="151" spans="1:6" ht="33.75" hidden="1" customHeight="1" outlineLevel="1">
      <c r="A151" s="163" t="s">
        <v>219</v>
      </c>
      <c r="B151" s="164"/>
      <c r="C151" s="165">
        <v>2</v>
      </c>
      <c r="D151" s="152">
        <v>201.49</v>
      </c>
      <c r="E151" s="148"/>
      <c r="F151" s="148"/>
    </row>
    <row r="152" spans="1:6" ht="33.75" hidden="1" customHeight="1" outlineLevel="1">
      <c r="A152" s="163" t="s">
        <v>323</v>
      </c>
      <c r="B152" s="164"/>
      <c r="C152" s="165">
        <v>1</v>
      </c>
      <c r="D152" s="152">
        <v>358</v>
      </c>
      <c r="E152" s="148"/>
      <c r="F152" s="148"/>
    </row>
    <row r="153" spans="1:6" ht="33.75" hidden="1" customHeight="1" outlineLevel="1">
      <c r="A153" s="163" t="s">
        <v>220</v>
      </c>
      <c r="B153" s="164"/>
      <c r="C153" s="165">
        <v>6</v>
      </c>
      <c r="D153" s="152">
        <v>2835.55</v>
      </c>
      <c r="E153" s="148"/>
      <c r="F153" s="148"/>
    </row>
    <row r="154" spans="1:6" ht="33.75" hidden="1" customHeight="1" outlineLevel="1">
      <c r="A154" s="163" t="s">
        <v>221</v>
      </c>
      <c r="B154" s="164"/>
      <c r="C154" s="165">
        <v>307</v>
      </c>
      <c r="D154" s="152">
        <v>92039</v>
      </c>
      <c r="E154" s="148"/>
      <c r="F154" s="148"/>
    </row>
    <row r="155" spans="1:6" ht="33.75" hidden="1" customHeight="1" outlineLevel="1">
      <c r="A155" s="163" t="s">
        <v>274</v>
      </c>
      <c r="B155" s="164"/>
      <c r="C155" s="165">
        <v>7</v>
      </c>
      <c r="D155" s="152">
        <v>2025</v>
      </c>
      <c r="E155" s="148"/>
      <c r="F155" s="148"/>
    </row>
    <row r="156" spans="1:6" ht="33.75" hidden="1" customHeight="1" outlineLevel="1">
      <c r="A156" s="163" t="s">
        <v>222</v>
      </c>
      <c r="B156" s="164"/>
      <c r="C156" s="165">
        <v>4953</v>
      </c>
      <c r="D156" s="152">
        <v>1366481.36</v>
      </c>
      <c r="E156" s="148"/>
      <c r="F156" s="148"/>
    </row>
    <row r="157" spans="1:6" ht="33.75" hidden="1" customHeight="1" outlineLevel="1">
      <c r="A157" s="163" t="s">
        <v>278</v>
      </c>
      <c r="B157" s="164"/>
      <c r="C157" s="165"/>
      <c r="D157" s="152"/>
      <c r="E157" s="148"/>
      <c r="F157" s="148"/>
    </row>
    <row r="158" spans="1:6" ht="33.75" hidden="1" customHeight="1" outlineLevel="1">
      <c r="A158" s="163" t="s">
        <v>223</v>
      </c>
      <c r="B158" s="164"/>
      <c r="C158" s="165">
        <v>984.1480713778551</v>
      </c>
      <c r="D158" s="152">
        <v>451156.83484180376</v>
      </c>
      <c r="E158" s="148"/>
      <c r="F158" s="148"/>
    </row>
    <row r="159" spans="1:6" ht="33.75" hidden="1" customHeight="1" outlineLevel="1">
      <c r="A159" s="163" t="s">
        <v>224</v>
      </c>
      <c r="B159" s="164"/>
      <c r="C159" s="165">
        <v>259</v>
      </c>
      <c r="D159" s="152">
        <v>86952</v>
      </c>
      <c r="E159" s="148"/>
      <c r="F159" s="148"/>
    </row>
    <row r="160" spans="1:6" ht="33.75" hidden="1" customHeight="1" outlineLevel="1">
      <c r="A160" s="163" t="s">
        <v>225</v>
      </c>
      <c r="B160" s="164"/>
      <c r="C160" s="165">
        <v>967</v>
      </c>
      <c r="D160" s="152">
        <v>357153.4</v>
      </c>
      <c r="E160" s="148"/>
      <c r="F160" s="148"/>
    </row>
    <row r="161" spans="1:6" ht="14.1" customHeight="1" collapsed="1">
      <c r="A161" s="167" t="s">
        <v>296</v>
      </c>
      <c r="B161" s="164">
        <v>30</v>
      </c>
      <c r="C161" s="165">
        <f>SUM($C$133:$C$160)</f>
        <v>17080.148071377855</v>
      </c>
      <c r="D161" s="152">
        <f>SUM($D$133:$D$160)</f>
        <v>5355058.2748418041</v>
      </c>
      <c r="E161" s="148"/>
      <c r="F161" s="148"/>
    </row>
    <row r="162" spans="1:6" ht="33.75" hidden="1" customHeight="1" outlineLevel="1">
      <c r="A162" s="163" t="s">
        <v>322</v>
      </c>
      <c r="B162" s="164"/>
      <c r="C162" s="165"/>
      <c r="D162" s="152"/>
      <c r="E162" s="148"/>
      <c r="F162" s="148"/>
    </row>
    <row r="163" spans="1:6" ht="33.75" hidden="1" customHeight="1" outlineLevel="1">
      <c r="A163" s="163" t="s">
        <v>272</v>
      </c>
      <c r="B163" s="164"/>
      <c r="C163" s="165">
        <v>10</v>
      </c>
      <c r="D163" s="152">
        <v>4435</v>
      </c>
      <c r="E163" s="148"/>
      <c r="F163" s="148"/>
    </row>
    <row r="164" spans="1:6" ht="33.75" hidden="1" customHeight="1" outlineLevel="1">
      <c r="A164" s="163" t="s">
        <v>203</v>
      </c>
      <c r="B164" s="164"/>
      <c r="C164" s="165">
        <v>874</v>
      </c>
      <c r="D164" s="152">
        <v>306044</v>
      </c>
      <c r="E164" s="148"/>
      <c r="F164" s="148"/>
    </row>
    <row r="165" spans="1:6" ht="33.75" hidden="1" customHeight="1" outlineLevel="1">
      <c r="A165" s="163" t="s">
        <v>204</v>
      </c>
      <c r="B165" s="164"/>
      <c r="C165" s="165">
        <v>814</v>
      </c>
      <c r="D165" s="152">
        <v>286019.34999999998</v>
      </c>
      <c r="E165" s="148"/>
      <c r="F165" s="148"/>
    </row>
    <row r="166" spans="1:6" ht="33.75" hidden="1" customHeight="1" outlineLevel="1">
      <c r="A166" s="163" t="s">
        <v>205</v>
      </c>
      <c r="B166" s="164"/>
      <c r="C166" s="166"/>
      <c r="D166" s="151"/>
      <c r="E166" s="148"/>
      <c r="F166" s="148"/>
    </row>
    <row r="167" spans="1:6" ht="33.75" hidden="1" customHeight="1" outlineLevel="1">
      <c r="A167" s="163" t="s">
        <v>206</v>
      </c>
      <c r="B167" s="164"/>
      <c r="C167" s="166">
        <v>0</v>
      </c>
      <c r="D167" s="151">
        <v>0</v>
      </c>
      <c r="E167" s="148"/>
      <c r="F167" s="148"/>
    </row>
    <row r="168" spans="1:6" ht="33.75" hidden="1" customHeight="1" outlineLevel="1">
      <c r="A168" s="163" t="s">
        <v>207</v>
      </c>
      <c r="B168" s="164"/>
      <c r="C168" s="166">
        <v>4</v>
      </c>
      <c r="D168" s="151">
        <v>1763</v>
      </c>
      <c r="E168" s="148"/>
      <c r="F168" s="148"/>
    </row>
    <row r="169" spans="1:6" ht="33.75" hidden="1" customHeight="1" outlineLevel="1">
      <c r="A169" s="163" t="s">
        <v>208</v>
      </c>
      <c r="B169" s="164"/>
      <c r="C169" s="165">
        <v>1271</v>
      </c>
      <c r="D169" s="152">
        <v>449872</v>
      </c>
      <c r="E169" s="148"/>
      <c r="F169" s="148"/>
    </row>
    <row r="170" spans="1:6" ht="33.75" hidden="1" customHeight="1" outlineLevel="1">
      <c r="A170" s="163" t="s">
        <v>209</v>
      </c>
      <c r="B170" s="164"/>
      <c r="C170" s="165">
        <v>419</v>
      </c>
      <c r="D170" s="152">
        <v>142563</v>
      </c>
      <c r="E170" s="148"/>
      <c r="F170" s="148"/>
    </row>
    <row r="171" spans="1:6" ht="33.75" hidden="1" customHeight="1" outlineLevel="1">
      <c r="A171" s="163" t="s">
        <v>211</v>
      </c>
      <c r="B171" s="164"/>
      <c r="C171" s="165">
        <v>2295</v>
      </c>
      <c r="D171" s="152">
        <v>834943</v>
      </c>
      <c r="E171" s="148"/>
      <c r="F171" s="148"/>
    </row>
    <row r="172" spans="1:6" ht="33.75" hidden="1" customHeight="1" outlineLevel="1">
      <c r="A172" s="163" t="s">
        <v>212</v>
      </c>
      <c r="B172" s="164"/>
      <c r="C172" s="165">
        <v>1404</v>
      </c>
      <c r="D172" s="152">
        <v>493449</v>
      </c>
      <c r="E172" s="148"/>
      <c r="F172" s="148"/>
    </row>
    <row r="173" spans="1:6" ht="33.75" hidden="1" customHeight="1" outlineLevel="1">
      <c r="A173" s="163" t="s">
        <v>213</v>
      </c>
      <c r="B173" s="164"/>
      <c r="C173" s="165">
        <v>833</v>
      </c>
      <c r="D173" s="152">
        <v>294806</v>
      </c>
      <c r="E173" s="148"/>
      <c r="F173" s="148"/>
    </row>
    <row r="174" spans="1:6" ht="33.75" hidden="1" customHeight="1" outlineLevel="1">
      <c r="A174" s="163" t="s">
        <v>214</v>
      </c>
      <c r="B174" s="164"/>
      <c r="C174" s="165">
        <v>1241</v>
      </c>
      <c r="D174" s="152">
        <v>445607.5</v>
      </c>
      <c r="E174" s="148"/>
      <c r="F174" s="148"/>
    </row>
    <row r="175" spans="1:6" ht="33.75" hidden="1" customHeight="1" outlineLevel="1">
      <c r="A175" s="163" t="s">
        <v>273</v>
      </c>
      <c r="B175" s="164"/>
      <c r="C175" s="165"/>
      <c r="D175" s="152"/>
      <c r="E175" s="148"/>
      <c r="F175" s="148"/>
    </row>
    <row r="176" spans="1:6" ht="33.75" hidden="1" customHeight="1" outlineLevel="1">
      <c r="A176" s="163" t="s">
        <v>215</v>
      </c>
      <c r="B176" s="164"/>
      <c r="C176" s="165">
        <v>293</v>
      </c>
      <c r="D176" s="152">
        <v>131163.14000000001</v>
      </c>
      <c r="E176" s="148"/>
      <c r="F176" s="148"/>
    </row>
    <row r="177" spans="1:6" ht="33.75" hidden="1" customHeight="1" outlineLevel="1">
      <c r="A177" s="163" t="s">
        <v>216</v>
      </c>
      <c r="B177" s="164"/>
      <c r="C177" s="165">
        <v>0</v>
      </c>
      <c r="D177" s="152">
        <v>0</v>
      </c>
      <c r="E177" s="148"/>
      <c r="F177" s="148"/>
    </row>
    <row r="178" spans="1:6" ht="33.75" hidden="1" customHeight="1" outlineLevel="1">
      <c r="A178" s="163" t="s">
        <v>217</v>
      </c>
      <c r="B178" s="164"/>
      <c r="C178" s="165">
        <v>205</v>
      </c>
      <c r="D178" s="152">
        <v>75221.05</v>
      </c>
      <c r="E178" s="148"/>
      <c r="F178" s="148"/>
    </row>
    <row r="179" spans="1:6" ht="33.75" hidden="1" customHeight="1" outlineLevel="1">
      <c r="A179" s="163" t="s">
        <v>218</v>
      </c>
      <c r="B179" s="164"/>
      <c r="C179" s="165">
        <v>1247</v>
      </c>
      <c r="D179" s="152">
        <v>445291</v>
      </c>
      <c r="E179" s="148"/>
      <c r="F179" s="148"/>
    </row>
    <row r="180" spans="1:6" ht="33.75" hidden="1" customHeight="1" outlineLevel="1">
      <c r="A180" s="163" t="s">
        <v>219</v>
      </c>
      <c r="B180" s="164"/>
      <c r="C180" s="165">
        <v>2</v>
      </c>
      <c r="D180" s="152">
        <v>201.49</v>
      </c>
      <c r="E180" s="148"/>
      <c r="F180" s="148"/>
    </row>
    <row r="181" spans="1:6" ht="33.75" hidden="1" customHeight="1" outlineLevel="1">
      <c r="A181" s="163" t="s">
        <v>323</v>
      </c>
      <c r="B181" s="164"/>
      <c r="C181" s="165">
        <v>2</v>
      </c>
      <c r="D181" s="152">
        <v>585</v>
      </c>
      <c r="E181" s="148"/>
      <c r="F181" s="148"/>
    </row>
    <row r="182" spans="1:6" ht="33.75" hidden="1" customHeight="1" outlineLevel="1">
      <c r="A182" s="163" t="s">
        <v>220</v>
      </c>
      <c r="B182" s="164"/>
      <c r="C182" s="165">
        <v>2</v>
      </c>
      <c r="D182" s="152">
        <v>515</v>
      </c>
      <c r="E182" s="148"/>
      <c r="F182" s="148"/>
    </row>
    <row r="183" spans="1:6" ht="33.75" hidden="1" customHeight="1" outlineLevel="1">
      <c r="A183" s="163" t="s">
        <v>221</v>
      </c>
      <c r="B183" s="164"/>
      <c r="C183" s="165">
        <v>294</v>
      </c>
      <c r="D183" s="152">
        <v>98491</v>
      </c>
      <c r="E183" s="148"/>
      <c r="F183" s="148"/>
    </row>
    <row r="184" spans="1:6" ht="33.75" hidden="1" customHeight="1" outlineLevel="1">
      <c r="A184" s="163" t="s">
        <v>274</v>
      </c>
      <c r="B184" s="164"/>
      <c r="C184" s="165">
        <v>7</v>
      </c>
      <c r="D184" s="152">
        <v>2632</v>
      </c>
      <c r="E184" s="148"/>
      <c r="F184" s="148"/>
    </row>
    <row r="185" spans="1:6" ht="33.75" hidden="1" customHeight="1" outlineLevel="1">
      <c r="A185" s="163" t="s">
        <v>222</v>
      </c>
      <c r="B185" s="164"/>
      <c r="C185" s="165">
        <v>3839</v>
      </c>
      <c r="D185" s="152">
        <v>1306922.1000000001</v>
      </c>
      <c r="E185" s="148"/>
      <c r="F185" s="148"/>
    </row>
    <row r="186" spans="1:6" ht="33.75" hidden="1" customHeight="1" outlineLevel="1">
      <c r="A186" s="163" t="s">
        <v>278</v>
      </c>
      <c r="B186" s="164"/>
      <c r="C186" s="165"/>
      <c r="D186" s="152"/>
      <c r="E186" s="148"/>
      <c r="F186" s="148"/>
    </row>
    <row r="187" spans="1:6" ht="33.75" hidden="1" customHeight="1" outlineLevel="1">
      <c r="A187" s="163" t="s">
        <v>223</v>
      </c>
      <c r="B187" s="164"/>
      <c r="C187" s="165">
        <v>1149.5103912807058</v>
      </c>
      <c r="D187" s="152">
        <v>582781.99224510463</v>
      </c>
      <c r="E187" s="148"/>
      <c r="F187" s="148"/>
    </row>
    <row r="188" spans="1:6" ht="33.75" hidden="1" customHeight="1" outlineLevel="1">
      <c r="A188" s="163" t="s">
        <v>224</v>
      </c>
      <c r="B188" s="164"/>
      <c r="C188" s="165">
        <v>317</v>
      </c>
      <c r="D188" s="152">
        <v>120778</v>
      </c>
      <c r="E188" s="148"/>
      <c r="F188" s="148"/>
    </row>
    <row r="189" spans="1:6" ht="33.75" hidden="1" customHeight="1" outlineLevel="1">
      <c r="A189" s="163" t="s">
        <v>225</v>
      </c>
      <c r="B189" s="164"/>
      <c r="C189" s="165">
        <v>1015</v>
      </c>
      <c r="D189" s="152">
        <v>451838.6</v>
      </c>
      <c r="E189" s="148"/>
      <c r="F189" s="148"/>
    </row>
    <row r="190" spans="1:6" ht="14.1" customHeight="1" collapsed="1">
      <c r="A190" s="167" t="s">
        <v>297</v>
      </c>
      <c r="B190" s="164">
        <v>40</v>
      </c>
      <c r="C190" s="165">
        <f>SUM($C$162:$C$189)</f>
        <v>17537.510391280706</v>
      </c>
      <c r="D190" s="152">
        <f>SUM($D$162:$D$189)</f>
        <v>6475922.2222451046</v>
      </c>
      <c r="E190" s="148"/>
      <c r="F190" s="148"/>
    </row>
    <row r="191" spans="1:6" ht="33.75" hidden="1" customHeight="1" outlineLevel="1">
      <c r="A191" s="163" t="s">
        <v>322</v>
      </c>
      <c r="B191" s="164"/>
      <c r="C191" s="165"/>
      <c r="D191" s="152"/>
      <c r="E191" s="148"/>
      <c r="F191" s="148"/>
    </row>
    <row r="192" spans="1:6" ht="33.75" hidden="1" customHeight="1" outlineLevel="1">
      <c r="A192" s="163" t="s">
        <v>272</v>
      </c>
      <c r="B192" s="164"/>
      <c r="C192" s="165">
        <v>11</v>
      </c>
      <c r="D192" s="152">
        <v>4704</v>
      </c>
      <c r="E192" s="148"/>
      <c r="F192" s="148"/>
    </row>
    <row r="193" spans="1:6" ht="33.75" hidden="1" customHeight="1" outlineLevel="1">
      <c r="A193" s="163" t="s">
        <v>203</v>
      </c>
      <c r="B193" s="164"/>
      <c r="C193" s="165">
        <v>1047</v>
      </c>
      <c r="D193" s="152">
        <v>425184</v>
      </c>
      <c r="E193" s="148"/>
      <c r="F193" s="148"/>
    </row>
    <row r="194" spans="1:6" ht="33.75" hidden="1" customHeight="1" outlineLevel="1">
      <c r="A194" s="163" t="s">
        <v>204</v>
      </c>
      <c r="B194" s="164"/>
      <c r="C194" s="165">
        <v>933</v>
      </c>
      <c r="D194" s="152">
        <v>368369.80000000005</v>
      </c>
      <c r="E194" s="148"/>
      <c r="F194" s="148"/>
    </row>
    <row r="195" spans="1:6" ht="33.75" hidden="1" customHeight="1" outlineLevel="1">
      <c r="A195" s="163" t="s">
        <v>205</v>
      </c>
      <c r="B195" s="164"/>
      <c r="C195" s="166"/>
      <c r="D195" s="151"/>
      <c r="E195" s="148"/>
      <c r="F195" s="148"/>
    </row>
    <row r="196" spans="1:6" ht="33.75" hidden="1" customHeight="1" outlineLevel="1">
      <c r="A196" s="163" t="s">
        <v>206</v>
      </c>
      <c r="B196" s="164"/>
      <c r="C196" s="166">
        <v>0</v>
      </c>
      <c r="D196" s="151">
        <v>0</v>
      </c>
      <c r="E196" s="148"/>
      <c r="F196" s="148"/>
    </row>
    <row r="197" spans="1:6" ht="33.75" hidden="1" customHeight="1" outlineLevel="1">
      <c r="A197" s="163" t="s">
        <v>207</v>
      </c>
      <c r="B197" s="164"/>
      <c r="C197" s="166">
        <v>5</v>
      </c>
      <c r="D197" s="151">
        <v>2769</v>
      </c>
      <c r="E197" s="148"/>
      <c r="F197" s="148"/>
    </row>
    <row r="198" spans="1:6" ht="33.75" hidden="1" customHeight="1" outlineLevel="1">
      <c r="A198" s="163" t="s">
        <v>208</v>
      </c>
      <c r="B198" s="164"/>
      <c r="C198" s="165">
        <v>1555</v>
      </c>
      <c r="D198" s="152">
        <v>633044</v>
      </c>
      <c r="E198" s="148"/>
      <c r="F198" s="148"/>
    </row>
    <row r="199" spans="1:6" ht="33.75" hidden="1" customHeight="1" outlineLevel="1">
      <c r="A199" s="163" t="s">
        <v>209</v>
      </c>
      <c r="B199" s="164"/>
      <c r="C199" s="165">
        <v>492</v>
      </c>
      <c r="D199" s="152">
        <v>186554</v>
      </c>
      <c r="E199" s="148"/>
      <c r="F199" s="148"/>
    </row>
    <row r="200" spans="1:6" ht="33.75" hidden="1" customHeight="1" outlineLevel="1">
      <c r="A200" s="163" t="s">
        <v>211</v>
      </c>
      <c r="B200" s="164"/>
      <c r="C200" s="165">
        <v>2795</v>
      </c>
      <c r="D200" s="152">
        <v>1155594</v>
      </c>
      <c r="E200" s="148"/>
      <c r="F200" s="148"/>
    </row>
    <row r="201" spans="1:6" ht="33.75" hidden="1" customHeight="1" outlineLevel="1">
      <c r="A201" s="163" t="s">
        <v>212</v>
      </c>
      <c r="B201" s="164"/>
      <c r="C201" s="165">
        <v>1513</v>
      </c>
      <c r="D201" s="152">
        <v>603493</v>
      </c>
      <c r="E201" s="148"/>
      <c r="F201" s="148"/>
    </row>
    <row r="202" spans="1:6" ht="33.75" hidden="1" customHeight="1" outlineLevel="1">
      <c r="A202" s="163" t="s">
        <v>213</v>
      </c>
      <c r="B202" s="164"/>
      <c r="C202" s="165">
        <v>984</v>
      </c>
      <c r="D202" s="152">
        <v>402927</v>
      </c>
      <c r="E202" s="148"/>
      <c r="F202" s="148"/>
    </row>
    <row r="203" spans="1:6" ht="33.75" hidden="1" customHeight="1" outlineLevel="1">
      <c r="A203" s="163" t="s">
        <v>214</v>
      </c>
      <c r="B203" s="164"/>
      <c r="C203" s="165">
        <v>1478</v>
      </c>
      <c r="D203" s="152">
        <v>587329.80000000005</v>
      </c>
      <c r="E203" s="148"/>
      <c r="F203" s="148"/>
    </row>
    <row r="204" spans="1:6" ht="33.75" hidden="1" customHeight="1" outlineLevel="1">
      <c r="A204" s="163" t="s">
        <v>273</v>
      </c>
      <c r="B204" s="164"/>
      <c r="C204" s="165"/>
      <c r="D204" s="152"/>
      <c r="E204" s="148"/>
      <c r="F204" s="148"/>
    </row>
    <row r="205" spans="1:6" ht="33.75" hidden="1" customHeight="1" outlineLevel="1">
      <c r="A205" s="163" t="s">
        <v>215</v>
      </c>
      <c r="B205" s="164"/>
      <c r="C205" s="165">
        <v>356</v>
      </c>
      <c r="D205" s="152">
        <v>182606.29</v>
      </c>
      <c r="E205" s="148"/>
      <c r="F205" s="148"/>
    </row>
    <row r="206" spans="1:6" ht="33.75" hidden="1" customHeight="1" outlineLevel="1">
      <c r="A206" s="163" t="s">
        <v>216</v>
      </c>
      <c r="B206" s="164"/>
      <c r="C206" s="165">
        <v>0</v>
      </c>
      <c r="D206" s="152">
        <v>0</v>
      </c>
      <c r="E206" s="148"/>
      <c r="F206" s="148"/>
    </row>
    <row r="207" spans="1:6" ht="33.75" hidden="1" customHeight="1" outlineLevel="1">
      <c r="A207" s="163" t="s">
        <v>217</v>
      </c>
      <c r="B207" s="164"/>
      <c r="C207" s="165">
        <v>286</v>
      </c>
      <c r="D207" s="152">
        <v>124002</v>
      </c>
      <c r="E207" s="148"/>
      <c r="F207" s="148"/>
    </row>
    <row r="208" spans="1:6" ht="33.75" hidden="1" customHeight="1" outlineLevel="1">
      <c r="A208" s="163" t="s">
        <v>218</v>
      </c>
      <c r="B208" s="164"/>
      <c r="C208" s="165">
        <v>1451</v>
      </c>
      <c r="D208" s="152">
        <v>585801</v>
      </c>
      <c r="E208" s="148"/>
      <c r="F208" s="148"/>
    </row>
    <row r="209" spans="1:6" ht="33.75" hidden="1" customHeight="1" outlineLevel="1">
      <c r="A209" s="163" t="s">
        <v>219</v>
      </c>
      <c r="B209" s="164"/>
      <c r="C209" s="165">
        <v>5</v>
      </c>
      <c r="D209" s="152">
        <v>503.71</v>
      </c>
      <c r="E209" s="148"/>
      <c r="F209" s="148"/>
    </row>
    <row r="210" spans="1:6" ht="33.75" hidden="1" customHeight="1" outlineLevel="1">
      <c r="A210" s="163" t="s">
        <v>323</v>
      </c>
      <c r="B210" s="164"/>
      <c r="C210" s="165">
        <v>2</v>
      </c>
      <c r="D210" s="152">
        <v>830</v>
      </c>
      <c r="E210" s="148"/>
      <c r="F210" s="148"/>
    </row>
    <row r="211" spans="1:6" ht="33.75" hidden="1" customHeight="1" outlineLevel="1">
      <c r="A211" s="163" t="s">
        <v>220</v>
      </c>
      <c r="B211" s="164"/>
      <c r="C211" s="165">
        <v>6</v>
      </c>
      <c r="D211" s="152">
        <v>3024</v>
      </c>
      <c r="E211" s="148"/>
      <c r="F211" s="148"/>
    </row>
    <row r="212" spans="1:6" ht="33.75" hidden="1" customHeight="1" outlineLevel="1">
      <c r="A212" s="163" t="s">
        <v>221</v>
      </c>
      <c r="B212" s="164"/>
      <c r="C212" s="165">
        <v>303</v>
      </c>
      <c r="D212" s="152">
        <v>110434.75</v>
      </c>
      <c r="E212" s="148"/>
      <c r="F212" s="148"/>
    </row>
    <row r="213" spans="1:6" ht="33.75" hidden="1" customHeight="1" outlineLevel="1">
      <c r="A213" s="163" t="s">
        <v>274</v>
      </c>
      <c r="B213" s="164"/>
      <c r="C213" s="165">
        <v>5</v>
      </c>
      <c r="D213" s="152">
        <v>2101</v>
      </c>
      <c r="E213" s="148"/>
      <c r="F213" s="148"/>
    </row>
    <row r="214" spans="1:6" ht="33.75" hidden="1" customHeight="1" outlineLevel="1">
      <c r="A214" s="163" t="s">
        <v>222</v>
      </c>
      <c r="B214" s="164"/>
      <c r="C214" s="165">
        <v>3989</v>
      </c>
      <c r="D214" s="152">
        <v>1562424.0349999999</v>
      </c>
      <c r="E214" s="148"/>
      <c r="F214" s="148"/>
    </row>
    <row r="215" spans="1:6" ht="33.75" hidden="1" customHeight="1" outlineLevel="1">
      <c r="A215" s="163" t="s">
        <v>278</v>
      </c>
      <c r="B215" s="164"/>
      <c r="C215" s="165"/>
      <c r="D215" s="152"/>
      <c r="E215" s="148"/>
      <c r="F215" s="148"/>
    </row>
    <row r="216" spans="1:6" ht="33.75" hidden="1" customHeight="1" outlineLevel="1">
      <c r="A216" s="163" t="s">
        <v>223</v>
      </c>
      <c r="B216" s="164"/>
      <c r="C216" s="165">
        <v>1403.563318678838</v>
      </c>
      <c r="D216" s="152">
        <v>733973.66398435144</v>
      </c>
      <c r="E216" s="148"/>
      <c r="F216" s="148"/>
    </row>
    <row r="217" spans="1:6" ht="33.75" hidden="1" customHeight="1" outlineLevel="1">
      <c r="A217" s="163" t="s">
        <v>224</v>
      </c>
      <c r="B217" s="164"/>
      <c r="C217" s="165">
        <v>413</v>
      </c>
      <c r="D217" s="152">
        <v>177182</v>
      </c>
      <c r="E217" s="148"/>
      <c r="F217" s="148"/>
    </row>
    <row r="218" spans="1:6" ht="33.75" hidden="1" customHeight="1" outlineLevel="1">
      <c r="A218" s="163" t="s">
        <v>225</v>
      </c>
      <c r="B218" s="164"/>
      <c r="C218" s="165">
        <v>1063</v>
      </c>
      <c r="D218" s="152">
        <v>559274.5</v>
      </c>
      <c r="E218" s="148"/>
      <c r="F218" s="148"/>
    </row>
    <row r="219" spans="1:6" ht="14.1" customHeight="1" collapsed="1">
      <c r="A219" s="167" t="s">
        <v>298</v>
      </c>
      <c r="B219" s="164">
        <v>50</v>
      </c>
      <c r="C219" s="165">
        <f>SUM($C$191:$C$218)</f>
        <v>20095.563318678836</v>
      </c>
      <c r="D219" s="152">
        <f>SUM($D$191:$D$218)</f>
        <v>8412125.5489843525</v>
      </c>
      <c r="E219" s="148"/>
      <c r="F219" s="148"/>
    </row>
    <row r="220" spans="1:6" ht="33.75" hidden="1" customHeight="1" outlineLevel="1">
      <c r="A220" s="163" t="s">
        <v>322</v>
      </c>
      <c r="B220" s="164"/>
      <c r="C220" s="165"/>
      <c r="D220" s="152"/>
      <c r="E220" s="148"/>
      <c r="F220" s="148"/>
    </row>
    <row r="221" spans="1:6" ht="33.75" hidden="1" customHeight="1" outlineLevel="1">
      <c r="A221" s="163" t="s">
        <v>272</v>
      </c>
      <c r="B221" s="164"/>
      <c r="C221" s="165">
        <v>19</v>
      </c>
      <c r="D221" s="152">
        <v>10188</v>
      </c>
      <c r="E221" s="148"/>
      <c r="F221" s="148"/>
    </row>
    <row r="222" spans="1:6" ht="33.75" hidden="1" customHeight="1" outlineLevel="1">
      <c r="A222" s="163" t="s">
        <v>203</v>
      </c>
      <c r="B222" s="164"/>
      <c r="C222" s="165">
        <v>1052</v>
      </c>
      <c r="D222" s="152">
        <v>465627</v>
      </c>
      <c r="E222" s="148"/>
      <c r="F222" s="148"/>
    </row>
    <row r="223" spans="1:6" ht="33.75" hidden="1" customHeight="1" outlineLevel="1">
      <c r="A223" s="163" t="s">
        <v>204</v>
      </c>
      <c r="B223" s="164"/>
      <c r="C223" s="165">
        <v>1043</v>
      </c>
      <c r="D223" s="152">
        <v>440945.49999999994</v>
      </c>
      <c r="E223" s="148"/>
      <c r="F223" s="148"/>
    </row>
    <row r="224" spans="1:6" ht="33.75" hidden="1" customHeight="1" outlineLevel="1">
      <c r="A224" s="163" t="s">
        <v>205</v>
      </c>
      <c r="B224" s="164"/>
      <c r="C224" s="166"/>
      <c r="D224" s="151"/>
      <c r="E224" s="148"/>
      <c r="F224" s="148"/>
    </row>
    <row r="225" spans="1:6" ht="33.75" hidden="1" customHeight="1" outlineLevel="1">
      <c r="A225" s="163" t="s">
        <v>206</v>
      </c>
      <c r="B225" s="164"/>
      <c r="C225" s="166">
        <v>0</v>
      </c>
      <c r="D225" s="151">
        <v>0</v>
      </c>
      <c r="E225" s="148"/>
      <c r="F225" s="148"/>
    </row>
    <row r="226" spans="1:6" ht="33.75" hidden="1" customHeight="1" outlineLevel="1">
      <c r="A226" s="163" t="s">
        <v>207</v>
      </c>
      <c r="B226" s="164"/>
      <c r="C226" s="166">
        <v>4</v>
      </c>
      <c r="D226" s="151">
        <v>2420</v>
      </c>
      <c r="E226" s="148"/>
      <c r="F226" s="148"/>
    </row>
    <row r="227" spans="1:6" ht="33.75" hidden="1" customHeight="1" outlineLevel="1">
      <c r="A227" s="163" t="s">
        <v>208</v>
      </c>
      <c r="B227" s="164"/>
      <c r="C227" s="165">
        <v>1843</v>
      </c>
      <c r="D227" s="152">
        <v>821951</v>
      </c>
      <c r="E227" s="148"/>
      <c r="F227" s="148"/>
    </row>
    <row r="228" spans="1:6" ht="33.75" hidden="1" customHeight="1" outlineLevel="1">
      <c r="A228" s="163" t="s">
        <v>209</v>
      </c>
      <c r="B228" s="164"/>
      <c r="C228" s="165">
        <v>479</v>
      </c>
      <c r="D228" s="152">
        <v>203684</v>
      </c>
      <c r="E228" s="148"/>
      <c r="F228" s="148"/>
    </row>
    <row r="229" spans="1:6" ht="33.75" hidden="1" customHeight="1" outlineLevel="1">
      <c r="A229" s="163" t="s">
        <v>211</v>
      </c>
      <c r="B229" s="164"/>
      <c r="C229" s="165">
        <v>2930</v>
      </c>
      <c r="D229" s="152">
        <v>1288445</v>
      </c>
      <c r="E229" s="148"/>
      <c r="F229" s="148"/>
    </row>
    <row r="230" spans="1:6" ht="33.75" hidden="1" customHeight="1" outlineLevel="1">
      <c r="A230" s="163" t="s">
        <v>212</v>
      </c>
      <c r="B230" s="164"/>
      <c r="C230" s="165">
        <v>1636</v>
      </c>
      <c r="D230" s="152">
        <v>706953</v>
      </c>
      <c r="E230" s="148"/>
      <c r="F230" s="148"/>
    </row>
    <row r="231" spans="1:6" ht="33.75" hidden="1" customHeight="1" outlineLevel="1">
      <c r="A231" s="163" t="s">
        <v>213</v>
      </c>
      <c r="B231" s="164"/>
      <c r="C231" s="165">
        <v>1281</v>
      </c>
      <c r="D231" s="152">
        <v>606183</v>
      </c>
      <c r="E231" s="148"/>
      <c r="F231" s="148"/>
    </row>
    <row r="232" spans="1:6" ht="33.75" hidden="1" customHeight="1" outlineLevel="1">
      <c r="A232" s="163" t="s">
        <v>214</v>
      </c>
      <c r="B232" s="164"/>
      <c r="C232" s="165">
        <v>1643</v>
      </c>
      <c r="D232" s="152">
        <v>714802.35</v>
      </c>
      <c r="E232" s="148"/>
      <c r="F232" s="148"/>
    </row>
    <row r="233" spans="1:6" ht="33.75" hidden="1" customHeight="1" outlineLevel="1">
      <c r="A233" s="163" t="s">
        <v>273</v>
      </c>
      <c r="B233" s="164"/>
      <c r="C233" s="165"/>
      <c r="D233" s="152"/>
      <c r="E233" s="148"/>
      <c r="F233" s="148"/>
    </row>
    <row r="234" spans="1:6" ht="33.75" hidden="1" customHeight="1" outlineLevel="1">
      <c r="A234" s="163" t="s">
        <v>215</v>
      </c>
      <c r="B234" s="164"/>
      <c r="C234" s="165">
        <v>362</v>
      </c>
      <c r="D234" s="152">
        <v>210242.85</v>
      </c>
      <c r="E234" s="148"/>
      <c r="F234" s="148"/>
    </row>
    <row r="235" spans="1:6" ht="33.75" hidden="1" customHeight="1" outlineLevel="1">
      <c r="A235" s="163" t="s">
        <v>216</v>
      </c>
      <c r="B235" s="164"/>
      <c r="C235" s="165">
        <v>0</v>
      </c>
      <c r="D235" s="152">
        <v>0</v>
      </c>
      <c r="E235" s="148"/>
      <c r="F235" s="148"/>
    </row>
    <row r="236" spans="1:6" ht="33.75" hidden="1" customHeight="1" outlineLevel="1">
      <c r="A236" s="163" t="s">
        <v>217</v>
      </c>
      <c r="B236" s="164"/>
      <c r="C236" s="165">
        <v>329</v>
      </c>
      <c r="D236" s="152">
        <v>155473.15</v>
      </c>
      <c r="E236" s="148"/>
      <c r="F236" s="148"/>
    </row>
    <row r="237" spans="1:6" ht="33.75" hidden="1" customHeight="1" outlineLevel="1">
      <c r="A237" s="163" t="s">
        <v>218</v>
      </c>
      <c r="B237" s="164"/>
      <c r="C237" s="165">
        <v>1648</v>
      </c>
      <c r="D237" s="152">
        <v>733651</v>
      </c>
      <c r="E237" s="148"/>
      <c r="F237" s="148"/>
    </row>
    <row r="238" spans="1:6" ht="33.75" hidden="1" customHeight="1" outlineLevel="1">
      <c r="A238" s="163" t="s">
        <v>219</v>
      </c>
      <c r="B238" s="164"/>
      <c r="C238" s="165">
        <v>2</v>
      </c>
      <c r="D238" s="152">
        <v>201.49</v>
      </c>
      <c r="E238" s="148"/>
      <c r="F238" s="148"/>
    </row>
    <row r="239" spans="1:6" ht="33.75" hidden="1" customHeight="1" outlineLevel="1">
      <c r="A239" s="163" t="s">
        <v>323</v>
      </c>
      <c r="B239" s="164"/>
      <c r="C239" s="165">
        <v>1</v>
      </c>
      <c r="D239" s="152">
        <v>556</v>
      </c>
      <c r="E239" s="148"/>
      <c r="F239" s="148"/>
    </row>
    <row r="240" spans="1:6" ht="33.75" hidden="1" customHeight="1" outlineLevel="1">
      <c r="A240" s="163" t="s">
        <v>220</v>
      </c>
      <c r="B240" s="164"/>
      <c r="C240" s="165">
        <v>6</v>
      </c>
      <c r="D240" s="152">
        <v>3501</v>
      </c>
      <c r="E240" s="148"/>
      <c r="F240" s="148"/>
    </row>
    <row r="241" spans="1:6" ht="33.75" hidden="1" customHeight="1" outlineLevel="1">
      <c r="A241" s="163" t="s">
        <v>221</v>
      </c>
      <c r="B241" s="164"/>
      <c r="C241" s="165">
        <v>354</v>
      </c>
      <c r="D241" s="152">
        <v>142176.4</v>
      </c>
      <c r="E241" s="148"/>
      <c r="F241" s="148"/>
    </row>
    <row r="242" spans="1:6" ht="33.75" hidden="1" customHeight="1" outlineLevel="1">
      <c r="A242" s="163" t="s">
        <v>274</v>
      </c>
      <c r="B242" s="164"/>
      <c r="C242" s="165">
        <v>12</v>
      </c>
      <c r="D242" s="152">
        <v>5355</v>
      </c>
      <c r="E242" s="148"/>
      <c r="F242" s="148"/>
    </row>
    <row r="243" spans="1:6" ht="33.75" hidden="1" customHeight="1" outlineLevel="1">
      <c r="A243" s="163" t="s">
        <v>222</v>
      </c>
      <c r="B243" s="164"/>
      <c r="C243" s="165">
        <v>3979</v>
      </c>
      <c r="D243" s="152">
        <v>1714449.6600000004</v>
      </c>
      <c r="E243" s="148"/>
      <c r="F243" s="148"/>
    </row>
    <row r="244" spans="1:6" ht="33.75" hidden="1" customHeight="1" outlineLevel="1">
      <c r="A244" s="163" t="s">
        <v>278</v>
      </c>
      <c r="B244" s="164"/>
      <c r="C244" s="165"/>
      <c r="D244" s="152"/>
      <c r="E244" s="148"/>
      <c r="F244" s="148"/>
    </row>
    <row r="245" spans="1:6" ht="33.75" hidden="1" customHeight="1" outlineLevel="1">
      <c r="A245" s="163" t="s">
        <v>223</v>
      </c>
      <c r="B245" s="164"/>
      <c r="C245" s="165">
        <v>1590.4361351142159</v>
      </c>
      <c r="D245" s="152">
        <v>960502.56874674466</v>
      </c>
      <c r="E245" s="148"/>
      <c r="F245" s="148"/>
    </row>
    <row r="246" spans="1:6" ht="33.75" hidden="1" customHeight="1" outlineLevel="1">
      <c r="A246" s="163" t="s">
        <v>224</v>
      </c>
      <c r="B246" s="164"/>
      <c r="C246" s="165">
        <v>484</v>
      </c>
      <c r="D246" s="152">
        <v>228925</v>
      </c>
      <c r="E246" s="148"/>
      <c r="F246" s="148"/>
    </row>
    <row r="247" spans="1:6" ht="33.75" hidden="1" customHeight="1" outlineLevel="1">
      <c r="A247" s="163" t="s">
        <v>225</v>
      </c>
      <c r="B247" s="164"/>
      <c r="C247" s="165">
        <v>1117</v>
      </c>
      <c r="D247" s="152">
        <v>669580.75</v>
      </c>
      <c r="E247" s="148"/>
      <c r="F247" s="148"/>
    </row>
    <row r="248" spans="1:6" ht="14.1" customHeight="1" collapsed="1">
      <c r="A248" s="167" t="s">
        <v>299</v>
      </c>
      <c r="B248" s="164">
        <v>60</v>
      </c>
      <c r="C248" s="165">
        <f>SUM($C$220:$C$247)</f>
        <v>21814.436135114214</v>
      </c>
      <c r="D248" s="152">
        <f>SUM($D$220:$D$247)</f>
        <v>10085813.718746744</v>
      </c>
      <c r="E248" s="148"/>
      <c r="F248" s="148"/>
    </row>
    <row r="249" spans="1:6" ht="33.75" hidden="1" customHeight="1" outlineLevel="1">
      <c r="A249" s="163" t="s">
        <v>322</v>
      </c>
      <c r="B249" s="164"/>
      <c r="C249" s="165"/>
      <c r="D249" s="152"/>
      <c r="E249" s="148"/>
      <c r="F249" s="148"/>
    </row>
    <row r="250" spans="1:6" ht="33.75" hidden="1" customHeight="1" outlineLevel="1">
      <c r="A250" s="163" t="s">
        <v>272</v>
      </c>
      <c r="B250" s="164"/>
      <c r="C250" s="165">
        <v>21</v>
      </c>
      <c r="D250" s="152">
        <v>12683.3</v>
      </c>
      <c r="E250" s="148"/>
      <c r="F250" s="148"/>
    </row>
    <row r="251" spans="1:6" ht="33.75" hidden="1" customHeight="1" outlineLevel="1">
      <c r="A251" s="163" t="s">
        <v>203</v>
      </c>
      <c r="B251" s="164"/>
      <c r="C251" s="165">
        <v>1074</v>
      </c>
      <c r="D251" s="152">
        <v>535044</v>
      </c>
      <c r="E251" s="148"/>
      <c r="F251" s="148"/>
    </row>
    <row r="252" spans="1:6" ht="33.75" hidden="1" customHeight="1" outlineLevel="1">
      <c r="A252" s="163" t="s">
        <v>204</v>
      </c>
      <c r="B252" s="164"/>
      <c r="C252" s="165">
        <v>1047</v>
      </c>
      <c r="D252" s="152">
        <v>489259.5</v>
      </c>
      <c r="E252" s="148"/>
      <c r="F252" s="148"/>
    </row>
    <row r="253" spans="1:6" ht="33.75" hidden="1" customHeight="1" outlineLevel="1">
      <c r="A253" s="163" t="s">
        <v>205</v>
      </c>
      <c r="B253" s="164"/>
      <c r="C253" s="166"/>
      <c r="D253" s="151"/>
      <c r="E253" s="148"/>
      <c r="F253" s="148"/>
    </row>
    <row r="254" spans="1:6" ht="33.75" hidden="1" customHeight="1" outlineLevel="1">
      <c r="A254" s="163" t="s">
        <v>206</v>
      </c>
      <c r="B254" s="164"/>
      <c r="C254" s="166">
        <v>0</v>
      </c>
      <c r="D254" s="151">
        <v>0</v>
      </c>
      <c r="E254" s="148"/>
      <c r="F254" s="148"/>
    </row>
    <row r="255" spans="1:6" ht="33.75" hidden="1" customHeight="1" outlineLevel="1">
      <c r="A255" s="163" t="s">
        <v>207</v>
      </c>
      <c r="B255" s="164"/>
      <c r="C255" s="166">
        <v>5</v>
      </c>
      <c r="D255" s="151">
        <v>3433</v>
      </c>
      <c r="E255" s="148"/>
      <c r="F255" s="148"/>
    </row>
    <row r="256" spans="1:6" ht="33.75" hidden="1" customHeight="1" outlineLevel="1">
      <c r="A256" s="163" t="s">
        <v>208</v>
      </c>
      <c r="B256" s="164"/>
      <c r="C256" s="165">
        <v>1976</v>
      </c>
      <c r="D256" s="152">
        <v>1010750</v>
      </c>
      <c r="E256" s="148"/>
      <c r="F256" s="148"/>
    </row>
    <row r="257" spans="1:6" ht="33.75" hidden="1" customHeight="1" outlineLevel="1">
      <c r="A257" s="163" t="s">
        <v>209</v>
      </c>
      <c r="B257" s="164"/>
      <c r="C257" s="165">
        <v>537</v>
      </c>
      <c r="D257" s="152">
        <v>243452</v>
      </c>
      <c r="E257" s="148"/>
      <c r="F257" s="148"/>
    </row>
    <row r="258" spans="1:6" ht="33.75" hidden="1" customHeight="1" outlineLevel="1">
      <c r="A258" s="163" t="s">
        <v>211</v>
      </c>
      <c r="B258" s="164"/>
      <c r="C258" s="165">
        <v>3062</v>
      </c>
      <c r="D258" s="152">
        <v>1475047</v>
      </c>
      <c r="E258" s="148"/>
      <c r="F258" s="148"/>
    </row>
    <row r="259" spans="1:6" ht="33.75" hidden="1" customHeight="1" outlineLevel="1">
      <c r="A259" s="163" t="s">
        <v>212</v>
      </c>
      <c r="B259" s="164"/>
      <c r="C259" s="165">
        <v>1762</v>
      </c>
      <c r="D259" s="152">
        <v>863303</v>
      </c>
      <c r="E259" s="148"/>
      <c r="F259" s="148"/>
    </row>
    <row r="260" spans="1:6" ht="33.75" hidden="1" customHeight="1" outlineLevel="1">
      <c r="A260" s="163" t="s">
        <v>213</v>
      </c>
      <c r="B260" s="164"/>
      <c r="C260" s="165">
        <v>1383</v>
      </c>
      <c r="D260" s="152">
        <v>737034</v>
      </c>
      <c r="E260" s="148"/>
      <c r="F260" s="148"/>
    </row>
    <row r="261" spans="1:6" ht="33.75" hidden="1" customHeight="1" outlineLevel="1">
      <c r="A261" s="163" t="s">
        <v>214</v>
      </c>
      <c r="B261" s="164"/>
      <c r="C261" s="165">
        <v>1758</v>
      </c>
      <c r="D261" s="152">
        <v>833278.35</v>
      </c>
      <c r="E261" s="148"/>
      <c r="F261" s="148"/>
    </row>
    <row r="262" spans="1:6" ht="33.75" hidden="1" customHeight="1" outlineLevel="1">
      <c r="A262" s="163" t="s">
        <v>273</v>
      </c>
      <c r="B262" s="164"/>
      <c r="C262" s="165"/>
      <c r="D262" s="152"/>
      <c r="E262" s="148"/>
      <c r="F262" s="148"/>
    </row>
    <row r="263" spans="1:6" ht="33.75" hidden="1" customHeight="1" outlineLevel="1">
      <c r="A263" s="163" t="s">
        <v>215</v>
      </c>
      <c r="B263" s="164"/>
      <c r="C263" s="165">
        <v>333</v>
      </c>
      <c r="D263" s="152">
        <v>219374.91</v>
      </c>
      <c r="E263" s="148"/>
      <c r="F263" s="148"/>
    </row>
    <row r="264" spans="1:6" ht="33.75" hidden="1" customHeight="1" outlineLevel="1">
      <c r="A264" s="163" t="s">
        <v>216</v>
      </c>
      <c r="B264" s="164"/>
      <c r="C264" s="165">
        <v>0</v>
      </c>
      <c r="D264" s="152">
        <v>0</v>
      </c>
      <c r="E264" s="148"/>
      <c r="F264" s="148"/>
    </row>
    <row r="265" spans="1:6" ht="33.75" hidden="1" customHeight="1" outlineLevel="1">
      <c r="A265" s="163" t="s">
        <v>217</v>
      </c>
      <c r="B265" s="164"/>
      <c r="C265" s="165">
        <v>325</v>
      </c>
      <c r="D265" s="152">
        <v>159605</v>
      </c>
      <c r="E265" s="148"/>
      <c r="F265" s="148"/>
    </row>
    <row r="266" spans="1:6" ht="33.75" hidden="1" customHeight="1" outlineLevel="1">
      <c r="A266" s="163" t="s">
        <v>218</v>
      </c>
      <c r="B266" s="164"/>
      <c r="C266" s="165">
        <v>1781</v>
      </c>
      <c r="D266" s="152">
        <v>875221</v>
      </c>
      <c r="E266" s="148"/>
      <c r="F266" s="148"/>
    </row>
    <row r="267" spans="1:6" ht="33.75" hidden="1" customHeight="1" outlineLevel="1">
      <c r="A267" s="163" t="s">
        <v>219</v>
      </c>
      <c r="B267" s="164"/>
      <c r="C267" s="165">
        <v>8</v>
      </c>
      <c r="D267" s="152">
        <v>805.94</v>
      </c>
      <c r="E267" s="148"/>
      <c r="F267" s="148"/>
    </row>
    <row r="268" spans="1:6" ht="33.75" hidden="1" customHeight="1" outlineLevel="1">
      <c r="A268" s="163" t="s">
        <v>323</v>
      </c>
      <c r="B268" s="164"/>
      <c r="C268" s="165">
        <v>0</v>
      </c>
      <c r="D268" s="152">
        <v>0</v>
      </c>
      <c r="E268" s="148"/>
      <c r="F268" s="148"/>
    </row>
    <row r="269" spans="1:6" ht="33.75" hidden="1" customHeight="1" outlineLevel="1">
      <c r="A269" s="163" t="s">
        <v>220</v>
      </c>
      <c r="B269" s="164"/>
      <c r="C269" s="165">
        <v>7</v>
      </c>
      <c r="D269" s="152">
        <v>3811.3</v>
      </c>
      <c r="E269" s="148"/>
      <c r="F269" s="148"/>
    </row>
    <row r="270" spans="1:6" ht="33.75" hidden="1" customHeight="1" outlineLevel="1">
      <c r="A270" s="163" t="s">
        <v>221</v>
      </c>
      <c r="B270" s="164"/>
      <c r="C270" s="165">
        <v>332</v>
      </c>
      <c r="D270" s="152">
        <v>149463.6</v>
      </c>
      <c r="E270" s="148"/>
      <c r="F270" s="148"/>
    </row>
    <row r="271" spans="1:6" ht="33.75" hidden="1" customHeight="1" outlineLevel="1">
      <c r="A271" s="163" t="s">
        <v>274</v>
      </c>
      <c r="B271" s="164"/>
      <c r="C271" s="165">
        <v>13</v>
      </c>
      <c r="D271" s="152">
        <v>7298</v>
      </c>
      <c r="E271" s="148"/>
      <c r="F271" s="148"/>
    </row>
    <row r="272" spans="1:6" ht="33.75" hidden="1" customHeight="1" outlineLevel="1">
      <c r="A272" s="163" t="s">
        <v>222</v>
      </c>
      <c r="B272" s="164"/>
      <c r="C272" s="165">
        <v>4179</v>
      </c>
      <c r="D272" s="152">
        <v>1979022.9</v>
      </c>
      <c r="E272" s="148"/>
      <c r="F272" s="148"/>
    </row>
    <row r="273" spans="1:6" ht="33.75" hidden="1" customHeight="1" outlineLevel="1">
      <c r="A273" s="163" t="s">
        <v>278</v>
      </c>
      <c r="B273" s="164"/>
      <c r="C273" s="165"/>
      <c r="D273" s="152"/>
      <c r="E273" s="148"/>
      <c r="F273" s="148"/>
    </row>
    <row r="274" spans="1:6" ht="33.75" hidden="1" customHeight="1" outlineLevel="1">
      <c r="A274" s="163" t="s">
        <v>223</v>
      </c>
      <c r="B274" s="164"/>
      <c r="C274" s="165">
        <v>1742.1003201783162</v>
      </c>
      <c r="D274" s="152">
        <v>1178914.4502578573</v>
      </c>
      <c r="E274" s="148"/>
      <c r="F274" s="148"/>
    </row>
    <row r="275" spans="1:6" ht="33.75" hidden="1" customHeight="1" outlineLevel="1">
      <c r="A275" s="163" t="s">
        <v>224</v>
      </c>
      <c r="B275" s="164"/>
      <c r="C275" s="165">
        <v>651</v>
      </c>
      <c r="D275" s="152">
        <v>349413</v>
      </c>
      <c r="E275" s="148"/>
      <c r="F275" s="148"/>
    </row>
    <row r="276" spans="1:6" ht="33.75" hidden="1" customHeight="1" outlineLevel="1">
      <c r="A276" s="163" t="s">
        <v>225</v>
      </c>
      <c r="B276" s="164"/>
      <c r="C276" s="165">
        <v>1223</v>
      </c>
      <c r="D276" s="152">
        <v>810911.02</v>
      </c>
      <c r="E276" s="148"/>
      <c r="F276" s="148"/>
    </row>
    <row r="277" spans="1:6" ht="14.1" customHeight="1" collapsed="1">
      <c r="A277" s="167" t="s">
        <v>300</v>
      </c>
      <c r="B277" s="164">
        <v>70</v>
      </c>
      <c r="C277" s="165">
        <f>SUM($C$249:$C$276)</f>
        <v>23219.100320178317</v>
      </c>
      <c r="D277" s="152">
        <f>SUM($D$249:$D$276)</f>
        <v>11937125.270257857</v>
      </c>
      <c r="E277" s="148"/>
      <c r="F277" s="148"/>
    </row>
    <row r="278" spans="1:6" ht="33.75" hidden="1" customHeight="1" outlineLevel="1">
      <c r="A278" s="163" t="s">
        <v>322</v>
      </c>
      <c r="B278" s="164"/>
      <c r="C278" s="165"/>
      <c r="D278" s="152"/>
      <c r="E278" s="148"/>
      <c r="F278" s="148"/>
    </row>
    <row r="279" spans="1:6" ht="33.75" hidden="1" customHeight="1" outlineLevel="1">
      <c r="A279" s="163" t="s">
        <v>272</v>
      </c>
      <c r="B279" s="164"/>
      <c r="C279" s="165">
        <v>88</v>
      </c>
      <c r="D279" s="152">
        <v>63343.55</v>
      </c>
      <c r="E279" s="148"/>
      <c r="F279" s="148"/>
    </row>
    <row r="280" spans="1:6" ht="33.75" hidden="1" customHeight="1" outlineLevel="1">
      <c r="A280" s="163" t="s">
        <v>203</v>
      </c>
      <c r="B280" s="164"/>
      <c r="C280" s="165">
        <v>1261</v>
      </c>
      <c r="D280" s="152">
        <v>659483</v>
      </c>
      <c r="E280" s="148"/>
      <c r="F280" s="148"/>
    </row>
    <row r="281" spans="1:6" ht="33.75" hidden="1" customHeight="1" outlineLevel="1">
      <c r="A281" s="163" t="s">
        <v>204</v>
      </c>
      <c r="B281" s="164"/>
      <c r="C281" s="165">
        <v>1213</v>
      </c>
      <c r="D281" s="152">
        <v>600821.60000000021</v>
      </c>
      <c r="E281" s="148"/>
      <c r="F281" s="148"/>
    </row>
    <row r="282" spans="1:6" ht="33.75" hidden="1" customHeight="1" outlineLevel="1">
      <c r="A282" s="163" t="s">
        <v>205</v>
      </c>
      <c r="B282" s="164"/>
      <c r="C282" s="166"/>
      <c r="D282" s="151"/>
      <c r="E282" s="148"/>
      <c r="F282" s="148"/>
    </row>
    <row r="283" spans="1:6" ht="33.75" hidden="1" customHeight="1" outlineLevel="1">
      <c r="A283" s="163" t="s">
        <v>206</v>
      </c>
      <c r="B283" s="164"/>
      <c r="C283" s="166">
        <v>2</v>
      </c>
      <c r="D283" s="151">
        <v>1426</v>
      </c>
      <c r="E283" s="148"/>
      <c r="F283" s="148"/>
    </row>
    <row r="284" spans="1:6" ht="33.75" hidden="1" customHeight="1" outlineLevel="1">
      <c r="A284" s="163" t="s">
        <v>207</v>
      </c>
      <c r="B284" s="164"/>
      <c r="C284" s="166">
        <v>4</v>
      </c>
      <c r="D284" s="151">
        <v>3051</v>
      </c>
      <c r="E284" s="148"/>
      <c r="F284" s="148"/>
    </row>
    <row r="285" spans="1:6" ht="33.75" hidden="1" customHeight="1" outlineLevel="1">
      <c r="A285" s="163" t="s">
        <v>208</v>
      </c>
      <c r="B285" s="164"/>
      <c r="C285" s="165">
        <v>2484</v>
      </c>
      <c r="D285" s="152">
        <v>1366153</v>
      </c>
      <c r="E285" s="148"/>
      <c r="F285" s="148"/>
    </row>
    <row r="286" spans="1:6" ht="33.75" hidden="1" customHeight="1" outlineLevel="1">
      <c r="A286" s="163" t="s">
        <v>209</v>
      </c>
      <c r="B286" s="164"/>
      <c r="C286" s="165">
        <v>513</v>
      </c>
      <c r="D286" s="152">
        <v>253711</v>
      </c>
      <c r="E286" s="148"/>
      <c r="F286" s="148"/>
    </row>
    <row r="287" spans="1:6" ht="33.75" hidden="1" customHeight="1" outlineLevel="1">
      <c r="A287" s="163" t="s">
        <v>211</v>
      </c>
      <c r="B287" s="164"/>
      <c r="C287" s="165">
        <v>3574</v>
      </c>
      <c r="D287" s="152">
        <v>1883463</v>
      </c>
      <c r="E287" s="148"/>
      <c r="F287" s="148"/>
    </row>
    <row r="288" spans="1:6" ht="33.75" hidden="1" customHeight="1" outlineLevel="1">
      <c r="A288" s="163" t="s">
        <v>212</v>
      </c>
      <c r="B288" s="164"/>
      <c r="C288" s="165">
        <v>2110</v>
      </c>
      <c r="D288" s="152">
        <v>1099127</v>
      </c>
      <c r="E288" s="148"/>
      <c r="F288" s="148"/>
    </row>
    <row r="289" spans="1:6" ht="33.75" hidden="1" customHeight="1" outlineLevel="1">
      <c r="A289" s="163" t="s">
        <v>213</v>
      </c>
      <c r="B289" s="164"/>
      <c r="C289" s="165">
        <v>1689</v>
      </c>
      <c r="D289" s="152">
        <v>969852</v>
      </c>
      <c r="E289" s="148"/>
      <c r="F289" s="148"/>
    </row>
    <row r="290" spans="1:6" ht="33.75" hidden="1" customHeight="1" outlineLevel="1">
      <c r="A290" s="163" t="s">
        <v>214</v>
      </c>
      <c r="B290" s="164"/>
      <c r="C290" s="165">
        <v>2073</v>
      </c>
      <c r="D290" s="152">
        <v>1057793.8</v>
      </c>
      <c r="E290" s="148"/>
      <c r="F290" s="148"/>
    </row>
    <row r="291" spans="1:6" ht="33.75" hidden="1" customHeight="1" outlineLevel="1">
      <c r="A291" s="163" t="s">
        <v>273</v>
      </c>
      <c r="B291" s="164"/>
      <c r="C291" s="165"/>
      <c r="D291" s="152"/>
      <c r="E291" s="148"/>
      <c r="F291" s="148"/>
    </row>
    <row r="292" spans="1:6" ht="33.75" hidden="1" customHeight="1" outlineLevel="1">
      <c r="A292" s="163" t="s">
        <v>215</v>
      </c>
      <c r="B292" s="164"/>
      <c r="C292" s="165">
        <v>348</v>
      </c>
      <c r="D292" s="152">
        <v>254934.13</v>
      </c>
      <c r="E292" s="148"/>
      <c r="F292" s="148"/>
    </row>
    <row r="293" spans="1:6" ht="33.75" hidden="1" customHeight="1" outlineLevel="1">
      <c r="A293" s="163" t="s">
        <v>216</v>
      </c>
      <c r="B293" s="164"/>
      <c r="C293" s="165">
        <v>0</v>
      </c>
      <c r="D293" s="152">
        <v>0</v>
      </c>
      <c r="E293" s="148"/>
      <c r="F293" s="148"/>
    </row>
    <row r="294" spans="1:6" ht="33.75" hidden="1" customHeight="1" outlineLevel="1">
      <c r="A294" s="163" t="s">
        <v>217</v>
      </c>
      <c r="B294" s="164"/>
      <c r="C294" s="165">
        <v>401</v>
      </c>
      <c r="D294" s="152">
        <v>215744.69999999998</v>
      </c>
      <c r="E294" s="148"/>
      <c r="F294" s="148"/>
    </row>
    <row r="295" spans="1:6" ht="33.75" hidden="1" customHeight="1" outlineLevel="1">
      <c r="A295" s="163" t="s">
        <v>218</v>
      </c>
      <c r="B295" s="164"/>
      <c r="C295" s="165">
        <v>2380</v>
      </c>
      <c r="D295" s="152">
        <v>1289845</v>
      </c>
      <c r="E295" s="148"/>
      <c r="F295" s="148"/>
    </row>
    <row r="296" spans="1:6" ht="33.75" hidden="1" customHeight="1" outlineLevel="1">
      <c r="A296" s="163" t="s">
        <v>219</v>
      </c>
      <c r="B296" s="164"/>
      <c r="C296" s="165">
        <v>15</v>
      </c>
      <c r="D296" s="152">
        <v>1511.14</v>
      </c>
      <c r="E296" s="148"/>
      <c r="F296" s="148"/>
    </row>
    <row r="297" spans="1:6" ht="33.75" hidden="1" customHeight="1" outlineLevel="1">
      <c r="A297" s="163" t="s">
        <v>323</v>
      </c>
      <c r="B297" s="164"/>
      <c r="C297" s="165">
        <v>3</v>
      </c>
      <c r="D297" s="152">
        <v>1902</v>
      </c>
      <c r="E297" s="148"/>
      <c r="F297" s="148"/>
    </row>
    <row r="298" spans="1:6" ht="33.75" hidden="1" customHeight="1" outlineLevel="1">
      <c r="A298" s="163" t="s">
        <v>220</v>
      </c>
      <c r="B298" s="164"/>
      <c r="C298" s="165">
        <v>31</v>
      </c>
      <c r="D298" s="152">
        <v>21415.599999999999</v>
      </c>
      <c r="E298" s="148"/>
      <c r="F298" s="148"/>
    </row>
    <row r="299" spans="1:6" ht="33.75" hidden="1" customHeight="1" outlineLevel="1">
      <c r="A299" s="163" t="s">
        <v>221</v>
      </c>
      <c r="B299" s="164"/>
      <c r="C299" s="165">
        <v>356</v>
      </c>
      <c r="D299" s="152">
        <v>173972</v>
      </c>
      <c r="E299" s="148"/>
      <c r="F299" s="148"/>
    </row>
    <row r="300" spans="1:6" ht="33.75" hidden="1" customHeight="1" outlineLevel="1">
      <c r="A300" s="163" t="s">
        <v>274</v>
      </c>
      <c r="B300" s="164"/>
      <c r="C300" s="165">
        <v>10</v>
      </c>
      <c r="D300" s="152">
        <v>5315</v>
      </c>
      <c r="E300" s="148"/>
      <c r="F300" s="148"/>
    </row>
    <row r="301" spans="1:6" ht="33.75" hidden="1" customHeight="1" outlineLevel="1">
      <c r="A301" s="163" t="s">
        <v>222</v>
      </c>
      <c r="B301" s="164"/>
      <c r="C301" s="165">
        <v>5011</v>
      </c>
      <c r="D301" s="152">
        <v>2614233.2099999995</v>
      </c>
      <c r="E301" s="148"/>
      <c r="F301" s="148"/>
    </row>
    <row r="302" spans="1:6" ht="33.75" hidden="1" customHeight="1" outlineLevel="1">
      <c r="A302" s="163" t="s">
        <v>278</v>
      </c>
      <c r="B302" s="164"/>
      <c r="C302" s="165"/>
      <c r="D302" s="152"/>
      <c r="E302" s="148"/>
      <c r="F302" s="148"/>
    </row>
    <row r="303" spans="1:6" ht="33.75" hidden="1" customHeight="1" outlineLevel="1">
      <c r="A303" s="163" t="s">
        <v>223</v>
      </c>
      <c r="B303" s="164"/>
      <c r="C303" s="165">
        <v>1990.5072912379349</v>
      </c>
      <c r="D303" s="152">
        <v>1467668.5935356729</v>
      </c>
      <c r="E303" s="148"/>
      <c r="F303" s="148"/>
    </row>
    <row r="304" spans="1:6" ht="33.75" hidden="1" customHeight="1" outlineLevel="1">
      <c r="A304" s="163" t="s">
        <v>224</v>
      </c>
      <c r="B304" s="164"/>
      <c r="C304" s="165">
        <v>764</v>
      </c>
      <c r="D304" s="152">
        <v>436860</v>
      </c>
      <c r="E304" s="148"/>
      <c r="F304" s="148"/>
    </row>
    <row r="305" spans="1:6" ht="33.75" hidden="1" customHeight="1" outlineLevel="1">
      <c r="A305" s="163" t="s">
        <v>225</v>
      </c>
      <c r="B305" s="164"/>
      <c r="C305" s="165">
        <v>1458</v>
      </c>
      <c r="D305" s="152">
        <v>1083061.93</v>
      </c>
      <c r="E305" s="148"/>
      <c r="F305" s="148"/>
    </row>
    <row r="306" spans="1:6" ht="14.1" customHeight="1" collapsed="1">
      <c r="A306" s="167" t="s">
        <v>301</v>
      </c>
      <c r="B306" s="164">
        <v>80</v>
      </c>
      <c r="C306" s="165">
        <f>SUM($C$278:$C$305)</f>
        <v>27778.507291237936</v>
      </c>
      <c r="D306" s="152">
        <f>SUM($D$278:$D$305)</f>
        <v>15524688.253535671</v>
      </c>
      <c r="E306" s="148"/>
      <c r="F306" s="148"/>
    </row>
    <row r="307" spans="1:6" ht="33.75" hidden="1" customHeight="1" outlineLevel="1">
      <c r="A307" s="163" t="s">
        <v>322</v>
      </c>
      <c r="B307" s="164"/>
      <c r="C307" s="165"/>
      <c r="D307" s="152"/>
      <c r="E307" s="148"/>
      <c r="F307" s="148"/>
    </row>
    <row r="308" spans="1:6" ht="33.75" hidden="1" customHeight="1" outlineLevel="1">
      <c r="A308" s="163" t="s">
        <v>272</v>
      </c>
      <c r="B308" s="164"/>
      <c r="C308" s="165">
        <v>74</v>
      </c>
      <c r="D308" s="152">
        <v>54015.95</v>
      </c>
      <c r="E308" s="148"/>
      <c r="F308" s="148"/>
    </row>
    <row r="309" spans="1:6" ht="33.75" hidden="1" customHeight="1" outlineLevel="1">
      <c r="A309" s="163" t="s">
        <v>203</v>
      </c>
      <c r="B309" s="164"/>
      <c r="C309" s="165">
        <v>1233</v>
      </c>
      <c r="D309" s="152">
        <v>694796</v>
      </c>
      <c r="E309" s="148"/>
      <c r="F309" s="148"/>
    </row>
    <row r="310" spans="1:6" ht="33.75" hidden="1" customHeight="1" outlineLevel="1">
      <c r="A310" s="163" t="s">
        <v>204</v>
      </c>
      <c r="B310" s="164"/>
      <c r="C310" s="165">
        <v>1301</v>
      </c>
      <c r="D310" s="152">
        <v>695283.35</v>
      </c>
      <c r="E310" s="148"/>
      <c r="F310" s="148"/>
    </row>
    <row r="311" spans="1:6" ht="33.75" hidden="1" customHeight="1" outlineLevel="1">
      <c r="A311" s="163" t="s">
        <v>205</v>
      </c>
      <c r="B311" s="164"/>
      <c r="C311" s="166"/>
      <c r="D311" s="151"/>
      <c r="E311" s="148"/>
      <c r="F311" s="148"/>
    </row>
    <row r="312" spans="1:6" ht="33.75" hidden="1" customHeight="1" outlineLevel="1">
      <c r="A312" s="163" t="s">
        <v>206</v>
      </c>
      <c r="B312" s="164"/>
      <c r="C312" s="166">
        <v>3</v>
      </c>
      <c r="D312" s="151">
        <v>1863.06</v>
      </c>
      <c r="E312" s="148"/>
      <c r="F312" s="148"/>
    </row>
    <row r="313" spans="1:6" ht="33.75" hidden="1" customHeight="1" outlineLevel="1">
      <c r="A313" s="163" t="s">
        <v>207</v>
      </c>
      <c r="B313" s="164"/>
      <c r="C313" s="166">
        <v>2</v>
      </c>
      <c r="D313" s="151">
        <v>1695</v>
      </c>
      <c r="E313" s="148"/>
      <c r="F313" s="148"/>
    </row>
    <row r="314" spans="1:6" ht="33.75" hidden="1" customHeight="1" outlineLevel="1">
      <c r="A314" s="163" t="s">
        <v>208</v>
      </c>
      <c r="B314" s="164"/>
      <c r="C314" s="165">
        <v>2520</v>
      </c>
      <c r="D314" s="152">
        <v>1495656</v>
      </c>
      <c r="E314" s="148"/>
      <c r="F314" s="148"/>
    </row>
    <row r="315" spans="1:6" ht="33.75" hidden="1" customHeight="1" outlineLevel="1">
      <c r="A315" s="163" t="s">
        <v>209</v>
      </c>
      <c r="B315" s="164"/>
      <c r="C315" s="165">
        <v>614</v>
      </c>
      <c r="D315" s="152">
        <v>315488</v>
      </c>
      <c r="E315" s="148"/>
      <c r="F315" s="148"/>
    </row>
    <row r="316" spans="1:6" ht="33.75" hidden="1" customHeight="1" outlineLevel="1">
      <c r="A316" s="163" t="s">
        <v>211</v>
      </c>
      <c r="B316" s="164"/>
      <c r="C316" s="165">
        <v>3563</v>
      </c>
      <c r="D316" s="152">
        <v>1953859</v>
      </c>
      <c r="E316" s="148"/>
      <c r="F316" s="148"/>
    </row>
    <row r="317" spans="1:6" ht="33.75" hidden="1" customHeight="1" outlineLevel="1">
      <c r="A317" s="163" t="s">
        <v>212</v>
      </c>
      <c r="B317" s="164"/>
      <c r="C317" s="165">
        <v>2104</v>
      </c>
      <c r="D317" s="152">
        <v>1182245</v>
      </c>
      <c r="E317" s="148"/>
      <c r="F317" s="148"/>
    </row>
    <row r="318" spans="1:6" ht="33.75" hidden="1" customHeight="1" outlineLevel="1">
      <c r="A318" s="163" t="s">
        <v>213</v>
      </c>
      <c r="B318" s="164"/>
      <c r="C318" s="165">
        <v>1651</v>
      </c>
      <c r="D318" s="152">
        <v>1034435</v>
      </c>
      <c r="E318" s="148"/>
      <c r="F318" s="148"/>
    </row>
    <row r="319" spans="1:6" ht="33.75" hidden="1" customHeight="1" outlineLevel="1">
      <c r="A319" s="163" t="s">
        <v>214</v>
      </c>
      <c r="B319" s="164"/>
      <c r="C319" s="165">
        <v>2112</v>
      </c>
      <c r="D319" s="152">
        <v>1166464.5</v>
      </c>
      <c r="E319" s="148"/>
      <c r="F319" s="148"/>
    </row>
    <row r="320" spans="1:6" ht="33.75" hidden="1" customHeight="1" outlineLevel="1">
      <c r="A320" s="163" t="s">
        <v>273</v>
      </c>
      <c r="B320" s="164"/>
      <c r="C320" s="165"/>
      <c r="D320" s="152"/>
      <c r="E320" s="148"/>
      <c r="F320" s="148"/>
    </row>
    <row r="321" spans="1:6" ht="33.75" hidden="1" customHeight="1" outlineLevel="1">
      <c r="A321" s="163" t="s">
        <v>215</v>
      </c>
      <c r="B321" s="164"/>
      <c r="C321" s="165">
        <v>370</v>
      </c>
      <c r="D321" s="152">
        <v>294367.35999999999</v>
      </c>
      <c r="E321" s="148"/>
      <c r="F321" s="148"/>
    </row>
    <row r="322" spans="1:6" ht="33.75" hidden="1" customHeight="1" outlineLevel="1">
      <c r="A322" s="163" t="s">
        <v>216</v>
      </c>
      <c r="B322" s="164"/>
      <c r="C322" s="165">
        <v>0</v>
      </c>
      <c r="D322" s="152">
        <v>0</v>
      </c>
      <c r="E322" s="148"/>
      <c r="F322" s="148"/>
    </row>
    <row r="323" spans="1:6" ht="33.75" hidden="1" customHeight="1" outlineLevel="1">
      <c r="A323" s="163" t="s">
        <v>217</v>
      </c>
      <c r="B323" s="164"/>
      <c r="C323" s="165">
        <v>485</v>
      </c>
      <c r="D323" s="152">
        <v>271175.15000000002</v>
      </c>
      <c r="E323" s="148"/>
      <c r="F323" s="148"/>
    </row>
    <row r="324" spans="1:6" ht="33.75" hidden="1" customHeight="1" outlineLevel="1">
      <c r="A324" s="163" t="s">
        <v>218</v>
      </c>
      <c r="B324" s="164"/>
      <c r="C324" s="165">
        <v>2138</v>
      </c>
      <c r="D324" s="152">
        <v>1255878</v>
      </c>
      <c r="E324" s="148"/>
      <c r="F324" s="148"/>
    </row>
    <row r="325" spans="1:6" ht="33.75" hidden="1" customHeight="1" outlineLevel="1">
      <c r="A325" s="163" t="s">
        <v>219</v>
      </c>
      <c r="B325" s="164"/>
      <c r="C325" s="165">
        <v>21</v>
      </c>
      <c r="D325" s="152">
        <v>2790.57</v>
      </c>
      <c r="E325" s="148"/>
      <c r="F325" s="148"/>
    </row>
    <row r="326" spans="1:6" ht="33.75" hidden="1" customHeight="1" outlineLevel="1">
      <c r="A326" s="163" t="s">
        <v>323</v>
      </c>
      <c r="B326" s="164"/>
      <c r="C326" s="165">
        <v>4</v>
      </c>
      <c r="D326" s="152">
        <v>2487</v>
      </c>
      <c r="E326" s="148"/>
      <c r="F326" s="148"/>
    </row>
    <row r="327" spans="1:6" ht="33.75" hidden="1" customHeight="1" outlineLevel="1">
      <c r="A327" s="163" t="s">
        <v>220</v>
      </c>
      <c r="B327" s="164"/>
      <c r="C327" s="165">
        <v>31</v>
      </c>
      <c r="D327" s="152">
        <v>21938.7</v>
      </c>
      <c r="E327" s="148"/>
      <c r="F327" s="148"/>
    </row>
    <row r="328" spans="1:6" ht="33.75" hidden="1" customHeight="1" outlineLevel="1">
      <c r="A328" s="163" t="s">
        <v>221</v>
      </c>
      <c r="B328" s="164"/>
      <c r="C328" s="165">
        <v>408</v>
      </c>
      <c r="D328" s="152">
        <v>207234</v>
      </c>
      <c r="E328" s="148"/>
      <c r="F328" s="148"/>
    </row>
    <row r="329" spans="1:6" ht="33.75" hidden="1" customHeight="1" outlineLevel="1">
      <c r="A329" s="163" t="s">
        <v>274</v>
      </c>
      <c r="B329" s="164"/>
      <c r="C329" s="165">
        <v>10</v>
      </c>
      <c r="D329" s="152">
        <v>7096</v>
      </c>
      <c r="E329" s="148"/>
      <c r="F329" s="148"/>
    </row>
    <row r="330" spans="1:6" ht="33.75" hidden="1" customHeight="1" outlineLevel="1">
      <c r="A330" s="163" t="s">
        <v>222</v>
      </c>
      <c r="B330" s="164"/>
      <c r="C330" s="165">
        <v>4847</v>
      </c>
      <c r="D330" s="152">
        <v>2705462.1599999992</v>
      </c>
      <c r="E330" s="148"/>
      <c r="F330" s="148"/>
    </row>
    <row r="331" spans="1:6" ht="33.75" hidden="1" customHeight="1" outlineLevel="1">
      <c r="A331" s="163" t="s">
        <v>278</v>
      </c>
      <c r="B331" s="164"/>
      <c r="C331" s="165"/>
      <c r="D331" s="152"/>
      <c r="E331" s="148"/>
      <c r="F331" s="148"/>
    </row>
    <row r="332" spans="1:6" ht="33.75" hidden="1" customHeight="1" outlineLevel="1">
      <c r="A332" s="163" t="s">
        <v>223</v>
      </c>
      <c r="B332" s="164"/>
      <c r="C332" s="165">
        <v>2176.7209309384575</v>
      </c>
      <c r="D332" s="152">
        <v>1687757.5436637793</v>
      </c>
      <c r="E332" s="148"/>
      <c r="F332" s="148"/>
    </row>
    <row r="333" spans="1:6" ht="33.75" hidden="1" customHeight="1" outlineLevel="1">
      <c r="A333" s="163" t="s">
        <v>224</v>
      </c>
      <c r="B333" s="164"/>
      <c r="C333" s="165">
        <v>851</v>
      </c>
      <c r="D333" s="152">
        <v>510363</v>
      </c>
      <c r="E333" s="148"/>
      <c r="F333" s="148"/>
    </row>
    <row r="334" spans="1:6" ht="33.75" hidden="1" customHeight="1" outlineLevel="1">
      <c r="A334" s="163" t="s">
        <v>225</v>
      </c>
      <c r="B334" s="164"/>
      <c r="C334" s="165">
        <v>1534</v>
      </c>
      <c r="D334" s="152">
        <v>1222014.6499999999</v>
      </c>
      <c r="E334" s="148"/>
      <c r="F334" s="148"/>
    </row>
    <row r="335" spans="1:6" ht="14.1" customHeight="1" collapsed="1">
      <c r="A335" s="167" t="s">
        <v>302</v>
      </c>
      <c r="B335" s="164">
        <v>90</v>
      </c>
      <c r="C335" s="165">
        <f>SUM($C$307:$C$334)</f>
        <v>28052.720930938456</v>
      </c>
      <c r="D335" s="152">
        <f>SUM($D$307:$D$334)</f>
        <v>16784364.993663777</v>
      </c>
      <c r="E335" s="148"/>
      <c r="F335" s="148"/>
    </row>
    <row r="336" spans="1:6" ht="33.75" hidden="1" customHeight="1" outlineLevel="1">
      <c r="A336" s="163" t="s">
        <v>322</v>
      </c>
      <c r="B336" s="164"/>
      <c r="C336" s="165"/>
      <c r="D336" s="152"/>
      <c r="E336" s="148"/>
      <c r="F336" s="148"/>
    </row>
    <row r="337" spans="1:6" ht="33.75" hidden="1" customHeight="1" outlineLevel="1">
      <c r="A337" s="163" t="s">
        <v>272</v>
      </c>
      <c r="B337" s="164"/>
      <c r="C337" s="165">
        <v>124</v>
      </c>
      <c r="D337" s="152">
        <v>103605.45</v>
      </c>
      <c r="E337" s="148"/>
      <c r="F337" s="148"/>
    </row>
    <row r="338" spans="1:6" ht="33.75" hidden="1" customHeight="1" outlineLevel="1">
      <c r="A338" s="163" t="s">
        <v>203</v>
      </c>
      <c r="B338" s="164"/>
      <c r="C338" s="165">
        <v>1408</v>
      </c>
      <c r="D338" s="152">
        <v>807103</v>
      </c>
      <c r="E338" s="148"/>
      <c r="F338" s="148"/>
    </row>
    <row r="339" spans="1:6" ht="33.75" hidden="1" customHeight="1" outlineLevel="1">
      <c r="A339" s="163" t="s">
        <v>204</v>
      </c>
      <c r="B339" s="164"/>
      <c r="C339" s="165">
        <v>1403</v>
      </c>
      <c r="D339" s="152">
        <v>778499.50000000012</v>
      </c>
      <c r="E339" s="148"/>
      <c r="F339" s="148"/>
    </row>
    <row r="340" spans="1:6" ht="33.75" hidden="1" customHeight="1" outlineLevel="1">
      <c r="A340" s="163" t="s">
        <v>205</v>
      </c>
      <c r="B340" s="164"/>
      <c r="C340" s="166"/>
      <c r="D340" s="151"/>
      <c r="E340" s="148"/>
      <c r="F340" s="148"/>
    </row>
    <row r="341" spans="1:6" ht="33.75" hidden="1" customHeight="1" outlineLevel="1">
      <c r="A341" s="163" t="s">
        <v>206</v>
      </c>
      <c r="B341" s="164"/>
      <c r="C341" s="166">
        <v>2</v>
      </c>
      <c r="D341" s="151">
        <v>1680.47</v>
      </c>
      <c r="E341" s="148"/>
      <c r="F341" s="148"/>
    </row>
    <row r="342" spans="1:6" ht="33.75" hidden="1" customHeight="1" outlineLevel="1">
      <c r="A342" s="163" t="s">
        <v>207</v>
      </c>
      <c r="B342" s="164"/>
      <c r="C342" s="166">
        <v>5</v>
      </c>
      <c r="D342" s="151">
        <v>4417</v>
      </c>
      <c r="E342" s="148"/>
      <c r="F342" s="148"/>
    </row>
    <row r="343" spans="1:6" ht="33.75" hidden="1" customHeight="1" outlineLevel="1">
      <c r="A343" s="163" t="s">
        <v>208</v>
      </c>
      <c r="B343" s="164"/>
      <c r="C343" s="165">
        <v>2807</v>
      </c>
      <c r="D343" s="152">
        <v>1765844</v>
      </c>
      <c r="E343" s="148"/>
      <c r="F343" s="148"/>
    </row>
    <row r="344" spans="1:6" ht="33.75" hidden="1" customHeight="1" outlineLevel="1">
      <c r="A344" s="163" t="s">
        <v>209</v>
      </c>
      <c r="B344" s="164"/>
      <c r="C344" s="165">
        <v>656</v>
      </c>
      <c r="D344" s="152">
        <v>347543</v>
      </c>
      <c r="E344" s="148"/>
      <c r="F344" s="148"/>
    </row>
    <row r="345" spans="1:6" ht="33.75" hidden="1" customHeight="1" outlineLevel="1">
      <c r="A345" s="163" t="s">
        <v>211</v>
      </c>
      <c r="B345" s="164"/>
      <c r="C345" s="165">
        <v>3865</v>
      </c>
      <c r="D345" s="152">
        <v>2207749</v>
      </c>
      <c r="E345" s="148"/>
      <c r="F345" s="148"/>
    </row>
    <row r="346" spans="1:6" ht="33.75" hidden="1" customHeight="1" outlineLevel="1">
      <c r="A346" s="163" t="s">
        <v>212</v>
      </c>
      <c r="B346" s="164"/>
      <c r="C346" s="165">
        <v>2436</v>
      </c>
      <c r="D346" s="152">
        <v>1396918</v>
      </c>
      <c r="E346" s="148"/>
      <c r="F346" s="148"/>
    </row>
    <row r="347" spans="1:6" ht="33.75" hidden="1" customHeight="1" outlineLevel="1">
      <c r="A347" s="163" t="s">
        <v>213</v>
      </c>
      <c r="B347" s="164"/>
      <c r="C347" s="165">
        <v>1800</v>
      </c>
      <c r="D347" s="152">
        <v>1176267</v>
      </c>
      <c r="E347" s="148"/>
      <c r="F347" s="148"/>
    </row>
    <row r="348" spans="1:6" ht="33.75" hidden="1" customHeight="1" outlineLevel="1">
      <c r="A348" s="163" t="s">
        <v>214</v>
      </c>
      <c r="B348" s="164"/>
      <c r="C348" s="165">
        <v>2403</v>
      </c>
      <c r="D348" s="152">
        <v>1359975</v>
      </c>
      <c r="E348" s="148"/>
      <c r="F348" s="148"/>
    </row>
    <row r="349" spans="1:6" ht="33.75" hidden="1" customHeight="1" outlineLevel="1">
      <c r="A349" s="163" t="s">
        <v>273</v>
      </c>
      <c r="B349" s="164"/>
      <c r="C349" s="165"/>
      <c r="D349" s="152"/>
      <c r="E349" s="148"/>
      <c r="F349" s="148"/>
    </row>
    <row r="350" spans="1:6" ht="33.75" hidden="1" customHeight="1" outlineLevel="1">
      <c r="A350" s="163" t="s">
        <v>215</v>
      </c>
      <c r="B350" s="164"/>
      <c r="C350" s="165">
        <v>393</v>
      </c>
      <c r="D350" s="152">
        <v>340335.34</v>
      </c>
      <c r="E350" s="148"/>
      <c r="F350" s="148"/>
    </row>
    <row r="351" spans="1:6" ht="33.75" hidden="1" customHeight="1" outlineLevel="1">
      <c r="A351" s="163" t="s">
        <v>216</v>
      </c>
      <c r="B351" s="164"/>
      <c r="C351" s="165">
        <v>0</v>
      </c>
      <c r="D351" s="152">
        <v>0</v>
      </c>
      <c r="E351" s="148"/>
      <c r="F351" s="148"/>
    </row>
    <row r="352" spans="1:6" ht="33.75" hidden="1" customHeight="1" outlineLevel="1">
      <c r="A352" s="163" t="s">
        <v>217</v>
      </c>
      <c r="B352" s="164"/>
      <c r="C352" s="165">
        <v>535</v>
      </c>
      <c r="D352" s="152">
        <v>326581.49999999994</v>
      </c>
      <c r="E352" s="148"/>
      <c r="F352" s="148"/>
    </row>
    <row r="353" spans="1:6" ht="33.75" hidden="1" customHeight="1" outlineLevel="1">
      <c r="A353" s="163" t="s">
        <v>218</v>
      </c>
      <c r="B353" s="164"/>
      <c r="C353" s="165">
        <v>2790</v>
      </c>
      <c r="D353" s="152">
        <v>1690524</v>
      </c>
      <c r="E353" s="148"/>
      <c r="F353" s="148"/>
    </row>
    <row r="354" spans="1:6" ht="33.75" hidden="1" customHeight="1" outlineLevel="1">
      <c r="A354" s="163" t="s">
        <v>219</v>
      </c>
      <c r="B354" s="164"/>
      <c r="C354" s="165">
        <v>15</v>
      </c>
      <c r="D354" s="152">
        <v>2239.5100000000002</v>
      </c>
      <c r="E354" s="148"/>
      <c r="F354" s="148"/>
    </row>
    <row r="355" spans="1:6" ht="33.75" hidden="1" customHeight="1" outlineLevel="1">
      <c r="A355" s="163" t="s">
        <v>323</v>
      </c>
      <c r="B355" s="164"/>
      <c r="C355" s="165">
        <v>2</v>
      </c>
      <c r="D355" s="152">
        <v>1226</v>
      </c>
      <c r="E355" s="148"/>
      <c r="F355" s="148"/>
    </row>
    <row r="356" spans="1:6" ht="33.75" hidden="1" customHeight="1" outlineLevel="1">
      <c r="A356" s="163" t="s">
        <v>220</v>
      </c>
      <c r="B356" s="164"/>
      <c r="C356" s="165">
        <v>15</v>
      </c>
      <c r="D356" s="152">
        <v>11962.35</v>
      </c>
      <c r="E356" s="148"/>
      <c r="F356" s="148"/>
    </row>
    <row r="357" spans="1:6" ht="33.75" hidden="1" customHeight="1" outlineLevel="1">
      <c r="A357" s="163" t="s">
        <v>221</v>
      </c>
      <c r="B357" s="164"/>
      <c r="C357" s="165">
        <v>396</v>
      </c>
      <c r="D357" s="152">
        <v>207281.1</v>
      </c>
      <c r="E357" s="148"/>
      <c r="F357" s="148"/>
    </row>
    <row r="358" spans="1:6" ht="33.75" hidden="1" customHeight="1" outlineLevel="1">
      <c r="A358" s="163" t="s">
        <v>274</v>
      </c>
      <c r="B358" s="164"/>
      <c r="C358" s="165">
        <v>20</v>
      </c>
      <c r="D358" s="152">
        <v>13398</v>
      </c>
      <c r="E358" s="148"/>
      <c r="F358" s="148"/>
    </row>
    <row r="359" spans="1:6" ht="33.75" hidden="1" customHeight="1" outlineLevel="1">
      <c r="A359" s="163" t="s">
        <v>222</v>
      </c>
      <c r="B359" s="164"/>
      <c r="C359" s="165">
        <v>5249</v>
      </c>
      <c r="D359" s="152">
        <v>3069173.2899999996</v>
      </c>
      <c r="E359" s="148"/>
      <c r="F359" s="148"/>
    </row>
    <row r="360" spans="1:6" ht="33.75" hidden="1" customHeight="1" outlineLevel="1">
      <c r="A360" s="163" t="s">
        <v>278</v>
      </c>
      <c r="B360" s="164"/>
      <c r="C360" s="165"/>
      <c r="D360" s="152"/>
      <c r="E360" s="148"/>
      <c r="F360" s="148"/>
    </row>
    <row r="361" spans="1:6" ht="33.75" hidden="1" customHeight="1" outlineLevel="1">
      <c r="A361" s="163" t="s">
        <v>223</v>
      </c>
      <c r="B361" s="164"/>
      <c r="C361" s="165">
        <v>2452.1592414547563</v>
      </c>
      <c r="D361" s="152">
        <v>1961220.6770201698</v>
      </c>
      <c r="E361" s="148"/>
      <c r="F361" s="148"/>
    </row>
    <row r="362" spans="1:6" ht="33.75" hidden="1" customHeight="1" outlineLevel="1">
      <c r="A362" s="163" t="s">
        <v>224</v>
      </c>
      <c r="B362" s="164"/>
      <c r="C362" s="165">
        <v>965</v>
      </c>
      <c r="D362" s="152">
        <v>622942</v>
      </c>
      <c r="E362" s="148"/>
      <c r="F362" s="148"/>
    </row>
    <row r="363" spans="1:6" ht="33.75" hidden="1" customHeight="1" outlineLevel="1">
      <c r="A363" s="163" t="s">
        <v>225</v>
      </c>
      <c r="B363" s="164"/>
      <c r="C363" s="165">
        <v>1600</v>
      </c>
      <c r="D363" s="152">
        <v>1383166.58</v>
      </c>
      <c r="E363" s="148"/>
      <c r="F363" s="148"/>
    </row>
    <row r="364" spans="1:6" ht="14.1" customHeight="1" collapsed="1">
      <c r="A364" s="167" t="s">
        <v>303</v>
      </c>
      <c r="B364" s="164">
        <v>100</v>
      </c>
      <c r="C364" s="165">
        <f>SUM($C$336:$C$363)</f>
        <v>31341.159241454756</v>
      </c>
      <c r="D364" s="152">
        <f>SUM($D$336:$D$363)</f>
        <v>19579651.767020166</v>
      </c>
      <c r="E364" s="148"/>
      <c r="F364" s="148"/>
    </row>
    <row r="365" spans="1:6" ht="33.75" hidden="1" customHeight="1" outlineLevel="1">
      <c r="A365" s="163" t="s">
        <v>322</v>
      </c>
      <c r="B365" s="164"/>
      <c r="C365" s="165"/>
      <c r="D365" s="152"/>
      <c r="E365" s="148"/>
      <c r="F365" s="148"/>
    </row>
    <row r="366" spans="1:6" ht="33.75" hidden="1" customHeight="1" outlineLevel="1">
      <c r="A366" s="163" t="s">
        <v>272</v>
      </c>
      <c r="B366" s="164"/>
      <c r="C366" s="165">
        <v>928</v>
      </c>
      <c r="D366" s="152">
        <v>1010196.63</v>
      </c>
      <c r="E366" s="148"/>
      <c r="F366" s="148"/>
    </row>
    <row r="367" spans="1:6" ht="33.75" hidden="1" customHeight="1" outlineLevel="1">
      <c r="A367" s="163" t="s">
        <v>203</v>
      </c>
      <c r="B367" s="164"/>
      <c r="C367" s="165">
        <v>18147</v>
      </c>
      <c r="D367" s="152">
        <v>12793471</v>
      </c>
      <c r="E367" s="148"/>
      <c r="F367" s="148"/>
    </row>
    <row r="368" spans="1:6" ht="33.75" hidden="1" customHeight="1" outlineLevel="1">
      <c r="A368" s="163" t="s">
        <v>204</v>
      </c>
      <c r="B368" s="164"/>
      <c r="C368" s="165">
        <v>16528</v>
      </c>
      <c r="D368" s="152">
        <v>11405055.359999999</v>
      </c>
      <c r="E368" s="148"/>
      <c r="F368" s="148"/>
    </row>
    <row r="369" spans="1:6" ht="33.75" hidden="1" customHeight="1" outlineLevel="1">
      <c r="A369" s="163" t="s">
        <v>205</v>
      </c>
      <c r="B369" s="164"/>
      <c r="C369" s="166"/>
      <c r="D369" s="151"/>
      <c r="E369" s="148"/>
      <c r="F369" s="148"/>
    </row>
    <row r="370" spans="1:6" ht="33.75" hidden="1" customHeight="1" outlineLevel="1">
      <c r="A370" s="163" t="s">
        <v>206</v>
      </c>
      <c r="B370" s="164"/>
      <c r="C370" s="166">
        <v>5255</v>
      </c>
      <c r="D370" s="151">
        <v>5180327.16</v>
      </c>
      <c r="E370" s="148"/>
      <c r="F370" s="148"/>
    </row>
    <row r="371" spans="1:6" ht="33.75" hidden="1" customHeight="1" outlineLevel="1">
      <c r="A371" s="163" t="s">
        <v>207</v>
      </c>
      <c r="B371" s="164"/>
      <c r="C371" s="166">
        <v>47</v>
      </c>
      <c r="D371" s="151">
        <v>45412</v>
      </c>
      <c r="E371" s="148"/>
      <c r="F371" s="148"/>
    </row>
    <row r="372" spans="1:6" ht="33.75" hidden="1" customHeight="1" outlineLevel="1">
      <c r="A372" s="163" t="s">
        <v>208</v>
      </c>
      <c r="B372" s="164"/>
      <c r="C372" s="165">
        <v>30586</v>
      </c>
      <c r="D372" s="152">
        <v>23722571</v>
      </c>
      <c r="E372" s="148"/>
      <c r="F372" s="148"/>
    </row>
    <row r="373" spans="1:6" ht="33.75" hidden="1" customHeight="1" outlineLevel="1">
      <c r="A373" s="163" t="s">
        <v>209</v>
      </c>
      <c r="B373" s="164"/>
      <c r="C373" s="165">
        <v>6666</v>
      </c>
      <c r="D373" s="152">
        <v>4571766</v>
      </c>
      <c r="E373" s="148"/>
      <c r="F373" s="148"/>
    </row>
    <row r="374" spans="1:6" ht="33.75" hidden="1" customHeight="1" outlineLevel="1">
      <c r="A374" s="163" t="s">
        <v>211</v>
      </c>
      <c r="B374" s="164"/>
      <c r="C374" s="165">
        <v>51275</v>
      </c>
      <c r="D374" s="152">
        <v>36412017</v>
      </c>
      <c r="E374" s="148"/>
      <c r="F374" s="148"/>
    </row>
    <row r="375" spans="1:6" ht="33.75" hidden="1" customHeight="1" outlineLevel="1">
      <c r="A375" s="163" t="s">
        <v>212</v>
      </c>
      <c r="B375" s="164"/>
      <c r="C375" s="165">
        <v>33134</v>
      </c>
      <c r="D375" s="152">
        <v>23537048</v>
      </c>
      <c r="E375" s="148"/>
      <c r="F375" s="148"/>
    </row>
    <row r="376" spans="1:6" ht="33.75" hidden="1" customHeight="1" outlineLevel="1">
      <c r="A376" s="163" t="s">
        <v>213</v>
      </c>
      <c r="B376" s="164"/>
      <c r="C376" s="165">
        <v>17016</v>
      </c>
      <c r="D376" s="152">
        <v>13155148</v>
      </c>
      <c r="E376" s="148"/>
      <c r="F376" s="148"/>
    </row>
    <row r="377" spans="1:6" ht="33.75" hidden="1" customHeight="1" outlineLevel="1">
      <c r="A377" s="163" t="s">
        <v>214</v>
      </c>
      <c r="B377" s="164"/>
      <c r="C377" s="165">
        <v>30285</v>
      </c>
      <c r="D377" s="152">
        <v>21439111.649999999</v>
      </c>
      <c r="E377" s="148"/>
      <c r="F377" s="148"/>
    </row>
    <row r="378" spans="1:6" ht="33.75" hidden="1" customHeight="1" outlineLevel="1">
      <c r="A378" s="163" t="s">
        <v>273</v>
      </c>
      <c r="B378" s="164"/>
      <c r="C378" s="165"/>
      <c r="D378" s="152"/>
      <c r="E378" s="148"/>
      <c r="F378" s="148"/>
    </row>
    <row r="379" spans="1:6" ht="33.75" hidden="1" customHeight="1" outlineLevel="1">
      <c r="A379" s="163" t="s">
        <v>215</v>
      </c>
      <c r="B379" s="164"/>
      <c r="C379" s="165">
        <v>3786</v>
      </c>
      <c r="D379" s="152">
        <v>4383654.4000000004</v>
      </c>
      <c r="E379" s="148"/>
      <c r="F379" s="148"/>
    </row>
    <row r="380" spans="1:6" ht="33.75" hidden="1" customHeight="1" outlineLevel="1">
      <c r="A380" s="163" t="s">
        <v>216</v>
      </c>
      <c r="B380" s="164"/>
      <c r="C380" s="165">
        <v>0</v>
      </c>
      <c r="D380" s="152">
        <v>0</v>
      </c>
      <c r="E380" s="148"/>
      <c r="F380" s="148"/>
    </row>
    <row r="381" spans="1:6" ht="33.75" hidden="1" customHeight="1" outlineLevel="1">
      <c r="A381" s="163" t="s">
        <v>217</v>
      </c>
      <c r="B381" s="164"/>
      <c r="C381" s="165">
        <v>14146</v>
      </c>
      <c r="D381" s="152">
        <v>13813394.799999999</v>
      </c>
      <c r="E381" s="148"/>
      <c r="F381" s="148"/>
    </row>
    <row r="382" spans="1:6" ht="33.75" hidden="1" customHeight="1" outlineLevel="1">
      <c r="A382" s="163" t="s">
        <v>218</v>
      </c>
      <c r="B382" s="164"/>
      <c r="C382" s="165">
        <v>31839</v>
      </c>
      <c r="D382" s="152">
        <v>22754564</v>
      </c>
      <c r="E382" s="148"/>
      <c r="F382" s="148"/>
    </row>
    <row r="383" spans="1:6" ht="33.75" hidden="1" customHeight="1" outlineLevel="1">
      <c r="A383" s="163" t="s">
        <v>219</v>
      </c>
      <c r="B383" s="164"/>
      <c r="C383" s="165">
        <v>959</v>
      </c>
      <c r="D383" s="152">
        <v>401276.48</v>
      </c>
      <c r="E383" s="148"/>
      <c r="F383" s="148"/>
    </row>
    <row r="384" spans="1:6" ht="33.75" hidden="1" customHeight="1" outlineLevel="1">
      <c r="A384" s="163" t="s">
        <v>323</v>
      </c>
      <c r="B384" s="164"/>
      <c r="C384" s="165">
        <v>31</v>
      </c>
      <c r="D384" s="152">
        <v>27006</v>
      </c>
      <c r="E384" s="148"/>
      <c r="F384" s="148"/>
    </row>
    <row r="385" spans="1:6" ht="33.75" hidden="1" customHeight="1" outlineLevel="1">
      <c r="A385" s="163" t="s">
        <v>220</v>
      </c>
      <c r="B385" s="164"/>
      <c r="C385" s="165">
        <v>153</v>
      </c>
      <c r="D385" s="152">
        <v>154646.49</v>
      </c>
      <c r="E385" s="148"/>
      <c r="F385" s="148"/>
    </row>
    <row r="386" spans="1:6" ht="33.75" hidden="1" customHeight="1" outlineLevel="1">
      <c r="A386" s="163" t="s">
        <v>221</v>
      </c>
      <c r="B386" s="164"/>
      <c r="C386" s="165">
        <v>4320</v>
      </c>
      <c r="D386" s="152">
        <v>2870456.31</v>
      </c>
      <c r="E386" s="148"/>
      <c r="F386" s="148"/>
    </row>
    <row r="387" spans="1:6" ht="33.75" hidden="1" customHeight="1" outlineLevel="1">
      <c r="A387" s="163" t="s">
        <v>274</v>
      </c>
      <c r="B387" s="164"/>
      <c r="C387" s="165">
        <v>370</v>
      </c>
      <c r="D387" s="152">
        <v>265626</v>
      </c>
      <c r="E387" s="148"/>
      <c r="F387" s="148"/>
    </row>
    <row r="388" spans="1:6" ht="33.75" hidden="1" customHeight="1" outlineLevel="1">
      <c r="A388" s="163" t="s">
        <v>222</v>
      </c>
      <c r="B388" s="164"/>
      <c r="C388" s="165">
        <v>58046</v>
      </c>
      <c r="D388" s="152">
        <v>41480331.720000021</v>
      </c>
      <c r="E388" s="148"/>
      <c r="F388" s="148"/>
    </row>
    <row r="389" spans="1:6" ht="33.75" hidden="1" customHeight="1" outlineLevel="1">
      <c r="A389" s="163" t="s">
        <v>278</v>
      </c>
      <c r="B389" s="164"/>
      <c r="C389" s="165"/>
      <c r="D389" s="152"/>
      <c r="E389" s="148"/>
      <c r="F389" s="148"/>
    </row>
    <row r="390" spans="1:6" ht="33.75" hidden="1" customHeight="1" outlineLevel="1">
      <c r="A390" s="163" t="s">
        <v>223</v>
      </c>
      <c r="B390" s="164"/>
      <c r="C390" s="165">
        <v>29784.442716559726</v>
      </c>
      <c r="D390" s="152">
        <v>37617348.633657917</v>
      </c>
      <c r="E390" s="148"/>
      <c r="F390" s="148"/>
    </row>
    <row r="391" spans="1:6" ht="33.75" hidden="1" customHeight="1" outlineLevel="1">
      <c r="A391" s="163" t="s">
        <v>224</v>
      </c>
      <c r="B391" s="164"/>
      <c r="C391" s="165">
        <v>11822</v>
      </c>
      <c r="D391" s="152">
        <v>9503601</v>
      </c>
      <c r="E391" s="148"/>
      <c r="F391" s="148"/>
    </row>
    <row r="392" spans="1:6" ht="33.75" hidden="1" customHeight="1" outlineLevel="1">
      <c r="A392" s="163" t="s">
        <v>225</v>
      </c>
      <c r="B392" s="164"/>
      <c r="C392" s="165">
        <v>17054</v>
      </c>
      <c r="D392" s="152">
        <v>19198082.41</v>
      </c>
      <c r="E392" s="148"/>
      <c r="F392" s="148"/>
    </row>
    <row r="393" spans="1:6" ht="14.1" customHeight="1" collapsed="1">
      <c r="A393" s="167" t="s">
        <v>304</v>
      </c>
      <c r="B393" s="164">
        <v>200</v>
      </c>
      <c r="C393" s="165">
        <f>SUM($C$365:$C$392)</f>
        <v>382177.44271655974</v>
      </c>
      <c r="D393" s="152">
        <f>SUM($D$365:$D$392)</f>
        <v>305742112.04365802</v>
      </c>
      <c r="E393" s="148"/>
      <c r="F393" s="148"/>
    </row>
    <row r="394" spans="1:6" ht="33.75" hidden="1" customHeight="1" outlineLevel="1">
      <c r="A394" s="163" t="s">
        <v>322</v>
      </c>
      <c r="B394" s="164"/>
      <c r="C394" s="165"/>
      <c r="D394" s="152"/>
      <c r="E394" s="148"/>
      <c r="F394" s="148"/>
    </row>
    <row r="395" spans="1:6" ht="33.75" hidden="1" customHeight="1" outlineLevel="1">
      <c r="A395" s="163" t="s">
        <v>272</v>
      </c>
      <c r="B395" s="164"/>
      <c r="C395" s="165">
        <v>249</v>
      </c>
      <c r="D395" s="152">
        <v>342800.05</v>
      </c>
      <c r="E395" s="148"/>
      <c r="F395" s="148"/>
    </row>
    <row r="396" spans="1:6" ht="33.75" hidden="1" customHeight="1" outlineLevel="1">
      <c r="A396" s="163" t="s">
        <v>203</v>
      </c>
      <c r="B396" s="164"/>
      <c r="C396" s="165">
        <v>15672</v>
      </c>
      <c r="D396" s="152">
        <v>15242659</v>
      </c>
      <c r="E396" s="148"/>
      <c r="F396" s="148"/>
    </row>
    <row r="397" spans="1:6" ht="33.75" hidden="1" customHeight="1" outlineLevel="1">
      <c r="A397" s="163" t="s">
        <v>204</v>
      </c>
      <c r="B397" s="164"/>
      <c r="C397" s="165">
        <v>14901</v>
      </c>
      <c r="D397" s="152">
        <v>15001688.790000001</v>
      </c>
      <c r="E397" s="148"/>
      <c r="F397" s="148"/>
    </row>
    <row r="398" spans="1:6" ht="33.75" hidden="1" customHeight="1" outlineLevel="1">
      <c r="A398" s="163" t="s">
        <v>205</v>
      </c>
      <c r="B398" s="164"/>
      <c r="C398" s="166"/>
      <c r="D398" s="151"/>
      <c r="E398" s="148"/>
      <c r="F398" s="148"/>
    </row>
    <row r="399" spans="1:6" ht="33.75" hidden="1" customHeight="1" outlineLevel="1">
      <c r="A399" s="163" t="s">
        <v>206</v>
      </c>
      <c r="B399" s="164"/>
      <c r="C399" s="166">
        <v>2592</v>
      </c>
      <c r="D399" s="151">
        <v>3361386.55</v>
      </c>
      <c r="E399" s="148"/>
      <c r="F399" s="148"/>
    </row>
    <row r="400" spans="1:6" ht="33.75" hidden="1" customHeight="1" outlineLevel="1">
      <c r="A400" s="163" t="s">
        <v>207</v>
      </c>
      <c r="B400" s="164"/>
      <c r="C400" s="166">
        <v>15</v>
      </c>
      <c r="D400" s="151">
        <v>20923</v>
      </c>
      <c r="E400" s="148"/>
      <c r="F400" s="148"/>
    </row>
    <row r="401" spans="1:6" ht="33.75" hidden="1" customHeight="1" outlineLevel="1">
      <c r="A401" s="163" t="s">
        <v>208</v>
      </c>
      <c r="B401" s="164"/>
      <c r="C401" s="165">
        <v>21340</v>
      </c>
      <c r="D401" s="152">
        <v>21774206</v>
      </c>
      <c r="E401" s="148"/>
      <c r="F401" s="148"/>
    </row>
    <row r="402" spans="1:6" ht="33.75" hidden="1" customHeight="1" outlineLevel="1">
      <c r="A402" s="163" t="s">
        <v>209</v>
      </c>
      <c r="B402" s="164"/>
      <c r="C402" s="165">
        <v>4729</v>
      </c>
      <c r="D402" s="152">
        <v>4590288</v>
      </c>
      <c r="E402" s="148"/>
      <c r="F402" s="148"/>
    </row>
    <row r="403" spans="1:6" ht="33.75" hidden="1" customHeight="1" outlineLevel="1">
      <c r="A403" s="163" t="s">
        <v>211</v>
      </c>
      <c r="B403" s="164"/>
      <c r="C403" s="165">
        <v>40714</v>
      </c>
      <c r="D403" s="152">
        <v>40106384</v>
      </c>
      <c r="E403" s="148"/>
      <c r="F403" s="148"/>
    </row>
    <row r="404" spans="1:6" ht="33.75" hidden="1" customHeight="1" outlineLevel="1">
      <c r="A404" s="163" t="s">
        <v>212</v>
      </c>
      <c r="B404" s="164"/>
      <c r="C404" s="165">
        <v>30010</v>
      </c>
      <c r="D404" s="152">
        <v>29632177</v>
      </c>
      <c r="E404" s="148"/>
      <c r="F404" s="148"/>
    </row>
    <row r="405" spans="1:6" ht="33.75" hidden="1" customHeight="1" outlineLevel="1">
      <c r="A405" s="163" t="s">
        <v>213</v>
      </c>
      <c r="B405" s="164"/>
      <c r="C405" s="165">
        <v>14861</v>
      </c>
      <c r="D405" s="152">
        <v>14609208</v>
      </c>
      <c r="E405" s="148"/>
      <c r="F405" s="148"/>
    </row>
    <row r="406" spans="1:6" ht="33.75" hidden="1" customHeight="1" outlineLevel="1">
      <c r="A406" s="163" t="s">
        <v>214</v>
      </c>
      <c r="B406" s="164"/>
      <c r="C406" s="165">
        <v>19504</v>
      </c>
      <c r="D406" s="152">
        <v>19825709.969999999</v>
      </c>
      <c r="E406" s="148"/>
      <c r="F406" s="148"/>
    </row>
    <row r="407" spans="1:6" ht="33.75" hidden="1" customHeight="1" outlineLevel="1">
      <c r="A407" s="163" t="s">
        <v>273</v>
      </c>
      <c r="B407" s="164"/>
      <c r="C407" s="165"/>
      <c r="D407" s="152"/>
      <c r="E407" s="148"/>
      <c r="F407" s="148"/>
    </row>
    <row r="408" spans="1:6" ht="33.75" hidden="1" customHeight="1" outlineLevel="1">
      <c r="A408" s="163" t="s">
        <v>215</v>
      </c>
      <c r="B408" s="164"/>
      <c r="C408" s="165">
        <v>2917</v>
      </c>
      <c r="D408" s="152">
        <v>4708754.8</v>
      </c>
      <c r="E408" s="148"/>
      <c r="F408" s="148"/>
    </row>
    <row r="409" spans="1:6" ht="33.75" hidden="1" customHeight="1" outlineLevel="1">
      <c r="A409" s="163" t="s">
        <v>216</v>
      </c>
      <c r="B409" s="164"/>
      <c r="C409" s="165">
        <v>0</v>
      </c>
      <c r="D409" s="152">
        <v>0</v>
      </c>
      <c r="E409" s="148"/>
      <c r="F409" s="148"/>
    </row>
    <row r="410" spans="1:6" ht="33.75" hidden="1" customHeight="1" outlineLevel="1">
      <c r="A410" s="163" t="s">
        <v>217</v>
      </c>
      <c r="B410" s="164"/>
      <c r="C410" s="165">
        <v>8329</v>
      </c>
      <c r="D410" s="152">
        <v>8037756.6900000013</v>
      </c>
      <c r="E410" s="148"/>
      <c r="F410" s="148"/>
    </row>
    <row r="411" spans="1:6" ht="33.75" hidden="1" customHeight="1" outlineLevel="1">
      <c r="A411" s="163" t="s">
        <v>218</v>
      </c>
      <c r="B411" s="164"/>
      <c r="C411" s="165">
        <v>25884</v>
      </c>
      <c r="D411" s="152">
        <v>25515760</v>
      </c>
      <c r="E411" s="148"/>
      <c r="F411" s="148"/>
    </row>
    <row r="412" spans="1:6" ht="33.75" hidden="1" customHeight="1" outlineLevel="1">
      <c r="A412" s="163" t="s">
        <v>219</v>
      </c>
      <c r="B412" s="164"/>
      <c r="C412" s="165">
        <v>3726</v>
      </c>
      <c r="D412" s="152">
        <v>3555112.5799999996</v>
      </c>
      <c r="E412" s="148"/>
      <c r="F412" s="148"/>
    </row>
    <row r="413" spans="1:6" ht="33.75" hidden="1" customHeight="1" outlineLevel="1">
      <c r="A413" s="163" t="s">
        <v>323</v>
      </c>
      <c r="B413" s="164"/>
      <c r="C413" s="165">
        <v>35</v>
      </c>
      <c r="D413" s="152">
        <v>41342.35</v>
      </c>
      <c r="E413" s="148"/>
      <c r="F413" s="148"/>
    </row>
    <row r="414" spans="1:6" ht="33.75" hidden="1" customHeight="1" outlineLevel="1">
      <c r="A414" s="163" t="s">
        <v>220</v>
      </c>
      <c r="B414" s="164"/>
      <c r="C414" s="165">
        <v>56</v>
      </c>
      <c r="D414" s="152">
        <v>80743.009999999995</v>
      </c>
      <c r="E414" s="148"/>
      <c r="F414" s="148"/>
    </row>
    <row r="415" spans="1:6" ht="33.75" hidden="1" customHeight="1" outlineLevel="1">
      <c r="A415" s="163" t="s">
        <v>221</v>
      </c>
      <c r="B415" s="164"/>
      <c r="C415" s="165">
        <v>1351</v>
      </c>
      <c r="D415" s="152">
        <v>1334307.1000000001</v>
      </c>
      <c r="E415" s="148"/>
      <c r="F415" s="148"/>
    </row>
    <row r="416" spans="1:6" ht="33.75" hidden="1" customHeight="1" outlineLevel="1">
      <c r="A416" s="163" t="s">
        <v>274</v>
      </c>
      <c r="B416" s="164"/>
      <c r="C416" s="165">
        <v>354</v>
      </c>
      <c r="D416" s="152">
        <v>359279</v>
      </c>
      <c r="E416" s="148"/>
      <c r="F416" s="148"/>
    </row>
    <row r="417" spans="1:6" ht="33.75" hidden="1" customHeight="1" outlineLevel="1">
      <c r="A417" s="163" t="s">
        <v>222</v>
      </c>
      <c r="B417" s="164"/>
      <c r="C417" s="165">
        <v>40008</v>
      </c>
      <c r="D417" s="152">
        <v>38875725.209999993</v>
      </c>
      <c r="E417" s="148"/>
      <c r="F417" s="148"/>
    </row>
    <row r="418" spans="1:6" ht="33.75" hidden="1" customHeight="1" outlineLevel="1">
      <c r="A418" s="163" t="s">
        <v>278</v>
      </c>
      <c r="B418" s="164"/>
      <c r="C418" s="165"/>
      <c r="D418" s="152"/>
      <c r="E418" s="148"/>
      <c r="F418" s="148"/>
    </row>
    <row r="419" spans="1:6" ht="33.75" hidden="1" customHeight="1" outlineLevel="1">
      <c r="A419" s="163" t="s">
        <v>223</v>
      </c>
      <c r="B419" s="164"/>
      <c r="C419" s="165">
        <v>21259.572626129113</v>
      </c>
      <c r="D419" s="152">
        <v>36155333.933133714</v>
      </c>
      <c r="E419" s="148"/>
      <c r="F419" s="148"/>
    </row>
    <row r="420" spans="1:6" ht="33.75" hidden="1" customHeight="1" outlineLevel="1">
      <c r="A420" s="163" t="s">
        <v>224</v>
      </c>
      <c r="B420" s="164"/>
      <c r="C420" s="165">
        <v>7823</v>
      </c>
      <c r="D420" s="152">
        <v>8335183</v>
      </c>
      <c r="E420" s="148"/>
      <c r="F420" s="148"/>
    </row>
    <row r="421" spans="1:6" ht="33.75" hidden="1" customHeight="1" outlineLevel="1">
      <c r="A421" s="163" t="s">
        <v>225</v>
      </c>
      <c r="B421" s="164"/>
      <c r="C421" s="165">
        <v>10298</v>
      </c>
      <c r="D421" s="152">
        <v>16385603.5</v>
      </c>
      <c r="E421" s="148"/>
      <c r="F421" s="148"/>
    </row>
    <row r="422" spans="1:6" ht="14.1" customHeight="1" collapsed="1">
      <c r="A422" s="167" t="s">
        <v>305</v>
      </c>
      <c r="B422" s="164">
        <v>300</v>
      </c>
      <c r="C422" s="165">
        <f>SUM($C$394:$C$421)</f>
        <v>286627.57262612914</v>
      </c>
      <c r="D422" s="152">
        <f>SUM($D$394:$D$421)</f>
        <v>307892331.53313369</v>
      </c>
      <c r="E422" s="148"/>
      <c r="F422" s="148"/>
    </row>
    <row r="423" spans="1:6" ht="33.75" hidden="1" customHeight="1" outlineLevel="1">
      <c r="A423" s="163" t="s">
        <v>322</v>
      </c>
      <c r="B423" s="164"/>
      <c r="C423" s="165"/>
      <c r="D423" s="152"/>
      <c r="E423" s="148"/>
      <c r="F423" s="148"/>
    </row>
    <row r="424" spans="1:6" ht="33.75" hidden="1" customHeight="1" outlineLevel="1">
      <c r="A424" s="163" t="s">
        <v>272</v>
      </c>
      <c r="B424" s="164"/>
      <c r="C424" s="165">
        <v>86</v>
      </c>
      <c r="D424" s="152">
        <v>154432.10999999999</v>
      </c>
      <c r="E424" s="148"/>
      <c r="F424" s="148"/>
    </row>
    <row r="425" spans="1:6" ht="33.75" hidden="1" customHeight="1" outlineLevel="1">
      <c r="A425" s="163" t="s">
        <v>203</v>
      </c>
      <c r="B425" s="164"/>
      <c r="C425" s="165">
        <v>6668</v>
      </c>
      <c r="D425" s="152">
        <v>9058736</v>
      </c>
      <c r="E425" s="148"/>
      <c r="F425" s="148"/>
    </row>
    <row r="426" spans="1:6" ht="33.75" hidden="1" customHeight="1" outlineLevel="1">
      <c r="A426" s="163" t="s">
        <v>204</v>
      </c>
      <c r="B426" s="164"/>
      <c r="C426" s="165">
        <v>5360</v>
      </c>
      <c r="D426" s="152">
        <v>7226759.9999999991</v>
      </c>
      <c r="E426" s="148"/>
      <c r="F426" s="148"/>
    </row>
    <row r="427" spans="1:6" ht="33.75" hidden="1" customHeight="1" outlineLevel="1">
      <c r="A427" s="163" t="s">
        <v>205</v>
      </c>
      <c r="B427" s="164"/>
      <c r="C427" s="166"/>
      <c r="D427" s="151"/>
      <c r="E427" s="148"/>
      <c r="F427" s="148"/>
    </row>
    <row r="428" spans="1:6" ht="33.75" hidden="1" customHeight="1" outlineLevel="1">
      <c r="A428" s="163" t="s">
        <v>206</v>
      </c>
      <c r="B428" s="164"/>
      <c r="C428" s="166">
        <v>786</v>
      </c>
      <c r="D428" s="151">
        <v>1338415.79</v>
      </c>
      <c r="E428" s="148"/>
      <c r="F428" s="148"/>
    </row>
    <row r="429" spans="1:6" ht="33.75" hidden="1" customHeight="1" outlineLevel="1">
      <c r="A429" s="163" t="s">
        <v>207</v>
      </c>
      <c r="B429" s="164"/>
      <c r="C429" s="166">
        <v>4</v>
      </c>
      <c r="D429" s="151">
        <v>8655</v>
      </c>
      <c r="E429" s="148"/>
      <c r="F429" s="148"/>
    </row>
    <row r="430" spans="1:6" ht="33.75" hidden="1" customHeight="1" outlineLevel="1">
      <c r="A430" s="163" t="s">
        <v>208</v>
      </c>
      <c r="B430" s="164"/>
      <c r="C430" s="165">
        <v>12430</v>
      </c>
      <c r="D430" s="152">
        <v>16954106</v>
      </c>
      <c r="E430" s="148"/>
      <c r="F430" s="148"/>
    </row>
    <row r="431" spans="1:6" ht="33.75" hidden="1" customHeight="1" outlineLevel="1">
      <c r="A431" s="163" t="s">
        <v>209</v>
      </c>
      <c r="B431" s="164"/>
      <c r="C431" s="165">
        <v>2424</v>
      </c>
      <c r="D431" s="152">
        <v>3444776</v>
      </c>
      <c r="E431" s="148"/>
      <c r="F431" s="148"/>
    </row>
    <row r="432" spans="1:6" ht="33.75" hidden="1" customHeight="1" outlineLevel="1">
      <c r="A432" s="163" t="s">
        <v>211</v>
      </c>
      <c r="B432" s="164"/>
      <c r="C432" s="165">
        <v>18014</v>
      </c>
      <c r="D432" s="152">
        <v>24926969</v>
      </c>
      <c r="E432" s="148"/>
      <c r="F432" s="148"/>
    </row>
    <row r="433" spans="1:6" ht="33.75" hidden="1" customHeight="1" outlineLevel="1">
      <c r="A433" s="163" t="s">
        <v>212</v>
      </c>
      <c r="B433" s="164"/>
      <c r="C433" s="165">
        <v>15707</v>
      </c>
      <c r="D433" s="152">
        <v>21587393</v>
      </c>
      <c r="E433" s="148"/>
      <c r="F433" s="148"/>
    </row>
    <row r="434" spans="1:6" ht="33.75" hidden="1" customHeight="1" outlineLevel="1">
      <c r="A434" s="163" t="s">
        <v>213</v>
      </c>
      <c r="B434" s="164"/>
      <c r="C434" s="165">
        <v>8799</v>
      </c>
      <c r="D434" s="152">
        <v>11964716</v>
      </c>
      <c r="E434" s="148"/>
      <c r="F434" s="148"/>
    </row>
    <row r="435" spans="1:6" ht="33.75" hidden="1" customHeight="1" outlineLevel="1">
      <c r="A435" s="163" t="s">
        <v>214</v>
      </c>
      <c r="B435" s="164"/>
      <c r="C435" s="165">
        <v>8792</v>
      </c>
      <c r="D435" s="152">
        <v>12250530.609999999</v>
      </c>
      <c r="E435" s="148"/>
      <c r="F435" s="148"/>
    </row>
    <row r="436" spans="1:6" ht="33.75" hidden="1" customHeight="1" outlineLevel="1">
      <c r="A436" s="163" t="s">
        <v>273</v>
      </c>
      <c r="B436" s="164"/>
      <c r="C436" s="165"/>
      <c r="D436" s="152"/>
      <c r="E436" s="148"/>
      <c r="F436" s="148"/>
    </row>
    <row r="437" spans="1:6" ht="33.75" hidden="1" customHeight="1" outlineLevel="1">
      <c r="A437" s="163" t="s">
        <v>215</v>
      </c>
      <c r="B437" s="164"/>
      <c r="C437" s="165">
        <v>1757</v>
      </c>
      <c r="D437" s="152">
        <v>3729571.3</v>
      </c>
      <c r="E437" s="148"/>
      <c r="F437" s="148"/>
    </row>
    <row r="438" spans="1:6" ht="33.75" hidden="1" customHeight="1" outlineLevel="1">
      <c r="A438" s="163" t="s">
        <v>216</v>
      </c>
      <c r="B438" s="164"/>
      <c r="C438" s="165">
        <v>0</v>
      </c>
      <c r="D438" s="152">
        <v>0</v>
      </c>
      <c r="E438" s="148"/>
      <c r="F438" s="148"/>
    </row>
    <row r="439" spans="1:6" ht="33.75" hidden="1" customHeight="1" outlineLevel="1">
      <c r="A439" s="163" t="s">
        <v>217</v>
      </c>
      <c r="B439" s="164"/>
      <c r="C439" s="165">
        <v>4201</v>
      </c>
      <c r="D439" s="152">
        <v>5240355.7500000009</v>
      </c>
      <c r="E439" s="148"/>
      <c r="F439" s="148"/>
    </row>
    <row r="440" spans="1:6" ht="33.75" hidden="1" customHeight="1" outlineLevel="1">
      <c r="A440" s="163" t="s">
        <v>218</v>
      </c>
      <c r="B440" s="164"/>
      <c r="C440" s="165">
        <v>13968</v>
      </c>
      <c r="D440" s="152">
        <v>19125188</v>
      </c>
      <c r="E440" s="148"/>
      <c r="F440" s="148"/>
    </row>
    <row r="441" spans="1:6" ht="33.75" hidden="1" customHeight="1" outlineLevel="1">
      <c r="A441" s="163" t="s">
        <v>219</v>
      </c>
      <c r="B441" s="164"/>
      <c r="C441" s="165">
        <v>1970</v>
      </c>
      <c r="D441" s="152">
        <v>2873578.8700000006</v>
      </c>
      <c r="E441" s="148"/>
      <c r="F441" s="148"/>
    </row>
    <row r="442" spans="1:6" ht="33.75" hidden="1" customHeight="1" outlineLevel="1">
      <c r="A442" s="163" t="s">
        <v>323</v>
      </c>
      <c r="B442" s="164"/>
      <c r="C442" s="165">
        <v>22</v>
      </c>
      <c r="D442" s="152">
        <v>34447.369999999995</v>
      </c>
      <c r="E442" s="148"/>
      <c r="F442" s="148"/>
    </row>
    <row r="443" spans="1:6" ht="33.75" hidden="1" customHeight="1" outlineLevel="1">
      <c r="A443" s="163" t="s">
        <v>220</v>
      </c>
      <c r="B443" s="164"/>
      <c r="C443" s="165">
        <v>24</v>
      </c>
      <c r="D443" s="152">
        <v>40626.980000000003</v>
      </c>
      <c r="E443" s="148"/>
      <c r="F443" s="148"/>
    </row>
    <row r="444" spans="1:6" ht="33.75" hidden="1" customHeight="1" outlineLevel="1">
      <c r="A444" s="163" t="s">
        <v>221</v>
      </c>
      <c r="B444" s="164"/>
      <c r="C444" s="165">
        <v>389</v>
      </c>
      <c r="D444" s="152">
        <v>571120.94999999995</v>
      </c>
      <c r="E444" s="148"/>
      <c r="F444" s="148"/>
    </row>
    <row r="445" spans="1:6" ht="33.75" hidden="1" customHeight="1" outlineLevel="1">
      <c r="A445" s="163" t="s">
        <v>274</v>
      </c>
      <c r="B445" s="164"/>
      <c r="C445" s="165">
        <v>135</v>
      </c>
      <c r="D445" s="152">
        <v>204616</v>
      </c>
      <c r="E445" s="148"/>
      <c r="F445" s="148"/>
    </row>
    <row r="446" spans="1:6" ht="33.75" hidden="1" customHeight="1" outlineLevel="1">
      <c r="A446" s="163" t="s">
        <v>222</v>
      </c>
      <c r="B446" s="164"/>
      <c r="C446" s="165">
        <v>21378</v>
      </c>
      <c r="D446" s="152">
        <v>28431357.440000005</v>
      </c>
      <c r="E446" s="148"/>
      <c r="F446" s="148"/>
    </row>
    <row r="447" spans="1:6" ht="33.75" hidden="1" customHeight="1" outlineLevel="1">
      <c r="A447" s="163" t="s">
        <v>278</v>
      </c>
      <c r="B447" s="164"/>
      <c r="C447" s="165"/>
      <c r="D447" s="152"/>
      <c r="E447" s="148"/>
      <c r="F447" s="148"/>
    </row>
    <row r="448" spans="1:6" ht="33.75" hidden="1" customHeight="1" outlineLevel="1">
      <c r="A448" s="163" t="s">
        <v>223</v>
      </c>
      <c r="B448" s="164"/>
      <c r="C448" s="165">
        <v>9968.5938462652139</v>
      </c>
      <c r="D448" s="152">
        <v>20418917.501679502</v>
      </c>
      <c r="E448" s="148"/>
      <c r="F448" s="148"/>
    </row>
    <row r="449" spans="1:6" ht="33.75" hidden="1" customHeight="1" outlineLevel="1">
      <c r="A449" s="163" t="s">
        <v>224</v>
      </c>
      <c r="B449" s="164"/>
      <c r="C449" s="165">
        <v>3255</v>
      </c>
      <c r="D449" s="152">
        <v>4756190</v>
      </c>
      <c r="E449" s="148"/>
      <c r="F449" s="148"/>
    </row>
    <row r="450" spans="1:6" ht="33.75" hidden="1" customHeight="1" outlineLevel="1">
      <c r="A450" s="163" t="s">
        <v>225</v>
      </c>
      <c r="B450" s="164"/>
      <c r="C450" s="165">
        <v>4062</v>
      </c>
      <c r="D450" s="152">
        <v>8447183.8800000008</v>
      </c>
      <c r="E450" s="148"/>
      <c r="F450" s="148"/>
    </row>
    <row r="451" spans="1:6" ht="14.1" customHeight="1" collapsed="1">
      <c r="A451" s="167" t="s">
        <v>306</v>
      </c>
      <c r="B451" s="164">
        <v>400</v>
      </c>
      <c r="C451" s="165">
        <f>SUM($C$423:$C$450)</f>
        <v>140199.59384626523</v>
      </c>
      <c r="D451" s="152">
        <f>SUM($D$423:$D$450)</f>
        <v>202788643.55167949</v>
      </c>
      <c r="E451" s="148"/>
      <c r="F451" s="148"/>
    </row>
    <row r="452" spans="1:6" ht="33.75" hidden="1" customHeight="1" outlineLevel="1">
      <c r="A452" s="163" t="s">
        <v>322</v>
      </c>
      <c r="B452" s="164"/>
      <c r="C452" s="165"/>
      <c r="D452" s="152"/>
      <c r="E452" s="148"/>
      <c r="F452" s="148"/>
    </row>
    <row r="453" spans="1:6" ht="33.75" hidden="1" customHeight="1" outlineLevel="1">
      <c r="A453" s="163" t="s">
        <v>272</v>
      </c>
      <c r="B453" s="164"/>
      <c r="C453" s="165">
        <v>44</v>
      </c>
      <c r="D453" s="152">
        <v>102720.09</v>
      </c>
      <c r="E453" s="148"/>
      <c r="F453" s="148"/>
    </row>
    <row r="454" spans="1:6" ht="33.75" hidden="1" customHeight="1" outlineLevel="1">
      <c r="A454" s="163" t="s">
        <v>203</v>
      </c>
      <c r="B454" s="164"/>
      <c r="C454" s="165">
        <v>3140</v>
      </c>
      <c r="D454" s="152">
        <v>5393999</v>
      </c>
      <c r="E454" s="148"/>
      <c r="F454" s="148"/>
    </row>
    <row r="455" spans="1:6" ht="33.75" hidden="1" customHeight="1" outlineLevel="1">
      <c r="A455" s="163" t="s">
        <v>204</v>
      </c>
      <c r="B455" s="164"/>
      <c r="C455" s="165">
        <v>2178</v>
      </c>
      <c r="D455" s="152">
        <v>4058918.3200000008</v>
      </c>
      <c r="E455" s="148"/>
      <c r="F455" s="148"/>
    </row>
    <row r="456" spans="1:6" ht="33.75" hidden="1" customHeight="1" outlineLevel="1">
      <c r="A456" s="163" t="s">
        <v>205</v>
      </c>
      <c r="B456" s="164"/>
      <c r="C456" s="166"/>
      <c r="D456" s="151"/>
      <c r="E456" s="148"/>
      <c r="F456" s="148"/>
    </row>
    <row r="457" spans="1:6" ht="33.75" hidden="1" customHeight="1" outlineLevel="1">
      <c r="A457" s="163" t="s">
        <v>206</v>
      </c>
      <c r="B457" s="164"/>
      <c r="C457" s="166">
        <v>254</v>
      </c>
      <c r="D457" s="151">
        <v>543638.48</v>
      </c>
      <c r="E457" s="148"/>
      <c r="F457" s="148"/>
    </row>
    <row r="458" spans="1:6" ht="33.75" hidden="1" customHeight="1" outlineLevel="1">
      <c r="A458" s="163" t="s">
        <v>207</v>
      </c>
      <c r="B458" s="164"/>
      <c r="C458" s="166">
        <v>4</v>
      </c>
      <c r="D458" s="151">
        <v>10461</v>
      </c>
      <c r="E458" s="148"/>
      <c r="F458" s="148"/>
    </row>
    <row r="459" spans="1:6" ht="33.75" hidden="1" customHeight="1" outlineLevel="1">
      <c r="A459" s="163" t="s">
        <v>208</v>
      </c>
      <c r="B459" s="164"/>
      <c r="C459" s="165">
        <v>6597</v>
      </c>
      <c r="D459" s="152">
        <v>11231005</v>
      </c>
      <c r="E459" s="148"/>
      <c r="F459" s="148"/>
    </row>
    <row r="460" spans="1:6" ht="33.75" hidden="1" customHeight="1" outlineLevel="1">
      <c r="A460" s="163" t="s">
        <v>209</v>
      </c>
      <c r="B460" s="164"/>
      <c r="C460" s="165">
        <v>1194</v>
      </c>
      <c r="D460" s="152">
        <v>2066671</v>
      </c>
      <c r="E460" s="148"/>
      <c r="F460" s="148"/>
    </row>
    <row r="461" spans="1:6" ht="33.75" hidden="1" customHeight="1" outlineLevel="1">
      <c r="A461" s="163" t="s">
        <v>211</v>
      </c>
      <c r="B461" s="164"/>
      <c r="C461" s="165">
        <v>8601</v>
      </c>
      <c r="D461" s="152">
        <v>14604782</v>
      </c>
      <c r="E461" s="148"/>
      <c r="F461" s="148"/>
    </row>
    <row r="462" spans="1:6" ht="33.75" hidden="1" customHeight="1" outlineLevel="1">
      <c r="A462" s="163" t="s">
        <v>212</v>
      </c>
      <c r="B462" s="164"/>
      <c r="C462" s="165">
        <v>7770</v>
      </c>
      <c r="D462" s="152">
        <v>13500324</v>
      </c>
      <c r="E462" s="148"/>
      <c r="F462" s="148"/>
    </row>
    <row r="463" spans="1:6" ht="33.75" hidden="1" customHeight="1" outlineLevel="1">
      <c r="A463" s="163" t="s">
        <v>213</v>
      </c>
      <c r="B463" s="164"/>
      <c r="C463" s="165">
        <v>4607</v>
      </c>
      <c r="D463" s="152">
        <v>7953825</v>
      </c>
      <c r="E463" s="148"/>
      <c r="F463" s="148"/>
    </row>
    <row r="464" spans="1:6" ht="33.75" hidden="1" customHeight="1" outlineLevel="1">
      <c r="A464" s="163" t="s">
        <v>214</v>
      </c>
      <c r="B464" s="164"/>
      <c r="C464" s="165">
        <v>4305</v>
      </c>
      <c r="D464" s="152">
        <v>7186997.5999999996</v>
      </c>
      <c r="E464" s="148"/>
      <c r="F464" s="148"/>
    </row>
    <row r="465" spans="1:6" ht="33.75" hidden="1" customHeight="1" outlineLevel="1">
      <c r="A465" s="163" t="s">
        <v>273</v>
      </c>
      <c r="B465" s="164"/>
      <c r="C465" s="165"/>
      <c r="D465" s="152"/>
      <c r="E465" s="148"/>
      <c r="F465" s="148"/>
    </row>
    <row r="466" spans="1:6" ht="33.75" hidden="1" customHeight="1" outlineLevel="1">
      <c r="A466" s="163" t="s">
        <v>215</v>
      </c>
      <c r="B466" s="164"/>
      <c r="C466" s="165">
        <v>880</v>
      </c>
      <c r="D466" s="152">
        <v>2269602.1</v>
      </c>
      <c r="E466" s="148"/>
      <c r="F466" s="148"/>
    </row>
    <row r="467" spans="1:6" ht="33.75" hidden="1" customHeight="1" outlineLevel="1">
      <c r="A467" s="163" t="s">
        <v>216</v>
      </c>
      <c r="B467" s="164"/>
      <c r="C467" s="165">
        <v>0</v>
      </c>
      <c r="D467" s="152">
        <v>0</v>
      </c>
      <c r="E467" s="148"/>
      <c r="F467" s="148"/>
    </row>
    <row r="468" spans="1:6" ht="33.75" hidden="1" customHeight="1" outlineLevel="1">
      <c r="A468" s="163" t="s">
        <v>217</v>
      </c>
      <c r="B468" s="164"/>
      <c r="C468" s="165">
        <v>1961</v>
      </c>
      <c r="D468" s="152">
        <v>3009633.95</v>
      </c>
      <c r="E468" s="148"/>
      <c r="F468" s="148"/>
    </row>
    <row r="469" spans="1:6" ht="33.75" hidden="1" customHeight="1" outlineLevel="1">
      <c r="A469" s="163" t="s">
        <v>218</v>
      </c>
      <c r="B469" s="164"/>
      <c r="C469" s="165">
        <v>6833</v>
      </c>
      <c r="D469" s="152">
        <v>11967090</v>
      </c>
      <c r="E469" s="148"/>
      <c r="F469" s="148"/>
    </row>
    <row r="470" spans="1:6" ht="33.75" hidden="1" customHeight="1" outlineLevel="1">
      <c r="A470" s="163" t="s">
        <v>219</v>
      </c>
      <c r="B470" s="164"/>
      <c r="C470" s="165">
        <v>533</v>
      </c>
      <c r="D470" s="152">
        <v>1081703.0100000002</v>
      </c>
      <c r="E470" s="148"/>
      <c r="F470" s="148"/>
    </row>
    <row r="471" spans="1:6" ht="33.75" hidden="1" customHeight="1" outlineLevel="1">
      <c r="A471" s="163" t="s">
        <v>323</v>
      </c>
      <c r="B471" s="164"/>
      <c r="C471" s="165">
        <v>10</v>
      </c>
      <c r="D471" s="152">
        <v>17563</v>
      </c>
      <c r="E471" s="148"/>
      <c r="F471" s="148"/>
    </row>
    <row r="472" spans="1:6" ht="33.75" hidden="1" customHeight="1" outlineLevel="1">
      <c r="A472" s="163" t="s">
        <v>220</v>
      </c>
      <c r="B472" s="164"/>
      <c r="C472" s="165">
        <v>4</v>
      </c>
      <c r="D472" s="152">
        <v>8162.95</v>
      </c>
      <c r="E472" s="148"/>
      <c r="F472" s="148"/>
    </row>
    <row r="473" spans="1:6" ht="33.75" hidden="1" customHeight="1" outlineLevel="1">
      <c r="A473" s="163" t="s">
        <v>221</v>
      </c>
      <c r="B473" s="164"/>
      <c r="C473" s="165">
        <v>153</v>
      </c>
      <c r="D473" s="152">
        <v>287553.3</v>
      </c>
      <c r="E473" s="148"/>
      <c r="F473" s="148"/>
    </row>
    <row r="474" spans="1:6" ht="33.75" hidden="1" customHeight="1" outlineLevel="1">
      <c r="A474" s="163" t="s">
        <v>274</v>
      </c>
      <c r="B474" s="164"/>
      <c r="C474" s="165">
        <v>45</v>
      </c>
      <c r="D474" s="152">
        <v>90651</v>
      </c>
      <c r="E474" s="148"/>
      <c r="F474" s="148"/>
    </row>
    <row r="475" spans="1:6" ht="33.75" hidden="1" customHeight="1" outlineLevel="1">
      <c r="A475" s="163" t="s">
        <v>222</v>
      </c>
      <c r="B475" s="164"/>
      <c r="C475" s="165">
        <v>11253</v>
      </c>
      <c r="D475" s="152">
        <v>19028816.450000003</v>
      </c>
      <c r="E475" s="148"/>
      <c r="F475" s="148"/>
    </row>
    <row r="476" spans="1:6" ht="33.75" hidden="1" customHeight="1" outlineLevel="1">
      <c r="A476" s="163" t="s">
        <v>278</v>
      </c>
      <c r="B476" s="164"/>
      <c r="C476" s="165"/>
      <c r="D476" s="152"/>
      <c r="E476" s="148"/>
      <c r="F476" s="148"/>
    </row>
    <row r="477" spans="1:6" ht="33.75" hidden="1" customHeight="1" outlineLevel="1">
      <c r="A477" s="163" t="s">
        <v>223</v>
      </c>
      <c r="B477" s="164"/>
      <c r="C477" s="165">
        <v>4698.5794300064217</v>
      </c>
      <c r="D477" s="152">
        <v>11823089.481913548</v>
      </c>
      <c r="E477" s="148"/>
      <c r="F477" s="148"/>
    </row>
    <row r="478" spans="1:6" ht="33.75" hidden="1" customHeight="1" outlineLevel="1">
      <c r="A478" s="163" t="s">
        <v>224</v>
      </c>
      <c r="B478" s="164"/>
      <c r="C478" s="165">
        <v>1391</v>
      </c>
      <c r="D478" s="152">
        <v>2350808</v>
      </c>
      <c r="E478" s="148"/>
      <c r="F478" s="148"/>
    </row>
    <row r="479" spans="1:6" ht="33.75" hidden="1" customHeight="1" outlineLevel="1">
      <c r="A479" s="163" t="s">
        <v>225</v>
      </c>
      <c r="B479" s="164"/>
      <c r="C479" s="165">
        <v>1815</v>
      </c>
      <c r="D479" s="152">
        <v>4683363.24</v>
      </c>
      <c r="E479" s="148"/>
      <c r="F479" s="148"/>
    </row>
    <row r="480" spans="1:6" ht="14.1" customHeight="1" collapsed="1">
      <c r="A480" s="167" t="s">
        <v>307</v>
      </c>
      <c r="B480" s="164">
        <v>500</v>
      </c>
      <c r="C480" s="165">
        <f>SUM($C$452:$C$479)</f>
        <v>68270.579430006415</v>
      </c>
      <c r="D480" s="152">
        <f>SUM($D$452:$D$479)</f>
        <v>123271377.97191356</v>
      </c>
      <c r="E480" s="148"/>
      <c r="F480" s="148"/>
    </row>
    <row r="481" spans="1:6" ht="33.75" hidden="1" customHeight="1" outlineLevel="1">
      <c r="A481" s="163" t="s">
        <v>322</v>
      </c>
      <c r="B481" s="164"/>
      <c r="C481" s="165"/>
      <c r="D481" s="152"/>
      <c r="E481" s="148"/>
      <c r="F481" s="148"/>
    </row>
    <row r="482" spans="1:6" ht="33.75" hidden="1" customHeight="1" outlineLevel="1">
      <c r="A482" s="163" t="s">
        <v>272</v>
      </c>
      <c r="B482" s="164"/>
      <c r="C482" s="165">
        <v>48</v>
      </c>
      <c r="D482" s="152">
        <v>162153.9</v>
      </c>
      <c r="E482" s="148"/>
      <c r="F482" s="148"/>
    </row>
    <row r="483" spans="1:6" ht="33.75" hidden="1" customHeight="1" outlineLevel="1">
      <c r="A483" s="163" t="s">
        <v>203</v>
      </c>
      <c r="B483" s="164"/>
      <c r="C483" s="165">
        <v>3300</v>
      </c>
      <c r="D483" s="152">
        <v>9646190</v>
      </c>
      <c r="E483" s="148"/>
      <c r="F483" s="148"/>
    </row>
    <row r="484" spans="1:6" ht="33.75" hidden="1" customHeight="1" outlineLevel="1">
      <c r="A484" s="163" t="s">
        <v>204</v>
      </c>
      <c r="B484" s="164"/>
      <c r="C484" s="165">
        <v>1792</v>
      </c>
      <c r="D484" s="152">
        <v>5170600.2</v>
      </c>
      <c r="E484" s="148"/>
      <c r="F484" s="148"/>
    </row>
    <row r="485" spans="1:6" ht="33.75" hidden="1" customHeight="1" outlineLevel="1">
      <c r="A485" s="163" t="s">
        <v>205</v>
      </c>
      <c r="B485" s="164"/>
      <c r="C485" s="166"/>
      <c r="D485" s="151"/>
      <c r="E485" s="148"/>
      <c r="F485" s="148"/>
    </row>
    <row r="486" spans="1:6" ht="33.75" hidden="1" customHeight="1" outlineLevel="1">
      <c r="A486" s="163" t="s">
        <v>206</v>
      </c>
      <c r="B486" s="164"/>
      <c r="C486" s="166">
        <v>1</v>
      </c>
      <c r="D486" s="151">
        <v>1860.89</v>
      </c>
      <c r="E486" s="148"/>
      <c r="F486" s="148"/>
    </row>
    <row r="487" spans="1:6" ht="33.75" hidden="1" customHeight="1" outlineLevel="1">
      <c r="A487" s="163" t="s">
        <v>207</v>
      </c>
      <c r="B487" s="164"/>
      <c r="C487" s="166">
        <v>9</v>
      </c>
      <c r="D487" s="151">
        <v>35528</v>
      </c>
      <c r="E487" s="148"/>
      <c r="F487" s="148"/>
    </row>
    <row r="488" spans="1:6" ht="33.75" hidden="1" customHeight="1" outlineLevel="1">
      <c r="A488" s="163" t="s">
        <v>208</v>
      </c>
      <c r="B488" s="164"/>
      <c r="C488" s="165">
        <v>7243</v>
      </c>
      <c r="D488" s="152">
        <v>21427268</v>
      </c>
      <c r="E488" s="148"/>
      <c r="F488" s="148"/>
    </row>
    <row r="489" spans="1:6" ht="33.75" hidden="1" customHeight="1" outlineLevel="1">
      <c r="A489" s="163" t="s">
        <v>209</v>
      </c>
      <c r="B489" s="164"/>
      <c r="C489" s="165">
        <v>1259</v>
      </c>
      <c r="D489" s="152">
        <v>3748640</v>
      </c>
      <c r="E489" s="148"/>
      <c r="F489" s="148"/>
    </row>
    <row r="490" spans="1:6" ht="33.75" hidden="1" customHeight="1" outlineLevel="1">
      <c r="A490" s="163" t="s">
        <v>211</v>
      </c>
      <c r="B490" s="164"/>
      <c r="C490" s="165">
        <v>10339</v>
      </c>
      <c r="D490" s="152">
        <v>29419653</v>
      </c>
      <c r="E490" s="148"/>
      <c r="F490" s="148"/>
    </row>
    <row r="491" spans="1:6" ht="33.75" hidden="1" customHeight="1" outlineLevel="1">
      <c r="A491" s="163" t="s">
        <v>212</v>
      </c>
      <c r="B491" s="164"/>
      <c r="C491" s="165">
        <v>7010</v>
      </c>
      <c r="D491" s="152">
        <v>21019106</v>
      </c>
      <c r="E491" s="148"/>
      <c r="F491" s="148"/>
    </row>
    <row r="492" spans="1:6" ht="33.75" hidden="1" customHeight="1" outlineLevel="1">
      <c r="A492" s="163" t="s">
        <v>213</v>
      </c>
      <c r="B492" s="164"/>
      <c r="C492" s="165">
        <v>4751</v>
      </c>
      <c r="D492" s="152">
        <v>14549869</v>
      </c>
      <c r="E492" s="148"/>
      <c r="F492" s="148"/>
    </row>
    <row r="493" spans="1:6" ht="33.75" hidden="1" customHeight="1" outlineLevel="1">
      <c r="A493" s="163" t="s">
        <v>214</v>
      </c>
      <c r="B493" s="164"/>
      <c r="C493" s="165">
        <v>4011</v>
      </c>
      <c r="D493" s="152">
        <v>11400461.75</v>
      </c>
      <c r="E493" s="148"/>
      <c r="F493" s="148"/>
    </row>
    <row r="494" spans="1:6" ht="33.75" hidden="1" customHeight="1" outlineLevel="1">
      <c r="A494" s="163" t="s">
        <v>273</v>
      </c>
      <c r="B494" s="164"/>
      <c r="C494" s="165"/>
      <c r="D494" s="152"/>
      <c r="E494" s="148"/>
      <c r="F494" s="148"/>
    </row>
    <row r="495" spans="1:6" ht="33.75" hidden="1" customHeight="1" outlineLevel="1">
      <c r="A495" s="163" t="s">
        <v>215</v>
      </c>
      <c r="B495" s="164"/>
      <c r="C495" s="165">
        <v>944</v>
      </c>
      <c r="D495" s="152">
        <v>3402434.98</v>
      </c>
      <c r="E495" s="148"/>
      <c r="F495" s="148"/>
    </row>
    <row r="496" spans="1:6" ht="33.75" hidden="1" customHeight="1" outlineLevel="1">
      <c r="A496" s="163" t="s">
        <v>216</v>
      </c>
      <c r="B496" s="164"/>
      <c r="C496" s="165">
        <v>0</v>
      </c>
      <c r="D496" s="152">
        <v>0</v>
      </c>
      <c r="E496" s="148"/>
      <c r="F496" s="148"/>
    </row>
    <row r="497" spans="1:6" ht="33.75" hidden="1" customHeight="1" outlineLevel="1">
      <c r="A497" s="163" t="s">
        <v>217</v>
      </c>
      <c r="B497" s="164"/>
      <c r="C497" s="165">
        <v>1604</v>
      </c>
      <c r="D497" s="152">
        <v>3422057.18</v>
      </c>
      <c r="E497" s="148"/>
      <c r="F497" s="148"/>
    </row>
    <row r="498" spans="1:6" ht="33.75" hidden="1" customHeight="1" outlineLevel="1">
      <c r="A498" s="163" t="s">
        <v>218</v>
      </c>
      <c r="B498" s="164"/>
      <c r="C498" s="165">
        <v>6272</v>
      </c>
      <c r="D498" s="152">
        <v>18594700</v>
      </c>
      <c r="E498" s="148"/>
      <c r="F498" s="148"/>
    </row>
    <row r="499" spans="1:6" ht="33.75" hidden="1" customHeight="1" outlineLevel="1">
      <c r="A499" s="163" t="s">
        <v>219</v>
      </c>
      <c r="B499" s="164"/>
      <c r="C499" s="165">
        <v>206</v>
      </c>
      <c r="D499" s="152">
        <v>630674.74</v>
      </c>
      <c r="E499" s="148"/>
      <c r="F499" s="148"/>
    </row>
    <row r="500" spans="1:6" ht="33.75" hidden="1" customHeight="1" outlineLevel="1">
      <c r="A500" s="163" t="s">
        <v>323</v>
      </c>
      <c r="B500" s="164"/>
      <c r="C500" s="165">
        <v>5</v>
      </c>
      <c r="D500" s="152">
        <v>16005</v>
      </c>
      <c r="E500" s="148"/>
      <c r="F500" s="148"/>
    </row>
    <row r="501" spans="1:6" ht="33.75" hidden="1" customHeight="1" outlineLevel="1">
      <c r="A501" s="163" t="s">
        <v>220</v>
      </c>
      <c r="B501" s="164"/>
      <c r="C501" s="165">
        <v>5</v>
      </c>
      <c r="D501" s="152">
        <v>14356.35</v>
      </c>
      <c r="E501" s="148"/>
      <c r="F501" s="148"/>
    </row>
    <row r="502" spans="1:6" ht="33.75" hidden="1" customHeight="1" outlineLevel="1">
      <c r="A502" s="163" t="s">
        <v>221</v>
      </c>
      <c r="B502" s="164"/>
      <c r="C502" s="165">
        <v>163</v>
      </c>
      <c r="D502" s="152">
        <v>481250.65</v>
      </c>
      <c r="E502" s="148"/>
      <c r="F502" s="148"/>
    </row>
    <row r="503" spans="1:6" ht="33.75" hidden="1" customHeight="1" outlineLevel="1">
      <c r="A503" s="163" t="s">
        <v>274</v>
      </c>
      <c r="B503" s="164"/>
      <c r="C503" s="165">
        <v>17</v>
      </c>
      <c r="D503" s="152">
        <v>51950</v>
      </c>
      <c r="E503" s="148"/>
      <c r="F503" s="148"/>
    </row>
    <row r="504" spans="1:6" ht="33.75" hidden="1" customHeight="1" outlineLevel="1">
      <c r="A504" s="163" t="s">
        <v>222</v>
      </c>
      <c r="B504" s="164"/>
      <c r="C504" s="165">
        <v>11171</v>
      </c>
      <c r="D504" s="152">
        <v>32700420.969999999</v>
      </c>
      <c r="E504" s="148"/>
      <c r="F504" s="148"/>
    </row>
    <row r="505" spans="1:6" ht="33.75" hidden="1" customHeight="1" outlineLevel="1">
      <c r="A505" s="163" t="s">
        <v>278</v>
      </c>
      <c r="B505" s="164"/>
      <c r="C505" s="165"/>
      <c r="D505" s="152"/>
      <c r="E505" s="148"/>
      <c r="F505" s="148"/>
    </row>
    <row r="506" spans="1:6" ht="33.75" hidden="1" customHeight="1" outlineLevel="1">
      <c r="A506" s="163" t="s">
        <v>223</v>
      </c>
      <c r="B506" s="164"/>
      <c r="C506" s="165">
        <v>3724.4670927781526</v>
      </c>
      <c r="D506" s="152">
        <v>18895574.041448619</v>
      </c>
      <c r="E506" s="148"/>
      <c r="F506" s="148"/>
    </row>
    <row r="507" spans="1:6" ht="33.75" hidden="1" customHeight="1" outlineLevel="1">
      <c r="A507" s="163" t="s">
        <v>224</v>
      </c>
      <c r="B507" s="164"/>
      <c r="C507" s="165">
        <v>1277</v>
      </c>
      <c r="D507" s="152">
        <v>3723874</v>
      </c>
      <c r="E507" s="148"/>
      <c r="F507" s="148"/>
    </row>
    <row r="508" spans="1:6" ht="33.75" hidden="1" customHeight="1" outlineLevel="1">
      <c r="A508" s="163" t="s">
        <v>225</v>
      </c>
      <c r="B508" s="164"/>
      <c r="C508" s="165">
        <v>1725</v>
      </c>
      <c r="D508" s="152">
        <v>6346359.2999999998</v>
      </c>
      <c r="E508" s="148"/>
      <c r="F508" s="148"/>
    </row>
    <row r="509" spans="1:6" ht="14.1" customHeight="1" collapsed="1">
      <c r="A509" s="167" t="s">
        <v>308</v>
      </c>
      <c r="B509" s="164">
        <v>1000</v>
      </c>
      <c r="C509" s="165">
        <f>SUM($C$481:$C$508)</f>
        <v>66876.467092778155</v>
      </c>
      <c r="D509" s="152">
        <f>SUM($D$481:$D$508)</f>
        <v>204860987.95144868</v>
      </c>
      <c r="E509" s="148"/>
      <c r="F509" s="148"/>
    </row>
    <row r="510" spans="1:6" ht="33.75" hidden="1" customHeight="1" outlineLevel="1">
      <c r="A510" s="163" t="s">
        <v>322</v>
      </c>
      <c r="B510" s="164"/>
      <c r="C510" s="165"/>
      <c r="D510" s="152"/>
      <c r="E510" s="148"/>
      <c r="F510" s="148"/>
    </row>
    <row r="511" spans="1:6" ht="33.75" hidden="1" customHeight="1" outlineLevel="1">
      <c r="A511" s="163" t="s">
        <v>272</v>
      </c>
      <c r="B511" s="164"/>
      <c r="C511" s="165">
        <v>12</v>
      </c>
      <c r="D511" s="152">
        <v>72741.039999999994</v>
      </c>
      <c r="E511" s="148"/>
      <c r="F511" s="148"/>
    </row>
    <row r="512" spans="1:6" ht="33.75" hidden="1" customHeight="1" outlineLevel="1">
      <c r="A512" s="163" t="s">
        <v>203</v>
      </c>
      <c r="B512" s="164"/>
      <c r="C512" s="165">
        <v>947</v>
      </c>
      <c r="D512" s="152">
        <v>5011840</v>
      </c>
      <c r="E512" s="148"/>
      <c r="F512" s="148"/>
    </row>
    <row r="513" spans="1:6" ht="33.75" hidden="1" customHeight="1" outlineLevel="1">
      <c r="A513" s="163" t="s">
        <v>204</v>
      </c>
      <c r="B513" s="164"/>
      <c r="C513" s="165">
        <v>456</v>
      </c>
      <c r="D513" s="152">
        <v>2374275.7999999998</v>
      </c>
      <c r="E513" s="148"/>
      <c r="F513" s="148"/>
    </row>
    <row r="514" spans="1:6" ht="33.75" hidden="1" customHeight="1" outlineLevel="1">
      <c r="A514" s="163" t="s">
        <v>205</v>
      </c>
      <c r="B514" s="164"/>
      <c r="C514" s="166"/>
      <c r="D514" s="151"/>
      <c r="E514" s="148"/>
      <c r="F514" s="148"/>
    </row>
    <row r="515" spans="1:6" ht="33.75" hidden="1" customHeight="1" outlineLevel="1">
      <c r="A515" s="163" t="s">
        <v>206</v>
      </c>
      <c r="B515" s="164"/>
      <c r="C515" s="166">
        <v>0</v>
      </c>
      <c r="D515" s="151">
        <v>0</v>
      </c>
      <c r="E515" s="148"/>
      <c r="F515" s="148"/>
    </row>
    <row r="516" spans="1:6" ht="33.75" hidden="1" customHeight="1" outlineLevel="1">
      <c r="A516" s="163" t="s">
        <v>207</v>
      </c>
      <c r="B516" s="164"/>
      <c r="C516" s="166">
        <v>12</v>
      </c>
      <c r="D516" s="151">
        <v>96036</v>
      </c>
      <c r="E516" s="148"/>
      <c r="F516" s="148"/>
    </row>
    <row r="517" spans="1:6" ht="33.75" hidden="1" customHeight="1" outlineLevel="1">
      <c r="A517" s="163" t="s">
        <v>208</v>
      </c>
      <c r="B517" s="164"/>
      <c r="C517" s="165">
        <v>2763</v>
      </c>
      <c r="D517" s="152">
        <v>14664163</v>
      </c>
      <c r="E517" s="148"/>
      <c r="F517" s="148"/>
    </row>
    <row r="518" spans="1:6" ht="33.75" hidden="1" customHeight="1" outlineLevel="1">
      <c r="A518" s="163" t="s">
        <v>209</v>
      </c>
      <c r="B518" s="164"/>
      <c r="C518" s="165">
        <v>371</v>
      </c>
      <c r="D518" s="152">
        <v>1965739</v>
      </c>
      <c r="E518" s="148"/>
      <c r="F518" s="148"/>
    </row>
    <row r="519" spans="1:6" ht="33.75" hidden="1" customHeight="1" outlineLevel="1">
      <c r="A519" s="163" t="s">
        <v>211</v>
      </c>
      <c r="B519" s="164"/>
      <c r="C519" s="165">
        <v>4309</v>
      </c>
      <c r="D519" s="152">
        <v>22718607</v>
      </c>
      <c r="E519" s="148"/>
      <c r="F519" s="148"/>
    </row>
    <row r="520" spans="1:6" ht="33.75" hidden="1" customHeight="1" outlineLevel="1">
      <c r="A520" s="163" t="s">
        <v>212</v>
      </c>
      <c r="B520" s="164"/>
      <c r="C520" s="165">
        <v>1746</v>
      </c>
      <c r="D520" s="152">
        <v>9536117</v>
      </c>
      <c r="E520" s="148"/>
      <c r="F520" s="148"/>
    </row>
    <row r="521" spans="1:6" ht="33.75" hidden="1" customHeight="1" outlineLevel="1">
      <c r="A521" s="163" t="s">
        <v>213</v>
      </c>
      <c r="B521" s="164"/>
      <c r="C521" s="165">
        <v>1911</v>
      </c>
      <c r="D521" s="152">
        <v>10681309</v>
      </c>
      <c r="E521" s="148"/>
      <c r="F521" s="148"/>
    </row>
    <row r="522" spans="1:6" ht="33.75" hidden="1" customHeight="1" outlineLevel="1">
      <c r="A522" s="163" t="s">
        <v>214</v>
      </c>
      <c r="B522" s="164"/>
      <c r="C522" s="165">
        <v>1028</v>
      </c>
      <c r="D522" s="152">
        <v>5441450.5</v>
      </c>
      <c r="E522" s="148"/>
      <c r="F522" s="148"/>
    </row>
    <row r="523" spans="1:6" ht="33.75" hidden="1" customHeight="1" outlineLevel="1">
      <c r="A523" s="163" t="s">
        <v>273</v>
      </c>
      <c r="B523" s="164"/>
      <c r="C523" s="165"/>
      <c r="D523" s="152"/>
      <c r="E523" s="148"/>
      <c r="F523" s="148"/>
    </row>
    <row r="524" spans="1:6" ht="33.75" hidden="1" customHeight="1" outlineLevel="1">
      <c r="A524" s="163" t="s">
        <v>215</v>
      </c>
      <c r="B524" s="164"/>
      <c r="C524" s="165">
        <v>287</v>
      </c>
      <c r="D524" s="152">
        <v>1898586.31</v>
      </c>
      <c r="E524" s="148"/>
      <c r="F524" s="148"/>
    </row>
    <row r="525" spans="1:6" ht="33.75" hidden="1" customHeight="1" outlineLevel="1">
      <c r="A525" s="163" t="s">
        <v>216</v>
      </c>
      <c r="B525" s="164"/>
      <c r="C525" s="165">
        <v>0</v>
      </c>
      <c r="D525" s="152">
        <v>0</v>
      </c>
      <c r="E525" s="148"/>
      <c r="F525" s="148"/>
    </row>
    <row r="526" spans="1:6" ht="33.75" hidden="1" customHeight="1" outlineLevel="1">
      <c r="A526" s="163" t="s">
        <v>217</v>
      </c>
      <c r="B526" s="164"/>
      <c r="C526" s="165">
        <v>365</v>
      </c>
      <c r="D526" s="152">
        <v>1582538.1099999999</v>
      </c>
      <c r="E526" s="148"/>
      <c r="F526" s="148"/>
    </row>
    <row r="527" spans="1:6" ht="33.75" hidden="1" customHeight="1" outlineLevel="1">
      <c r="A527" s="163" t="s">
        <v>218</v>
      </c>
      <c r="B527" s="164"/>
      <c r="C527" s="165">
        <v>1616</v>
      </c>
      <c r="D527" s="152">
        <v>8909019</v>
      </c>
      <c r="E527" s="148"/>
      <c r="F527" s="148"/>
    </row>
    <row r="528" spans="1:6" ht="33.75" hidden="1" customHeight="1" outlineLevel="1">
      <c r="A528" s="163" t="s">
        <v>219</v>
      </c>
      <c r="B528" s="164"/>
      <c r="C528" s="165">
        <v>0</v>
      </c>
      <c r="D528" s="152">
        <v>0</v>
      </c>
      <c r="E528" s="148"/>
      <c r="F528" s="148"/>
    </row>
    <row r="529" spans="1:6" ht="33.75" hidden="1" customHeight="1" outlineLevel="1">
      <c r="A529" s="163" t="s">
        <v>323</v>
      </c>
      <c r="B529" s="164"/>
      <c r="C529" s="165">
        <v>0</v>
      </c>
      <c r="D529" s="152">
        <v>0</v>
      </c>
      <c r="E529" s="148"/>
      <c r="F529" s="148"/>
    </row>
    <row r="530" spans="1:6" ht="33.75" hidden="1" customHeight="1" outlineLevel="1">
      <c r="A530" s="163" t="s">
        <v>220</v>
      </c>
      <c r="B530" s="164"/>
      <c r="C530" s="165">
        <v>1</v>
      </c>
      <c r="D530" s="152">
        <v>7457</v>
      </c>
      <c r="E530" s="148"/>
      <c r="F530" s="148"/>
    </row>
    <row r="531" spans="1:6" ht="33.75" hidden="1" customHeight="1" outlineLevel="1">
      <c r="A531" s="163" t="s">
        <v>221</v>
      </c>
      <c r="B531" s="164"/>
      <c r="C531" s="165">
        <v>22</v>
      </c>
      <c r="D531" s="152">
        <v>104816.5</v>
      </c>
      <c r="E531" s="148"/>
      <c r="F531" s="148"/>
    </row>
    <row r="532" spans="1:6" ht="33.75" hidden="1" customHeight="1" outlineLevel="1">
      <c r="A532" s="163" t="s">
        <v>274</v>
      </c>
      <c r="B532" s="164"/>
      <c r="C532" s="165">
        <v>0</v>
      </c>
      <c r="D532" s="152">
        <v>0</v>
      </c>
      <c r="E532" s="148"/>
      <c r="F532" s="148"/>
    </row>
    <row r="533" spans="1:6" ht="33.75" hidden="1" customHeight="1" outlineLevel="1">
      <c r="A533" s="163" t="s">
        <v>222</v>
      </c>
      <c r="B533" s="164"/>
      <c r="C533" s="165">
        <v>3212</v>
      </c>
      <c r="D533" s="152">
        <v>16678551.02</v>
      </c>
      <c r="E533" s="148"/>
      <c r="F533" s="148"/>
    </row>
    <row r="534" spans="1:6" ht="33.75" hidden="1" customHeight="1" outlineLevel="1">
      <c r="A534" s="163" t="s">
        <v>278</v>
      </c>
      <c r="B534" s="164"/>
      <c r="C534" s="165"/>
      <c r="D534" s="152"/>
      <c r="E534" s="148"/>
      <c r="F534" s="148"/>
    </row>
    <row r="535" spans="1:6" ht="33.75" hidden="1" customHeight="1" outlineLevel="1">
      <c r="A535" s="163" t="s">
        <v>223</v>
      </c>
      <c r="B535" s="164"/>
      <c r="C535" s="165">
        <v>808.4775134202838</v>
      </c>
      <c r="D535" s="152">
        <v>7388847.6380230337</v>
      </c>
      <c r="E535" s="148"/>
      <c r="F535" s="148"/>
    </row>
    <row r="536" spans="1:6" ht="33.75" hidden="1" customHeight="1" outlineLevel="1">
      <c r="A536" s="163" t="s">
        <v>224</v>
      </c>
      <c r="B536" s="164"/>
      <c r="C536" s="165">
        <v>329</v>
      </c>
      <c r="D536" s="152">
        <v>1579071</v>
      </c>
      <c r="E536" s="148"/>
      <c r="F536" s="148"/>
    </row>
    <row r="537" spans="1:6" ht="33.75" hidden="1" customHeight="1" outlineLevel="1">
      <c r="A537" s="163" t="s">
        <v>225</v>
      </c>
      <c r="B537" s="164"/>
      <c r="C537" s="165">
        <v>453</v>
      </c>
      <c r="D537" s="152">
        <v>3160681.4</v>
      </c>
      <c r="E537" s="148"/>
      <c r="F537" s="148"/>
    </row>
    <row r="538" spans="1:6" ht="14.1" customHeight="1" collapsed="1">
      <c r="A538" s="167" t="s">
        <v>309</v>
      </c>
      <c r="B538" s="164">
        <v>2000</v>
      </c>
      <c r="C538" s="165">
        <f>SUM($C$510:$C$537)</f>
        <v>20648.477513420283</v>
      </c>
      <c r="D538" s="152">
        <f>SUM($D$510:$D$537)</f>
        <v>113871846.31802304</v>
      </c>
      <c r="E538" s="148"/>
      <c r="F538" s="148"/>
    </row>
    <row r="539" spans="1:6" ht="33.75" hidden="1" customHeight="1" outlineLevel="1">
      <c r="A539" s="163" t="s">
        <v>322</v>
      </c>
      <c r="B539" s="164"/>
      <c r="C539" s="165"/>
      <c r="D539" s="152"/>
      <c r="E539" s="148"/>
      <c r="F539" s="148"/>
    </row>
    <row r="540" spans="1:6" ht="33.75" hidden="1" customHeight="1" outlineLevel="1">
      <c r="A540" s="163" t="s">
        <v>272</v>
      </c>
      <c r="B540" s="164"/>
      <c r="C540" s="165">
        <v>0</v>
      </c>
      <c r="D540" s="152">
        <v>0</v>
      </c>
      <c r="E540" s="148"/>
      <c r="F540" s="148"/>
    </row>
    <row r="541" spans="1:6" ht="33.75" hidden="1" customHeight="1" outlineLevel="1">
      <c r="A541" s="163" t="s">
        <v>203</v>
      </c>
      <c r="B541" s="164"/>
      <c r="C541" s="165">
        <v>234</v>
      </c>
      <c r="D541" s="152">
        <v>2051452</v>
      </c>
      <c r="E541" s="148"/>
      <c r="F541" s="148"/>
    </row>
    <row r="542" spans="1:6" ht="33.75" hidden="1" customHeight="1" outlineLevel="1">
      <c r="A542" s="163" t="s">
        <v>204</v>
      </c>
      <c r="B542" s="164"/>
      <c r="C542" s="165">
        <v>102</v>
      </c>
      <c r="D542" s="152">
        <v>903338.8</v>
      </c>
      <c r="E542" s="148"/>
      <c r="F542" s="148"/>
    </row>
    <row r="543" spans="1:6" ht="33.75" hidden="1" customHeight="1" outlineLevel="1">
      <c r="A543" s="163" t="s">
        <v>205</v>
      </c>
      <c r="B543" s="164"/>
      <c r="C543" s="166"/>
      <c r="D543" s="151"/>
      <c r="E543" s="148"/>
      <c r="F543" s="148"/>
    </row>
    <row r="544" spans="1:6" ht="33.75" hidden="1" customHeight="1" outlineLevel="1">
      <c r="A544" s="163" t="s">
        <v>206</v>
      </c>
      <c r="B544" s="164"/>
      <c r="C544" s="166">
        <v>0</v>
      </c>
      <c r="D544" s="151">
        <v>0</v>
      </c>
      <c r="E544" s="148"/>
      <c r="F544" s="148"/>
    </row>
    <row r="545" spans="1:6" ht="33.75" hidden="1" customHeight="1" outlineLevel="1">
      <c r="A545" s="163" t="s">
        <v>207</v>
      </c>
      <c r="B545" s="164"/>
      <c r="C545" s="166">
        <v>2</v>
      </c>
      <c r="D545" s="151">
        <v>25874</v>
      </c>
      <c r="E545" s="148"/>
      <c r="F545" s="148"/>
    </row>
    <row r="546" spans="1:6" ht="33.75" hidden="1" customHeight="1" outlineLevel="1">
      <c r="A546" s="163" t="s">
        <v>208</v>
      </c>
      <c r="B546" s="164"/>
      <c r="C546" s="165">
        <v>984</v>
      </c>
      <c r="D546" s="152">
        <v>8860380</v>
      </c>
      <c r="E546" s="148"/>
      <c r="F546" s="148"/>
    </row>
    <row r="547" spans="1:6" ht="33.75" hidden="1" customHeight="1" outlineLevel="1">
      <c r="A547" s="163" t="s">
        <v>209</v>
      </c>
      <c r="B547" s="164"/>
      <c r="C547" s="165">
        <v>125</v>
      </c>
      <c r="D547" s="152">
        <v>1061730</v>
      </c>
      <c r="E547" s="148"/>
      <c r="F547" s="148"/>
    </row>
    <row r="548" spans="1:6" ht="33.75" hidden="1" customHeight="1" outlineLevel="1">
      <c r="A548" s="163" t="s">
        <v>211</v>
      </c>
      <c r="B548" s="164"/>
      <c r="C548" s="165">
        <v>1437</v>
      </c>
      <c r="D548" s="152">
        <v>12747483</v>
      </c>
      <c r="E548" s="148"/>
      <c r="F548" s="148"/>
    </row>
    <row r="549" spans="1:6" ht="33.75" hidden="1" customHeight="1" outlineLevel="1">
      <c r="A549" s="163" t="s">
        <v>212</v>
      </c>
      <c r="B549" s="164"/>
      <c r="C549" s="165">
        <v>438</v>
      </c>
      <c r="D549" s="152">
        <v>4038045</v>
      </c>
      <c r="E549" s="148"/>
      <c r="F549" s="148"/>
    </row>
    <row r="550" spans="1:6" ht="33.75" hidden="1" customHeight="1" outlineLevel="1">
      <c r="A550" s="163" t="s">
        <v>213</v>
      </c>
      <c r="B550" s="164"/>
      <c r="C550" s="165">
        <v>870</v>
      </c>
      <c r="D550" s="152">
        <v>7710317</v>
      </c>
      <c r="E550" s="148"/>
      <c r="F550" s="148"/>
    </row>
    <row r="551" spans="1:6" ht="33.75" hidden="1" customHeight="1" outlineLevel="1">
      <c r="A551" s="163" t="s">
        <v>214</v>
      </c>
      <c r="B551" s="164"/>
      <c r="C551" s="165">
        <v>188</v>
      </c>
      <c r="D551" s="152">
        <v>1687445.42</v>
      </c>
      <c r="E551" s="148"/>
      <c r="F551" s="148"/>
    </row>
    <row r="552" spans="1:6" ht="33.75" hidden="1" customHeight="1" outlineLevel="1">
      <c r="A552" s="163" t="s">
        <v>273</v>
      </c>
      <c r="B552" s="164"/>
      <c r="C552" s="165"/>
      <c r="D552" s="152"/>
      <c r="E552" s="148"/>
      <c r="F552" s="148"/>
    </row>
    <row r="553" spans="1:6" ht="33.75" hidden="1" customHeight="1" outlineLevel="1">
      <c r="A553" s="163" t="s">
        <v>215</v>
      </c>
      <c r="B553" s="164"/>
      <c r="C553" s="165">
        <v>58</v>
      </c>
      <c r="D553" s="152">
        <v>666087.5</v>
      </c>
      <c r="E553" s="148"/>
      <c r="F553" s="148"/>
    </row>
    <row r="554" spans="1:6" ht="33.75" hidden="1" customHeight="1" outlineLevel="1">
      <c r="A554" s="163" t="s">
        <v>216</v>
      </c>
      <c r="B554" s="164"/>
      <c r="C554" s="165">
        <v>0</v>
      </c>
      <c r="D554" s="152">
        <v>0</v>
      </c>
      <c r="E554" s="148"/>
      <c r="F554" s="148"/>
    </row>
    <row r="555" spans="1:6" ht="33.75" hidden="1" customHeight="1" outlineLevel="1">
      <c r="A555" s="163" t="s">
        <v>217</v>
      </c>
      <c r="B555" s="164"/>
      <c r="C555" s="165">
        <v>63</v>
      </c>
      <c r="D555" s="152">
        <v>636969.80000000005</v>
      </c>
      <c r="E555" s="148"/>
      <c r="F555" s="148"/>
    </row>
    <row r="556" spans="1:6" ht="33.75" hidden="1" customHeight="1" outlineLevel="1">
      <c r="A556" s="163" t="s">
        <v>218</v>
      </c>
      <c r="B556" s="164"/>
      <c r="C556" s="165">
        <v>502</v>
      </c>
      <c r="D556" s="152">
        <v>4378486</v>
      </c>
      <c r="E556" s="148"/>
      <c r="F556" s="148"/>
    </row>
    <row r="557" spans="1:6" ht="33.75" hidden="1" customHeight="1" outlineLevel="1">
      <c r="A557" s="163" t="s">
        <v>219</v>
      </c>
      <c r="B557" s="164"/>
      <c r="C557" s="165">
        <v>0</v>
      </c>
      <c r="D557" s="152">
        <v>0</v>
      </c>
      <c r="E557" s="148"/>
      <c r="F557" s="148"/>
    </row>
    <row r="558" spans="1:6" ht="33.75" hidden="1" customHeight="1" outlineLevel="1">
      <c r="A558" s="163" t="s">
        <v>323</v>
      </c>
      <c r="B558" s="164"/>
      <c r="C558" s="165">
        <v>0</v>
      </c>
      <c r="D558" s="152">
        <v>0</v>
      </c>
      <c r="E558" s="148"/>
      <c r="F558" s="148"/>
    </row>
    <row r="559" spans="1:6" ht="33.75" hidden="1" customHeight="1" outlineLevel="1">
      <c r="A559" s="163" t="s">
        <v>220</v>
      </c>
      <c r="B559" s="164"/>
      <c r="C559" s="165">
        <v>0</v>
      </c>
      <c r="D559" s="152">
        <v>0</v>
      </c>
      <c r="E559" s="148"/>
      <c r="F559" s="148"/>
    </row>
    <row r="560" spans="1:6" ht="33.75" hidden="1" customHeight="1" outlineLevel="1">
      <c r="A560" s="163" t="s">
        <v>221</v>
      </c>
      <c r="B560" s="164"/>
      <c r="C560" s="165">
        <v>2</v>
      </c>
      <c r="D560" s="152">
        <v>23384</v>
      </c>
      <c r="E560" s="148"/>
      <c r="F560" s="148"/>
    </row>
    <row r="561" spans="1:6" ht="33.75" hidden="1" customHeight="1" outlineLevel="1">
      <c r="A561" s="163" t="s">
        <v>274</v>
      </c>
      <c r="B561" s="164"/>
      <c r="C561" s="165">
        <v>0</v>
      </c>
      <c r="D561" s="152">
        <v>0</v>
      </c>
      <c r="E561" s="148"/>
      <c r="F561" s="148"/>
    </row>
    <row r="562" spans="1:6" ht="33.75" hidden="1" customHeight="1" outlineLevel="1">
      <c r="A562" s="163" t="s">
        <v>222</v>
      </c>
      <c r="B562" s="164"/>
      <c r="C562" s="165">
        <v>1048</v>
      </c>
      <c r="D562" s="152">
        <v>9145054.6800000016</v>
      </c>
      <c r="E562" s="148"/>
      <c r="F562" s="148"/>
    </row>
    <row r="563" spans="1:6" ht="33.75" hidden="1" customHeight="1" outlineLevel="1">
      <c r="A563" s="163" t="s">
        <v>278</v>
      </c>
      <c r="B563" s="164"/>
      <c r="C563" s="165"/>
      <c r="D563" s="152"/>
      <c r="E563" s="148"/>
      <c r="F563" s="148"/>
    </row>
    <row r="564" spans="1:6" ht="33.75" hidden="1" customHeight="1" outlineLevel="1">
      <c r="A564" s="163" t="s">
        <v>223</v>
      </c>
      <c r="B564" s="164"/>
      <c r="C564" s="165">
        <v>196.42927399763343</v>
      </c>
      <c r="D564" s="152">
        <v>2726220.582144348</v>
      </c>
      <c r="E564" s="148"/>
      <c r="F564" s="148"/>
    </row>
    <row r="565" spans="1:6" ht="33.75" hidden="1" customHeight="1" outlineLevel="1">
      <c r="A565" s="163" t="s">
        <v>224</v>
      </c>
      <c r="B565" s="164"/>
      <c r="C565" s="165">
        <v>81</v>
      </c>
      <c r="D565" s="152">
        <v>698251</v>
      </c>
      <c r="E565" s="148"/>
      <c r="F565" s="148"/>
    </row>
    <row r="566" spans="1:6" ht="33.75" hidden="1" customHeight="1" outlineLevel="1">
      <c r="A566" s="163" t="s">
        <v>225</v>
      </c>
      <c r="B566" s="164"/>
      <c r="C566" s="165">
        <v>122</v>
      </c>
      <c r="D566" s="152">
        <v>1359760.5</v>
      </c>
      <c r="E566" s="148"/>
      <c r="F566" s="148"/>
    </row>
    <row r="567" spans="1:6" ht="14.1" customHeight="1" collapsed="1">
      <c r="A567" s="167" t="s">
        <v>310</v>
      </c>
      <c r="B567" s="164">
        <v>3000</v>
      </c>
      <c r="C567" s="165">
        <f>SUM($C$539:$C$566)</f>
        <v>6452.4292739976336</v>
      </c>
      <c r="D567" s="152">
        <f>SUM($D$539:$D$566)</f>
        <v>58720279.282144345</v>
      </c>
      <c r="E567" s="148"/>
      <c r="F567" s="148"/>
    </row>
    <row r="568" spans="1:6" ht="33.75" hidden="1" customHeight="1" outlineLevel="1">
      <c r="A568" s="163" t="s">
        <v>322</v>
      </c>
      <c r="B568" s="164"/>
      <c r="C568" s="165"/>
      <c r="D568" s="152"/>
      <c r="E568" s="148"/>
      <c r="F568" s="148"/>
    </row>
    <row r="569" spans="1:6" ht="33.75" hidden="1" customHeight="1" outlineLevel="1">
      <c r="A569" s="163" t="s">
        <v>272</v>
      </c>
      <c r="B569" s="164"/>
      <c r="C569" s="165">
        <v>1</v>
      </c>
      <c r="D569" s="152">
        <v>19248</v>
      </c>
      <c r="E569" s="148"/>
      <c r="F569" s="148"/>
    </row>
    <row r="570" spans="1:6" ht="33.75" hidden="1" customHeight="1" outlineLevel="1">
      <c r="A570" s="163" t="s">
        <v>203</v>
      </c>
      <c r="B570" s="164"/>
      <c r="C570" s="165">
        <v>120</v>
      </c>
      <c r="D570" s="152">
        <v>1497673</v>
      </c>
      <c r="E570" s="148"/>
      <c r="F570" s="148"/>
    </row>
    <row r="571" spans="1:6" ht="33.75" hidden="1" customHeight="1" outlineLevel="1">
      <c r="A571" s="163" t="s">
        <v>204</v>
      </c>
      <c r="B571" s="164"/>
      <c r="C571" s="165">
        <v>37</v>
      </c>
      <c r="D571" s="152">
        <v>465806.3</v>
      </c>
      <c r="E571" s="148"/>
      <c r="F571" s="148"/>
    </row>
    <row r="572" spans="1:6" ht="33.75" hidden="1" customHeight="1" outlineLevel="1">
      <c r="A572" s="163" t="s">
        <v>205</v>
      </c>
      <c r="B572" s="164"/>
      <c r="C572" s="166"/>
      <c r="D572" s="151"/>
      <c r="E572" s="148"/>
      <c r="F572" s="148"/>
    </row>
    <row r="573" spans="1:6" ht="33.75" hidden="1" customHeight="1" outlineLevel="1">
      <c r="A573" s="163" t="s">
        <v>206</v>
      </c>
      <c r="B573" s="164"/>
      <c r="C573" s="166">
        <v>0</v>
      </c>
      <c r="D573" s="151">
        <v>0</v>
      </c>
      <c r="E573" s="148"/>
      <c r="F573" s="148"/>
    </row>
    <row r="574" spans="1:6" ht="33.75" hidden="1" customHeight="1" outlineLevel="1">
      <c r="A574" s="163" t="s">
        <v>207</v>
      </c>
      <c r="B574" s="164"/>
      <c r="C574" s="166">
        <v>1</v>
      </c>
      <c r="D574" s="151">
        <v>18483</v>
      </c>
      <c r="E574" s="148"/>
      <c r="F574" s="148"/>
    </row>
    <row r="575" spans="1:6" ht="33.75" hidden="1" customHeight="1" outlineLevel="1">
      <c r="A575" s="163" t="s">
        <v>208</v>
      </c>
      <c r="B575" s="164"/>
      <c r="C575" s="165">
        <v>460</v>
      </c>
      <c r="D575" s="152">
        <v>5379909</v>
      </c>
      <c r="E575" s="148"/>
      <c r="F575" s="148"/>
    </row>
    <row r="576" spans="1:6" ht="33.75" hidden="1" customHeight="1" outlineLevel="1">
      <c r="A576" s="163" t="s">
        <v>209</v>
      </c>
      <c r="B576" s="164"/>
      <c r="C576" s="165">
        <v>62</v>
      </c>
      <c r="D576" s="152">
        <v>799538</v>
      </c>
      <c r="E576" s="148"/>
      <c r="F576" s="148"/>
    </row>
    <row r="577" spans="1:6" ht="33.75" hidden="1" customHeight="1" outlineLevel="1">
      <c r="A577" s="163" t="s">
        <v>211</v>
      </c>
      <c r="B577" s="164"/>
      <c r="C577" s="165">
        <v>748</v>
      </c>
      <c r="D577" s="152">
        <v>8724469</v>
      </c>
      <c r="E577" s="148"/>
      <c r="F577" s="148"/>
    </row>
    <row r="578" spans="1:6" ht="33.75" hidden="1" customHeight="1" outlineLevel="1">
      <c r="A578" s="163" t="s">
        <v>212</v>
      </c>
      <c r="B578" s="164"/>
      <c r="C578" s="165">
        <v>201</v>
      </c>
      <c r="D578" s="152">
        <v>2433110</v>
      </c>
      <c r="E578" s="148"/>
      <c r="F578" s="148"/>
    </row>
    <row r="579" spans="1:6" ht="33.75" hidden="1" customHeight="1" outlineLevel="1">
      <c r="A579" s="163" t="s">
        <v>213</v>
      </c>
      <c r="B579" s="164"/>
      <c r="C579" s="165">
        <v>493</v>
      </c>
      <c r="D579" s="152">
        <v>6095714</v>
      </c>
      <c r="E579" s="148"/>
      <c r="F579" s="148"/>
    </row>
    <row r="580" spans="1:6" ht="33.75" hidden="1" customHeight="1" outlineLevel="1">
      <c r="A580" s="163" t="s">
        <v>214</v>
      </c>
      <c r="B580" s="164"/>
      <c r="C580" s="165">
        <v>68</v>
      </c>
      <c r="D580" s="152">
        <v>874909.3</v>
      </c>
      <c r="E580" s="148"/>
      <c r="F580" s="148"/>
    </row>
    <row r="581" spans="1:6" ht="33.75" hidden="1" customHeight="1" outlineLevel="1">
      <c r="A581" s="163" t="s">
        <v>273</v>
      </c>
      <c r="B581" s="164"/>
      <c r="C581" s="165"/>
      <c r="D581" s="152"/>
      <c r="E581" s="148"/>
      <c r="F581" s="148"/>
    </row>
    <row r="582" spans="1:6" ht="33.75" hidden="1" customHeight="1" outlineLevel="1">
      <c r="A582" s="163" t="s">
        <v>215</v>
      </c>
      <c r="B582" s="164"/>
      <c r="C582" s="165">
        <v>21</v>
      </c>
      <c r="D582" s="152">
        <v>357282.46</v>
      </c>
      <c r="E582" s="148"/>
      <c r="F582" s="148"/>
    </row>
    <row r="583" spans="1:6" ht="33.75" hidden="1" customHeight="1" outlineLevel="1">
      <c r="A583" s="163" t="s">
        <v>216</v>
      </c>
      <c r="B583" s="164"/>
      <c r="C583" s="165">
        <v>0</v>
      </c>
      <c r="D583" s="152">
        <v>0</v>
      </c>
      <c r="E583" s="148"/>
      <c r="F583" s="148"/>
    </row>
    <row r="584" spans="1:6" ht="33.75" hidden="1" customHeight="1" outlineLevel="1">
      <c r="A584" s="163" t="s">
        <v>217</v>
      </c>
      <c r="B584" s="164"/>
      <c r="C584" s="165">
        <v>20</v>
      </c>
      <c r="D584" s="152">
        <v>224186.95</v>
      </c>
      <c r="E584" s="148"/>
      <c r="F584" s="148"/>
    </row>
    <row r="585" spans="1:6" ht="33.75" hidden="1" customHeight="1" outlineLevel="1">
      <c r="A585" s="163" t="s">
        <v>218</v>
      </c>
      <c r="B585" s="164"/>
      <c r="C585" s="165">
        <v>242</v>
      </c>
      <c r="D585" s="152">
        <v>2856766</v>
      </c>
      <c r="E585" s="148"/>
      <c r="F585" s="148"/>
    </row>
    <row r="586" spans="1:6" ht="33.75" hidden="1" customHeight="1" outlineLevel="1">
      <c r="A586" s="163" t="s">
        <v>219</v>
      </c>
      <c r="B586" s="164"/>
      <c r="C586" s="165">
        <v>0</v>
      </c>
      <c r="D586" s="152">
        <v>0</v>
      </c>
      <c r="E586" s="148"/>
      <c r="F586" s="148"/>
    </row>
    <row r="587" spans="1:6" ht="33.75" hidden="1" customHeight="1" outlineLevel="1">
      <c r="A587" s="163" t="s">
        <v>323</v>
      </c>
      <c r="B587" s="164"/>
      <c r="C587" s="165">
        <v>0</v>
      </c>
      <c r="D587" s="152">
        <v>0</v>
      </c>
      <c r="E587" s="148"/>
      <c r="F587" s="148"/>
    </row>
    <row r="588" spans="1:6" ht="33.75" hidden="1" customHeight="1" outlineLevel="1">
      <c r="A588" s="163" t="s">
        <v>220</v>
      </c>
      <c r="B588" s="164"/>
      <c r="C588" s="165">
        <v>0</v>
      </c>
      <c r="D588" s="152">
        <v>0</v>
      </c>
      <c r="E588" s="148"/>
      <c r="F588" s="148"/>
    </row>
    <row r="589" spans="1:6" ht="33.75" hidden="1" customHeight="1" outlineLevel="1">
      <c r="A589" s="163" t="s">
        <v>221</v>
      </c>
      <c r="B589" s="164"/>
      <c r="C589" s="165">
        <v>0</v>
      </c>
      <c r="D589" s="152">
        <v>0</v>
      </c>
      <c r="E589" s="148"/>
      <c r="F589" s="148"/>
    </row>
    <row r="590" spans="1:6" ht="33.75" hidden="1" customHeight="1" outlineLevel="1">
      <c r="A590" s="163" t="s">
        <v>274</v>
      </c>
      <c r="B590" s="164"/>
      <c r="C590" s="165">
        <v>0</v>
      </c>
      <c r="D590" s="152">
        <v>0</v>
      </c>
      <c r="E590" s="148"/>
      <c r="F590" s="148"/>
    </row>
    <row r="591" spans="1:6" ht="33.75" hidden="1" customHeight="1" outlineLevel="1">
      <c r="A591" s="163" t="s">
        <v>222</v>
      </c>
      <c r="B591" s="164"/>
      <c r="C591" s="165">
        <v>562</v>
      </c>
      <c r="D591" s="152">
        <v>6545944.7999999989</v>
      </c>
      <c r="E591" s="148"/>
      <c r="F591" s="148"/>
    </row>
    <row r="592" spans="1:6" ht="33.75" hidden="1" customHeight="1" outlineLevel="1">
      <c r="A592" s="163" t="s">
        <v>278</v>
      </c>
      <c r="B592" s="164"/>
      <c r="C592" s="165"/>
      <c r="D592" s="152"/>
      <c r="E592" s="148"/>
      <c r="F592" s="148"/>
    </row>
    <row r="593" spans="1:6" ht="33.75" hidden="1" customHeight="1" outlineLevel="1">
      <c r="A593" s="163" t="s">
        <v>223</v>
      </c>
      <c r="B593" s="164"/>
      <c r="C593" s="165">
        <v>55.731158083352796</v>
      </c>
      <c r="D593" s="152">
        <v>1128932.6987018026</v>
      </c>
      <c r="E593" s="148"/>
      <c r="F593" s="148"/>
    </row>
    <row r="594" spans="1:6" ht="33.75" hidden="1" customHeight="1" outlineLevel="1">
      <c r="A594" s="163" t="s">
        <v>224</v>
      </c>
      <c r="B594" s="164"/>
      <c r="C594" s="165">
        <v>29</v>
      </c>
      <c r="D594" s="152">
        <v>351576</v>
      </c>
      <c r="E594" s="148"/>
      <c r="F594" s="148"/>
    </row>
    <row r="595" spans="1:6" ht="33.75" hidden="1" customHeight="1" outlineLevel="1">
      <c r="A595" s="163" t="s">
        <v>225</v>
      </c>
      <c r="B595" s="164"/>
      <c r="C595" s="165">
        <v>44</v>
      </c>
      <c r="D595" s="152">
        <v>722840.05</v>
      </c>
      <c r="E595" s="148"/>
      <c r="F595" s="148"/>
    </row>
    <row r="596" spans="1:6" ht="14.1" customHeight="1" collapsed="1">
      <c r="A596" s="167" t="s">
        <v>311</v>
      </c>
      <c r="B596" s="164">
        <v>4000</v>
      </c>
      <c r="C596" s="165">
        <f>SUM($C$568:$C$595)</f>
        <v>3164.731158083353</v>
      </c>
      <c r="D596" s="152">
        <f>SUM($D$568:$D$595)</f>
        <v>38496388.558701798</v>
      </c>
      <c r="E596" s="148"/>
      <c r="F596" s="148"/>
    </row>
    <row r="597" spans="1:6" ht="33.75" hidden="1" customHeight="1" outlineLevel="1">
      <c r="A597" s="163" t="s">
        <v>322</v>
      </c>
      <c r="B597" s="164"/>
      <c r="C597" s="165"/>
      <c r="D597" s="152"/>
      <c r="E597" s="148"/>
      <c r="F597" s="148"/>
    </row>
    <row r="598" spans="1:6" ht="33.75" hidden="1" customHeight="1" outlineLevel="1">
      <c r="A598" s="163" t="s">
        <v>272</v>
      </c>
      <c r="B598" s="164"/>
      <c r="C598" s="165">
        <v>0</v>
      </c>
      <c r="D598" s="152">
        <v>0</v>
      </c>
      <c r="E598" s="148"/>
      <c r="F598" s="148"/>
    </row>
    <row r="599" spans="1:6" ht="33.75" hidden="1" customHeight="1" outlineLevel="1">
      <c r="A599" s="163" t="s">
        <v>203</v>
      </c>
      <c r="B599" s="164"/>
      <c r="C599" s="165">
        <v>47</v>
      </c>
      <c r="D599" s="152">
        <v>698705</v>
      </c>
      <c r="E599" s="148"/>
      <c r="F599" s="148"/>
    </row>
    <row r="600" spans="1:6" ht="33.75" hidden="1" customHeight="1" outlineLevel="1">
      <c r="A600" s="163" t="s">
        <v>204</v>
      </c>
      <c r="B600" s="164"/>
      <c r="C600" s="165">
        <v>27</v>
      </c>
      <c r="D600" s="152">
        <v>464261</v>
      </c>
      <c r="E600" s="148"/>
      <c r="F600" s="148"/>
    </row>
    <row r="601" spans="1:6" ht="33.75" hidden="1" customHeight="1" outlineLevel="1">
      <c r="A601" s="163" t="s">
        <v>205</v>
      </c>
      <c r="B601" s="164"/>
      <c r="C601" s="166"/>
      <c r="D601" s="151"/>
      <c r="E601" s="148"/>
      <c r="F601" s="148"/>
    </row>
    <row r="602" spans="1:6" ht="33.75" hidden="1" customHeight="1" outlineLevel="1">
      <c r="A602" s="163" t="s">
        <v>206</v>
      </c>
      <c r="B602" s="164"/>
      <c r="C602" s="166">
        <v>0</v>
      </c>
      <c r="D602" s="151">
        <v>0</v>
      </c>
      <c r="E602" s="148"/>
      <c r="F602" s="148"/>
    </row>
    <row r="603" spans="1:6" ht="33.75" hidden="1" customHeight="1" outlineLevel="1">
      <c r="A603" s="163" t="s">
        <v>207</v>
      </c>
      <c r="B603" s="164"/>
      <c r="C603" s="166">
        <v>1</v>
      </c>
      <c r="D603" s="151">
        <v>21684</v>
      </c>
      <c r="E603" s="148"/>
      <c r="F603" s="148"/>
    </row>
    <row r="604" spans="1:6" ht="33.75" hidden="1" customHeight="1" outlineLevel="1">
      <c r="A604" s="163" t="s">
        <v>208</v>
      </c>
      <c r="B604" s="164"/>
      <c r="C604" s="165">
        <v>354</v>
      </c>
      <c r="D604" s="152">
        <v>5027614</v>
      </c>
      <c r="E604" s="148"/>
      <c r="F604" s="148"/>
    </row>
    <row r="605" spans="1:6" ht="33.75" hidden="1" customHeight="1" outlineLevel="1">
      <c r="A605" s="163" t="s">
        <v>209</v>
      </c>
      <c r="B605" s="164"/>
      <c r="C605" s="165">
        <v>37</v>
      </c>
      <c r="D605" s="152">
        <v>563022</v>
      </c>
      <c r="E605" s="148"/>
      <c r="F605" s="148"/>
    </row>
    <row r="606" spans="1:6" ht="33.75" hidden="1" customHeight="1" outlineLevel="1">
      <c r="A606" s="163" t="s">
        <v>211</v>
      </c>
      <c r="B606" s="164"/>
      <c r="C606" s="165">
        <v>395</v>
      </c>
      <c r="D606" s="152">
        <v>6083391</v>
      </c>
      <c r="E606" s="148"/>
      <c r="F606" s="148"/>
    </row>
    <row r="607" spans="1:6" ht="33.75" hidden="1" customHeight="1" outlineLevel="1">
      <c r="A607" s="163" t="s">
        <v>212</v>
      </c>
      <c r="B607" s="164"/>
      <c r="C607" s="165">
        <v>99</v>
      </c>
      <c r="D607" s="152">
        <v>1694072</v>
      </c>
      <c r="E607" s="148"/>
      <c r="F607" s="148"/>
    </row>
    <row r="608" spans="1:6" ht="33.75" hidden="1" customHeight="1" outlineLevel="1">
      <c r="A608" s="163" t="s">
        <v>213</v>
      </c>
      <c r="B608" s="164"/>
      <c r="C608" s="165">
        <v>378</v>
      </c>
      <c r="D608" s="152">
        <v>5896075</v>
      </c>
      <c r="E608" s="148"/>
      <c r="F608" s="148"/>
    </row>
    <row r="609" spans="1:6" ht="33.75" hidden="1" customHeight="1" outlineLevel="1">
      <c r="A609" s="163" t="s">
        <v>214</v>
      </c>
      <c r="B609" s="164"/>
      <c r="C609" s="165">
        <v>29</v>
      </c>
      <c r="D609" s="152">
        <v>491831</v>
      </c>
      <c r="E609" s="148"/>
      <c r="F609" s="148"/>
    </row>
    <row r="610" spans="1:6" ht="33.75" hidden="1" customHeight="1" outlineLevel="1">
      <c r="A610" s="163" t="s">
        <v>273</v>
      </c>
      <c r="B610" s="164"/>
      <c r="C610" s="165"/>
      <c r="D610" s="152"/>
      <c r="E610" s="148"/>
      <c r="F610" s="148"/>
    </row>
    <row r="611" spans="1:6" ht="33.75" hidden="1" customHeight="1" outlineLevel="1">
      <c r="A611" s="163" t="s">
        <v>215</v>
      </c>
      <c r="B611" s="164"/>
      <c r="C611" s="165">
        <v>5</v>
      </c>
      <c r="D611" s="152">
        <v>100667.02</v>
      </c>
      <c r="E611" s="148"/>
      <c r="F611" s="148"/>
    </row>
    <row r="612" spans="1:6" ht="33.75" hidden="1" customHeight="1" outlineLevel="1">
      <c r="A612" s="163" t="s">
        <v>216</v>
      </c>
      <c r="B612" s="164"/>
      <c r="C612" s="165">
        <v>0</v>
      </c>
      <c r="D612" s="152">
        <v>0</v>
      </c>
      <c r="E612" s="148"/>
      <c r="F612" s="148"/>
    </row>
    <row r="613" spans="1:6" ht="33.75" hidden="1" customHeight="1" outlineLevel="1">
      <c r="A613" s="163" t="s">
        <v>217</v>
      </c>
      <c r="B613" s="164"/>
      <c r="C613" s="165">
        <v>8</v>
      </c>
      <c r="D613" s="152">
        <v>98184</v>
      </c>
      <c r="E613" s="148"/>
      <c r="F613" s="148"/>
    </row>
    <row r="614" spans="1:6" ht="33.75" hidden="1" customHeight="1" outlineLevel="1">
      <c r="A614" s="163" t="s">
        <v>218</v>
      </c>
      <c r="B614" s="164"/>
      <c r="C614" s="165">
        <v>157</v>
      </c>
      <c r="D614" s="152">
        <v>2295844</v>
      </c>
      <c r="E614" s="148"/>
      <c r="F614" s="148"/>
    </row>
    <row r="615" spans="1:6" ht="33.75" hidden="1" customHeight="1" outlineLevel="1">
      <c r="A615" s="163" t="s">
        <v>219</v>
      </c>
      <c r="B615" s="164"/>
      <c r="C615" s="165">
        <v>0</v>
      </c>
      <c r="D615" s="152">
        <v>0</v>
      </c>
      <c r="E615" s="148"/>
      <c r="F615" s="148"/>
    </row>
    <row r="616" spans="1:6" ht="33.75" hidden="1" customHeight="1" outlineLevel="1">
      <c r="A616" s="163" t="s">
        <v>323</v>
      </c>
      <c r="B616" s="164"/>
      <c r="C616" s="165">
        <v>0</v>
      </c>
      <c r="D616" s="152">
        <v>0</v>
      </c>
      <c r="E616" s="148"/>
      <c r="F616" s="148"/>
    </row>
    <row r="617" spans="1:6" ht="33.75" hidden="1" customHeight="1" outlineLevel="1">
      <c r="A617" s="163" t="s">
        <v>220</v>
      </c>
      <c r="B617" s="164"/>
      <c r="C617" s="165">
        <v>0</v>
      </c>
      <c r="D617" s="152">
        <v>0</v>
      </c>
      <c r="E617" s="148"/>
      <c r="F617" s="148"/>
    </row>
    <row r="618" spans="1:6" ht="33.75" hidden="1" customHeight="1" outlineLevel="1">
      <c r="A618" s="163" t="s">
        <v>221</v>
      </c>
      <c r="B618" s="164"/>
      <c r="C618" s="165">
        <v>0</v>
      </c>
      <c r="D618" s="152">
        <v>0</v>
      </c>
      <c r="E618" s="148"/>
      <c r="F618" s="148"/>
    </row>
    <row r="619" spans="1:6" ht="33.75" hidden="1" customHeight="1" outlineLevel="1">
      <c r="A619" s="163" t="s">
        <v>274</v>
      </c>
      <c r="B619" s="164"/>
      <c r="C619" s="165">
        <v>0</v>
      </c>
      <c r="D619" s="152">
        <v>0</v>
      </c>
      <c r="E619" s="148"/>
      <c r="F619" s="148"/>
    </row>
    <row r="620" spans="1:6" ht="33.75" hidden="1" customHeight="1" outlineLevel="1">
      <c r="A620" s="163" t="s">
        <v>222</v>
      </c>
      <c r="B620" s="164"/>
      <c r="C620" s="165">
        <v>305</v>
      </c>
      <c r="D620" s="152">
        <v>4419515.74</v>
      </c>
      <c r="E620" s="148"/>
      <c r="F620" s="148"/>
    </row>
    <row r="621" spans="1:6" ht="33.75" hidden="1" customHeight="1" outlineLevel="1">
      <c r="A621" s="163" t="s">
        <v>278</v>
      </c>
      <c r="B621" s="164"/>
      <c r="C621" s="165"/>
      <c r="D621" s="152"/>
      <c r="E621" s="148"/>
      <c r="F621" s="148"/>
    </row>
    <row r="622" spans="1:6" ht="33.75" hidden="1" customHeight="1" outlineLevel="1">
      <c r="A622" s="163" t="s">
        <v>223</v>
      </c>
      <c r="B622" s="164"/>
      <c r="C622" s="165">
        <v>29.066247353422412</v>
      </c>
      <c r="D622" s="152">
        <v>715804.22080258129</v>
      </c>
      <c r="E622" s="148"/>
      <c r="F622" s="148"/>
    </row>
    <row r="623" spans="1:6" ht="33.75" hidden="1" customHeight="1" outlineLevel="1">
      <c r="A623" s="163" t="s">
        <v>224</v>
      </c>
      <c r="B623" s="164"/>
      <c r="C623" s="165">
        <v>20</v>
      </c>
      <c r="D623" s="152">
        <v>295470</v>
      </c>
      <c r="E623" s="148"/>
      <c r="F623" s="148"/>
    </row>
    <row r="624" spans="1:6" ht="33.75" hidden="1" customHeight="1" outlineLevel="1">
      <c r="A624" s="163" t="s">
        <v>225</v>
      </c>
      <c r="B624" s="164"/>
      <c r="C624" s="165">
        <v>29</v>
      </c>
      <c r="D624" s="152">
        <v>558871.23</v>
      </c>
      <c r="E624" s="148"/>
      <c r="F624" s="148"/>
    </row>
    <row r="625" spans="1:6" ht="14.1" customHeight="1" collapsed="1">
      <c r="A625" s="167" t="s">
        <v>312</v>
      </c>
      <c r="B625" s="164">
        <v>5000</v>
      </c>
      <c r="C625" s="165">
        <f>SUM($C$597:$C$624)</f>
        <v>1920.0662473534223</v>
      </c>
      <c r="D625" s="152">
        <f>SUM($D$597:$D$624)</f>
        <v>29425011.210802581</v>
      </c>
      <c r="E625" s="148"/>
      <c r="F625" s="148"/>
    </row>
    <row r="626" spans="1:6" ht="33.75" hidden="1" customHeight="1" outlineLevel="1">
      <c r="A626" s="163" t="s">
        <v>322</v>
      </c>
      <c r="B626" s="164"/>
      <c r="C626" s="165"/>
      <c r="D626" s="152"/>
      <c r="E626" s="148"/>
      <c r="F626" s="148"/>
    </row>
    <row r="627" spans="1:6" ht="33.75" hidden="1" customHeight="1" outlineLevel="1">
      <c r="A627" s="163" t="s">
        <v>272</v>
      </c>
      <c r="B627" s="164"/>
      <c r="C627" s="165">
        <v>0</v>
      </c>
      <c r="D627" s="152">
        <v>0</v>
      </c>
      <c r="E627" s="148"/>
      <c r="F627" s="148"/>
    </row>
    <row r="628" spans="1:6" ht="33.75" hidden="1" customHeight="1" outlineLevel="1">
      <c r="A628" s="163" t="s">
        <v>203</v>
      </c>
      <c r="B628" s="164"/>
      <c r="C628" s="165">
        <v>126</v>
      </c>
      <c r="D628" s="152">
        <v>2972312</v>
      </c>
      <c r="E628" s="148"/>
      <c r="F628" s="148"/>
    </row>
    <row r="629" spans="1:6" ht="33.75" hidden="1" customHeight="1" outlineLevel="1">
      <c r="A629" s="163" t="s">
        <v>204</v>
      </c>
      <c r="B629" s="164"/>
      <c r="C629" s="165">
        <v>21</v>
      </c>
      <c r="D629" s="152">
        <v>437172</v>
      </c>
      <c r="E629" s="148"/>
      <c r="F629" s="148"/>
    </row>
    <row r="630" spans="1:6" ht="33.75" hidden="1" customHeight="1" outlineLevel="1">
      <c r="A630" s="163" t="s">
        <v>205</v>
      </c>
      <c r="B630" s="164"/>
      <c r="C630" s="166"/>
      <c r="D630" s="151"/>
      <c r="E630" s="148"/>
      <c r="F630" s="148"/>
    </row>
    <row r="631" spans="1:6" ht="33.75" hidden="1" customHeight="1" outlineLevel="1">
      <c r="A631" s="163" t="s">
        <v>206</v>
      </c>
      <c r="B631" s="164"/>
      <c r="C631" s="166">
        <v>0</v>
      </c>
      <c r="D631" s="151">
        <v>0</v>
      </c>
      <c r="E631" s="148"/>
      <c r="F631" s="148"/>
    </row>
    <row r="632" spans="1:6" ht="33.75" hidden="1" customHeight="1" outlineLevel="1">
      <c r="A632" s="163" t="s">
        <v>207</v>
      </c>
      <c r="B632" s="164"/>
      <c r="C632" s="166">
        <v>4</v>
      </c>
      <c r="D632" s="151">
        <v>152021</v>
      </c>
      <c r="E632" s="148"/>
      <c r="F632" s="148"/>
    </row>
    <row r="633" spans="1:6" ht="33.75" hidden="1" customHeight="1" outlineLevel="1">
      <c r="A633" s="163" t="s">
        <v>208</v>
      </c>
      <c r="B633" s="164"/>
      <c r="C633" s="165">
        <v>990</v>
      </c>
      <c r="D633" s="152">
        <v>24265343</v>
      </c>
      <c r="E633" s="148"/>
      <c r="F633" s="148"/>
    </row>
    <row r="634" spans="1:6" ht="33.75" hidden="1" customHeight="1" outlineLevel="1">
      <c r="A634" s="163" t="s">
        <v>209</v>
      </c>
      <c r="B634" s="164"/>
      <c r="C634" s="165">
        <v>132</v>
      </c>
      <c r="D634" s="152">
        <v>3387173</v>
      </c>
      <c r="E634" s="148"/>
      <c r="F634" s="148"/>
    </row>
    <row r="635" spans="1:6" ht="33.75" hidden="1" customHeight="1" outlineLevel="1">
      <c r="A635" s="163" t="s">
        <v>211</v>
      </c>
      <c r="B635" s="164"/>
      <c r="C635" s="165">
        <v>1214</v>
      </c>
      <c r="D635" s="152">
        <v>30373560</v>
      </c>
      <c r="E635" s="148"/>
      <c r="F635" s="148"/>
    </row>
    <row r="636" spans="1:6" ht="33.75" hidden="1" customHeight="1" outlineLevel="1">
      <c r="A636" s="163" t="s">
        <v>212</v>
      </c>
      <c r="B636" s="164"/>
      <c r="C636" s="165">
        <v>212</v>
      </c>
      <c r="D636" s="152">
        <v>4913157</v>
      </c>
      <c r="E636" s="148"/>
      <c r="F636" s="148"/>
    </row>
    <row r="637" spans="1:6" ht="33.75" hidden="1" customHeight="1" outlineLevel="1">
      <c r="A637" s="163" t="s">
        <v>213</v>
      </c>
      <c r="B637" s="164"/>
      <c r="C637" s="165">
        <v>1285</v>
      </c>
      <c r="D637" s="152">
        <v>32673526</v>
      </c>
      <c r="E637" s="148"/>
      <c r="F637" s="148"/>
    </row>
    <row r="638" spans="1:6" ht="33.75" hidden="1" customHeight="1" outlineLevel="1">
      <c r="A638" s="163" t="s">
        <v>214</v>
      </c>
      <c r="B638" s="164"/>
      <c r="C638" s="165">
        <v>53</v>
      </c>
      <c r="D638" s="152">
        <v>1174831.05</v>
      </c>
      <c r="E638" s="148"/>
      <c r="F638" s="148"/>
    </row>
    <row r="639" spans="1:6" ht="33.75" hidden="1" customHeight="1" outlineLevel="1">
      <c r="A639" s="163" t="s">
        <v>273</v>
      </c>
      <c r="B639" s="164"/>
      <c r="C639" s="165"/>
      <c r="D639" s="152"/>
      <c r="E639" s="148"/>
      <c r="F639" s="148"/>
    </row>
    <row r="640" spans="1:6" ht="33.75" hidden="1" customHeight="1" outlineLevel="1">
      <c r="A640" s="163" t="s">
        <v>215</v>
      </c>
      <c r="B640" s="164"/>
      <c r="C640" s="165">
        <v>14</v>
      </c>
      <c r="D640" s="152">
        <v>306974.59999999998</v>
      </c>
      <c r="E640" s="148"/>
      <c r="F640" s="148"/>
    </row>
    <row r="641" spans="1:6" ht="33.75" hidden="1" customHeight="1" outlineLevel="1">
      <c r="A641" s="163" t="s">
        <v>216</v>
      </c>
      <c r="B641" s="164"/>
      <c r="C641" s="165">
        <v>0</v>
      </c>
      <c r="D641" s="152">
        <v>0</v>
      </c>
      <c r="E641" s="148"/>
      <c r="F641" s="148"/>
    </row>
    <row r="642" spans="1:6" ht="33.75" hidden="1" customHeight="1" outlineLevel="1">
      <c r="A642" s="163" t="s">
        <v>217</v>
      </c>
      <c r="B642" s="164"/>
      <c r="C642" s="165">
        <v>16</v>
      </c>
      <c r="D642" s="152">
        <v>378446.8</v>
      </c>
      <c r="E642" s="148"/>
      <c r="F642" s="148"/>
    </row>
    <row r="643" spans="1:6" ht="33.75" hidden="1" customHeight="1" outlineLevel="1">
      <c r="A643" s="163" t="s">
        <v>218</v>
      </c>
      <c r="B643" s="164"/>
      <c r="C643" s="165">
        <v>396</v>
      </c>
      <c r="D643" s="152">
        <v>9848356</v>
      </c>
      <c r="E643" s="148"/>
      <c r="F643" s="148"/>
    </row>
    <row r="644" spans="1:6" ht="33.75" hidden="1" customHeight="1" outlineLevel="1">
      <c r="A644" s="163" t="s">
        <v>219</v>
      </c>
      <c r="B644" s="164"/>
      <c r="C644" s="165">
        <v>0</v>
      </c>
      <c r="D644" s="152">
        <v>0</v>
      </c>
      <c r="E644" s="148"/>
      <c r="F644" s="148"/>
    </row>
    <row r="645" spans="1:6" ht="33.75" hidden="1" customHeight="1" outlineLevel="1">
      <c r="A645" s="163" t="s">
        <v>323</v>
      </c>
      <c r="B645" s="164"/>
      <c r="C645" s="165">
        <v>0</v>
      </c>
      <c r="D645" s="152">
        <v>0</v>
      </c>
      <c r="E645" s="148"/>
      <c r="F645" s="148"/>
    </row>
    <row r="646" spans="1:6" ht="33.75" hidden="1" customHeight="1" outlineLevel="1">
      <c r="A646" s="163" t="s">
        <v>220</v>
      </c>
      <c r="B646" s="164"/>
      <c r="C646" s="165">
        <v>2</v>
      </c>
      <c r="D646" s="152">
        <v>112122</v>
      </c>
      <c r="E646" s="148"/>
      <c r="F646" s="148"/>
    </row>
    <row r="647" spans="1:6" ht="33.75" hidden="1" customHeight="1" outlineLevel="1">
      <c r="A647" s="163" t="s">
        <v>221</v>
      </c>
      <c r="B647" s="164"/>
      <c r="C647" s="165">
        <v>0</v>
      </c>
      <c r="D647" s="152">
        <v>0</v>
      </c>
      <c r="E647" s="148"/>
      <c r="F647" s="148"/>
    </row>
    <row r="648" spans="1:6" ht="33.75" hidden="1" customHeight="1" outlineLevel="1">
      <c r="A648" s="163" t="s">
        <v>274</v>
      </c>
      <c r="B648" s="164"/>
      <c r="C648" s="165">
        <v>0</v>
      </c>
      <c r="D648" s="152">
        <v>0</v>
      </c>
      <c r="E648" s="148"/>
      <c r="F648" s="148"/>
    </row>
    <row r="649" spans="1:6" ht="33.75" hidden="1" customHeight="1" outlineLevel="1">
      <c r="A649" s="163" t="s">
        <v>222</v>
      </c>
      <c r="B649" s="164"/>
      <c r="C649" s="165">
        <v>897</v>
      </c>
      <c r="D649" s="152">
        <v>21720166.760000002</v>
      </c>
      <c r="E649" s="148"/>
      <c r="F649" s="148"/>
    </row>
    <row r="650" spans="1:6" ht="33.75" hidden="1" customHeight="1" outlineLevel="1">
      <c r="A650" s="163" t="s">
        <v>278</v>
      </c>
      <c r="B650" s="164"/>
      <c r="C650" s="165"/>
      <c r="D650" s="152"/>
      <c r="E650" s="148"/>
      <c r="F650" s="148"/>
    </row>
    <row r="651" spans="1:6" ht="33.75" hidden="1" customHeight="1" outlineLevel="1">
      <c r="A651" s="163" t="s">
        <v>223</v>
      </c>
      <c r="B651" s="164"/>
      <c r="C651" s="165">
        <v>28.464491403413611</v>
      </c>
      <c r="D651" s="152">
        <v>1182904.3736903616</v>
      </c>
      <c r="E651" s="148"/>
      <c r="F651" s="148"/>
    </row>
    <row r="652" spans="1:6" ht="33.75" hidden="1" customHeight="1" outlineLevel="1">
      <c r="A652" s="163" t="s">
        <v>224</v>
      </c>
      <c r="B652" s="164"/>
      <c r="C652" s="165">
        <v>30</v>
      </c>
      <c r="D652" s="152">
        <v>860440</v>
      </c>
      <c r="E652" s="148"/>
      <c r="F652" s="148"/>
    </row>
    <row r="653" spans="1:6" ht="33.75" hidden="1" customHeight="1" outlineLevel="1">
      <c r="A653" s="163" t="s">
        <v>225</v>
      </c>
      <c r="B653" s="164"/>
      <c r="C653" s="165">
        <v>51</v>
      </c>
      <c r="D653" s="152">
        <v>1554874.65</v>
      </c>
      <c r="E653" s="148"/>
      <c r="F653" s="148"/>
    </row>
    <row r="654" spans="1:6" ht="14.1" customHeight="1" collapsed="1">
      <c r="A654" s="167" t="s">
        <v>313</v>
      </c>
      <c r="B654" s="164">
        <v>15000</v>
      </c>
      <c r="C654" s="165">
        <f>SUM($C$626:$C$653)</f>
        <v>5471.4644914034134</v>
      </c>
      <c r="D654" s="152">
        <f>SUM($D$626:$D$653)</f>
        <v>136313380.23369035</v>
      </c>
      <c r="E654" s="148"/>
      <c r="F654" s="148"/>
    </row>
    <row r="655" spans="1:6" ht="33.75" hidden="1" customHeight="1" outlineLevel="1">
      <c r="A655" s="163" t="s">
        <v>322</v>
      </c>
      <c r="B655" s="164"/>
      <c r="C655" s="165"/>
      <c r="D655" s="152"/>
      <c r="E655" s="148"/>
      <c r="F655" s="148"/>
    </row>
    <row r="656" spans="1:6" ht="33.75" hidden="1" customHeight="1" outlineLevel="1">
      <c r="A656" s="163" t="s">
        <v>272</v>
      </c>
      <c r="B656" s="164"/>
      <c r="C656" s="165">
        <v>0</v>
      </c>
      <c r="D656" s="152">
        <v>0</v>
      </c>
      <c r="E656" s="148"/>
      <c r="F656" s="148"/>
    </row>
    <row r="657" spans="1:6" ht="33.75" hidden="1" customHeight="1" outlineLevel="1">
      <c r="A657" s="163" t="s">
        <v>203</v>
      </c>
      <c r="B657" s="164"/>
      <c r="C657" s="165">
        <v>5</v>
      </c>
      <c r="D657" s="152">
        <v>271352</v>
      </c>
      <c r="E657" s="148"/>
      <c r="F657" s="148"/>
    </row>
    <row r="658" spans="1:6" ht="33.75" hidden="1" customHeight="1" outlineLevel="1">
      <c r="A658" s="163" t="s">
        <v>204</v>
      </c>
      <c r="B658" s="164"/>
      <c r="C658" s="165">
        <v>2</v>
      </c>
      <c r="D658" s="152">
        <v>72438</v>
      </c>
      <c r="E658" s="148"/>
      <c r="F658" s="148"/>
    </row>
    <row r="659" spans="1:6" ht="33.75" hidden="1" customHeight="1" outlineLevel="1">
      <c r="A659" s="163" t="s">
        <v>205</v>
      </c>
      <c r="B659" s="164"/>
      <c r="C659" s="166"/>
      <c r="D659" s="151"/>
      <c r="E659" s="148"/>
      <c r="F659" s="148"/>
    </row>
    <row r="660" spans="1:6" ht="33.75" hidden="1" customHeight="1" outlineLevel="1">
      <c r="A660" s="163" t="s">
        <v>206</v>
      </c>
      <c r="B660" s="164"/>
      <c r="C660" s="166">
        <v>0</v>
      </c>
      <c r="D660" s="151">
        <v>0</v>
      </c>
      <c r="E660" s="148"/>
      <c r="F660" s="148"/>
    </row>
    <row r="661" spans="1:6" ht="33.75" hidden="1" customHeight="1" outlineLevel="1">
      <c r="A661" s="163" t="s">
        <v>207</v>
      </c>
      <c r="B661" s="164"/>
      <c r="C661" s="166">
        <v>1</v>
      </c>
      <c r="D661" s="151">
        <v>45860</v>
      </c>
      <c r="E661" s="148"/>
      <c r="F661" s="148"/>
    </row>
    <row r="662" spans="1:6" ht="33.75" hidden="1" customHeight="1" outlineLevel="1">
      <c r="A662" s="163" t="s">
        <v>208</v>
      </c>
      <c r="B662" s="164"/>
      <c r="C662" s="165">
        <v>322</v>
      </c>
      <c r="D662" s="152">
        <v>14498316</v>
      </c>
      <c r="E662" s="148"/>
      <c r="F662" s="148"/>
    </row>
    <row r="663" spans="1:6" ht="33.75" hidden="1" customHeight="1" outlineLevel="1">
      <c r="A663" s="163" t="s">
        <v>209</v>
      </c>
      <c r="B663" s="164"/>
      <c r="C663" s="165">
        <v>59</v>
      </c>
      <c r="D663" s="152">
        <v>2752921</v>
      </c>
      <c r="E663" s="148"/>
      <c r="F663" s="148"/>
    </row>
    <row r="664" spans="1:6" ht="33.75" hidden="1" customHeight="1" outlineLevel="1">
      <c r="A664" s="163" t="s">
        <v>211</v>
      </c>
      <c r="B664" s="164"/>
      <c r="C664" s="165">
        <v>305</v>
      </c>
      <c r="D664" s="152">
        <v>12830416</v>
      </c>
      <c r="E664" s="148"/>
      <c r="F664" s="148"/>
    </row>
    <row r="665" spans="1:6" ht="33.75" hidden="1" customHeight="1" outlineLevel="1">
      <c r="A665" s="163" t="s">
        <v>212</v>
      </c>
      <c r="B665" s="164"/>
      <c r="C665" s="165">
        <v>27</v>
      </c>
      <c r="D665" s="152">
        <v>1403584</v>
      </c>
      <c r="E665" s="148"/>
      <c r="F665" s="148"/>
    </row>
    <row r="666" spans="1:6" ht="33.75" hidden="1" customHeight="1" outlineLevel="1">
      <c r="A666" s="163" t="s">
        <v>213</v>
      </c>
      <c r="B666" s="164"/>
      <c r="C666" s="165">
        <v>465</v>
      </c>
      <c r="D666" s="152">
        <v>19728983</v>
      </c>
      <c r="E666" s="148"/>
      <c r="F666" s="148"/>
    </row>
    <row r="667" spans="1:6" ht="33.75" hidden="1" customHeight="1" outlineLevel="1">
      <c r="A667" s="163" t="s">
        <v>214</v>
      </c>
      <c r="B667" s="164"/>
      <c r="C667" s="165">
        <v>6</v>
      </c>
      <c r="D667" s="152">
        <v>308392</v>
      </c>
      <c r="E667" s="148"/>
      <c r="F667" s="148"/>
    </row>
    <row r="668" spans="1:6" ht="33.75" hidden="1" customHeight="1" outlineLevel="1">
      <c r="A668" s="163" t="s">
        <v>273</v>
      </c>
      <c r="B668" s="164"/>
      <c r="C668" s="165"/>
      <c r="D668" s="152"/>
      <c r="E668" s="148"/>
      <c r="F668" s="148"/>
    </row>
    <row r="669" spans="1:6" ht="33.75" hidden="1" customHeight="1" outlineLevel="1">
      <c r="A669" s="163" t="s">
        <v>215</v>
      </c>
      <c r="B669" s="164"/>
      <c r="C669" s="165">
        <v>0</v>
      </c>
      <c r="D669" s="152">
        <v>0</v>
      </c>
      <c r="E669" s="148"/>
      <c r="F669" s="148"/>
    </row>
    <row r="670" spans="1:6" ht="33.75" hidden="1" customHeight="1" outlineLevel="1">
      <c r="A670" s="163" t="s">
        <v>216</v>
      </c>
      <c r="B670" s="164"/>
      <c r="C670" s="165">
        <v>0</v>
      </c>
      <c r="D670" s="152">
        <v>0</v>
      </c>
      <c r="E670" s="148"/>
      <c r="F670" s="148"/>
    </row>
    <row r="671" spans="1:6" ht="33.75" hidden="1" customHeight="1" outlineLevel="1">
      <c r="A671" s="163" t="s">
        <v>217</v>
      </c>
      <c r="B671" s="164"/>
      <c r="C671" s="165">
        <v>0</v>
      </c>
      <c r="D671" s="152">
        <v>0</v>
      </c>
      <c r="E671" s="148"/>
      <c r="F671" s="148"/>
    </row>
    <row r="672" spans="1:6" ht="33.75" hidden="1" customHeight="1" outlineLevel="1">
      <c r="A672" s="163" t="s">
        <v>218</v>
      </c>
      <c r="B672" s="164"/>
      <c r="C672" s="165">
        <v>102</v>
      </c>
      <c r="D672" s="152">
        <v>4737839</v>
      </c>
      <c r="E672" s="148"/>
      <c r="F672" s="148"/>
    </row>
    <row r="673" spans="1:6" ht="33.75" hidden="1" customHeight="1" outlineLevel="1">
      <c r="A673" s="163" t="s">
        <v>219</v>
      </c>
      <c r="B673" s="164"/>
      <c r="C673" s="165">
        <v>0</v>
      </c>
      <c r="D673" s="152">
        <v>0</v>
      </c>
      <c r="E673" s="148"/>
      <c r="F673" s="148"/>
    </row>
    <row r="674" spans="1:6" ht="33.75" hidden="1" customHeight="1" outlineLevel="1">
      <c r="A674" s="163" t="s">
        <v>323</v>
      </c>
      <c r="B674" s="164"/>
      <c r="C674" s="165">
        <v>0</v>
      </c>
      <c r="D674" s="152">
        <v>0</v>
      </c>
      <c r="E674" s="148"/>
      <c r="F674" s="148"/>
    </row>
    <row r="675" spans="1:6" ht="33.75" hidden="1" customHeight="1" outlineLevel="1">
      <c r="A675" s="163" t="s">
        <v>220</v>
      </c>
      <c r="B675" s="164"/>
      <c r="C675" s="165">
        <v>0</v>
      </c>
      <c r="D675" s="152">
        <v>0</v>
      </c>
      <c r="E675" s="148"/>
      <c r="F675" s="148"/>
    </row>
    <row r="676" spans="1:6" ht="33.75" hidden="1" customHeight="1" outlineLevel="1">
      <c r="A676" s="163" t="s">
        <v>221</v>
      </c>
      <c r="B676" s="164"/>
      <c r="C676" s="165">
        <v>0</v>
      </c>
      <c r="D676" s="152">
        <v>0</v>
      </c>
      <c r="E676" s="148"/>
      <c r="F676" s="148"/>
    </row>
    <row r="677" spans="1:6" ht="33.75" hidden="1" customHeight="1" outlineLevel="1">
      <c r="A677" s="163" t="s">
        <v>274</v>
      </c>
      <c r="B677" s="164"/>
      <c r="C677" s="165">
        <v>0</v>
      </c>
      <c r="D677" s="152">
        <v>0</v>
      </c>
      <c r="E677" s="148"/>
      <c r="F677" s="148"/>
    </row>
    <row r="678" spans="1:6" ht="33.75" hidden="1" customHeight="1" outlineLevel="1">
      <c r="A678" s="163" t="s">
        <v>222</v>
      </c>
      <c r="B678" s="164"/>
      <c r="C678" s="165">
        <v>200</v>
      </c>
      <c r="D678" s="152">
        <v>9379973.5500000007</v>
      </c>
      <c r="E678" s="148"/>
      <c r="F678" s="148"/>
    </row>
    <row r="679" spans="1:6" ht="33.75" hidden="1" customHeight="1" outlineLevel="1">
      <c r="A679" s="163" t="s">
        <v>278</v>
      </c>
      <c r="B679" s="164"/>
      <c r="C679" s="165"/>
      <c r="D679" s="152"/>
      <c r="E679" s="148"/>
      <c r="F679" s="148"/>
    </row>
    <row r="680" spans="1:6" ht="33.75" hidden="1" customHeight="1" outlineLevel="1">
      <c r="A680" s="163" t="s">
        <v>223</v>
      </c>
      <c r="B680" s="164"/>
      <c r="C680" s="165">
        <v>4.6022193424796036</v>
      </c>
      <c r="D680" s="152">
        <v>235480.81938668469</v>
      </c>
      <c r="E680" s="148"/>
      <c r="F680" s="148"/>
    </row>
    <row r="681" spans="1:6" ht="33.75" hidden="1" customHeight="1" outlineLevel="1">
      <c r="A681" s="163" t="s">
        <v>224</v>
      </c>
      <c r="B681" s="164"/>
      <c r="C681" s="165">
        <v>2</v>
      </c>
      <c r="D681" s="152">
        <v>66807</v>
      </c>
      <c r="E681" s="148"/>
      <c r="F681" s="148"/>
    </row>
    <row r="682" spans="1:6" ht="33.75" hidden="1" customHeight="1" outlineLevel="1">
      <c r="A682" s="163" t="s">
        <v>225</v>
      </c>
      <c r="B682" s="164"/>
      <c r="C682" s="165">
        <v>7</v>
      </c>
      <c r="D682" s="152">
        <v>497182</v>
      </c>
      <c r="E682" s="148"/>
      <c r="F682" s="148"/>
    </row>
    <row r="683" spans="1:6" ht="14.1" customHeight="1" collapsed="1">
      <c r="A683" s="167" t="s">
        <v>314</v>
      </c>
      <c r="B683" s="164">
        <v>25000</v>
      </c>
      <c r="C683" s="165">
        <f>SUM($C$655:$C$682)</f>
        <v>1507.6022193424797</v>
      </c>
      <c r="D683" s="152">
        <f>SUM($D$655:$D$682)</f>
        <v>66829544.36938668</v>
      </c>
      <c r="E683" s="148"/>
      <c r="F683" s="148"/>
    </row>
    <row r="684" spans="1:6" ht="33.75" hidden="1" customHeight="1" outlineLevel="1">
      <c r="A684" s="163" t="s">
        <v>322</v>
      </c>
      <c r="B684" s="164"/>
      <c r="C684" s="165"/>
      <c r="D684" s="152"/>
      <c r="E684" s="148"/>
      <c r="F684" s="148"/>
    </row>
    <row r="685" spans="1:6" ht="33.75" hidden="1" customHeight="1" outlineLevel="1">
      <c r="A685" s="163" t="s">
        <v>272</v>
      </c>
      <c r="B685" s="164"/>
      <c r="C685" s="165">
        <v>0</v>
      </c>
      <c r="D685" s="152">
        <v>0</v>
      </c>
      <c r="E685" s="148"/>
      <c r="F685" s="148"/>
    </row>
    <row r="686" spans="1:6" ht="33.75" hidden="1" customHeight="1" outlineLevel="1">
      <c r="A686" s="163" t="s">
        <v>203</v>
      </c>
      <c r="B686" s="164"/>
      <c r="C686" s="165">
        <v>0</v>
      </c>
      <c r="D686" s="152">
        <v>0</v>
      </c>
      <c r="E686" s="148"/>
      <c r="F686" s="148"/>
    </row>
    <row r="687" spans="1:6" ht="33.75" hidden="1" customHeight="1" outlineLevel="1">
      <c r="A687" s="163" t="s">
        <v>204</v>
      </c>
      <c r="B687" s="164"/>
      <c r="C687" s="165">
        <v>0</v>
      </c>
      <c r="D687" s="152">
        <v>0</v>
      </c>
      <c r="E687" s="148"/>
      <c r="F687" s="148"/>
    </row>
    <row r="688" spans="1:6" ht="33.75" hidden="1" customHeight="1" outlineLevel="1">
      <c r="A688" s="163" t="s">
        <v>205</v>
      </c>
      <c r="B688" s="164"/>
      <c r="C688" s="166"/>
      <c r="D688" s="151"/>
      <c r="E688" s="148"/>
      <c r="F688" s="148"/>
    </row>
    <row r="689" spans="1:6" ht="33.75" hidden="1" customHeight="1" outlineLevel="1">
      <c r="A689" s="163" t="s">
        <v>206</v>
      </c>
      <c r="B689" s="164"/>
      <c r="C689" s="166">
        <v>0</v>
      </c>
      <c r="D689" s="151">
        <v>0</v>
      </c>
      <c r="E689" s="148"/>
      <c r="F689" s="148"/>
    </row>
    <row r="690" spans="1:6" ht="33.75" hidden="1" customHeight="1" outlineLevel="1">
      <c r="A690" s="163" t="s">
        <v>207</v>
      </c>
      <c r="B690" s="164"/>
      <c r="C690" s="166">
        <v>1</v>
      </c>
      <c r="D690" s="151">
        <v>112501</v>
      </c>
      <c r="E690" s="148"/>
      <c r="F690" s="148"/>
    </row>
    <row r="691" spans="1:6" ht="33.75" hidden="1" customHeight="1" outlineLevel="1">
      <c r="A691" s="163" t="s">
        <v>208</v>
      </c>
      <c r="B691" s="164"/>
      <c r="C691" s="165">
        <v>337</v>
      </c>
      <c r="D691" s="152">
        <v>19868014</v>
      </c>
      <c r="E691" s="148"/>
      <c r="F691" s="148"/>
    </row>
    <row r="692" spans="1:6" ht="33.75" hidden="1" customHeight="1" outlineLevel="1">
      <c r="A692" s="163" t="s">
        <v>209</v>
      </c>
      <c r="B692" s="164"/>
      <c r="C692" s="165">
        <v>82</v>
      </c>
      <c r="D692" s="152">
        <v>5248887</v>
      </c>
      <c r="E692" s="148"/>
      <c r="F692" s="148"/>
    </row>
    <row r="693" spans="1:6" ht="33.75" hidden="1" customHeight="1" outlineLevel="1">
      <c r="A693" s="163" t="s">
        <v>211</v>
      </c>
      <c r="B693" s="164"/>
      <c r="C693" s="165">
        <v>314</v>
      </c>
      <c r="D693" s="152">
        <v>19066696</v>
      </c>
      <c r="E693" s="148"/>
      <c r="F693" s="148"/>
    </row>
    <row r="694" spans="1:6" ht="33.75" hidden="1" customHeight="1" outlineLevel="1">
      <c r="A694" s="163" t="s">
        <v>212</v>
      </c>
      <c r="B694" s="164"/>
      <c r="C694" s="165">
        <v>17</v>
      </c>
      <c r="D694" s="152">
        <v>1104567</v>
      </c>
      <c r="E694" s="148"/>
      <c r="F694" s="148"/>
    </row>
    <row r="695" spans="1:6" ht="33.75" hidden="1" customHeight="1" outlineLevel="1">
      <c r="A695" s="163" t="s">
        <v>213</v>
      </c>
      <c r="B695" s="164"/>
      <c r="C695" s="165">
        <v>512</v>
      </c>
      <c r="D695" s="152">
        <v>31248009</v>
      </c>
      <c r="E695" s="148"/>
      <c r="F695" s="148"/>
    </row>
    <row r="696" spans="1:6" ht="33.75" hidden="1" customHeight="1" outlineLevel="1">
      <c r="A696" s="163" t="s">
        <v>214</v>
      </c>
      <c r="B696" s="164"/>
      <c r="C696" s="165">
        <v>2</v>
      </c>
      <c r="D696" s="152">
        <v>231966</v>
      </c>
      <c r="E696" s="148"/>
      <c r="F696" s="148"/>
    </row>
    <row r="697" spans="1:6" ht="33.75" hidden="1" customHeight="1" outlineLevel="1">
      <c r="A697" s="163" t="s">
        <v>273</v>
      </c>
      <c r="B697" s="164"/>
      <c r="C697" s="165"/>
      <c r="D697" s="152"/>
      <c r="E697" s="148"/>
      <c r="F697" s="148"/>
    </row>
    <row r="698" spans="1:6" ht="33.75" hidden="1" customHeight="1" outlineLevel="1">
      <c r="A698" s="163" t="s">
        <v>215</v>
      </c>
      <c r="B698" s="164"/>
      <c r="C698" s="165">
        <v>1</v>
      </c>
      <c r="D698" s="152">
        <v>1949.5</v>
      </c>
      <c r="E698" s="148"/>
      <c r="F698" s="148"/>
    </row>
    <row r="699" spans="1:6" ht="33.75" hidden="1" customHeight="1" outlineLevel="1">
      <c r="A699" s="163" t="s">
        <v>216</v>
      </c>
      <c r="B699" s="164"/>
      <c r="C699" s="165">
        <v>0</v>
      </c>
      <c r="D699" s="152">
        <v>0</v>
      </c>
      <c r="E699" s="148"/>
      <c r="F699" s="148"/>
    </row>
    <row r="700" spans="1:6" ht="33.75" hidden="1" customHeight="1" outlineLevel="1">
      <c r="A700" s="163" t="s">
        <v>217</v>
      </c>
      <c r="B700" s="164"/>
      <c r="C700" s="165">
        <v>0</v>
      </c>
      <c r="D700" s="152">
        <v>0</v>
      </c>
      <c r="E700" s="148"/>
      <c r="F700" s="148"/>
    </row>
    <row r="701" spans="1:6" ht="33.75" hidden="1" customHeight="1" outlineLevel="1">
      <c r="A701" s="163" t="s">
        <v>218</v>
      </c>
      <c r="B701" s="164"/>
      <c r="C701" s="165">
        <v>70</v>
      </c>
      <c r="D701" s="152">
        <v>3820065</v>
      </c>
      <c r="E701" s="148"/>
      <c r="F701" s="148"/>
    </row>
    <row r="702" spans="1:6" ht="33.75" hidden="1" customHeight="1" outlineLevel="1">
      <c r="A702" s="163" t="s">
        <v>219</v>
      </c>
      <c r="B702" s="164"/>
      <c r="C702" s="165">
        <v>0</v>
      </c>
      <c r="D702" s="152">
        <v>0</v>
      </c>
      <c r="E702" s="148"/>
      <c r="F702" s="148"/>
    </row>
    <row r="703" spans="1:6" ht="33.75" hidden="1" customHeight="1" outlineLevel="1">
      <c r="A703" s="163" t="s">
        <v>323</v>
      </c>
      <c r="B703" s="164"/>
      <c r="C703" s="165">
        <v>0</v>
      </c>
      <c r="D703" s="152">
        <v>0</v>
      </c>
      <c r="E703" s="148"/>
      <c r="F703" s="148"/>
    </row>
    <row r="704" spans="1:6" ht="33.75" hidden="1" customHeight="1" outlineLevel="1">
      <c r="A704" s="163" t="s">
        <v>220</v>
      </c>
      <c r="B704" s="164"/>
      <c r="C704" s="165">
        <v>0</v>
      </c>
      <c r="D704" s="152">
        <v>0</v>
      </c>
      <c r="E704" s="148"/>
      <c r="F704" s="148"/>
    </row>
    <row r="705" spans="1:6" ht="33.75" hidden="1" customHeight="1" outlineLevel="1">
      <c r="A705" s="163" t="s">
        <v>221</v>
      </c>
      <c r="B705" s="164"/>
      <c r="C705" s="165">
        <v>0</v>
      </c>
      <c r="D705" s="152">
        <v>0</v>
      </c>
      <c r="E705" s="148"/>
      <c r="F705" s="148"/>
    </row>
    <row r="706" spans="1:6" ht="33.75" hidden="1" customHeight="1" outlineLevel="1">
      <c r="A706" s="163" t="s">
        <v>274</v>
      </c>
      <c r="B706" s="164"/>
      <c r="C706" s="165">
        <v>0</v>
      </c>
      <c r="D706" s="152">
        <v>0</v>
      </c>
      <c r="E706" s="148"/>
      <c r="F706" s="148"/>
    </row>
    <row r="707" spans="1:6" ht="33.75" hidden="1" customHeight="1" outlineLevel="1">
      <c r="A707" s="163" t="s">
        <v>222</v>
      </c>
      <c r="B707" s="164"/>
      <c r="C707" s="165">
        <v>183</v>
      </c>
      <c r="D707" s="152">
        <v>10938773.190000001</v>
      </c>
      <c r="E707" s="148"/>
      <c r="F707" s="148"/>
    </row>
    <row r="708" spans="1:6" ht="33.75" hidden="1" customHeight="1" outlineLevel="1">
      <c r="A708" s="163" t="s">
        <v>278</v>
      </c>
      <c r="B708" s="164"/>
      <c r="C708" s="165"/>
      <c r="D708" s="152"/>
      <c r="E708" s="148"/>
      <c r="F708" s="148"/>
    </row>
    <row r="709" spans="1:6" ht="33.75" hidden="1" customHeight="1" outlineLevel="1">
      <c r="A709" s="163" t="s">
        <v>223</v>
      </c>
      <c r="B709" s="164"/>
      <c r="C709" s="165">
        <v>0</v>
      </c>
      <c r="D709" s="152">
        <v>0</v>
      </c>
      <c r="E709" s="148"/>
      <c r="F709" s="148"/>
    </row>
    <row r="710" spans="1:6" ht="33.75" hidden="1" customHeight="1" outlineLevel="1">
      <c r="A710" s="163" t="s">
        <v>224</v>
      </c>
      <c r="B710" s="164"/>
      <c r="C710" s="165">
        <v>4</v>
      </c>
      <c r="D710" s="152">
        <v>186357</v>
      </c>
      <c r="E710" s="148"/>
      <c r="F710" s="148"/>
    </row>
    <row r="711" spans="1:6" ht="33.75" hidden="1" customHeight="1" outlineLevel="1">
      <c r="A711" s="163" t="s">
        <v>225</v>
      </c>
      <c r="B711" s="164"/>
      <c r="C711" s="165">
        <v>2</v>
      </c>
      <c r="D711" s="152">
        <v>194031</v>
      </c>
      <c r="E711" s="148"/>
      <c r="F711" s="148"/>
    </row>
    <row r="712" spans="1:6" ht="14.1" customHeight="1" collapsed="1">
      <c r="A712" s="167" t="s">
        <v>315</v>
      </c>
      <c r="B712" s="164">
        <v>50000</v>
      </c>
      <c r="C712" s="165">
        <f>SUM($C$684:$C$711)</f>
        <v>1525</v>
      </c>
      <c r="D712" s="152">
        <f>SUM($D$684:$D$711)</f>
        <v>92021815.689999998</v>
      </c>
      <c r="E712" s="148"/>
      <c r="F712" s="148"/>
    </row>
    <row r="713" spans="1:6" ht="33.75" hidden="1" customHeight="1" outlineLevel="1">
      <c r="A713" s="163" t="s">
        <v>322</v>
      </c>
      <c r="B713" s="164"/>
      <c r="C713" s="165"/>
      <c r="D713" s="152"/>
      <c r="E713" s="148"/>
      <c r="F713" s="148"/>
    </row>
    <row r="714" spans="1:6" ht="33.75" hidden="1" customHeight="1" outlineLevel="1">
      <c r="A714" s="163" t="s">
        <v>272</v>
      </c>
      <c r="B714" s="164"/>
      <c r="C714" s="165">
        <v>0</v>
      </c>
      <c r="D714" s="152">
        <v>0</v>
      </c>
      <c r="E714" s="148"/>
      <c r="F714" s="148"/>
    </row>
    <row r="715" spans="1:6" ht="33.75" hidden="1" customHeight="1" outlineLevel="1">
      <c r="A715" s="163" t="s">
        <v>203</v>
      </c>
      <c r="B715" s="164"/>
      <c r="C715" s="165">
        <v>2</v>
      </c>
      <c r="D715" s="152">
        <v>136693</v>
      </c>
      <c r="E715" s="148"/>
      <c r="F715" s="148"/>
    </row>
    <row r="716" spans="1:6" ht="33.75" hidden="1" customHeight="1" outlineLevel="1">
      <c r="A716" s="163" t="s">
        <v>204</v>
      </c>
      <c r="B716" s="164"/>
      <c r="C716" s="165">
        <v>0</v>
      </c>
      <c r="D716" s="152">
        <v>0</v>
      </c>
      <c r="E716" s="148"/>
      <c r="F716" s="148"/>
    </row>
    <row r="717" spans="1:6" ht="33.75" hidden="1" customHeight="1" outlineLevel="1">
      <c r="A717" s="163" t="s">
        <v>205</v>
      </c>
      <c r="B717" s="164"/>
      <c r="C717" s="166"/>
      <c r="D717" s="151"/>
      <c r="E717" s="148"/>
      <c r="F717" s="148"/>
    </row>
    <row r="718" spans="1:6" ht="33.75" hidden="1" customHeight="1" outlineLevel="1">
      <c r="A718" s="163" t="s">
        <v>206</v>
      </c>
      <c r="B718" s="164"/>
      <c r="C718" s="166">
        <v>0</v>
      </c>
      <c r="D718" s="151">
        <v>0</v>
      </c>
      <c r="E718" s="148"/>
      <c r="F718" s="148"/>
    </row>
    <row r="719" spans="1:6" ht="33.75" hidden="1" customHeight="1" outlineLevel="1">
      <c r="A719" s="163" t="s">
        <v>207</v>
      </c>
      <c r="B719" s="164"/>
      <c r="C719" s="166">
        <v>0</v>
      </c>
      <c r="D719" s="151">
        <v>0</v>
      </c>
      <c r="E719" s="148"/>
      <c r="F719" s="148"/>
    </row>
    <row r="720" spans="1:6" ht="33.75" hidden="1" customHeight="1" outlineLevel="1">
      <c r="A720" s="163" t="s">
        <v>208</v>
      </c>
      <c r="B720" s="164"/>
      <c r="C720" s="165">
        <v>110</v>
      </c>
      <c r="D720" s="152">
        <v>9701979</v>
      </c>
      <c r="E720" s="148"/>
      <c r="F720" s="148"/>
    </row>
    <row r="721" spans="1:6" ht="33.75" hidden="1" customHeight="1" outlineLevel="1">
      <c r="A721" s="163" t="s">
        <v>209</v>
      </c>
      <c r="B721" s="164"/>
      <c r="C721" s="165">
        <v>27</v>
      </c>
      <c r="D721" s="152">
        <v>2638019</v>
      </c>
      <c r="E721" s="148"/>
      <c r="F721" s="148"/>
    </row>
    <row r="722" spans="1:6" ht="33.75" hidden="1" customHeight="1" outlineLevel="1">
      <c r="A722" s="163" t="s">
        <v>211</v>
      </c>
      <c r="B722" s="164"/>
      <c r="C722" s="165">
        <v>78</v>
      </c>
      <c r="D722" s="152">
        <v>6982053</v>
      </c>
      <c r="E722" s="148"/>
      <c r="F722" s="148"/>
    </row>
    <row r="723" spans="1:6" ht="33.75" hidden="1" customHeight="1" outlineLevel="1">
      <c r="A723" s="163" t="s">
        <v>212</v>
      </c>
      <c r="B723" s="164"/>
      <c r="C723" s="165">
        <v>5</v>
      </c>
      <c r="D723" s="152">
        <v>706920</v>
      </c>
      <c r="E723" s="148"/>
      <c r="F723" s="148"/>
    </row>
    <row r="724" spans="1:6" ht="33.75" hidden="1" customHeight="1" outlineLevel="1">
      <c r="A724" s="163" t="s">
        <v>213</v>
      </c>
      <c r="B724" s="164"/>
      <c r="C724" s="165">
        <v>171</v>
      </c>
      <c r="D724" s="152">
        <v>15844198</v>
      </c>
      <c r="E724" s="148"/>
      <c r="F724" s="148"/>
    </row>
    <row r="725" spans="1:6" ht="33.75" hidden="1" customHeight="1" outlineLevel="1">
      <c r="A725" s="163" t="s">
        <v>214</v>
      </c>
      <c r="B725" s="164"/>
      <c r="C725" s="165">
        <v>1</v>
      </c>
      <c r="D725" s="152">
        <v>152561</v>
      </c>
      <c r="E725" s="148"/>
      <c r="F725" s="148"/>
    </row>
    <row r="726" spans="1:6" ht="33.75" hidden="1" customHeight="1" outlineLevel="1">
      <c r="A726" s="163" t="s">
        <v>273</v>
      </c>
      <c r="B726" s="164"/>
      <c r="C726" s="165"/>
      <c r="D726" s="152"/>
      <c r="E726" s="148"/>
      <c r="F726" s="148"/>
    </row>
    <row r="727" spans="1:6" ht="33.75" hidden="1" customHeight="1" outlineLevel="1">
      <c r="A727" s="163" t="s">
        <v>215</v>
      </c>
      <c r="B727" s="164"/>
      <c r="C727" s="165">
        <v>0</v>
      </c>
      <c r="D727" s="152">
        <v>0</v>
      </c>
      <c r="E727" s="148"/>
      <c r="F727" s="148"/>
    </row>
    <row r="728" spans="1:6" ht="33.75" hidden="1" customHeight="1" outlineLevel="1">
      <c r="A728" s="163" t="s">
        <v>216</v>
      </c>
      <c r="B728" s="164"/>
      <c r="C728" s="165">
        <v>0</v>
      </c>
      <c r="D728" s="152">
        <v>0</v>
      </c>
      <c r="E728" s="148"/>
      <c r="F728" s="148"/>
    </row>
    <row r="729" spans="1:6" ht="33.75" hidden="1" customHeight="1" outlineLevel="1">
      <c r="A729" s="163" t="s">
        <v>217</v>
      </c>
      <c r="B729" s="164"/>
      <c r="C729" s="165">
        <v>0</v>
      </c>
      <c r="D729" s="152">
        <v>0</v>
      </c>
      <c r="E729" s="148"/>
      <c r="F729" s="148"/>
    </row>
    <row r="730" spans="1:6" ht="33.75" hidden="1" customHeight="1" outlineLevel="1">
      <c r="A730" s="163" t="s">
        <v>218</v>
      </c>
      <c r="B730" s="164"/>
      <c r="C730" s="165">
        <v>9</v>
      </c>
      <c r="D730" s="152">
        <v>775527</v>
      </c>
      <c r="E730" s="148"/>
      <c r="F730" s="148"/>
    </row>
    <row r="731" spans="1:6" ht="33.75" hidden="1" customHeight="1" outlineLevel="1">
      <c r="A731" s="163" t="s">
        <v>219</v>
      </c>
      <c r="B731" s="164"/>
      <c r="C731" s="165">
        <v>0</v>
      </c>
      <c r="D731" s="152">
        <v>0</v>
      </c>
      <c r="E731" s="148"/>
      <c r="F731" s="148"/>
    </row>
    <row r="732" spans="1:6" ht="33.75" hidden="1" customHeight="1" outlineLevel="1">
      <c r="A732" s="163" t="s">
        <v>323</v>
      </c>
      <c r="B732" s="164"/>
      <c r="C732" s="165">
        <v>0</v>
      </c>
      <c r="D732" s="152">
        <v>0</v>
      </c>
      <c r="E732" s="148"/>
      <c r="F732" s="148"/>
    </row>
    <row r="733" spans="1:6" ht="33.75" hidden="1" customHeight="1" outlineLevel="1">
      <c r="A733" s="163" t="s">
        <v>220</v>
      </c>
      <c r="B733" s="164"/>
      <c r="C733" s="165">
        <v>0</v>
      </c>
      <c r="D733" s="152">
        <v>0</v>
      </c>
      <c r="E733" s="148"/>
      <c r="F733" s="148"/>
    </row>
    <row r="734" spans="1:6" ht="33.75" hidden="1" customHeight="1" outlineLevel="1">
      <c r="A734" s="163" t="s">
        <v>221</v>
      </c>
      <c r="B734" s="164"/>
      <c r="C734" s="165">
        <v>0</v>
      </c>
      <c r="D734" s="152">
        <v>0</v>
      </c>
      <c r="E734" s="148"/>
      <c r="F734" s="148"/>
    </row>
    <row r="735" spans="1:6" ht="33.75" hidden="1" customHeight="1" outlineLevel="1">
      <c r="A735" s="163" t="s">
        <v>274</v>
      </c>
      <c r="B735" s="164"/>
      <c r="C735" s="165">
        <v>0</v>
      </c>
      <c r="D735" s="152">
        <v>0</v>
      </c>
      <c r="E735" s="148"/>
      <c r="F735" s="148"/>
    </row>
    <row r="736" spans="1:6" ht="33.75" hidden="1" customHeight="1" outlineLevel="1">
      <c r="A736" s="163" t="s">
        <v>222</v>
      </c>
      <c r="B736" s="164"/>
      <c r="C736" s="165">
        <v>44</v>
      </c>
      <c r="D736" s="152">
        <v>4295637.1899999995</v>
      </c>
      <c r="E736" s="148"/>
      <c r="F736" s="148"/>
    </row>
    <row r="737" spans="1:6" ht="33.75" hidden="1" customHeight="1" outlineLevel="1">
      <c r="A737" s="163" t="s">
        <v>278</v>
      </c>
      <c r="B737" s="164"/>
      <c r="C737" s="165"/>
      <c r="D737" s="152"/>
      <c r="E737" s="148"/>
      <c r="F737" s="148"/>
    </row>
    <row r="738" spans="1:6" ht="33.75" hidden="1" customHeight="1" outlineLevel="1">
      <c r="A738" s="163" t="s">
        <v>223</v>
      </c>
      <c r="B738" s="164"/>
      <c r="C738" s="165">
        <v>0</v>
      </c>
      <c r="D738" s="152">
        <v>0</v>
      </c>
      <c r="E738" s="148"/>
      <c r="F738" s="148"/>
    </row>
    <row r="739" spans="1:6" ht="33.75" hidden="1" customHeight="1" outlineLevel="1">
      <c r="A739" s="163" t="s">
        <v>224</v>
      </c>
      <c r="B739" s="164"/>
      <c r="C739" s="165">
        <v>0</v>
      </c>
      <c r="D739" s="152">
        <v>0</v>
      </c>
      <c r="E739" s="148"/>
      <c r="F739" s="148"/>
    </row>
    <row r="740" spans="1:6" ht="33.75" hidden="1" customHeight="1" outlineLevel="1">
      <c r="A740" s="163" t="s">
        <v>225</v>
      </c>
      <c r="B740" s="164"/>
      <c r="C740" s="165">
        <v>2</v>
      </c>
      <c r="D740" s="152">
        <v>277880</v>
      </c>
      <c r="E740" s="148"/>
      <c r="F740" s="148"/>
    </row>
    <row r="741" spans="1:6" ht="14.1" customHeight="1" collapsed="1">
      <c r="A741" s="167" t="s">
        <v>316</v>
      </c>
      <c r="B741" s="164">
        <v>75000</v>
      </c>
      <c r="C741" s="165">
        <f>SUM($C$713:$C$740)</f>
        <v>449</v>
      </c>
      <c r="D741" s="152">
        <f>SUM($D$713:$D$740)</f>
        <v>41511467.189999998</v>
      </c>
      <c r="E741" s="148"/>
      <c r="F741" s="148"/>
    </row>
    <row r="742" spans="1:6" ht="33.75" hidden="1" customHeight="1" outlineLevel="1">
      <c r="A742" s="163" t="s">
        <v>322</v>
      </c>
      <c r="B742" s="164"/>
      <c r="C742" s="165"/>
      <c r="D742" s="152"/>
      <c r="E742" s="148"/>
      <c r="F742" s="148"/>
    </row>
    <row r="743" spans="1:6" ht="33.75" hidden="1" customHeight="1" outlineLevel="1">
      <c r="A743" s="163" t="s">
        <v>272</v>
      </c>
      <c r="B743" s="164"/>
      <c r="C743" s="165">
        <v>0</v>
      </c>
      <c r="D743" s="152">
        <v>0</v>
      </c>
      <c r="E743" s="148"/>
      <c r="F743" s="148"/>
    </row>
    <row r="744" spans="1:6" ht="33.75" hidden="1" customHeight="1" outlineLevel="1">
      <c r="A744" s="163" t="s">
        <v>203</v>
      </c>
      <c r="B744" s="164"/>
      <c r="C744" s="165">
        <v>0</v>
      </c>
      <c r="D744" s="152">
        <v>0</v>
      </c>
      <c r="E744" s="148"/>
      <c r="F744" s="148"/>
    </row>
    <row r="745" spans="1:6" ht="33.75" hidden="1" customHeight="1" outlineLevel="1">
      <c r="A745" s="163" t="s">
        <v>204</v>
      </c>
      <c r="B745" s="164"/>
      <c r="C745" s="165">
        <v>0</v>
      </c>
      <c r="D745" s="152">
        <v>0</v>
      </c>
      <c r="E745" s="148"/>
      <c r="F745" s="148"/>
    </row>
    <row r="746" spans="1:6" ht="33.75" hidden="1" customHeight="1" outlineLevel="1">
      <c r="A746" s="163" t="s">
        <v>205</v>
      </c>
      <c r="B746" s="164"/>
      <c r="C746" s="166"/>
      <c r="D746" s="151"/>
      <c r="E746" s="148"/>
      <c r="F746" s="148"/>
    </row>
    <row r="747" spans="1:6" ht="33.75" hidden="1" customHeight="1" outlineLevel="1">
      <c r="A747" s="163" t="s">
        <v>206</v>
      </c>
      <c r="B747" s="164"/>
      <c r="C747" s="166">
        <v>0</v>
      </c>
      <c r="D747" s="151">
        <v>0</v>
      </c>
      <c r="E747" s="148"/>
      <c r="F747" s="148"/>
    </row>
    <row r="748" spans="1:6" ht="33.75" hidden="1" customHeight="1" outlineLevel="1">
      <c r="A748" s="163" t="s">
        <v>207</v>
      </c>
      <c r="B748" s="164"/>
      <c r="C748" s="166">
        <v>0</v>
      </c>
      <c r="D748" s="151">
        <v>0</v>
      </c>
      <c r="E748" s="148"/>
      <c r="F748" s="148"/>
    </row>
    <row r="749" spans="1:6" ht="33.75" hidden="1" customHeight="1" outlineLevel="1">
      <c r="A749" s="163" t="s">
        <v>208</v>
      </c>
      <c r="B749" s="164"/>
      <c r="C749" s="165">
        <v>20</v>
      </c>
      <c r="D749" s="152">
        <v>3369415</v>
      </c>
      <c r="E749" s="148"/>
      <c r="F749" s="148"/>
    </row>
    <row r="750" spans="1:6" ht="33.75" hidden="1" customHeight="1" outlineLevel="1">
      <c r="A750" s="163" t="s">
        <v>209</v>
      </c>
      <c r="B750" s="164"/>
      <c r="C750" s="165">
        <v>14</v>
      </c>
      <c r="D750" s="152">
        <v>1574853</v>
      </c>
      <c r="E750" s="148"/>
      <c r="F750" s="148"/>
    </row>
    <row r="751" spans="1:6" ht="33.75" hidden="1" customHeight="1" outlineLevel="1">
      <c r="A751" s="163" t="s">
        <v>211</v>
      </c>
      <c r="B751" s="164"/>
      <c r="C751" s="165">
        <v>26</v>
      </c>
      <c r="D751" s="152">
        <v>3535467</v>
      </c>
      <c r="E751" s="148"/>
      <c r="F751" s="148"/>
    </row>
    <row r="752" spans="1:6" ht="33.75" hidden="1" customHeight="1" outlineLevel="1">
      <c r="A752" s="163" t="s">
        <v>212</v>
      </c>
      <c r="B752" s="164"/>
      <c r="C752" s="165">
        <v>0</v>
      </c>
      <c r="D752" s="152">
        <v>0</v>
      </c>
      <c r="E752" s="148"/>
      <c r="F752" s="148"/>
    </row>
    <row r="753" spans="1:6" ht="33.75" hidden="1" customHeight="1" outlineLevel="1">
      <c r="A753" s="163" t="s">
        <v>213</v>
      </c>
      <c r="B753" s="164"/>
      <c r="C753" s="165">
        <v>49</v>
      </c>
      <c r="D753" s="152">
        <v>5365605</v>
      </c>
      <c r="E753" s="148"/>
      <c r="F753" s="148"/>
    </row>
    <row r="754" spans="1:6" ht="33.75" hidden="1" customHeight="1" outlineLevel="1">
      <c r="A754" s="163" t="s">
        <v>214</v>
      </c>
      <c r="B754" s="164"/>
      <c r="C754" s="165">
        <v>0</v>
      </c>
      <c r="D754" s="152">
        <v>0</v>
      </c>
      <c r="E754" s="148"/>
      <c r="F754" s="148"/>
    </row>
    <row r="755" spans="1:6" ht="33.75" hidden="1" customHeight="1" outlineLevel="1">
      <c r="A755" s="163" t="s">
        <v>273</v>
      </c>
      <c r="B755" s="164"/>
      <c r="C755" s="165"/>
      <c r="D755" s="152"/>
      <c r="E755" s="148"/>
      <c r="F755" s="148"/>
    </row>
    <row r="756" spans="1:6" ht="33.75" hidden="1" customHeight="1" outlineLevel="1">
      <c r="A756" s="163" t="s">
        <v>215</v>
      </c>
      <c r="B756" s="164"/>
      <c r="C756" s="165">
        <v>0</v>
      </c>
      <c r="D756" s="152">
        <v>0</v>
      </c>
      <c r="E756" s="148"/>
      <c r="F756" s="148"/>
    </row>
    <row r="757" spans="1:6" ht="33.75" hidden="1" customHeight="1" outlineLevel="1">
      <c r="A757" s="163" t="s">
        <v>216</v>
      </c>
      <c r="B757" s="164"/>
      <c r="C757" s="165">
        <v>0</v>
      </c>
      <c r="D757" s="152">
        <v>0</v>
      </c>
      <c r="E757" s="148"/>
      <c r="F757" s="148"/>
    </row>
    <row r="758" spans="1:6" ht="33.75" hidden="1" customHeight="1" outlineLevel="1">
      <c r="A758" s="163" t="s">
        <v>217</v>
      </c>
      <c r="B758" s="164"/>
      <c r="C758" s="165">
        <v>0</v>
      </c>
      <c r="D758" s="152">
        <v>0</v>
      </c>
      <c r="E758" s="148"/>
      <c r="F758" s="148"/>
    </row>
    <row r="759" spans="1:6" ht="33.75" hidden="1" customHeight="1" outlineLevel="1">
      <c r="A759" s="163" t="s">
        <v>218</v>
      </c>
      <c r="B759" s="164"/>
      <c r="C759" s="165">
        <v>3</v>
      </c>
      <c r="D759" s="152">
        <v>423286</v>
      </c>
      <c r="E759" s="148"/>
      <c r="F759" s="148"/>
    </row>
    <row r="760" spans="1:6" ht="33.75" hidden="1" customHeight="1" outlineLevel="1">
      <c r="A760" s="163" t="s">
        <v>219</v>
      </c>
      <c r="B760" s="164"/>
      <c r="C760" s="165">
        <v>0</v>
      </c>
      <c r="D760" s="152">
        <v>0</v>
      </c>
      <c r="E760" s="148"/>
      <c r="F760" s="148"/>
    </row>
    <row r="761" spans="1:6" ht="33.75" hidden="1" customHeight="1" outlineLevel="1">
      <c r="A761" s="163" t="s">
        <v>323</v>
      </c>
      <c r="B761" s="164"/>
      <c r="C761" s="165">
        <v>0</v>
      </c>
      <c r="D761" s="152">
        <v>0</v>
      </c>
      <c r="E761" s="148"/>
      <c r="F761" s="148"/>
    </row>
    <row r="762" spans="1:6" ht="33.75" hidden="1" customHeight="1" outlineLevel="1">
      <c r="A762" s="163" t="s">
        <v>220</v>
      </c>
      <c r="B762" s="164"/>
      <c r="C762" s="165">
        <v>0</v>
      </c>
      <c r="D762" s="152">
        <v>0</v>
      </c>
      <c r="E762" s="148"/>
      <c r="F762" s="148"/>
    </row>
    <row r="763" spans="1:6" ht="33.75" hidden="1" customHeight="1" outlineLevel="1">
      <c r="A763" s="163" t="s">
        <v>221</v>
      </c>
      <c r="B763" s="164"/>
      <c r="C763" s="165">
        <v>0</v>
      </c>
      <c r="D763" s="152">
        <v>0</v>
      </c>
      <c r="E763" s="148"/>
      <c r="F763" s="148"/>
    </row>
    <row r="764" spans="1:6" ht="33.75" hidden="1" customHeight="1" outlineLevel="1">
      <c r="A764" s="163" t="s">
        <v>274</v>
      </c>
      <c r="B764" s="164"/>
      <c r="C764" s="165">
        <v>0</v>
      </c>
      <c r="D764" s="152">
        <v>0</v>
      </c>
      <c r="E764" s="148"/>
      <c r="F764" s="148"/>
    </row>
    <row r="765" spans="1:6" ht="33.75" hidden="1" customHeight="1" outlineLevel="1">
      <c r="A765" s="163" t="s">
        <v>222</v>
      </c>
      <c r="B765" s="164"/>
      <c r="C765" s="165">
        <v>48</v>
      </c>
      <c r="D765" s="152">
        <v>6572817.6600000001</v>
      </c>
      <c r="E765" s="148"/>
      <c r="F765" s="148"/>
    </row>
    <row r="766" spans="1:6" ht="33.75" hidden="1" customHeight="1" outlineLevel="1">
      <c r="A766" s="163" t="s">
        <v>278</v>
      </c>
      <c r="B766" s="164"/>
      <c r="C766" s="165"/>
      <c r="D766" s="152"/>
      <c r="E766" s="148"/>
      <c r="F766" s="148"/>
    </row>
    <row r="767" spans="1:6" ht="33.75" hidden="1" customHeight="1" outlineLevel="1">
      <c r="A767" s="163" t="s">
        <v>223</v>
      </c>
      <c r="B767" s="164"/>
      <c r="C767" s="165">
        <v>0</v>
      </c>
      <c r="D767" s="152">
        <v>0</v>
      </c>
      <c r="E767" s="148"/>
      <c r="F767" s="148"/>
    </row>
    <row r="768" spans="1:6" ht="33.75" hidden="1" customHeight="1" outlineLevel="1">
      <c r="A768" s="163" t="s">
        <v>224</v>
      </c>
      <c r="B768" s="164"/>
      <c r="C768" s="165">
        <v>1</v>
      </c>
      <c r="D768" s="152">
        <v>204989</v>
      </c>
      <c r="E768" s="148"/>
      <c r="F768" s="148"/>
    </row>
    <row r="769" spans="1:6" ht="33.75" hidden="1" customHeight="1" outlineLevel="1">
      <c r="A769" s="163" t="s">
        <v>225</v>
      </c>
      <c r="B769" s="164"/>
      <c r="C769" s="165">
        <v>1</v>
      </c>
      <c r="D769" s="152">
        <v>175601</v>
      </c>
      <c r="E769" s="148"/>
      <c r="F769" s="148"/>
    </row>
    <row r="770" spans="1:6" ht="14.1" customHeight="1" collapsed="1">
      <c r="A770" s="167" t="s">
        <v>317</v>
      </c>
      <c r="B770" s="164">
        <v>100000</v>
      </c>
      <c r="C770" s="165">
        <f>SUM($C$742:$C$769)</f>
        <v>162</v>
      </c>
      <c r="D770" s="152">
        <f>SUM($D$742:$D$769)</f>
        <v>21222033.66</v>
      </c>
      <c r="E770" s="148"/>
      <c r="F770" s="148"/>
    </row>
    <row r="771" spans="1:6" ht="33.75" hidden="1" customHeight="1" outlineLevel="1">
      <c r="A771" s="168" t="s">
        <v>322</v>
      </c>
      <c r="B771" s="169"/>
      <c r="C771" s="165"/>
      <c r="D771" s="152"/>
      <c r="E771" s="148"/>
      <c r="F771" s="148"/>
    </row>
    <row r="772" spans="1:6" ht="33.75" hidden="1" customHeight="1" outlineLevel="1">
      <c r="A772" s="412" t="s">
        <v>272</v>
      </c>
      <c r="B772" s="413"/>
      <c r="C772" s="165">
        <v>0</v>
      </c>
      <c r="D772" s="152">
        <v>0</v>
      </c>
      <c r="E772" s="148"/>
      <c r="F772" s="148"/>
    </row>
    <row r="773" spans="1:6" ht="33.75" hidden="1" customHeight="1" outlineLevel="1">
      <c r="A773" s="168" t="s">
        <v>203</v>
      </c>
      <c r="B773" s="169"/>
      <c r="C773" s="165">
        <v>0</v>
      </c>
      <c r="D773" s="152">
        <v>0</v>
      </c>
      <c r="E773" s="148"/>
      <c r="F773" s="148"/>
    </row>
    <row r="774" spans="1:6" ht="33.75" hidden="1" customHeight="1" outlineLevel="1">
      <c r="A774" s="412" t="s">
        <v>204</v>
      </c>
      <c r="B774" s="413"/>
      <c r="C774" s="165">
        <v>0</v>
      </c>
      <c r="D774" s="152">
        <v>0</v>
      </c>
      <c r="E774" s="148"/>
      <c r="F774" s="148"/>
    </row>
    <row r="775" spans="1:6" ht="33.75" hidden="1" customHeight="1" outlineLevel="1">
      <c r="A775" s="412" t="s">
        <v>205</v>
      </c>
      <c r="B775" s="413"/>
      <c r="C775" s="166"/>
      <c r="D775" s="151"/>
      <c r="E775" s="148"/>
      <c r="F775" s="148"/>
    </row>
    <row r="776" spans="1:6" ht="33.75" hidden="1" customHeight="1" outlineLevel="1">
      <c r="A776" s="168" t="s">
        <v>206</v>
      </c>
      <c r="B776" s="169"/>
      <c r="C776" s="166">
        <v>0</v>
      </c>
      <c r="D776" s="151">
        <v>0</v>
      </c>
      <c r="E776" s="148"/>
      <c r="F776" s="148"/>
    </row>
    <row r="777" spans="1:6" ht="33.75" hidden="1" customHeight="1" outlineLevel="1">
      <c r="A777" s="168" t="s">
        <v>207</v>
      </c>
      <c r="B777" s="169"/>
      <c r="C777" s="166">
        <v>0</v>
      </c>
      <c r="D777" s="151">
        <v>0</v>
      </c>
      <c r="E777" s="148"/>
      <c r="F777" s="148"/>
    </row>
    <row r="778" spans="1:6" ht="33.75" hidden="1" customHeight="1" outlineLevel="1">
      <c r="A778" s="412" t="s">
        <v>208</v>
      </c>
      <c r="B778" s="413"/>
      <c r="C778" s="165">
        <v>34</v>
      </c>
      <c r="D778" s="152">
        <v>6877633</v>
      </c>
      <c r="E778" s="148"/>
      <c r="F778" s="148"/>
    </row>
    <row r="779" spans="1:6" ht="33.75" hidden="1" customHeight="1" outlineLevel="1">
      <c r="A779" s="412" t="s">
        <v>209</v>
      </c>
      <c r="B779" s="413"/>
      <c r="C779" s="165">
        <v>15</v>
      </c>
      <c r="D779" s="152">
        <v>3268037</v>
      </c>
      <c r="E779" s="148"/>
      <c r="F779" s="148"/>
    </row>
    <row r="780" spans="1:6" ht="33.75" hidden="1" customHeight="1" outlineLevel="1">
      <c r="A780" s="412" t="s">
        <v>211</v>
      </c>
      <c r="B780" s="413"/>
      <c r="C780" s="165">
        <v>59</v>
      </c>
      <c r="D780" s="152">
        <v>16917364</v>
      </c>
      <c r="E780" s="148"/>
      <c r="F780" s="148"/>
    </row>
    <row r="781" spans="1:6" ht="33.75" hidden="1" customHeight="1" outlineLevel="1">
      <c r="A781" s="168" t="s">
        <v>212</v>
      </c>
      <c r="B781" s="169"/>
      <c r="C781" s="165">
        <v>0</v>
      </c>
      <c r="D781" s="152">
        <v>0</v>
      </c>
      <c r="E781" s="148"/>
      <c r="F781" s="148"/>
    </row>
    <row r="782" spans="1:6" ht="33.75" hidden="1" customHeight="1" outlineLevel="1">
      <c r="A782" s="412" t="s">
        <v>213</v>
      </c>
      <c r="B782" s="413"/>
      <c r="C782" s="165">
        <v>77</v>
      </c>
      <c r="D782" s="152">
        <v>22902843</v>
      </c>
      <c r="E782" s="148"/>
      <c r="F782" s="148"/>
    </row>
    <row r="783" spans="1:6" ht="33.75" hidden="1" customHeight="1" outlineLevel="1">
      <c r="A783" s="412" t="s">
        <v>214</v>
      </c>
      <c r="B783" s="413"/>
      <c r="C783" s="165">
        <v>0</v>
      </c>
      <c r="D783" s="152">
        <v>0</v>
      </c>
      <c r="E783" s="148"/>
      <c r="F783" s="148"/>
    </row>
    <row r="784" spans="1:6" ht="33.75" hidden="1" customHeight="1" outlineLevel="1">
      <c r="A784" s="168" t="s">
        <v>273</v>
      </c>
      <c r="B784" s="169"/>
      <c r="C784" s="165"/>
      <c r="D784" s="152"/>
      <c r="E784" s="148"/>
      <c r="F784" s="148"/>
    </row>
    <row r="785" spans="1:6" ht="33.75" hidden="1" customHeight="1" outlineLevel="1">
      <c r="A785" s="412" t="s">
        <v>215</v>
      </c>
      <c r="B785" s="413"/>
      <c r="C785" s="165">
        <v>0</v>
      </c>
      <c r="D785" s="152">
        <v>0</v>
      </c>
      <c r="E785" s="148"/>
      <c r="F785" s="148"/>
    </row>
    <row r="786" spans="1:6" ht="33.75" hidden="1" customHeight="1" outlineLevel="1">
      <c r="A786" s="412" t="s">
        <v>216</v>
      </c>
      <c r="B786" s="413"/>
      <c r="C786" s="165">
        <v>0</v>
      </c>
      <c r="D786" s="152">
        <v>0</v>
      </c>
      <c r="E786" s="148"/>
      <c r="F786" s="148"/>
    </row>
    <row r="787" spans="1:6" ht="33.75" hidden="1" customHeight="1" outlineLevel="1">
      <c r="A787" s="412" t="s">
        <v>217</v>
      </c>
      <c r="B787" s="413"/>
      <c r="C787" s="165">
        <v>0</v>
      </c>
      <c r="D787" s="152">
        <v>0</v>
      </c>
      <c r="E787" s="148"/>
      <c r="F787" s="148"/>
    </row>
    <row r="788" spans="1:6" ht="33.75" hidden="1" customHeight="1" outlineLevel="1">
      <c r="A788" s="412" t="s">
        <v>218</v>
      </c>
      <c r="B788" s="413"/>
      <c r="C788" s="165">
        <v>5</v>
      </c>
      <c r="D788" s="152">
        <v>973404</v>
      </c>
      <c r="E788" s="148"/>
      <c r="F788" s="148"/>
    </row>
    <row r="789" spans="1:6" ht="33.75" hidden="1" customHeight="1" outlineLevel="1">
      <c r="A789" s="412" t="s">
        <v>219</v>
      </c>
      <c r="B789" s="413"/>
      <c r="C789" s="165">
        <v>0</v>
      </c>
      <c r="D789" s="152">
        <v>0</v>
      </c>
      <c r="E789" s="148"/>
      <c r="F789" s="148"/>
    </row>
    <row r="790" spans="1:6" ht="33.75" hidden="1" customHeight="1" outlineLevel="1">
      <c r="A790" s="168" t="s">
        <v>323</v>
      </c>
      <c r="B790" s="169"/>
      <c r="C790" s="165">
        <v>0</v>
      </c>
      <c r="D790" s="152">
        <v>0</v>
      </c>
      <c r="E790" s="148"/>
      <c r="F790" s="148"/>
    </row>
    <row r="791" spans="1:6" ht="33.75" hidden="1" customHeight="1" outlineLevel="1">
      <c r="A791" s="168" t="s">
        <v>220</v>
      </c>
      <c r="B791" s="169"/>
      <c r="C791" s="165">
        <v>0</v>
      </c>
      <c r="D791" s="152">
        <v>0</v>
      </c>
      <c r="E791" s="148"/>
      <c r="F791" s="148"/>
    </row>
    <row r="792" spans="1:6" ht="33.75" hidden="1" customHeight="1" outlineLevel="1">
      <c r="A792" s="412" t="s">
        <v>221</v>
      </c>
      <c r="B792" s="413"/>
      <c r="C792" s="165">
        <v>0</v>
      </c>
      <c r="D792" s="152">
        <v>0</v>
      </c>
      <c r="E792" s="148"/>
      <c r="F792" s="148"/>
    </row>
    <row r="793" spans="1:6" ht="33.75" hidden="1" customHeight="1" outlineLevel="1">
      <c r="A793" s="168" t="s">
        <v>274</v>
      </c>
      <c r="B793" s="169"/>
      <c r="C793" s="165">
        <v>0</v>
      </c>
      <c r="D793" s="152">
        <v>0</v>
      </c>
      <c r="E793" s="148"/>
      <c r="F793" s="148"/>
    </row>
    <row r="794" spans="1:6" ht="33.75" hidden="1" customHeight="1" outlineLevel="1">
      <c r="A794" s="412" t="s">
        <v>222</v>
      </c>
      <c r="B794" s="413"/>
      <c r="C794" s="165">
        <v>11</v>
      </c>
      <c r="D794" s="152">
        <v>4428150.72</v>
      </c>
      <c r="E794" s="148"/>
      <c r="F794" s="148"/>
    </row>
    <row r="795" spans="1:6" ht="33.75" hidden="1" customHeight="1" outlineLevel="1">
      <c r="A795" s="168" t="s">
        <v>278</v>
      </c>
      <c r="B795" s="169"/>
      <c r="C795" s="165"/>
      <c r="D795" s="152"/>
      <c r="E795" s="148"/>
      <c r="F795" s="148"/>
    </row>
    <row r="796" spans="1:6" ht="33.75" hidden="1" customHeight="1" outlineLevel="1">
      <c r="A796" s="412" t="s">
        <v>223</v>
      </c>
      <c r="B796" s="413"/>
      <c r="C796" s="165">
        <v>0</v>
      </c>
      <c r="D796" s="152">
        <v>0</v>
      </c>
      <c r="E796" s="148"/>
      <c r="F796" s="148"/>
    </row>
    <row r="797" spans="1:6" ht="33.75" hidden="1" customHeight="1" outlineLevel="1">
      <c r="A797" s="412" t="s">
        <v>224</v>
      </c>
      <c r="B797" s="413"/>
      <c r="C797" s="165">
        <v>0</v>
      </c>
      <c r="D797" s="152">
        <v>0</v>
      </c>
      <c r="E797" s="148"/>
      <c r="F797" s="148"/>
    </row>
    <row r="798" spans="1:6" ht="33.75" hidden="1" customHeight="1" outlineLevel="1">
      <c r="A798" s="412" t="s">
        <v>225</v>
      </c>
      <c r="B798" s="413"/>
      <c r="C798" s="165">
        <v>0</v>
      </c>
      <c r="D798" s="152">
        <v>0</v>
      </c>
      <c r="E798" s="148"/>
      <c r="F798" s="148"/>
    </row>
    <row r="799" spans="1:6" ht="14.1" customHeight="1" collapsed="1">
      <c r="A799" s="414" t="s">
        <v>318</v>
      </c>
      <c r="B799" s="415"/>
      <c r="C799" s="165">
        <f>SUM($C$772:$C$798)</f>
        <v>201</v>
      </c>
      <c r="D799" s="152">
        <f>SUM($D$772:$D$798)</f>
        <v>55367431.719999999</v>
      </c>
      <c r="E799" s="148"/>
      <c r="F799" s="148"/>
    </row>
    <row r="800" spans="1:6" ht="33.75" hidden="1" customHeight="1" outlineLevel="1" thickBot="1">
      <c r="A800" s="170" t="s">
        <v>322</v>
      </c>
      <c r="B800" s="171"/>
      <c r="C800" s="153"/>
      <c r="D800" s="153"/>
      <c r="E800" s="148"/>
      <c r="F800" s="148"/>
    </row>
    <row r="801" spans="1:6" ht="33.75" hidden="1" customHeight="1" outlineLevel="1" thickBot="1">
      <c r="A801" s="410" t="s">
        <v>272</v>
      </c>
      <c r="B801" s="411"/>
      <c r="C801" s="153">
        <v>1729</v>
      </c>
      <c r="D801" s="153">
        <v>2121573.0699999998</v>
      </c>
      <c r="E801" s="148"/>
      <c r="F801" s="148"/>
    </row>
    <row r="802" spans="1:6" ht="33.75" hidden="1" customHeight="1" outlineLevel="1" thickBot="1">
      <c r="A802" s="170" t="s">
        <v>203</v>
      </c>
      <c r="B802" s="171"/>
      <c r="C802" s="153">
        <v>185660</v>
      </c>
      <c r="D802" s="153">
        <v>69218890</v>
      </c>
      <c r="E802" s="148"/>
      <c r="F802" s="148"/>
    </row>
    <row r="803" spans="1:6" ht="33.75" hidden="1" customHeight="1" outlineLevel="1" thickBot="1">
      <c r="A803" s="410" t="s">
        <v>204</v>
      </c>
      <c r="B803" s="411"/>
      <c r="C803" s="153">
        <v>54753</v>
      </c>
      <c r="D803" s="153">
        <v>51828402.269999996</v>
      </c>
      <c r="E803" s="148"/>
      <c r="F803" s="148"/>
    </row>
    <row r="804" spans="1:6" ht="33.75" hidden="1" customHeight="1" outlineLevel="1" thickBot="1">
      <c r="A804" s="410" t="s">
        <v>205</v>
      </c>
      <c r="B804" s="411"/>
      <c r="C804" s="153">
        <v>0</v>
      </c>
      <c r="D804" s="153">
        <v>0</v>
      </c>
      <c r="E804" s="148"/>
      <c r="F804" s="148"/>
    </row>
    <row r="805" spans="1:6" ht="33.75" hidden="1" customHeight="1" outlineLevel="1" thickBot="1">
      <c r="A805" s="170" t="s">
        <v>206</v>
      </c>
      <c r="B805" s="171"/>
      <c r="C805" s="153">
        <v>8895</v>
      </c>
      <c r="D805" s="153">
        <v>10430598.400000002</v>
      </c>
      <c r="E805" s="148"/>
      <c r="F805" s="148"/>
    </row>
    <row r="806" spans="1:6" ht="33.75" hidden="1" customHeight="1" outlineLevel="1" thickBot="1">
      <c r="A806" s="170" t="s">
        <v>207</v>
      </c>
      <c r="B806" s="171"/>
      <c r="C806" s="153">
        <v>137</v>
      </c>
      <c r="D806" s="153">
        <v>614611</v>
      </c>
      <c r="E806" s="148"/>
      <c r="F806" s="148"/>
    </row>
    <row r="807" spans="1:6" ht="33.75" hidden="1" customHeight="1" outlineLevel="1" thickBot="1">
      <c r="A807" s="410" t="s">
        <v>208</v>
      </c>
      <c r="B807" s="411"/>
      <c r="C807" s="153">
        <v>344046</v>
      </c>
      <c r="D807" s="153">
        <v>215851179</v>
      </c>
      <c r="E807" s="148"/>
      <c r="F807" s="148"/>
    </row>
    <row r="808" spans="1:6" ht="33.75" hidden="1" customHeight="1" outlineLevel="1" thickBot="1">
      <c r="A808" s="410" t="s">
        <v>209</v>
      </c>
      <c r="B808" s="411"/>
      <c r="C808" s="153">
        <v>68124</v>
      </c>
      <c r="D808" s="153">
        <v>43643583</v>
      </c>
      <c r="E808" s="148"/>
      <c r="F808" s="148"/>
    </row>
    <row r="809" spans="1:6" ht="33.75" hidden="1" customHeight="1" outlineLevel="1" thickBot="1">
      <c r="A809" s="410" t="s">
        <v>211</v>
      </c>
      <c r="B809" s="411"/>
      <c r="C809" s="153">
        <v>535877</v>
      </c>
      <c r="D809" s="153">
        <v>297606517</v>
      </c>
      <c r="E809" s="148"/>
      <c r="F809" s="148"/>
    </row>
    <row r="810" spans="1:6" ht="33.75" hidden="1" customHeight="1" outlineLevel="1" thickBot="1">
      <c r="A810" s="170" t="s">
        <v>212</v>
      </c>
      <c r="B810" s="171"/>
      <c r="C810" s="153">
        <v>115171</v>
      </c>
      <c r="D810" s="153">
        <v>142232918</v>
      </c>
      <c r="E810" s="148"/>
      <c r="F810" s="148"/>
    </row>
    <row r="811" spans="1:6" ht="33.75" hidden="1" customHeight="1" outlineLevel="1" thickBot="1">
      <c r="A811" s="410" t="s">
        <v>213</v>
      </c>
      <c r="B811" s="411"/>
      <c r="C811" s="153">
        <v>68004</v>
      </c>
      <c r="D811" s="153">
        <v>226099313</v>
      </c>
      <c r="E811" s="148"/>
      <c r="F811" s="148"/>
    </row>
    <row r="812" spans="1:6" ht="33.75" hidden="1" customHeight="1" outlineLevel="1" thickBot="1">
      <c r="A812" s="410" t="s">
        <v>214</v>
      </c>
      <c r="B812" s="411"/>
      <c r="C812" s="153">
        <v>284004</v>
      </c>
      <c r="D812" s="153">
        <v>89408151.149999991</v>
      </c>
      <c r="E812" s="148"/>
      <c r="F812" s="148"/>
    </row>
    <row r="813" spans="1:6" ht="33.75" hidden="1" customHeight="1" outlineLevel="1" thickBot="1">
      <c r="A813" s="170" t="s">
        <v>273</v>
      </c>
      <c r="B813" s="171"/>
      <c r="C813" s="153"/>
      <c r="D813" s="153"/>
      <c r="E813" s="148"/>
      <c r="F813" s="148"/>
    </row>
    <row r="814" spans="1:6" ht="33.75" hidden="1" customHeight="1" outlineLevel="1" thickBot="1">
      <c r="A814" s="410" t="s">
        <v>215</v>
      </c>
      <c r="B814" s="411"/>
      <c r="C814" s="153">
        <v>13983</v>
      </c>
      <c r="D814" s="153">
        <v>23716770.700000003</v>
      </c>
      <c r="E814" s="148"/>
      <c r="F814" s="148"/>
    </row>
    <row r="815" spans="1:6" ht="33.75" hidden="1" customHeight="1" outlineLevel="1" thickBot="1">
      <c r="A815" s="410" t="s">
        <v>216</v>
      </c>
      <c r="B815" s="411"/>
      <c r="C815" s="153">
        <v>0</v>
      </c>
      <c r="D815" s="153">
        <v>0</v>
      </c>
      <c r="E815" s="148"/>
      <c r="F815" s="148"/>
    </row>
    <row r="816" spans="1:6" ht="33.75" hidden="1" customHeight="1" outlineLevel="1" thickBot="1">
      <c r="A816" s="410" t="s">
        <v>217</v>
      </c>
      <c r="B816" s="411"/>
      <c r="C816" s="153">
        <v>33681</v>
      </c>
      <c r="D816" s="153">
        <v>37886456.939999998</v>
      </c>
      <c r="E816" s="148"/>
      <c r="F816" s="148"/>
    </row>
    <row r="817" spans="1:9" ht="33.75" hidden="1" customHeight="1" outlineLevel="1" thickBot="1">
      <c r="A817" s="410" t="s">
        <v>218</v>
      </c>
      <c r="B817" s="411"/>
      <c r="C817" s="153">
        <v>103948</v>
      </c>
      <c r="D817" s="153">
        <v>144536274</v>
      </c>
      <c r="E817" s="148"/>
      <c r="F817" s="148"/>
    </row>
    <row r="818" spans="1:9" ht="33.75" hidden="1" customHeight="1" outlineLevel="1" thickBot="1">
      <c r="A818" s="410" t="s">
        <v>219</v>
      </c>
      <c r="B818" s="411"/>
      <c r="C818" s="153">
        <v>36553</v>
      </c>
      <c r="D818" s="153">
        <v>10059781.02</v>
      </c>
      <c r="E818" s="148"/>
      <c r="F818" s="148"/>
    </row>
    <row r="819" spans="1:9" ht="33.75" hidden="1" customHeight="1" outlineLevel="1" thickBot="1">
      <c r="A819" s="170" t="s">
        <v>323</v>
      </c>
      <c r="B819" s="171"/>
      <c r="C819" s="153">
        <v>116</v>
      </c>
      <c r="D819" s="153">
        <v>139543.72</v>
      </c>
      <c r="E819" s="148"/>
      <c r="F819" s="148"/>
    </row>
    <row r="820" spans="1:9" ht="33.75" hidden="1" customHeight="1" outlineLevel="1" thickBot="1">
      <c r="A820" s="170" t="s">
        <v>220</v>
      </c>
      <c r="B820" s="171"/>
      <c r="C820" s="153">
        <v>354</v>
      </c>
      <c r="D820" s="153">
        <v>498554.29</v>
      </c>
      <c r="E820" s="148"/>
      <c r="F820" s="148"/>
    </row>
    <row r="821" spans="1:9" ht="33.75" hidden="1" customHeight="1" outlineLevel="1" thickBot="1">
      <c r="A821" s="410" t="s">
        <v>221</v>
      </c>
      <c r="B821" s="411"/>
      <c r="C821" s="153">
        <v>9537</v>
      </c>
      <c r="D821" s="153">
        <v>6957728.3300000001</v>
      </c>
      <c r="E821" s="148"/>
      <c r="F821" s="148"/>
    </row>
    <row r="822" spans="1:9" ht="33.75" hidden="1" customHeight="1" outlineLevel="1" thickBot="1">
      <c r="A822" s="170" t="s">
        <v>274</v>
      </c>
      <c r="B822" s="171"/>
      <c r="C822" s="153">
        <v>1016</v>
      </c>
      <c r="D822" s="153">
        <v>1019791</v>
      </c>
      <c r="E822" s="148"/>
      <c r="F822" s="148"/>
    </row>
    <row r="823" spans="1:9" ht="33.75" hidden="1" customHeight="1" outlineLevel="1" thickBot="1">
      <c r="A823" s="410" t="s">
        <v>222</v>
      </c>
      <c r="B823" s="411"/>
      <c r="C823" s="153">
        <v>197769</v>
      </c>
      <c r="D823" s="153">
        <v>273566979.0150001</v>
      </c>
      <c r="E823" s="148"/>
      <c r="F823" s="148"/>
    </row>
    <row r="824" spans="1:9" ht="33.75" hidden="1" customHeight="1" outlineLevel="1" thickBot="1">
      <c r="A824" s="170" t="s">
        <v>278</v>
      </c>
      <c r="B824" s="171"/>
      <c r="C824" s="153"/>
      <c r="D824" s="153"/>
      <c r="E824" s="148"/>
      <c r="F824" s="148"/>
    </row>
    <row r="825" spans="1:9" ht="33.75" hidden="1" customHeight="1" outlineLevel="1" thickBot="1">
      <c r="A825" s="410" t="s">
        <v>223</v>
      </c>
      <c r="B825" s="411"/>
      <c r="C825" s="153">
        <v>85261.354591281139</v>
      </c>
      <c r="D825" s="153">
        <v>147790302.5172095</v>
      </c>
      <c r="E825" s="148"/>
      <c r="F825" s="148"/>
    </row>
    <row r="826" spans="1:9" ht="33.75" hidden="1" customHeight="1" outlineLevel="1" thickBot="1">
      <c r="A826" s="410" t="s">
        <v>224</v>
      </c>
      <c r="B826" s="411"/>
      <c r="C826" s="153">
        <v>31077</v>
      </c>
      <c r="D826" s="153">
        <v>35538670</v>
      </c>
      <c r="E826" s="148"/>
      <c r="F826" s="148"/>
      <c r="I826" s="22"/>
    </row>
    <row r="827" spans="1:9" ht="33.75" hidden="1" customHeight="1" outlineLevel="1" thickBot="1">
      <c r="A827" s="410" t="s">
        <v>225</v>
      </c>
      <c r="B827" s="411"/>
      <c r="C827" s="153">
        <v>47140</v>
      </c>
      <c r="D827" s="153">
        <v>70482698.810000017</v>
      </c>
      <c r="E827" s="148"/>
      <c r="F827" s="148"/>
    </row>
    <row r="828" spans="1:9" ht="17.45" customHeight="1" collapsed="1" thickBot="1">
      <c r="A828" s="408" t="s">
        <v>319</v>
      </c>
      <c r="B828" s="409"/>
      <c r="C828" s="153">
        <f>SUM($C$801:$C$827)</f>
        <v>2226835.3545912812</v>
      </c>
      <c r="D828" s="153">
        <f>SUM($D$801:$D$827)</f>
        <v>1901249286.2322097</v>
      </c>
      <c r="E828" s="148"/>
      <c r="F828" s="148"/>
    </row>
    <row r="829" spans="1:9"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C2006-CB1C-403C-8CFC-B4327C73CF5E}">
  <dimension ref="A1:I829"/>
  <sheetViews>
    <sheetView showGridLines="0" zoomScaleNormal="100" workbookViewId="0">
      <selection activeCell="A4" sqref="A4:D4"/>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18" t="s">
        <v>285</v>
      </c>
      <c r="B1" s="418"/>
      <c r="C1" s="418"/>
      <c r="D1" s="418"/>
    </row>
    <row r="2" spans="1:4" ht="12.75" customHeight="1">
      <c r="A2" s="419"/>
      <c r="B2" s="419"/>
      <c r="C2" s="419"/>
      <c r="D2" s="419"/>
    </row>
    <row r="3" spans="1:4" ht="15" customHeight="1">
      <c r="A3" s="419"/>
      <c r="B3" s="419"/>
      <c r="C3" s="419"/>
      <c r="D3" s="419"/>
    </row>
    <row r="4" spans="1:4" ht="15" customHeight="1">
      <c r="A4" s="419"/>
      <c r="B4" s="419"/>
      <c r="C4" s="419"/>
      <c r="D4" s="419"/>
    </row>
    <row r="5" spans="1:4" ht="15" customHeight="1">
      <c r="A5" s="419"/>
      <c r="B5" s="419"/>
      <c r="C5" s="419"/>
      <c r="D5" s="419"/>
    </row>
    <row r="6" spans="1:4" ht="16.5">
      <c r="A6" s="419"/>
      <c r="B6" s="419"/>
      <c r="C6" s="419"/>
      <c r="D6" s="419"/>
    </row>
    <row r="7" spans="1:4" ht="14.25" customHeight="1">
      <c r="A7" s="418" t="s">
        <v>184</v>
      </c>
      <c r="B7" s="418"/>
      <c r="C7" s="418"/>
      <c r="D7" s="418"/>
    </row>
    <row r="8" spans="1:4" ht="14.25" customHeight="1">
      <c r="A8" s="418" t="s">
        <v>286</v>
      </c>
      <c r="B8" s="418"/>
      <c r="C8" s="418"/>
      <c r="D8" s="418"/>
    </row>
    <row r="9" spans="1:4" ht="14.25" customHeight="1">
      <c r="A9" s="418" t="s">
        <v>324</v>
      </c>
      <c r="B9" s="418"/>
      <c r="C9" s="418"/>
      <c r="D9" s="418"/>
    </row>
    <row r="10" spans="1:4" ht="9" customHeight="1">
      <c r="A10" s="419"/>
      <c r="B10" s="419"/>
      <c r="C10" s="419"/>
      <c r="D10" s="419"/>
    </row>
    <row r="11" spans="1:4" ht="17.25" customHeight="1">
      <c r="A11" s="416"/>
      <c r="B11" s="416"/>
      <c r="C11" s="416"/>
      <c r="D11" s="416"/>
    </row>
    <row r="12" spans="1:4" ht="0.75" customHeight="1" thickBot="1">
      <c r="A12" s="416"/>
      <c r="B12" s="416"/>
      <c r="C12" s="416"/>
      <c r="D12" s="416"/>
    </row>
    <row r="13" spans="1:4" ht="14.25" hidden="1" customHeight="1">
      <c r="A13" s="416"/>
      <c r="B13" s="416"/>
      <c r="C13" s="416"/>
      <c r="D13" s="416"/>
    </row>
    <row r="14" spans="1:4" ht="11.25" hidden="1" customHeight="1" thickBot="1">
      <c r="A14" s="416"/>
      <c r="B14" s="416"/>
      <c r="C14" s="416"/>
      <c r="D14" s="416"/>
    </row>
    <row r="15" spans="1:4" s="142" customFormat="1" ht="33" customHeight="1" thickBot="1">
      <c r="A15" s="417" t="s">
        <v>288</v>
      </c>
      <c r="B15" s="417"/>
      <c r="C15" s="141"/>
      <c r="D15" s="141"/>
    </row>
    <row r="16" spans="1:4" ht="50.25" customHeight="1" thickBot="1">
      <c r="A16" s="143" t="s">
        <v>289</v>
      </c>
      <c r="B16" s="143" t="s">
        <v>290</v>
      </c>
      <c r="C16" s="143" t="s">
        <v>291</v>
      </c>
      <c r="D16" s="143" t="s">
        <v>292</v>
      </c>
    </row>
    <row r="17" spans="1:6" ht="33.75" hidden="1" customHeight="1" outlineLevel="1" thickBot="1">
      <c r="A17" s="144" t="s">
        <v>322</v>
      </c>
      <c r="B17" s="145"/>
      <c r="C17" s="146">
        <v>0</v>
      </c>
      <c r="D17" s="147">
        <v>0</v>
      </c>
      <c r="E17" s="148"/>
      <c r="F17" s="148"/>
    </row>
    <row r="18" spans="1:6" ht="33.75" hidden="1" customHeight="1" outlineLevel="1" thickBot="1">
      <c r="A18" s="144" t="s">
        <v>272</v>
      </c>
      <c r="B18" s="145"/>
      <c r="C18" s="146">
        <v>2</v>
      </c>
      <c r="D18" s="147">
        <v>-2148</v>
      </c>
      <c r="E18" s="148"/>
      <c r="F18" s="148"/>
    </row>
    <row r="19" spans="1:6" ht="33.75" hidden="1" customHeight="1" outlineLevel="1" thickBot="1">
      <c r="A19" s="144" t="s">
        <v>203</v>
      </c>
      <c r="B19" s="145"/>
      <c r="C19" s="146">
        <v>134175</v>
      </c>
      <c r="D19" s="147">
        <v>0</v>
      </c>
      <c r="E19" s="148"/>
      <c r="F19" s="148"/>
    </row>
    <row r="20" spans="1:6" ht="33.75" hidden="1" customHeight="1" outlineLevel="1" thickBot="1">
      <c r="A20" s="144" t="s">
        <v>204</v>
      </c>
      <c r="B20" s="145"/>
      <c r="C20" s="146">
        <v>0</v>
      </c>
      <c r="D20" s="147">
        <v>0</v>
      </c>
      <c r="E20" s="148"/>
      <c r="F20" s="148"/>
    </row>
    <row r="21" spans="1:6" ht="33.75" hidden="1" customHeight="1" outlineLevel="1" thickBot="1">
      <c r="A21" s="144" t="s">
        <v>205</v>
      </c>
      <c r="B21" s="145"/>
      <c r="C21" s="146">
        <v>0</v>
      </c>
      <c r="D21" s="147">
        <v>0</v>
      </c>
      <c r="E21" s="148"/>
      <c r="F21" s="148"/>
    </row>
    <row r="22" spans="1:6" ht="33.75" hidden="1" customHeight="1" outlineLevel="1" thickBot="1">
      <c r="A22" s="144" t="s">
        <v>206</v>
      </c>
      <c r="B22" s="145"/>
      <c r="C22" s="149">
        <v>0</v>
      </c>
      <c r="D22" s="150">
        <v>0</v>
      </c>
      <c r="E22" s="148"/>
      <c r="F22" s="148"/>
    </row>
    <row r="23" spans="1:6" ht="33.75" hidden="1" customHeight="1" outlineLevel="1" thickBot="1">
      <c r="A23" s="144" t="s">
        <v>207</v>
      </c>
      <c r="B23" s="145"/>
      <c r="C23" s="151">
        <v>0</v>
      </c>
      <c r="D23" s="151">
        <v>0</v>
      </c>
      <c r="E23" s="148"/>
      <c r="F23" s="148"/>
    </row>
    <row r="24" spans="1:6" ht="33.75" hidden="1" customHeight="1" outlineLevel="1" thickBot="1">
      <c r="A24" s="144" t="s">
        <v>208</v>
      </c>
      <c r="B24" s="145"/>
      <c r="C24" s="146">
        <v>275980</v>
      </c>
      <c r="D24" s="147">
        <v>0</v>
      </c>
      <c r="E24" s="148"/>
      <c r="F24" s="148"/>
    </row>
    <row r="25" spans="1:6" ht="33.75" hidden="1" customHeight="1" outlineLevel="1" thickBot="1">
      <c r="A25" s="144" t="s">
        <v>209</v>
      </c>
      <c r="B25" s="145"/>
      <c r="C25" s="146">
        <v>55052</v>
      </c>
      <c r="D25" s="147">
        <v>0</v>
      </c>
      <c r="E25" s="148"/>
      <c r="F25" s="148"/>
    </row>
    <row r="26" spans="1:6" ht="33.75" hidden="1" customHeight="1" outlineLevel="1" thickBot="1">
      <c r="A26" s="144" t="s">
        <v>211</v>
      </c>
      <c r="B26" s="145"/>
      <c r="C26" s="146">
        <v>373808</v>
      </c>
      <c r="D26" s="147">
        <v>0</v>
      </c>
      <c r="E26" s="148"/>
      <c r="F26" s="148"/>
    </row>
    <row r="27" spans="1:6" ht="33.75" hidden="1" customHeight="1" outlineLevel="1" thickBot="1">
      <c r="A27" s="144" t="s">
        <v>212</v>
      </c>
      <c r="B27" s="145"/>
      <c r="C27" s="146">
        <v>0</v>
      </c>
      <c r="D27" s="147">
        <v>0</v>
      </c>
      <c r="E27" s="148"/>
      <c r="F27" s="148"/>
    </row>
    <row r="28" spans="1:6" ht="33.75" hidden="1" customHeight="1" outlineLevel="1" thickBot="1">
      <c r="A28" s="144" t="s">
        <v>213</v>
      </c>
      <c r="B28" s="145"/>
      <c r="C28" s="146">
        <v>0</v>
      </c>
      <c r="D28" s="147">
        <v>0</v>
      </c>
      <c r="E28" s="148"/>
      <c r="F28" s="148"/>
    </row>
    <row r="29" spans="1:6" ht="33.75" hidden="1" customHeight="1" outlineLevel="1" thickBot="1">
      <c r="A29" s="144" t="s">
        <v>214</v>
      </c>
      <c r="B29" s="145"/>
      <c r="C29" s="146">
        <v>226096</v>
      </c>
      <c r="D29" s="147">
        <v>1818</v>
      </c>
      <c r="E29" s="148"/>
      <c r="F29" s="148"/>
    </row>
    <row r="30" spans="1:6" ht="33.75" hidden="1" customHeight="1" outlineLevel="1" thickBot="1">
      <c r="A30" s="144" t="s">
        <v>273</v>
      </c>
      <c r="B30" s="145"/>
      <c r="C30" s="146">
        <v>0</v>
      </c>
      <c r="D30" s="147">
        <v>0</v>
      </c>
      <c r="E30" s="148"/>
      <c r="F30" s="148"/>
    </row>
    <row r="31" spans="1:6" ht="33.75" hidden="1" customHeight="1" outlineLevel="1" thickBot="1">
      <c r="A31" s="144" t="s">
        <v>215</v>
      </c>
      <c r="B31" s="145"/>
      <c r="C31" s="146">
        <v>0</v>
      </c>
      <c r="D31" s="147">
        <v>0</v>
      </c>
      <c r="E31" s="148"/>
      <c r="F31" s="148"/>
    </row>
    <row r="32" spans="1:6" ht="33.75" hidden="1" customHeight="1" outlineLevel="1" thickBot="1">
      <c r="A32" s="144" t="s">
        <v>216</v>
      </c>
      <c r="B32" s="145"/>
      <c r="C32" s="146">
        <v>0</v>
      </c>
      <c r="D32" s="147">
        <v>0</v>
      </c>
      <c r="E32" s="148"/>
      <c r="F32" s="148"/>
    </row>
    <row r="33" spans="1:6" ht="33.75" hidden="1" customHeight="1" outlineLevel="1" thickBot="1">
      <c r="A33" s="144" t="s">
        <v>217</v>
      </c>
      <c r="B33" s="145"/>
      <c r="C33" s="146">
        <v>14.661771317248613</v>
      </c>
      <c r="D33" s="147">
        <v>8729.7747675035844</v>
      </c>
      <c r="E33" s="148"/>
      <c r="F33" s="148"/>
    </row>
    <row r="34" spans="1:6" ht="33.75" hidden="1" customHeight="1" outlineLevel="1" thickBot="1">
      <c r="A34" s="144" t="s">
        <v>218</v>
      </c>
      <c r="B34" s="145"/>
      <c r="C34" s="146">
        <v>0</v>
      </c>
      <c r="D34" s="147">
        <v>0</v>
      </c>
      <c r="E34" s="148"/>
      <c r="F34" s="148"/>
    </row>
    <row r="35" spans="1:6" ht="33.75" hidden="1" customHeight="1" outlineLevel="1" thickBot="1">
      <c r="A35" s="144" t="s">
        <v>219</v>
      </c>
      <c r="B35" s="145"/>
      <c r="C35" s="146">
        <v>32098</v>
      </c>
      <c r="D35" s="147">
        <v>954</v>
      </c>
      <c r="E35" s="148"/>
      <c r="F35" s="148"/>
    </row>
    <row r="36" spans="1:6" ht="33.75" hidden="1" customHeight="1" outlineLevel="1" thickBot="1">
      <c r="A36" s="144" t="s">
        <v>323</v>
      </c>
      <c r="B36" s="145"/>
      <c r="C36" s="146">
        <v>0</v>
      </c>
      <c r="D36" s="147">
        <v>578</v>
      </c>
      <c r="E36" s="148"/>
      <c r="F36" s="148"/>
    </row>
    <row r="37" spans="1:6" ht="33.75" hidden="1" customHeight="1" outlineLevel="1" thickBot="1">
      <c r="A37" s="144" t="s">
        <v>220</v>
      </c>
      <c r="B37" s="145"/>
      <c r="C37" s="146">
        <v>0</v>
      </c>
      <c r="D37" s="147">
        <v>0</v>
      </c>
      <c r="E37" s="148"/>
      <c r="F37" s="148"/>
    </row>
    <row r="38" spans="1:6" ht="33.75" hidden="1" customHeight="1" outlineLevel="1" thickBot="1">
      <c r="A38" s="144" t="s">
        <v>221</v>
      </c>
      <c r="B38" s="145"/>
      <c r="C38" s="146">
        <v>0</v>
      </c>
      <c r="D38" s="147">
        <v>0</v>
      </c>
      <c r="E38" s="148"/>
      <c r="F38" s="148"/>
    </row>
    <row r="39" spans="1:6" ht="33.75" hidden="1" customHeight="1" outlineLevel="1" thickBot="1">
      <c r="A39" s="144" t="s">
        <v>274</v>
      </c>
      <c r="B39" s="145"/>
      <c r="C39" s="152">
        <v>0</v>
      </c>
      <c r="D39" s="153">
        <v>0</v>
      </c>
      <c r="E39" s="148"/>
      <c r="F39" s="148"/>
    </row>
    <row r="40" spans="1:6" ht="33.75" hidden="1" customHeight="1" outlineLevel="1" thickBot="1">
      <c r="A40" s="144" t="s">
        <v>222</v>
      </c>
      <c r="B40" s="145"/>
      <c r="C40" s="146">
        <v>0</v>
      </c>
      <c r="D40" s="147">
        <v>0</v>
      </c>
      <c r="E40" s="148"/>
      <c r="F40" s="148"/>
    </row>
    <row r="41" spans="1:6" ht="33.75" hidden="1" customHeight="1" outlineLevel="1" thickBot="1">
      <c r="A41" s="144" t="s">
        <v>278</v>
      </c>
      <c r="B41" s="145"/>
      <c r="C41" s="146">
        <v>0</v>
      </c>
      <c r="D41" s="147">
        <v>0</v>
      </c>
      <c r="E41" s="148"/>
      <c r="F41" s="148"/>
    </row>
    <row r="42" spans="1:6" ht="33.75" hidden="1" customHeight="1" outlineLevel="1" thickBot="1">
      <c r="A42" s="144" t="s">
        <v>223</v>
      </c>
      <c r="B42" s="145"/>
      <c r="C42" s="146">
        <v>0</v>
      </c>
      <c r="D42" s="147">
        <v>0</v>
      </c>
      <c r="E42" s="148"/>
      <c r="F42" s="148"/>
    </row>
    <row r="43" spans="1:6" ht="33.75" hidden="1" customHeight="1" outlineLevel="1" thickBot="1">
      <c r="A43" s="144" t="s">
        <v>224</v>
      </c>
      <c r="B43" s="145"/>
      <c r="C43" s="146">
        <v>0</v>
      </c>
      <c r="D43" s="147">
        <v>0</v>
      </c>
      <c r="E43" s="148"/>
      <c r="F43" s="148"/>
    </row>
    <row r="44" spans="1:6" ht="33.75" hidden="1" customHeight="1" outlineLevel="1" thickBot="1">
      <c r="A44" s="144" t="s">
        <v>225</v>
      </c>
      <c r="B44" s="145"/>
      <c r="C44" s="146">
        <v>0</v>
      </c>
      <c r="D44" s="147">
        <v>461.6</v>
      </c>
      <c r="E44" s="148"/>
      <c r="F44" s="148"/>
    </row>
    <row r="45" spans="1:6" ht="14.1" customHeight="1" collapsed="1">
      <c r="A45" s="154"/>
      <c r="B45" s="145">
        <v>0</v>
      </c>
      <c r="C45" s="146">
        <f>SUM($C$17:$C$44)</f>
        <v>1097225.6617713172</v>
      </c>
      <c r="D45" s="147">
        <f>SUM($D$17:$D$44)</f>
        <v>10393.374767503585</v>
      </c>
      <c r="E45" s="148"/>
      <c r="F45" s="148"/>
    </row>
    <row r="46" spans="1:6" ht="33.75" hidden="1" customHeight="1" outlineLevel="1">
      <c r="A46" s="155" t="s">
        <v>272</v>
      </c>
      <c r="B46" s="156"/>
      <c r="C46" s="146">
        <v>0</v>
      </c>
      <c r="D46" s="157">
        <v>0</v>
      </c>
      <c r="E46" s="148"/>
      <c r="F46" s="148"/>
    </row>
    <row r="47" spans="1:6" ht="33.75" hidden="1" customHeight="1" outlineLevel="1">
      <c r="A47" s="155" t="s">
        <v>322</v>
      </c>
      <c r="B47" s="156"/>
      <c r="C47" s="146">
        <v>6</v>
      </c>
      <c r="D47" s="157">
        <v>1518</v>
      </c>
      <c r="E47" s="148"/>
      <c r="F47" s="148"/>
    </row>
    <row r="48" spans="1:6" ht="33.75" hidden="1" customHeight="1" outlineLevel="1">
      <c r="A48" s="155" t="s">
        <v>203</v>
      </c>
      <c r="B48" s="156"/>
      <c r="C48" s="146">
        <v>140</v>
      </c>
      <c r="D48" s="157">
        <v>35123</v>
      </c>
      <c r="E48" s="148"/>
      <c r="F48" s="148"/>
    </row>
    <row r="49" spans="1:6" ht="33.75" hidden="1" customHeight="1" outlineLevel="1">
      <c r="A49" s="155" t="s">
        <v>204</v>
      </c>
      <c r="B49" s="156"/>
      <c r="C49" s="146">
        <v>0</v>
      </c>
      <c r="D49" s="157">
        <v>0</v>
      </c>
      <c r="E49" s="148"/>
      <c r="F49" s="148"/>
    </row>
    <row r="50" spans="1:6" ht="33.75" hidden="1" customHeight="1" outlineLevel="1">
      <c r="A50" s="155" t="s">
        <v>205</v>
      </c>
      <c r="B50" s="156"/>
      <c r="C50" s="149">
        <v>0</v>
      </c>
      <c r="D50" s="158">
        <v>0</v>
      </c>
      <c r="E50" s="148"/>
      <c r="F50" s="148"/>
    </row>
    <row r="51" spans="1:6" ht="33.75" hidden="1" customHeight="1" outlineLevel="1">
      <c r="A51" s="155" t="s">
        <v>206</v>
      </c>
      <c r="B51" s="156"/>
      <c r="C51" s="149">
        <v>0</v>
      </c>
      <c r="D51" s="158">
        <v>0</v>
      </c>
      <c r="E51" s="148"/>
      <c r="F51" s="148"/>
    </row>
    <row r="52" spans="1:6" ht="33.75" hidden="1" customHeight="1" outlineLevel="1">
      <c r="A52" s="155" t="s">
        <v>207</v>
      </c>
      <c r="B52" s="156"/>
      <c r="C52" s="149">
        <v>0</v>
      </c>
      <c r="D52" s="158">
        <v>0</v>
      </c>
      <c r="E52" s="148"/>
      <c r="F52" s="148"/>
    </row>
    <row r="53" spans="1:6" ht="33.75" hidden="1" customHeight="1" outlineLevel="1">
      <c r="A53" s="155" t="s">
        <v>208</v>
      </c>
      <c r="B53" s="156"/>
      <c r="C53" s="146">
        <v>184</v>
      </c>
      <c r="D53" s="157">
        <v>46764</v>
      </c>
      <c r="E53" s="148"/>
      <c r="F53" s="148"/>
    </row>
    <row r="54" spans="1:6" ht="33.75" hidden="1" customHeight="1" outlineLevel="1">
      <c r="A54" s="155" t="s">
        <v>209</v>
      </c>
      <c r="B54" s="156"/>
      <c r="C54" s="146">
        <v>380</v>
      </c>
      <c r="D54" s="157">
        <v>21915</v>
      </c>
      <c r="E54" s="148"/>
      <c r="F54" s="148"/>
    </row>
    <row r="55" spans="1:6" ht="33.75" hidden="1" customHeight="1" outlineLevel="1">
      <c r="A55" s="155" t="s">
        <v>211</v>
      </c>
      <c r="B55" s="156"/>
      <c r="C55" s="146">
        <v>1561</v>
      </c>
      <c r="D55" s="157">
        <v>114412</v>
      </c>
      <c r="E55" s="148"/>
      <c r="F55" s="148"/>
    </row>
    <row r="56" spans="1:6" ht="33.75" hidden="1" customHeight="1" outlineLevel="1">
      <c r="A56" s="155" t="s">
        <v>212</v>
      </c>
      <c r="B56" s="156"/>
      <c r="C56" s="146">
        <v>6137</v>
      </c>
      <c r="D56" s="157">
        <v>159150</v>
      </c>
      <c r="E56" s="148"/>
      <c r="F56" s="148"/>
    </row>
    <row r="57" spans="1:6" ht="33.75" hidden="1" customHeight="1" outlineLevel="1">
      <c r="A57" s="155" t="s">
        <v>213</v>
      </c>
      <c r="B57" s="156"/>
      <c r="C57" s="146">
        <v>80</v>
      </c>
      <c r="D57" s="157">
        <v>16368</v>
      </c>
      <c r="E57" s="148"/>
      <c r="F57" s="148"/>
    </row>
    <row r="58" spans="1:6" ht="33.75" hidden="1" customHeight="1" outlineLevel="1">
      <c r="A58" s="155" t="s">
        <v>214</v>
      </c>
      <c r="B58" s="156"/>
      <c r="C58" s="146">
        <v>406</v>
      </c>
      <c r="D58" s="157">
        <v>49774</v>
      </c>
      <c r="E58" s="148"/>
      <c r="F58" s="148"/>
    </row>
    <row r="59" spans="1:6" ht="33.75" hidden="1" customHeight="1" outlineLevel="1">
      <c r="A59" s="155" t="s">
        <v>273</v>
      </c>
      <c r="B59" s="156"/>
      <c r="C59" s="146">
        <v>0</v>
      </c>
      <c r="D59" s="157">
        <v>0</v>
      </c>
      <c r="E59" s="148"/>
      <c r="F59" s="148"/>
    </row>
    <row r="60" spans="1:6" ht="33.75" hidden="1" customHeight="1" outlineLevel="1">
      <c r="A60" s="155" t="s">
        <v>215</v>
      </c>
      <c r="B60" s="156"/>
      <c r="C60" s="146">
        <v>92</v>
      </c>
      <c r="D60" s="157">
        <v>22933</v>
      </c>
      <c r="E60" s="148"/>
      <c r="F60" s="148"/>
    </row>
    <row r="61" spans="1:6" ht="33.75" hidden="1" customHeight="1" outlineLevel="1">
      <c r="A61" s="155" t="s">
        <v>216</v>
      </c>
      <c r="B61" s="156"/>
      <c r="C61" s="146">
        <v>0</v>
      </c>
      <c r="D61" s="157">
        <v>0</v>
      </c>
      <c r="E61" s="148"/>
      <c r="F61" s="148"/>
    </row>
    <row r="62" spans="1:6" ht="33.75" hidden="1" customHeight="1" outlineLevel="1">
      <c r="A62" s="155" t="s">
        <v>217</v>
      </c>
      <c r="B62" s="156"/>
      <c r="C62" s="146">
        <v>45.11314251461112</v>
      </c>
      <c r="D62" s="157">
        <v>9539.0784958353452</v>
      </c>
      <c r="E62" s="148"/>
      <c r="F62" s="148"/>
    </row>
    <row r="63" spans="1:6" ht="33.75" hidden="1" customHeight="1" outlineLevel="1">
      <c r="A63" s="155" t="s">
        <v>218</v>
      </c>
      <c r="B63" s="156"/>
      <c r="C63" s="146">
        <v>276</v>
      </c>
      <c r="D63" s="157">
        <v>49535</v>
      </c>
      <c r="E63" s="148"/>
      <c r="F63" s="148"/>
    </row>
    <row r="64" spans="1:6" ht="33.75" hidden="1" customHeight="1" outlineLevel="1">
      <c r="A64" s="155" t="s">
        <v>219</v>
      </c>
      <c r="B64" s="156"/>
      <c r="C64" s="146">
        <v>0</v>
      </c>
      <c r="D64" s="157">
        <v>0</v>
      </c>
      <c r="E64" s="148"/>
      <c r="F64" s="148"/>
    </row>
    <row r="65" spans="1:6" ht="33.75" hidden="1" customHeight="1" outlineLevel="1">
      <c r="A65" s="155" t="s">
        <v>323</v>
      </c>
      <c r="B65" s="156"/>
      <c r="C65" s="146">
        <v>0</v>
      </c>
      <c r="D65" s="157">
        <v>0</v>
      </c>
      <c r="E65" s="148"/>
      <c r="F65" s="148"/>
    </row>
    <row r="66" spans="1:6" ht="33.75" hidden="1" customHeight="1" outlineLevel="1">
      <c r="A66" s="155" t="s">
        <v>220</v>
      </c>
      <c r="B66" s="156"/>
      <c r="C66" s="146">
        <v>0</v>
      </c>
      <c r="D66" s="157">
        <v>0</v>
      </c>
      <c r="E66" s="148"/>
      <c r="F66" s="148"/>
    </row>
    <row r="67" spans="1:6" ht="33.75" hidden="1" customHeight="1" outlineLevel="1">
      <c r="A67" s="155" t="s">
        <v>221</v>
      </c>
      <c r="B67" s="156"/>
      <c r="C67" s="146">
        <v>29</v>
      </c>
      <c r="D67" s="157">
        <v>8772</v>
      </c>
      <c r="E67" s="148"/>
      <c r="F67" s="148"/>
    </row>
    <row r="68" spans="1:6" ht="33.75" hidden="1" customHeight="1" outlineLevel="1">
      <c r="A68" s="155" t="s">
        <v>274</v>
      </c>
      <c r="B68" s="156"/>
      <c r="C68" s="146">
        <v>1.4000000000000001</v>
      </c>
      <c r="D68" s="157">
        <v>308.11388727484024</v>
      </c>
      <c r="E68" s="148"/>
      <c r="F68" s="148"/>
    </row>
    <row r="69" spans="1:6" ht="33.75" hidden="1" customHeight="1" outlineLevel="1">
      <c r="A69" s="155" t="s">
        <v>222</v>
      </c>
      <c r="B69" s="156"/>
      <c r="C69" s="146">
        <v>594</v>
      </c>
      <c r="D69" s="157">
        <v>129058</v>
      </c>
      <c r="E69" s="148"/>
      <c r="F69" s="148"/>
    </row>
    <row r="70" spans="1:6" ht="33.75" hidden="1" customHeight="1" outlineLevel="1">
      <c r="A70" s="155" t="s">
        <v>278</v>
      </c>
      <c r="B70" s="156"/>
      <c r="C70" s="146">
        <v>3</v>
      </c>
      <c r="D70" s="157">
        <v>984</v>
      </c>
      <c r="E70" s="148"/>
      <c r="F70" s="148"/>
    </row>
    <row r="71" spans="1:6" ht="33.75" hidden="1" customHeight="1" outlineLevel="1">
      <c r="A71" s="155" t="s">
        <v>223</v>
      </c>
      <c r="B71" s="156"/>
      <c r="C71" s="146">
        <v>3</v>
      </c>
      <c r="D71" s="157">
        <v>984</v>
      </c>
      <c r="E71" s="148"/>
      <c r="F71" s="148"/>
    </row>
    <row r="72" spans="1:6" ht="33.75" hidden="1" customHeight="1" outlineLevel="1">
      <c r="A72" s="155" t="s">
        <v>224</v>
      </c>
      <c r="B72" s="156"/>
      <c r="C72" s="146">
        <v>64</v>
      </c>
      <c r="D72" s="157">
        <v>20913.599999999999</v>
      </c>
      <c r="E72" s="148"/>
      <c r="F72" s="148"/>
    </row>
    <row r="73" spans="1:6" ht="33.75" hidden="1" customHeight="1" outlineLevel="1">
      <c r="A73" s="155" t="s">
        <v>225</v>
      </c>
      <c r="B73" s="156"/>
      <c r="C73" s="146">
        <v>296</v>
      </c>
      <c r="D73" s="157">
        <v>53442</v>
      </c>
      <c r="E73" s="148"/>
      <c r="F73" s="148"/>
    </row>
    <row r="74" spans="1:6" ht="14.1" customHeight="1" collapsed="1">
      <c r="A74" s="159" t="s">
        <v>293</v>
      </c>
      <c r="B74" s="156">
        <v>4.5</v>
      </c>
      <c r="C74" s="146">
        <f>SUM($C$46:$C$73)</f>
        <v>10297.51314251461</v>
      </c>
      <c r="D74" s="157">
        <f>SUM($D$46:$D$73)</f>
        <v>741492.79238311027</v>
      </c>
      <c r="E74" s="148"/>
      <c r="F74" s="148"/>
    </row>
    <row r="75" spans="1:6" ht="33.75" hidden="1" customHeight="1" outlineLevel="1">
      <c r="A75" s="160" t="s">
        <v>322</v>
      </c>
      <c r="B75" s="161"/>
      <c r="C75" s="146">
        <v>0</v>
      </c>
      <c r="D75" s="157">
        <v>0</v>
      </c>
      <c r="E75" s="148"/>
      <c r="F75" s="148"/>
    </row>
    <row r="76" spans="1:6" ht="33.75" hidden="1" customHeight="1" outlineLevel="1">
      <c r="A76" s="160" t="s">
        <v>272</v>
      </c>
      <c r="B76" s="161"/>
      <c r="C76" s="146">
        <v>23</v>
      </c>
      <c r="D76" s="157">
        <v>6900</v>
      </c>
      <c r="E76" s="148"/>
      <c r="F76" s="148"/>
    </row>
    <row r="77" spans="1:6" ht="33.75" hidden="1" customHeight="1" outlineLevel="1">
      <c r="A77" s="160" t="s">
        <v>203</v>
      </c>
      <c r="B77" s="161"/>
      <c r="C77" s="146">
        <v>370</v>
      </c>
      <c r="D77" s="157">
        <v>92825</v>
      </c>
      <c r="E77" s="148"/>
      <c r="F77" s="148"/>
    </row>
    <row r="78" spans="1:6" ht="33.75" hidden="1" customHeight="1" outlineLevel="1">
      <c r="A78" s="160" t="s">
        <v>204</v>
      </c>
      <c r="B78" s="161"/>
      <c r="C78" s="146">
        <v>2786</v>
      </c>
      <c r="D78" s="157">
        <v>169603</v>
      </c>
      <c r="E78" s="148"/>
      <c r="F78" s="148"/>
    </row>
    <row r="79" spans="1:6" ht="33.75" hidden="1" customHeight="1" outlineLevel="1">
      <c r="A79" s="160" t="s">
        <v>205</v>
      </c>
      <c r="B79" s="161"/>
      <c r="C79" s="149">
        <v>0</v>
      </c>
      <c r="D79" s="158">
        <v>0</v>
      </c>
      <c r="E79" s="148"/>
      <c r="F79" s="148"/>
    </row>
    <row r="80" spans="1:6" ht="33.75" hidden="1" customHeight="1" outlineLevel="1">
      <c r="A80" s="160" t="s">
        <v>206</v>
      </c>
      <c r="B80" s="161"/>
      <c r="C80" s="149">
        <v>0</v>
      </c>
      <c r="D80" s="158">
        <v>0</v>
      </c>
      <c r="E80" s="148"/>
      <c r="F80" s="148"/>
    </row>
    <row r="81" spans="1:6" ht="33.75" hidden="1" customHeight="1" outlineLevel="1">
      <c r="A81" s="160" t="s">
        <v>207</v>
      </c>
      <c r="B81" s="161"/>
      <c r="C81" s="149">
        <v>1</v>
      </c>
      <c r="D81" s="158">
        <v>238</v>
      </c>
      <c r="E81" s="148"/>
      <c r="F81" s="148"/>
    </row>
    <row r="82" spans="1:6" ht="33.75" hidden="1" customHeight="1" outlineLevel="1">
      <c r="A82" s="160" t="s">
        <v>208</v>
      </c>
      <c r="B82" s="161"/>
      <c r="C82" s="146">
        <v>382</v>
      </c>
      <c r="D82" s="157">
        <v>93270</v>
      </c>
      <c r="E82" s="148"/>
      <c r="F82" s="148"/>
    </row>
    <row r="83" spans="1:6" ht="33.75" hidden="1" customHeight="1" outlineLevel="1">
      <c r="A83" s="160" t="s">
        <v>209</v>
      </c>
      <c r="B83" s="161"/>
      <c r="C83" s="146">
        <v>142</v>
      </c>
      <c r="D83" s="157">
        <v>34363</v>
      </c>
      <c r="E83" s="148"/>
      <c r="F83" s="148"/>
    </row>
    <row r="84" spans="1:6" ht="33.75" hidden="1" customHeight="1" outlineLevel="1">
      <c r="A84" s="160" t="s">
        <v>211</v>
      </c>
      <c r="B84" s="161"/>
      <c r="C84" s="146">
        <v>800</v>
      </c>
      <c r="D84" s="157">
        <v>196673</v>
      </c>
      <c r="E84" s="148"/>
      <c r="F84" s="148"/>
    </row>
    <row r="85" spans="1:6" ht="33.75" hidden="1" customHeight="1" outlineLevel="1">
      <c r="A85" s="160" t="s">
        <v>212</v>
      </c>
      <c r="B85" s="161"/>
      <c r="C85" s="146">
        <v>626</v>
      </c>
      <c r="D85" s="157">
        <v>150117</v>
      </c>
      <c r="E85" s="148"/>
      <c r="F85" s="148"/>
    </row>
    <row r="86" spans="1:6" ht="33.75" hidden="1" customHeight="1" outlineLevel="1">
      <c r="A86" s="160" t="s">
        <v>213</v>
      </c>
      <c r="B86" s="161"/>
      <c r="C86" s="146">
        <v>113</v>
      </c>
      <c r="D86" s="157">
        <v>28271</v>
      </c>
      <c r="E86" s="148"/>
      <c r="F86" s="148"/>
    </row>
    <row r="87" spans="1:6" ht="33.75" hidden="1" customHeight="1" outlineLevel="1">
      <c r="A87" s="160" t="s">
        <v>214</v>
      </c>
      <c r="B87" s="161"/>
      <c r="C87" s="146">
        <v>512</v>
      </c>
      <c r="D87" s="157">
        <v>122030</v>
      </c>
      <c r="E87" s="148"/>
      <c r="F87" s="148"/>
    </row>
    <row r="88" spans="1:6" ht="33.75" hidden="1" customHeight="1" outlineLevel="1">
      <c r="A88" s="160" t="s">
        <v>273</v>
      </c>
      <c r="B88" s="161"/>
      <c r="C88" s="146">
        <v>0</v>
      </c>
      <c r="D88" s="157">
        <v>0</v>
      </c>
      <c r="E88" s="148"/>
      <c r="F88" s="148"/>
    </row>
    <row r="89" spans="1:6" ht="33.75" hidden="1" customHeight="1" outlineLevel="1">
      <c r="A89" s="160" t="s">
        <v>215</v>
      </c>
      <c r="B89" s="161"/>
      <c r="C89" s="146">
        <v>207</v>
      </c>
      <c r="D89" s="157">
        <v>52826</v>
      </c>
      <c r="E89" s="148"/>
      <c r="F89" s="148"/>
    </row>
    <row r="90" spans="1:6" ht="33.75" hidden="1" customHeight="1" outlineLevel="1">
      <c r="A90" s="160" t="s">
        <v>216</v>
      </c>
      <c r="B90" s="161"/>
      <c r="C90" s="146">
        <v>0</v>
      </c>
      <c r="D90" s="157">
        <v>0</v>
      </c>
      <c r="E90" s="148"/>
      <c r="F90" s="148"/>
    </row>
    <row r="91" spans="1:6" ht="33.75" hidden="1" customHeight="1" outlineLevel="1">
      <c r="A91" s="160" t="s">
        <v>217</v>
      </c>
      <c r="B91" s="161"/>
      <c r="C91" s="146">
        <v>57.519256706129177</v>
      </c>
      <c r="D91" s="157">
        <v>12433.158215363277</v>
      </c>
      <c r="E91" s="148"/>
      <c r="F91" s="148"/>
    </row>
    <row r="92" spans="1:6" ht="33.75" hidden="1" customHeight="1" outlineLevel="1">
      <c r="A92" s="160" t="s">
        <v>218</v>
      </c>
      <c r="B92" s="161"/>
      <c r="C92" s="146">
        <v>416</v>
      </c>
      <c r="D92" s="157">
        <v>103047</v>
      </c>
      <c r="E92" s="148"/>
      <c r="F92" s="148"/>
    </row>
    <row r="93" spans="1:6" ht="33.75" hidden="1" customHeight="1" outlineLevel="1">
      <c r="A93" s="160" t="s">
        <v>219</v>
      </c>
      <c r="B93" s="161"/>
      <c r="C93" s="146">
        <v>0</v>
      </c>
      <c r="D93" s="157">
        <v>0</v>
      </c>
      <c r="E93" s="148"/>
      <c r="F93" s="148"/>
    </row>
    <row r="94" spans="1:6" ht="33.75" hidden="1" customHeight="1" outlineLevel="1">
      <c r="A94" s="160" t="s">
        <v>323</v>
      </c>
      <c r="B94" s="161"/>
      <c r="C94" s="146">
        <v>1</v>
      </c>
      <c r="D94" s="157">
        <v>328</v>
      </c>
      <c r="E94" s="148"/>
      <c r="F94" s="148"/>
    </row>
    <row r="95" spans="1:6" ht="33.75" hidden="1" customHeight="1" outlineLevel="1">
      <c r="A95" s="160" t="s">
        <v>220</v>
      </c>
      <c r="B95" s="161"/>
      <c r="C95" s="146">
        <v>1</v>
      </c>
      <c r="D95" s="157">
        <v>238</v>
      </c>
      <c r="E95" s="148"/>
      <c r="F95" s="148"/>
    </row>
    <row r="96" spans="1:6" ht="33.75" hidden="1" customHeight="1" outlineLevel="1">
      <c r="A96" s="160" t="s">
        <v>221</v>
      </c>
      <c r="B96" s="161"/>
      <c r="C96" s="146">
        <v>57</v>
      </c>
      <c r="D96" s="157">
        <v>12444</v>
      </c>
      <c r="E96" s="148"/>
      <c r="F96" s="148"/>
    </row>
    <row r="97" spans="1:6" ht="33.75" hidden="1" customHeight="1" outlineLevel="1">
      <c r="A97" s="160" t="s">
        <v>274</v>
      </c>
      <c r="B97" s="161"/>
      <c r="C97" s="146">
        <v>8.3014084507042263</v>
      </c>
      <c r="D97" s="157">
        <v>1587.8888494400462</v>
      </c>
      <c r="E97" s="148"/>
      <c r="F97" s="148"/>
    </row>
    <row r="98" spans="1:6" ht="33.75" hidden="1" customHeight="1" outlineLevel="1">
      <c r="A98" s="160" t="s">
        <v>222</v>
      </c>
      <c r="B98" s="161"/>
      <c r="C98" s="146">
        <v>1573</v>
      </c>
      <c r="D98" s="157">
        <v>374797</v>
      </c>
      <c r="E98" s="148"/>
      <c r="F98" s="148"/>
    </row>
    <row r="99" spans="1:6" ht="33.75" hidden="1" customHeight="1" outlineLevel="1">
      <c r="A99" s="160" t="s">
        <v>278</v>
      </c>
      <c r="B99" s="161"/>
      <c r="C99" s="146">
        <v>16</v>
      </c>
      <c r="D99" s="157">
        <v>4798</v>
      </c>
      <c r="E99" s="148"/>
      <c r="F99" s="148"/>
    </row>
    <row r="100" spans="1:6" ht="33.75" hidden="1" customHeight="1" outlineLevel="1">
      <c r="A100" s="160" t="s">
        <v>223</v>
      </c>
      <c r="B100" s="161"/>
      <c r="C100" s="146">
        <v>16</v>
      </c>
      <c r="D100" s="157">
        <v>4798</v>
      </c>
      <c r="E100" s="148"/>
      <c r="F100" s="148"/>
    </row>
    <row r="101" spans="1:6" ht="33.75" hidden="1" customHeight="1" outlineLevel="1">
      <c r="A101" s="160" t="s">
        <v>224</v>
      </c>
      <c r="B101" s="161"/>
      <c r="C101" s="146">
        <v>108</v>
      </c>
      <c r="D101" s="157">
        <v>27341.3</v>
      </c>
      <c r="E101" s="148"/>
      <c r="F101" s="148"/>
    </row>
    <row r="102" spans="1:6" ht="33.75" hidden="1" customHeight="1" outlineLevel="1">
      <c r="A102" s="160" t="s">
        <v>225</v>
      </c>
      <c r="B102" s="161"/>
      <c r="C102" s="146">
        <v>454</v>
      </c>
      <c r="D102" s="157">
        <v>115845</v>
      </c>
      <c r="E102" s="148"/>
      <c r="F102" s="148"/>
    </row>
    <row r="103" spans="1:6" ht="14.1" customHeight="1" collapsed="1">
      <c r="A103" s="162" t="s">
        <v>294</v>
      </c>
      <c r="B103" s="161">
        <v>10</v>
      </c>
      <c r="C103" s="146">
        <f>SUM($C$75:$C$102)</f>
        <v>8669.8206651568325</v>
      </c>
      <c r="D103" s="157">
        <f>SUM($D$75:$D$102)</f>
        <v>1604773.3470648034</v>
      </c>
      <c r="E103" s="148"/>
      <c r="F103" s="148"/>
    </row>
    <row r="104" spans="1:6" ht="33.75" hidden="1" customHeight="1" outlineLevel="1">
      <c r="A104" s="155" t="s">
        <v>322</v>
      </c>
      <c r="B104" s="161"/>
      <c r="C104" s="146">
        <v>0</v>
      </c>
      <c r="D104" s="157">
        <v>0</v>
      </c>
      <c r="E104" s="148"/>
      <c r="F104" s="148"/>
    </row>
    <row r="105" spans="1:6" ht="33.75" hidden="1" customHeight="1" outlineLevel="1">
      <c r="A105" s="155" t="s">
        <v>272</v>
      </c>
      <c r="B105" s="161"/>
      <c r="C105" s="146">
        <v>46</v>
      </c>
      <c r="D105" s="157">
        <v>16622</v>
      </c>
      <c r="E105" s="148"/>
      <c r="F105" s="148"/>
    </row>
    <row r="106" spans="1:6" ht="33.75" hidden="1" customHeight="1" outlineLevel="1">
      <c r="A106" s="155" t="s">
        <v>203</v>
      </c>
      <c r="B106" s="161"/>
      <c r="C106" s="146">
        <v>683</v>
      </c>
      <c r="D106" s="157">
        <v>186164</v>
      </c>
      <c r="E106" s="148"/>
      <c r="F106" s="148"/>
    </row>
    <row r="107" spans="1:6" ht="33.75" hidden="1" customHeight="1" outlineLevel="1">
      <c r="A107" s="155" t="s">
        <v>204</v>
      </c>
      <c r="B107" s="161"/>
      <c r="C107" s="146">
        <v>591</v>
      </c>
      <c r="D107" s="157">
        <v>174644</v>
      </c>
      <c r="E107" s="148"/>
      <c r="F107" s="148"/>
    </row>
    <row r="108" spans="1:6" ht="33.75" hidden="1" customHeight="1" outlineLevel="1">
      <c r="A108" s="155" t="s">
        <v>205</v>
      </c>
      <c r="B108" s="161"/>
      <c r="C108" s="149">
        <v>0</v>
      </c>
      <c r="D108" s="158">
        <v>0</v>
      </c>
      <c r="E108" s="148"/>
      <c r="F108" s="148"/>
    </row>
    <row r="109" spans="1:6" ht="33.75" hidden="1" customHeight="1" outlineLevel="1">
      <c r="A109" s="155" t="s">
        <v>206</v>
      </c>
      <c r="B109" s="161"/>
      <c r="C109" s="149">
        <v>0</v>
      </c>
      <c r="D109" s="158">
        <v>0</v>
      </c>
      <c r="E109" s="148"/>
      <c r="F109" s="148"/>
    </row>
    <row r="110" spans="1:6" ht="33.75" hidden="1" customHeight="1" outlineLevel="1">
      <c r="A110" s="155" t="s">
        <v>207</v>
      </c>
      <c r="B110" s="161"/>
      <c r="C110" s="149">
        <v>0</v>
      </c>
      <c r="D110" s="158">
        <v>0</v>
      </c>
      <c r="E110" s="148"/>
      <c r="F110" s="148"/>
    </row>
    <row r="111" spans="1:6" ht="33.75" hidden="1" customHeight="1" outlineLevel="1">
      <c r="A111" s="155" t="s">
        <v>208</v>
      </c>
      <c r="B111" s="161"/>
      <c r="C111" s="146">
        <v>765</v>
      </c>
      <c r="D111" s="157">
        <v>206658</v>
      </c>
      <c r="E111" s="148"/>
      <c r="F111" s="148"/>
    </row>
    <row r="112" spans="1:6" ht="33.75" hidden="1" customHeight="1" outlineLevel="1">
      <c r="A112" s="155" t="s">
        <v>209</v>
      </c>
      <c r="B112" s="161"/>
      <c r="C112" s="146">
        <v>282</v>
      </c>
      <c r="D112" s="157">
        <v>74900</v>
      </c>
      <c r="E112" s="148"/>
      <c r="F112" s="148"/>
    </row>
    <row r="113" spans="1:6" ht="33.75" hidden="1" customHeight="1" outlineLevel="1">
      <c r="A113" s="155" t="s">
        <v>211</v>
      </c>
      <c r="B113" s="161"/>
      <c r="C113" s="146">
        <v>1529</v>
      </c>
      <c r="D113" s="157">
        <v>421292</v>
      </c>
      <c r="E113" s="148"/>
      <c r="F113" s="148"/>
    </row>
    <row r="114" spans="1:6" ht="33.75" hidden="1" customHeight="1" outlineLevel="1">
      <c r="A114" s="155" t="s">
        <v>212</v>
      </c>
      <c r="B114" s="161"/>
      <c r="C114" s="146">
        <v>1318</v>
      </c>
      <c r="D114" s="157">
        <v>343032</v>
      </c>
      <c r="E114" s="148"/>
      <c r="F114" s="148"/>
    </row>
    <row r="115" spans="1:6" ht="33.75" hidden="1" customHeight="1" outlineLevel="1">
      <c r="A115" s="155" t="s">
        <v>213</v>
      </c>
      <c r="B115" s="161"/>
      <c r="C115" s="146">
        <v>195</v>
      </c>
      <c r="D115" s="157">
        <v>50294</v>
      </c>
      <c r="E115" s="148"/>
      <c r="F115" s="148"/>
    </row>
    <row r="116" spans="1:6" ht="33.75" hidden="1" customHeight="1" outlineLevel="1">
      <c r="A116" s="155" t="s">
        <v>214</v>
      </c>
      <c r="B116" s="161"/>
      <c r="C116" s="146">
        <v>1048</v>
      </c>
      <c r="D116" s="157">
        <v>279396</v>
      </c>
      <c r="E116" s="148"/>
      <c r="F116" s="148"/>
    </row>
    <row r="117" spans="1:6" ht="33.75" hidden="1" customHeight="1" outlineLevel="1">
      <c r="A117" s="155" t="s">
        <v>273</v>
      </c>
      <c r="B117" s="161"/>
      <c r="C117" s="146">
        <v>0</v>
      </c>
      <c r="D117" s="157">
        <v>0</v>
      </c>
      <c r="E117" s="148"/>
      <c r="F117" s="148"/>
    </row>
    <row r="118" spans="1:6" ht="33.75" hidden="1" customHeight="1" outlineLevel="1">
      <c r="A118" s="155" t="s">
        <v>215</v>
      </c>
      <c r="B118" s="161"/>
      <c r="C118" s="146">
        <v>339</v>
      </c>
      <c r="D118" s="157">
        <v>99933.6</v>
      </c>
      <c r="E118" s="148"/>
      <c r="F118" s="148"/>
    </row>
    <row r="119" spans="1:6" ht="33.75" hidden="1" customHeight="1" outlineLevel="1">
      <c r="A119" s="155" t="s">
        <v>216</v>
      </c>
      <c r="B119" s="161"/>
      <c r="C119" s="146">
        <v>0</v>
      </c>
      <c r="D119" s="157">
        <v>0</v>
      </c>
      <c r="E119" s="148"/>
      <c r="F119" s="148"/>
    </row>
    <row r="120" spans="1:6" ht="33.75" hidden="1" customHeight="1" outlineLevel="1">
      <c r="A120" s="155" t="s">
        <v>217</v>
      </c>
      <c r="B120" s="161"/>
      <c r="C120" s="146">
        <v>186.09171287277087</v>
      </c>
      <c r="D120" s="157">
        <v>45868.866665851463</v>
      </c>
      <c r="E120" s="148"/>
      <c r="F120" s="148"/>
    </row>
    <row r="121" spans="1:6" ht="33.75" hidden="1" customHeight="1" outlineLevel="1">
      <c r="A121" s="155" t="s">
        <v>218</v>
      </c>
      <c r="B121" s="161"/>
      <c r="C121" s="146">
        <v>846</v>
      </c>
      <c r="D121" s="157">
        <v>225600</v>
      </c>
      <c r="E121" s="148"/>
      <c r="F121" s="148"/>
    </row>
    <row r="122" spans="1:6" ht="33.75" hidden="1" customHeight="1" outlineLevel="1">
      <c r="A122" s="155" t="s">
        <v>219</v>
      </c>
      <c r="B122" s="161"/>
      <c r="C122" s="146">
        <v>0</v>
      </c>
      <c r="D122" s="157">
        <v>0</v>
      </c>
      <c r="E122" s="148"/>
      <c r="F122" s="148"/>
    </row>
    <row r="123" spans="1:6" ht="33.75" hidden="1" customHeight="1" outlineLevel="1">
      <c r="A123" s="155" t="s">
        <v>323</v>
      </c>
      <c r="B123" s="161"/>
      <c r="C123" s="146">
        <v>0</v>
      </c>
      <c r="D123" s="157">
        <v>0</v>
      </c>
      <c r="E123" s="148"/>
      <c r="F123" s="148"/>
    </row>
    <row r="124" spans="1:6" ht="33.75" hidden="1" customHeight="1" outlineLevel="1">
      <c r="A124" s="155" t="s">
        <v>220</v>
      </c>
      <c r="B124" s="161"/>
      <c r="C124" s="146">
        <v>0</v>
      </c>
      <c r="D124" s="157">
        <v>0</v>
      </c>
      <c r="E124" s="148"/>
      <c r="F124" s="148"/>
    </row>
    <row r="125" spans="1:6" ht="33.75" hidden="1" customHeight="1" outlineLevel="1">
      <c r="A125" s="155" t="s">
        <v>221</v>
      </c>
      <c r="B125" s="161"/>
      <c r="C125" s="146">
        <v>188</v>
      </c>
      <c r="D125" s="157">
        <v>48712</v>
      </c>
      <c r="E125" s="148"/>
      <c r="F125" s="148"/>
    </row>
    <row r="126" spans="1:6" ht="33.75" hidden="1" customHeight="1" outlineLevel="1">
      <c r="A126" s="155" t="s">
        <v>274</v>
      </c>
      <c r="B126" s="161"/>
      <c r="C126" s="146">
        <v>5.5355633802816904</v>
      </c>
      <c r="D126" s="157">
        <v>1208.7215012785607</v>
      </c>
      <c r="E126" s="148"/>
      <c r="F126" s="148"/>
    </row>
    <row r="127" spans="1:6" ht="33.75" hidden="1" customHeight="1" outlineLevel="1">
      <c r="A127" s="155" t="s">
        <v>222</v>
      </c>
      <c r="B127" s="161"/>
      <c r="C127" s="146">
        <v>2680</v>
      </c>
      <c r="D127" s="157">
        <v>688628.79999999993</v>
      </c>
      <c r="E127" s="148"/>
      <c r="F127" s="148"/>
    </row>
    <row r="128" spans="1:6" ht="33.75" hidden="1" customHeight="1" outlineLevel="1">
      <c r="A128" s="155" t="s">
        <v>278</v>
      </c>
      <c r="B128" s="161"/>
      <c r="C128" s="146">
        <v>23</v>
      </c>
      <c r="D128" s="157">
        <v>7015</v>
      </c>
      <c r="E128" s="148"/>
      <c r="F128" s="148"/>
    </row>
    <row r="129" spans="1:6" ht="33.75" hidden="1" customHeight="1" outlineLevel="1">
      <c r="A129" s="155" t="s">
        <v>223</v>
      </c>
      <c r="B129" s="161"/>
      <c r="C129" s="146">
        <v>23</v>
      </c>
      <c r="D129" s="157">
        <v>7015</v>
      </c>
      <c r="E129" s="148"/>
      <c r="F129" s="148"/>
    </row>
    <row r="130" spans="1:6" ht="33.75" hidden="1" customHeight="1" outlineLevel="1">
      <c r="A130" s="155" t="s">
        <v>224</v>
      </c>
      <c r="B130" s="161"/>
      <c r="C130" s="146">
        <v>266</v>
      </c>
      <c r="D130" s="157">
        <v>75932.950000000012</v>
      </c>
      <c r="E130" s="148"/>
      <c r="F130" s="148"/>
    </row>
    <row r="131" spans="1:6" ht="33.75" hidden="1" customHeight="1" outlineLevel="1">
      <c r="A131" s="155" t="s">
        <v>225</v>
      </c>
      <c r="B131" s="161"/>
      <c r="C131" s="146">
        <v>759</v>
      </c>
      <c r="D131" s="157">
        <v>227763</v>
      </c>
      <c r="E131" s="148"/>
      <c r="F131" s="148"/>
    </row>
    <row r="132" spans="1:6" ht="14.1" customHeight="1" collapsed="1">
      <c r="A132" s="159" t="s">
        <v>295</v>
      </c>
      <c r="B132" s="161">
        <v>20</v>
      </c>
      <c r="C132" s="146">
        <f>SUM($C$104:$C$131)</f>
        <v>11772.627276253053</v>
      </c>
      <c r="D132" s="157">
        <f>SUM($D$104:$D$131)</f>
        <v>3180679.9381671306</v>
      </c>
      <c r="E132" s="148"/>
      <c r="F132" s="148"/>
    </row>
    <row r="133" spans="1:6" ht="33.75" hidden="1" customHeight="1" outlineLevel="1">
      <c r="A133" s="163" t="s">
        <v>322</v>
      </c>
      <c r="B133" s="164"/>
      <c r="C133" s="165">
        <v>0</v>
      </c>
      <c r="D133" s="152">
        <v>0</v>
      </c>
      <c r="E133" s="148"/>
      <c r="F133" s="148"/>
    </row>
    <row r="134" spans="1:6" ht="33.75" hidden="1" customHeight="1" outlineLevel="1">
      <c r="A134" s="163" t="s">
        <v>272</v>
      </c>
      <c r="B134" s="164"/>
      <c r="C134" s="165">
        <v>26</v>
      </c>
      <c r="D134" s="152">
        <v>11528</v>
      </c>
      <c r="E134" s="148"/>
      <c r="F134" s="148"/>
    </row>
    <row r="135" spans="1:6" ht="33.75" hidden="1" customHeight="1" outlineLevel="1">
      <c r="A135" s="163" t="s">
        <v>203</v>
      </c>
      <c r="B135" s="164"/>
      <c r="C135" s="165">
        <v>657</v>
      </c>
      <c r="D135" s="152">
        <v>209853</v>
      </c>
      <c r="E135" s="148"/>
      <c r="F135" s="148"/>
    </row>
    <row r="136" spans="1:6" ht="33.75" hidden="1" customHeight="1" outlineLevel="1">
      <c r="A136" s="163" t="s">
        <v>204</v>
      </c>
      <c r="B136" s="164"/>
      <c r="C136" s="165">
        <v>707</v>
      </c>
      <c r="D136" s="152">
        <v>210267</v>
      </c>
      <c r="E136" s="148"/>
      <c r="F136" s="148"/>
    </row>
    <row r="137" spans="1:6" ht="33.75" hidden="1" customHeight="1" outlineLevel="1">
      <c r="A137" s="163" t="s">
        <v>205</v>
      </c>
      <c r="B137" s="164"/>
      <c r="C137" s="166">
        <v>0</v>
      </c>
      <c r="D137" s="151">
        <v>0</v>
      </c>
      <c r="E137" s="148"/>
      <c r="F137" s="148"/>
    </row>
    <row r="138" spans="1:6" ht="33.75" hidden="1" customHeight="1" outlineLevel="1">
      <c r="A138" s="163" t="s">
        <v>206</v>
      </c>
      <c r="B138" s="164"/>
      <c r="C138" s="166">
        <v>0</v>
      </c>
      <c r="D138" s="151">
        <v>0</v>
      </c>
      <c r="E138" s="148"/>
      <c r="F138" s="148"/>
    </row>
    <row r="139" spans="1:6" ht="33.75" hidden="1" customHeight="1" outlineLevel="1">
      <c r="A139" s="163" t="s">
        <v>207</v>
      </c>
      <c r="B139" s="164"/>
      <c r="C139" s="166">
        <v>0</v>
      </c>
      <c r="D139" s="151">
        <v>0</v>
      </c>
      <c r="E139" s="148"/>
      <c r="F139" s="148"/>
    </row>
    <row r="140" spans="1:6" ht="33.75" hidden="1" customHeight="1" outlineLevel="1">
      <c r="A140" s="163" t="s">
        <v>208</v>
      </c>
      <c r="B140" s="164"/>
      <c r="C140" s="165">
        <v>1028</v>
      </c>
      <c r="D140" s="152">
        <v>311667</v>
      </c>
      <c r="E140" s="148"/>
      <c r="F140" s="148"/>
    </row>
    <row r="141" spans="1:6" ht="33.75" hidden="1" customHeight="1" outlineLevel="1">
      <c r="A141" s="163" t="s">
        <v>209</v>
      </c>
      <c r="B141" s="164"/>
      <c r="C141" s="165">
        <v>353</v>
      </c>
      <c r="D141" s="152">
        <v>105304</v>
      </c>
      <c r="E141" s="148"/>
      <c r="F141" s="148"/>
    </row>
    <row r="142" spans="1:6" ht="33.75" hidden="1" customHeight="1" outlineLevel="1">
      <c r="A142" s="163" t="s">
        <v>211</v>
      </c>
      <c r="B142" s="164"/>
      <c r="C142" s="165">
        <v>1812</v>
      </c>
      <c r="D142" s="152">
        <v>565341</v>
      </c>
      <c r="E142" s="148"/>
      <c r="F142" s="148"/>
    </row>
    <row r="143" spans="1:6" ht="33.75" hidden="1" customHeight="1" outlineLevel="1">
      <c r="A143" s="163" t="s">
        <v>212</v>
      </c>
      <c r="B143" s="164"/>
      <c r="C143" s="165">
        <v>1518</v>
      </c>
      <c r="D143" s="152">
        <v>456529</v>
      </c>
      <c r="E143" s="148"/>
      <c r="F143" s="148"/>
    </row>
    <row r="144" spans="1:6" ht="33.75" hidden="1" customHeight="1" outlineLevel="1">
      <c r="A144" s="163" t="s">
        <v>213</v>
      </c>
      <c r="B144" s="164"/>
      <c r="C144" s="165">
        <v>241</v>
      </c>
      <c r="D144" s="152">
        <v>73635</v>
      </c>
      <c r="E144" s="148"/>
      <c r="F144" s="148"/>
    </row>
    <row r="145" spans="1:6" ht="33.75" hidden="1" customHeight="1" outlineLevel="1">
      <c r="A145" s="163" t="s">
        <v>214</v>
      </c>
      <c r="B145" s="164"/>
      <c r="C145" s="165">
        <v>1219</v>
      </c>
      <c r="D145" s="152">
        <v>381894</v>
      </c>
      <c r="E145" s="148"/>
      <c r="F145" s="148"/>
    </row>
    <row r="146" spans="1:6" ht="33.75" hidden="1" customHeight="1" outlineLevel="1">
      <c r="A146" s="163" t="s">
        <v>273</v>
      </c>
      <c r="B146" s="164"/>
      <c r="C146" s="165">
        <v>0</v>
      </c>
      <c r="D146" s="152">
        <v>0</v>
      </c>
      <c r="E146" s="148"/>
      <c r="F146" s="148"/>
    </row>
    <row r="147" spans="1:6" ht="33.75" hidden="1" customHeight="1" outlineLevel="1">
      <c r="A147" s="163" t="s">
        <v>215</v>
      </c>
      <c r="B147" s="164"/>
      <c r="C147" s="165">
        <v>281</v>
      </c>
      <c r="D147" s="152">
        <v>102894</v>
      </c>
      <c r="E147" s="148"/>
      <c r="F147" s="148"/>
    </row>
    <row r="148" spans="1:6" ht="33.75" hidden="1" customHeight="1" outlineLevel="1">
      <c r="A148" s="163" t="s">
        <v>216</v>
      </c>
      <c r="B148" s="164"/>
      <c r="C148" s="165">
        <v>0</v>
      </c>
      <c r="D148" s="152">
        <v>0</v>
      </c>
      <c r="E148" s="148"/>
      <c r="F148" s="148"/>
    </row>
    <row r="149" spans="1:6" ht="33.75" hidden="1" customHeight="1" outlineLevel="1">
      <c r="A149" s="163" t="s">
        <v>217</v>
      </c>
      <c r="B149" s="164"/>
      <c r="C149" s="165">
        <v>188.34736999850145</v>
      </c>
      <c r="D149" s="152">
        <v>52581.773454901428</v>
      </c>
      <c r="E149" s="148"/>
      <c r="F149" s="148"/>
    </row>
    <row r="150" spans="1:6" ht="33.75" hidden="1" customHeight="1" outlineLevel="1">
      <c r="A150" s="163" t="s">
        <v>218</v>
      </c>
      <c r="B150" s="164"/>
      <c r="C150" s="165">
        <v>961</v>
      </c>
      <c r="D150" s="152">
        <v>292558</v>
      </c>
      <c r="E150" s="148"/>
      <c r="F150" s="148"/>
    </row>
    <row r="151" spans="1:6" ht="33.75" hidden="1" customHeight="1" outlineLevel="1">
      <c r="A151" s="163" t="s">
        <v>219</v>
      </c>
      <c r="B151" s="164"/>
      <c r="C151" s="165">
        <v>0</v>
      </c>
      <c r="D151" s="152">
        <v>0</v>
      </c>
      <c r="E151" s="148"/>
      <c r="F151" s="148"/>
    </row>
    <row r="152" spans="1:6" ht="33.75" hidden="1" customHeight="1" outlineLevel="1">
      <c r="A152" s="163" t="s">
        <v>323</v>
      </c>
      <c r="B152" s="164"/>
      <c r="C152" s="165">
        <v>3</v>
      </c>
      <c r="D152" s="152">
        <v>971</v>
      </c>
      <c r="E152" s="148"/>
      <c r="F152" s="148"/>
    </row>
    <row r="153" spans="1:6" ht="33.75" hidden="1" customHeight="1" outlineLevel="1">
      <c r="A153" s="163" t="s">
        <v>220</v>
      </c>
      <c r="B153" s="164"/>
      <c r="C153" s="165">
        <v>1</v>
      </c>
      <c r="D153" s="152">
        <v>335</v>
      </c>
      <c r="E153" s="148"/>
      <c r="F153" s="148"/>
    </row>
    <row r="154" spans="1:6" ht="33.75" hidden="1" customHeight="1" outlineLevel="1">
      <c r="A154" s="163" t="s">
        <v>221</v>
      </c>
      <c r="B154" s="164"/>
      <c r="C154" s="165">
        <v>268</v>
      </c>
      <c r="D154" s="152">
        <v>80733</v>
      </c>
      <c r="E154" s="148"/>
      <c r="F154" s="148"/>
    </row>
    <row r="155" spans="1:6" ht="33.75" hidden="1" customHeight="1" outlineLevel="1">
      <c r="A155" s="163" t="s">
        <v>274</v>
      </c>
      <c r="B155" s="164"/>
      <c r="C155" s="165">
        <v>9.6505089277141405</v>
      </c>
      <c r="D155" s="152">
        <v>2369.6352449630117</v>
      </c>
      <c r="E155" s="148"/>
      <c r="F155" s="148"/>
    </row>
    <row r="156" spans="1:6" ht="33.75" hidden="1" customHeight="1" outlineLevel="1">
      <c r="A156" s="163" t="s">
        <v>222</v>
      </c>
      <c r="B156" s="164"/>
      <c r="C156" s="165">
        <v>2894</v>
      </c>
      <c r="D156" s="152">
        <v>874450.70000000007</v>
      </c>
      <c r="E156" s="148"/>
      <c r="F156" s="148"/>
    </row>
    <row r="157" spans="1:6" ht="33.75" hidden="1" customHeight="1" outlineLevel="1">
      <c r="A157" s="163" t="s">
        <v>278</v>
      </c>
      <c r="B157" s="164"/>
      <c r="C157" s="165">
        <v>26</v>
      </c>
      <c r="D157" s="152">
        <v>7781</v>
      </c>
      <c r="E157" s="148"/>
      <c r="F157" s="148"/>
    </row>
    <row r="158" spans="1:6" ht="33.75" hidden="1" customHeight="1" outlineLevel="1">
      <c r="A158" s="163" t="s">
        <v>223</v>
      </c>
      <c r="B158" s="164"/>
      <c r="C158" s="165">
        <v>26</v>
      </c>
      <c r="D158" s="152">
        <v>7781</v>
      </c>
      <c r="E158" s="148"/>
      <c r="F158" s="148"/>
    </row>
    <row r="159" spans="1:6" ht="33.75" hidden="1" customHeight="1" outlineLevel="1">
      <c r="A159" s="163" t="s">
        <v>224</v>
      </c>
      <c r="B159" s="164"/>
      <c r="C159" s="165">
        <v>316</v>
      </c>
      <c r="D159" s="152">
        <v>101679.67</v>
      </c>
      <c r="E159" s="148"/>
      <c r="F159" s="148"/>
    </row>
    <row r="160" spans="1:6" ht="33.75" hidden="1" customHeight="1" outlineLevel="1">
      <c r="A160" s="163" t="s">
        <v>225</v>
      </c>
      <c r="B160" s="164"/>
      <c r="C160" s="165">
        <v>839</v>
      </c>
      <c r="D160" s="152">
        <v>311635.40000000002</v>
      </c>
      <c r="E160" s="148"/>
      <c r="F160" s="148"/>
    </row>
    <row r="161" spans="1:6" ht="14.1" customHeight="1" collapsed="1">
      <c r="A161" s="167" t="s">
        <v>296</v>
      </c>
      <c r="B161" s="164">
        <v>30</v>
      </c>
      <c r="C161" s="165">
        <f>SUM($C$133:$C$160)</f>
        <v>13373.997878926215</v>
      </c>
      <c r="D161" s="152">
        <f>SUM($D$133:$D$160)</f>
        <v>4161788.1786998645</v>
      </c>
      <c r="E161" s="148"/>
      <c r="F161" s="148"/>
    </row>
    <row r="162" spans="1:6" ht="33.75" hidden="1" customHeight="1" outlineLevel="1">
      <c r="A162" s="163" t="s">
        <v>322</v>
      </c>
      <c r="B162" s="164"/>
      <c r="C162" s="165">
        <v>0</v>
      </c>
      <c r="D162" s="152">
        <v>0</v>
      </c>
      <c r="E162" s="148"/>
      <c r="F162" s="148"/>
    </row>
    <row r="163" spans="1:6" ht="33.75" hidden="1" customHeight="1" outlineLevel="1">
      <c r="A163" s="163" t="s">
        <v>272</v>
      </c>
      <c r="B163" s="164"/>
      <c r="C163" s="165">
        <v>31</v>
      </c>
      <c r="D163" s="152">
        <v>15662</v>
      </c>
      <c r="E163" s="148"/>
      <c r="F163" s="148"/>
    </row>
    <row r="164" spans="1:6" ht="33.75" hidden="1" customHeight="1" outlineLevel="1">
      <c r="A164" s="163" t="s">
        <v>203</v>
      </c>
      <c r="B164" s="164"/>
      <c r="C164" s="165">
        <v>729</v>
      </c>
      <c r="D164" s="152">
        <v>255890</v>
      </c>
      <c r="E164" s="148"/>
      <c r="F164" s="148"/>
    </row>
    <row r="165" spans="1:6" ht="33.75" hidden="1" customHeight="1" outlineLevel="1">
      <c r="A165" s="163" t="s">
        <v>204</v>
      </c>
      <c r="B165" s="164"/>
      <c r="C165" s="165">
        <v>818</v>
      </c>
      <c r="D165" s="152">
        <v>289106</v>
      </c>
      <c r="E165" s="148"/>
      <c r="F165" s="148"/>
    </row>
    <row r="166" spans="1:6" ht="33.75" hidden="1" customHeight="1" outlineLevel="1">
      <c r="A166" s="163" t="s">
        <v>205</v>
      </c>
      <c r="B166" s="164"/>
      <c r="C166" s="166">
        <v>0</v>
      </c>
      <c r="D166" s="151">
        <v>0</v>
      </c>
      <c r="E166" s="148"/>
      <c r="F166" s="148"/>
    </row>
    <row r="167" spans="1:6" ht="33.75" hidden="1" customHeight="1" outlineLevel="1">
      <c r="A167" s="163" t="s">
        <v>206</v>
      </c>
      <c r="B167" s="164"/>
      <c r="C167" s="166">
        <v>0</v>
      </c>
      <c r="D167" s="151">
        <v>0</v>
      </c>
      <c r="E167" s="148"/>
      <c r="F167" s="148"/>
    </row>
    <row r="168" spans="1:6" ht="33.75" hidden="1" customHeight="1" outlineLevel="1">
      <c r="A168" s="163" t="s">
        <v>207</v>
      </c>
      <c r="B168" s="164"/>
      <c r="C168" s="166">
        <v>1</v>
      </c>
      <c r="D168" s="151">
        <v>-450</v>
      </c>
      <c r="E168" s="148"/>
      <c r="F168" s="148"/>
    </row>
    <row r="169" spans="1:6" ht="33.75" hidden="1" customHeight="1" outlineLevel="1">
      <c r="A169" s="163" t="s">
        <v>208</v>
      </c>
      <c r="B169" s="164"/>
      <c r="C169" s="165">
        <v>1196</v>
      </c>
      <c r="D169" s="152">
        <v>405143</v>
      </c>
      <c r="E169" s="148"/>
      <c r="F169" s="148"/>
    </row>
    <row r="170" spans="1:6" ht="33.75" hidden="1" customHeight="1" outlineLevel="1">
      <c r="A170" s="163" t="s">
        <v>209</v>
      </c>
      <c r="B170" s="164"/>
      <c r="C170" s="165">
        <v>378</v>
      </c>
      <c r="D170" s="152">
        <v>129079</v>
      </c>
      <c r="E170" s="148"/>
      <c r="F170" s="148"/>
    </row>
    <row r="171" spans="1:6" ht="33.75" hidden="1" customHeight="1" outlineLevel="1">
      <c r="A171" s="163" t="s">
        <v>211</v>
      </c>
      <c r="B171" s="164"/>
      <c r="C171" s="165">
        <v>2288</v>
      </c>
      <c r="D171" s="152">
        <v>817505</v>
      </c>
      <c r="E171" s="148"/>
      <c r="F171" s="148"/>
    </row>
    <row r="172" spans="1:6" ht="33.75" hidden="1" customHeight="1" outlineLevel="1">
      <c r="A172" s="163" t="s">
        <v>212</v>
      </c>
      <c r="B172" s="164"/>
      <c r="C172" s="165">
        <v>1659</v>
      </c>
      <c r="D172" s="152">
        <v>579307</v>
      </c>
      <c r="E172" s="148"/>
      <c r="F172" s="148"/>
    </row>
    <row r="173" spans="1:6" ht="33.75" hidden="1" customHeight="1" outlineLevel="1">
      <c r="A173" s="163" t="s">
        <v>213</v>
      </c>
      <c r="B173" s="164"/>
      <c r="C173" s="165">
        <v>307</v>
      </c>
      <c r="D173" s="152">
        <v>104940</v>
      </c>
      <c r="E173" s="148"/>
      <c r="F173" s="148"/>
    </row>
    <row r="174" spans="1:6" ht="33.75" hidden="1" customHeight="1" outlineLevel="1">
      <c r="A174" s="163" t="s">
        <v>214</v>
      </c>
      <c r="B174" s="164"/>
      <c r="C174" s="165">
        <v>1267</v>
      </c>
      <c r="D174" s="152">
        <v>448005.2</v>
      </c>
      <c r="E174" s="148"/>
      <c r="F174" s="148"/>
    </row>
    <row r="175" spans="1:6" ht="33.75" hidden="1" customHeight="1" outlineLevel="1">
      <c r="A175" s="163" t="s">
        <v>273</v>
      </c>
      <c r="B175" s="164"/>
      <c r="C175" s="165">
        <v>0</v>
      </c>
      <c r="D175" s="152">
        <v>0</v>
      </c>
      <c r="E175" s="148"/>
      <c r="F175" s="148"/>
    </row>
    <row r="176" spans="1:6" ht="33.75" hidden="1" customHeight="1" outlineLevel="1">
      <c r="A176" s="163" t="s">
        <v>215</v>
      </c>
      <c r="B176" s="164"/>
      <c r="C176" s="165">
        <v>324</v>
      </c>
      <c r="D176" s="152">
        <v>145872</v>
      </c>
      <c r="E176" s="148"/>
      <c r="F176" s="148"/>
    </row>
    <row r="177" spans="1:6" ht="33.75" hidden="1" customHeight="1" outlineLevel="1">
      <c r="A177" s="163" t="s">
        <v>216</v>
      </c>
      <c r="B177" s="164"/>
      <c r="C177" s="165">
        <v>0</v>
      </c>
      <c r="D177" s="152">
        <v>0</v>
      </c>
      <c r="E177" s="148"/>
      <c r="F177" s="148"/>
    </row>
    <row r="178" spans="1:6" ht="33.75" hidden="1" customHeight="1" outlineLevel="1">
      <c r="A178" s="163" t="s">
        <v>217</v>
      </c>
      <c r="B178" s="164"/>
      <c r="C178" s="165">
        <v>193.98651281282781</v>
      </c>
      <c r="D178" s="152">
        <v>62926.7602784314</v>
      </c>
      <c r="E178" s="148"/>
      <c r="F178" s="148"/>
    </row>
    <row r="179" spans="1:6" ht="33.75" hidden="1" customHeight="1" outlineLevel="1">
      <c r="A179" s="163" t="s">
        <v>218</v>
      </c>
      <c r="B179" s="164"/>
      <c r="C179" s="165">
        <v>1050</v>
      </c>
      <c r="D179" s="152">
        <v>368206</v>
      </c>
      <c r="E179" s="148"/>
      <c r="F179" s="148"/>
    </row>
    <row r="180" spans="1:6" ht="33.75" hidden="1" customHeight="1" outlineLevel="1">
      <c r="A180" s="163" t="s">
        <v>219</v>
      </c>
      <c r="B180" s="164"/>
      <c r="C180" s="165">
        <v>3</v>
      </c>
      <c r="D180" s="152">
        <v>212</v>
      </c>
      <c r="E180" s="148"/>
      <c r="F180" s="148"/>
    </row>
    <row r="181" spans="1:6" ht="33.75" hidden="1" customHeight="1" outlineLevel="1">
      <c r="A181" s="163" t="s">
        <v>323</v>
      </c>
      <c r="B181" s="164"/>
      <c r="C181" s="165">
        <v>1</v>
      </c>
      <c r="D181" s="152">
        <v>395</v>
      </c>
      <c r="E181" s="148"/>
      <c r="F181" s="148"/>
    </row>
    <row r="182" spans="1:6" ht="33.75" hidden="1" customHeight="1" outlineLevel="1">
      <c r="A182" s="163" t="s">
        <v>220</v>
      </c>
      <c r="B182" s="164"/>
      <c r="C182" s="165">
        <v>2</v>
      </c>
      <c r="D182" s="152">
        <v>851</v>
      </c>
      <c r="E182" s="148"/>
      <c r="F182" s="148"/>
    </row>
    <row r="183" spans="1:6" ht="33.75" hidden="1" customHeight="1" outlineLevel="1">
      <c r="A183" s="163" t="s">
        <v>221</v>
      </c>
      <c r="B183" s="164"/>
      <c r="C183" s="165">
        <v>280</v>
      </c>
      <c r="D183" s="152">
        <v>96635</v>
      </c>
      <c r="E183" s="148"/>
      <c r="F183" s="148"/>
    </row>
    <row r="184" spans="1:6" ht="33.75" hidden="1" customHeight="1" outlineLevel="1">
      <c r="A184" s="163" t="s">
        <v>274</v>
      </c>
      <c r="B184" s="164"/>
      <c r="C184" s="165">
        <v>9.7021676586656493</v>
      </c>
      <c r="D184" s="152">
        <v>3355.4611341672562</v>
      </c>
      <c r="E184" s="148"/>
      <c r="F184" s="148"/>
    </row>
    <row r="185" spans="1:6" ht="33.75" hidden="1" customHeight="1" outlineLevel="1">
      <c r="A185" s="163" t="s">
        <v>222</v>
      </c>
      <c r="B185" s="164"/>
      <c r="C185" s="165">
        <v>2965</v>
      </c>
      <c r="D185" s="152">
        <v>1030795.8500000001</v>
      </c>
      <c r="E185" s="148"/>
      <c r="F185" s="148"/>
    </row>
    <row r="186" spans="1:6" ht="33.75" hidden="1" customHeight="1" outlineLevel="1">
      <c r="A186" s="163" t="s">
        <v>278</v>
      </c>
      <c r="B186" s="164"/>
      <c r="C186" s="165">
        <v>32</v>
      </c>
      <c r="D186" s="152">
        <v>12223</v>
      </c>
      <c r="E186" s="148"/>
      <c r="F186" s="148"/>
    </row>
    <row r="187" spans="1:6" ht="33.75" hidden="1" customHeight="1" outlineLevel="1">
      <c r="A187" s="163" t="s">
        <v>223</v>
      </c>
      <c r="B187" s="164"/>
      <c r="C187" s="165">
        <v>32</v>
      </c>
      <c r="D187" s="152">
        <v>12223</v>
      </c>
      <c r="E187" s="148"/>
      <c r="F187" s="148"/>
    </row>
    <row r="188" spans="1:6" ht="33.75" hidden="1" customHeight="1" outlineLevel="1">
      <c r="A188" s="163" t="s">
        <v>224</v>
      </c>
      <c r="B188" s="164"/>
      <c r="C188" s="165">
        <v>420</v>
      </c>
      <c r="D188" s="152">
        <v>157868.4</v>
      </c>
      <c r="E188" s="148"/>
      <c r="F188" s="148"/>
    </row>
    <row r="189" spans="1:6" ht="33.75" hidden="1" customHeight="1" outlineLevel="1">
      <c r="A189" s="163" t="s">
        <v>225</v>
      </c>
      <c r="B189" s="164"/>
      <c r="C189" s="165">
        <v>950</v>
      </c>
      <c r="D189" s="152">
        <v>423176.1</v>
      </c>
      <c r="E189" s="148"/>
      <c r="F189" s="148"/>
    </row>
    <row r="190" spans="1:6" ht="14.1" customHeight="1" collapsed="1">
      <c r="A190" s="167" t="s">
        <v>297</v>
      </c>
      <c r="B190" s="164">
        <v>40</v>
      </c>
      <c r="C190" s="165">
        <f>SUM($C$162:$C$189)</f>
        <v>14936.688680471494</v>
      </c>
      <c r="D190" s="152">
        <f>SUM($D$162:$D$189)</f>
        <v>5358926.7714125989</v>
      </c>
      <c r="E190" s="148"/>
      <c r="F190" s="148"/>
    </row>
    <row r="191" spans="1:6" ht="33.75" hidden="1" customHeight="1" outlineLevel="1">
      <c r="A191" s="163" t="s">
        <v>322</v>
      </c>
      <c r="B191" s="164"/>
      <c r="C191" s="165">
        <v>0</v>
      </c>
      <c r="D191" s="152">
        <v>0</v>
      </c>
      <c r="E191" s="148"/>
      <c r="F191" s="148"/>
    </row>
    <row r="192" spans="1:6" ht="33.75" hidden="1" customHeight="1" outlineLevel="1">
      <c r="A192" s="163" t="s">
        <v>272</v>
      </c>
      <c r="B192" s="164"/>
      <c r="C192" s="165">
        <v>54</v>
      </c>
      <c r="D192" s="152">
        <v>31035</v>
      </c>
      <c r="E192" s="148"/>
      <c r="F192" s="148"/>
    </row>
    <row r="193" spans="1:6" ht="33.75" hidden="1" customHeight="1" outlineLevel="1">
      <c r="A193" s="163" t="s">
        <v>203</v>
      </c>
      <c r="B193" s="164"/>
      <c r="C193" s="165">
        <v>800</v>
      </c>
      <c r="D193" s="152">
        <v>331449</v>
      </c>
      <c r="E193" s="148"/>
      <c r="F193" s="148"/>
    </row>
    <row r="194" spans="1:6" ht="33.75" hidden="1" customHeight="1" outlineLevel="1">
      <c r="A194" s="163" t="s">
        <v>204</v>
      </c>
      <c r="B194" s="164"/>
      <c r="C194" s="165">
        <v>811</v>
      </c>
      <c r="D194" s="152">
        <v>318302</v>
      </c>
      <c r="E194" s="148"/>
      <c r="F194" s="148"/>
    </row>
    <row r="195" spans="1:6" ht="33.75" hidden="1" customHeight="1" outlineLevel="1">
      <c r="A195" s="163" t="s">
        <v>205</v>
      </c>
      <c r="B195" s="164"/>
      <c r="C195" s="166">
        <v>0</v>
      </c>
      <c r="D195" s="151">
        <v>0</v>
      </c>
      <c r="E195" s="148"/>
      <c r="F195" s="148"/>
    </row>
    <row r="196" spans="1:6" ht="33.75" hidden="1" customHeight="1" outlineLevel="1">
      <c r="A196" s="163" t="s">
        <v>206</v>
      </c>
      <c r="B196" s="164"/>
      <c r="C196" s="166">
        <v>0</v>
      </c>
      <c r="D196" s="151">
        <v>0</v>
      </c>
      <c r="E196" s="148"/>
      <c r="F196" s="148"/>
    </row>
    <row r="197" spans="1:6" ht="33.75" hidden="1" customHeight="1" outlineLevel="1">
      <c r="A197" s="163" t="s">
        <v>207</v>
      </c>
      <c r="B197" s="164"/>
      <c r="C197" s="166">
        <v>1</v>
      </c>
      <c r="D197" s="151">
        <v>71</v>
      </c>
      <c r="E197" s="148"/>
      <c r="F197" s="148"/>
    </row>
    <row r="198" spans="1:6" ht="33.75" hidden="1" customHeight="1" outlineLevel="1">
      <c r="A198" s="163" t="s">
        <v>208</v>
      </c>
      <c r="B198" s="164"/>
      <c r="C198" s="165">
        <v>1385</v>
      </c>
      <c r="D198" s="152">
        <v>552087</v>
      </c>
      <c r="E198" s="148"/>
      <c r="F198" s="148"/>
    </row>
    <row r="199" spans="1:6" ht="33.75" hidden="1" customHeight="1" outlineLevel="1">
      <c r="A199" s="163" t="s">
        <v>209</v>
      </c>
      <c r="B199" s="164"/>
      <c r="C199" s="165">
        <v>478</v>
      </c>
      <c r="D199" s="152">
        <v>181568</v>
      </c>
      <c r="E199" s="148"/>
      <c r="F199" s="148"/>
    </row>
    <row r="200" spans="1:6" ht="33.75" hidden="1" customHeight="1" outlineLevel="1">
      <c r="A200" s="163" t="s">
        <v>211</v>
      </c>
      <c r="B200" s="164"/>
      <c r="C200" s="165">
        <v>2414</v>
      </c>
      <c r="D200" s="152">
        <v>982142</v>
      </c>
      <c r="E200" s="148"/>
      <c r="F200" s="148"/>
    </row>
    <row r="201" spans="1:6" ht="33.75" hidden="1" customHeight="1" outlineLevel="1">
      <c r="A201" s="163" t="s">
        <v>212</v>
      </c>
      <c r="B201" s="164"/>
      <c r="C201" s="165">
        <v>1976</v>
      </c>
      <c r="D201" s="152">
        <v>782128</v>
      </c>
      <c r="E201" s="148"/>
      <c r="F201" s="148"/>
    </row>
    <row r="202" spans="1:6" ht="33.75" hidden="1" customHeight="1" outlineLevel="1">
      <c r="A202" s="163" t="s">
        <v>213</v>
      </c>
      <c r="B202" s="164"/>
      <c r="C202" s="165">
        <v>402</v>
      </c>
      <c r="D202" s="152">
        <v>158985</v>
      </c>
      <c r="E202" s="148"/>
      <c r="F202" s="148"/>
    </row>
    <row r="203" spans="1:6" ht="33.75" hidden="1" customHeight="1" outlineLevel="1">
      <c r="A203" s="163" t="s">
        <v>214</v>
      </c>
      <c r="B203" s="164"/>
      <c r="C203" s="165">
        <v>1324</v>
      </c>
      <c r="D203" s="152">
        <v>535496.55000000005</v>
      </c>
      <c r="E203" s="148"/>
      <c r="F203" s="148"/>
    </row>
    <row r="204" spans="1:6" ht="33.75" hidden="1" customHeight="1" outlineLevel="1">
      <c r="A204" s="163" t="s">
        <v>273</v>
      </c>
      <c r="B204" s="164"/>
      <c r="C204" s="165">
        <v>0</v>
      </c>
      <c r="D204" s="152">
        <v>0</v>
      </c>
      <c r="E204" s="148"/>
      <c r="F204" s="148"/>
    </row>
    <row r="205" spans="1:6" ht="33.75" hidden="1" customHeight="1" outlineLevel="1">
      <c r="A205" s="163" t="s">
        <v>215</v>
      </c>
      <c r="B205" s="164"/>
      <c r="C205" s="165">
        <v>340</v>
      </c>
      <c r="D205" s="152">
        <v>177639.95</v>
      </c>
      <c r="E205" s="148"/>
      <c r="F205" s="148"/>
    </row>
    <row r="206" spans="1:6" ht="33.75" hidden="1" customHeight="1" outlineLevel="1">
      <c r="A206" s="163" t="s">
        <v>216</v>
      </c>
      <c r="B206" s="164"/>
      <c r="C206" s="165">
        <v>0</v>
      </c>
      <c r="D206" s="152">
        <v>0</v>
      </c>
      <c r="E206" s="148"/>
      <c r="F206" s="148"/>
    </row>
    <row r="207" spans="1:6" ht="33.75" hidden="1" customHeight="1" outlineLevel="1">
      <c r="A207" s="163" t="s">
        <v>217</v>
      </c>
      <c r="B207" s="164"/>
      <c r="C207" s="165">
        <v>286.46845496778059</v>
      </c>
      <c r="D207" s="152">
        <v>106540.33193579565</v>
      </c>
      <c r="E207" s="148"/>
      <c r="F207" s="148"/>
    </row>
    <row r="208" spans="1:6" ht="33.75" hidden="1" customHeight="1" outlineLevel="1">
      <c r="A208" s="163" t="s">
        <v>218</v>
      </c>
      <c r="B208" s="164"/>
      <c r="C208" s="165">
        <v>1143</v>
      </c>
      <c r="D208" s="152">
        <v>453550</v>
      </c>
      <c r="E208" s="148"/>
      <c r="F208" s="148"/>
    </row>
    <row r="209" spans="1:6" ht="33.75" hidden="1" customHeight="1" outlineLevel="1">
      <c r="A209" s="163" t="s">
        <v>219</v>
      </c>
      <c r="B209" s="164"/>
      <c r="C209" s="165">
        <v>2</v>
      </c>
      <c r="D209" s="152">
        <v>191</v>
      </c>
      <c r="E209" s="148"/>
      <c r="F209" s="148"/>
    </row>
    <row r="210" spans="1:6" ht="33.75" hidden="1" customHeight="1" outlineLevel="1">
      <c r="A210" s="163" t="s">
        <v>323</v>
      </c>
      <c r="B210" s="164"/>
      <c r="C210" s="165">
        <v>4</v>
      </c>
      <c r="D210" s="152">
        <v>1970</v>
      </c>
      <c r="E210" s="148"/>
      <c r="F210" s="148"/>
    </row>
    <row r="211" spans="1:6" ht="33.75" hidden="1" customHeight="1" outlineLevel="1">
      <c r="A211" s="163" t="s">
        <v>220</v>
      </c>
      <c r="B211" s="164"/>
      <c r="C211" s="165">
        <v>3</v>
      </c>
      <c r="D211" s="152">
        <v>1765</v>
      </c>
      <c r="E211" s="148"/>
      <c r="F211" s="148"/>
    </row>
    <row r="212" spans="1:6" ht="33.75" hidden="1" customHeight="1" outlineLevel="1">
      <c r="A212" s="163" t="s">
        <v>221</v>
      </c>
      <c r="B212" s="164"/>
      <c r="C212" s="165">
        <v>256</v>
      </c>
      <c r="D212" s="152">
        <v>98841</v>
      </c>
      <c r="E212" s="148"/>
      <c r="F212" s="148"/>
    </row>
    <row r="213" spans="1:6" ht="33.75" hidden="1" customHeight="1" outlineLevel="1">
      <c r="A213" s="163" t="s">
        <v>274</v>
      </c>
      <c r="B213" s="164"/>
      <c r="C213" s="165">
        <v>6.89612676056338</v>
      </c>
      <c r="D213" s="152">
        <v>2589.0436979240853</v>
      </c>
      <c r="E213" s="148"/>
      <c r="F213" s="148"/>
    </row>
    <row r="214" spans="1:6" ht="33.75" hidden="1" customHeight="1" outlineLevel="1">
      <c r="A214" s="163" t="s">
        <v>222</v>
      </c>
      <c r="B214" s="164"/>
      <c r="C214" s="165">
        <v>3210</v>
      </c>
      <c r="D214" s="152">
        <v>1250679.5499999998</v>
      </c>
      <c r="E214" s="148"/>
      <c r="F214" s="148"/>
    </row>
    <row r="215" spans="1:6" ht="33.75" hidden="1" customHeight="1" outlineLevel="1">
      <c r="A215" s="163" t="s">
        <v>278</v>
      </c>
      <c r="B215" s="164"/>
      <c r="C215" s="165">
        <v>36</v>
      </c>
      <c r="D215" s="152">
        <v>15486</v>
      </c>
      <c r="E215" s="148"/>
      <c r="F215" s="148"/>
    </row>
    <row r="216" spans="1:6" ht="33.75" hidden="1" customHeight="1" outlineLevel="1">
      <c r="A216" s="163" t="s">
        <v>223</v>
      </c>
      <c r="B216" s="164"/>
      <c r="C216" s="165">
        <v>36</v>
      </c>
      <c r="D216" s="152">
        <v>15486</v>
      </c>
      <c r="E216" s="148"/>
      <c r="F216" s="148"/>
    </row>
    <row r="217" spans="1:6" ht="33.75" hidden="1" customHeight="1" outlineLevel="1">
      <c r="A217" s="163" t="s">
        <v>224</v>
      </c>
      <c r="B217" s="164"/>
      <c r="C217" s="165">
        <v>608</v>
      </c>
      <c r="D217" s="152">
        <v>262621.12</v>
      </c>
      <c r="E217" s="148"/>
      <c r="F217" s="148"/>
    </row>
    <row r="218" spans="1:6" ht="33.75" hidden="1" customHeight="1" outlineLevel="1">
      <c r="A218" s="163" t="s">
        <v>225</v>
      </c>
      <c r="B218" s="164"/>
      <c r="C218" s="165">
        <v>1077</v>
      </c>
      <c r="D218" s="152">
        <v>562117.15</v>
      </c>
      <c r="E218" s="148"/>
      <c r="F218" s="148"/>
    </row>
    <row r="219" spans="1:6" ht="14.1" customHeight="1" collapsed="1">
      <c r="A219" s="167" t="s">
        <v>298</v>
      </c>
      <c r="B219" s="164">
        <v>50</v>
      </c>
      <c r="C219" s="165">
        <f>SUM($C$191:$C$218)</f>
        <v>16653.364581728343</v>
      </c>
      <c r="D219" s="152">
        <f>SUM($D$191:$D$218)</f>
        <v>6822739.6956337197</v>
      </c>
      <c r="E219" s="148"/>
      <c r="F219" s="148"/>
    </row>
    <row r="220" spans="1:6" ht="33.75" hidden="1" customHeight="1" outlineLevel="1">
      <c r="A220" s="163" t="s">
        <v>322</v>
      </c>
      <c r="B220" s="164"/>
      <c r="C220" s="165">
        <v>0</v>
      </c>
      <c r="D220" s="152">
        <v>0</v>
      </c>
      <c r="E220" s="148"/>
      <c r="F220" s="148"/>
    </row>
    <row r="221" spans="1:6" ht="33.75" hidden="1" customHeight="1" outlineLevel="1">
      <c r="A221" s="163" t="s">
        <v>272</v>
      </c>
      <c r="B221" s="164"/>
      <c r="C221" s="165">
        <v>62</v>
      </c>
      <c r="D221" s="152">
        <v>39288</v>
      </c>
      <c r="E221" s="148"/>
      <c r="F221" s="148"/>
    </row>
    <row r="222" spans="1:6" ht="33.75" hidden="1" customHeight="1" outlineLevel="1">
      <c r="A222" s="163" t="s">
        <v>203</v>
      </c>
      <c r="B222" s="164"/>
      <c r="C222" s="165">
        <v>930</v>
      </c>
      <c r="D222" s="152">
        <v>403301</v>
      </c>
      <c r="E222" s="148"/>
      <c r="F222" s="148"/>
    </row>
    <row r="223" spans="1:6" ht="33.75" hidden="1" customHeight="1" outlineLevel="1">
      <c r="A223" s="163" t="s">
        <v>204</v>
      </c>
      <c r="B223" s="164"/>
      <c r="C223" s="165">
        <v>879</v>
      </c>
      <c r="D223" s="152">
        <v>376770</v>
      </c>
      <c r="E223" s="148"/>
      <c r="F223" s="148"/>
    </row>
    <row r="224" spans="1:6" ht="33.75" hidden="1" customHeight="1" outlineLevel="1">
      <c r="A224" s="163" t="s">
        <v>205</v>
      </c>
      <c r="B224" s="164"/>
      <c r="C224" s="166">
        <v>0</v>
      </c>
      <c r="D224" s="151">
        <v>0</v>
      </c>
      <c r="E224" s="148"/>
      <c r="F224" s="148"/>
    </row>
    <row r="225" spans="1:6" ht="33.75" hidden="1" customHeight="1" outlineLevel="1">
      <c r="A225" s="163" t="s">
        <v>206</v>
      </c>
      <c r="B225" s="164"/>
      <c r="C225" s="166">
        <v>0</v>
      </c>
      <c r="D225" s="151">
        <v>0</v>
      </c>
      <c r="E225" s="148"/>
      <c r="F225" s="148"/>
    </row>
    <row r="226" spans="1:6" ht="33.75" hidden="1" customHeight="1" outlineLevel="1">
      <c r="A226" s="163" t="s">
        <v>207</v>
      </c>
      <c r="B226" s="164"/>
      <c r="C226" s="166">
        <v>1</v>
      </c>
      <c r="D226" s="151">
        <v>560</v>
      </c>
      <c r="E226" s="148"/>
      <c r="F226" s="148"/>
    </row>
    <row r="227" spans="1:6" ht="33.75" hidden="1" customHeight="1" outlineLevel="1">
      <c r="A227" s="163" t="s">
        <v>208</v>
      </c>
      <c r="B227" s="164"/>
      <c r="C227" s="165">
        <v>1730</v>
      </c>
      <c r="D227" s="152">
        <v>787024</v>
      </c>
      <c r="E227" s="148"/>
      <c r="F227" s="148"/>
    </row>
    <row r="228" spans="1:6" ht="33.75" hidden="1" customHeight="1" outlineLevel="1">
      <c r="A228" s="163" t="s">
        <v>209</v>
      </c>
      <c r="B228" s="164"/>
      <c r="C228" s="165">
        <v>465</v>
      </c>
      <c r="D228" s="152">
        <v>190028</v>
      </c>
      <c r="E228" s="148"/>
      <c r="F228" s="148"/>
    </row>
    <row r="229" spans="1:6" ht="33.75" hidden="1" customHeight="1" outlineLevel="1">
      <c r="A229" s="163" t="s">
        <v>211</v>
      </c>
      <c r="B229" s="164"/>
      <c r="C229" s="165">
        <v>2485</v>
      </c>
      <c r="D229" s="152">
        <v>1084665</v>
      </c>
      <c r="E229" s="148"/>
      <c r="F229" s="148"/>
    </row>
    <row r="230" spans="1:6" ht="33.75" hidden="1" customHeight="1" outlineLevel="1">
      <c r="A230" s="163" t="s">
        <v>212</v>
      </c>
      <c r="B230" s="164"/>
      <c r="C230" s="165">
        <v>2049</v>
      </c>
      <c r="D230" s="152">
        <v>871434</v>
      </c>
      <c r="E230" s="148"/>
      <c r="F230" s="148"/>
    </row>
    <row r="231" spans="1:6" ht="33.75" hidden="1" customHeight="1" outlineLevel="1">
      <c r="A231" s="163" t="s">
        <v>213</v>
      </c>
      <c r="B231" s="164"/>
      <c r="C231" s="165">
        <v>650</v>
      </c>
      <c r="D231" s="152">
        <v>308364</v>
      </c>
      <c r="E231" s="148"/>
      <c r="F231" s="148"/>
    </row>
    <row r="232" spans="1:6" ht="33.75" hidden="1" customHeight="1" outlineLevel="1">
      <c r="A232" s="163" t="s">
        <v>214</v>
      </c>
      <c r="B232" s="164"/>
      <c r="C232" s="165">
        <v>1577</v>
      </c>
      <c r="D232" s="152">
        <v>731082.3</v>
      </c>
      <c r="E232" s="148"/>
      <c r="F232" s="148"/>
    </row>
    <row r="233" spans="1:6" ht="33.75" hidden="1" customHeight="1" outlineLevel="1">
      <c r="A233" s="163" t="s">
        <v>273</v>
      </c>
      <c r="B233" s="164"/>
      <c r="C233" s="165">
        <v>0</v>
      </c>
      <c r="D233" s="152">
        <v>0</v>
      </c>
      <c r="E233" s="148"/>
      <c r="F233" s="148"/>
    </row>
    <row r="234" spans="1:6" ht="33.75" hidden="1" customHeight="1" outlineLevel="1">
      <c r="A234" s="163" t="s">
        <v>215</v>
      </c>
      <c r="B234" s="164"/>
      <c r="C234" s="165">
        <v>305</v>
      </c>
      <c r="D234" s="152">
        <v>181569.35</v>
      </c>
      <c r="E234" s="148"/>
      <c r="F234" s="148"/>
    </row>
    <row r="235" spans="1:6" ht="33.75" hidden="1" customHeight="1" outlineLevel="1">
      <c r="A235" s="163" t="s">
        <v>216</v>
      </c>
      <c r="B235" s="164"/>
      <c r="C235" s="165">
        <v>0</v>
      </c>
      <c r="D235" s="152">
        <v>0</v>
      </c>
      <c r="E235" s="148"/>
      <c r="F235" s="148"/>
    </row>
    <row r="236" spans="1:6" ht="33.75" hidden="1" customHeight="1" outlineLevel="1">
      <c r="A236" s="163" t="s">
        <v>217</v>
      </c>
      <c r="B236" s="164"/>
      <c r="C236" s="165">
        <v>334.96508317098755</v>
      </c>
      <c r="D236" s="152">
        <v>141401.45953316728</v>
      </c>
      <c r="E236" s="148"/>
      <c r="F236" s="148"/>
    </row>
    <row r="237" spans="1:6" ht="33.75" hidden="1" customHeight="1" outlineLevel="1">
      <c r="A237" s="163" t="s">
        <v>218</v>
      </c>
      <c r="B237" s="164"/>
      <c r="C237" s="165">
        <v>1375</v>
      </c>
      <c r="D237" s="152">
        <v>576961</v>
      </c>
      <c r="E237" s="148"/>
      <c r="F237" s="148"/>
    </row>
    <row r="238" spans="1:6" ht="33.75" hidden="1" customHeight="1" outlineLevel="1">
      <c r="A238" s="163" t="s">
        <v>219</v>
      </c>
      <c r="B238" s="164"/>
      <c r="C238" s="165">
        <v>12</v>
      </c>
      <c r="D238" s="152">
        <v>1153</v>
      </c>
      <c r="E238" s="148"/>
      <c r="F238" s="148"/>
    </row>
    <row r="239" spans="1:6" ht="33.75" hidden="1" customHeight="1" outlineLevel="1">
      <c r="A239" s="163" t="s">
        <v>323</v>
      </c>
      <c r="B239" s="164"/>
      <c r="C239" s="165">
        <v>5</v>
      </c>
      <c r="D239" s="152">
        <v>2479</v>
      </c>
      <c r="E239" s="148"/>
      <c r="F239" s="148"/>
    </row>
    <row r="240" spans="1:6" ht="33.75" hidden="1" customHeight="1" outlineLevel="1">
      <c r="A240" s="163" t="s">
        <v>220</v>
      </c>
      <c r="B240" s="164"/>
      <c r="C240" s="165">
        <v>8</v>
      </c>
      <c r="D240" s="152">
        <v>4275</v>
      </c>
      <c r="E240" s="148"/>
      <c r="F240" s="148"/>
    </row>
    <row r="241" spans="1:6" ht="33.75" hidden="1" customHeight="1" outlineLevel="1">
      <c r="A241" s="163" t="s">
        <v>221</v>
      </c>
      <c r="B241" s="164"/>
      <c r="C241" s="165">
        <v>354</v>
      </c>
      <c r="D241" s="152">
        <v>152479.6</v>
      </c>
      <c r="E241" s="148"/>
      <c r="F241" s="148"/>
    </row>
    <row r="242" spans="1:6" ht="33.75" hidden="1" customHeight="1" outlineLevel="1">
      <c r="A242" s="163" t="s">
        <v>274</v>
      </c>
      <c r="B242" s="164"/>
      <c r="C242" s="165">
        <v>16.660457297740614</v>
      </c>
      <c r="D242" s="152">
        <v>6495.6810325697897</v>
      </c>
      <c r="E242" s="148"/>
      <c r="F242" s="148"/>
    </row>
    <row r="243" spans="1:6" ht="33.75" hidden="1" customHeight="1" outlineLevel="1">
      <c r="A243" s="163" t="s">
        <v>222</v>
      </c>
      <c r="B243" s="164"/>
      <c r="C243" s="165">
        <v>3247</v>
      </c>
      <c r="D243" s="152">
        <v>1380954.8500000003</v>
      </c>
      <c r="E243" s="148"/>
      <c r="F243" s="148"/>
    </row>
    <row r="244" spans="1:6" ht="33.75" hidden="1" customHeight="1" outlineLevel="1">
      <c r="A244" s="163" t="s">
        <v>278</v>
      </c>
      <c r="B244" s="164"/>
      <c r="C244" s="165">
        <v>44</v>
      </c>
      <c r="D244" s="152">
        <v>18843</v>
      </c>
      <c r="E244" s="148"/>
      <c r="F244" s="148"/>
    </row>
    <row r="245" spans="1:6" ht="33.75" hidden="1" customHeight="1" outlineLevel="1">
      <c r="A245" s="163" t="s">
        <v>223</v>
      </c>
      <c r="B245" s="164"/>
      <c r="C245" s="165">
        <v>44</v>
      </c>
      <c r="D245" s="152">
        <v>18843</v>
      </c>
      <c r="E245" s="148"/>
      <c r="F245" s="148"/>
    </row>
    <row r="246" spans="1:6" ht="33.75" hidden="1" customHeight="1" outlineLevel="1">
      <c r="A246" s="163" t="s">
        <v>224</v>
      </c>
      <c r="B246" s="164"/>
      <c r="C246" s="165">
        <v>793</v>
      </c>
      <c r="D246" s="152">
        <v>381162.58000000007</v>
      </c>
      <c r="E246" s="148"/>
      <c r="F246" s="148"/>
    </row>
    <row r="247" spans="1:6" ht="33.75" hidden="1" customHeight="1" outlineLevel="1">
      <c r="A247" s="163" t="s">
        <v>225</v>
      </c>
      <c r="B247" s="164"/>
      <c r="C247" s="165">
        <v>1067</v>
      </c>
      <c r="D247" s="152">
        <v>634998.80000000005</v>
      </c>
      <c r="E247" s="148"/>
      <c r="F247" s="148"/>
    </row>
    <row r="248" spans="1:6" ht="14.1" customHeight="1" collapsed="1">
      <c r="A248" s="167" t="s">
        <v>299</v>
      </c>
      <c r="B248" s="164">
        <v>60</v>
      </c>
      <c r="C248" s="165">
        <f>SUM($C$220:$C$247)</f>
        <v>18433.625540468729</v>
      </c>
      <c r="D248" s="152">
        <f>SUM($D$220:$D$247)</f>
        <v>8294132.6205657367</v>
      </c>
      <c r="E248" s="148"/>
      <c r="F248" s="148"/>
    </row>
    <row r="249" spans="1:6" ht="33.75" hidden="1" customHeight="1" outlineLevel="1">
      <c r="A249" s="163" t="s">
        <v>322</v>
      </c>
      <c r="B249" s="164"/>
      <c r="C249" s="165">
        <v>0</v>
      </c>
      <c r="D249" s="152">
        <v>0</v>
      </c>
      <c r="E249" s="148"/>
      <c r="F249" s="148"/>
    </row>
    <row r="250" spans="1:6" ht="33.75" hidden="1" customHeight="1" outlineLevel="1">
      <c r="A250" s="163" t="s">
        <v>272</v>
      </c>
      <c r="B250" s="164"/>
      <c r="C250" s="165">
        <v>84</v>
      </c>
      <c r="D250" s="152">
        <v>59009</v>
      </c>
      <c r="E250" s="148"/>
      <c r="F250" s="148"/>
    </row>
    <row r="251" spans="1:6" ht="33.75" hidden="1" customHeight="1" outlineLevel="1">
      <c r="A251" s="163" t="s">
        <v>203</v>
      </c>
      <c r="B251" s="164"/>
      <c r="C251" s="165">
        <v>963</v>
      </c>
      <c r="D251" s="152">
        <v>497436</v>
      </c>
      <c r="E251" s="148"/>
      <c r="F251" s="148"/>
    </row>
    <row r="252" spans="1:6" ht="33.75" hidden="1" customHeight="1" outlineLevel="1">
      <c r="A252" s="163" t="s">
        <v>204</v>
      </c>
      <c r="B252" s="164"/>
      <c r="C252" s="165">
        <v>901</v>
      </c>
      <c r="D252" s="152">
        <v>431420</v>
      </c>
      <c r="E252" s="148"/>
      <c r="F252" s="148"/>
    </row>
    <row r="253" spans="1:6" ht="33.75" hidden="1" customHeight="1" outlineLevel="1">
      <c r="A253" s="163" t="s">
        <v>205</v>
      </c>
      <c r="B253" s="164"/>
      <c r="C253" s="166">
        <v>0</v>
      </c>
      <c r="D253" s="151">
        <v>0</v>
      </c>
      <c r="E253" s="148"/>
      <c r="F253" s="148"/>
    </row>
    <row r="254" spans="1:6" ht="33.75" hidden="1" customHeight="1" outlineLevel="1">
      <c r="A254" s="163" t="s">
        <v>206</v>
      </c>
      <c r="B254" s="164"/>
      <c r="C254" s="166">
        <v>1</v>
      </c>
      <c r="D254" s="151">
        <v>100</v>
      </c>
      <c r="E254" s="148"/>
      <c r="F254" s="148"/>
    </row>
    <row r="255" spans="1:6" ht="33.75" hidden="1" customHeight="1" outlineLevel="1">
      <c r="A255" s="163" t="s">
        <v>207</v>
      </c>
      <c r="B255" s="164"/>
      <c r="C255" s="166">
        <v>0</v>
      </c>
      <c r="D255" s="151">
        <v>0</v>
      </c>
      <c r="E255" s="148"/>
      <c r="F255" s="148"/>
    </row>
    <row r="256" spans="1:6" ht="33.75" hidden="1" customHeight="1" outlineLevel="1">
      <c r="A256" s="163" t="s">
        <v>208</v>
      </c>
      <c r="B256" s="164"/>
      <c r="C256" s="165">
        <v>1833</v>
      </c>
      <c r="D256" s="152">
        <v>934580</v>
      </c>
      <c r="E256" s="148"/>
      <c r="F256" s="148"/>
    </row>
    <row r="257" spans="1:6" ht="33.75" hidden="1" customHeight="1" outlineLevel="1">
      <c r="A257" s="163" t="s">
        <v>209</v>
      </c>
      <c r="B257" s="164"/>
      <c r="C257" s="165">
        <v>540</v>
      </c>
      <c r="D257" s="152">
        <v>236092</v>
      </c>
      <c r="E257" s="148"/>
      <c r="F257" s="148"/>
    </row>
    <row r="258" spans="1:6" ht="33.75" hidden="1" customHeight="1" outlineLevel="1">
      <c r="A258" s="163" t="s">
        <v>211</v>
      </c>
      <c r="B258" s="164"/>
      <c r="C258" s="165">
        <v>2519</v>
      </c>
      <c r="D258" s="152">
        <v>1226304</v>
      </c>
      <c r="E258" s="148"/>
      <c r="F258" s="148"/>
    </row>
    <row r="259" spans="1:6" ht="33.75" hidden="1" customHeight="1" outlineLevel="1">
      <c r="A259" s="163" t="s">
        <v>212</v>
      </c>
      <c r="B259" s="164"/>
      <c r="C259" s="165">
        <v>2131</v>
      </c>
      <c r="D259" s="152">
        <v>1043909</v>
      </c>
      <c r="E259" s="148"/>
      <c r="F259" s="148"/>
    </row>
    <row r="260" spans="1:6" ht="33.75" hidden="1" customHeight="1" outlineLevel="1">
      <c r="A260" s="163" t="s">
        <v>213</v>
      </c>
      <c r="B260" s="164"/>
      <c r="C260" s="165">
        <v>515</v>
      </c>
      <c r="D260" s="152">
        <v>277728</v>
      </c>
      <c r="E260" s="148"/>
      <c r="F260" s="148"/>
    </row>
    <row r="261" spans="1:6" ht="33.75" hidden="1" customHeight="1" outlineLevel="1">
      <c r="A261" s="163" t="s">
        <v>214</v>
      </c>
      <c r="B261" s="164"/>
      <c r="C261" s="165">
        <v>1670</v>
      </c>
      <c r="D261" s="152">
        <v>812387.6</v>
      </c>
      <c r="E261" s="148"/>
      <c r="F261" s="148"/>
    </row>
    <row r="262" spans="1:6" ht="33.75" hidden="1" customHeight="1" outlineLevel="1">
      <c r="A262" s="163" t="s">
        <v>273</v>
      </c>
      <c r="B262" s="164"/>
      <c r="C262" s="165">
        <v>0</v>
      </c>
      <c r="D262" s="152">
        <v>0</v>
      </c>
      <c r="E262" s="148"/>
      <c r="F262" s="148"/>
    </row>
    <row r="263" spans="1:6" ht="33.75" hidden="1" customHeight="1" outlineLevel="1">
      <c r="A263" s="163" t="s">
        <v>215</v>
      </c>
      <c r="B263" s="164"/>
      <c r="C263" s="165">
        <v>334</v>
      </c>
      <c r="D263" s="152">
        <v>221504.95</v>
      </c>
      <c r="E263" s="148"/>
      <c r="F263" s="148"/>
    </row>
    <row r="264" spans="1:6" ht="33.75" hidden="1" customHeight="1" outlineLevel="1">
      <c r="A264" s="163" t="s">
        <v>216</v>
      </c>
      <c r="B264" s="164"/>
      <c r="C264" s="165">
        <v>0</v>
      </c>
      <c r="D264" s="152">
        <v>0</v>
      </c>
      <c r="E264" s="148"/>
      <c r="F264" s="148"/>
    </row>
    <row r="265" spans="1:6" ht="33.75" hidden="1" customHeight="1" outlineLevel="1">
      <c r="A265" s="163" t="s">
        <v>217</v>
      </c>
      <c r="B265" s="164"/>
      <c r="C265" s="165">
        <v>390.22868275138626</v>
      </c>
      <c r="D265" s="152">
        <v>160837.28203606949</v>
      </c>
      <c r="E265" s="148"/>
      <c r="F265" s="148"/>
    </row>
    <row r="266" spans="1:6" ht="33.75" hidden="1" customHeight="1" outlineLevel="1">
      <c r="A266" s="163" t="s">
        <v>218</v>
      </c>
      <c r="B266" s="164"/>
      <c r="C266" s="165">
        <v>1531</v>
      </c>
      <c r="D266" s="152">
        <v>728886</v>
      </c>
      <c r="E266" s="148"/>
      <c r="F266" s="148"/>
    </row>
    <row r="267" spans="1:6" ht="33.75" hidden="1" customHeight="1" outlineLevel="1">
      <c r="A267" s="163" t="s">
        <v>219</v>
      </c>
      <c r="B267" s="164"/>
      <c r="C267" s="165">
        <v>11</v>
      </c>
      <c r="D267" s="152">
        <v>1028</v>
      </c>
      <c r="E267" s="148"/>
      <c r="F267" s="148"/>
    </row>
    <row r="268" spans="1:6" ht="33.75" hidden="1" customHeight="1" outlineLevel="1">
      <c r="A268" s="163" t="s">
        <v>323</v>
      </c>
      <c r="B268" s="164"/>
      <c r="C268" s="165">
        <v>0</v>
      </c>
      <c r="D268" s="152">
        <v>0</v>
      </c>
      <c r="E268" s="148"/>
      <c r="F268" s="148"/>
    </row>
    <row r="269" spans="1:6" ht="33.75" hidden="1" customHeight="1" outlineLevel="1">
      <c r="A269" s="163" t="s">
        <v>220</v>
      </c>
      <c r="B269" s="164"/>
      <c r="C269" s="165">
        <v>8</v>
      </c>
      <c r="D269" s="152">
        <v>4549</v>
      </c>
      <c r="E269" s="148"/>
      <c r="F269" s="148"/>
    </row>
    <row r="270" spans="1:6" ht="33.75" hidden="1" customHeight="1" outlineLevel="1">
      <c r="A270" s="163" t="s">
        <v>221</v>
      </c>
      <c r="B270" s="164"/>
      <c r="C270" s="165">
        <v>318</v>
      </c>
      <c r="D270" s="152">
        <v>141867.94999999998</v>
      </c>
      <c r="E270" s="148"/>
      <c r="F270" s="148"/>
    </row>
    <row r="271" spans="1:6" ht="33.75" hidden="1" customHeight="1" outlineLevel="1">
      <c r="A271" s="163" t="s">
        <v>274</v>
      </c>
      <c r="B271" s="164"/>
      <c r="C271" s="165">
        <v>17.857553678488287</v>
      </c>
      <c r="D271" s="152">
        <v>9015.4216578831674</v>
      </c>
      <c r="E271" s="148"/>
      <c r="F271" s="148"/>
    </row>
    <row r="272" spans="1:6" ht="33.75" hidden="1" customHeight="1" outlineLevel="1">
      <c r="A272" s="163" t="s">
        <v>222</v>
      </c>
      <c r="B272" s="164"/>
      <c r="C272" s="165">
        <v>3367</v>
      </c>
      <c r="D272" s="152">
        <v>1582739.6500000004</v>
      </c>
      <c r="E272" s="148"/>
      <c r="F272" s="148"/>
    </row>
    <row r="273" spans="1:6" ht="33.75" hidden="1" customHeight="1" outlineLevel="1">
      <c r="A273" s="163" t="s">
        <v>278</v>
      </c>
      <c r="B273" s="164"/>
      <c r="C273" s="165">
        <v>42</v>
      </c>
      <c r="D273" s="152">
        <v>19572</v>
      </c>
      <c r="E273" s="148"/>
      <c r="F273" s="148"/>
    </row>
    <row r="274" spans="1:6" ht="33.75" hidden="1" customHeight="1" outlineLevel="1">
      <c r="A274" s="163" t="s">
        <v>223</v>
      </c>
      <c r="B274" s="164"/>
      <c r="C274" s="165">
        <v>42</v>
      </c>
      <c r="D274" s="152">
        <v>19572</v>
      </c>
      <c r="E274" s="148"/>
      <c r="F274" s="148"/>
    </row>
    <row r="275" spans="1:6" ht="33.75" hidden="1" customHeight="1" outlineLevel="1">
      <c r="A275" s="163" t="s">
        <v>224</v>
      </c>
      <c r="B275" s="164"/>
      <c r="C275" s="165">
        <v>957</v>
      </c>
      <c r="D275" s="152">
        <v>516924.87999999995</v>
      </c>
      <c r="E275" s="148"/>
      <c r="F275" s="148"/>
    </row>
    <row r="276" spans="1:6" ht="33.75" hidden="1" customHeight="1" outlineLevel="1">
      <c r="A276" s="163" t="s">
        <v>225</v>
      </c>
      <c r="B276" s="164"/>
      <c r="C276" s="165">
        <v>1044</v>
      </c>
      <c r="D276" s="152">
        <v>692291.6</v>
      </c>
      <c r="E276" s="148"/>
      <c r="F276" s="148"/>
    </row>
    <row r="277" spans="1:6" ht="14.1" customHeight="1" collapsed="1">
      <c r="A277" s="167" t="s">
        <v>300</v>
      </c>
      <c r="B277" s="164">
        <v>70</v>
      </c>
      <c r="C277" s="165">
        <f>SUM($C$249:$C$276)</f>
        <v>19219.086236429874</v>
      </c>
      <c r="D277" s="152">
        <f>SUM($D$249:$D$276)</f>
        <v>9617754.3336939551</v>
      </c>
      <c r="E277" s="148"/>
      <c r="F277" s="148"/>
    </row>
    <row r="278" spans="1:6" ht="33.75" hidden="1" customHeight="1" outlineLevel="1">
      <c r="A278" s="163" t="s">
        <v>322</v>
      </c>
      <c r="B278" s="164"/>
      <c r="C278" s="165">
        <v>0</v>
      </c>
      <c r="D278" s="152">
        <v>0</v>
      </c>
      <c r="E278" s="148"/>
      <c r="F278" s="148"/>
    </row>
    <row r="279" spans="1:6" ht="33.75" hidden="1" customHeight="1" outlineLevel="1">
      <c r="A279" s="163" t="s">
        <v>272</v>
      </c>
      <c r="B279" s="164"/>
      <c r="C279" s="165">
        <v>78</v>
      </c>
      <c r="D279" s="152">
        <v>-30224</v>
      </c>
      <c r="E279" s="148"/>
      <c r="F279" s="148"/>
    </row>
    <row r="280" spans="1:6" ht="33.75" hidden="1" customHeight="1" outlineLevel="1">
      <c r="A280" s="163" t="s">
        <v>203</v>
      </c>
      <c r="B280" s="164"/>
      <c r="C280" s="165">
        <v>1134</v>
      </c>
      <c r="D280" s="152">
        <v>601071</v>
      </c>
      <c r="E280" s="148"/>
      <c r="F280" s="148"/>
    </row>
    <row r="281" spans="1:6" ht="33.75" hidden="1" customHeight="1" outlineLevel="1">
      <c r="A281" s="163" t="s">
        <v>204</v>
      </c>
      <c r="B281" s="164"/>
      <c r="C281" s="165">
        <v>980</v>
      </c>
      <c r="D281" s="152">
        <v>475555</v>
      </c>
      <c r="E281" s="148"/>
      <c r="F281" s="148"/>
    </row>
    <row r="282" spans="1:6" ht="33.75" hidden="1" customHeight="1" outlineLevel="1">
      <c r="A282" s="163" t="s">
        <v>205</v>
      </c>
      <c r="B282" s="164"/>
      <c r="C282" s="166">
        <v>0</v>
      </c>
      <c r="D282" s="151">
        <v>0</v>
      </c>
      <c r="E282" s="148"/>
      <c r="F282" s="148"/>
    </row>
    <row r="283" spans="1:6" ht="33.75" hidden="1" customHeight="1" outlineLevel="1">
      <c r="A283" s="163" t="s">
        <v>206</v>
      </c>
      <c r="B283" s="164"/>
      <c r="C283" s="166">
        <v>2</v>
      </c>
      <c r="D283" s="151">
        <v>1377</v>
      </c>
      <c r="E283" s="148"/>
      <c r="F283" s="148"/>
    </row>
    <row r="284" spans="1:6" ht="33.75" hidden="1" customHeight="1" outlineLevel="1">
      <c r="A284" s="163" t="s">
        <v>207</v>
      </c>
      <c r="B284" s="164"/>
      <c r="C284" s="166">
        <v>2</v>
      </c>
      <c r="D284" s="151">
        <v>1411</v>
      </c>
      <c r="E284" s="148"/>
      <c r="F284" s="148"/>
    </row>
    <row r="285" spans="1:6" ht="33.75" hidden="1" customHeight="1" outlineLevel="1">
      <c r="A285" s="163" t="s">
        <v>208</v>
      </c>
      <c r="B285" s="164"/>
      <c r="C285" s="165">
        <v>2052</v>
      </c>
      <c r="D285" s="152">
        <v>1111779</v>
      </c>
      <c r="E285" s="148"/>
      <c r="F285" s="148"/>
    </row>
    <row r="286" spans="1:6" ht="33.75" hidden="1" customHeight="1" outlineLevel="1">
      <c r="A286" s="163" t="s">
        <v>209</v>
      </c>
      <c r="B286" s="164"/>
      <c r="C286" s="165">
        <v>545</v>
      </c>
      <c r="D286" s="152">
        <v>272929</v>
      </c>
      <c r="E286" s="148"/>
      <c r="F286" s="148"/>
    </row>
    <row r="287" spans="1:6" ht="33.75" hidden="1" customHeight="1" outlineLevel="1">
      <c r="A287" s="163" t="s">
        <v>211</v>
      </c>
      <c r="B287" s="164"/>
      <c r="C287" s="165">
        <v>2986</v>
      </c>
      <c r="D287" s="152">
        <v>1524671</v>
      </c>
      <c r="E287" s="148"/>
      <c r="F287" s="148"/>
    </row>
    <row r="288" spans="1:6" ht="33.75" hidden="1" customHeight="1" outlineLevel="1">
      <c r="A288" s="163" t="s">
        <v>212</v>
      </c>
      <c r="B288" s="164"/>
      <c r="C288" s="165">
        <v>2510</v>
      </c>
      <c r="D288" s="152">
        <v>1307329</v>
      </c>
      <c r="E288" s="148"/>
      <c r="F288" s="148"/>
    </row>
    <row r="289" spans="1:6" ht="33.75" hidden="1" customHeight="1" outlineLevel="1">
      <c r="A289" s="163" t="s">
        <v>213</v>
      </c>
      <c r="B289" s="164"/>
      <c r="C289" s="165">
        <v>505</v>
      </c>
      <c r="D289" s="152">
        <v>281180</v>
      </c>
      <c r="E289" s="148"/>
      <c r="F289" s="148"/>
    </row>
    <row r="290" spans="1:6" ht="33.75" hidden="1" customHeight="1" outlineLevel="1">
      <c r="A290" s="163" t="s">
        <v>214</v>
      </c>
      <c r="B290" s="164"/>
      <c r="C290" s="165">
        <v>1869</v>
      </c>
      <c r="D290" s="152">
        <v>943829.35</v>
      </c>
      <c r="E290" s="148"/>
      <c r="F290" s="148"/>
    </row>
    <row r="291" spans="1:6" ht="33.75" hidden="1" customHeight="1" outlineLevel="1">
      <c r="A291" s="163" t="s">
        <v>273</v>
      </c>
      <c r="B291" s="164"/>
      <c r="C291" s="165">
        <v>0</v>
      </c>
      <c r="D291" s="152">
        <v>0</v>
      </c>
      <c r="E291" s="148"/>
      <c r="F291" s="148"/>
    </row>
    <row r="292" spans="1:6" ht="33.75" hidden="1" customHeight="1" outlineLevel="1">
      <c r="A292" s="163" t="s">
        <v>215</v>
      </c>
      <c r="B292" s="164"/>
      <c r="C292" s="165">
        <v>324</v>
      </c>
      <c r="D292" s="152">
        <v>236732.65</v>
      </c>
      <c r="E292" s="148"/>
      <c r="F292" s="148"/>
    </row>
    <row r="293" spans="1:6" ht="33.75" hidden="1" customHeight="1" outlineLevel="1">
      <c r="A293" s="163" t="s">
        <v>216</v>
      </c>
      <c r="B293" s="164"/>
      <c r="C293" s="165">
        <v>0</v>
      </c>
      <c r="D293" s="152">
        <v>0</v>
      </c>
      <c r="E293" s="148"/>
      <c r="F293" s="148"/>
    </row>
    <row r="294" spans="1:6" ht="33.75" hidden="1" customHeight="1" outlineLevel="1">
      <c r="A294" s="163" t="s">
        <v>217</v>
      </c>
      <c r="B294" s="164"/>
      <c r="C294" s="165">
        <v>429.70268245167097</v>
      </c>
      <c r="D294" s="152">
        <v>205155.09973146382</v>
      </c>
      <c r="E294" s="148"/>
      <c r="F294" s="148"/>
    </row>
    <row r="295" spans="1:6" ht="33.75" hidden="1" customHeight="1" outlineLevel="1">
      <c r="A295" s="163" t="s">
        <v>218</v>
      </c>
      <c r="B295" s="164"/>
      <c r="C295" s="165">
        <v>2038</v>
      </c>
      <c r="D295" s="152">
        <v>1051633</v>
      </c>
      <c r="E295" s="148"/>
      <c r="F295" s="148"/>
    </row>
    <row r="296" spans="1:6" ht="33.75" hidden="1" customHeight="1" outlineLevel="1">
      <c r="A296" s="163" t="s">
        <v>219</v>
      </c>
      <c r="B296" s="164"/>
      <c r="C296" s="165">
        <v>13</v>
      </c>
      <c r="D296" s="152">
        <v>1249</v>
      </c>
      <c r="E296" s="148"/>
      <c r="F296" s="148"/>
    </row>
    <row r="297" spans="1:6" ht="33.75" hidden="1" customHeight="1" outlineLevel="1">
      <c r="A297" s="163" t="s">
        <v>323</v>
      </c>
      <c r="B297" s="164"/>
      <c r="C297" s="165">
        <v>2</v>
      </c>
      <c r="D297" s="152">
        <v>1316</v>
      </c>
      <c r="E297" s="148"/>
      <c r="F297" s="148"/>
    </row>
    <row r="298" spans="1:6" ht="33.75" hidden="1" customHeight="1" outlineLevel="1">
      <c r="A298" s="163" t="s">
        <v>220</v>
      </c>
      <c r="B298" s="164"/>
      <c r="C298" s="165">
        <v>18</v>
      </c>
      <c r="D298" s="152">
        <v>12021.65</v>
      </c>
      <c r="E298" s="148"/>
      <c r="F298" s="148"/>
    </row>
    <row r="299" spans="1:6" ht="33.75" hidden="1" customHeight="1" outlineLevel="1">
      <c r="A299" s="163" t="s">
        <v>221</v>
      </c>
      <c r="B299" s="164"/>
      <c r="C299" s="165">
        <v>341</v>
      </c>
      <c r="D299" s="152">
        <v>171001.2</v>
      </c>
      <c r="E299" s="148"/>
      <c r="F299" s="148"/>
    </row>
    <row r="300" spans="1:6" ht="33.75" hidden="1" customHeight="1" outlineLevel="1">
      <c r="A300" s="163" t="s">
        <v>274</v>
      </c>
      <c r="B300" s="164"/>
      <c r="C300" s="165">
        <v>13.95536101958861</v>
      </c>
      <c r="D300" s="152">
        <v>6223.7117341765197</v>
      </c>
      <c r="E300" s="148"/>
      <c r="F300" s="148"/>
    </row>
    <row r="301" spans="1:6" ht="33.75" hidden="1" customHeight="1" outlineLevel="1">
      <c r="A301" s="163" t="s">
        <v>222</v>
      </c>
      <c r="B301" s="164"/>
      <c r="C301" s="165">
        <v>3768</v>
      </c>
      <c r="D301" s="152">
        <v>1927310.7</v>
      </c>
      <c r="E301" s="148"/>
      <c r="F301" s="148"/>
    </row>
    <row r="302" spans="1:6" ht="33.75" hidden="1" customHeight="1" outlineLevel="1">
      <c r="A302" s="163" t="s">
        <v>278</v>
      </c>
      <c r="B302" s="164"/>
      <c r="C302" s="165">
        <v>42</v>
      </c>
      <c r="D302" s="152">
        <v>23005</v>
      </c>
      <c r="E302" s="148"/>
      <c r="F302" s="148"/>
    </row>
    <row r="303" spans="1:6" ht="33.75" hidden="1" customHeight="1" outlineLevel="1">
      <c r="A303" s="163" t="s">
        <v>223</v>
      </c>
      <c r="B303" s="164"/>
      <c r="C303" s="165">
        <v>42</v>
      </c>
      <c r="D303" s="152">
        <v>23005</v>
      </c>
      <c r="E303" s="148"/>
      <c r="F303" s="148"/>
    </row>
    <row r="304" spans="1:6" ht="33.75" hidden="1" customHeight="1" outlineLevel="1">
      <c r="A304" s="163" t="s">
        <v>224</v>
      </c>
      <c r="B304" s="164"/>
      <c r="C304" s="165">
        <v>1147</v>
      </c>
      <c r="D304" s="152">
        <v>676072.64</v>
      </c>
      <c r="E304" s="148"/>
      <c r="F304" s="148"/>
    </row>
    <row r="305" spans="1:6" ht="33.75" hidden="1" customHeight="1" outlineLevel="1">
      <c r="A305" s="163" t="s">
        <v>225</v>
      </c>
      <c r="B305" s="164"/>
      <c r="C305" s="165">
        <v>1323</v>
      </c>
      <c r="D305" s="152">
        <v>969408.8</v>
      </c>
      <c r="E305" s="148"/>
      <c r="F305" s="148"/>
    </row>
    <row r="306" spans="1:6" ht="14.1" customHeight="1" collapsed="1">
      <c r="A306" s="167" t="s">
        <v>301</v>
      </c>
      <c r="B306" s="164">
        <v>80</v>
      </c>
      <c r="C306" s="165">
        <f>SUM($C$278:$C$305)</f>
        <v>22164.65804347126</v>
      </c>
      <c r="D306" s="152">
        <f>SUM($D$278:$D$305)</f>
        <v>11795041.801465642</v>
      </c>
      <c r="E306" s="148"/>
      <c r="F306" s="148"/>
    </row>
    <row r="307" spans="1:6" ht="33.75" hidden="1" customHeight="1" outlineLevel="1">
      <c r="A307" s="163" t="s">
        <v>322</v>
      </c>
      <c r="B307" s="164"/>
      <c r="C307" s="165">
        <v>0</v>
      </c>
      <c r="D307" s="152">
        <v>0</v>
      </c>
      <c r="E307" s="148"/>
      <c r="F307" s="148"/>
    </row>
    <row r="308" spans="1:6" ht="33.75" hidden="1" customHeight="1" outlineLevel="1">
      <c r="A308" s="163" t="s">
        <v>272</v>
      </c>
      <c r="B308" s="164"/>
      <c r="C308" s="165">
        <v>124</v>
      </c>
      <c r="D308" s="152">
        <v>102651</v>
      </c>
      <c r="E308" s="148"/>
      <c r="F308" s="148"/>
    </row>
    <row r="309" spans="1:6" ht="33.75" hidden="1" customHeight="1" outlineLevel="1">
      <c r="A309" s="163" t="s">
        <v>203</v>
      </c>
      <c r="B309" s="164"/>
      <c r="C309" s="165">
        <v>1197</v>
      </c>
      <c r="D309" s="152">
        <v>693340</v>
      </c>
      <c r="E309" s="148"/>
      <c r="F309" s="148"/>
    </row>
    <row r="310" spans="1:6" ht="33.75" hidden="1" customHeight="1" outlineLevel="1">
      <c r="A310" s="163" t="s">
        <v>204</v>
      </c>
      <c r="B310" s="164"/>
      <c r="C310" s="165">
        <v>975</v>
      </c>
      <c r="D310" s="152">
        <v>513512</v>
      </c>
      <c r="E310" s="148"/>
      <c r="F310" s="148"/>
    </row>
    <row r="311" spans="1:6" ht="33.75" hidden="1" customHeight="1" outlineLevel="1">
      <c r="A311" s="163" t="s">
        <v>205</v>
      </c>
      <c r="B311" s="164"/>
      <c r="C311" s="166">
        <v>0</v>
      </c>
      <c r="D311" s="151">
        <v>0</v>
      </c>
      <c r="E311" s="148"/>
      <c r="F311" s="148"/>
    </row>
    <row r="312" spans="1:6" ht="33.75" hidden="1" customHeight="1" outlineLevel="1">
      <c r="A312" s="163" t="s">
        <v>206</v>
      </c>
      <c r="B312" s="164"/>
      <c r="C312" s="166">
        <v>7</v>
      </c>
      <c r="D312" s="151">
        <v>2765</v>
      </c>
      <c r="E312" s="148"/>
      <c r="F312" s="148"/>
    </row>
    <row r="313" spans="1:6" ht="33.75" hidden="1" customHeight="1" outlineLevel="1">
      <c r="A313" s="163" t="s">
        <v>207</v>
      </c>
      <c r="B313" s="164"/>
      <c r="C313" s="166">
        <v>3</v>
      </c>
      <c r="D313" s="151">
        <v>2398</v>
      </c>
      <c r="E313" s="148"/>
      <c r="F313" s="148"/>
    </row>
    <row r="314" spans="1:6" ht="33.75" hidden="1" customHeight="1" outlineLevel="1">
      <c r="A314" s="163" t="s">
        <v>208</v>
      </c>
      <c r="B314" s="164"/>
      <c r="C314" s="165">
        <v>2066</v>
      </c>
      <c r="D314" s="152">
        <v>1261476</v>
      </c>
      <c r="E314" s="148"/>
      <c r="F314" s="148"/>
    </row>
    <row r="315" spans="1:6" ht="33.75" hidden="1" customHeight="1" outlineLevel="1">
      <c r="A315" s="163" t="s">
        <v>209</v>
      </c>
      <c r="B315" s="164"/>
      <c r="C315" s="165">
        <v>550</v>
      </c>
      <c r="D315" s="152">
        <v>281043</v>
      </c>
      <c r="E315" s="148"/>
      <c r="F315" s="148"/>
    </row>
    <row r="316" spans="1:6" ht="33.75" hidden="1" customHeight="1" outlineLevel="1">
      <c r="A316" s="163" t="s">
        <v>211</v>
      </c>
      <c r="B316" s="164"/>
      <c r="C316" s="165">
        <v>2971</v>
      </c>
      <c r="D316" s="152">
        <v>1618829</v>
      </c>
      <c r="E316" s="148"/>
      <c r="F316" s="148"/>
    </row>
    <row r="317" spans="1:6" ht="33.75" hidden="1" customHeight="1" outlineLevel="1">
      <c r="A317" s="163" t="s">
        <v>212</v>
      </c>
      <c r="B317" s="164"/>
      <c r="C317" s="165">
        <v>2490</v>
      </c>
      <c r="D317" s="152">
        <v>1419413</v>
      </c>
      <c r="E317" s="148"/>
      <c r="F317" s="148"/>
    </row>
    <row r="318" spans="1:6" ht="33.75" hidden="1" customHeight="1" outlineLevel="1">
      <c r="A318" s="163" t="s">
        <v>213</v>
      </c>
      <c r="B318" s="164"/>
      <c r="C318" s="165">
        <v>548</v>
      </c>
      <c r="D318" s="152">
        <v>343518</v>
      </c>
      <c r="E318" s="148"/>
      <c r="F318" s="148"/>
    </row>
    <row r="319" spans="1:6" ht="33.75" hidden="1" customHeight="1" outlineLevel="1">
      <c r="A319" s="163" t="s">
        <v>214</v>
      </c>
      <c r="B319" s="164"/>
      <c r="C319" s="165">
        <v>1941</v>
      </c>
      <c r="D319" s="152">
        <v>1060805.5</v>
      </c>
      <c r="E319" s="148"/>
      <c r="F319" s="148"/>
    </row>
    <row r="320" spans="1:6" ht="33.75" hidden="1" customHeight="1" outlineLevel="1">
      <c r="A320" s="163" t="s">
        <v>273</v>
      </c>
      <c r="B320" s="164"/>
      <c r="C320" s="165">
        <v>0</v>
      </c>
      <c r="D320" s="152">
        <v>0</v>
      </c>
      <c r="E320" s="148"/>
      <c r="F320" s="148"/>
    </row>
    <row r="321" spans="1:6" ht="33.75" hidden="1" customHeight="1" outlineLevel="1">
      <c r="A321" s="163" t="s">
        <v>215</v>
      </c>
      <c r="B321" s="164"/>
      <c r="C321" s="165">
        <v>328</v>
      </c>
      <c r="D321" s="152">
        <v>263467.34999999998</v>
      </c>
      <c r="E321" s="148"/>
      <c r="F321" s="148"/>
    </row>
    <row r="322" spans="1:6" ht="33.75" hidden="1" customHeight="1" outlineLevel="1">
      <c r="A322" s="163" t="s">
        <v>216</v>
      </c>
      <c r="B322" s="164"/>
      <c r="C322" s="165">
        <v>0</v>
      </c>
      <c r="D322" s="152">
        <v>0</v>
      </c>
      <c r="E322" s="148"/>
      <c r="F322" s="148"/>
    </row>
    <row r="323" spans="1:6" ht="33.75" hidden="1" customHeight="1" outlineLevel="1">
      <c r="A323" s="163" t="s">
        <v>217</v>
      </c>
      <c r="B323" s="164"/>
      <c r="C323" s="165">
        <v>454.514910834707</v>
      </c>
      <c r="D323" s="152">
        <v>231741.58604379382</v>
      </c>
      <c r="E323" s="148"/>
      <c r="F323" s="148"/>
    </row>
    <row r="324" spans="1:6" ht="33.75" hidden="1" customHeight="1" outlineLevel="1">
      <c r="A324" s="163" t="s">
        <v>218</v>
      </c>
      <c r="B324" s="164"/>
      <c r="C324" s="165">
        <v>2164</v>
      </c>
      <c r="D324" s="152">
        <v>1208885</v>
      </c>
      <c r="E324" s="148"/>
      <c r="F324" s="148"/>
    </row>
    <row r="325" spans="1:6" ht="33.75" hidden="1" customHeight="1" outlineLevel="1">
      <c r="A325" s="163" t="s">
        <v>219</v>
      </c>
      <c r="B325" s="164"/>
      <c r="C325" s="165">
        <v>13</v>
      </c>
      <c r="D325" s="152">
        <v>1969</v>
      </c>
      <c r="E325" s="148"/>
      <c r="F325" s="148"/>
    </row>
    <row r="326" spans="1:6" ht="33.75" hidden="1" customHeight="1" outlineLevel="1">
      <c r="A326" s="163" t="s">
        <v>323</v>
      </c>
      <c r="B326" s="164"/>
      <c r="C326" s="165">
        <v>1</v>
      </c>
      <c r="D326" s="152">
        <v>334</v>
      </c>
      <c r="E326" s="148"/>
      <c r="F326" s="148"/>
    </row>
    <row r="327" spans="1:6" ht="33.75" hidden="1" customHeight="1" outlineLevel="1">
      <c r="A327" s="163" t="s">
        <v>220</v>
      </c>
      <c r="B327" s="164"/>
      <c r="C327" s="165">
        <v>11</v>
      </c>
      <c r="D327" s="152">
        <v>7522.15</v>
      </c>
      <c r="E327" s="148"/>
      <c r="F327" s="148"/>
    </row>
    <row r="328" spans="1:6" ht="33.75" hidden="1" customHeight="1" outlineLevel="1">
      <c r="A328" s="163" t="s">
        <v>221</v>
      </c>
      <c r="B328" s="164"/>
      <c r="C328" s="165">
        <v>390</v>
      </c>
      <c r="D328" s="152">
        <v>188843.7</v>
      </c>
      <c r="E328" s="148"/>
      <c r="F328" s="148"/>
    </row>
    <row r="329" spans="1:6" ht="33.75" hidden="1" customHeight="1" outlineLevel="1">
      <c r="A329" s="163" t="s">
        <v>274</v>
      </c>
      <c r="B329" s="164"/>
      <c r="C329" s="165">
        <v>13.856732420036838</v>
      </c>
      <c r="D329" s="152">
        <v>8535.4981194543689</v>
      </c>
      <c r="E329" s="148"/>
      <c r="F329" s="148"/>
    </row>
    <row r="330" spans="1:6" ht="33.75" hidden="1" customHeight="1" outlineLevel="1">
      <c r="A330" s="163" t="s">
        <v>222</v>
      </c>
      <c r="B330" s="164"/>
      <c r="C330" s="165">
        <v>3811</v>
      </c>
      <c r="D330" s="152">
        <v>2045214.15</v>
      </c>
      <c r="E330" s="148"/>
      <c r="F330" s="148"/>
    </row>
    <row r="331" spans="1:6" ht="33.75" hidden="1" customHeight="1" outlineLevel="1">
      <c r="A331" s="163" t="s">
        <v>278</v>
      </c>
      <c r="B331" s="164"/>
      <c r="C331" s="165">
        <v>48</v>
      </c>
      <c r="D331" s="152">
        <v>31137</v>
      </c>
      <c r="E331" s="148"/>
      <c r="F331" s="148"/>
    </row>
    <row r="332" spans="1:6" ht="33.75" hidden="1" customHeight="1" outlineLevel="1">
      <c r="A332" s="163" t="s">
        <v>223</v>
      </c>
      <c r="B332" s="164"/>
      <c r="C332" s="165">
        <v>48</v>
      </c>
      <c r="D332" s="152">
        <v>31137</v>
      </c>
      <c r="E332" s="148"/>
      <c r="F332" s="148"/>
    </row>
    <row r="333" spans="1:6" ht="33.75" hidden="1" customHeight="1" outlineLevel="1">
      <c r="A333" s="163" t="s">
        <v>224</v>
      </c>
      <c r="B333" s="164"/>
      <c r="C333" s="165">
        <v>1197</v>
      </c>
      <c r="D333" s="152">
        <v>734888.5199999999</v>
      </c>
      <c r="E333" s="148"/>
      <c r="F333" s="148"/>
    </row>
    <row r="334" spans="1:6" ht="33.75" hidden="1" customHeight="1" outlineLevel="1">
      <c r="A334" s="163" t="s">
        <v>225</v>
      </c>
      <c r="B334" s="164"/>
      <c r="C334" s="165">
        <v>1229</v>
      </c>
      <c r="D334" s="152">
        <v>973868.35</v>
      </c>
      <c r="E334" s="148"/>
      <c r="F334" s="148"/>
    </row>
    <row r="335" spans="1:6" ht="14.1" customHeight="1" collapsed="1">
      <c r="A335" s="167" t="s">
        <v>302</v>
      </c>
      <c r="B335" s="164">
        <v>90</v>
      </c>
      <c r="C335" s="165">
        <f>SUM($C$307:$C$334)</f>
        <v>22580.371643254744</v>
      </c>
      <c r="D335" s="152">
        <f>SUM($D$307:$D$334)</f>
        <v>13027293.804163247</v>
      </c>
      <c r="E335" s="148"/>
      <c r="F335" s="148"/>
    </row>
    <row r="336" spans="1:6" ht="33.75" hidden="1" customHeight="1" outlineLevel="1">
      <c r="A336" s="163" t="s">
        <v>322</v>
      </c>
      <c r="B336" s="164"/>
      <c r="C336" s="165">
        <v>0</v>
      </c>
      <c r="D336" s="152">
        <v>0</v>
      </c>
      <c r="E336" s="148"/>
      <c r="F336" s="148"/>
    </row>
    <row r="337" spans="1:6" ht="33.75" hidden="1" customHeight="1" outlineLevel="1">
      <c r="A337" s="163" t="s">
        <v>272</v>
      </c>
      <c r="B337" s="164"/>
      <c r="C337" s="165">
        <v>1158</v>
      </c>
      <c r="D337" s="152">
        <v>1214424</v>
      </c>
      <c r="E337" s="148"/>
      <c r="F337" s="148"/>
    </row>
    <row r="338" spans="1:6" ht="33.75" hidden="1" customHeight="1" outlineLevel="1">
      <c r="A338" s="163" t="s">
        <v>203</v>
      </c>
      <c r="B338" s="164"/>
      <c r="C338" s="165">
        <v>1364</v>
      </c>
      <c r="D338" s="152">
        <v>787470</v>
      </c>
      <c r="E338" s="148"/>
      <c r="F338" s="148"/>
    </row>
    <row r="339" spans="1:6" ht="33.75" hidden="1" customHeight="1" outlineLevel="1">
      <c r="A339" s="163" t="s">
        <v>204</v>
      </c>
      <c r="B339" s="164"/>
      <c r="C339" s="165">
        <v>1066</v>
      </c>
      <c r="D339" s="152">
        <v>588129</v>
      </c>
      <c r="E339" s="148"/>
      <c r="F339" s="148"/>
    </row>
    <row r="340" spans="1:6" ht="33.75" hidden="1" customHeight="1" outlineLevel="1">
      <c r="A340" s="163" t="s">
        <v>205</v>
      </c>
      <c r="B340" s="164"/>
      <c r="C340" s="166">
        <v>0</v>
      </c>
      <c r="D340" s="151">
        <v>0</v>
      </c>
      <c r="E340" s="148"/>
      <c r="F340" s="148"/>
    </row>
    <row r="341" spans="1:6" ht="33.75" hidden="1" customHeight="1" outlineLevel="1">
      <c r="A341" s="163" t="s">
        <v>206</v>
      </c>
      <c r="B341" s="164"/>
      <c r="C341" s="166">
        <v>675</v>
      </c>
      <c r="D341" s="151">
        <v>544124.1</v>
      </c>
      <c r="E341" s="148"/>
      <c r="F341" s="148"/>
    </row>
    <row r="342" spans="1:6" ht="33.75" hidden="1" customHeight="1" outlineLevel="1">
      <c r="A342" s="163" t="s">
        <v>207</v>
      </c>
      <c r="B342" s="164"/>
      <c r="C342" s="166">
        <v>7</v>
      </c>
      <c r="D342" s="151">
        <v>5016</v>
      </c>
      <c r="E342" s="148"/>
      <c r="F342" s="148"/>
    </row>
    <row r="343" spans="1:6" ht="33.75" hidden="1" customHeight="1" outlineLevel="1">
      <c r="A343" s="163" t="s">
        <v>208</v>
      </c>
      <c r="B343" s="164"/>
      <c r="C343" s="165">
        <v>2377</v>
      </c>
      <c r="D343" s="152">
        <v>1489824</v>
      </c>
      <c r="E343" s="148"/>
      <c r="F343" s="148"/>
    </row>
    <row r="344" spans="1:6" ht="33.75" hidden="1" customHeight="1" outlineLevel="1">
      <c r="A344" s="163" t="s">
        <v>209</v>
      </c>
      <c r="B344" s="164"/>
      <c r="C344" s="165">
        <v>590</v>
      </c>
      <c r="D344" s="152">
        <v>317927</v>
      </c>
      <c r="E344" s="148"/>
      <c r="F344" s="148"/>
    </row>
    <row r="345" spans="1:6" ht="33.75" hidden="1" customHeight="1" outlineLevel="1">
      <c r="A345" s="163" t="s">
        <v>211</v>
      </c>
      <c r="B345" s="164"/>
      <c r="C345" s="165">
        <v>3447</v>
      </c>
      <c r="D345" s="152">
        <v>1974258</v>
      </c>
      <c r="E345" s="148"/>
      <c r="F345" s="148"/>
    </row>
    <row r="346" spans="1:6" ht="33.75" hidden="1" customHeight="1" outlineLevel="1">
      <c r="A346" s="163" t="s">
        <v>212</v>
      </c>
      <c r="B346" s="164"/>
      <c r="C346" s="165">
        <v>2819</v>
      </c>
      <c r="D346" s="152">
        <v>1633864</v>
      </c>
      <c r="E346" s="148"/>
      <c r="F346" s="148"/>
    </row>
    <row r="347" spans="1:6" ht="33.75" hidden="1" customHeight="1" outlineLevel="1">
      <c r="A347" s="163" t="s">
        <v>213</v>
      </c>
      <c r="B347" s="164"/>
      <c r="C347" s="165">
        <v>632</v>
      </c>
      <c r="D347" s="152">
        <v>397428</v>
      </c>
      <c r="E347" s="148"/>
      <c r="F347" s="148"/>
    </row>
    <row r="348" spans="1:6" ht="33.75" hidden="1" customHeight="1" outlineLevel="1">
      <c r="A348" s="163" t="s">
        <v>214</v>
      </c>
      <c r="B348" s="164"/>
      <c r="C348" s="165">
        <v>2279</v>
      </c>
      <c r="D348" s="152">
        <v>1285968.1499999999</v>
      </c>
      <c r="E348" s="148"/>
      <c r="F348" s="148"/>
    </row>
    <row r="349" spans="1:6" ht="33.75" hidden="1" customHeight="1" outlineLevel="1">
      <c r="A349" s="163" t="s">
        <v>273</v>
      </c>
      <c r="B349" s="164"/>
      <c r="C349" s="165">
        <v>0</v>
      </c>
      <c r="D349" s="152">
        <v>0</v>
      </c>
      <c r="E349" s="148"/>
      <c r="F349" s="148"/>
    </row>
    <row r="350" spans="1:6" ht="33.75" hidden="1" customHeight="1" outlineLevel="1">
      <c r="A350" s="163" t="s">
        <v>215</v>
      </c>
      <c r="B350" s="164"/>
      <c r="C350" s="165">
        <v>308</v>
      </c>
      <c r="D350" s="152">
        <v>265793.69999999995</v>
      </c>
      <c r="E350" s="148"/>
      <c r="F350" s="148"/>
    </row>
    <row r="351" spans="1:6" ht="33.75" hidden="1" customHeight="1" outlineLevel="1">
      <c r="A351" s="163" t="s">
        <v>216</v>
      </c>
      <c r="B351" s="164"/>
      <c r="C351" s="165">
        <v>0</v>
      </c>
      <c r="D351" s="152">
        <v>0</v>
      </c>
      <c r="E351" s="148"/>
      <c r="F351" s="148"/>
    </row>
    <row r="352" spans="1:6" ht="33.75" hidden="1" customHeight="1" outlineLevel="1">
      <c r="A352" s="163" t="s">
        <v>217</v>
      </c>
      <c r="B352" s="164"/>
      <c r="C352" s="165">
        <v>465.79319646335978</v>
      </c>
      <c r="D352" s="152">
        <v>247747.40478248743</v>
      </c>
      <c r="E352" s="148"/>
      <c r="F352" s="148"/>
    </row>
    <row r="353" spans="1:6" ht="33.75" hidden="1" customHeight="1" outlineLevel="1">
      <c r="A353" s="163" t="s">
        <v>218</v>
      </c>
      <c r="B353" s="164"/>
      <c r="C353" s="165">
        <v>2643</v>
      </c>
      <c r="D353" s="152">
        <v>1556885</v>
      </c>
      <c r="E353" s="148"/>
      <c r="F353" s="148"/>
    </row>
    <row r="354" spans="1:6" ht="33.75" hidden="1" customHeight="1" outlineLevel="1">
      <c r="A354" s="163" t="s">
        <v>219</v>
      </c>
      <c r="B354" s="164"/>
      <c r="C354" s="165">
        <v>26</v>
      </c>
      <c r="D354" s="152">
        <v>2489</v>
      </c>
      <c r="E354" s="148"/>
      <c r="F354" s="148"/>
    </row>
    <row r="355" spans="1:6" ht="33.75" hidden="1" customHeight="1" outlineLevel="1">
      <c r="A355" s="163" t="s">
        <v>323</v>
      </c>
      <c r="B355" s="164"/>
      <c r="C355" s="165">
        <v>5</v>
      </c>
      <c r="D355" s="152">
        <v>3331</v>
      </c>
      <c r="E355" s="148"/>
      <c r="F355" s="148"/>
    </row>
    <row r="356" spans="1:6" ht="33.75" hidden="1" customHeight="1" outlineLevel="1">
      <c r="A356" s="163" t="s">
        <v>220</v>
      </c>
      <c r="B356" s="164"/>
      <c r="C356" s="165">
        <v>14</v>
      </c>
      <c r="D356" s="152">
        <v>10411</v>
      </c>
      <c r="E356" s="148"/>
      <c r="F356" s="148"/>
    </row>
    <row r="357" spans="1:6" ht="33.75" hidden="1" customHeight="1" outlineLevel="1">
      <c r="A357" s="163" t="s">
        <v>221</v>
      </c>
      <c r="B357" s="164"/>
      <c r="C357" s="165">
        <v>351</v>
      </c>
      <c r="D357" s="152">
        <v>181050</v>
      </c>
      <c r="E357" s="148"/>
      <c r="F357" s="148"/>
    </row>
    <row r="358" spans="1:6" ht="33.75" hidden="1" customHeight="1" outlineLevel="1">
      <c r="A358" s="163" t="s">
        <v>274</v>
      </c>
      <c r="B358" s="164"/>
      <c r="C358" s="165">
        <v>27.706603958773727</v>
      </c>
      <c r="D358" s="152">
        <v>14802.457084775551</v>
      </c>
      <c r="E358" s="148"/>
      <c r="F358" s="148"/>
    </row>
    <row r="359" spans="1:6" ht="33.75" hidden="1" customHeight="1" outlineLevel="1">
      <c r="A359" s="163" t="s">
        <v>222</v>
      </c>
      <c r="B359" s="164"/>
      <c r="C359" s="165">
        <v>4144</v>
      </c>
      <c r="D359" s="152">
        <v>2367205.4499999997</v>
      </c>
      <c r="E359" s="148"/>
      <c r="F359" s="148"/>
    </row>
    <row r="360" spans="1:6" ht="33.75" hidden="1" customHeight="1" outlineLevel="1">
      <c r="A360" s="163" t="s">
        <v>278</v>
      </c>
      <c r="B360" s="164"/>
      <c r="C360" s="165">
        <v>40</v>
      </c>
      <c r="D360" s="152">
        <v>22694</v>
      </c>
      <c r="E360" s="148"/>
      <c r="F360" s="148"/>
    </row>
    <row r="361" spans="1:6" ht="33.75" hidden="1" customHeight="1" outlineLevel="1">
      <c r="A361" s="163" t="s">
        <v>223</v>
      </c>
      <c r="B361" s="164"/>
      <c r="C361" s="165">
        <v>40</v>
      </c>
      <c r="D361" s="152">
        <v>22694</v>
      </c>
      <c r="E361" s="148"/>
      <c r="F361" s="148"/>
    </row>
    <row r="362" spans="1:6" ht="33.75" hidden="1" customHeight="1" outlineLevel="1">
      <c r="A362" s="163" t="s">
        <v>224</v>
      </c>
      <c r="B362" s="164"/>
      <c r="C362" s="165">
        <v>1308</v>
      </c>
      <c r="D362" s="152">
        <v>843505.74999999988</v>
      </c>
      <c r="E362" s="148"/>
      <c r="F362" s="148"/>
    </row>
    <row r="363" spans="1:6" ht="33.75" hidden="1" customHeight="1" outlineLevel="1">
      <c r="A363" s="163" t="s">
        <v>225</v>
      </c>
      <c r="B363" s="164"/>
      <c r="C363" s="165">
        <v>1352</v>
      </c>
      <c r="D363" s="152">
        <v>1166378.2</v>
      </c>
      <c r="E363" s="148"/>
      <c r="F363" s="148"/>
    </row>
    <row r="364" spans="1:6" ht="14.1" customHeight="1" collapsed="1">
      <c r="A364" s="167" t="s">
        <v>303</v>
      </c>
      <c r="B364" s="164">
        <v>100</v>
      </c>
      <c r="C364" s="165">
        <f>SUM($C$336:$C$363)</f>
        <v>27138.499800422134</v>
      </c>
      <c r="D364" s="152">
        <f>SUM($D$336:$D$363)</f>
        <v>16943419.211867262</v>
      </c>
      <c r="E364" s="148"/>
      <c r="F364" s="148"/>
    </row>
    <row r="365" spans="1:6" ht="33.75" hidden="1" customHeight="1" outlineLevel="1">
      <c r="A365" s="163" t="s">
        <v>322</v>
      </c>
      <c r="B365" s="164"/>
      <c r="C365" s="165">
        <v>0</v>
      </c>
      <c r="D365" s="152">
        <v>0</v>
      </c>
      <c r="E365" s="148"/>
      <c r="F365" s="148"/>
    </row>
    <row r="366" spans="1:6" ht="33.75" hidden="1" customHeight="1" outlineLevel="1">
      <c r="A366" s="163" t="s">
        <v>272</v>
      </c>
      <c r="B366" s="164"/>
      <c r="C366" s="165">
        <v>728</v>
      </c>
      <c r="D366" s="152">
        <v>1080498</v>
      </c>
      <c r="E366" s="148"/>
      <c r="F366" s="148"/>
    </row>
    <row r="367" spans="1:6" ht="33.75" hidden="1" customHeight="1" outlineLevel="1">
      <c r="A367" s="163" t="s">
        <v>203</v>
      </c>
      <c r="B367" s="164"/>
      <c r="C367" s="165">
        <v>17138</v>
      </c>
      <c r="D367" s="152">
        <v>12067056</v>
      </c>
      <c r="E367" s="148"/>
      <c r="F367" s="148"/>
    </row>
    <row r="368" spans="1:6" ht="33.75" hidden="1" customHeight="1" outlineLevel="1">
      <c r="A368" s="163" t="s">
        <v>204</v>
      </c>
      <c r="B368" s="164"/>
      <c r="C368" s="165">
        <v>13605</v>
      </c>
      <c r="D368" s="152">
        <v>9231724</v>
      </c>
      <c r="E368" s="148"/>
      <c r="F368" s="148"/>
    </row>
    <row r="369" spans="1:6" ht="33.75" hidden="1" customHeight="1" outlineLevel="1">
      <c r="A369" s="163" t="s">
        <v>205</v>
      </c>
      <c r="B369" s="164"/>
      <c r="C369" s="166">
        <v>0</v>
      </c>
      <c r="D369" s="151">
        <v>0</v>
      </c>
      <c r="E369" s="148"/>
      <c r="F369" s="148"/>
    </row>
    <row r="370" spans="1:6" ht="33.75" hidden="1" customHeight="1" outlineLevel="1">
      <c r="A370" s="163" t="s">
        <v>206</v>
      </c>
      <c r="B370" s="164"/>
      <c r="C370" s="166">
        <v>5294</v>
      </c>
      <c r="D370" s="151">
        <v>4691540.8</v>
      </c>
      <c r="E370" s="148"/>
      <c r="F370" s="148"/>
    </row>
    <row r="371" spans="1:6" ht="33.75" hidden="1" customHeight="1" outlineLevel="1">
      <c r="A371" s="163" t="s">
        <v>207</v>
      </c>
      <c r="B371" s="164"/>
      <c r="C371" s="166">
        <v>24</v>
      </c>
      <c r="D371" s="151">
        <v>22103</v>
      </c>
      <c r="E371" s="148"/>
      <c r="F371" s="148"/>
    </row>
    <row r="372" spans="1:6" ht="33.75" hidden="1" customHeight="1" outlineLevel="1">
      <c r="A372" s="163" t="s">
        <v>208</v>
      </c>
      <c r="B372" s="164"/>
      <c r="C372" s="165">
        <v>28061</v>
      </c>
      <c r="D372" s="152">
        <v>21626939</v>
      </c>
      <c r="E372" s="148"/>
      <c r="F372" s="148"/>
    </row>
    <row r="373" spans="1:6" ht="33.75" hidden="1" customHeight="1" outlineLevel="1">
      <c r="A373" s="163" t="s">
        <v>209</v>
      </c>
      <c r="B373" s="164"/>
      <c r="C373" s="165">
        <v>6941</v>
      </c>
      <c r="D373" s="152">
        <v>4734068</v>
      </c>
      <c r="E373" s="148"/>
      <c r="F373" s="148"/>
    </row>
    <row r="374" spans="1:6" ht="33.75" hidden="1" customHeight="1" outlineLevel="1">
      <c r="A374" s="163" t="s">
        <v>211</v>
      </c>
      <c r="B374" s="164"/>
      <c r="C374" s="165">
        <v>48011</v>
      </c>
      <c r="D374" s="152">
        <v>33737940</v>
      </c>
      <c r="E374" s="148"/>
      <c r="F374" s="148"/>
    </row>
    <row r="375" spans="1:6" ht="33.75" hidden="1" customHeight="1" outlineLevel="1">
      <c r="A375" s="163" t="s">
        <v>212</v>
      </c>
      <c r="B375" s="164"/>
      <c r="C375" s="165">
        <v>42490</v>
      </c>
      <c r="D375" s="152">
        <v>30304499</v>
      </c>
      <c r="E375" s="148"/>
      <c r="F375" s="148"/>
    </row>
    <row r="376" spans="1:6" ht="33.75" hidden="1" customHeight="1" outlineLevel="1">
      <c r="A376" s="163" t="s">
        <v>213</v>
      </c>
      <c r="B376" s="164"/>
      <c r="C376" s="165">
        <v>7625</v>
      </c>
      <c r="D376" s="152">
        <v>5769825</v>
      </c>
      <c r="E376" s="148"/>
      <c r="F376" s="148"/>
    </row>
    <row r="377" spans="1:6" ht="33.75" hidden="1" customHeight="1" outlineLevel="1">
      <c r="A377" s="163" t="s">
        <v>214</v>
      </c>
      <c r="B377" s="164"/>
      <c r="C377" s="165">
        <v>30974</v>
      </c>
      <c r="D377" s="152">
        <v>21656518.109999999</v>
      </c>
      <c r="E377" s="148"/>
      <c r="F377" s="148"/>
    </row>
    <row r="378" spans="1:6" ht="33.75" hidden="1" customHeight="1" outlineLevel="1">
      <c r="A378" s="163" t="s">
        <v>273</v>
      </c>
      <c r="B378" s="164"/>
      <c r="C378" s="165">
        <v>0</v>
      </c>
      <c r="D378" s="152">
        <v>0</v>
      </c>
      <c r="E378" s="148"/>
      <c r="F378" s="148"/>
    </row>
    <row r="379" spans="1:6" ht="33.75" hidden="1" customHeight="1" outlineLevel="1">
      <c r="A379" s="163" t="s">
        <v>215</v>
      </c>
      <c r="B379" s="164"/>
      <c r="C379" s="165">
        <v>3676</v>
      </c>
      <c r="D379" s="152">
        <v>4279280.3999999994</v>
      </c>
      <c r="E379" s="148"/>
      <c r="F379" s="148"/>
    </row>
    <row r="380" spans="1:6" ht="33.75" hidden="1" customHeight="1" outlineLevel="1">
      <c r="A380" s="163" t="s">
        <v>216</v>
      </c>
      <c r="B380" s="164"/>
      <c r="C380" s="165">
        <v>0</v>
      </c>
      <c r="D380" s="152">
        <v>0</v>
      </c>
      <c r="E380" s="148"/>
      <c r="F380" s="148"/>
    </row>
    <row r="381" spans="1:6" ht="33.75" hidden="1" customHeight="1" outlineLevel="1">
      <c r="A381" s="163" t="s">
        <v>217</v>
      </c>
      <c r="B381" s="164"/>
      <c r="C381" s="165">
        <v>9438.797242619512</v>
      </c>
      <c r="D381" s="152">
        <v>6110716.4677535975</v>
      </c>
      <c r="E381" s="148"/>
      <c r="F381" s="148"/>
    </row>
    <row r="382" spans="1:6" ht="33.75" hidden="1" customHeight="1" outlineLevel="1">
      <c r="A382" s="163" t="s">
        <v>218</v>
      </c>
      <c r="B382" s="164"/>
      <c r="C382" s="165">
        <v>33769</v>
      </c>
      <c r="D382" s="152">
        <v>23686832</v>
      </c>
      <c r="E382" s="148"/>
      <c r="F382" s="148"/>
    </row>
    <row r="383" spans="1:6" ht="33.75" hidden="1" customHeight="1" outlineLevel="1">
      <c r="A383" s="163" t="s">
        <v>219</v>
      </c>
      <c r="B383" s="164"/>
      <c r="C383" s="165">
        <v>1193</v>
      </c>
      <c r="D383" s="152">
        <v>551728</v>
      </c>
      <c r="E383" s="148"/>
      <c r="F383" s="148"/>
    </row>
    <row r="384" spans="1:6" ht="33.75" hidden="1" customHeight="1" outlineLevel="1">
      <c r="A384" s="163" t="s">
        <v>323</v>
      </c>
      <c r="B384" s="164"/>
      <c r="C384" s="165">
        <v>105</v>
      </c>
      <c r="D384" s="152">
        <v>90958</v>
      </c>
      <c r="E384" s="148"/>
      <c r="F384" s="148"/>
    </row>
    <row r="385" spans="1:6" ht="33.75" hidden="1" customHeight="1" outlineLevel="1">
      <c r="A385" s="163" t="s">
        <v>220</v>
      </c>
      <c r="B385" s="164"/>
      <c r="C385" s="165">
        <v>159</v>
      </c>
      <c r="D385" s="152">
        <v>137995.62</v>
      </c>
      <c r="E385" s="148"/>
      <c r="F385" s="148"/>
    </row>
    <row r="386" spans="1:6" ht="33.75" hidden="1" customHeight="1" outlineLevel="1">
      <c r="A386" s="163" t="s">
        <v>221</v>
      </c>
      <c r="B386" s="164"/>
      <c r="C386" s="165">
        <v>4573</v>
      </c>
      <c r="D386" s="152">
        <v>2998583.65</v>
      </c>
      <c r="E386" s="148"/>
      <c r="F386" s="148"/>
    </row>
    <row r="387" spans="1:6" ht="33.75" hidden="1" customHeight="1" outlineLevel="1">
      <c r="A387" s="163" t="s">
        <v>274</v>
      </c>
      <c r="B387" s="164"/>
      <c r="C387" s="165">
        <v>514.39060709054354</v>
      </c>
      <c r="D387" s="152">
        <v>295752.09489733132</v>
      </c>
      <c r="E387" s="148"/>
      <c r="F387" s="148"/>
    </row>
    <row r="388" spans="1:6" ht="33.75" hidden="1" customHeight="1" outlineLevel="1">
      <c r="A388" s="163" t="s">
        <v>222</v>
      </c>
      <c r="B388" s="164"/>
      <c r="C388" s="165">
        <v>48672</v>
      </c>
      <c r="D388" s="152">
        <v>34207960.780000001</v>
      </c>
      <c r="E388" s="148"/>
      <c r="F388" s="148"/>
    </row>
    <row r="389" spans="1:6" ht="33.75" hidden="1" customHeight="1" outlineLevel="1">
      <c r="A389" s="163" t="s">
        <v>278</v>
      </c>
      <c r="B389" s="164"/>
      <c r="C389" s="165">
        <v>589</v>
      </c>
      <c r="D389" s="152">
        <v>389246</v>
      </c>
      <c r="E389" s="148"/>
      <c r="F389" s="148"/>
    </row>
    <row r="390" spans="1:6" ht="33.75" hidden="1" customHeight="1" outlineLevel="1">
      <c r="A390" s="163" t="s">
        <v>223</v>
      </c>
      <c r="B390" s="164"/>
      <c r="C390" s="165">
        <v>589</v>
      </c>
      <c r="D390" s="152">
        <v>389246</v>
      </c>
      <c r="E390" s="148"/>
      <c r="F390" s="148"/>
    </row>
    <row r="391" spans="1:6" ht="33.75" hidden="1" customHeight="1" outlineLevel="1">
      <c r="A391" s="163" t="s">
        <v>224</v>
      </c>
      <c r="B391" s="164"/>
      <c r="C391" s="165">
        <v>16566</v>
      </c>
      <c r="D391" s="152">
        <v>12937396.970000001</v>
      </c>
      <c r="E391" s="148"/>
      <c r="F391" s="148"/>
    </row>
    <row r="392" spans="1:6" ht="33.75" hidden="1" customHeight="1" outlineLevel="1">
      <c r="A392" s="163" t="s">
        <v>225</v>
      </c>
      <c r="B392" s="164"/>
      <c r="C392" s="165">
        <v>16379</v>
      </c>
      <c r="D392" s="152">
        <v>18048167.75</v>
      </c>
      <c r="E392" s="148"/>
      <c r="F392" s="148"/>
    </row>
    <row r="393" spans="1:6" ht="14.1" customHeight="1" collapsed="1">
      <c r="A393" s="167" t="s">
        <v>304</v>
      </c>
      <c r="B393" s="164">
        <v>200</v>
      </c>
      <c r="C393" s="165">
        <f>SUM($C$365:$C$392)</f>
        <v>337114.18784971006</v>
      </c>
      <c r="D393" s="152">
        <f>SUM($D$365:$D$392)</f>
        <v>249046574.64265093</v>
      </c>
      <c r="E393" s="148"/>
      <c r="F393" s="148"/>
    </row>
    <row r="394" spans="1:6" ht="33.75" hidden="1" customHeight="1" outlineLevel="1">
      <c r="A394" s="163" t="s">
        <v>322</v>
      </c>
      <c r="B394" s="164"/>
      <c r="C394" s="165">
        <v>0</v>
      </c>
      <c r="D394" s="152">
        <v>0</v>
      </c>
      <c r="E394" s="148"/>
      <c r="F394" s="148"/>
    </row>
    <row r="395" spans="1:6" ht="33.75" hidden="1" customHeight="1" outlineLevel="1">
      <c r="A395" s="163" t="s">
        <v>272</v>
      </c>
      <c r="B395" s="164"/>
      <c r="C395" s="165">
        <v>382</v>
      </c>
      <c r="D395" s="152">
        <v>697000</v>
      </c>
      <c r="E395" s="148"/>
      <c r="F395" s="148"/>
    </row>
    <row r="396" spans="1:6" ht="33.75" hidden="1" customHeight="1" outlineLevel="1">
      <c r="A396" s="163" t="s">
        <v>203</v>
      </c>
      <c r="B396" s="164"/>
      <c r="C396" s="165">
        <v>16696</v>
      </c>
      <c r="D396" s="152">
        <v>15959621</v>
      </c>
      <c r="E396" s="148"/>
      <c r="F396" s="148"/>
    </row>
    <row r="397" spans="1:6" ht="33.75" hidden="1" customHeight="1" outlineLevel="1">
      <c r="A397" s="163" t="s">
        <v>204</v>
      </c>
      <c r="B397" s="164"/>
      <c r="C397" s="165">
        <v>13010</v>
      </c>
      <c r="D397" s="152">
        <v>12530552</v>
      </c>
      <c r="E397" s="148"/>
      <c r="F397" s="148"/>
    </row>
    <row r="398" spans="1:6" ht="33.75" hidden="1" customHeight="1" outlineLevel="1">
      <c r="A398" s="163" t="s">
        <v>205</v>
      </c>
      <c r="B398" s="164"/>
      <c r="C398" s="166">
        <v>0</v>
      </c>
      <c r="D398" s="151">
        <v>0</v>
      </c>
      <c r="E398" s="148"/>
      <c r="F398" s="148"/>
    </row>
    <row r="399" spans="1:6" ht="33.75" hidden="1" customHeight="1" outlineLevel="1">
      <c r="A399" s="163" t="s">
        <v>206</v>
      </c>
      <c r="B399" s="164"/>
      <c r="C399" s="166">
        <v>3717</v>
      </c>
      <c r="D399" s="151">
        <v>4189453.9999999986</v>
      </c>
      <c r="E399" s="148"/>
      <c r="F399" s="148"/>
    </row>
    <row r="400" spans="1:6" ht="33.75" hidden="1" customHeight="1" outlineLevel="1">
      <c r="A400" s="163" t="s">
        <v>207</v>
      </c>
      <c r="B400" s="164"/>
      <c r="C400" s="166">
        <v>13</v>
      </c>
      <c r="D400" s="151">
        <v>19570</v>
      </c>
      <c r="E400" s="148"/>
      <c r="F400" s="148"/>
    </row>
    <row r="401" spans="1:6" ht="33.75" hidden="1" customHeight="1" outlineLevel="1">
      <c r="A401" s="163" t="s">
        <v>208</v>
      </c>
      <c r="B401" s="164"/>
      <c r="C401" s="165">
        <v>23204</v>
      </c>
      <c r="D401" s="152">
        <v>23238420</v>
      </c>
      <c r="E401" s="148"/>
      <c r="F401" s="148"/>
    </row>
    <row r="402" spans="1:6" ht="33.75" hidden="1" customHeight="1" outlineLevel="1">
      <c r="A402" s="163" t="s">
        <v>209</v>
      </c>
      <c r="B402" s="164"/>
      <c r="C402" s="165">
        <v>5605</v>
      </c>
      <c r="D402" s="152">
        <v>5380252</v>
      </c>
      <c r="E402" s="148"/>
      <c r="F402" s="148"/>
    </row>
    <row r="403" spans="1:6" ht="33.75" hidden="1" customHeight="1" outlineLevel="1">
      <c r="A403" s="163" t="s">
        <v>211</v>
      </c>
      <c r="B403" s="164"/>
      <c r="C403" s="165">
        <v>44328</v>
      </c>
      <c r="D403" s="152">
        <v>43643423</v>
      </c>
      <c r="E403" s="148"/>
      <c r="F403" s="148"/>
    </row>
    <row r="404" spans="1:6" ht="33.75" hidden="1" customHeight="1" outlineLevel="1">
      <c r="A404" s="163" t="s">
        <v>212</v>
      </c>
      <c r="B404" s="164"/>
      <c r="C404" s="165">
        <v>44232</v>
      </c>
      <c r="D404" s="152">
        <v>43830811</v>
      </c>
      <c r="E404" s="148"/>
      <c r="F404" s="148"/>
    </row>
    <row r="405" spans="1:6" ht="33.75" hidden="1" customHeight="1" outlineLevel="1">
      <c r="A405" s="163" t="s">
        <v>213</v>
      </c>
      <c r="B405" s="164"/>
      <c r="C405" s="165">
        <v>11534</v>
      </c>
      <c r="D405" s="152">
        <v>10903107</v>
      </c>
      <c r="E405" s="148"/>
      <c r="F405" s="148"/>
    </row>
    <row r="406" spans="1:6" ht="33.75" hidden="1" customHeight="1" outlineLevel="1">
      <c r="A406" s="163" t="s">
        <v>214</v>
      </c>
      <c r="B406" s="164"/>
      <c r="C406" s="165">
        <v>23576</v>
      </c>
      <c r="D406" s="152">
        <v>23630932.530000001</v>
      </c>
      <c r="E406" s="148"/>
      <c r="F406" s="148"/>
    </row>
    <row r="407" spans="1:6" ht="33.75" hidden="1" customHeight="1" outlineLevel="1">
      <c r="A407" s="163" t="s">
        <v>273</v>
      </c>
      <c r="B407" s="164"/>
      <c r="C407" s="165">
        <v>0</v>
      </c>
      <c r="D407" s="152">
        <v>0</v>
      </c>
      <c r="E407" s="148"/>
      <c r="F407" s="148"/>
    </row>
    <row r="408" spans="1:6" ht="33.75" hidden="1" customHeight="1" outlineLevel="1">
      <c r="A408" s="163" t="s">
        <v>215</v>
      </c>
      <c r="B408" s="164"/>
      <c r="C408" s="165">
        <v>3172</v>
      </c>
      <c r="D408" s="152">
        <v>5186960.1999999993</v>
      </c>
      <c r="E408" s="148"/>
      <c r="F408" s="148"/>
    </row>
    <row r="409" spans="1:6" ht="33.75" hidden="1" customHeight="1" outlineLevel="1">
      <c r="A409" s="163" t="s">
        <v>216</v>
      </c>
      <c r="B409" s="164"/>
      <c r="C409" s="165">
        <v>0</v>
      </c>
      <c r="D409" s="152">
        <v>0</v>
      </c>
      <c r="E409" s="148"/>
      <c r="F409" s="148"/>
    </row>
    <row r="410" spans="1:6" ht="33.75" hidden="1" customHeight="1" outlineLevel="1">
      <c r="A410" s="163" t="s">
        <v>217</v>
      </c>
      <c r="B410" s="164"/>
      <c r="C410" s="165">
        <v>13343.339727259103</v>
      </c>
      <c r="D410" s="152">
        <v>11238456.541772643</v>
      </c>
      <c r="E410" s="148"/>
      <c r="F410" s="148"/>
    </row>
    <row r="411" spans="1:6" ht="33.75" hidden="1" customHeight="1" outlineLevel="1">
      <c r="A411" s="163" t="s">
        <v>218</v>
      </c>
      <c r="B411" s="164"/>
      <c r="C411" s="165">
        <v>30641</v>
      </c>
      <c r="D411" s="152">
        <v>29918143</v>
      </c>
      <c r="E411" s="148"/>
      <c r="F411" s="148"/>
    </row>
    <row r="412" spans="1:6" ht="33.75" hidden="1" customHeight="1" outlineLevel="1">
      <c r="A412" s="163" t="s">
        <v>219</v>
      </c>
      <c r="B412" s="164"/>
      <c r="C412" s="165">
        <v>3982</v>
      </c>
      <c r="D412" s="152">
        <v>3700347</v>
      </c>
      <c r="E412" s="148"/>
      <c r="F412" s="148"/>
    </row>
    <row r="413" spans="1:6" ht="33.75" hidden="1" customHeight="1" outlineLevel="1">
      <c r="A413" s="163" t="s">
        <v>323</v>
      </c>
      <c r="B413" s="164"/>
      <c r="C413" s="165">
        <v>169</v>
      </c>
      <c r="D413" s="152">
        <v>186137</v>
      </c>
      <c r="E413" s="148"/>
      <c r="F413" s="148"/>
    </row>
    <row r="414" spans="1:6" ht="33.75" hidden="1" customHeight="1" outlineLevel="1">
      <c r="A414" s="163" t="s">
        <v>220</v>
      </c>
      <c r="B414" s="164"/>
      <c r="C414" s="165">
        <v>128</v>
      </c>
      <c r="D414" s="152">
        <v>133348.63</v>
      </c>
      <c r="E414" s="148"/>
      <c r="F414" s="148"/>
    </row>
    <row r="415" spans="1:6" ht="33.75" hidden="1" customHeight="1" outlineLevel="1">
      <c r="A415" s="163" t="s">
        <v>221</v>
      </c>
      <c r="B415" s="164"/>
      <c r="C415" s="165">
        <v>1752</v>
      </c>
      <c r="D415" s="152">
        <v>1640782.15</v>
      </c>
      <c r="E415" s="148"/>
      <c r="F415" s="148"/>
    </row>
    <row r="416" spans="1:6" ht="33.75" hidden="1" customHeight="1" outlineLevel="1">
      <c r="A416" s="163" t="s">
        <v>274</v>
      </c>
      <c r="B416" s="164"/>
      <c r="C416" s="165">
        <v>492.62323503615346</v>
      </c>
      <c r="D416" s="152">
        <v>420039.13298139506</v>
      </c>
      <c r="E416" s="148"/>
      <c r="F416" s="148"/>
    </row>
    <row r="417" spans="1:6" ht="33.75" hidden="1" customHeight="1" outlineLevel="1">
      <c r="A417" s="163" t="s">
        <v>222</v>
      </c>
      <c r="B417" s="164"/>
      <c r="C417" s="165">
        <v>37536</v>
      </c>
      <c r="D417" s="152">
        <v>36264441.25999999</v>
      </c>
      <c r="E417" s="148"/>
      <c r="F417" s="148"/>
    </row>
    <row r="418" spans="1:6" ht="33.75" hidden="1" customHeight="1" outlineLevel="1">
      <c r="A418" s="163" t="s">
        <v>278</v>
      </c>
      <c r="B418" s="164"/>
      <c r="C418" s="165">
        <v>833</v>
      </c>
      <c r="D418" s="152">
        <v>830213</v>
      </c>
      <c r="E418" s="148"/>
      <c r="F418" s="148"/>
    </row>
    <row r="419" spans="1:6" ht="33.75" hidden="1" customHeight="1" outlineLevel="1">
      <c r="A419" s="163" t="s">
        <v>223</v>
      </c>
      <c r="B419" s="164"/>
      <c r="C419" s="165">
        <v>833</v>
      </c>
      <c r="D419" s="152">
        <v>830213</v>
      </c>
      <c r="E419" s="148"/>
      <c r="F419" s="148"/>
    </row>
    <row r="420" spans="1:6" ht="33.75" hidden="1" customHeight="1" outlineLevel="1">
      <c r="A420" s="163" t="s">
        <v>224</v>
      </c>
      <c r="B420" s="164"/>
      <c r="C420" s="165">
        <v>12471</v>
      </c>
      <c r="D420" s="152">
        <v>13031467</v>
      </c>
      <c r="E420" s="148"/>
      <c r="F420" s="148"/>
    </row>
    <row r="421" spans="1:6" ht="33.75" hidden="1" customHeight="1" outlineLevel="1">
      <c r="A421" s="163" t="s">
        <v>225</v>
      </c>
      <c r="B421" s="164"/>
      <c r="C421" s="165">
        <v>11382</v>
      </c>
      <c r="D421" s="152">
        <v>17362128.039999999</v>
      </c>
      <c r="E421" s="148"/>
      <c r="F421" s="148"/>
    </row>
    <row r="422" spans="1:6" ht="14.1" customHeight="1" collapsed="1">
      <c r="A422" s="167" t="s">
        <v>305</v>
      </c>
      <c r="B422" s="164">
        <v>300</v>
      </c>
      <c r="C422" s="165">
        <f>SUM($C$394:$C$421)</f>
        <v>303031.96296229528</v>
      </c>
      <c r="D422" s="152">
        <f>SUM($D$394:$D$421)</f>
        <v>304765818.48475403</v>
      </c>
      <c r="E422" s="148"/>
      <c r="F422" s="148"/>
    </row>
    <row r="423" spans="1:6" ht="33.75" hidden="1" customHeight="1" outlineLevel="1">
      <c r="A423" s="163" t="s">
        <v>322</v>
      </c>
      <c r="B423" s="164"/>
      <c r="C423" s="165">
        <v>0</v>
      </c>
      <c r="D423" s="152">
        <v>0</v>
      </c>
      <c r="E423" s="148"/>
      <c r="F423" s="148"/>
    </row>
    <row r="424" spans="1:6" ht="33.75" hidden="1" customHeight="1" outlineLevel="1">
      <c r="A424" s="163" t="s">
        <v>272</v>
      </c>
      <c r="B424" s="164"/>
      <c r="C424" s="165">
        <v>189</v>
      </c>
      <c r="D424" s="152">
        <v>440585</v>
      </c>
      <c r="E424" s="148"/>
      <c r="F424" s="148"/>
    </row>
    <row r="425" spans="1:6" ht="33.75" hidden="1" customHeight="1" outlineLevel="1">
      <c r="A425" s="163" t="s">
        <v>203</v>
      </c>
      <c r="B425" s="164"/>
      <c r="C425" s="165">
        <v>7550</v>
      </c>
      <c r="D425" s="152">
        <v>10080523</v>
      </c>
      <c r="E425" s="148"/>
      <c r="F425" s="148"/>
    </row>
    <row r="426" spans="1:6" ht="33.75" hidden="1" customHeight="1" outlineLevel="1">
      <c r="A426" s="163" t="s">
        <v>204</v>
      </c>
      <c r="B426" s="164"/>
      <c r="C426" s="165">
        <v>5052</v>
      </c>
      <c r="D426" s="152">
        <v>6670450</v>
      </c>
      <c r="E426" s="148"/>
      <c r="F426" s="148"/>
    </row>
    <row r="427" spans="1:6" ht="33.75" hidden="1" customHeight="1" outlineLevel="1">
      <c r="A427" s="163" t="s">
        <v>205</v>
      </c>
      <c r="B427" s="164"/>
      <c r="C427" s="166">
        <v>0</v>
      </c>
      <c r="D427" s="151">
        <v>0</v>
      </c>
      <c r="E427" s="148"/>
      <c r="F427" s="148"/>
    </row>
    <row r="428" spans="1:6" ht="33.75" hidden="1" customHeight="1" outlineLevel="1">
      <c r="A428" s="163" t="s">
        <v>206</v>
      </c>
      <c r="B428" s="164"/>
      <c r="C428" s="166">
        <v>1394</v>
      </c>
      <c r="D428" s="151">
        <v>2002490.0999999996</v>
      </c>
      <c r="E428" s="148"/>
      <c r="F428" s="148"/>
    </row>
    <row r="429" spans="1:6" ht="33.75" hidden="1" customHeight="1" outlineLevel="1">
      <c r="A429" s="163" t="s">
        <v>207</v>
      </c>
      <c r="B429" s="164"/>
      <c r="C429" s="166">
        <v>6</v>
      </c>
      <c r="D429" s="151">
        <v>13338</v>
      </c>
      <c r="E429" s="148"/>
      <c r="F429" s="148"/>
    </row>
    <row r="430" spans="1:6" ht="33.75" hidden="1" customHeight="1" outlineLevel="1">
      <c r="A430" s="163" t="s">
        <v>208</v>
      </c>
      <c r="B430" s="164"/>
      <c r="C430" s="165">
        <v>13985</v>
      </c>
      <c r="D430" s="152">
        <v>18852906</v>
      </c>
      <c r="E430" s="148"/>
      <c r="F430" s="148"/>
    </row>
    <row r="431" spans="1:6" ht="33.75" hidden="1" customHeight="1" outlineLevel="1">
      <c r="A431" s="163" t="s">
        <v>209</v>
      </c>
      <c r="B431" s="164"/>
      <c r="C431" s="165">
        <v>3208</v>
      </c>
      <c r="D431" s="152">
        <v>4315011</v>
      </c>
      <c r="E431" s="148"/>
      <c r="F431" s="148"/>
    </row>
    <row r="432" spans="1:6" ht="33.75" hidden="1" customHeight="1" outlineLevel="1">
      <c r="A432" s="163" t="s">
        <v>211</v>
      </c>
      <c r="B432" s="164"/>
      <c r="C432" s="165">
        <v>19720</v>
      </c>
      <c r="D432" s="152">
        <v>26829047</v>
      </c>
      <c r="E432" s="148"/>
      <c r="F432" s="148"/>
    </row>
    <row r="433" spans="1:6" ht="33.75" hidden="1" customHeight="1" outlineLevel="1">
      <c r="A433" s="163" t="s">
        <v>212</v>
      </c>
      <c r="B433" s="164"/>
      <c r="C433" s="165">
        <v>20651</v>
      </c>
      <c r="D433" s="152">
        <v>28003635</v>
      </c>
      <c r="E433" s="148"/>
      <c r="F433" s="148"/>
    </row>
    <row r="434" spans="1:6" ht="33.75" hidden="1" customHeight="1" outlineLevel="1">
      <c r="A434" s="163" t="s">
        <v>213</v>
      </c>
      <c r="B434" s="164"/>
      <c r="C434" s="165">
        <v>7914</v>
      </c>
      <c r="D434" s="152">
        <v>10177446</v>
      </c>
      <c r="E434" s="148"/>
      <c r="F434" s="148"/>
    </row>
    <row r="435" spans="1:6" ht="33.75" hidden="1" customHeight="1" outlineLevel="1">
      <c r="A435" s="163" t="s">
        <v>214</v>
      </c>
      <c r="B435" s="164"/>
      <c r="C435" s="165">
        <v>10766</v>
      </c>
      <c r="D435" s="152">
        <v>14647927.9</v>
      </c>
      <c r="E435" s="148"/>
      <c r="F435" s="148"/>
    </row>
    <row r="436" spans="1:6" ht="33.75" hidden="1" customHeight="1" outlineLevel="1">
      <c r="A436" s="163" t="s">
        <v>273</v>
      </c>
      <c r="B436" s="164"/>
      <c r="C436" s="165">
        <v>0</v>
      </c>
      <c r="D436" s="152">
        <v>0</v>
      </c>
      <c r="E436" s="148"/>
      <c r="F436" s="148"/>
    </row>
    <row r="437" spans="1:6" ht="33.75" hidden="1" customHeight="1" outlineLevel="1">
      <c r="A437" s="163" t="s">
        <v>215</v>
      </c>
      <c r="B437" s="164"/>
      <c r="C437" s="165">
        <v>1746</v>
      </c>
      <c r="D437" s="152">
        <v>3705413.9899999998</v>
      </c>
      <c r="E437" s="148"/>
      <c r="F437" s="148"/>
    </row>
    <row r="438" spans="1:6" ht="33.75" hidden="1" customHeight="1" outlineLevel="1">
      <c r="A438" s="163" t="s">
        <v>216</v>
      </c>
      <c r="B438" s="164"/>
      <c r="C438" s="165">
        <v>0</v>
      </c>
      <c r="D438" s="152">
        <v>0</v>
      </c>
      <c r="E438" s="148"/>
      <c r="F438" s="148"/>
    </row>
    <row r="439" spans="1:6" ht="33.75" hidden="1" customHeight="1" outlineLevel="1">
      <c r="A439" s="163" t="s">
        <v>217</v>
      </c>
      <c r="B439" s="164"/>
      <c r="C439" s="165">
        <v>5913.2051551026534</v>
      </c>
      <c r="D439" s="152">
        <v>6471892.8631897904</v>
      </c>
      <c r="E439" s="148"/>
      <c r="F439" s="148"/>
    </row>
    <row r="440" spans="1:6" ht="33.75" hidden="1" customHeight="1" outlineLevel="1">
      <c r="A440" s="163" t="s">
        <v>218</v>
      </c>
      <c r="B440" s="164"/>
      <c r="C440" s="165">
        <v>15634</v>
      </c>
      <c r="D440" s="152">
        <v>21143324</v>
      </c>
      <c r="E440" s="148"/>
      <c r="F440" s="148"/>
    </row>
    <row r="441" spans="1:6" ht="33.75" hidden="1" customHeight="1" outlineLevel="1">
      <c r="A441" s="163" t="s">
        <v>219</v>
      </c>
      <c r="B441" s="164"/>
      <c r="C441" s="165">
        <v>2223</v>
      </c>
      <c r="D441" s="152">
        <v>3179230</v>
      </c>
      <c r="E441" s="148"/>
      <c r="F441" s="148"/>
    </row>
    <row r="442" spans="1:6" ht="33.75" hidden="1" customHeight="1" outlineLevel="1">
      <c r="A442" s="163" t="s">
        <v>323</v>
      </c>
      <c r="B442" s="164"/>
      <c r="C442" s="165">
        <v>141</v>
      </c>
      <c r="D442" s="152">
        <v>191756</v>
      </c>
      <c r="E442" s="148"/>
      <c r="F442" s="148"/>
    </row>
    <row r="443" spans="1:6" ht="33.75" hidden="1" customHeight="1" outlineLevel="1">
      <c r="A443" s="163" t="s">
        <v>220</v>
      </c>
      <c r="B443" s="164"/>
      <c r="C443" s="165">
        <v>47</v>
      </c>
      <c r="D443" s="152">
        <v>63683.69</v>
      </c>
      <c r="E443" s="148"/>
      <c r="F443" s="148"/>
    </row>
    <row r="444" spans="1:6" ht="33.75" hidden="1" customHeight="1" outlineLevel="1">
      <c r="A444" s="163" t="s">
        <v>221</v>
      </c>
      <c r="B444" s="164"/>
      <c r="C444" s="165">
        <v>434</v>
      </c>
      <c r="D444" s="152">
        <v>605829.1</v>
      </c>
      <c r="E444" s="148"/>
      <c r="F444" s="148"/>
    </row>
    <row r="445" spans="1:6" ht="33.75" hidden="1" customHeight="1" outlineLevel="1">
      <c r="A445" s="163" t="s">
        <v>274</v>
      </c>
      <c r="B445" s="164"/>
      <c r="C445" s="165">
        <v>187.55981305459298</v>
      </c>
      <c r="D445" s="152">
        <v>242136.73577048321</v>
      </c>
      <c r="E445" s="148"/>
      <c r="F445" s="148"/>
    </row>
    <row r="446" spans="1:6" ht="33.75" hidden="1" customHeight="1" outlineLevel="1">
      <c r="A446" s="163" t="s">
        <v>222</v>
      </c>
      <c r="B446" s="164"/>
      <c r="C446" s="165">
        <v>19898</v>
      </c>
      <c r="D446" s="152">
        <v>26673222.190000001</v>
      </c>
      <c r="E446" s="148"/>
      <c r="F446" s="148"/>
    </row>
    <row r="447" spans="1:6" ht="33.75" hidden="1" customHeight="1" outlineLevel="1">
      <c r="A447" s="163" t="s">
        <v>278</v>
      </c>
      <c r="B447" s="164"/>
      <c r="C447" s="165">
        <v>234</v>
      </c>
      <c r="D447" s="152">
        <v>321193</v>
      </c>
      <c r="E447" s="148"/>
      <c r="F447" s="148"/>
    </row>
    <row r="448" spans="1:6" ht="33.75" hidden="1" customHeight="1" outlineLevel="1">
      <c r="A448" s="163" t="s">
        <v>223</v>
      </c>
      <c r="B448" s="164"/>
      <c r="C448" s="165">
        <v>234</v>
      </c>
      <c r="D448" s="152">
        <v>321193</v>
      </c>
      <c r="E448" s="148"/>
      <c r="F448" s="148"/>
    </row>
    <row r="449" spans="1:6" ht="33.75" hidden="1" customHeight="1" outlineLevel="1">
      <c r="A449" s="163" t="s">
        <v>224</v>
      </c>
      <c r="B449" s="164"/>
      <c r="C449" s="165">
        <v>5847</v>
      </c>
      <c r="D449" s="152">
        <v>8107394.8900000015</v>
      </c>
      <c r="E449" s="148"/>
      <c r="F449" s="148"/>
    </row>
    <row r="450" spans="1:6" ht="33.75" hidden="1" customHeight="1" outlineLevel="1">
      <c r="A450" s="163" t="s">
        <v>225</v>
      </c>
      <c r="B450" s="164"/>
      <c r="C450" s="165">
        <v>5341</v>
      </c>
      <c r="D450" s="152">
        <v>10619292.09</v>
      </c>
      <c r="E450" s="148"/>
      <c r="F450" s="148"/>
    </row>
    <row r="451" spans="1:6" ht="14.1" customHeight="1" collapsed="1">
      <c r="A451" s="167" t="s">
        <v>306</v>
      </c>
      <c r="B451" s="164">
        <v>400</v>
      </c>
      <c r="C451" s="165">
        <f>SUM($C$423:$C$450)</f>
        <v>148314.76496815725</v>
      </c>
      <c r="D451" s="152">
        <f>SUM($D$423:$D$450)</f>
        <v>203678920.54896027</v>
      </c>
      <c r="E451" s="148"/>
      <c r="F451" s="148"/>
    </row>
    <row r="452" spans="1:6" ht="33.75" hidden="1" customHeight="1" outlineLevel="1">
      <c r="A452" s="163" t="s">
        <v>322</v>
      </c>
      <c r="B452" s="164"/>
      <c r="C452" s="165">
        <v>0</v>
      </c>
      <c r="D452" s="152">
        <v>0</v>
      </c>
      <c r="E452" s="148"/>
      <c r="F452" s="148"/>
    </row>
    <row r="453" spans="1:6" ht="33.75" hidden="1" customHeight="1" outlineLevel="1">
      <c r="A453" s="163" t="s">
        <v>272</v>
      </c>
      <c r="B453" s="164"/>
      <c r="C453" s="165">
        <v>189</v>
      </c>
      <c r="D453" s="152">
        <v>662740</v>
      </c>
      <c r="E453" s="148"/>
      <c r="F453" s="148"/>
    </row>
    <row r="454" spans="1:6" ht="33.75" hidden="1" customHeight="1" outlineLevel="1">
      <c r="A454" s="163" t="s">
        <v>203</v>
      </c>
      <c r="B454" s="164"/>
      <c r="C454" s="165">
        <v>3604</v>
      </c>
      <c r="D454" s="152">
        <v>5752924</v>
      </c>
      <c r="E454" s="148"/>
      <c r="F454" s="148"/>
    </row>
    <row r="455" spans="1:6" ht="33.75" hidden="1" customHeight="1" outlineLevel="1">
      <c r="A455" s="163" t="s">
        <v>204</v>
      </c>
      <c r="B455" s="164"/>
      <c r="C455" s="165">
        <v>2466</v>
      </c>
      <c r="D455" s="152">
        <v>4175760</v>
      </c>
      <c r="E455" s="148"/>
      <c r="F455" s="148"/>
    </row>
    <row r="456" spans="1:6" ht="33.75" hidden="1" customHeight="1" outlineLevel="1">
      <c r="A456" s="163" t="s">
        <v>205</v>
      </c>
      <c r="B456" s="164"/>
      <c r="C456" s="166">
        <v>0</v>
      </c>
      <c r="D456" s="151">
        <v>0</v>
      </c>
      <c r="E456" s="148"/>
      <c r="F456" s="148"/>
    </row>
    <row r="457" spans="1:6" ht="33.75" hidden="1" customHeight="1" outlineLevel="1">
      <c r="A457" s="163" t="s">
        <v>206</v>
      </c>
      <c r="B457" s="164"/>
      <c r="C457" s="166">
        <v>486</v>
      </c>
      <c r="D457" s="151">
        <v>871588.39999999991</v>
      </c>
      <c r="E457" s="148"/>
      <c r="F457" s="148"/>
    </row>
    <row r="458" spans="1:6" ht="33.75" hidden="1" customHeight="1" outlineLevel="1">
      <c r="A458" s="163" t="s">
        <v>207</v>
      </c>
      <c r="B458" s="164"/>
      <c r="C458" s="166">
        <v>5</v>
      </c>
      <c r="D458" s="151">
        <v>13365</v>
      </c>
      <c r="E458" s="148"/>
      <c r="F458" s="148"/>
    </row>
    <row r="459" spans="1:6" ht="33.75" hidden="1" customHeight="1" outlineLevel="1">
      <c r="A459" s="163" t="s">
        <v>208</v>
      </c>
      <c r="B459" s="164"/>
      <c r="C459" s="165">
        <v>7549</v>
      </c>
      <c r="D459" s="152">
        <v>12612783</v>
      </c>
      <c r="E459" s="148"/>
      <c r="F459" s="148"/>
    </row>
    <row r="460" spans="1:6" ht="33.75" hidden="1" customHeight="1" outlineLevel="1">
      <c r="A460" s="163" t="s">
        <v>209</v>
      </c>
      <c r="B460" s="164"/>
      <c r="C460" s="165">
        <v>1657</v>
      </c>
      <c r="D460" s="152">
        <v>2796434</v>
      </c>
      <c r="E460" s="148"/>
      <c r="F460" s="148"/>
    </row>
    <row r="461" spans="1:6" ht="33.75" hidden="1" customHeight="1" outlineLevel="1">
      <c r="A461" s="163" t="s">
        <v>211</v>
      </c>
      <c r="B461" s="164"/>
      <c r="C461" s="165">
        <v>9349</v>
      </c>
      <c r="D461" s="152">
        <v>15436164</v>
      </c>
      <c r="E461" s="148"/>
      <c r="F461" s="148"/>
    </row>
    <row r="462" spans="1:6" ht="33.75" hidden="1" customHeight="1" outlineLevel="1">
      <c r="A462" s="163" t="s">
        <v>212</v>
      </c>
      <c r="B462" s="164"/>
      <c r="C462" s="165">
        <v>10135</v>
      </c>
      <c r="D462" s="152">
        <v>17099423</v>
      </c>
      <c r="E462" s="148"/>
      <c r="F462" s="148"/>
    </row>
    <row r="463" spans="1:6" ht="33.75" hidden="1" customHeight="1" outlineLevel="1">
      <c r="A463" s="163" t="s">
        <v>213</v>
      </c>
      <c r="B463" s="164"/>
      <c r="C463" s="165">
        <v>3942</v>
      </c>
      <c r="D463" s="152">
        <v>6731688</v>
      </c>
      <c r="E463" s="148"/>
      <c r="F463" s="148"/>
    </row>
    <row r="464" spans="1:6" ht="33.75" hidden="1" customHeight="1" outlineLevel="1">
      <c r="A464" s="163" t="s">
        <v>214</v>
      </c>
      <c r="B464" s="164"/>
      <c r="C464" s="165">
        <v>5428</v>
      </c>
      <c r="D464" s="152">
        <v>8982087.3499999996</v>
      </c>
      <c r="E464" s="148"/>
      <c r="F464" s="148"/>
    </row>
    <row r="465" spans="1:6" ht="33.75" hidden="1" customHeight="1" outlineLevel="1">
      <c r="A465" s="163" t="s">
        <v>273</v>
      </c>
      <c r="B465" s="164"/>
      <c r="C465" s="165">
        <v>0</v>
      </c>
      <c r="D465" s="152">
        <v>0</v>
      </c>
      <c r="E465" s="148"/>
      <c r="F465" s="148"/>
    </row>
    <row r="466" spans="1:6" ht="33.75" hidden="1" customHeight="1" outlineLevel="1">
      <c r="A466" s="163" t="s">
        <v>215</v>
      </c>
      <c r="B466" s="164"/>
      <c r="C466" s="165">
        <v>960</v>
      </c>
      <c r="D466" s="152">
        <v>2517432.1</v>
      </c>
      <c r="E466" s="148"/>
      <c r="F466" s="148"/>
    </row>
    <row r="467" spans="1:6" ht="33.75" hidden="1" customHeight="1" outlineLevel="1">
      <c r="A467" s="163" t="s">
        <v>216</v>
      </c>
      <c r="B467" s="164"/>
      <c r="C467" s="165">
        <v>0</v>
      </c>
      <c r="D467" s="152">
        <v>0</v>
      </c>
      <c r="E467" s="148"/>
      <c r="F467" s="148"/>
    </row>
    <row r="468" spans="1:6" ht="33.75" hidden="1" customHeight="1" outlineLevel="1">
      <c r="A468" s="163" t="s">
        <v>217</v>
      </c>
      <c r="B468" s="164"/>
      <c r="C468" s="165">
        <v>2838.7444927319048</v>
      </c>
      <c r="D468" s="152">
        <v>3861874.7876767367</v>
      </c>
      <c r="E468" s="148"/>
      <c r="F468" s="148"/>
    </row>
    <row r="469" spans="1:6" ht="33.75" hidden="1" customHeight="1" outlineLevel="1">
      <c r="A469" s="163" t="s">
        <v>218</v>
      </c>
      <c r="B469" s="164"/>
      <c r="C469" s="165">
        <v>7705</v>
      </c>
      <c r="D469" s="152">
        <v>12879991</v>
      </c>
      <c r="E469" s="148"/>
      <c r="F469" s="148"/>
    </row>
    <row r="470" spans="1:6" ht="33.75" hidden="1" customHeight="1" outlineLevel="1">
      <c r="A470" s="163" t="s">
        <v>219</v>
      </c>
      <c r="B470" s="164"/>
      <c r="C470" s="165">
        <v>538</v>
      </c>
      <c r="D470" s="152">
        <v>1131498</v>
      </c>
      <c r="E470" s="148"/>
      <c r="F470" s="148"/>
    </row>
    <row r="471" spans="1:6" ht="33.75" hidden="1" customHeight="1" outlineLevel="1">
      <c r="A471" s="163" t="s">
        <v>323</v>
      </c>
      <c r="B471" s="164"/>
      <c r="C471" s="165">
        <v>70</v>
      </c>
      <c r="D471" s="152">
        <v>113470</v>
      </c>
      <c r="E471" s="148"/>
      <c r="F471" s="148"/>
    </row>
    <row r="472" spans="1:6" ht="33.75" hidden="1" customHeight="1" outlineLevel="1">
      <c r="A472" s="163" t="s">
        <v>220</v>
      </c>
      <c r="B472" s="164"/>
      <c r="C472" s="165">
        <v>12</v>
      </c>
      <c r="D472" s="152">
        <v>19876.75</v>
      </c>
      <c r="E472" s="148"/>
      <c r="F472" s="148"/>
    </row>
    <row r="473" spans="1:6" ht="33.75" hidden="1" customHeight="1" outlineLevel="1">
      <c r="A473" s="163" t="s">
        <v>221</v>
      </c>
      <c r="B473" s="164"/>
      <c r="C473" s="165">
        <v>171</v>
      </c>
      <c r="D473" s="152">
        <v>276793.8</v>
      </c>
      <c r="E473" s="148"/>
      <c r="F473" s="148"/>
    </row>
    <row r="474" spans="1:6" ht="33.75" hidden="1" customHeight="1" outlineLevel="1">
      <c r="A474" s="163" t="s">
        <v>274</v>
      </c>
      <c r="B474" s="164"/>
      <c r="C474" s="165">
        <v>62.655505823771023</v>
      </c>
      <c r="D474" s="152">
        <v>110523.1301524611</v>
      </c>
      <c r="E474" s="148"/>
      <c r="F474" s="148"/>
    </row>
    <row r="475" spans="1:6" ht="33.75" hidden="1" customHeight="1" outlineLevel="1">
      <c r="A475" s="163" t="s">
        <v>222</v>
      </c>
      <c r="B475" s="164"/>
      <c r="C475" s="165">
        <v>10247</v>
      </c>
      <c r="D475" s="152">
        <v>16939844.32</v>
      </c>
      <c r="E475" s="148"/>
      <c r="F475" s="148"/>
    </row>
    <row r="476" spans="1:6" ht="33.75" hidden="1" customHeight="1" outlineLevel="1">
      <c r="A476" s="163" t="s">
        <v>278</v>
      </c>
      <c r="B476" s="164"/>
      <c r="C476" s="165">
        <v>99</v>
      </c>
      <c r="D476" s="152">
        <v>176985</v>
      </c>
      <c r="E476" s="148"/>
      <c r="F476" s="148"/>
    </row>
    <row r="477" spans="1:6" ht="33.75" hidden="1" customHeight="1" outlineLevel="1">
      <c r="A477" s="163" t="s">
        <v>223</v>
      </c>
      <c r="B477" s="164"/>
      <c r="C477" s="165">
        <v>99</v>
      </c>
      <c r="D477" s="152">
        <v>176985</v>
      </c>
      <c r="E477" s="148"/>
      <c r="F477" s="148"/>
    </row>
    <row r="478" spans="1:6" ht="33.75" hidden="1" customHeight="1" outlineLevel="1">
      <c r="A478" s="163" t="s">
        <v>224</v>
      </c>
      <c r="B478" s="164"/>
      <c r="C478" s="165">
        <v>2623</v>
      </c>
      <c r="D478" s="152">
        <v>4499595.3299999991</v>
      </c>
      <c r="E478" s="148"/>
      <c r="F478" s="148"/>
    </row>
    <row r="479" spans="1:6" ht="33.75" hidden="1" customHeight="1" outlineLevel="1">
      <c r="A479" s="163" t="s">
        <v>225</v>
      </c>
      <c r="B479" s="164"/>
      <c r="C479" s="165">
        <v>2314</v>
      </c>
      <c r="D479" s="152">
        <v>5586894.4100000001</v>
      </c>
      <c r="E479" s="148"/>
      <c r="F479" s="148"/>
    </row>
    <row r="480" spans="1:6" ht="14.1" customHeight="1" collapsed="1">
      <c r="A480" s="167" t="s">
        <v>307</v>
      </c>
      <c r="B480" s="164">
        <v>500</v>
      </c>
      <c r="C480" s="165">
        <f>SUM($C$452:$C$479)</f>
        <v>72549.399998555673</v>
      </c>
      <c r="D480" s="152">
        <f>SUM($D$452:$D$479)</f>
        <v>123426720.37782918</v>
      </c>
      <c r="E480" s="148"/>
      <c r="F480" s="148"/>
    </row>
    <row r="481" spans="1:6" ht="33.75" hidden="1" customHeight="1" outlineLevel="1">
      <c r="A481" s="163" t="s">
        <v>322</v>
      </c>
      <c r="B481" s="164"/>
      <c r="C481" s="165">
        <v>0</v>
      </c>
      <c r="D481" s="152">
        <v>0</v>
      </c>
      <c r="E481" s="148"/>
      <c r="F481" s="148"/>
    </row>
    <row r="482" spans="1:6" ht="33.75" hidden="1" customHeight="1" outlineLevel="1">
      <c r="A482" s="163" t="s">
        <v>272</v>
      </c>
      <c r="B482" s="164"/>
      <c r="C482" s="165">
        <v>60</v>
      </c>
      <c r="D482" s="152">
        <v>384347</v>
      </c>
      <c r="E482" s="148"/>
      <c r="F482" s="148"/>
    </row>
    <row r="483" spans="1:6" ht="33.75" hidden="1" customHeight="1" outlineLevel="1">
      <c r="A483" s="163" t="s">
        <v>203</v>
      </c>
      <c r="B483" s="164"/>
      <c r="C483" s="165">
        <v>3588</v>
      </c>
      <c r="D483" s="152">
        <v>10015869</v>
      </c>
      <c r="E483" s="148"/>
      <c r="F483" s="148"/>
    </row>
    <row r="484" spans="1:6" ht="33.75" hidden="1" customHeight="1" outlineLevel="1">
      <c r="A484" s="163" t="s">
        <v>204</v>
      </c>
      <c r="B484" s="164"/>
      <c r="C484" s="165">
        <v>1909</v>
      </c>
      <c r="D484" s="152">
        <v>5422319</v>
      </c>
      <c r="E484" s="148"/>
      <c r="F484" s="148"/>
    </row>
    <row r="485" spans="1:6" ht="33.75" hidden="1" customHeight="1" outlineLevel="1">
      <c r="A485" s="163" t="s">
        <v>205</v>
      </c>
      <c r="B485" s="164"/>
      <c r="C485" s="166">
        <v>0</v>
      </c>
      <c r="D485" s="151">
        <v>0</v>
      </c>
      <c r="E485" s="148"/>
      <c r="F485" s="148"/>
    </row>
    <row r="486" spans="1:6" ht="33.75" hidden="1" customHeight="1" outlineLevel="1">
      <c r="A486" s="163" t="s">
        <v>206</v>
      </c>
      <c r="B486" s="164"/>
      <c r="C486" s="166">
        <v>0</v>
      </c>
      <c r="D486" s="151">
        <v>0</v>
      </c>
      <c r="E486" s="148"/>
      <c r="F486" s="148"/>
    </row>
    <row r="487" spans="1:6" ht="33.75" hidden="1" customHeight="1" outlineLevel="1">
      <c r="A487" s="163" t="s">
        <v>207</v>
      </c>
      <c r="B487" s="164"/>
      <c r="C487" s="166">
        <v>21</v>
      </c>
      <c r="D487" s="151">
        <v>98012</v>
      </c>
      <c r="E487" s="148"/>
      <c r="F487" s="148"/>
    </row>
    <row r="488" spans="1:6" ht="33.75" hidden="1" customHeight="1" outlineLevel="1">
      <c r="A488" s="163" t="s">
        <v>208</v>
      </c>
      <c r="B488" s="164"/>
      <c r="C488" s="165">
        <v>7315</v>
      </c>
      <c r="D488" s="152">
        <v>21146763</v>
      </c>
      <c r="E488" s="148"/>
      <c r="F488" s="148"/>
    </row>
    <row r="489" spans="1:6" ht="33.75" hidden="1" customHeight="1" outlineLevel="1">
      <c r="A489" s="163" t="s">
        <v>209</v>
      </c>
      <c r="B489" s="164"/>
      <c r="C489" s="165">
        <v>1678</v>
      </c>
      <c r="D489" s="152">
        <v>4752343</v>
      </c>
      <c r="E489" s="148"/>
      <c r="F489" s="148"/>
    </row>
    <row r="490" spans="1:6" ht="33.75" hidden="1" customHeight="1" outlineLevel="1">
      <c r="A490" s="163" t="s">
        <v>211</v>
      </c>
      <c r="B490" s="164"/>
      <c r="C490" s="165">
        <v>10228</v>
      </c>
      <c r="D490" s="152">
        <v>28678089</v>
      </c>
      <c r="E490" s="148"/>
      <c r="F490" s="148"/>
    </row>
    <row r="491" spans="1:6" ht="33.75" hidden="1" customHeight="1" outlineLevel="1">
      <c r="A491" s="163" t="s">
        <v>212</v>
      </c>
      <c r="B491" s="164"/>
      <c r="C491" s="165">
        <v>8173</v>
      </c>
      <c r="D491" s="152">
        <v>23949974</v>
      </c>
      <c r="E491" s="148"/>
      <c r="F491" s="148"/>
    </row>
    <row r="492" spans="1:6" ht="33.75" hidden="1" customHeight="1" outlineLevel="1">
      <c r="A492" s="163" t="s">
        <v>213</v>
      </c>
      <c r="B492" s="164"/>
      <c r="C492" s="165">
        <v>4156</v>
      </c>
      <c r="D492" s="152">
        <v>12607551</v>
      </c>
      <c r="E492" s="148"/>
      <c r="F492" s="148"/>
    </row>
    <row r="493" spans="1:6" ht="33.75" hidden="1" customHeight="1" outlineLevel="1">
      <c r="A493" s="163" t="s">
        <v>214</v>
      </c>
      <c r="B493" s="164"/>
      <c r="C493" s="165">
        <v>4947</v>
      </c>
      <c r="D493" s="152">
        <v>13918247.25</v>
      </c>
      <c r="E493" s="148"/>
      <c r="F493" s="148"/>
    </row>
    <row r="494" spans="1:6" ht="33.75" hidden="1" customHeight="1" outlineLevel="1">
      <c r="A494" s="163" t="s">
        <v>273</v>
      </c>
      <c r="B494" s="164"/>
      <c r="C494" s="165">
        <v>0</v>
      </c>
      <c r="D494" s="152">
        <v>0</v>
      </c>
      <c r="E494" s="148"/>
      <c r="F494" s="148"/>
    </row>
    <row r="495" spans="1:6" ht="33.75" hidden="1" customHeight="1" outlineLevel="1">
      <c r="A495" s="163" t="s">
        <v>215</v>
      </c>
      <c r="B495" s="164"/>
      <c r="C495" s="165">
        <v>960</v>
      </c>
      <c r="D495" s="152">
        <v>3631434.4099999992</v>
      </c>
      <c r="E495" s="148"/>
      <c r="F495" s="148"/>
    </row>
    <row r="496" spans="1:6" ht="33.75" hidden="1" customHeight="1" outlineLevel="1">
      <c r="A496" s="163" t="s">
        <v>216</v>
      </c>
      <c r="B496" s="164"/>
      <c r="C496" s="165">
        <v>0</v>
      </c>
      <c r="D496" s="152">
        <v>0</v>
      </c>
      <c r="E496" s="148"/>
      <c r="F496" s="148"/>
    </row>
    <row r="497" spans="1:6" ht="33.75" hidden="1" customHeight="1" outlineLevel="1">
      <c r="A497" s="163" t="s">
        <v>217</v>
      </c>
      <c r="B497" s="164"/>
      <c r="C497" s="165">
        <v>2569.1934662071035</v>
      </c>
      <c r="D497" s="152">
        <v>4816317.1132664448</v>
      </c>
      <c r="E497" s="148"/>
      <c r="F497" s="148"/>
    </row>
    <row r="498" spans="1:6" ht="33.75" hidden="1" customHeight="1" outlineLevel="1">
      <c r="A498" s="163" t="s">
        <v>218</v>
      </c>
      <c r="B498" s="164"/>
      <c r="C498" s="165">
        <v>6925</v>
      </c>
      <c r="D498" s="152">
        <v>20162961</v>
      </c>
      <c r="E498" s="148"/>
      <c r="F498" s="148"/>
    </row>
    <row r="499" spans="1:6" ht="33.75" hidden="1" customHeight="1" outlineLevel="1">
      <c r="A499" s="163" t="s">
        <v>219</v>
      </c>
      <c r="B499" s="164"/>
      <c r="C499" s="165">
        <v>198</v>
      </c>
      <c r="D499" s="152">
        <v>567759</v>
      </c>
      <c r="E499" s="148"/>
      <c r="F499" s="148"/>
    </row>
    <row r="500" spans="1:6" ht="33.75" hidden="1" customHeight="1" outlineLevel="1">
      <c r="A500" s="163" t="s">
        <v>323</v>
      </c>
      <c r="B500" s="164"/>
      <c r="C500" s="165">
        <v>35</v>
      </c>
      <c r="D500" s="152">
        <v>77636</v>
      </c>
      <c r="E500" s="148"/>
      <c r="F500" s="148"/>
    </row>
    <row r="501" spans="1:6" ht="33.75" hidden="1" customHeight="1" outlineLevel="1">
      <c r="A501" s="163" t="s">
        <v>220</v>
      </c>
      <c r="B501" s="164"/>
      <c r="C501" s="165">
        <v>2</v>
      </c>
      <c r="D501" s="152">
        <v>3699.3</v>
      </c>
      <c r="E501" s="148"/>
      <c r="F501" s="148"/>
    </row>
    <row r="502" spans="1:6" ht="33.75" hidden="1" customHeight="1" outlineLevel="1">
      <c r="A502" s="163" t="s">
        <v>221</v>
      </c>
      <c r="B502" s="164"/>
      <c r="C502" s="165">
        <v>198</v>
      </c>
      <c r="D502" s="152">
        <v>434053.4</v>
      </c>
      <c r="E502" s="148"/>
      <c r="F502" s="148"/>
    </row>
    <row r="503" spans="1:6" ht="33.75" hidden="1" customHeight="1" outlineLevel="1">
      <c r="A503" s="163" t="s">
        <v>274</v>
      </c>
      <c r="B503" s="164"/>
      <c r="C503" s="165">
        <v>23.639659790207784</v>
      </c>
      <c r="D503" s="152">
        <v>64950.272254422132</v>
      </c>
      <c r="E503" s="148"/>
      <c r="F503" s="148"/>
    </row>
    <row r="504" spans="1:6" ht="33.75" hidden="1" customHeight="1" outlineLevel="1">
      <c r="A504" s="163" t="s">
        <v>222</v>
      </c>
      <c r="B504" s="164"/>
      <c r="C504" s="165">
        <v>9924</v>
      </c>
      <c r="D504" s="152">
        <v>28555765.52</v>
      </c>
      <c r="E504" s="148"/>
      <c r="F504" s="148"/>
    </row>
    <row r="505" spans="1:6" ht="33.75" hidden="1" customHeight="1" outlineLevel="1">
      <c r="A505" s="163" t="s">
        <v>278</v>
      </c>
      <c r="B505" s="164"/>
      <c r="C505" s="165">
        <v>88</v>
      </c>
      <c r="D505" s="152">
        <v>234805</v>
      </c>
      <c r="E505" s="148"/>
      <c r="F505" s="148"/>
    </row>
    <row r="506" spans="1:6" ht="33.75" hidden="1" customHeight="1" outlineLevel="1">
      <c r="A506" s="163" t="s">
        <v>223</v>
      </c>
      <c r="B506" s="164"/>
      <c r="C506" s="165">
        <v>88</v>
      </c>
      <c r="D506" s="152">
        <v>234805</v>
      </c>
      <c r="E506" s="148"/>
      <c r="F506" s="148"/>
    </row>
    <row r="507" spans="1:6" ht="33.75" hidden="1" customHeight="1" outlineLevel="1">
      <c r="A507" s="163" t="s">
        <v>224</v>
      </c>
      <c r="B507" s="164"/>
      <c r="C507" s="165">
        <v>1984</v>
      </c>
      <c r="D507" s="152">
        <v>5748817.3700000001</v>
      </c>
      <c r="E507" s="148"/>
      <c r="F507" s="148"/>
    </row>
    <row r="508" spans="1:6" ht="33.75" hidden="1" customHeight="1" outlineLevel="1">
      <c r="A508" s="163" t="s">
        <v>225</v>
      </c>
      <c r="B508" s="164"/>
      <c r="C508" s="165">
        <v>1659</v>
      </c>
      <c r="D508" s="152">
        <v>6040869.5300000003</v>
      </c>
      <c r="E508" s="148"/>
      <c r="F508" s="148"/>
    </row>
    <row r="509" spans="1:6" ht="14.1" customHeight="1" collapsed="1">
      <c r="A509" s="167" t="s">
        <v>308</v>
      </c>
      <c r="B509" s="164">
        <v>1000</v>
      </c>
      <c r="C509" s="165">
        <f>SUM($C$481:$C$508)</f>
        <v>66728.833125997306</v>
      </c>
      <c r="D509" s="152">
        <f>SUM($D$481:$D$508)</f>
        <v>191547387.16552088</v>
      </c>
      <c r="E509" s="148"/>
      <c r="F509" s="148"/>
    </row>
    <row r="510" spans="1:6" ht="33.75" hidden="1" customHeight="1" outlineLevel="1">
      <c r="A510" s="163" t="s">
        <v>322</v>
      </c>
      <c r="B510" s="164"/>
      <c r="C510" s="165">
        <v>0</v>
      </c>
      <c r="D510" s="152">
        <v>0</v>
      </c>
      <c r="E510" s="148"/>
      <c r="F510" s="148"/>
    </row>
    <row r="511" spans="1:6" ht="33.75" hidden="1" customHeight="1" outlineLevel="1">
      <c r="A511" s="163" t="s">
        <v>272</v>
      </c>
      <c r="B511" s="164"/>
      <c r="C511" s="165">
        <v>8</v>
      </c>
      <c r="D511" s="152">
        <v>76568</v>
      </c>
      <c r="E511" s="148"/>
      <c r="F511" s="148"/>
    </row>
    <row r="512" spans="1:6" ht="33.75" hidden="1" customHeight="1" outlineLevel="1">
      <c r="A512" s="163" t="s">
        <v>203</v>
      </c>
      <c r="B512" s="164"/>
      <c r="C512" s="165">
        <v>960</v>
      </c>
      <c r="D512" s="152">
        <v>5173235</v>
      </c>
      <c r="E512" s="148"/>
      <c r="F512" s="148"/>
    </row>
    <row r="513" spans="1:6" ht="33.75" hidden="1" customHeight="1" outlineLevel="1">
      <c r="A513" s="163" t="s">
        <v>204</v>
      </c>
      <c r="B513" s="164"/>
      <c r="C513" s="165">
        <v>487</v>
      </c>
      <c r="D513" s="152">
        <v>2614385</v>
      </c>
      <c r="E513" s="148"/>
      <c r="F513" s="148"/>
    </row>
    <row r="514" spans="1:6" ht="33.75" hidden="1" customHeight="1" outlineLevel="1">
      <c r="A514" s="163" t="s">
        <v>205</v>
      </c>
      <c r="B514" s="164"/>
      <c r="C514" s="166">
        <v>0</v>
      </c>
      <c r="D514" s="151">
        <v>0</v>
      </c>
      <c r="E514" s="148"/>
      <c r="F514" s="148"/>
    </row>
    <row r="515" spans="1:6" ht="33.75" hidden="1" customHeight="1" outlineLevel="1">
      <c r="A515" s="163" t="s">
        <v>206</v>
      </c>
      <c r="B515" s="164"/>
      <c r="C515" s="166">
        <v>0</v>
      </c>
      <c r="D515" s="151">
        <v>0</v>
      </c>
      <c r="E515" s="148"/>
      <c r="F515" s="148"/>
    </row>
    <row r="516" spans="1:6" ht="33.75" hidden="1" customHeight="1" outlineLevel="1">
      <c r="A516" s="163" t="s">
        <v>207</v>
      </c>
      <c r="B516" s="164"/>
      <c r="C516" s="166">
        <v>23</v>
      </c>
      <c r="D516" s="151">
        <v>178748</v>
      </c>
      <c r="E516" s="148"/>
      <c r="F516" s="148"/>
    </row>
    <row r="517" spans="1:6" ht="33.75" hidden="1" customHeight="1" outlineLevel="1">
      <c r="A517" s="163" t="s">
        <v>208</v>
      </c>
      <c r="B517" s="164"/>
      <c r="C517" s="165">
        <v>2877</v>
      </c>
      <c r="D517" s="152">
        <v>15315866</v>
      </c>
      <c r="E517" s="148"/>
      <c r="F517" s="148"/>
    </row>
    <row r="518" spans="1:6" ht="33.75" hidden="1" customHeight="1" outlineLevel="1">
      <c r="A518" s="163" t="s">
        <v>209</v>
      </c>
      <c r="B518" s="164"/>
      <c r="C518" s="165">
        <v>498</v>
      </c>
      <c r="D518" s="152">
        <v>2626993</v>
      </c>
      <c r="E518" s="148"/>
      <c r="F518" s="148"/>
    </row>
    <row r="519" spans="1:6" ht="33.75" hidden="1" customHeight="1" outlineLevel="1">
      <c r="A519" s="163" t="s">
        <v>211</v>
      </c>
      <c r="B519" s="164"/>
      <c r="C519" s="165">
        <v>4256</v>
      </c>
      <c r="D519" s="152">
        <v>21599280</v>
      </c>
      <c r="E519" s="148"/>
      <c r="F519" s="148"/>
    </row>
    <row r="520" spans="1:6" ht="33.75" hidden="1" customHeight="1" outlineLevel="1">
      <c r="A520" s="163" t="s">
        <v>212</v>
      </c>
      <c r="B520" s="164"/>
      <c r="C520" s="165">
        <v>2250</v>
      </c>
      <c r="D520" s="152">
        <v>12181695</v>
      </c>
      <c r="E520" s="148"/>
      <c r="F520" s="148"/>
    </row>
    <row r="521" spans="1:6" ht="33.75" hidden="1" customHeight="1" outlineLevel="1">
      <c r="A521" s="163" t="s">
        <v>213</v>
      </c>
      <c r="B521" s="164"/>
      <c r="C521" s="165">
        <v>1732</v>
      </c>
      <c r="D521" s="152">
        <v>9721545</v>
      </c>
      <c r="E521" s="148"/>
      <c r="F521" s="148"/>
    </row>
    <row r="522" spans="1:6" ht="33.75" hidden="1" customHeight="1" outlineLevel="1">
      <c r="A522" s="163" t="s">
        <v>214</v>
      </c>
      <c r="B522" s="164"/>
      <c r="C522" s="165">
        <v>1207</v>
      </c>
      <c r="D522" s="152">
        <v>6387507.4800000004</v>
      </c>
      <c r="E522" s="148"/>
      <c r="F522" s="148"/>
    </row>
    <row r="523" spans="1:6" ht="33.75" hidden="1" customHeight="1" outlineLevel="1">
      <c r="A523" s="163" t="s">
        <v>273</v>
      </c>
      <c r="B523" s="164"/>
      <c r="C523" s="165">
        <v>0</v>
      </c>
      <c r="D523" s="152">
        <v>0</v>
      </c>
      <c r="E523" s="148"/>
      <c r="F523" s="148"/>
    </row>
    <row r="524" spans="1:6" ht="33.75" hidden="1" customHeight="1" outlineLevel="1">
      <c r="A524" s="163" t="s">
        <v>215</v>
      </c>
      <c r="B524" s="164"/>
      <c r="C524" s="165">
        <v>279</v>
      </c>
      <c r="D524" s="152">
        <v>1885708</v>
      </c>
      <c r="E524" s="148"/>
      <c r="F524" s="148"/>
    </row>
    <row r="525" spans="1:6" ht="33.75" hidden="1" customHeight="1" outlineLevel="1">
      <c r="A525" s="163" t="s">
        <v>216</v>
      </c>
      <c r="B525" s="164"/>
      <c r="C525" s="165">
        <v>0</v>
      </c>
      <c r="D525" s="152">
        <v>0</v>
      </c>
      <c r="E525" s="148"/>
      <c r="F525" s="148"/>
    </row>
    <row r="526" spans="1:6" ht="33.75" hidden="1" customHeight="1" outlineLevel="1">
      <c r="A526" s="163" t="s">
        <v>217</v>
      </c>
      <c r="B526" s="164"/>
      <c r="C526" s="165">
        <v>372.18342574554174</v>
      </c>
      <c r="D526" s="152">
        <v>1573490.6412793733</v>
      </c>
      <c r="E526" s="148"/>
      <c r="F526" s="148"/>
    </row>
    <row r="527" spans="1:6" ht="33.75" hidden="1" customHeight="1" outlineLevel="1">
      <c r="A527" s="163" t="s">
        <v>218</v>
      </c>
      <c r="B527" s="164"/>
      <c r="C527" s="165">
        <v>2119</v>
      </c>
      <c r="D527" s="152">
        <v>11271241</v>
      </c>
      <c r="E527" s="148"/>
      <c r="F527" s="148"/>
    </row>
    <row r="528" spans="1:6" ht="33.75" hidden="1" customHeight="1" outlineLevel="1">
      <c r="A528" s="163" t="s">
        <v>219</v>
      </c>
      <c r="B528" s="164"/>
      <c r="C528" s="165">
        <v>0</v>
      </c>
      <c r="D528" s="152">
        <v>0</v>
      </c>
      <c r="E528" s="148"/>
      <c r="F528" s="148"/>
    </row>
    <row r="529" spans="1:6" ht="33.75" hidden="1" customHeight="1" outlineLevel="1">
      <c r="A529" s="163" t="s">
        <v>323</v>
      </c>
      <c r="B529" s="164"/>
      <c r="C529" s="165">
        <v>6</v>
      </c>
      <c r="D529" s="152">
        <v>19265</v>
      </c>
      <c r="E529" s="148"/>
      <c r="F529" s="148"/>
    </row>
    <row r="530" spans="1:6" ht="33.75" hidden="1" customHeight="1" outlineLevel="1">
      <c r="A530" s="163" t="s">
        <v>220</v>
      </c>
      <c r="B530" s="164"/>
      <c r="C530" s="165">
        <v>1</v>
      </c>
      <c r="D530" s="152">
        <v>3348</v>
      </c>
      <c r="E530" s="148"/>
      <c r="F530" s="148"/>
    </row>
    <row r="531" spans="1:6" ht="33.75" hidden="1" customHeight="1" outlineLevel="1">
      <c r="A531" s="163" t="s">
        <v>221</v>
      </c>
      <c r="B531" s="164"/>
      <c r="C531" s="165">
        <v>41</v>
      </c>
      <c r="D531" s="152">
        <v>120735.59999999999</v>
      </c>
      <c r="E531" s="148"/>
      <c r="F531" s="148"/>
    </row>
    <row r="532" spans="1:6" ht="33.75" hidden="1" customHeight="1" outlineLevel="1">
      <c r="A532" s="163" t="s">
        <v>274</v>
      </c>
      <c r="B532" s="164"/>
      <c r="C532" s="165">
        <v>0</v>
      </c>
      <c r="D532" s="152">
        <v>0</v>
      </c>
      <c r="E532" s="148"/>
      <c r="F532" s="148"/>
    </row>
    <row r="533" spans="1:6" ht="33.75" hidden="1" customHeight="1" outlineLevel="1">
      <c r="A533" s="163" t="s">
        <v>222</v>
      </c>
      <c r="B533" s="164"/>
      <c r="C533" s="165">
        <v>2915</v>
      </c>
      <c r="D533" s="152">
        <v>14962997.18</v>
      </c>
      <c r="E533" s="148"/>
      <c r="F533" s="148"/>
    </row>
    <row r="534" spans="1:6" ht="33.75" hidden="1" customHeight="1" outlineLevel="1">
      <c r="A534" s="163" t="s">
        <v>278</v>
      </c>
      <c r="B534" s="164"/>
      <c r="C534" s="165">
        <v>11</v>
      </c>
      <c r="D534" s="152">
        <v>57750</v>
      </c>
      <c r="E534" s="148"/>
      <c r="F534" s="148"/>
    </row>
    <row r="535" spans="1:6" ht="33.75" hidden="1" customHeight="1" outlineLevel="1">
      <c r="A535" s="163" t="s">
        <v>223</v>
      </c>
      <c r="B535" s="164"/>
      <c r="C535" s="165">
        <v>11</v>
      </c>
      <c r="D535" s="152">
        <v>57750</v>
      </c>
      <c r="E535" s="148"/>
      <c r="F535" s="148"/>
    </row>
    <row r="536" spans="1:6" ht="33.75" hidden="1" customHeight="1" outlineLevel="1">
      <c r="A536" s="163" t="s">
        <v>224</v>
      </c>
      <c r="B536" s="164"/>
      <c r="C536" s="165">
        <v>455</v>
      </c>
      <c r="D536" s="152">
        <v>2234055.6999999997</v>
      </c>
      <c r="E536" s="148"/>
      <c r="F536" s="148"/>
    </row>
    <row r="537" spans="1:6" ht="33.75" hidden="1" customHeight="1" outlineLevel="1">
      <c r="A537" s="163" t="s">
        <v>225</v>
      </c>
      <c r="B537" s="164"/>
      <c r="C537" s="165">
        <v>500</v>
      </c>
      <c r="D537" s="152">
        <v>3417770.14</v>
      </c>
      <c r="E537" s="148"/>
      <c r="F537" s="148"/>
    </row>
    <row r="538" spans="1:6" ht="14.1" customHeight="1" collapsed="1">
      <c r="A538" s="167" t="s">
        <v>309</v>
      </c>
      <c r="B538" s="164">
        <v>2000</v>
      </c>
      <c r="C538" s="165">
        <f>SUM($C$510:$C$537)</f>
        <v>21008.183425745541</v>
      </c>
      <c r="D538" s="152">
        <f>SUM($D$510:$D$537)</f>
        <v>111479933.74127936</v>
      </c>
      <c r="E538" s="148"/>
      <c r="F538" s="148"/>
    </row>
    <row r="539" spans="1:6" ht="33.75" hidden="1" customHeight="1" outlineLevel="1">
      <c r="A539" s="163" t="s">
        <v>322</v>
      </c>
      <c r="B539" s="164"/>
      <c r="C539" s="165">
        <v>0</v>
      </c>
      <c r="D539" s="152">
        <v>0</v>
      </c>
      <c r="E539" s="148"/>
      <c r="F539" s="148"/>
    </row>
    <row r="540" spans="1:6" ht="33.75" hidden="1" customHeight="1" outlineLevel="1">
      <c r="A540" s="163" t="s">
        <v>272</v>
      </c>
      <c r="B540" s="164"/>
      <c r="C540" s="165">
        <v>5</v>
      </c>
      <c r="D540" s="152">
        <v>67300</v>
      </c>
      <c r="E540" s="148"/>
      <c r="F540" s="148"/>
    </row>
    <row r="541" spans="1:6" ht="33.75" hidden="1" customHeight="1" outlineLevel="1">
      <c r="A541" s="163" t="s">
        <v>203</v>
      </c>
      <c r="B541" s="164"/>
      <c r="C541" s="165">
        <v>247</v>
      </c>
      <c r="D541" s="152">
        <v>2161996</v>
      </c>
      <c r="E541" s="148"/>
      <c r="F541" s="148"/>
    </row>
    <row r="542" spans="1:6" ht="33.75" hidden="1" customHeight="1" outlineLevel="1">
      <c r="A542" s="163" t="s">
        <v>204</v>
      </c>
      <c r="B542" s="164"/>
      <c r="C542" s="165">
        <v>104</v>
      </c>
      <c r="D542" s="152">
        <v>946127</v>
      </c>
      <c r="E542" s="148"/>
      <c r="F542" s="148"/>
    </row>
    <row r="543" spans="1:6" ht="33.75" hidden="1" customHeight="1" outlineLevel="1">
      <c r="A543" s="163" t="s">
        <v>205</v>
      </c>
      <c r="B543" s="164"/>
      <c r="C543" s="166">
        <v>0</v>
      </c>
      <c r="D543" s="151">
        <v>0</v>
      </c>
      <c r="E543" s="148"/>
      <c r="F543" s="148"/>
    </row>
    <row r="544" spans="1:6" ht="33.75" hidden="1" customHeight="1" outlineLevel="1">
      <c r="A544" s="163" t="s">
        <v>206</v>
      </c>
      <c r="B544" s="164"/>
      <c r="C544" s="166">
        <v>0</v>
      </c>
      <c r="D544" s="151">
        <v>0</v>
      </c>
      <c r="E544" s="148"/>
      <c r="F544" s="148"/>
    </row>
    <row r="545" spans="1:6" ht="33.75" hidden="1" customHeight="1" outlineLevel="1">
      <c r="A545" s="163" t="s">
        <v>207</v>
      </c>
      <c r="B545" s="164"/>
      <c r="C545" s="166">
        <v>7</v>
      </c>
      <c r="D545" s="151">
        <v>86400</v>
      </c>
      <c r="E545" s="148"/>
      <c r="F545" s="148"/>
    </row>
    <row r="546" spans="1:6" ht="33.75" hidden="1" customHeight="1" outlineLevel="1">
      <c r="A546" s="163" t="s">
        <v>208</v>
      </c>
      <c r="B546" s="164"/>
      <c r="C546" s="165">
        <v>1036</v>
      </c>
      <c r="D546" s="152">
        <v>8399613</v>
      </c>
      <c r="E546" s="148"/>
      <c r="F546" s="148"/>
    </row>
    <row r="547" spans="1:6" ht="33.75" hidden="1" customHeight="1" outlineLevel="1">
      <c r="A547" s="163" t="s">
        <v>209</v>
      </c>
      <c r="B547" s="164"/>
      <c r="C547" s="165">
        <v>123</v>
      </c>
      <c r="D547" s="152">
        <v>1052891</v>
      </c>
      <c r="E547" s="148"/>
      <c r="F547" s="148"/>
    </row>
    <row r="548" spans="1:6" ht="33.75" hidden="1" customHeight="1" outlineLevel="1">
      <c r="A548" s="163" t="s">
        <v>211</v>
      </c>
      <c r="B548" s="164"/>
      <c r="C548" s="165">
        <v>1451</v>
      </c>
      <c r="D548" s="152">
        <v>12062333</v>
      </c>
      <c r="E548" s="148"/>
      <c r="F548" s="148"/>
    </row>
    <row r="549" spans="1:6" ht="33.75" hidden="1" customHeight="1" outlineLevel="1">
      <c r="A549" s="163" t="s">
        <v>212</v>
      </c>
      <c r="B549" s="164"/>
      <c r="C549" s="165">
        <v>623</v>
      </c>
      <c r="D549" s="152">
        <v>5660395</v>
      </c>
      <c r="E549" s="148"/>
      <c r="F549" s="148"/>
    </row>
    <row r="550" spans="1:6" ht="33.75" hidden="1" customHeight="1" outlineLevel="1">
      <c r="A550" s="163" t="s">
        <v>213</v>
      </c>
      <c r="B550" s="164"/>
      <c r="C550" s="165">
        <v>725</v>
      </c>
      <c r="D550" s="152">
        <v>6522877</v>
      </c>
      <c r="E550" s="148"/>
      <c r="F550" s="148"/>
    </row>
    <row r="551" spans="1:6" ht="33.75" hidden="1" customHeight="1" outlineLevel="1">
      <c r="A551" s="163" t="s">
        <v>214</v>
      </c>
      <c r="B551" s="164"/>
      <c r="C551" s="165">
        <v>210</v>
      </c>
      <c r="D551" s="152">
        <v>1923058.64</v>
      </c>
      <c r="E551" s="148"/>
      <c r="F551" s="148"/>
    </row>
    <row r="552" spans="1:6" ht="33.75" hidden="1" customHeight="1" outlineLevel="1">
      <c r="A552" s="163" t="s">
        <v>273</v>
      </c>
      <c r="B552" s="164"/>
      <c r="C552" s="165">
        <v>0</v>
      </c>
      <c r="D552" s="152">
        <v>0</v>
      </c>
      <c r="E552" s="148"/>
      <c r="F552" s="148"/>
    </row>
    <row r="553" spans="1:6" ht="33.75" hidden="1" customHeight="1" outlineLevel="1">
      <c r="A553" s="163" t="s">
        <v>215</v>
      </c>
      <c r="B553" s="164"/>
      <c r="C553" s="165">
        <v>77</v>
      </c>
      <c r="D553" s="152">
        <v>936272.35</v>
      </c>
      <c r="E553" s="148"/>
      <c r="F553" s="148"/>
    </row>
    <row r="554" spans="1:6" ht="33.75" hidden="1" customHeight="1" outlineLevel="1">
      <c r="A554" s="163" t="s">
        <v>216</v>
      </c>
      <c r="B554" s="164"/>
      <c r="C554" s="165">
        <v>0</v>
      </c>
      <c r="D554" s="152">
        <v>0</v>
      </c>
      <c r="E554" s="148"/>
      <c r="F554" s="148"/>
    </row>
    <row r="555" spans="1:6" ht="33.75" hidden="1" customHeight="1" outlineLevel="1">
      <c r="A555" s="163" t="s">
        <v>217</v>
      </c>
      <c r="B555" s="164"/>
      <c r="C555" s="165">
        <v>60.902742394725017</v>
      </c>
      <c r="D555" s="152">
        <v>497769.04891172273</v>
      </c>
      <c r="E555" s="148"/>
      <c r="F555" s="148"/>
    </row>
    <row r="556" spans="1:6" ht="33.75" hidden="1" customHeight="1" outlineLevel="1">
      <c r="A556" s="163" t="s">
        <v>218</v>
      </c>
      <c r="B556" s="164"/>
      <c r="C556" s="165">
        <v>500</v>
      </c>
      <c r="D556" s="152">
        <v>4432066</v>
      </c>
      <c r="E556" s="148"/>
      <c r="F556" s="148"/>
    </row>
    <row r="557" spans="1:6" ht="33.75" hidden="1" customHeight="1" outlineLevel="1">
      <c r="A557" s="163" t="s">
        <v>219</v>
      </c>
      <c r="B557" s="164"/>
      <c r="C557" s="165">
        <v>0</v>
      </c>
      <c r="D557" s="152">
        <v>0</v>
      </c>
      <c r="E557" s="148"/>
      <c r="F557" s="148"/>
    </row>
    <row r="558" spans="1:6" ht="33.75" hidden="1" customHeight="1" outlineLevel="1">
      <c r="A558" s="163" t="s">
        <v>323</v>
      </c>
      <c r="B558" s="164"/>
      <c r="C558" s="165">
        <v>0</v>
      </c>
      <c r="D558" s="152">
        <v>0</v>
      </c>
      <c r="E558" s="148"/>
      <c r="F558" s="148"/>
    </row>
    <row r="559" spans="1:6" ht="33.75" hidden="1" customHeight="1" outlineLevel="1">
      <c r="A559" s="163" t="s">
        <v>220</v>
      </c>
      <c r="B559" s="164"/>
      <c r="C559" s="165">
        <v>0</v>
      </c>
      <c r="D559" s="152">
        <v>0</v>
      </c>
      <c r="E559" s="148"/>
      <c r="F559" s="148"/>
    </row>
    <row r="560" spans="1:6" ht="33.75" hidden="1" customHeight="1" outlineLevel="1">
      <c r="A560" s="163" t="s">
        <v>221</v>
      </c>
      <c r="B560" s="164"/>
      <c r="C560" s="165">
        <v>5</v>
      </c>
      <c r="D560" s="152">
        <v>34456</v>
      </c>
      <c r="E560" s="148"/>
      <c r="F560" s="148"/>
    </row>
    <row r="561" spans="1:6" ht="33.75" hidden="1" customHeight="1" outlineLevel="1">
      <c r="A561" s="163" t="s">
        <v>274</v>
      </c>
      <c r="B561" s="164"/>
      <c r="C561" s="165">
        <v>0</v>
      </c>
      <c r="D561" s="152">
        <v>0</v>
      </c>
      <c r="E561" s="148"/>
      <c r="F561" s="148"/>
    </row>
    <row r="562" spans="1:6" ht="33.75" hidden="1" customHeight="1" outlineLevel="1">
      <c r="A562" s="163" t="s">
        <v>222</v>
      </c>
      <c r="B562" s="164"/>
      <c r="C562" s="165">
        <v>891</v>
      </c>
      <c r="D562" s="152">
        <v>7545846.5200000005</v>
      </c>
      <c r="E562" s="148"/>
      <c r="F562" s="148"/>
    </row>
    <row r="563" spans="1:6" ht="33.75" hidden="1" customHeight="1" outlineLevel="1">
      <c r="A563" s="163" t="s">
        <v>278</v>
      </c>
      <c r="B563" s="164"/>
      <c r="C563" s="165">
        <v>3</v>
      </c>
      <c r="D563" s="152">
        <v>27812</v>
      </c>
      <c r="E563" s="148"/>
      <c r="F563" s="148"/>
    </row>
    <row r="564" spans="1:6" ht="33.75" hidden="1" customHeight="1" outlineLevel="1">
      <c r="A564" s="163" t="s">
        <v>223</v>
      </c>
      <c r="B564" s="164"/>
      <c r="C564" s="165">
        <v>3</v>
      </c>
      <c r="D564" s="152">
        <v>27812</v>
      </c>
      <c r="E564" s="148"/>
      <c r="F564" s="148"/>
    </row>
    <row r="565" spans="1:6" ht="33.75" hidden="1" customHeight="1" outlineLevel="1">
      <c r="A565" s="163" t="s">
        <v>224</v>
      </c>
      <c r="B565" s="164"/>
      <c r="C565" s="165">
        <v>101</v>
      </c>
      <c r="D565" s="152">
        <v>933173.62000000011</v>
      </c>
      <c r="E565" s="148"/>
      <c r="F565" s="148"/>
    </row>
    <row r="566" spans="1:6" ht="33.75" hidden="1" customHeight="1" outlineLevel="1">
      <c r="A566" s="163" t="s">
        <v>225</v>
      </c>
      <c r="B566" s="164"/>
      <c r="C566" s="165">
        <v>109</v>
      </c>
      <c r="D566" s="152">
        <v>1263024.1499999999</v>
      </c>
      <c r="E566" s="148"/>
      <c r="F566" s="148"/>
    </row>
    <row r="567" spans="1:6" ht="14.1" customHeight="1" collapsed="1">
      <c r="A567" s="167" t="s">
        <v>310</v>
      </c>
      <c r="B567" s="164">
        <v>3000</v>
      </c>
      <c r="C567" s="165">
        <f>SUM($C$539:$C$566)</f>
        <v>6280.9027423947255</v>
      </c>
      <c r="D567" s="152">
        <f>SUM($D$539:$D$566)</f>
        <v>54581222.328911722</v>
      </c>
      <c r="E567" s="148"/>
      <c r="F567" s="148"/>
    </row>
    <row r="568" spans="1:6" ht="33.75" hidden="1" customHeight="1" outlineLevel="1">
      <c r="A568" s="163" t="s">
        <v>322</v>
      </c>
      <c r="B568" s="164"/>
      <c r="C568" s="165">
        <v>0</v>
      </c>
      <c r="D568" s="152">
        <v>0</v>
      </c>
      <c r="E568" s="148"/>
      <c r="F568" s="148"/>
    </row>
    <row r="569" spans="1:6" ht="33.75" hidden="1" customHeight="1" outlineLevel="1">
      <c r="A569" s="163" t="s">
        <v>272</v>
      </c>
      <c r="B569" s="164"/>
      <c r="C569" s="165">
        <v>0</v>
      </c>
      <c r="D569" s="152">
        <v>0</v>
      </c>
      <c r="E569" s="148"/>
      <c r="F569" s="148"/>
    </row>
    <row r="570" spans="1:6" ht="33.75" hidden="1" customHeight="1" outlineLevel="1">
      <c r="A570" s="163" t="s">
        <v>203</v>
      </c>
      <c r="B570" s="164"/>
      <c r="C570" s="165">
        <v>99</v>
      </c>
      <c r="D570" s="152">
        <v>1275095</v>
      </c>
      <c r="E570" s="148"/>
      <c r="F570" s="148"/>
    </row>
    <row r="571" spans="1:6" ht="33.75" hidden="1" customHeight="1" outlineLevel="1">
      <c r="A571" s="163" t="s">
        <v>204</v>
      </c>
      <c r="B571" s="164"/>
      <c r="C571" s="165">
        <v>51</v>
      </c>
      <c r="D571" s="152">
        <v>661944</v>
      </c>
      <c r="E571" s="148"/>
      <c r="F571" s="148"/>
    </row>
    <row r="572" spans="1:6" ht="33.75" hidden="1" customHeight="1" outlineLevel="1">
      <c r="A572" s="163" t="s">
        <v>205</v>
      </c>
      <c r="B572" s="164"/>
      <c r="C572" s="166">
        <v>0</v>
      </c>
      <c r="D572" s="151">
        <v>0</v>
      </c>
      <c r="E572" s="148"/>
      <c r="F572" s="148"/>
    </row>
    <row r="573" spans="1:6" ht="33.75" hidden="1" customHeight="1" outlineLevel="1">
      <c r="A573" s="163" t="s">
        <v>206</v>
      </c>
      <c r="B573" s="164"/>
      <c r="C573" s="166">
        <v>0</v>
      </c>
      <c r="D573" s="151">
        <v>0</v>
      </c>
      <c r="E573" s="148"/>
      <c r="F573" s="148"/>
    </row>
    <row r="574" spans="1:6" ht="33.75" hidden="1" customHeight="1" outlineLevel="1">
      <c r="A574" s="163" t="s">
        <v>207</v>
      </c>
      <c r="B574" s="164"/>
      <c r="C574" s="166">
        <v>7</v>
      </c>
      <c r="D574" s="151">
        <v>114346</v>
      </c>
      <c r="E574" s="148"/>
      <c r="F574" s="148"/>
    </row>
    <row r="575" spans="1:6" ht="33.75" hidden="1" customHeight="1" outlineLevel="1">
      <c r="A575" s="163" t="s">
        <v>208</v>
      </c>
      <c r="B575" s="164"/>
      <c r="C575" s="165">
        <v>563</v>
      </c>
      <c r="D575" s="152">
        <v>6631612</v>
      </c>
      <c r="E575" s="148"/>
      <c r="F575" s="148"/>
    </row>
    <row r="576" spans="1:6" ht="33.75" hidden="1" customHeight="1" outlineLevel="1">
      <c r="A576" s="163" t="s">
        <v>209</v>
      </c>
      <c r="B576" s="164"/>
      <c r="C576" s="165">
        <v>78</v>
      </c>
      <c r="D576" s="152">
        <v>906451</v>
      </c>
      <c r="E576" s="148"/>
      <c r="F576" s="148"/>
    </row>
    <row r="577" spans="1:6" ht="33.75" hidden="1" customHeight="1" outlineLevel="1">
      <c r="A577" s="163" t="s">
        <v>211</v>
      </c>
      <c r="B577" s="164"/>
      <c r="C577" s="165">
        <v>768</v>
      </c>
      <c r="D577" s="152">
        <v>9003884</v>
      </c>
      <c r="E577" s="148"/>
      <c r="F577" s="148"/>
    </row>
    <row r="578" spans="1:6" ht="33.75" hidden="1" customHeight="1" outlineLevel="1">
      <c r="A578" s="163" t="s">
        <v>212</v>
      </c>
      <c r="B578" s="164"/>
      <c r="C578" s="165">
        <v>264</v>
      </c>
      <c r="D578" s="152">
        <v>3153542</v>
      </c>
      <c r="E578" s="148"/>
      <c r="F578" s="148"/>
    </row>
    <row r="579" spans="1:6" ht="33.75" hidden="1" customHeight="1" outlineLevel="1">
      <c r="A579" s="163" t="s">
        <v>213</v>
      </c>
      <c r="B579" s="164"/>
      <c r="C579" s="165">
        <v>440</v>
      </c>
      <c r="D579" s="152">
        <v>5045061</v>
      </c>
      <c r="E579" s="148"/>
      <c r="F579" s="148"/>
    </row>
    <row r="580" spans="1:6" ht="33.75" hidden="1" customHeight="1" outlineLevel="1">
      <c r="A580" s="163" t="s">
        <v>214</v>
      </c>
      <c r="B580" s="164"/>
      <c r="C580" s="165">
        <v>76</v>
      </c>
      <c r="D580" s="152">
        <v>865547</v>
      </c>
      <c r="E580" s="148"/>
      <c r="F580" s="148"/>
    </row>
    <row r="581" spans="1:6" ht="33.75" hidden="1" customHeight="1" outlineLevel="1">
      <c r="A581" s="163" t="s">
        <v>273</v>
      </c>
      <c r="B581" s="164"/>
      <c r="C581" s="165">
        <v>0</v>
      </c>
      <c r="D581" s="152">
        <v>0</v>
      </c>
      <c r="E581" s="148"/>
      <c r="F581" s="148"/>
    </row>
    <row r="582" spans="1:6" ht="33.75" hidden="1" customHeight="1" outlineLevel="1">
      <c r="A582" s="163" t="s">
        <v>215</v>
      </c>
      <c r="B582" s="164"/>
      <c r="C582" s="165">
        <v>26</v>
      </c>
      <c r="D582" s="152">
        <v>415761.15</v>
      </c>
      <c r="E582" s="148"/>
      <c r="F582" s="148"/>
    </row>
    <row r="583" spans="1:6" ht="33.75" hidden="1" customHeight="1" outlineLevel="1">
      <c r="A583" s="163" t="s">
        <v>216</v>
      </c>
      <c r="B583" s="164"/>
      <c r="C583" s="165">
        <v>0</v>
      </c>
      <c r="D583" s="152">
        <v>0</v>
      </c>
      <c r="E583" s="148"/>
      <c r="F583" s="148"/>
    </row>
    <row r="584" spans="1:6" ht="33.75" hidden="1" customHeight="1" outlineLevel="1">
      <c r="A584" s="163" t="s">
        <v>217</v>
      </c>
      <c r="B584" s="164"/>
      <c r="C584" s="165">
        <v>25.940056945901397</v>
      </c>
      <c r="D584" s="152">
        <v>228745.14498152898</v>
      </c>
      <c r="E584" s="148"/>
      <c r="F584" s="148"/>
    </row>
    <row r="585" spans="1:6" ht="33.75" hidden="1" customHeight="1" outlineLevel="1">
      <c r="A585" s="163" t="s">
        <v>218</v>
      </c>
      <c r="B585" s="164"/>
      <c r="C585" s="165">
        <v>259</v>
      </c>
      <c r="D585" s="152">
        <v>2995394</v>
      </c>
      <c r="E585" s="148"/>
      <c r="F585" s="148"/>
    </row>
    <row r="586" spans="1:6" ht="33.75" hidden="1" customHeight="1" outlineLevel="1">
      <c r="A586" s="163" t="s">
        <v>219</v>
      </c>
      <c r="B586" s="164"/>
      <c r="C586" s="165">
        <v>0</v>
      </c>
      <c r="D586" s="152">
        <v>0</v>
      </c>
      <c r="E586" s="148"/>
      <c r="F586" s="148"/>
    </row>
    <row r="587" spans="1:6" ht="33.75" hidden="1" customHeight="1" outlineLevel="1">
      <c r="A587" s="163" t="s">
        <v>323</v>
      </c>
      <c r="B587" s="164"/>
      <c r="C587" s="165">
        <v>0</v>
      </c>
      <c r="D587" s="152">
        <v>0</v>
      </c>
      <c r="E587" s="148"/>
      <c r="F587" s="148"/>
    </row>
    <row r="588" spans="1:6" ht="33.75" hidden="1" customHeight="1" outlineLevel="1">
      <c r="A588" s="163" t="s">
        <v>220</v>
      </c>
      <c r="B588" s="164"/>
      <c r="C588" s="165">
        <v>0</v>
      </c>
      <c r="D588" s="152">
        <v>0</v>
      </c>
      <c r="E588" s="148"/>
      <c r="F588" s="148"/>
    </row>
    <row r="589" spans="1:6" ht="33.75" hidden="1" customHeight="1" outlineLevel="1">
      <c r="A589" s="163" t="s">
        <v>221</v>
      </c>
      <c r="B589" s="164"/>
      <c r="C589" s="165">
        <v>0</v>
      </c>
      <c r="D589" s="152">
        <v>0</v>
      </c>
      <c r="E589" s="148"/>
      <c r="F589" s="148"/>
    </row>
    <row r="590" spans="1:6" ht="33.75" hidden="1" customHeight="1" outlineLevel="1">
      <c r="A590" s="163" t="s">
        <v>274</v>
      </c>
      <c r="B590" s="164"/>
      <c r="C590" s="165">
        <v>0</v>
      </c>
      <c r="D590" s="152">
        <v>0</v>
      </c>
      <c r="E590" s="148"/>
      <c r="F590" s="148"/>
    </row>
    <row r="591" spans="1:6" ht="33.75" hidden="1" customHeight="1" outlineLevel="1">
      <c r="A591" s="163" t="s">
        <v>222</v>
      </c>
      <c r="B591" s="164"/>
      <c r="C591" s="165">
        <v>497</v>
      </c>
      <c r="D591" s="152">
        <v>5800243.870000001</v>
      </c>
      <c r="E591" s="148"/>
      <c r="F591" s="148"/>
    </row>
    <row r="592" spans="1:6" ht="33.75" hidden="1" customHeight="1" outlineLevel="1">
      <c r="A592" s="163" t="s">
        <v>278</v>
      </c>
      <c r="B592" s="164"/>
      <c r="C592" s="165">
        <v>1</v>
      </c>
      <c r="D592" s="152">
        <v>2793</v>
      </c>
      <c r="E592" s="148"/>
      <c r="F592" s="148"/>
    </row>
    <row r="593" spans="1:6" ht="33.75" hidden="1" customHeight="1" outlineLevel="1">
      <c r="A593" s="163" t="s">
        <v>223</v>
      </c>
      <c r="B593" s="164"/>
      <c r="C593" s="165">
        <v>1</v>
      </c>
      <c r="D593" s="152">
        <v>2793</v>
      </c>
      <c r="E593" s="148"/>
      <c r="F593" s="148"/>
    </row>
    <row r="594" spans="1:6" ht="33.75" hidden="1" customHeight="1" outlineLevel="1">
      <c r="A594" s="163" t="s">
        <v>224</v>
      </c>
      <c r="B594" s="164"/>
      <c r="C594" s="165">
        <v>30</v>
      </c>
      <c r="D594" s="152">
        <v>323204.15000000002</v>
      </c>
      <c r="E594" s="148"/>
      <c r="F594" s="148"/>
    </row>
    <row r="595" spans="1:6" ht="33.75" hidden="1" customHeight="1" outlineLevel="1">
      <c r="A595" s="163" t="s">
        <v>225</v>
      </c>
      <c r="B595" s="164"/>
      <c r="C595" s="165">
        <v>48</v>
      </c>
      <c r="D595" s="152">
        <v>817495.3</v>
      </c>
      <c r="E595" s="148"/>
      <c r="F595" s="148"/>
    </row>
    <row r="596" spans="1:6" ht="14.1" customHeight="1" collapsed="1">
      <c r="A596" s="167" t="s">
        <v>311</v>
      </c>
      <c r="B596" s="164">
        <v>4000</v>
      </c>
      <c r="C596" s="165">
        <f>SUM($C$568:$C$595)</f>
        <v>3233.9400569459012</v>
      </c>
      <c r="D596" s="152">
        <f>SUM($D$568:$D$595)</f>
        <v>38243911.614981525</v>
      </c>
      <c r="E596" s="148"/>
      <c r="F596" s="148"/>
    </row>
    <row r="597" spans="1:6" ht="33.75" hidden="1" customHeight="1" outlineLevel="1">
      <c r="A597" s="163" t="s">
        <v>322</v>
      </c>
      <c r="B597" s="164"/>
      <c r="C597" s="165">
        <v>0</v>
      </c>
      <c r="D597" s="152">
        <v>0</v>
      </c>
      <c r="E597" s="148"/>
      <c r="F597" s="148"/>
    </row>
    <row r="598" spans="1:6" ht="33.75" hidden="1" customHeight="1" outlineLevel="1">
      <c r="A598" s="163" t="s">
        <v>272</v>
      </c>
      <c r="B598" s="164"/>
      <c r="C598" s="165">
        <v>0</v>
      </c>
      <c r="D598" s="152">
        <v>0</v>
      </c>
      <c r="E598" s="148"/>
      <c r="F598" s="148"/>
    </row>
    <row r="599" spans="1:6" ht="33.75" hidden="1" customHeight="1" outlineLevel="1">
      <c r="A599" s="163" t="s">
        <v>203</v>
      </c>
      <c r="B599" s="164"/>
      <c r="C599" s="165">
        <v>69</v>
      </c>
      <c r="D599" s="152">
        <v>1025449</v>
      </c>
      <c r="E599" s="148"/>
      <c r="F599" s="148"/>
    </row>
    <row r="600" spans="1:6" ht="33.75" hidden="1" customHeight="1" outlineLevel="1">
      <c r="A600" s="163" t="s">
        <v>204</v>
      </c>
      <c r="B600" s="164"/>
      <c r="C600" s="165">
        <v>18</v>
      </c>
      <c r="D600" s="152">
        <v>296267</v>
      </c>
      <c r="E600" s="148"/>
      <c r="F600" s="148"/>
    </row>
    <row r="601" spans="1:6" ht="33.75" hidden="1" customHeight="1" outlineLevel="1">
      <c r="A601" s="163" t="s">
        <v>205</v>
      </c>
      <c r="B601" s="164"/>
      <c r="C601" s="166">
        <v>0</v>
      </c>
      <c r="D601" s="151">
        <v>0</v>
      </c>
      <c r="E601" s="148"/>
      <c r="F601" s="148"/>
    </row>
    <row r="602" spans="1:6" ht="33.75" hidden="1" customHeight="1" outlineLevel="1">
      <c r="A602" s="163" t="s">
        <v>206</v>
      </c>
      <c r="B602" s="164"/>
      <c r="C602" s="166">
        <v>0</v>
      </c>
      <c r="D602" s="151">
        <v>0</v>
      </c>
      <c r="E602" s="148"/>
      <c r="F602" s="148"/>
    </row>
    <row r="603" spans="1:6" ht="33.75" hidden="1" customHeight="1" outlineLevel="1">
      <c r="A603" s="163" t="s">
        <v>207</v>
      </c>
      <c r="B603" s="164"/>
      <c r="C603" s="166">
        <v>4</v>
      </c>
      <c r="D603" s="151">
        <v>86122</v>
      </c>
      <c r="E603" s="148"/>
      <c r="F603" s="148"/>
    </row>
    <row r="604" spans="1:6" ht="33.75" hidden="1" customHeight="1" outlineLevel="1">
      <c r="A604" s="163" t="s">
        <v>208</v>
      </c>
      <c r="B604" s="164"/>
      <c r="C604" s="165">
        <v>356</v>
      </c>
      <c r="D604" s="152">
        <v>5220366</v>
      </c>
      <c r="E604" s="148"/>
      <c r="F604" s="148"/>
    </row>
    <row r="605" spans="1:6" ht="33.75" hidden="1" customHeight="1" outlineLevel="1">
      <c r="A605" s="163" t="s">
        <v>209</v>
      </c>
      <c r="B605" s="164"/>
      <c r="C605" s="165">
        <v>53</v>
      </c>
      <c r="D605" s="152">
        <v>742810</v>
      </c>
      <c r="E605" s="148"/>
      <c r="F605" s="148"/>
    </row>
    <row r="606" spans="1:6" ht="33.75" hidden="1" customHeight="1" outlineLevel="1">
      <c r="A606" s="163" t="s">
        <v>211</v>
      </c>
      <c r="B606" s="164"/>
      <c r="C606" s="165">
        <v>494</v>
      </c>
      <c r="D606" s="152">
        <v>6912966</v>
      </c>
      <c r="E606" s="148"/>
      <c r="F606" s="148"/>
    </row>
    <row r="607" spans="1:6" ht="33.75" hidden="1" customHeight="1" outlineLevel="1">
      <c r="A607" s="163" t="s">
        <v>212</v>
      </c>
      <c r="B607" s="164"/>
      <c r="C607" s="165">
        <v>151</v>
      </c>
      <c r="D607" s="152">
        <v>2348588</v>
      </c>
      <c r="E607" s="148"/>
      <c r="F607" s="148"/>
    </row>
    <row r="608" spans="1:6" ht="33.75" hidden="1" customHeight="1" outlineLevel="1">
      <c r="A608" s="163" t="s">
        <v>213</v>
      </c>
      <c r="B608" s="164"/>
      <c r="C608" s="165">
        <v>317</v>
      </c>
      <c r="D608" s="152">
        <v>4744417</v>
      </c>
      <c r="E608" s="148"/>
      <c r="F608" s="148"/>
    </row>
    <row r="609" spans="1:6" ht="33.75" hidden="1" customHeight="1" outlineLevel="1">
      <c r="A609" s="163" t="s">
        <v>214</v>
      </c>
      <c r="B609" s="164"/>
      <c r="C609" s="165">
        <v>48</v>
      </c>
      <c r="D609" s="152">
        <v>747982.65</v>
      </c>
      <c r="E609" s="148"/>
      <c r="F609" s="148"/>
    </row>
    <row r="610" spans="1:6" ht="33.75" hidden="1" customHeight="1" outlineLevel="1">
      <c r="A610" s="163" t="s">
        <v>273</v>
      </c>
      <c r="B610" s="164"/>
      <c r="C610" s="165">
        <v>0</v>
      </c>
      <c r="D610" s="152">
        <v>0</v>
      </c>
      <c r="E610" s="148"/>
      <c r="F610" s="148"/>
    </row>
    <row r="611" spans="1:6" ht="33.75" hidden="1" customHeight="1" outlineLevel="1">
      <c r="A611" s="163" t="s">
        <v>215</v>
      </c>
      <c r="B611" s="164"/>
      <c r="C611" s="165">
        <v>9</v>
      </c>
      <c r="D611" s="152">
        <v>176950.15</v>
      </c>
      <c r="E611" s="148"/>
      <c r="F611" s="148"/>
    </row>
    <row r="612" spans="1:6" ht="33.75" hidden="1" customHeight="1" outlineLevel="1">
      <c r="A612" s="163" t="s">
        <v>216</v>
      </c>
      <c r="B612" s="164"/>
      <c r="C612" s="165">
        <v>0</v>
      </c>
      <c r="D612" s="152">
        <v>0</v>
      </c>
      <c r="E612" s="148"/>
      <c r="F612" s="148"/>
    </row>
    <row r="613" spans="1:6" ht="33.75" hidden="1" customHeight="1" outlineLevel="1">
      <c r="A613" s="163" t="s">
        <v>217</v>
      </c>
      <c r="B613" s="164"/>
      <c r="C613" s="165">
        <v>5.63914281432639</v>
      </c>
      <c r="D613" s="152">
        <v>42198.838036015324</v>
      </c>
      <c r="E613" s="148"/>
      <c r="F613" s="148"/>
    </row>
    <row r="614" spans="1:6" ht="33.75" hidden="1" customHeight="1" outlineLevel="1">
      <c r="A614" s="163" t="s">
        <v>218</v>
      </c>
      <c r="B614" s="164"/>
      <c r="C614" s="165">
        <v>141</v>
      </c>
      <c r="D614" s="152">
        <v>2196953</v>
      </c>
      <c r="E614" s="148"/>
      <c r="F614" s="148"/>
    </row>
    <row r="615" spans="1:6" ht="33.75" hidden="1" customHeight="1" outlineLevel="1">
      <c r="A615" s="163" t="s">
        <v>219</v>
      </c>
      <c r="B615" s="164"/>
      <c r="C615" s="165">
        <v>0</v>
      </c>
      <c r="D615" s="152">
        <v>0</v>
      </c>
      <c r="E615" s="148"/>
      <c r="F615" s="148"/>
    </row>
    <row r="616" spans="1:6" ht="33.75" hidden="1" customHeight="1" outlineLevel="1">
      <c r="A616" s="163" t="s">
        <v>323</v>
      </c>
      <c r="B616" s="164"/>
      <c r="C616" s="165">
        <v>0</v>
      </c>
      <c r="D616" s="152">
        <v>0</v>
      </c>
      <c r="E616" s="148"/>
      <c r="F616" s="148"/>
    </row>
    <row r="617" spans="1:6" ht="33.75" hidden="1" customHeight="1" outlineLevel="1">
      <c r="A617" s="163" t="s">
        <v>220</v>
      </c>
      <c r="B617" s="164"/>
      <c r="C617" s="165">
        <v>0</v>
      </c>
      <c r="D617" s="152">
        <v>0</v>
      </c>
      <c r="E617" s="148"/>
      <c r="F617" s="148"/>
    </row>
    <row r="618" spans="1:6" ht="33.75" hidden="1" customHeight="1" outlineLevel="1">
      <c r="A618" s="163" t="s">
        <v>221</v>
      </c>
      <c r="B618" s="164"/>
      <c r="C618" s="165">
        <v>0</v>
      </c>
      <c r="D618" s="152">
        <v>0</v>
      </c>
      <c r="E618" s="148"/>
      <c r="F618" s="148"/>
    </row>
    <row r="619" spans="1:6" ht="33.75" hidden="1" customHeight="1" outlineLevel="1">
      <c r="A619" s="163" t="s">
        <v>274</v>
      </c>
      <c r="B619" s="164"/>
      <c r="C619" s="165">
        <v>0</v>
      </c>
      <c r="D619" s="152">
        <v>0</v>
      </c>
      <c r="E619" s="148"/>
      <c r="F619" s="148"/>
    </row>
    <row r="620" spans="1:6" ht="33.75" hidden="1" customHeight="1" outlineLevel="1">
      <c r="A620" s="163" t="s">
        <v>222</v>
      </c>
      <c r="B620" s="164"/>
      <c r="C620" s="165">
        <v>308</v>
      </c>
      <c r="D620" s="152">
        <v>4631726.12</v>
      </c>
      <c r="E620" s="148"/>
      <c r="F620" s="148"/>
    </row>
    <row r="621" spans="1:6" ht="33.75" hidden="1" customHeight="1" outlineLevel="1">
      <c r="A621" s="163" t="s">
        <v>278</v>
      </c>
      <c r="B621" s="164"/>
      <c r="C621" s="165">
        <v>0</v>
      </c>
      <c r="D621" s="152">
        <v>0</v>
      </c>
      <c r="E621" s="148"/>
      <c r="F621" s="148"/>
    </row>
    <row r="622" spans="1:6" ht="33.75" hidden="1" customHeight="1" outlineLevel="1">
      <c r="A622" s="163" t="s">
        <v>223</v>
      </c>
      <c r="B622" s="164"/>
      <c r="C622" s="165">
        <v>0</v>
      </c>
      <c r="D622" s="152">
        <v>0</v>
      </c>
      <c r="E622" s="148"/>
      <c r="F622" s="148"/>
    </row>
    <row r="623" spans="1:6" ht="33.75" hidden="1" customHeight="1" outlineLevel="1">
      <c r="A623" s="163" t="s">
        <v>224</v>
      </c>
      <c r="B623" s="164"/>
      <c r="C623" s="165">
        <v>18</v>
      </c>
      <c r="D623" s="152">
        <v>253206.74</v>
      </c>
      <c r="E623" s="148"/>
      <c r="F623" s="148"/>
    </row>
    <row r="624" spans="1:6" ht="33.75" hidden="1" customHeight="1" outlineLevel="1">
      <c r="A624" s="163" t="s">
        <v>225</v>
      </c>
      <c r="B624" s="164"/>
      <c r="C624" s="165">
        <v>23</v>
      </c>
      <c r="D624" s="152">
        <v>466620.4</v>
      </c>
      <c r="E624" s="148"/>
      <c r="F624" s="148"/>
    </row>
    <row r="625" spans="1:6" ht="14.1" customHeight="1" collapsed="1">
      <c r="A625" s="167" t="s">
        <v>312</v>
      </c>
      <c r="B625" s="164">
        <v>5000</v>
      </c>
      <c r="C625" s="165">
        <f>SUM($C$597:$C$624)</f>
        <v>2014.6391428143263</v>
      </c>
      <c r="D625" s="152">
        <f>SUM($D$597:$D$624)</f>
        <v>29892622.898036011</v>
      </c>
      <c r="E625" s="148"/>
      <c r="F625" s="148"/>
    </row>
    <row r="626" spans="1:6" ht="33.75" hidden="1" customHeight="1" outlineLevel="1">
      <c r="A626" s="163" t="s">
        <v>322</v>
      </c>
      <c r="B626" s="164"/>
      <c r="C626" s="165">
        <v>0</v>
      </c>
      <c r="D626" s="152">
        <v>0</v>
      </c>
      <c r="E626" s="148"/>
      <c r="F626" s="148"/>
    </row>
    <row r="627" spans="1:6" ht="33.75" hidden="1" customHeight="1" outlineLevel="1">
      <c r="A627" s="163" t="s">
        <v>272</v>
      </c>
      <c r="B627" s="164"/>
      <c r="C627" s="165">
        <v>0</v>
      </c>
      <c r="D627" s="152">
        <v>0</v>
      </c>
      <c r="E627" s="148"/>
      <c r="F627" s="148"/>
    </row>
    <row r="628" spans="1:6" ht="33.75" hidden="1" customHeight="1" outlineLevel="1">
      <c r="A628" s="163" t="s">
        <v>203</v>
      </c>
      <c r="B628" s="164"/>
      <c r="C628" s="165">
        <v>168</v>
      </c>
      <c r="D628" s="152">
        <v>4084059</v>
      </c>
      <c r="E628" s="148"/>
      <c r="F628" s="148"/>
    </row>
    <row r="629" spans="1:6" ht="33.75" hidden="1" customHeight="1" outlineLevel="1">
      <c r="A629" s="163" t="s">
        <v>204</v>
      </c>
      <c r="B629" s="164"/>
      <c r="C629" s="165">
        <v>36</v>
      </c>
      <c r="D629" s="152">
        <v>957200</v>
      </c>
      <c r="E629" s="148"/>
      <c r="F629" s="148"/>
    </row>
    <row r="630" spans="1:6" ht="33.75" hidden="1" customHeight="1" outlineLevel="1">
      <c r="A630" s="163" t="s">
        <v>205</v>
      </c>
      <c r="B630" s="164"/>
      <c r="C630" s="166">
        <v>0</v>
      </c>
      <c r="D630" s="151">
        <v>0</v>
      </c>
      <c r="E630" s="148"/>
      <c r="F630" s="148"/>
    </row>
    <row r="631" spans="1:6" ht="33.75" hidden="1" customHeight="1" outlineLevel="1">
      <c r="A631" s="163" t="s">
        <v>206</v>
      </c>
      <c r="B631" s="164"/>
      <c r="C631" s="166">
        <v>0</v>
      </c>
      <c r="D631" s="151">
        <v>0</v>
      </c>
      <c r="E631" s="148"/>
      <c r="F631" s="148"/>
    </row>
    <row r="632" spans="1:6" ht="33.75" hidden="1" customHeight="1" outlineLevel="1">
      <c r="A632" s="163" t="s">
        <v>207</v>
      </c>
      <c r="B632" s="164"/>
      <c r="C632" s="166">
        <v>14</v>
      </c>
      <c r="D632" s="151">
        <v>494022</v>
      </c>
      <c r="E632" s="148"/>
      <c r="F632" s="148"/>
    </row>
    <row r="633" spans="1:6" ht="33.75" hidden="1" customHeight="1" outlineLevel="1">
      <c r="A633" s="163" t="s">
        <v>208</v>
      </c>
      <c r="B633" s="164"/>
      <c r="C633" s="165">
        <v>1001</v>
      </c>
      <c r="D633" s="152">
        <v>23792340</v>
      </c>
      <c r="E633" s="148"/>
      <c r="F633" s="148"/>
    </row>
    <row r="634" spans="1:6" ht="33.75" hidden="1" customHeight="1" outlineLevel="1">
      <c r="A634" s="163" t="s">
        <v>209</v>
      </c>
      <c r="B634" s="164"/>
      <c r="C634" s="165">
        <v>171</v>
      </c>
      <c r="D634" s="152">
        <v>4379871</v>
      </c>
      <c r="E634" s="148"/>
      <c r="F634" s="148"/>
    </row>
    <row r="635" spans="1:6" ht="33.75" hidden="1" customHeight="1" outlineLevel="1">
      <c r="A635" s="163" t="s">
        <v>211</v>
      </c>
      <c r="B635" s="164"/>
      <c r="C635" s="165">
        <v>1276</v>
      </c>
      <c r="D635" s="152">
        <v>31140029</v>
      </c>
      <c r="E635" s="148"/>
      <c r="F635" s="148"/>
    </row>
    <row r="636" spans="1:6" ht="33.75" hidden="1" customHeight="1" outlineLevel="1">
      <c r="A636" s="163" t="s">
        <v>212</v>
      </c>
      <c r="B636" s="164"/>
      <c r="C636" s="165">
        <v>303</v>
      </c>
      <c r="D636" s="152">
        <v>7381926</v>
      </c>
      <c r="E636" s="148"/>
      <c r="F636" s="148"/>
    </row>
    <row r="637" spans="1:6" ht="33.75" hidden="1" customHeight="1" outlineLevel="1">
      <c r="A637" s="163" t="s">
        <v>213</v>
      </c>
      <c r="B637" s="164"/>
      <c r="C637" s="165">
        <v>1143</v>
      </c>
      <c r="D637" s="152">
        <v>27651235</v>
      </c>
      <c r="E637" s="148"/>
      <c r="F637" s="148"/>
    </row>
    <row r="638" spans="1:6" ht="33.75" hidden="1" customHeight="1" outlineLevel="1">
      <c r="A638" s="163" t="s">
        <v>214</v>
      </c>
      <c r="B638" s="164"/>
      <c r="C638" s="165">
        <v>100</v>
      </c>
      <c r="D638" s="152">
        <v>2409538.2999999998</v>
      </c>
      <c r="E638" s="148"/>
      <c r="F638" s="148"/>
    </row>
    <row r="639" spans="1:6" ht="33.75" hidden="1" customHeight="1" outlineLevel="1">
      <c r="A639" s="163" t="s">
        <v>273</v>
      </c>
      <c r="B639" s="164"/>
      <c r="C639" s="165">
        <v>0</v>
      </c>
      <c r="D639" s="152">
        <v>0</v>
      </c>
      <c r="E639" s="148"/>
      <c r="F639" s="148"/>
    </row>
    <row r="640" spans="1:6" ht="33.75" hidden="1" customHeight="1" outlineLevel="1">
      <c r="A640" s="163" t="s">
        <v>215</v>
      </c>
      <c r="B640" s="164"/>
      <c r="C640" s="165">
        <v>16</v>
      </c>
      <c r="D640" s="152">
        <v>449104.8</v>
      </c>
      <c r="E640" s="148"/>
      <c r="F640" s="148"/>
    </row>
    <row r="641" spans="1:6" ht="33.75" hidden="1" customHeight="1" outlineLevel="1">
      <c r="A641" s="163" t="s">
        <v>216</v>
      </c>
      <c r="B641" s="164"/>
      <c r="C641" s="165">
        <v>0</v>
      </c>
      <c r="D641" s="152">
        <v>0</v>
      </c>
      <c r="E641" s="148"/>
      <c r="F641" s="148"/>
    </row>
    <row r="642" spans="1:6" ht="33.75" hidden="1" customHeight="1" outlineLevel="1">
      <c r="A642" s="163" t="s">
        <v>217</v>
      </c>
      <c r="B642" s="164"/>
      <c r="C642" s="165">
        <v>14.661771317248615</v>
      </c>
      <c r="D642" s="152">
        <v>221613.80499631539</v>
      </c>
      <c r="E642" s="148"/>
      <c r="F642" s="148"/>
    </row>
    <row r="643" spans="1:6" ht="33.75" hidden="1" customHeight="1" outlineLevel="1">
      <c r="A643" s="163" t="s">
        <v>218</v>
      </c>
      <c r="B643" s="164"/>
      <c r="C643" s="165">
        <v>386</v>
      </c>
      <c r="D643" s="152">
        <v>10025282</v>
      </c>
      <c r="E643" s="148"/>
      <c r="F643" s="148"/>
    </row>
    <row r="644" spans="1:6" ht="33.75" hidden="1" customHeight="1" outlineLevel="1">
      <c r="A644" s="163" t="s">
        <v>219</v>
      </c>
      <c r="B644" s="164"/>
      <c r="C644" s="165">
        <v>0</v>
      </c>
      <c r="D644" s="152">
        <v>0</v>
      </c>
      <c r="E644" s="148"/>
      <c r="F644" s="148"/>
    </row>
    <row r="645" spans="1:6" ht="33.75" hidden="1" customHeight="1" outlineLevel="1">
      <c r="A645" s="163" t="s">
        <v>323</v>
      </c>
      <c r="B645" s="164"/>
      <c r="C645" s="165">
        <v>0</v>
      </c>
      <c r="D645" s="152">
        <v>0</v>
      </c>
      <c r="E645" s="148"/>
      <c r="F645" s="148"/>
    </row>
    <row r="646" spans="1:6" ht="33.75" hidden="1" customHeight="1" outlineLevel="1">
      <c r="A646" s="163" t="s">
        <v>220</v>
      </c>
      <c r="B646" s="164"/>
      <c r="C646" s="165">
        <v>0</v>
      </c>
      <c r="D646" s="152">
        <v>0</v>
      </c>
      <c r="E646" s="148"/>
      <c r="F646" s="148"/>
    </row>
    <row r="647" spans="1:6" ht="33.75" hidden="1" customHeight="1" outlineLevel="1">
      <c r="A647" s="163" t="s">
        <v>221</v>
      </c>
      <c r="B647" s="164"/>
      <c r="C647" s="165">
        <v>0</v>
      </c>
      <c r="D647" s="152">
        <v>0</v>
      </c>
      <c r="E647" s="148"/>
      <c r="F647" s="148"/>
    </row>
    <row r="648" spans="1:6" ht="33.75" hidden="1" customHeight="1" outlineLevel="1">
      <c r="A648" s="163" t="s">
        <v>274</v>
      </c>
      <c r="B648" s="164"/>
      <c r="C648" s="165">
        <v>0</v>
      </c>
      <c r="D648" s="152">
        <v>0</v>
      </c>
      <c r="E648" s="148"/>
      <c r="F648" s="148"/>
    </row>
    <row r="649" spans="1:6" ht="33.75" hidden="1" customHeight="1" outlineLevel="1">
      <c r="A649" s="163" t="s">
        <v>222</v>
      </c>
      <c r="B649" s="164"/>
      <c r="C649" s="165">
        <v>754</v>
      </c>
      <c r="D649" s="152">
        <v>17272264.789999999</v>
      </c>
      <c r="E649" s="148"/>
      <c r="F649" s="148"/>
    </row>
    <row r="650" spans="1:6" ht="33.75" hidden="1" customHeight="1" outlineLevel="1">
      <c r="A650" s="163" t="s">
        <v>278</v>
      </c>
      <c r="B650" s="164"/>
      <c r="C650" s="165">
        <v>0</v>
      </c>
      <c r="D650" s="152">
        <v>0</v>
      </c>
      <c r="E650" s="148"/>
      <c r="F650" s="148"/>
    </row>
    <row r="651" spans="1:6" ht="33.75" hidden="1" customHeight="1" outlineLevel="1">
      <c r="A651" s="163" t="s">
        <v>223</v>
      </c>
      <c r="B651" s="164"/>
      <c r="C651" s="165">
        <v>0</v>
      </c>
      <c r="D651" s="152">
        <v>0</v>
      </c>
      <c r="E651" s="148"/>
      <c r="F651" s="148"/>
    </row>
    <row r="652" spans="1:6" ht="33.75" hidden="1" customHeight="1" outlineLevel="1">
      <c r="A652" s="163" t="s">
        <v>224</v>
      </c>
      <c r="B652" s="164"/>
      <c r="C652" s="165">
        <v>38</v>
      </c>
      <c r="D652" s="152">
        <v>899799.84999999986</v>
      </c>
      <c r="E652" s="148"/>
      <c r="F652" s="148"/>
    </row>
    <row r="653" spans="1:6" ht="33.75" hidden="1" customHeight="1" outlineLevel="1">
      <c r="A653" s="163" t="s">
        <v>225</v>
      </c>
      <c r="B653" s="164"/>
      <c r="C653" s="165">
        <v>44</v>
      </c>
      <c r="D653" s="152">
        <v>1451269.1</v>
      </c>
      <c r="E653" s="148"/>
      <c r="F653" s="148"/>
    </row>
    <row r="654" spans="1:6" ht="14.1" customHeight="1" collapsed="1">
      <c r="A654" s="167" t="s">
        <v>313</v>
      </c>
      <c r="B654" s="164">
        <v>15000</v>
      </c>
      <c r="C654" s="165">
        <f>SUM($C$626:$C$653)</f>
        <v>5464.6617713172482</v>
      </c>
      <c r="D654" s="152">
        <f>SUM($D$626:$D$653)</f>
        <v>132609554.64499629</v>
      </c>
      <c r="E654" s="148"/>
      <c r="F654" s="148"/>
    </row>
    <row r="655" spans="1:6" ht="33.75" hidden="1" customHeight="1" outlineLevel="1">
      <c r="A655" s="163" t="s">
        <v>322</v>
      </c>
      <c r="B655" s="164"/>
      <c r="C655" s="165">
        <v>0</v>
      </c>
      <c r="D655" s="152">
        <v>0</v>
      </c>
      <c r="E655" s="148"/>
      <c r="F655" s="148"/>
    </row>
    <row r="656" spans="1:6" ht="33.75" hidden="1" customHeight="1" outlineLevel="1">
      <c r="A656" s="163" t="s">
        <v>272</v>
      </c>
      <c r="B656" s="164"/>
      <c r="C656" s="165">
        <v>215</v>
      </c>
      <c r="D656" s="152">
        <v>348000</v>
      </c>
      <c r="E656" s="148"/>
      <c r="F656" s="148"/>
    </row>
    <row r="657" spans="1:6" ht="33.75" hidden="1" customHeight="1" outlineLevel="1">
      <c r="A657" s="163" t="s">
        <v>203</v>
      </c>
      <c r="B657" s="164"/>
      <c r="C657" s="165">
        <v>8</v>
      </c>
      <c r="D657" s="152">
        <v>389794</v>
      </c>
      <c r="E657" s="148"/>
      <c r="F657" s="148"/>
    </row>
    <row r="658" spans="1:6" ht="33.75" hidden="1" customHeight="1" outlineLevel="1">
      <c r="A658" s="163" t="s">
        <v>204</v>
      </c>
      <c r="B658" s="164"/>
      <c r="C658" s="165">
        <v>5</v>
      </c>
      <c r="D658" s="152">
        <v>269482</v>
      </c>
      <c r="E658" s="148"/>
      <c r="F658" s="148"/>
    </row>
    <row r="659" spans="1:6" ht="33.75" hidden="1" customHeight="1" outlineLevel="1">
      <c r="A659" s="163" t="s">
        <v>205</v>
      </c>
      <c r="B659" s="164"/>
      <c r="C659" s="166">
        <v>0</v>
      </c>
      <c r="D659" s="151">
        <v>0</v>
      </c>
      <c r="E659" s="148"/>
      <c r="F659" s="148"/>
    </row>
    <row r="660" spans="1:6" ht="33.75" hidden="1" customHeight="1" outlineLevel="1">
      <c r="A660" s="163" t="s">
        <v>206</v>
      </c>
      <c r="B660" s="164"/>
      <c r="C660" s="166">
        <v>0</v>
      </c>
      <c r="D660" s="151">
        <v>0</v>
      </c>
      <c r="E660" s="148"/>
      <c r="F660" s="148"/>
    </row>
    <row r="661" spans="1:6" ht="33.75" hidden="1" customHeight="1" outlineLevel="1">
      <c r="A661" s="163" t="s">
        <v>207</v>
      </c>
      <c r="B661" s="164"/>
      <c r="C661" s="166">
        <v>2</v>
      </c>
      <c r="D661" s="151">
        <v>44182</v>
      </c>
      <c r="E661" s="148"/>
      <c r="F661" s="148"/>
    </row>
    <row r="662" spans="1:6" ht="33.75" hidden="1" customHeight="1" outlineLevel="1">
      <c r="A662" s="163" t="s">
        <v>208</v>
      </c>
      <c r="B662" s="164"/>
      <c r="C662" s="165">
        <v>329</v>
      </c>
      <c r="D662" s="152">
        <v>13471831</v>
      </c>
      <c r="E662" s="148"/>
      <c r="F662" s="148"/>
    </row>
    <row r="663" spans="1:6" ht="33.75" hidden="1" customHeight="1" outlineLevel="1">
      <c r="A663" s="163" t="s">
        <v>209</v>
      </c>
      <c r="B663" s="164"/>
      <c r="C663" s="165">
        <v>49</v>
      </c>
      <c r="D663" s="152">
        <v>2163984</v>
      </c>
      <c r="E663" s="148"/>
      <c r="F663" s="148"/>
    </row>
    <row r="664" spans="1:6" ht="33.75" hidden="1" customHeight="1" outlineLevel="1">
      <c r="A664" s="163" t="s">
        <v>211</v>
      </c>
      <c r="B664" s="164"/>
      <c r="C664" s="165">
        <v>350</v>
      </c>
      <c r="D664" s="152">
        <v>15040931</v>
      </c>
      <c r="E664" s="148"/>
      <c r="F664" s="148"/>
    </row>
    <row r="665" spans="1:6" ht="33.75" hidden="1" customHeight="1" outlineLevel="1">
      <c r="A665" s="163" t="s">
        <v>212</v>
      </c>
      <c r="B665" s="164"/>
      <c r="C665" s="165">
        <v>49</v>
      </c>
      <c r="D665" s="152">
        <v>2304838</v>
      </c>
      <c r="E665" s="148"/>
      <c r="F665" s="148"/>
    </row>
    <row r="666" spans="1:6" ht="33.75" hidden="1" customHeight="1" outlineLevel="1">
      <c r="A666" s="163" t="s">
        <v>213</v>
      </c>
      <c r="B666" s="164"/>
      <c r="C666" s="165">
        <v>421</v>
      </c>
      <c r="D666" s="152">
        <v>18110033</v>
      </c>
      <c r="E666" s="148"/>
      <c r="F666" s="148"/>
    </row>
    <row r="667" spans="1:6" ht="33.75" hidden="1" customHeight="1" outlineLevel="1">
      <c r="A667" s="163" t="s">
        <v>214</v>
      </c>
      <c r="B667" s="164"/>
      <c r="C667" s="165">
        <v>6</v>
      </c>
      <c r="D667" s="152">
        <v>359284</v>
      </c>
      <c r="E667" s="148"/>
      <c r="F667" s="148"/>
    </row>
    <row r="668" spans="1:6" ht="33.75" hidden="1" customHeight="1" outlineLevel="1">
      <c r="A668" s="163" t="s">
        <v>273</v>
      </c>
      <c r="B668" s="164"/>
      <c r="C668" s="165">
        <v>0</v>
      </c>
      <c r="D668" s="152">
        <v>0</v>
      </c>
      <c r="E668" s="148"/>
      <c r="F668" s="148"/>
    </row>
    <row r="669" spans="1:6" ht="33.75" hidden="1" customHeight="1" outlineLevel="1">
      <c r="A669" s="163" t="s">
        <v>215</v>
      </c>
      <c r="B669" s="164"/>
      <c r="C669" s="165">
        <v>0</v>
      </c>
      <c r="D669" s="152">
        <v>0</v>
      </c>
      <c r="E669" s="148"/>
      <c r="F669" s="148"/>
    </row>
    <row r="670" spans="1:6" ht="33.75" hidden="1" customHeight="1" outlineLevel="1">
      <c r="A670" s="163" t="s">
        <v>216</v>
      </c>
      <c r="B670" s="164"/>
      <c r="C670" s="165">
        <v>0</v>
      </c>
      <c r="D670" s="152">
        <v>0</v>
      </c>
      <c r="E670" s="148"/>
      <c r="F670" s="148"/>
    </row>
    <row r="671" spans="1:6" ht="33.75" hidden="1" customHeight="1" outlineLevel="1">
      <c r="A671" s="163" t="s">
        <v>217</v>
      </c>
      <c r="B671" s="164"/>
      <c r="C671" s="165">
        <v>0</v>
      </c>
      <c r="D671" s="152">
        <v>0</v>
      </c>
      <c r="E671" s="148"/>
      <c r="F671" s="148"/>
    </row>
    <row r="672" spans="1:6" ht="33.75" hidden="1" customHeight="1" outlineLevel="1">
      <c r="A672" s="163" t="s">
        <v>218</v>
      </c>
      <c r="B672" s="164"/>
      <c r="C672" s="165">
        <v>105</v>
      </c>
      <c r="D672" s="152">
        <v>4527213</v>
      </c>
      <c r="E672" s="148"/>
      <c r="F672" s="148"/>
    </row>
    <row r="673" spans="1:6" ht="33.75" hidden="1" customHeight="1" outlineLevel="1">
      <c r="A673" s="163" t="s">
        <v>219</v>
      </c>
      <c r="B673" s="164"/>
      <c r="C673" s="165">
        <v>0</v>
      </c>
      <c r="D673" s="152">
        <v>0</v>
      </c>
      <c r="E673" s="148"/>
      <c r="F673" s="148"/>
    </row>
    <row r="674" spans="1:6" ht="33.75" hidden="1" customHeight="1" outlineLevel="1">
      <c r="A674" s="163" t="s">
        <v>323</v>
      </c>
      <c r="B674" s="164"/>
      <c r="C674" s="165">
        <v>0</v>
      </c>
      <c r="D674" s="152">
        <v>0</v>
      </c>
      <c r="E674" s="148"/>
      <c r="F674" s="148"/>
    </row>
    <row r="675" spans="1:6" ht="33.75" hidden="1" customHeight="1" outlineLevel="1">
      <c r="A675" s="163" t="s">
        <v>220</v>
      </c>
      <c r="B675" s="164"/>
      <c r="C675" s="165">
        <v>0</v>
      </c>
      <c r="D675" s="152">
        <v>0</v>
      </c>
      <c r="E675" s="148"/>
      <c r="F675" s="148"/>
    </row>
    <row r="676" spans="1:6" ht="33.75" hidden="1" customHeight="1" outlineLevel="1">
      <c r="A676" s="163" t="s">
        <v>221</v>
      </c>
      <c r="B676" s="164"/>
      <c r="C676" s="165">
        <v>0</v>
      </c>
      <c r="D676" s="152">
        <v>0</v>
      </c>
      <c r="E676" s="148"/>
      <c r="F676" s="148"/>
    </row>
    <row r="677" spans="1:6" ht="33.75" hidden="1" customHeight="1" outlineLevel="1">
      <c r="A677" s="163" t="s">
        <v>274</v>
      </c>
      <c r="B677" s="164"/>
      <c r="C677" s="165">
        <v>0</v>
      </c>
      <c r="D677" s="152">
        <v>0</v>
      </c>
      <c r="E677" s="148"/>
      <c r="F677" s="148"/>
    </row>
    <row r="678" spans="1:6" ht="33.75" hidden="1" customHeight="1" outlineLevel="1">
      <c r="A678" s="163" t="s">
        <v>222</v>
      </c>
      <c r="B678" s="164"/>
      <c r="C678" s="165">
        <v>162</v>
      </c>
      <c r="D678" s="152">
        <v>7263998.370000001</v>
      </c>
      <c r="E678" s="148"/>
      <c r="F678" s="148"/>
    </row>
    <row r="679" spans="1:6" ht="33.75" hidden="1" customHeight="1" outlineLevel="1">
      <c r="A679" s="163" t="s">
        <v>278</v>
      </c>
      <c r="B679" s="164"/>
      <c r="C679" s="165">
        <v>0</v>
      </c>
      <c r="D679" s="152">
        <v>0</v>
      </c>
      <c r="E679" s="148"/>
      <c r="F679" s="148"/>
    </row>
    <row r="680" spans="1:6" ht="33.75" hidden="1" customHeight="1" outlineLevel="1">
      <c r="A680" s="163" t="s">
        <v>223</v>
      </c>
      <c r="B680" s="164"/>
      <c r="C680" s="165">
        <v>0</v>
      </c>
      <c r="D680" s="152">
        <v>0</v>
      </c>
      <c r="E680" s="148"/>
      <c r="F680" s="148"/>
    </row>
    <row r="681" spans="1:6" ht="33.75" hidden="1" customHeight="1" outlineLevel="1">
      <c r="A681" s="163" t="s">
        <v>224</v>
      </c>
      <c r="B681" s="164"/>
      <c r="C681" s="165">
        <v>5</v>
      </c>
      <c r="D681" s="152">
        <v>174536.79</v>
      </c>
      <c r="E681" s="148"/>
      <c r="F681" s="148"/>
    </row>
    <row r="682" spans="1:6" ht="33.75" hidden="1" customHeight="1" outlineLevel="1">
      <c r="A682" s="163" t="s">
        <v>225</v>
      </c>
      <c r="B682" s="164"/>
      <c r="C682" s="165">
        <v>2</v>
      </c>
      <c r="D682" s="152">
        <v>139639</v>
      </c>
      <c r="E682" s="148"/>
      <c r="F682" s="148"/>
    </row>
    <row r="683" spans="1:6" ht="14.1" customHeight="1" collapsed="1">
      <c r="A683" s="167" t="s">
        <v>314</v>
      </c>
      <c r="B683" s="164">
        <v>25000</v>
      </c>
      <c r="C683" s="165">
        <f>SUM($C$655:$C$682)</f>
        <v>1708</v>
      </c>
      <c r="D683" s="152">
        <f>SUM($D$655:$D$682)</f>
        <v>64607746.160000004</v>
      </c>
      <c r="E683" s="148"/>
      <c r="F683" s="148"/>
    </row>
    <row r="684" spans="1:6" ht="33.75" hidden="1" customHeight="1" outlineLevel="1">
      <c r="A684" s="163" t="s">
        <v>322</v>
      </c>
      <c r="B684" s="164"/>
      <c r="C684" s="165">
        <v>0</v>
      </c>
      <c r="D684" s="152">
        <v>0</v>
      </c>
      <c r="E684" s="148"/>
      <c r="F684" s="148"/>
    </row>
    <row r="685" spans="1:6" ht="33.75" hidden="1" customHeight="1" outlineLevel="1">
      <c r="A685" s="163" t="s">
        <v>272</v>
      </c>
      <c r="B685" s="164"/>
      <c r="C685" s="165">
        <v>0</v>
      </c>
      <c r="D685" s="152">
        <v>0</v>
      </c>
      <c r="E685" s="148"/>
      <c r="F685" s="148"/>
    </row>
    <row r="686" spans="1:6" ht="33.75" hidden="1" customHeight="1" outlineLevel="1">
      <c r="A686" s="163" t="s">
        <v>203</v>
      </c>
      <c r="B686" s="164"/>
      <c r="C686" s="165">
        <v>4</v>
      </c>
      <c r="D686" s="152">
        <v>284919</v>
      </c>
      <c r="E686" s="148"/>
      <c r="F686" s="148"/>
    </row>
    <row r="687" spans="1:6" ht="33.75" hidden="1" customHeight="1" outlineLevel="1">
      <c r="A687" s="163" t="s">
        <v>204</v>
      </c>
      <c r="B687" s="164"/>
      <c r="C687" s="165">
        <v>0</v>
      </c>
      <c r="D687" s="152">
        <v>0</v>
      </c>
      <c r="E687" s="148"/>
      <c r="F687" s="148"/>
    </row>
    <row r="688" spans="1:6" ht="33.75" hidden="1" customHeight="1" outlineLevel="1">
      <c r="A688" s="163" t="s">
        <v>205</v>
      </c>
      <c r="B688" s="164"/>
      <c r="C688" s="166">
        <v>0</v>
      </c>
      <c r="D688" s="151">
        <v>0</v>
      </c>
      <c r="E688" s="148"/>
      <c r="F688" s="148"/>
    </row>
    <row r="689" spans="1:6" ht="33.75" hidden="1" customHeight="1" outlineLevel="1">
      <c r="A689" s="163" t="s">
        <v>206</v>
      </c>
      <c r="B689" s="164"/>
      <c r="C689" s="166">
        <v>0</v>
      </c>
      <c r="D689" s="151">
        <v>0</v>
      </c>
      <c r="E689" s="148"/>
      <c r="F689" s="148"/>
    </row>
    <row r="690" spans="1:6" ht="33.75" hidden="1" customHeight="1" outlineLevel="1">
      <c r="A690" s="163" t="s">
        <v>207</v>
      </c>
      <c r="B690" s="164"/>
      <c r="C690" s="166">
        <v>2</v>
      </c>
      <c r="D690" s="151">
        <v>105179</v>
      </c>
      <c r="E690" s="148"/>
      <c r="F690" s="148"/>
    </row>
    <row r="691" spans="1:6" ht="33.75" hidden="1" customHeight="1" outlineLevel="1">
      <c r="A691" s="163" t="s">
        <v>208</v>
      </c>
      <c r="B691" s="164"/>
      <c r="C691" s="165">
        <v>365</v>
      </c>
      <c r="D691" s="152">
        <v>21170151</v>
      </c>
      <c r="E691" s="148"/>
      <c r="F691" s="148"/>
    </row>
    <row r="692" spans="1:6" ht="33.75" hidden="1" customHeight="1" outlineLevel="1">
      <c r="A692" s="163" t="s">
        <v>209</v>
      </c>
      <c r="B692" s="164"/>
      <c r="C692" s="165">
        <v>71</v>
      </c>
      <c r="D692" s="152">
        <v>3806742</v>
      </c>
      <c r="E692" s="148"/>
      <c r="F692" s="148"/>
    </row>
    <row r="693" spans="1:6" ht="33.75" hidden="1" customHeight="1" outlineLevel="1">
      <c r="A693" s="163" t="s">
        <v>211</v>
      </c>
      <c r="B693" s="164"/>
      <c r="C693" s="165">
        <v>336</v>
      </c>
      <c r="D693" s="152">
        <v>20147917</v>
      </c>
      <c r="E693" s="148"/>
      <c r="F693" s="148"/>
    </row>
    <row r="694" spans="1:6" ht="33.75" hidden="1" customHeight="1" outlineLevel="1">
      <c r="A694" s="163" t="s">
        <v>212</v>
      </c>
      <c r="B694" s="164"/>
      <c r="C694" s="165">
        <v>45</v>
      </c>
      <c r="D694" s="152">
        <v>3300103</v>
      </c>
      <c r="E694" s="148"/>
      <c r="F694" s="148"/>
    </row>
    <row r="695" spans="1:6" ht="33.75" hidden="1" customHeight="1" outlineLevel="1">
      <c r="A695" s="163" t="s">
        <v>213</v>
      </c>
      <c r="B695" s="164"/>
      <c r="C695" s="165">
        <v>520</v>
      </c>
      <c r="D695" s="152">
        <v>27485802</v>
      </c>
      <c r="E695" s="148"/>
      <c r="F695" s="148"/>
    </row>
    <row r="696" spans="1:6" ht="33.75" hidden="1" customHeight="1" outlineLevel="1">
      <c r="A696" s="163" t="s">
        <v>214</v>
      </c>
      <c r="B696" s="164"/>
      <c r="C696" s="165">
        <v>1</v>
      </c>
      <c r="D696" s="152">
        <v>88935</v>
      </c>
      <c r="E696" s="148"/>
      <c r="F696" s="148"/>
    </row>
    <row r="697" spans="1:6" ht="33.75" hidden="1" customHeight="1" outlineLevel="1">
      <c r="A697" s="163" t="s">
        <v>273</v>
      </c>
      <c r="B697" s="164"/>
      <c r="C697" s="165">
        <v>0</v>
      </c>
      <c r="D697" s="152">
        <v>0</v>
      </c>
      <c r="E697" s="148"/>
      <c r="F697" s="148"/>
    </row>
    <row r="698" spans="1:6" ht="33.75" hidden="1" customHeight="1" outlineLevel="1">
      <c r="A698" s="163" t="s">
        <v>215</v>
      </c>
      <c r="B698" s="164"/>
      <c r="C698" s="165">
        <v>0</v>
      </c>
      <c r="D698" s="152">
        <v>0</v>
      </c>
      <c r="E698" s="148"/>
      <c r="F698" s="148"/>
    </row>
    <row r="699" spans="1:6" ht="33.75" hidden="1" customHeight="1" outlineLevel="1">
      <c r="A699" s="163" t="s">
        <v>216</v>
      </c>
      <c r="B699" s="164"/>
      <c r="C699" s="165">
        <v>0</v>
      </c>
      <c r="D699" s="152">
        <v>0</v>
      </c>
      <c r="E699" s="148"/>
      <c r="F699" s="148"/>
    </row>
    <row r="700" spans="1:6" ht="33.75" hidden="1" customHeight="1" outlineLevel="1">
      <c r="A700" s="163" t="s">
        <v>217</v>
      </c>
      <c r="B700" s="164"/>
      <c r="C700" s="165">
        <v>0</v>
      </c>
      <c r="D700" s="152">
        <v>0</v>
      </c>
      <c r="E700" s="148"/>
      <c r="F700" s="148"/>
    </row>
    <row r="701" spans="1:6" ht="33.75" hidden="1" customHeight="1" outlineLevel="1">
      <c r="A701" s="163" t="s">
        <v>218</v>
      </c>
      <c r="B701" s="164"/>
      <c r="C701" s="165">
        <v>108</v>
      </c>
      <c r="D701" s="152">
        <v>6038465</v>
      </c>
      <c r="E701" s="148"/>
      <c r="F701" s="148"/>
    </row>
    <row r="702" spans="1:6" ht="33.75" hidden="1" customHeight="1" outlineLevel="1">
      <c r="A702" s="163" t="s">
        <v>219</v>
      </c>
      <c r="B702" s="164"/>
      <c r="C702" s="165">
        <v>0</v>
      </c>
      <c r="D702" s="152">
        <v>0</v>
      </c>
      <c r="E702" s="148"/>
      <c r="F702" s="148"/>
    </row>
    <row r="703" spans="1:6" ht="33.75" hidden="1" customHeight="1" outlineLevel="1">
      <c r="A703" s="163" t="s">
        <v>323</v>
      </c>
      <c r="B703" s="164"/>
      <c r="C703" s="165">
        <v>0</v>
      </c>
      <c r="D703" s="152">
        <v>0</v>
      </c>
      <c r="E703" s="148"/>
      <c r="F703" s="148"/>
    </row>
    <row r="704" spans="1:6" ht="33.75" hidden="1" customHeight="1" outlineLevel="1">
      <c r="A704" s="163" t="s">
        <v>220</v>
      </c>
      <c r="B704" s="164"/>
      <c r="C704" s="165">
        <v>0</v>
      </c>
      <c r="D704" s="152">
        <v>0</v>
      </c>
      <c r="E704" s="148"/>
      <c r="F704" s="148"/>
    </row>
    <row r="705" spans="1:6" ht="33.75" hidden="1" customHeight="1" outlineLevel="1">
      <c r="A705" s="163" t="s">
        <v>221</v>
      </c>
      <c r="B705" s="164"/>
      <c r="C705" s="165">
        <v>0</v>
      </c>
      <c r="D705" s="152">
        <v>0</v>
      </c>
      <c r="E705" s="148"/>
      <c r="F705" s="148"/>
    </row>
    <row r="706" spans="1:6" ht="33.75" hidden="1" customHeight="1" outlineLevel="1">
      <c r="A706" s="163" t="s">
        <v>274</v>
      </c>
      <c r="B706" s="164"/>
      <c r="C706" s="165">
        <v>0</v>
      </c>
      <c r="D706" s="152">
        <v>0</v>
      </c>
      <c r="E706" s="148"/>
      <c r="F706" s="148"/>
    </row>
    <row r="707" spans="1:6" ht="33.75" hidden="1" customHeight="1" outlineLevel="1">
      <c r="A707" s="163" t="s">
        <v>222</v>
      </c>
      <c r="B707" s="164"/>
      <c r="C707" s="165">
        <v>162</v>
      </c>
      <c r="D707" s="152">
        <v>9790614.7100000028</v>
      </c>
      <c r="E707" s="148"/>
      <c r="F707" s="148"/>
    </row>
    <row r="708" spans="1:6" ht="33.75" hidden="1" customHeight="1" outlineLevel="1">
      <c r="A708" s="163" t="s">
        <v>278</v>
      </c>
      <c r="B708" s="164"/>
      <c r="C708" s="165">
        <v>0</v>
      </c>
      <c r="D708" s="152">
        <v>0</v>
      </c>
      <c r="E708" s="148"/>
      <c r="F708" s="148"/>
    </row>
    <row r="709" spans="1:6" ht="33.75" hidden="1" customHeight="1" outlineLevel="1">
      <c r="A709" s="163" t="s">
        <v>223</v>
      </c>
      <c r="B709" s="164"/>
      <c r="C709" s="165">
        <v>0</v>
      </c>
      <c r="D709" s="152">
        <v>0</v>
      </c>
      <c r="E709" s="148"/>
      <c r="F709" s="148"/>
    </row>
    <row r="710" spans="1:6" ht="33.75" hidden="1" customHeight="1" outlineLevel="1">
      <c r="A710" s="163" t="s">
        <v>224</v>
      </c>
      <c r="B710" s="164"/>
      <c r="C710" s="165">
        <v>1</v>
      </c>
      <c r="D710" s="152">
        <v>96799</v>
      </c>
      <c r="E710" s="148"/>
      <c r="F710" s="148"/>
    </row>
    <row r="711" spans="1:6" ht="33.75" hidden="1" customHeight="1" outlineLevel="1">
      <c r="A711" s="163" t="s">
        <v>225</v>
      </c>
      <c r="B711" s="164"/>
      <c r="C711" s="165">
        <v>1</v>
      </c>
      <c r="D711" s="152">
        <v>99761</v>
      </c>
      <c r="E711" s="148"/>
      <c r="F711" s="148"/>
    </row>
    <row r="712" spans="1:6" ht="14.1" customHeight="1" collapsed="1">
      <c r="A712" s="167" t="s">
        <v>315</v>
      </c>
      <c r="B712" s="164">
        <v>50000</v>
      </c>
      <c r="C712" s="165">
        <f>SUM($C$684:$C$711)</f>
        <v>1616</v>
      </c>
      <c r="D712" s="152">
        <f>SUM($D$684:$D$711)</f>
        <v>92415387.710000008</v>
      </c>
      <c r="E712" s="148"/>
      <c r="F712" s="148"/>
    </row>
    <row r="713" spans="1:6" ht="33.75" hidden="1" customHeight="1" outlineLevel="1">
      <c r="A713" s="163" t="s">
        <v>322</v>
      </c>
      <c r="B713" s="164"/>
      <c r="C713" s="165">
        <v>0</v>
      </c>
      <c r="D713" s="152">
        <v>0</v>
      </c>
      <c r="E713" s="148"/>
      <c r="F713" s="148"/>
    </row>
    <row r="714" spans="1:6" ht="33.75" hidden="1" customHeight="1" outlineLevel="1">
      <c r="A714" s="163" t="s">
        <v>272</v>
      </c>
      <c r="B714" s="164"/>
      <c r="C714" s="165">
        <v>0</v>
      </c>
      <c r="D714" s="152">
        <v>0</v>
      </c>
      <c r="E714" s="148"/>
      <c r="F714" s="148"/>
    </row>
    <row r="715" spans="1:6" ht="33.75" hidden="1" customHeight="1" outlineLevel="1">
      <c r="A715" s="163" t="s">
        <v>203</v>
      </c>
      <c r="B715" s="164"/>
      <c r="C715" s="165">
        <v>0</v>
      </c>
      <c r="D715" s="152">
        <v>0</v>
      </c>
      <c r="E715" s="148"/>
      <c r="F715" s="148"/>
    </row>
    <row r="716" spans="1:6" ht="33.75" hidden="1" customHeight="1" outlineLevel="1">
      <c r="A716" s="163" t="s">
        <v>204</v>
      </c>
      <c r="B716" s="164"/>
      <c r="C716" s="165">
        <v>0</v>
      </c>
      <c r="D716" s="152">
        <v>0</v>
      </c>
      <c r="E716" s="148"/>
      <c r="F716" s="148"/>
    </row>
    <row r="717" spans="1:6" ht="33.75" hidden="1" customHeight="1" outlineLevel="1">
      <c r="A717" s="163" t="s">
        <v>205</v>
      </c>
      <c r="B717" s="164"/>
      <c r="C717" s="166">
        <v>0</v>
      </c>
      <c r="D717" s="151">
        <v>0</v>
      </c>
      <c r="E717" s="148"/>
      <c r="F717" s="148"/>
    </row>
    <row r="718" spans="1:6" ht="33.75" hidden="1" customHeight="1" outlineLevel="1">
      <c r="A718" s="163" t="s">
        <v>206</v>
      </c>
      <c r="B718" s="164"/>
      <c r="C718" s="166">
        <v>0</v>
      </c>
      <c r="D718" s="151">
        <v>0</v>
      </c>
      <c r="E718" s="148"/>
      <c r="F718" s="148"/>
    </row>
    <row r="719" spans="1:6" ht="33.75" hidden="1" customHeight="1" outlineLevel="1">
      <c r="A719" s="163" t="s">
        <v>207</v>
      </c>
      <c r="B719" s="164"/>
      <c r="C719" s="166">
        <v>0</v>
      </c>
      <c r="D719" s="151">
        <v>0</v>
      </c>
      <c r="E719" s="148"/>
      <c r="F719" s="148"/>
    </row>
    <row r="720" spans="1:6" ht="33.75" hidden="1" customHeight="1" outlineLevel="1">
      <c r="A720" s="163" t="s">
        <v>208</v>
      </c>
      <c r="B720" s="164"/>
      <c r="C720" s="165">
        <v>121</v>
      </c>
      <c r="D720" s="152">
        <v>12153127</v>
      </c>
      <c r="E720" s="148"/>
      <c r="F720" s="148"/>
    </row>
    <row r="721" spans="1:6" ht="33.75" hidden="1" customHeight="1" outlineLevel="1">
      <c r="A721" s="163" t="s">
        <v>209</v>
      </c>
      <c r="B721" s="164"/>
      <c r="C721" s="165">
        <v>26</v>
      </c>
      <c r="D721" s="152">
        <v>2964319</v>
      </c>
      <c r="E721" s="148"/>
      <c r="F721" s="148"/>
    </row>
    <row r="722" spans="1:6" ht="33.75" hidden="1" customHeight="1" outlineLevel="1">
      <c r="A722" s="163" t="s">
        <v>211</v>
      </c>
      <c r="B722" s="164"/>
      <c r="C722" s="165">
        <v>90</v>
      </c>
      <c r="D722" s="152">
        <v>8582548</v>
      </c>
      <c r="E722" s="148"/>
      <c r="F722" s="148"/>
    </row>
    <row r="723" spans="1:6" ht="33.75" hidden="1" customHeight="1" outlineLevel="1">
      <c r="A723" s="163" t="s">
        <v>212</v>
      </c>
      <c r="B723" s="164"/>
      <c r="C723" s="165">
        <v>5</v>
      </c>
      <c r="D723" s="152">
        <v>397310</v>
      </c>
      <c r="E723" s="148"/>
      <c r="F723" s="148"/>
    </row>
    <row r="724" spans="1:6" ht="33.75" hidden="1" customHeight="1" outlineLevel="1">
      <c r="A724" s="163" t="s">
        <v>213</v>
      </c>
      <c r="B724" s="164"/>
      <c r="C724" s="165">
        <v>168</v>
      </c>
      <c r="D724" s="152">
        <v>15795210</v>
      </c>
      <c r="E724" s="148"/>
      <c r="F724" s="148"/>
    </row>
    <row r="725" spans="1:6" ht="33.75" hidden="1" customHeight="1" outlineLevel="1">
      <c r="A725" s="163" t="s">
        <v>214</v>
      </c>
      <c r="B725" s="164"/>
      <c r="C725" s="165">
        <v>1</v>
      </c>
      <c r="D725" s="152">
        <v>134801</v>
      </c>
      <c r="E725" s="148"/>
      <c r="F725" s="148"/>
    </row>
    <row r="726" spans="1:6" ht="33.75" hidden="1" customHeight="1" outlineLevel="1">
      <c r="A726" s="163" t="s">
        <v>273</v>
      </c>
      <c r="B726" s="164"/>
      <c r="C726" s="165">
        <v>0</v>
      </c>
      <c r="D726" s="152">
        <v>0</v>
      </c>
      <c r="E726" s="148"/>
      <c r="F726" s="148"/>
    </row>
    <row r="727" spans="1:6" ht="33.75" hidden="1" customHeight="1" outlineLevel="1">
      <c r="A727" s="163" t="s">
        <v>215</v>
      </c>
      <c r="B727" s="164"/>
      <c r="C727" s="165">
        <v>0</v>
      </c>
      <c r="D727" s="152">
        <v>0</v>
      </c>
      <c r="E727" s="148"/>
      <c r="F727" s="148"/>
    </row>
    <row r="728" spans="1:6" ht="33.75" hidden="1" customHeight="1" outlineLevel="1">
      <c r="A728" s="163" t="s">
        <v>216</v>
      </c>
      <c r="B728" s="164"/>
      <c r="C728" s="165">
        <v>0</v>
      </c>
      <c r="D728" s="152">
        <v>0</v>
      </c>
      <c r="E728" s="148"/>
      <c r="F728" s="148"/>
    </row>
    <row r="729" spans="1:6" ht="33.75" hidden="1" customHeight="1" outlineLevel="1">
      <c r="A729" s="163" t="s">
        <v>217</v>
      </c>
      <c r="B729" s="164"/>
      <c r="C729" s="165">
        <v>0</v>
      </c>
      <c r="D729" s="152">
        <v>0</v>
      </c>
      <c r="E729" s="148"/>
      <c r="F729" s="148"/>
    </row>
    <row r="730" spans="1:6" ht="33.75" hidden="1" customHeight="1" outlineLevel="1">
      <c r="A730" s="163" t="s">
        <v>218</v>
      </c>
      <c r="B730" s="164"/>
      <c r="C730" s="165">
        <v>21</v>
      </c>
      <c r="D730" s="152">
        <v>2140855</v>
      </c>
      <c r="E730" s="148"/>
      <c r="F730" s="148"/>
    </row>
    <row r="731" spans="1:6" ht="33.75" hidden="1" customHeight="1" outlineLevel="1">
      <c r="A731" s="163" t="s">
        <v>219</v>
      </c>
      <c r="B731" s="164"/>
      <c r="C731" s="165">
        <v>0</v>
      </c>
      <c r="D731" s="152">
        <v>0</v>
      </c>
      <c r="E731" s="148"/>
      <c r="F731" s="148"/>
    </row>
    <row r="732" spans="1:6" ht="33.75" hidden="1" customHeight="1" outlineLevel="1">
      <c r="A732" s="163" t="s">
        <v>323</v>
      </c>
      <c r="B732" s="164"/>
      <c r="C732" s="165">
        <v>0</v>
      </c>
      <c r="D732" s="152">
        <v>0</v>
      </c>
      <c r="E732" s="148"/>
      <c r="F732" s="148"/>
    </row>
    <row r="733" spans="1:6" ht="33.75" hidden="1" customHeight="1" outlineLevel="1">
      <c r="A733" s="163" t="s">
        <v>220</v>
      </c>
      <c r="B733" s="164"/>
      <c r="C733" s="165">
        <v>0</v>
      </c>
      <c r="D733" s="152">
        <v>0</v>
      </c>
      <c r="E733" s="148"/>
      <c r="F733" s="148"/>
    </row>
    <row r="734" spans="1:6" ht="33.75" hidden="1" customHeight="1" outlineLevel="1">
      <c r="A734" s="163" t="s">
        <v>221</v>
      </c>
      <c r="B734" s="164"/>
      <c r="C734" s="165">
        <v>0</v>
      </c>
      <c r="D734" s="152">
        <v>0</v>
      </c>
      <c r="E734" s="148"/>
      <c r="F734" s="148"/>
    </row>
    <row r="735" spans="1:6" ht="33.75" hidden="1" customHeight="1" outlineLevel="1">
      <c r="A735" s="163" t="s">
        <v>274</v>
      </c>
      <c r="B735" s="164"/>
      <c r="C735" s="165">
        <v>0</v>
      </c>
      <c r="D735" s="152">
        <v>0</v>
      </c>
      <c r="E735" s="148"/>
      <c r="F735" s="148"/>
    </row>
    <row r="736" spans="1:6" ht="33.75" hidden="1" customHeight="1" outlineLevel="1">
      <c r="A736" s="163" t="s">
        <v>222</v>
      </c>
      <c r="B736" s="164"/>
      <c r="C736" s="165">
        <v>45</v>
      </c>
      <c r="D736" s="152">
        <v>4868695.51</v>
      </c>
      <c r="E736" s="148"/>
      <c r="F736" s="148"/>
    </row>
    <row r="737" spans="1:6" ht="33.75" hidden="1" customHeight="1" outlineLevel="1">
      <c r="A737" s="163" t="s">
        <v>278</v>
      </c>
      <c r="B737" s="164"/>
      <c r="C737" s="165">
        <v>0</v>
      </c>
      <c r="D737" s="152">
        <v>0</v>
      </c>
      <c r="E737" s="148"/>
      <c r="F737" s="148"/>
    </row>
    <row r="738" spans="1:6" ht="33.75" hidden="1" customHeight="1" outlineLevel="1">
      <c r="A738" s="163" t="s">
        <v>223</v>
      </c>
      <c r="B738" s="164"/>
      <c r="C738" s="165">
        <v>0</v>
      </c>
      <c r="D738" s="152">
        <v>0</v>
      </c>
      <c r="E738" s="148"/>
      <c r="F738" s="148"/>
    </row>
    <row r="739" spans="1:6" ht="33.75" hidden="1" customHeight="1" outlineLevel="1">
      <c r="A739" s="163" t="s">
        <v>224</v>
      </c>
      <c r="B739" s="164"/>
      <c r="C739" s="165">
        <v>0</v>
      </c>
      <c r="D739" s="152">
        <v>0</v>
      </c>
      <c r="E739" s="148"/>
      <c r="F739" s="148"/>
    </row>
    <row r="740" spans="1:6" ht="33.75" hidden="1" customHeight="1" outlineLevel="1">
      <c r="A740" s="163" t="s">
        <v>225</v>
      </c>
      <c r="B740" s="164"/>
      <c r="C740" s="165">
        <v>1</v>
      </c>
      <c r="D740" s="152">
        <v>101661.25</v>
      </c>
      <c r="E740" s="148"/>
      <c r="F740" s="148"/>
    </row>
    <row r="741" spans="1:6" ht="14.1" customHeight="1" collapsed="1">
      <c r="A741" s="167" t="s">
        <v>316</v>
      </c>
      <c r="B741" s="164">
        <v>75000</v>
      </c>
      <c r="C741" s="165">
        <f>SUM($C$713:$C$740)</f>
        <v>478</v>
      </c>
      <c r="D741" s="152">
        <f>SUM($D$713:$D$740)</f>
        <v>47138526.759999998</v>
      </c>
      <c r="E741" s="148"/>
      <c r="F741" s="148"/>
    </row>
    <row r="742" spans="1:6" ht="33.75" hidden="1" customHeight="1" outlineLevel="1">
      <c r="A742" s="163" t="s">
        <v>322</v>
      </c>
      <c r="B742" s="164"/>
      <c r="C742" s="165">
        <v>0</v>
      </c>
      <c r="D742" s="152">
        <v>0</v>
      </c>
      <c r="E742" s="148"/>
      <c r="F742" s="148"/>
    </row>
    <row r="743" spans="1:6" ht="33.75" hidden="1" customHeight="1" outlineLevel="1">
      <c r="A743" s="163" t="s">
        <v>272</v>
      </c>
      <c r="B743" s="164"/>
      <c r="C743" s="165">
        <v>0</v>
      </c>
      <c r="D743" s="152">
        <v>0</v>
      </c>
      <c r="E743" s="148"/>
      <c r="F743" s="148"/>
    </row>
    <row r="744" spans="1:6" ht="33.75" hidden="1" customHeight="1" outlineLevel="1">
      <c r="A744" s="163" t="s">
        <v>203</v>
      </c>
      <c r="B744" s="164"/>
      <c r="C744" s="165">
        <v>0</v>
      </c>
      <c r="D744" s="152">
        <v>0</v>
      </c>
      <c r="E744" s="148"/>
      <c r="F744" s="148"/>
    </row>
    <row r="745" spans="1:6" ht="33.75" hidden="1" customHeight="1" outlineLevel="1">
      <c r="A745" s="163" t="s">
        <v>204</v>
      </c>
      <c r="B745" s="164"/>
      <c r="C745" s="165">
        <v>0</v>
      </c>
      <c r="D745" s="152">
        <v>0</v>
      </c>
      <c r="E745" s="148"/>
      <c r="F745" s="148"/>
    </row>
    <row r="746" spans="1:6" ht="33.75" hidden="1" customHeight="1" outlineLevel="1">
      <c r="A746" s="163" t="s">
        <v>205</v>
      </c>
      <c r="B746" s="164"/>
      <c r="C746" s="166">
        <v>0</v>
      </c>
      <c r="D746" s="151">
        <v>0</v>
      </c>
      <c r="E746" s="148"/>
      <c r="F746" s="148"/>
    </row>
    <row r="747" spans="1:6" ht="33.75" hidden="1" customHeight="1" outlineLevel="1">
      <c r="A747" s="163" t="s">
        <v>206</v>
      </c>
      <c r="B747" s="164"/>
      <c r="C747" s="166">
        <v>0</v>
      </c>
      <c r="D747" s="151">
        <v>0</v>
      </c>
      <c r="E747" s="148"/>
      <c r="F747" s="148"/>
    </row>
    <row r="748" spans="1:6" ht="33.75" hidden="1" customHeight="1" outlineLevel="1">
      <c r="A748" s="163" t="s">
        <v>207</v>
      </c>
      <c r="B748" s="164"/>
      <c r="C748" s="166">
        <v>0</v>
      </c>
      <c r="D748" s="151">
        <v>0</v>
      </c>
      <c r="E748" s="148"/>
      <c r="F748" s="148"/>
    </row>
    <row r="749" spans="1:6" ht="33.75" hidden="1" customHeight="1" outlineLevel="1">
      <c r="A749" s="163" t="s">
        <v>208</v>
      </c>
      <c r="B749" s="164"/>
      <c r="C749" s="165">
        <v>33</v>
      </c>
      <c r="D749" s="152">
        <v>3740722</v>
      </c>
      <c r="E749" s="148"/>
      <c r="F749" s="148"/>
    </row>
    <row r="750" spans="1:6" ht="33.75" hidden="1" customHeight="1" outlineLevel="1">
      <c r="A750" s="163" t="s">
        <v>209</v>
      </c>
      <c r="B750" s="164"/>
      <c r="C750" s="165">
        <v>6</v>
      </c>
      <c r="D750" s="152">
        <v>715102</v>
      </c>
      <c r="E750" s="148"/>
      <c r="F750" s="148"/>
    </row>
    <row r="751" spans="1:6" ht="33.75" hidden="1" customHeight="1" outlineLevel="1">
      <c r="A751" s="163" t="s">
        <v>211</v>
      </c>
      <c r="B751" s="164"/>
      <c r="C751" s="165">
        <v>24</v>
      </c>
      <c r="D751" s="152">
        <v>3051303</v>
      </c>
      <c r="E751" s="148"/>
      <c r="F751" s="148"/>
    </row>
    <row r="752" spans="1:6" ht="33.75" hidden="1" customHeight="1" outlineLevel="1">
      <c r="A752" s="163" t="s">
        <v>212</v>
      </c>
      <c r="B752" s="164"/>
      <c r="C752" s="165">
        <v>6</v>
      </c>
      <c r="D752" s="152">
        <v>621818</v>
      </c>
      <c r="E752" s="148"/>
      <c r="F752" s="148"/>
    </row>
    <row r="753" spans="1:6" ht="33.75" hidden="1" customHeight="1" outlineLevel="1">
      <c r="A753" s="163" t="s">
        <v>213</v>
      </c>
      <c r="B753" s="164"/>
      <c r="C753" s="165">
        <v>68</v>
      </c>
      <c r="D753" s="152">
        <v>7124585</v>
      </c>
      <c r="E753" s="148"/>
      <c r="F753" s="148"/>
    </row>
    <row r="754" spans="1:6" ht="33.75" hidden="1" customHeight="1" outlineLevel="1">
      <c r="A754" s="163" t="s">
        <v>214</v>
      </c>
      <c r="B754" s="164"/>
      <c r="C754" s="165">
        <v>0</v>
      </c>
      <c r="D754" s="152">
        <v>0</v>
      </c>
      <c r="E754" s="148"/>
      <c r="F754" s="148"/>
    </row>
    <row r="755" spans="1:6" ht="33.75" hidden="1" customHeight="1" outlineLevel="1">
      <c r="A755" s="163" t="s">
        <v>273</v>
      </c>
      <c r="B755" s="164"/>
      <c r="C755" s="165">
        <v>0</v>
      </c>
      <c r="D755" s="152">
        <v>0</v>
      </c>
      <c r="E755" s="148"/>
      <c r="F755" s="148"/>
    </row>
    <row r="756" spans="1:6" ht="33.75" hidden="1" customHeight="1" outlineLevel="1">
      <c r="A756" s="163" t="s">
        <v>215</v>
      </c>
      <c r="B756" s="164"/>
      <c r="C756" s="165">
        <v>0</v>
      </c>
      <c r="D756" s="152">
        <v>0</v>
      </c>
      <c r="E756" s="148"/>
      <c r="F756" s="148"/>
    </row>
    <row r="757" spans="1:6" ht="33.75" hidden="1" customHeight="1" outlineLevel="1">
      <c r="A757" s="163" t="s">
        <v>216</v>
      </c>
      <c r="B757" s="164"/>
      <c r="C757" s="165">
        <v>0</v>
      </c>
      <c r="D757" s="152">
        <v>0</v>
      </c>
      <c r="E757" s="148"/>
      <c r="F757" s="148"/>
    </row>
    <row r="758" spans="1:6" ht="33.75" hidden="1" customHeight="1" outlineLevel="1">
      <c r="A758" s="163" t="s">
        <v>217</v>
      </c>
      <c r="B758" s="164"/>
      <c r="C758" s="165">
        <v>0</v>
      </c>
      <c r="D758" s="152">
        <v>0</v>
      </c>
      <c r="E758" s="148"/>
      <c r="F758" s="148"/>
    </row>
    <row r="759" spans="1:6" ht="33.75" hidden="1" customHeight="1" outlineLevel="1">
      <c r="A759" s="163" t="s">
        <v>218</v>
      </c>
      <c r="B759" s="164"/>
      <c r="C759" s="165">
        <v>2</v>
      </c>
      <c r="D759" s="152">
        <v>372002</v>
      </c>
      <c r="E759" s="148"/>
      <c r="F759" s="148"/>
    </row>
    <row r="760" spans="1:6" ht="33.75" hidden="1" customHeight="1" outlineLevel="1">
      <c r="A760" s="163" t="s">
        <v>219</v>
      </c>
      <c r="B760" s="164"/>
      <c r="C760" s="165">
        <v>0</v>
      </c>
      <c r="D760" s="152">
        <v>0</v>
      </c>
      <c r="E760" s="148"/>
      <c r="F760" s="148"/>
    </row>
    <row r="761" spans="1:6" ht="33.75" hidden="1" customHeight="1" outlineLevel="1">
      <c r="A761" s="163" t="s">
        <v>323</v>
      </c>
      <c r="B761" s="164"/>
      <c r="C761" s="165">
        <v>0</v>
      </c>
      <c r="D761" s="152">
        <v>0</v>
      </c>
      <c r="E761" s="148"/>
      <c r="F761" s="148"/>
    </row>
    <row r="762" spans="1:6" ht="33.75" hidden="1" customHeight="1" outlineLevel="1">
      <c r="A762" s="163" t="s">
        <v>220</v>
      </c>
      <c r="B762" s="164"/>
      <c r="C762" s="165">
        <v>0</v>
      </c>
      <c r="D762" s="152">
        <v>0</v>
      </c>
      <c r="E762" s="148"/>
      <c r="F762" s="148"/>
    </row>
    <row r="763" spans="1:6" ht="33.75" hidden="1" customHeight="1" outlineLevel="1">
      <c r="A763" s="163" t="s">
        <v>221</v>
      </c>
      <c r="B763" s="164"/>
      <c r="C763" s="165">
        <v>0</v>
      </c>
      <c r="D763" s="152">
        <v>0</v>
      </c>
      <c r="E763" s="148"/>
      <c r="F763" s="148"/>
    </row>
    <row r="764" spans="1:6" ht="33.75" hidden="1" customHeight="1" outlineLevel="1">
      <c r="A764" s="163" t="s">
        <v>274</v>
      </c>
      <c r="B764" s="164"/>
      <c r="C764" s="165">
        <v>0</v>
      </c>
      <c r="D764" s="152">
        <v>0</v>
      </c>
      <c r="E764" s="148"/>
      <c r="F764" s="148"/>
    </row>
    <row r="765" spans="1:6" ht="33.75" hidden="1" customHeight="1" outlineLevel="1">
      <c r="A765" s="163" t="s">
        <v>222</v>
      </c>
      <c r="B765" s="164"/>
      <c r="C765" s="165">
        <v>32</v>
      </c>
      <c r="D765" s="152">
        <v>4946974.0500000007</v>
      </c>
      <c r="E765" s="148"/>
      <c r="F765" s="148"/>
    </row>
    <row r="766" spans="1:6" ht="33.75" hidden="1" customHeight="1" outlineLevel="1">
      <c r="A766" s="163" t="s">
        <v>278</v>
      </c>
      <c r="B766" s="164"/>
      <c r="C766" s="165">
        <v>0</v>
      </c>
      <c r="D766" s="152">
        <v>0</v>
      </c>
      <c r="E766" s="148"/>
      <c r="F766" s="148"/>
    </row>
    <row r="767" spans="1:6" ht="33.75" hidden="1" customHeight="1" outlineLevel="1">
      <c r="A767" s="163" t="s">
        <v>223</v>
      </c>
      <c r="B767" s="164"/>
      <c r="C767" s="165">
        <v>0</v>
      </c>
      <c r="D767" s="152">
        <v>0</v>
      </c>
      <c r="E767" s="148"/>
      <c r="F767" s="148"/>
    </row>
    <row r="768" spans="1:6" ht="33.75" hidden="1" customHeight="1" outlineLevel="1">
      <c r="A768" s="163" t="s">
        <v>224</v>
      </c>
      <c r="B768" s="164"/>
      <c r="C768" s="165">
        <v>0</v>
      </c>
      <c r="D768" s="152">
        <v>0</v>
      </c>
      <c r="E768" s="148"/>
      <c r="F768" s="148"/>
    </row>
    <row r="769" spans="1:6" ht="33.75" hidden="1" customHeight="1" outlineLevel="1">
      <c r="A769" s="163" t="s">
        <v>225</v>
      </c>
      <c r="B769" s="164"/>
      <c r="C769" s="165">
        <v>0</v>
      </c>
      <c r="D769" s="152">
        <v>0</v>
      </c>
      <c r="E769" s="148"/>
      <c r="F769" s="148"/>
    </row>
    <row r="770" spans="1:6" ht="14.1" customHeight="1" collapsed="1">
      <c r="A770" s="167" t="s">
        <v>317</v>
      </c>
      <c r="B770" s="164">
        <v>100000</v>
      </c>
      <c r="C770" s="165">
        <f>SUM($C$742:$C$769)</f>
        <v>171</v>
      </c>
      <c r="D770" s="152">
        <f>SUM($D$742:$D$769)</f>
        <v>20572506.050000001</v>
      </c>
      <c r="E770" s="148"/>
      <c r="F770" s="148"/>
    </row>
    <row r="771" spans="1:6" ht="33.75" hidden="1" customHeight="1" outlineLevel="1">
      <c r="A771" s="168" t="s">
        <v>322</v>
      </c>
      <c r="B771" s="169"/>
      <c r="C771" s="165">
        <v>0</v>
      </c>
      <c r="D771" s="152">
        <v>0</v>
      </c>
      <c r="E771" s="148"/>
      <c r="F771" s="148"/>
    </row>
    <row r="772" spans="1:6" ht="33.75" hidden="1" customHeight="1" outlineLevel="1">
      <c r="A772" s="412" t="s">
        <v>272</v>
      </c>
      <c r="B772" s="413"/>
      <c r="C772" s="165">
        <v>0</v>
      </c>
      <c r="D772" s="152">
        <v>0</v>
      </c>
      <c r="E772" s="148"/>
      <c r="F772" s="148"/>
    </row>
    <row r="773" spans="1:6" ht="33.75" hidden="1" customHeight="1" outlineLevel="1">
      <c r="A773" s="168" t="s">
        <v>203</v>
      </c>
      <c r="B773" s="169"/>
      <c r="C773" s="165">
        <v>0</v>
      </c>
      <c r="D773" s="152">
        <v>0</v>
      </c>
      <c r="E773" s="148"/>
      <c r="F773" s="148"/>
    </row>
    <row r="774" spans="1:6" ht="33.75" hidden="1" customHeight="1" outlineLevel="1">
      <c r="A774" s="412" t="s">
        <v>204</v>
      </c>
      <c r="B774" s="413"/>
      <c r="C774" s="165">
        <v>0</v>
      </c>
      <c r="D774" s="152">
        <v>0</v>
      </c>
      <c r="E774" s="148"/>
      <c r="F774" s="148"/>
    </row>
    <row r="775" spans="1:6" ht="33.75" hidden="1" customHeight="1" outlineLevel="1">
      <c r="A775" s="412" t="s">
        <v>205</v>
      </c>
      <c r="B775" s="413"/>
      <c r="C775" s="166">
        <v>0</v>
      </c>
      <c r="D775" s="151">
        <v>0</v>
      </c>
      <c r="E775" s="148"/>
      <c r="F775" s="148"/>
    </row>
    <row r="776" spans="1:6" ht="33.75" hidden="1" customHeight="1" outlineLevel="1">
      <c r="A776" s="168" t="s">
        <v>206</v>
      </c>
      <c r="B776" s="169"/>
      <c r="C776" s="166">
        <v>0</v>
      </c>
      <c r="D776" s="151">
        <v>0</v>
      </c>
      <c r="E776" s="148"/>
      <c r="F776" s="148"/>
    </row>
    <row r="777" spans="1:6" ht="33.75" hidden="1" customHeight="1" outlineLevel="1">
      <c r="A777" s="168" t="s">
        <v>207</v>
      </c>
      <c r="B777" s="169"/>
      <c r="C777" s="166">
        <v>0</v>
      </c>
      <c r="D777" s="151">
        <v>0</v>
      </c>
      <c r="E777" s="148"/>
      <c r="F777" s="148"/>
    </row>
    <row r="778" spans="1:6" ht="33.75" hidden="1" customHeight="1" outlineLevel="1">
      <c r="A778" s="412" t="s">
        <v>208</v>
      </c>
      <c r="B778" s="413"/>
      <c r="C778" s="165">
        <v>39</v>
      </c>
      <c r="D778" s="152">
        <v>6873747</v>
      </c>
      <c r="E778" s="148"/>
      <c r="F778" s="148"/>
    </row>
    <row r="779" spans="1:6" ht="33.75" hidden="1" customHeight="1" outlineLevel="1">
      <c r="A779" s="412" t="s">
        <v>209</v>
      </c>
      <c r="B779" s="413"/>
      <c r="C779" s="165">
        <v>4</v>
      </c>
      <c r="D779" s="152">
        <v>856645</v>
      </c>
      <c r="E779" s="148"/>
      <c r="F779" s="148"/>
    </row>
    <row r="780" spans="1:6" ht="33.75" hidden="1" customHeight="1" outlineLevel="1">
      <c r="A780" s="412" t="s">
        <v>211</v>
      </c>
      <c r="B780" s="413"/>
      <c r="C780" s="165">
        <v>45</v>
      </c>
      <c r="D780" s="152">
        <v>12319873</v>
      </c>
      <c r="E780" s="148"/>
      <c r="F780" s="148"/>
    </row>
    <row r="781" spans="1:6" ht="33.75" hidden="1" customHeight="1" outlineLevel="1">
      <c r="A781" s="168" t="s">
        <v>212</v>
      </c>
      <c r="B781" s="169"/>
      <c r="C781" s="165">
        <v>1</v>
      </c>
      <c r="D781" s="152">
        <v>225405</v>
      </c>
      <c r="E781" s="148"/>
      <c r="F781" s="148"/>
    </row>
    <row r="782" spans="1:6" ht="33.75" hidden="1" customHeight="1" outlineLevel="1">
      <c r="A782" s="412" t="s">
        <v>213</v>
      </c>
      <c r="B782" s="413"/>
      <c r="C782" s="165">
        <v>98</v>
      </c>
      <c r="D782" s="152">
        <v>21924103</v>
      </c>
      <c r="E782" s="148"/>
      <c r="F782" s="148"/>
    </row>
    <row r="783" spans="1:6" ht="33.75" hidden="1" customHeight="1" outlineLevel="1">
      <c r="A783" s="412" t="s">
        <v>214</v>
      </c>
      <c r="B783" s="413"/>
      <c r="C783" s="165">
        <v>0</v>
      </c>
      <c r="D783" s="152">
        <v>0</v>
      </c>
      <c r="E783" s="148"/>
      <c r="F783" s="148"/>
    </row>
    <row r="784" spans="1:6" ht="33.75" hidden="1" customHeight="1" outlineLevel="1">
      <c r="A784" s="168" t="s">
        <v>273</v>
      </c>
      <c r="B784" s="169"/>
      <c r="C784" s="165">
        <v>0</v>
      </c>
      <c r="D784" s="152">
        <v>0</v>
      </c>
      <c r="E784" s="148"/>
      <c r="F784" s="148"/>
    </row>
    <row r="785" spans="1:6" ht="33.75" hidden="1" customHeight="1" outlineLevel="1">
      <c r="A785" s="412" t="s">
        <v>215</v>
      </c>
      <c r="B785" s="413"/>
      <c r="C785" s="165">
        <v>0</v>
      </c>
      <c r="D785" s="152">
        <v>0</v>
      </c>
      <c r="E785" s="148"/>
      <c r="F785" s="148"/>
    </row>
    <row r="786" spans="1:6" ht="33.75" hidden="1" customHeight="1" outlineLevel="1">
      <c r="A786" s="412" t="s">
        <v>216</v>
      </c>
      <c r="B786" s="413"/>
      <c r="C786" s="165">
        <v>0</v>
      </c>
      <c r="D786" s="152">
        <v>0</v>
      </c>
      <c r="E786" s="148"/>
      <c r="F786" s="148"/>
    </row>
    <row r="787" spans="1:6" ht="33.75" hidden="1" customHeight="1" outlineLevel="1">
      <c r="A787" s="412" t="s">
        <v>217</v>
      </c>
      <c r="B787" s="413"/>
      <c r="C787" s="165">
        <v>0</v>
      </c>
      <c r="D787" s="152">
        <v>0</v>
      </c>
      <c r="E787" s="148"/>
      <c r="F787" s="148"/>
    </row>
    <row r="788" spans="1:6" ht="33.75" hidden="1" customHeight="1" outlineLevel="1">
      <c r="A788" s="412" t="s">
        <v>218</v>
      </c>
      <c r="B788" s="413"/>
      <c r="C788" s="165">
        <v>11</v>
      </c>
      <c r="D788" s="152">
        <v>2605217</v>
      </c>
      <c r="E788" s="148"/>
      <c r="F788" s="148"/>
    </row>
    <row r="789" spans="1:6" ht="33.75" hidden="1" customHeight="1" outlineLevel="1">
      <c r="A789" s="412" t="s">
        <v>219</v>
      </c>
      <c r="B789" s="413"/>
      <c r="C789" s="165">
        <v>0</v>
      </c>
      <c r="D789" s="152">
        <v>0</v>
      </c>
      <c r="E789" s="148"/>
      <c r="F789" s="148"/>
    </row>
    <row r="790" spans="1:6" ht="33.75" hidden="1" customHeight="1" outlineLevel="1">
      <c r="A790" s="168" t="s">
        <v>323</v>
      </c>
      <c r="B790" s="169"/>
      <c r="C790" s="165">
        <v>0</v>
      </c>
      <c r="D790" s="152">
        <v>0</v>
      </c>
      <c r="E790" s="148"/>
      <c r="F790" s="148"/>
    </row>
    <row r="791" spans="1:6" ht="33.75" hidden="1" customHeight="1" outlineLevel="1">
      <c r="A791" s="168" t="s">
        <v>220</v>
      </c>
      <c r="B791" s="169"/>
      <c r="C791" s="165">
        <v>0</v>
      </c>
      <c r="D791" s="152">
        <v>0</v>
      </c>
      <c r="E791" s="148"/>
      <c r="F791" s="148"/>
    </row>
    <row r="792" spans="1:6" ht="33.75" hidden="1" customHeight="1" outlineLevel="1">
      <c r="A792" s="412" t="s">
        <v>221</v>
      </c>
      <c r="B792" s="413"/>
      <c r="C792" s="165">
        <v>0</v>
      </c>
      <c r="D792" s="152">
        <v>0</v>
      </c>
      <c r="E792" s="148"/>
      <c r="F792" s="148"/>
    </row>
    <row r="793" spans="1:6" ht="33.75" hidden="1" customHeight="1" outlineLevel="1">
      <c r="A793" s="168" t="s">
        <v>274</v>
      </c>
      <c r="B793" s="169"/>
      <c r="C793" s="165">
        <v>0</v>
      </c>
      <c r="D793" s="152">
        <v>0</v>
      </c>
      <c r="E793" s="148"/>
      <c r="F793" s="148"/>
    </row>
    <row r="794" spans="1:6" ht="33.75" hidden="1" customHeight="1" outlineLevel="1">
      <c r="A794" s="412" t="s">
        <v>222</v>
      </c>
      <c r="B794" s="413"/>
      <c r="C794" s="165">
        <v>10</v>
      </c>
      <c r="D794" s="152">
        <v>2140901.9700000002</v>
      </c>
      <c r="E794" s="148"/>
      <c r="F794" s="148"/>
    </row>
    <row r="795" spans="1:6" ht="33.75" hidden="1" customHeight="1" outlineLevel="1">
      <c r="A795" s="168" t="s">
        <v>278</v>
      </c>
      <c r="B795" s="169"/>
      <c r="C795" s="165">
        <v>0</v>
      </c>
      <c r="D795" s="152">
        <v>0</v>
      </c>
      <c r="E795" s="148"/>
      <c r="F795" s="148"/>
    </row>
    <row r="796" spans="1:6" ht="33.75" hidden="1" customHeight="1" outlineLevel="1">
      <c r="A796" s="412" t="s">
        <v>223</v>
      </c>
      <c r="B796" s="413"/>
      <c r="C796" s="165">
        <v>0</v>
      </c>
      <c r="D796" s="152">
        <v>0</v>
      </c>
      <c r="E796" s="148"/>
      <c r="F796" s="148"/>
    </row>
    <row r="797" spans="1:6" ht="33.75" hidden="1" customHeight="1" outlineLevel="1">
      <c r="A797" s="412" t="s">
        <v>224</v>
      </c>
      <c r="B797" s="413"/>
      <c r="C797" s="165">
        <v>0</v>
      </c>
      <c r="D797" s="152">
        <v>0</v>
      </c>
      <c r="E797" s="148"/>
      <c r="F797" s="148"/>
    </row>
    <row r="798" spans="1:6" ht="33.75" hidden="1" customHeight="1" outlineLevel="1">
      <c r="A798" s="412" t="s">
        <v>225</v>
      </c>
      <c r="B798" s="413"/>
      <c r="C798" s="165">
        <v>0</v>
      </c>
      <c r="D798" s="152">
        <v>0</v>
      </c>
      <c r="E798" s="148"/>
      <c r="F798" s="148"/>
    </row>
    <row r="799" spans="1:6" ht="14.1" customHeight="1" collapsed="1">
      <c r="A799" s="414" t="s">
        <v>318</v>
      </c>
      <c r="B799" s="415"/>
      <c r="C799" s="165">
        <f>SUM($C$772:$C$798)</f>
        <v>208</v>
      </c>
      <c r="D799" s="152">
        <f>SUM($D$772:$D$798)</f>
        <v>46945891.969999999</v>
      </c>
      <c r="E799" s="148"/>
      <c r="F799" s="148"/>
    </row>
    <row r="800" spans="1:6" ht="33.75" hidden="1" customHeight="1" outlineLevel="1" thickBot="1">
      <c r="A800" s="170" t="s">
        <v>322</v>
      </c>
      <c r="B800" s="171"/>
      <c r="C800" s="153">
        <v>0</v>
      </c>
      <c r="D800" s="153">
        <v>0</v>
      </c>
      <c r="E800" s="148"/>
      <c r="F800" s="148"/>
    </row>
    <row r="801" spans="1:6" ht="33.75" hidden="1" customHeight="1" outlineLevel="1" thickBot="1">
      <c r="A801" s="410" t="s">
        <v>272</v>
      </c>
      <c r="B801" s="411"/>
      <c r="C801" s="153">
        <v>3470</v>
      </c>
      <c r="D801" s="153">
        <v>5223303</v>
      </c>
      <c r="E801" s="148"/>
      <c r="F801" s="148"/>
    </row>
    <row r="802" spans="1:6" ht="33.75" hidden="1" customHeight="1" outlineLevel="1" thickBot="1">
      <c r="A802" s="170" t="s">
        <v>203</v>
      </c>
      <c r="B802" s="171"/>
      <c r="C802" s="153">
        <v>193273</v>
      </c>
      <c r="D802" s="153">
        <v>72364462</v>
      </c>
      <c r="E802" s="148"/>
      <c r="F802" s="148"/>
    </row>
    <row r="803" spans="1:6" ht="33.75" hidden="1" customHeight="1" outlineLevel="1" thickBot="1">
      <c r="A803" s="410" t="s">
        <v>204</v>
      </c>
      <c r="B803" s="411"/>
      <c r="C803" s="153">
        <v>47257</v>
      </c>
      <c r="D803" s="153">
        <v>47323518</v>
      </c>
      <c r="E803" s="148"/>
      <c r="F803" s="148"/>
    </row>
    <row r="804" spans="1:6" ht="33.75" hidden="1" customHeight="1" outlineLevel="1" thickBot="1">
      <c r="A804" s="410" t="s">
        <v>205</v>
      </c>
      <c r="B804" s="411"/>
      <c r="C804" s="153">
        <v>0</v>
      </c>
      <c r="D804" s="153">
        <v>0</v>
      </c>
      <c r="E804" s="148"/>
      <c r="F804" s="148"/>
    </row>
    <row r="805" spans="1:6" ht="33.75" hidden="1" customHeight="1" outlineLevel="1" thickBot="1">
      <c r="A805" s="170" t="s">
        <v>206</v>
      </c>
      <c r="B805" s="171"/>
      <c r="C805" s="153">
        <v>11576</v>
      </c>
      <c r="D805" s="153">
        <v>12303439.399999999</v>
      </c>
      <c r="E805" s="148"/>
      <c r="F805" s="148"/>
    </row>
    <row r="806" spans="1:6" ht="33.75" hidden="1" customHeight="1" outlineLevel="1" thickBot="1">
      <c r="A806" s="170" t="s">
        <v>207</v>
      </c>
      <c r="B806" s="171"/>
      <c r="C806" s="153">
        <v>144</v>
      </c>
      <c r="D806" s="153">
        <v>1284631</v>
      </c>
      <c r="E806" s="148"/>
      <c r="F806" s="148"/>
    </row>
    <row r="807" spans="1:6" ht="33.75" hidden="1" customHeight="1" outlineLevel="1" thickBot="1">
      <c r="A807" s="410" t="s">
        <v>208</v>
      </c>
      <c r="B807" s="411"/>
      <c r="C807" s="153">
        <v>377812</v>
      </c>
      <c r="D807" s="153">
        <v>221447458</v>
      </c>
      <c r="E807" s="148"/>
      <c r="F807" s="148"/>
    </row>
    <row r="808" spans="1:6" ht="33.75" hidden="1" customHeight="1" outlineLevel="1" thickBot="1">
      <c r="A808" s="410" t="s">
        <v>209</v>
      </c>
      <c r="B808" s="411"/>
      <c r="C808" s="153">
        <v>79923</v>
      </c>
      <c r="D808" s="153">
        <v>44039064</v>
      </c>
      <c r="E808" s="148"/>
      <c r="F808" s="148"/>
    </row>
    <row r="809" spans="1:6" ht="33.75" hidden="1" customHeight="1" outlineLevel="1" thickBot="1">
      <c r="A809" s="410" t="s">
        <v>211</v>
      </c>
      <c r="B809" s="411"/>
      <c r="C809" s="153">
        <v>539346</v>
      </c>
      <c r="D809" s="153">
        <v>298711819</v>
      </c>
      <c r="E809" s="148"/>
      <c r="F809" s="148"/>
    </row>
    <row r="810" spans="1:6" ht="33.75" hidden="1" customHeight="1" outlineLevel="1" thickBot="1">
      <c r="A810" s="170" t="s">
        <v>212</v>
      </c>
      <c r="B810" s="171"/>
      <c r="C810" s="153">
        <v>154611</v>
      </c>
      <c r="D810" s="153">
        <v>189510174</v>
      </c>
      <c r="E810" s="148"/>
      <c r="F810" s="148"/>
    </row>
    <row r="811" spans="1:6" ht="33.75" hidden="1" customHeight="1" outlineLevel="1" thickBot="1">
      <c r="A811" s="410" t="s">
        <v>213</v>
      </c>
      <c r="B811" s="411"/>
      <c r="C811" s="153">
        <v>44991</v>
      </c>
      <c r="D811" s="153">
        <v>192355196</v>
      </c>
      <c r="E811" s="148"/>
      <c r="F811" s="148"/>
    </row>
    <row r="812" spans="1:6" ht="33.75" hidden="1" customHeight="1" outlineLevel="1" thickBot="1">
      <c r="A812" s="410" t="s">
        <v>214</v>
      </c>
      <c r="B812" s="411"/>
      <c r="C812" s="153">
        <v>318548</v>
      </c>
      <c r="D812" s="153">
        <v>102404853.86</v>
      </c>
      <c r="E812" s="148"/>
      <c r="F812" s="148"/>
    </row>
    <row r="813" spans="1:6" ht="33.75" hidden="1" customHeight="1" outlineLevel="1" thickBot="1">
      <c r="A813" s="170" t="s">
        <v>273</v>
      </c>
      <c r="B813" s="171"/>
      <c r="C813" s="153">
        <v>0</v>
      </c>
      <c r="D813" s="153">
        <v>0</v>
      </c>
      <c r="E813" s="148"/>
      <c r="F813" s="148"/>
    </row>
    <row r="814" spans="1:6" ht="33.75" hidden="1" customHeight="1" outlineLevel="1" thickBot="1">
      <c r="A814" s="410" t="s">
        <v>215</v>
      </c>
      <c r="B814" s="411"/>
      <c r="C814" s="153">
        <v>14103</v>
      </c>
      <c r="D814" s="153">
        <v>24955484.099999998</v>
      </c>
      <c r="E814" s="148"/>
      <c r="F814" s="148"/>
    </row>
    <row r="815" spans="1:6" ht="33.75" hidden="1" customHeight="1" outlineLevel="1" thickBot="1">
      <c r="A815" s="410" t="s">
        <v>216</v>
      </c>
      <c r="B815" s="411"/>
      <c r="C815" s="153">
        <v>0</v>
      </c>
      <c r="D815" s="153">
        <v>0</v>
      </c>
      <c r="E815" s="148"/>
      <c r="F815" s="148"/>
    </row>
    <row r="816" spans="1:6" ht="33.75" hidden="1" customHeight="1" outlineLevel="1" thickBot="1">
      <c r="A816" s="410" t="s">
        <v>217</v>
      </c>
      <c r="B816" s="411"/>
      <c r="C816" s="153">
        <v>37630</v>
      </c>
      <c r="D816" s="153">
        <v>36348577.827804834</v>
      </c>
      <c r="E816" s="148"/>
      <c r="F816" s="148"/>
    </row>
    <row r="817" spans="1:9" ht="33.75" hidden="1" customHeight="1" outlineLevel="1" thickBot="1">
      <c r="A817" s="410" t="s">
        <v>218</v>
      </c>
      <c r="B817" s="411"/>
      <c r="C817" s="153">
        <v>112769</v>
      </c>
      <c r="D817" s="153">
        <v>161011685</v>
      </c>
      <c r="E817" s="148"/>
      <c r="F817" s="148"/>
    </row>
    <row r="818" spans="1:9" ht="33.75" hidden="1" customHeight="1" outlineLevel="1" thickBot="1">
      <c r="A818" s="410" t="s">
        <v>219</v>
      </c>
      <c r="B818" s="411"/>
      <c r="C818" s="153">
        <v>40312</v>
      </c>
      <c r="D818" s="153">
        <v>9139807</v>
      </c>
      <c r="E818" s="148"/>
      <c r="F818" s="148"/>
    </row>
    <row r="819" spans="1:9" ht="33.75" hidden="1" customHeight="1" outlineLevel="1" thickBot="1">
      <c r="A819" s="170" t="s">
        <v>323</v>
      </c>
      <c r="B819" s="171"/>
      <c r="C819" s="153">
        <v>548</v>
      </c>
      <c r="D819" s="153">
        <v>690924</v>
      </c>
      <c r="E819" s="148"/>
      <c r="F819" s="148"/>
    </row>
    <row r="820" spans="1:9" ht="33.75" hidden="1" customHeight="1" outlineLevel="1" thickBot="1">
      <c r="A820" s="170" t="s">
        <v>220</v>
      </c>
      <c r="B820" s="171"/>
      <c r="C820" s="153">
        <v>415</v>
      </c>
      <c r="D820" s="153">
        <v>403919.79</v>
      </c>
      <c r="E820" s="148"/>
      <c r="F820" s="148"/>
    </row>
    <row r="821" spans="1:9" ht="33.75" hidden="1" customHeight="1" outlineLevel="1" thickBot="1">
      <c r="A821" s="410" t="s">
        <v>221</v>
      </c>
      <c r="B821" s="411"/>
      <c r="C821" s="153">
        <v>10006</v>
      </c>
      <c r="D821" s="153">
        <v>7292613.1499999994</v>
      </c>
      <c r="E821" s="148"/>
      <c r="F821" s="148"/>
    </row>
    <row r="822" spans="1:9" ht="33.75" hidden="1" customHeight="1" outlineLevel="1" thickBot="1">
      <c r="A822" s="170" t="s">
        <v>274</v>
      </c>
      <c r="B822" s="171"/>
      <c r="C822" s="153">
        <v>1412.3913043478262</v>
      </c>
      <c r="D822" s="153">
        <v>1189893</v>
      </c>
      <c r="E822" s="148"/>
      <c r="F822" s="148"/>
    </row>
    <row r="823" spans="1:9" ht="33.75" hidden="1" customHeight="1" outlineLevel="1" thickBot="1">
      <c r="A823" s="410" t="s">
        <v>222</v>
      </c>
      <c r="B823" s="411"/>
      <c r="C823" s="153">
        <v>164306</v>
      </c>
      <c r="D823" s="153">
        <v>235517331.86000004</v>
      </c>
      <c r="E823" s="148"/>
      <c r="F823" s="148"/>
    </row>
    <row r="824" spans="1:9" ht="33.75" hidden="1" customHeight="1" outlineLevel="1" thickBot="1">
      <c r="A824" s="170" t="s">
        <v>278</v>
      </c>
      <c r="B824" s="171"/>
      <c r="C824" s="153">
        <v>2210</v>
      </c>
      <c r="D824" s="153">
        <v>2204335</v>
      </c>
      <c r="E824" s="148"/>
      <c r="F824" s="148"/>
    </row>
    <row r="825" spans="1:9" ht="33.75" hidden="1" customHeight="1" outlineLevel="1" thickBot="1">
      <c r="A825" s="410" t="s">
        <v>223</v>
      </c>
      <c r="B825" s="411"/>
      <c r="C825" s="153">
        <v>2210</v>
      </c>
      <c r="D825" s="153">
        <v>2204335</v>
      </c>
      <c r="E825" s="148"/>
      <c r="F825" s="148"/>
    </row>
    <row r="826" spans="1:9" ht="33.75" hidden="1" customHeight="1" outlineLevel="1" thickBot="1">
      <c r="A826" s="410" t="s">
        <v>224</v>
      </c>
      <c r="B826" s="411"/>
      <c r="C826" s="153">
        <v>47323</v>
      </c>
      <c r="D826" s="153">
        <v>53038358.82</v>
      </c>
      <c r="E826" s="148"/>
      <c r="F826" s="148"/>
      <c r="I826" s="22"/>
    </row>
    <row r="827" spans="1:9" ht="33.75" hidden="1" customHeight="1" outlineLevel="1" thickBot="1">
      <c r="A827" s="410" t="s">
        <v>225</v>
      </c>
      <c r="B827" s="411"/>
      <c r="C827" s="153">
        <v>48193</v>
      </c>
      <c r="D827" s="153">
        <v>71545978.159999996</v>
      </c>
      <c r="E827" s="148"/>
      <c r="F827" s="148"/>
    </row>
    <row r="828" spans="1:9" ht="17.45" customHeight="1" collapsed="1" thickBot="1">
      <c r="A828" s="408" t="s">
        <v>319</v>
      </c>
      <c r="B828" s="409"/>
      <c r="C828" s="153">
        <f>SUM($C$801:$C$827)</f>
        <v>2252388.3913043477</v>
      </c>
      <c r="D828" s="153">
        <f>SUM($D$801:$D$827)</f>
        <v>1792511160.9678049</v>
      </c>
      <c r="E828" s="148"/>
      <c r="F828" s="148"/>
    </row>
    <row r="829" spans="1:9"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4BC17-B377-4327-9221-2F9390383745}">
  <sheetPr>
    <tabColor rgb="FF963634"/>
  </sheetPr>
  <dimension ref="A1:I831"/>
  <sheetViews>
    <sheetView showGridLines="0" zoomScaleNormal="100" workbookViewId="0">
      <selection activeCell="D335" sqref="D335"/>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18" t="s">
        <v>285</v>
      </c>
      <c r="B1" s="418"/>
      <c r="C1" s="418"/>
      <c r="D1" s="418"/>
    </row>
    <row r="2" spans="1:4" ht="12.75" customHeight="1">
      <c r="A2" s="419"/>
      <c r="B2" s="419"/>
      <c r="C2" s="419"/>
      <c r="D2" s="419"/>
    </row>
    <row r="3" spans="1:4" ht="15" customHeight="1">
      <c r="A3" s="419"/>
      <c r="B3" s="419"/>
      <c r="C3" s="419"/>
      <c r="D3" s="419"/>
    </row>
    <row r="4" spans="1:4" ht="15" customHeight="1">
      <c r="A4" s="419"/>
      <c r="B4" s="419"/>
      <c r="C4" s="419"/>
      <c r="D4" s="419"/>
    </row>
    <row r="5" spans="1:4" ht="15" customHeight="1">
      <c r="A5" s="419"/>
      <c r="B5" s="419"/>
      <c r="C5" s="419"/>
      <c r="D5" s="419"/>
    </row>
    <row r="6" spans="1:4" ht="16.5">
      <c r="A6" s="419"/>
      <c r="B6" s="419"/>
      <c r="C6" s="419"/>
      <c r="D6" s="419"/>
    </row>
    <row r="7" spans="1:4" ht="14.25" customHeight="1">
      <c r="A7" s="418" t="s">
        <v>184</v>
      </c>
      <c r="B7" s="418"/>
      <c r="C7" s="418"/>
      <c r="D7" s="418"/>
    </row>
    <row r="8" spans="1:4" ht="14.25" customHeight="1">
      <c r="A8" s="418" t="s">
        <v>286</v>
      </c>
      <c r="B8" s="418"/>
      <c r="C8" s="418"/>
      <c r="D8" s="418"/>
    </row>
    <row r="9" spans="1:4" ht="14.25" customHeight="1">
      <c r="A9" s="418" t="s">
        <v>325</v>
      </c>
      <c r="B9" s="418"/>
      <c r="C9" s="418"/>
      <c r="D9" s="418"/>
    </row>
    <row r="10" spans="1:4" ht="9" customHeight="1">
      <c r="A10" s="419"/>
      <c r="B10" s="419"/>
      <c r="C10" s="419"/>
      <c r="D10" s="419"/>
    </row>
    <row r="11" spans="1:4" ht="17.25" customHeight="1">
      <c r="A11" s="416"/>
      <c r="B11" s="416"/>
      <c r="C11" s="416"/>
      <c r="D11" s="416"/>
    </row>
    <row r="12" spans="1:4" ht="0.75" customHeight="1" thickBot="1">
      <c r="A12" s="416"/>
      <c r="B12" s="416"/>
      <c r="C12" s="416"/>
      <c r="D12" s="416"/>
    </row>
    <row r="13" spans="1:4" ht="14.25" hidden="1" customHeight="1">
      <c r="A13" s="416"/>
      <c r="B13" s="416"/>
      <c r="C13" s="416"/>
      <c r="D13" s="416"/>
    </row>
    <row r="14" spans="1:4" ht="11.25" hidden="1" customHeight="1" thickBot="1">
      <c r="A14" s="416"/>
      <c r="B14" s="416"/>
      <c r="C14" s="416"/>
      <c r="D14" s="416"/>
    </row>
    <row r="15" spans="1:4" s="142" customFormat="1" ht="33" customHeight="1" thickBot="1">
      <c r="A15" s="417" t="s">
        <v>288</v>
      </c>
      <c r="B15" s="417"/>
      <c r="C15" s="141"/>
      <c r="D15" s="141"/>
    </row>
    <row r="16" spans="1:4" ht="50.25" customHeight="1" thickBot="1">
      <c r="A16" s="143" t="s">
        <v>289</v>
      </c>
      <c r="B16" s="143" t="s">
        <v>290</v>
      </c>
      <c r="C16" s="143" t="s">
        <v>291</v>
      </c>
      <c r="D16" s="143" t="s">
        <v>292</v>
      </c>
    </row>
    <row r="17" spans="1:6" ht="33.75" hidden="1" customHeight="1" outlineLevel="1" thickBot="1">
      <c r="A17" s="144" t="s">
        <v>272</v>
      </c>
      <c r="B17" s="145"/>
      <c r="C17" s="146">
        <v>0</v>
      </c>
      <c r="D17" s="147">
        <v>0</v>
      </c>
      <c r="E17" s="148"/>
      <c r="F17" s="148"/>
    </row>
    <row r="18" spans="1:6" ht="33.75" hidden="1" customHeight="1" outlineLevel="1" thickBot="1">
      <c r="A18" s="144" t="s">
        <v>203</v>
      </c>
      <c r="B18" s="145"/>
      <c r="C18" s="146">
        <v>188599</v>
      </c>
      <c r="D18" s="147">
        <v>0</v>
      </c>
      <c r="E18" s="148"/>
      <c r="F18" s="148"/>
    </row>
    <row r="19" spans="1:6" ht="33.75" hidden="1" customHeight="1" outlineLevel="1" thickBot="1">
      <c r="A19" s="144" t="s">
        <v>204</v>
      </c>
      <c r="B19" s="145"/>
      <c r="C19" s="146">
        <v>57</v>
      </c>
      <c r="D19" s="147">
        <v>109.09999999999991</v>
      </c>
      <c r="E19" s="148"/>
      <c r="F19" s="148"/>
    </row>
    <row r="20" spans="1:6" ht="33.75" hidden="1" customHeight="1" outlineLevel="1" thickBot="1">
      <c r="A20" s="144" t="s">
        <v>205</v>
      </c>
      <c r="B20" s="145"/>
      <c r="C20" s="149"/>
      <c r="D20" s="150"/>
      <c r="E20" s="148"/>
      <c r="F20" s="148"/>
    </row>
    <row r="21" spans="1:6" ht="33.75" hidden="1" customHeight="1" outlineLevel="1" thickBot="1">
      <c r="A21" s="144" t="s">
        <v>206</v>
      </c>
      <c r="B21" s="145"/>
      <c r="C21" s="149">
        <v>0</v>
      </c>
      <c r="D21" s="150">
        <v>0</v>
      </c>
      <c r="E21" s="148"/>
      <c r="F21" s="148"/>
    </row>
    <row r="22" spans="1:6" ht="33.75" hidden="1" customHeight="1" outlineLevel="1" thickBot="1">
      <c r="A22" s="144" t="s">
        <v>207</v>
      </c>
      <c r="B22" s="145"/>
      <c r="C22" s="151">
        <v>0</v>
      </c>
      <c r="D22" s="151">
        <v>0</v>
      </c>
      <c r="E22" s="148"/>
      <c r="F22" s="148"/>
    </row>
    <row r="23" spans="1:6" ht="33.75" hidden="1" customHeight="1" outlineLevel="1" thickBot="1">
      <c r="A23" s="144" t="s">
        <v>208</v>
      </c>
      <c r="B23" s="145"/>
      <c r="C23" s="146">
        <v>385641</v>
      </c>
      <c r="D23" s="147">
        <v>0</v>
      </c>
      <c r="E23" s="148"/>
      <c r="F23" s="148"/>
    </row>
    <row r="24" spans="1:6" ht="33.75" hidden="1" customHeight="1" outlineLevel="1" thickBot="1">
      <c r="A24" s="144" t="s">
        <v>209</v>
      </c>
      <c r="B24" s="145"/>
      <c r="C24" s="146">
        <v>52475</v>
      </c>
      <c r="D24" s="147">
        <v>0</v>
      </c>
      <c r="E24" s="148"/>
      <c r="F24" s="148"/>
    </row>
    <row r="25" spans="1:6" ht="33.75" hidden="1" customHeight="1" outlineLevel="1" thickBot="1">
      <c r="A25" s="144" t="s">
        <v>283</v>
      </c>
      <c r="B25" s="145"/>
      <c r="C25" s="146"/>
      <c r="D25" s="147"/>
      <c r="E25" s="148"/>
      <c r="F25" s="148"/>
    </row>
    <row r="26" spans="1:6" ht="33.75" hidden="1" customHeight="1" outlineLevel="1" thickBot="1">
      <c r="A26" s="144" t="s">
        <v>211</v>
      </c>
      <c r="B26" s="145"/>
      <c r="C26" s="146">
        <v>557057</v>
      </c>
      <c r="D26" s="147">
        <v>671</v>
      </c>
      <c r="E26" s="148"/>
      <c r="F26" s="148"/>
    </row>
    <row r="27" spans="1:6" ht="33.75" hidden="1" customHeight="1" outlineLevel="1" thickBot="1">
      <c r="A27" s="144" t="s">
        <v>212</v>
      </c>
      <c r="B27" s="145"/>
      <c r="C27" s="146">
        <v>0</v>
      </c>
      <c r="D27" s="147">
        <v>0</v>
      </c>
      <c r="E27" s="148"/>
      <c r="F27" s="148"/>
    </row>
    <row r="28" spans="1:6" ht="33.75" hidden="1" customHeight="1" outlineLevel="1" thickBot="1">
      <c r="A28" s="144" t="s">
        <v>213</v>
      </c>
      <c r="B28" s="145"/>
      <c r="C28" s="146">
        <v>0</v>
      </c>
      <c r="D28" s="147">
        <v>0</v>
      </c>
      <c r="E28" s="148"/>
      <c r="F28" s="148"/>
    </row>
    <row r="29" spans="1:6" ht="33.75" hidden="1" customHeight="1" outlineLevel="1" thickBot="1">
      <c r="A29" s="144" t="s">
        <v>214</v>
      </c>
      <c r="B29" s="145"/>
      <c r="C29" s="146">
        <v>339242</v>
      </c>
      <c r="D29" s="147">
        <v>37502</v>
      </c>
      <c r="E29" s="148"/>
      <c r="F29" s="148"/>
    </row>
    <row r="30" spans="1:6" ht="33.75" hidden="1" customHeight="1" outlineLevel="1" thickBot="1">
      <c r="A30" s="144" t="s">
        <v>273</v>
      </c>
      <c r="B30" s="145"/>
      <c r="C30" s="146"/>
      <c r="D30" s="147"/>
      <c r="E30" s="148"/>
      <c r="F30" s="148"/>
    </row>
    <row r="31" spans="1:6" ht="33.75" hidden="1" customHeight="1" outlineLevel="1" thickBot="1">
      <c r="A31" s="144" t="s">
        <v>215</v>
      </c>
      <c r="B31" s="145"/>
      <c r="C31" s="146">
        <v>0</v>
      </c>
      <c r="D31" s="147">
        <v>0</v>
      </c>
      <c r="E31" s="148"/>
      <c r="F31" s="148"/>
    </row>
    <row r="32" spans="1:6" ht="33.75" hidden="1" customHeight="1" outlineLevel="1" thickBot="1">
      <c r="A32" s="144" t="s">
        <v>216</v>
      </c>
      <c r="B32" s="145"/>
      <c r="C32" s="146">
        <v>0</v>
      </c>
      <c r="D32" s="147">
        <v>0</v>
      </c>
      <c r="E32" s="148"/>
      <c r="F32" s="148"/>
    </row>
    <row r="33" spans="1:6" ht="33.75" hidden="1" customHeight="1" outlineLevel="1" thickBot="1">
      <c r="A33" s="144" t="s">
        <v>217</v>
      </c>
      <c r="B33" s="145"/>
      <c r="C33" s="146">
        <v>3.7729977849536978</v>
      </c>
      <c r="D33" s="147">
        <v>0</v>
      </c>
      <c r="E33" s="148"/>
      <c r="F33" s="148"/>
    </row>
    <row r="34" spans="1:6" ht="33.75" hidden="1" customHeight="1" outlineLevel="1" thickBot="1">
      <c r="A34" s="144" t="s">
        <v>218</v>
      </c>
      <c r="B34" s="145"/>
      <c r="C34" s="146">
        <v>0</v>
      </c>
      <c r="D34" s="147">
        <v>0</v>
      </c>
      <c r="E34" s="148"/>
      <c r="F34" s="148"/>
    </row>
    <row r="35" spans="1:6" ht="33.75" hidden="1" customHeight="1" outlineLevel="1" thickBot="1">
      <c r="A35" s="144" t="s">
        <v>219</v>
      </c>
      <c r="B35" s="145"/>
      <c r="C35" s="146">
        <v>34856</v>
      </c>
      <c r="D35" s="147">
        <v>751</v>
      </c>
      <c r="E35" s="148"/>
      <c r="F35" s="148"/>
    </row>
    <row r="36" spans="1:6" ht="33.75" hidden="1" customHeight="1" outlineLevel="1" thickBot="1">
      <c r="A36" s="144" t="s">
        <v>323</v>
      </c>
      <c r="B36" s="145"/>
      <c r="C36" s="146">
        <v>2</v>
      </c>
      <c r="D36" s="147">
        <v>5319.66</v>
      </c>
      <c r="E36" s="148"/>
      <c r="F36" s="148"/>
    </row>
    <row r="37" spans="1:6" ht="33.75" hidden="1" customHeight="1" outlineLevel="1" thickBot="1">
      <c r="A37" s="144" t="s">
        <v>220</v>
      </c>
      <c r="B37" s="145"/>
      <c r="C37" s="146">
        <v>0</v>
      </c>
      <c r="D37" s="147">
        <v>0</v>
      </c>
      <c r="E37" s="148"/>
      <c r="F37" s="148"/>
    </row>
    <row r="38" spans="1:6" ht="33.75" hidden="1" customHeight="1" outlineLevel="1" thickBot="1">
      <c r="A38" s="144" t="s">
        <v>221</v>
      </c>
      <c r="B38" s="145"/>
      <c r="C38" s="146">
        <v>1</v>
      </c>
      <c r="D38" s="147">
        <v>100</v>
      </c>
      <c r="E38" s="148"/>
      <c r="F38" s="148"/>
    </row>
    <row r="39" spans="1:6" ht="33.75" hidden="1" customHeight="1" outlineLevel="1" thickBot="1">
      <c r="A39" s="144" t="s">
        <v>274</v>
      </c>
      <c r="B39" s="145"/>
      <c r="C39" s="152">
        <v>1</v>
      </c>
      <c r="D39" s="153">
        <v>0</v>
      </c>
      <c r="E39" s="148"/>
      <c r="F39" s="148"/>
    </row>
    <row r="40" spans="1:6" ht="33.75" hidden="1" customHeight="1" outlineLevel="1" thickBot="1">
      <c r="A40" s="144" t="s">
        <v>222</v>
      </c>
      <c r="B40" s="145"/>
      <c r="C40" s="146">
        <v>0</v>
      </c>
      <c r="D40" s="147">
        <v>0</v>
      </c>
      <c r="E40" s="148"/>
      <c r="F40" s="148"/>
    </row>
    <row r="41" spans="1:6" ht="33.75" hidden="1" customHeight="1" outlineLevel="1" thickBot="1">
      <c r="A41" s="144" t="s">
        <v>278</v>
      </c>
      <c r="B41" s="145"/>
      <c r="C41" s="146">
        <v>0</v>
      </c>
      <c r="D41" s="147">
        <v>0</v>
      </c>
      <c r="E41" s="148"/>
      <c r="F41" s="148"/>
    </row>
    <row r="42" spans="1:6" ht="33.75" hidden="1" customHeight="1" outlineLevel="1" thickBot="1">
      <c r="A42" s="144" t="s">
        <v>223</v>
      </c>
      <c r="B42" s="145"/>
      <c r="C42" s="146">
        <v>4</v>
      </c>
      <c r="D42" s="147">
        <v>-244.80000000000018</v>
      </c>
      <c r="E42" s="148"/>
      <c r="F42" s="148"/>
    </row>
    <row r="43" spans="1:6" ht="33.75" hidden="1" customHeight="1" outlineLevel="1" thickBot="1">
      <c r="A43" s="144" t="s">
        <v>224</v>
      </c>
      <c r="B43" s="145"/>
      <c r="C43" s="146">
        <v>4</v>
      </c>
      <c r="D43" s="147">
        <v>634.25</v>
      </c>
      <c r="E43" s="148"/>
      <c r="F43" s="148"/>
    </row>
    <row r="44" spans="1:6" ht="33.75" hidden="1" customHeight="1" outlineLevel="1" thickBot="1">
      <c r="A44" s="144" t="s">
        <v>225</v>
      </c>
      <c r="B44" s="145"/>
      <c r="C44" s="146">
        <v>1</v>
      </c>
      <c r="D44" s="147">
        <v>-4282.2</v>
      </c>
      <c r="E44" s="148"/>
      <c r="F44" s="148"/>
    </row>
    <row r="45" spans="1:6" ht="14.1" customHeight="1" collapsed="1">
      <c r="A45" s="154"/>
      <c r="B45" s="145">
        <v>0</v>
      </c>
      <c r="C45" s="146">
        <f>SUM($C$17:$C$44)</f>
        <v>1557943.7729977849</v>
      </c>
      <c r="D45" s="147">
        <f>SUM($D$17:$D$44)</f>
        <v>40560.009999999995</v>
      </c>
      <c r="E45" s="148"/>
      <c r="F45" s="148"/>
    </row>
    <row r="46" spans="1:6" ht="33.75" hidden="1" customHeight="1" outlineLevel="1">
      <c r="A46" s="155" t="s">
        <v>272</v>
      </c>
      <c r="B46" s="156"/>
      <c r="C46" s="146">
        <v>19</v>
      </c>
      <c r="D46" s="157">
        <v>6232</v>
      </c>
      <c r="E46" s="148"/>
      <c r="F46" s="148"/>
    </row>
    <row r="47" spans="1:6" ht="33.75" hidden="1" customHeight="1" outlineLevel="1">
      <c r="A47" s="155" t="s">
        <v>203</v>
      </c>
      <c r="B47" s="156"/>
      <c r="C47" s="146">
        <v>158</v>
      </c>
      <c r="D47" s="157">
        <v>50765</v>
      </c>
      <c r="E47" s="148"/>
      <c r="F47" s="148"/>
    </row>
    <row r="48" spans="1:6" ht="33.75" hidden="1" customHeight="1" outlineLevel="1">
      <c r="A48" s="155" t="s">
        <v>204</v>
      </c>
      <c r="B48" s="156"/>
      <c r="C48" s="146">
        <v>1995</v>
      </c>
      <c r="D48" s="157">
        <v>70786.5</v>
      </c>
      <c r="E48" s="148"/>
      <c r="F48" s="148"/>
    </row>
    <row r="49" spans="1:6" ht="33.75" hidden="1" customHeight="1" outlineLevel="1">
      <c r="A49" s="155" t="s">
        <v>205</v>
      </c>
      <c r="B49" s="156"/>
      <c r="C49" s="149"/>
      <c r="D49" s="158"/>
      <c r="E49" s="148"/>
      <c r="F49" s="148"/>
    </row>
    <row r="50" spans="1:6" ht="33.75" hidden="1" customHeight="1" outlineLevel="1">
      <c r="A50" s="155" t="s">
        <v>206</v>
      </c>
      <c r="B50" s="156"/>
      <c r="C50" s="149">
        <v>0</v>
      </c>
      <c r="D50" s="158">
        <v>0</v>
      </c>
      <c r="E50" s="148"/>
      <c r="F50" s="148"/>
    </row>
    <row r="51" spans="1:6" ht="33.75" hidden="1" customHeight="1" outlineLevel="1">
      <c r="A51" s="155" t="s">
        <v>207</v>
      </c>
      <c r="B51" s="156"/>
      <c r="C51" s="149">
        <v>0</v>
      </c>
      <c r="D51" s="158">
        <v>0</v>
      </c>
      <c r="E51" s="148"/>
      <c r="F51" s="148"/>
    </row>
    <row r="52" spans="1:6" ht="33.75" hidden="1" customHeight="1" outlineLevel="1">
      <c r="A52" s="155" t="s">
        <v>208</v>
      </c>
      <c r="B52" s="156"/>
      <c r="C52" s="146">
        <v>176</v>
      </c>
      <c r="D52" s="157">
        <v>56279</v>
      </c>
      <c r="E52" s="148"/>
      <c r="F52" s="148"/>
    </row>
    <row r="53" spans="1:6" ht="33.75" hidden="1" customHeight="1" outlineLevel="1" thickBot="1">
      <c r="A53" s="155" t="s">
        <v>209</v>
      </c>
      <c r="B53" s="156"/>
      <c r="C53" s="146">
        <v>571</v>
      </c>
      <c r="D53" s="157">
        <v>27663</v>
      </c>
      <c r="E53" s="148"/>
      <c r="F53" s="148"/>
    </row>
    <row r="54" spans="1:6" ht="33.75" hidden="1" customHeight="1" outlineLevel="1">
      <c r="A54" s="144" t="s">
        <v>283</v>
      </c>
      <c r="B54" s="156"/>
      <c r="C54" s="146">
        <v>1</v>
      </c>
      <c r="D54" s="157">
        <v>1794</v>
      </c>
      <c r="E54" s="148"/>
      <c r="F54" s="148"/>
    </row>
    <row r="55" spans="1:6" ht="33.75" hidden="1" customHeight="1" outlineLevel="1">
      <c r="A55" s="155" t="s">
        <v>211</v>
      </c>
      <c r="B55" s="156"/>
      <c r="C55" s="146">
        <v>1636</v>
      </c>
      <c r="D55" s="157">
        <v>171111</v>
      </c>
      <c r="E55" s="148"/>
      <c r="F55" s="148"/>
    </row>
    <row r="56" spans="1:6" ht="33.75" hidden="1" customHeight="1" outlineLevel="1">
      <c r="A56" s="155" t="s">
        <v>212</v>
      </c>
      <c r="B56" s="156"/>
      <c r="C56" s="146">
        <v>6450</v>
      </c>
      <c r="D56" s="157">
        <v>194211</v>
      </c>
      <c r="E56" s="148"/>
      <c r="F56" s="148"/>
    </row>
    <row r="57" spans="1:6" ht="33.75" hidden="1" customHeight="1" outlineLevel="1">
      <c r="A57" s="155" t="s">
        <v>213</v>
      </c>
      <c r="B57" s="156"/>
      <c r="C57" s="146">
        <v>57</v>
      </c>
      <c r="D57" s="157">
        <v>15449</v>
      </c>
      <c r="E57" s="148"/>
      <c r="F57" s="148"/>
    </row>
    <row r="58" spans="1:6" ht="33.75" hidden="1" customHeight="1" outlineLevel="1">
      <c r="A58" s="155" t="s">
        <v>214</v>
      </c>
      <c r="B58" s="156"/>
      <c r="C58" s="146">
        <v>321</v>
      </c>
      <c r="D58" s="157">
        <v>63857</v>
      </c>
      <c r="E58" s="148"/>
      <c r="F58" s="148"/>
    </row>
    <row r="59" spans="1:6" ht="33.75" hidden="1" customHeight="1" outlineLevel="1">
      <c r="A59" s="155" t="s">
        <v>273</v>
      </c>
      <c r="B59" s="156"/>
      <c r="C59" s="146"/>
      <c r="D59" s="157"/>
      <c r="E59" s="148"/>
      <c r="F59" s="148"/>
    </row>
    <row r="60" spans="1:6" ht="33.75" hidden="1" customHeight="1" outlineLevel="1">
      <c r="A60" s="155" t="s">
        <v>215</v>
      </c>
      <c r="B60" s="156"/>
      <c r="C60" s="146">
        <v>119</v>
      </c>
      <c r="D60" s="157">
        <v>39114</v>
      </c>
      <c r="E60" s="148"/>
      <c r="F60" s="148"/>
    </row>
    <row r="61" spans="1:6" ht="33.75" hidden="1" customHeight="1" outlineLevel="1">
      <c r="A61" s="155" t="s">
        <v>216</v>
      </c>
      <c r="B61" s="156"/>
      <c r="C61" s="146">
        <v>0</v>
      </c>
      <c r="D61" s="157">
        <v>0</v>
      </c>
      <c r="E61" s="148"/>
      <c r="F61" s="148"/>
    </row>
    <row r="62" spans="1:6" ht="33.75" hidden="1" customHeight="1" outlineLevel="1">
      <c r="A62" s="155" t="s">
        <v>217</v>
      </c>
      <c r="B62" s="156"/>
      <c r="C62" s="146">
        <v>21.545995569907394</v>
      </c>
      <c r="D62" s="157">
        <v>7007.6752878861107</v>
      </c>
      <c r="E62" s="148"/>
      <c r="F62" s="148"/>
    </row>
    <row r="63" spans="1:6" ht="33.75" hidden="1" customHeight="1" outlineLevel="1">
      <c r="A63" s="155" t="s">
        <v>218</v>
      </c>
      <c r="B63" s="156"/>
      <c r="C63" s="146">
        <v>762</v>
      </c>
      <c r="D63" s="157">
        <v>67521.8</v>
      </c>
      <c r="E63" s="148"/>
      <c r="F63" s="148"/>
    </row>
    <row r="64" spans="1:6" ht="33.75" hidden="1" customHeight="1" outlineLevel="1">
      <c r="A64" s="155" t="s">
        <v>219</v>
      </c>
      <c r="B64" s="156"/>
      <c r="C64" s="146">
        <v>0</v>
      </c>
      <c r="D64" s="157">
        <v>0</v>
      </c>
      <c r="E64" s="148"/>
      <c r="F64" s="148"/>
    </row>
    <row r="65" spans="1:6" ht="33.75" hidden="1" customHeight="1" outlineLevel="1">
      <c r="A65" s="155" t="s">
        <v>323</v>
      </c>
      <c r="B65" s="156"/>
      <c r="C65" s="146">
        <v>0</v>
      </c>
      <c r="D65" s="157">
        <v>0</v>
      </c>
      <c r="E65" s="148"/>
      <c r="F65" s="148"/>
    </row>
    <row r="66" spans="1:6" ht="33.75" hidden="1" customHeight="1" outlineLevel="1">
      <c r="A66" s="155" t="s">
        <v>220</v>
      </c>
      <c r="B66" s="156"/>
      <c r="C66" s="146">
        <v>3</v>
      </c>
      <c r="D66" s="157">
        <v>-2870.5</v>
      </c>
      <c r="E66" s="148"/>
      <c r="F66" s="148"/>
    </row>
    <row r="67" spans="1:6" ht="33.75" hidden="1" customHeight="1" outlineLevel="1">
      <c r="A67" s="155" t="s">
        <v>221</v>
      </c>
      <c r="B67" s="156"/>
      <c r="C67" s="146">
        <v>40</v>
      </c>
      <c r="D67" s="157">
        <v>10228</v>
      </c>
      <c r="E67" s="148"/>
      <c r="F67" s="148"/>
    </row>
    <row r="68" spans="1:6" ht="33.75" hidden="1" customHeight="1" outlineLevel="1">
      <c r="A68" s="155" t="s">
        <v>274</v>
      </c>
      <c r="B68" s="156"/>
      <c r="C68" s="146">
        <v>3</v>
      </c>
      <c r="D68" s="157">
        <v>592</v>
      </c>
      <c r="E68" s="148"/>
      <c r="F68" s="148"/>
    </row>
    <row r="69" spans="1:6" ht="33.75" hidden="1" customHeight="1" outlineLevel="1">
      <c r="A69" s="155" t="s">
        <v>222</v>
      </c>
      <c r="B69" s="156"/>
      <c r="C69" s="146">
        <v>597</v>
      </c>
      <c r="D69" s="157">
        <v>151889.62</v>
      </c>
      <c r="E69" s="148"/>
      <c r="F69" s="148"/>
    </row>
    <row r="70" spans="1:6" ht="33.75" hidden="1" customHeight="1" outlineLevel="1">
      <c r="A70" s="155" t="s">
        <v>278</v>
      </c>
      <c r="B70" s="156"/>
      <c r="C70" s="146">
        <v>51</v>
      </c>
      <c r="D70" s="157">
        <v>8988</v>
      </c>
      <c r="E70" s="148"/>
      <c r="F70" s="148"/>
    </row>
    <row r="71" spans="1:6" ht="33.75" hidden="1" customHeight="1" outlineLevel="1">
      <c r="A71" s="155" t="s">
        <v>223</v>
      </c>
      <c r="B71" s="156"/>
      <c r="C71" s="146">
        <v>5472</v>
      </c>
      <c r="D71" s="157">
        <v>136174.65</v>
      </c>
      <c r="E71" s="148"/>
      <c r="F71" s="148"/>
    </row>
    <row r="72" spans="1:6" ht="33.75" hidden="1" customHeight="1" outlineLevel="1">
      <c r="A72" s="155" t="s">
        <v>224</v>
      </c>
      <c r="B72" s="156"/>
      <c r="C72" s="146">
        <v>77</v>
      </c>
      <c r="D72" s="157">
        <v>32288.399999999998</v>
      </c>
      <c r="E72" s="148"/>
      <c r="F72" s="148"/>
    </row>
    <row r="73" spans="1:6" ht="33.75" hidden="1" customHeight="1" outlineLevel="1">
      <c r="A73" s="155" t="s">
        <v>225</v>
      </c>
      <c r="B73" s="156"/>
      <c r="C73" s="146">
        <v>287</v>
      </c>
      <c r="D73" s="157">
        <v>61690</v>
      </c>
      <c r="E73" s="148"/>
      <c r="F73" s="148"/>
    </row>
    <row r="74" spans="1:6" ht="14.1" customHeight="1" collapsed="1">
      <c r="A74" s="159" t="s">
        <v>293</v>
      </c>
      <c r="B74" s="156">
        <v>4.5</v>
      </c>
      <c r="C74" s="146">
        <f>SUM($C$46:$C$73)</f>
        <v>18816.545995569908</v>
      </c>
      <c r="D74" s="157">
        <f>SUM($D$46:$D$73)</f>
        <v>1170771.145287886</v>
      </c>
      <c r="E74" s="148"/>
      <c r="F74" s="148"/>
    </row>
    <row r="75" spans="1:6" ht="33.75" hidden="1" customHeight="1" outlineLevel="1">
      <c r="A75" s="160" t="s">
        <v>272</v>
      </c>
      <c r="B75" s="161"/>
      <c r="C75" s="146">
        <v>33</v>
      </c>
      <c r="D75" s="157">
        <v>10834</v>
      </c>
      <c r="E75" s="148"/>
      <c r="F75" s="148"/>
    </row>
    <row r="76" spans="1:6" ht="33.75" hidden="1" customHeight="1" outlineLevel="1">
      <c r="A76" s="160" t="s">
        <v>203</v>
      </c>
      <c r="B76" s="161"/>
      <c r="C76" s="146">
        <v>373</v>
      </c>
      <c r="D76" s="157">
        <v>118404</v>
      </c>
      <c r="E76" s="148"/>
      <c r="F76" s="148"/>
    </row>
    <row r="77" spans="1:6" ht="33.75" hidden="1" customHeight="1" outlineLevel="1">
      <c r="A77" s="160" t="s">
        <v>204</v>
      </c>
      <c r="B77" s="161"/>
      <c r="C77" s="146">
        <v>342</v>
      </c>
      <c r="D77" s="157">
        <v>106224</v>
      </c>
      <c r="E77" s="148"/>
      <c r="F77" s="148"/>
    </row>
    <row r="78" spans="1:6" ht="33.75" hidden="1" customHeight="1" outlineLevel="1">
      <c r="A78" s="160" t="s">
        <v>205</v>
      </c>
      <c r="B78" s="161"/>
      <c r="C78" s="146"/>
      <c r="D78" s="158"/>
      <c r="E78" s="148"/>
      <c r="F78" s="148"/>
    </row>
    <row r="79" spans="1:6" ht="33.75" hidden="1" customHeight="1" outlineLevel="1">
      <c r="A79" s="160" t="s">
        <v>206</v>
      </c>
      <c r="B79" s="161"/>
      <c r="C79" s="149">
        <v>0</v>
      </c>
      <c r="D79" s="158">
        <v>0</v>
      </c>
      <c r="E79" s="148"/>
      <c r="F79" s="148"/>
    </row>
    <row r="80" spans="1:6" ht="33.75" hidden="1" customHeight="1" outlineLevel="1">
      <c r="A80" s="160" t="s">
        <v>207</v>
      </c>
      <c r="B80" s="161"/>
      <c r="C80" s="149">
        <v>0</v>
      </c>
      <c r="D80" s="158">
        <v>0</v>
      </c>
      <c r="E80" s="148"/>
      <c r="F80" s="148"/>
    </row>
    <row r="81" spans="1:6" ht="33.75" hidden="1" customHeight="1" outlineLevel="1">
      <c r="A81" s="160" t="s">
        <v>208</v>
      </c>
      <c r="B81" s="161"/>
      <c r="C81" s="146">
        <v>391</v>
      </c>
      <c r="D81" s="157">
        <v>121295</v>
      </c>
      <c r="E81" s="148"/>
      <c r="F81" s="148"/>
    </row>
    <row r="82" spans="1:6" ht="33.75" hidden="1" customHeight="1" outlineLevel="1" thickBot="1">
      <c r="A82" s="160" t="s">
        <v>209</v>
      </c>
      <c r="B82" s="161"/>
      <c r="C82" s="146">
        <v>135</v>
      </c>
      <c r="D82" s="157">
        <v>41151</v>
      </c>
      <c r="E82" s="148"/>
      <c r="F82" s="148"/>
    </row>
    <row r="83" spans="1:6" ht="33.75" hidden="1" customHeight="1" outlineLevel="1">
      <c r="A83" s="144" t="s">
        <v>283</v>
      </c>
      <c r="B83" s="161"/>
      <c r="C83" s="146"/>
      <c r="D83" s="157"/>
      <c r="E83" s="148"/>
      <c r="F83" s="148"/>
    </row>
    <row r="84" spans="1:6" ht="33.75" hidden="1" customHeight="1" outlineLevel="1">
      <c r="A84" s="160" t="s">
        <v>211</v>
      </c>
      <c r="B84" s="161"/>
      <c r="C84" s="146">
        <v>774</v>
      </c>
      <c r="D84" s="157">
        <v>244922</v>
      </c>
      <c r="E84" s="148"/>
      <c r="F84" s="148"/>
    </row>
    <row r="85" spans="1:6" ht="33.75" hidden="1" customHeight="1" outlineLevel="1">
      <c r="A85" s="160" t="s">
        <v>212</v>
      </c>
      <c r="B85" s="161"/>
      <c r="C85" s="146">
        <v>585</v>
      </c>
      <c r="D85" s="157">
        <v>177681</v>
      </c>
      <c r="E85" s="148"/>
      <c r="F85" s="148"/>
    </row>
    <row r="86" spans="1:6" ht="33.75" hidden="1" customHeight="1" outlineLevel="1">
      <c r="A86" s="160" t="s">
        <v>213</v>
      </c>
      <c r="B86" s="161"/>
      <c r="C86" s="146">
        <v>69</v>
      </c>
      <c r="D86" s="157">
        <v>23991</v>
      </c>
      <c r="E86" s="148"/>
      <c r="F86" s="148"/>
    </row>
    <row r="87" spans="1:6" ht="33.75" hidden="1" customHeight="1" outlineLevel="1">
      <c r="A87" s="160" t="s">
        <v>214</v>
      </c>
      <c r="B87" s="161"/>
      <c r="C87" s="146">
        <v>460</v>
      </c>
      <c r="D87" s="157">
        <v>146718</v>
      </c>
      <c r="E87" s="148"/>
      <c r="F87" s="148"/>
    </row>
    <row r="88" spans="1:6" ht="33.75" hidden="1" customHeight="1" outlineLevel="1">
      <c r="A88" s="160" t="s">
        <v>273</v>
      </c>
      <c r="B88" s="161"/>
      <c r="C88" s="146"/>
      <c r="D88" s="157"/>
      <c r="E88" s="148"/>
      <c r="F88" s="148"/>
    </row>
    <row r="89" spans="1:6" ht="33.75" hidden="1" customHeight="1" outlineLevel="1">
      <c r="A89" s="160" t="s">
        <v>215</v>
      </c>
      <c r="B89" s="161"/>
      <c r="C89" s="146">
        <v>247</v>
      </c>
      <c r="D89" s="157">
        <v>80426</v>
      </c>
      <c r="E89" s="148"/>
      <c r="F89" s="148"/>
    </row>
    <row r="90" spans="1:6" ht="33.75" hidden="1" customHeight="1" outlineLevel="1">
      <c r="A90" s="160" t="s">
        <v>216</v>
      </c>
      <c r="B90" s="161"/>
      <c r="C90" s="146">
        <v>0</v>
      </c>
      <c r="D90" s="157">
        <v>0</v>
      </c>
      <c r="E90" s="148"/>
      <c r="F90" s="148"/>
    </row>
    <row r="91" spans="1:6" ht="33.75" hidden="1" customHeight="1" outlineLevel="1">
      <c r="A91" s="160" t="s">
        <v>217</v>
      </c>
      <c r="B91" s="161"/>
      <c r="C91" s="146">
        <v>44.978490032291639</v>
      </c>
      <c r="D91" s="157">
        <v>15926.534745195706</v>
      </c>
      <c r="E91" s="148"/>
      <c r="F91" s="148"/>
    </row>
    <row r="92" spans="1:6" ht="33.75" hidden="1" customHeight="1" outlineLevel="1">
      <c r="A92" s="160" t="s">
        <v>218</v>
      </c>
      <c r="B92" s="161"/>
      <c r="C92" s="146">
        <v>422</v>
      </c>
      <c r="D92" s="157">
        <v>126834</v>
      </c>
      <c r="E92" s="148"/>
      <c r="F92" s="148"/>
    </row>
    <row r="93" spans="1:6" ht="33.75" hidden="1" customHeight="1" outlineLevel="1">
      <c r="A93" s="160" t="s">
        <v>219</v>
      </c>
      <c r="B93" s="161"/>
      <c r="C93" s="146">
        <v>0</v>
      </c>
      <c r="D93" s="157">
        <v>0</v>
      </c>
      <c r="E93" s="148"/>
      <c r="F93" s="148"/>
    </row>
    <row r="94" spans="1:6" ht="33.75" hidden="1" customHeight="1" outlineLevel="1">
      <c r="A94" s="160" t="s">
        <v>323</v>
      </c>
      <c r="B94" s="161"/>
      <c r="C94" s="146">
        <v>0</v>
      </c>
      <c r="D94" s="157">
        <v>0</v>
      </c>
      <c r="E94" s="148"/>
      <c r="F94" s="148"/>
    </row>
    <row r="95" spans="1:6" ht="33.75" hidden="1" customHeight="1" outlineLevel="1">
      <c r="A95" s="160" t="s">
        <v>220</v>
      </c>
      <c r="B95" s="161"/>
      <c r="C95" s="146">
        <v>0</v>
      </c>
      <c r="D95" s="157">
        <v>0</v>
      </c>
      <c r="E95" s="148"/>
      <c r="F95" s="148"/>
    </row>
    <row r="96" spans="1:6" ht="33.75" hidden="1" customHeight="1" outlineLevel="1">
      <c r="A96" s="160" t="s">
        <v>221</v>
      </c>
      <c r="B96" s="161"/>
      <c r="C96" s="146">
        <v>71</v>
      </c>
      <c r="D96" s="157">
        <v>19821</v>
      </c>
      <c r="E96" s="148"/>
      <c r="F96" s="148"/>
    </row>
    <row r="97" spans="1:6" ht="33.75" hidden="1" customHeight="1" outlineLevel="1">
      <c r="A97" s="160" t="s">
        <v>274</v>
      </c>
      <c r="B97" s="161"/>
      <c r="C97" s="146">
        <v>16</v>
      </c>
      <c r="D97" s="157">
        <v>3084</v>
      </c>
      <c r="E97" s="148"/>
      <c r="F97" s="148"/>
    </row>
    <row r="98" spans="1:6" ht="33.75" hidden="1" customHeight="1" outlineLevel="1">
      <c r="A98" s="160" t="s">
        <v>222</v>
      </c>
      <c r="B98" s="161"/>
      <c r="C98" s="146">
        <v>1059</v>
      </c>
      <c r="D98" s="157">
        <v>327199</v>
      </c>
      <c r="E98" s="148"/>
      <c r="F98" s="148"/>
    </row>
    <row r="99" spans="1:6" ht="33.75" hidden="1" customHeight="1" outlineLevel="1">
      <c r="A99" s="160" t="s">
        <v>278</v>
      </c>
      <c r="B99" s="161"/>
      <c r="C99" s="146">
        <v>115</v>
      </c>
      <c r="D99" s="157">
        <v>36124</v>
      </c>
      <c r="E99" s="148"/>
      <c r="F99" s="148"/>
    </row>
    <row r="100" spans="1:6" ht="33.75" hidden="1" customHeight="1" outlineLevel="1">
      <c r="A100" s="160" t="s">
        <v>223</v>
      </c>
      <c r="B100" s="161"/>
      <c r="C100" s="146">
        <v>538</v>
      </c>
      <c r="D100" s="157">
        <v>141615</v>
      </c>
      <c r="E100" s="148"/>
      <c r="F100" s="148"/>
    </row>
    <row r="101" spans="1:6" ht="33.75" hidden="1" customHeight="1" outlineLevel="1">
      <c r="A101" s="160" t="s">
        <v>224</v>
      </c>
      <c r="B101" s="161"/>
      <c r="C101" s="146">
        <v>121</v>
      </c>
      <c r="D101" s="157">
        <v>36281.01</v>
      </c>
      <c r="E101" s="148"/>
      <c r="F101" s="148"/>
    </row>
    <row r="102" spans="1:6" ht="33.75" hidden="1" customHeight="1" outlineLevel="1">
      <c r="A102" s="160" t="s">
        <v>225</v>
      </c>
      <c r="B102" s="161"/>
      <c r="C102" s="146">
        <v>342</v>
      </c>
      <c r="D102" s="157">
        <v>112579</v>
      </c>
      <c r="E102" s="148"/>
      <c r="F102" s="148"/>
    </row>
    <row r="103" spans="1:6" ht="14.1" customHeight="1" collapsed="1">
      <c r="A103" s="162" t="s">
        <v>294</v>
      </c>
      <c r="B103" s="161">
        <v>10</v>
      </c>
      <c r="C103" s="146">
        <f>SUM($C$75:$C$102)</f>
        <v>6137.978490032292</v>
      </c>
      <c r="D103" s="157">
        <f>SUM($D$75:$D$102)</f>
        <v>1891109.5447451957</v>
      </c>
      <c r="E103" s="148"/>
      <c r="F103" s="148"/>
    </row>
    <row r="104" spans="1:6" ht="33.75" hidden="1" customHeight="1" outlineLevel="1">
      <c r="A104" s="155" t="s">
        <v>272</v>
      </c>
      <c r="B104" s="161"/>
      <c r="C104" s="146">
        <v>1</v>
      </c>
      <c r="D104" s="157">
        <v>428</v>
      </c>
      <c r="E104" s="148"/>
      <c r="F104" s="148"/>
    </row>
    <row r="105" spans="1:6" ht="33.75" hidden="1" customHeight="1" outlineLevel="1">
      <c r="A105" s="155" t="s">
        <v>203</v>
      </c>
      <c r="B105" s="161"/>
      <c r="C105" s="146">
        <v>703</v>
      </c>
      <c r="D105" s="157">
        <v>211843</v>
      </c>
      <c r="E105" s="148"/>
      <c r="F105" s="148"/>
    </row>
    <row r="106" spans="1:6" ht="33.75" hidden="1" customHeight="1" outlineLevel="1">
      <c r="A106" s="155" t="s">
        <v>204</v>
      </c>
      <c r="B106" s="161"/>
      <c r="C106" s="146">
        <v>580</v>
      </c>
      <c r="D106" s="157">
        <v>210123</v>
      </c>
      <c r="E106" s="148"/>
      <c r="F106" s="148"/>
    </row>
    <row r="107" spans="1:6" ht="33.75" hidden="1" customHeight="1" outlineLevel="1">
      <c r="A107" s="155" t="s">
        <v>205</v>
      </c>
      <c r="B107" s="161"/>
      <c r="C107" s="149"/>
      <c r="D107" s="158"/>
      <c r="E107" s="148"/>
      <c r="F107" s="148"/>
    </row>
    <row r="108" spans="1:6" ht="33.75" hidden="1" customHeight="1" outlineLevel="1">
      <c r="A108" s="155" t="s">
        <v>206</v>
      </c>
      <c r="B108" s="161"/>
      <c r="C108" s="149">
        <v>0</v>
      </c>
      <c r="D108" s="158">
        <v>0</v>
      </c>
      <c r="E108" s="148"/>
      <c r="F108" s="148"/>
    </row>
    <row r="109" spans="1:6" ht="33.75" hidden="1" customHeight="1" outlineLevel="1">
      <c r="A109" s="155" t="s">
        <v>207</v>
      </c>
      <c r="B109" s="161"/>
      <c r="C109" s="149">
        <v>2</v>
      </c>
      <c r="D109" s="158">
        <v>656</v>
      </c>
      <c r="E109" s="148"/>
      <c r="F109" s="148"/>
    </row>
    <row r="110" spans="1:6" ht="33.75" hidden="1" customHeight="1" outlineLevel="1">
      <c r="A110" s="155" t="s">
        <v>208</v>
      </c>
      <c r="B110" s="161"/>
      <c r="C110" s="146">
        <v>724</v>
      </c>
      <c r="D110" s="157">
        <v>161435</v>
      </c>
      <c r="E110" s="148"/>
      <c r="F110" s="148"/>
    </row>
    <row r="111" spans="1:6" ht="33.75" hidden="1" customHeight="1" outlineLevel="1" thickBot="1">
      <c r="A111" s="155" t="s">
        <v>209</v>
      </c>
      <c r="B111" s="161"/>
      <c r="C111" s="146">
        <v>271</v>
      </c>
      <c r="D111" s="157">
        <v>79777</v>
      </c>
      <c r="E111" s="148"/>
      <c r="F111" s="148"/>
    </row>
    <row r="112" spans="1:6" ht="33.75" hidden="1" customHeight="1" outlineLevel="1">
      <c r="A112" s="144" t="s">
        <v>283</v>
      </c>
      <c r="B112" s="161"/>
      <c r="C112" s="146"/>
      <c r="D112" s="157"/>
      <c r="E112" s="148"/>
      <c r="F112" s="148"/>
    </row>
    <row r="113" spans="1:6" ht="33.75" hidden="1" customHeight="1" outlineLevel="1">
      <c r="A113" s="155" t="s">
        <v>211</v>
      </c>
      <c r="B113" s="161"/>
      <c r="C113" s="146">
        <v>1408</v>
      </c>
      <c r="D113" s="157">
        <v>422207</v>
      </c>
      <c r="E113" s="148"/>
      <c r="F113" s="148"/>
    </row>
    <row r="114" spans="1:6" ht="33.75" hidden="1" customHeight="1" outlineLevel="1">
      <c r="A114" s="155" t="s">
        <v>212</v>
      </c>
      <c r="B114" s="161"/>
      <c r="C114" s="146">
        <v>1095</v>
      </c>
      <c r="D114" s="157">
        <v>326894</v>
      </c>
      <c r="E114" s="148"/>
      <c r="F114" s="148"/>
    </row>
    <row r="115" spans="1:6" ht="33.75" hidden="1" customHeight="1" outlineLevel="1">
      <c r="A115" s="155" t="s">
        <v>213</v>
      </c>
      <c r="B115" s="161"/>
      <c r="C115" s="146">
        <v>128</v>
      </c>
      <c r="D115" s="157">
        <v>52412</v>
      </c>
      <c r="E115" s="148"/>
      <c r="F115" s="148"/>
    </row>
    <row r="116" spans="1:6" ht="33.75" hidden="1" customHeight="1" outlineLevel="1">
      <c r="A116" s="155" t="s">
        <v>214</v>
      </c>
      <c r="B116" s="161"/>
      <c r="C116" s="146">
        <v>911</v>
      </c>
      <c r="D116" s="157">
        <v>274326</v>
      </c>
      <c r="E116" s="148"/>
      <c r="F116" s="148"/>
    </row>
    <row r="117" spans="1:6" ht="33.75" hidden="1" customHeight="1" outlineLevel="1">
      <c r="A117" s="155" t="s">
        <v>273</v>
      </c>
      <c r="B117" s="161"/>
      <c r="C117" s="146"/>
      <c r="D117" s="157"/>
      <c r="E117" s="148"/>
      <c r="F117" s="148"/>
    </row>
    <row r="118" spans="1:6" ht="33.75" hidden="1" customHeight="1" outlineLevel="1">
      <c r="A118" s="155" t="s">
        <v>215</v>
      </c>
      <c r="B118" s="161"/>
      <c r="C118" s="146">
        <v>410</v>
      </c>
      <c r="D118" s="157">
        <v>137579</v>
      </c>
      <c r="E118" s="148"/>
      <c r="F118" s="148"/>
    </row>
    <row r="119" spans="1:6" ht="33.75" hidden="1" customHeight="1" outlineLevel="1">
      <c r="A119" s="155" t="s">
        <v>216</v>
      </c>
      <c r="B119" s="161"/>
      <c r="C119" s="146">
        <v>0</v>
      </c>
      <c r="D119" s="157">
        <v>0</v>
      </c>
      <c r="E119" s="148"/>
      <c r="F119" s="148"/>
    </row>
    <row r="120" spans="1:6" ht="33.75" hidden="1" customHeight="1" outlineLevel="1">
      <c r="A120" s="155" t="s">
        <v>217</v>
      </c>
      <c r="B120" s="161"/>
      <c r="C120" s="146">
        <v>46.594966774305462</v>
      </c>
      <c r="D120" s="157">
        <v>35089.846338302224</v>
      </c>
      <c r="E120" s="148"/>
      <c r="F120" s="148"/>
    </row>
    <row r="121" spans="1:6" ht="33.75" hidden="1" customHeight="1" outlineLevel="1">
      <c r="A121" s="155" t="s">
        <v>218</v>
      </c>
      <c r="B121" s="161"/>
      <c r="C121" s="146">
        <v>833</v>
      </c>
      <c r="D121" s="157">
        <v>250586</v>
      </c>
      <c r="E121" s="148"/>
      <c r="F121" s="148"/>
    </row>
    <row r="122" spans="1:6" ht="33.75" hidden="1" customHeight="1" outlineLevel="1">
      <c r="A122" s="155" t="s">
        <v>219</v>
      </c>
      <c r="B122" s="161"/>
      <c r="C122" s="146">
        <v>0</v>
      </c>
      <c r="D122" s="157">
        <v>0</v>
      </c>
      <c r="E122" s="148"/>
      <c r="F122" s="148"/>
    </row>
    <row r="123" spans="1:6" ht="33.75" hidden="1" customHeight="1" outlineLevel="1">
      <c r="A123" s="155" t="s">
        <v>323</v>
      </c>
      <c r="B123" s="161"/>
      <c r="C123" s="146">
        <v>0</v>
      </c>
      <c r="D123" s="157">
        <v>0</v>
      </c>
      <c r="E123" s="148"/>
      <c r="F123" s="148"/>
    </row>
    <row r="124" spans="1:6" ht="33.75" hidden="1" customHeight="1" outlineLevel="1">
      <c r="A124" s="155" t="s">
        <v>220</v>
      </c>
      <c r="B124" s="161"/>
      <c r="C124" s="146">
        <v>0</v>
      </c>
      <c r="D124" s="157">
        <v>0</v>
      </c>
      <c r="E124" s="148"/>
      <c r="F124" s="148"/>
    </row>
    <row r="125" spans="1:6" ht="33.75" hidden="1" customHeight="1" outlineLevel="1">
      <c r="A125" s="155" t="s">
        <v>221</v>
      </c>
      <c r="B125" s="161"/>
      <c r="C125" s="146">
        <v>212</v>
      </c>
      <c r="D125" s="157">
        <v>62711</v>
      </c>
      <c r="E125" s="148"/>
      <c r="F125" s="148"/>
    </row>
    <row r="126" spans="1:6" ht="33.75" hidden="1" customHeight="1" outlineLevel="1">
      <c r="A126" s="155" t="s">
        <v>274</v>
      </c>
      <c r="B126" s="161"/>
      <c r="C126" s="146">
        <v>11</v>
      </c>
      <c r="D126" s="157">
        <v>2538</v>
      </c>
      <c r="E126" s="148"/>
      <c r="F126" s="148"/>
    </row>
    <row r="127" spans="1:6" ht="33.75" hidden="1" customHeight="1" outlineLevel="1">
      <c r="A127" s="155" t="s">
        <v>222</v>
      </c>
      <c r="B127" s="161"/>
      <c r="C127" s="146">
        <v>1952</v>
      </c>
      <c r="D127" s="157">
        <v>572453</v>
      </c>
      <c r="E127" s="148"/>
      <c r="F127" s="148"/>
    </row>
    <row r="128" spans="1:6" ht="33.75" hidden="1" customHeight="1" outlineLevel="1">
      <c r="A128" s="155" t="s">
        <v>278</v>
      </c>
      <c r="B128" s="161"/>
      <c r="C128" s="146">
        <v>267</v>
      </c>
      <c r="D128" s="157">
        <v>81325</v>
      </c>
      <c r="E128" s="148"/>
      <c r="F128" s="148"/>
    </row>
    <row r="129" spans="1:6" ht="33.75" hidden="1" customHeight="1" outlineLevel="1">
      <c r="A129" s="155" t="s">
        <v>223</v>
      </c>
      <c r="B129" s="161"/>
      <c r="C129" s="146">
        <v>1137</v>
      </c>
      <c r="D129" s="157">
        <v>232544.99999999997</v>
      </c>
      <c r="E129" s="148"/>
      <c r="F129" s="148"/>
    </row>
    <row r="130" spans="1:6" ht="33.75" hidden="1" customHeight="1" outlineLevel="1">
      <c r="A130" s="155" t="s">
        <v>224</v>
      </c>
      <c r="B130" s="161"/>
      <c r="C130" s="146">
        <v>311</v>
      </c>
      <c r="D130" s="157">
        <v>144466.29999999999</v>
      </c>
      <c r="E130" s="148"/>
      <c r="F130" s="148"/>
    </row>
    <row r="131" spans="1:6" ht="33.75" hidden="1" customHeight="1" outlineLevel="1">
      <c r="A131" s="155" t="s">
        <v>225</v>
      </c>
      <c r="B131" s="161"/>
      <c r="C131" s="146">
        <v>599</v>
      </c>
      <c r="D131" s="157">
        <v>202583</v>
      </c>
      <c r="E131" s="148"/>
      <c r="F131" s="148"/>
    </row>
    <row r="132" spans="1:6" ht="14.1" customHeight="1" collapsed="1">
      <c r="A132" s="159" t="s">
        <v>295</v>
      </c>
      <c r="B132" s="161">
        <v>20</v>
      </c>
      <c r="C132" s="146">
        <f>SUM($C$104:$C$131)</f>
        <v>11601.594966774304</v>
      </c>
      <c r="D132" s="157">
        <f>SUM($D$104:$D$131)</f>
        <v>3461977.1463383017</v>
      </c>
      <c r="E132" s="148"/>
      <c r="F132" s="148"/>
    </row>
    <row r="133" spans="1:6" ht="33.75" hidden="1" customHeight="1" outlineLevel="1">
      <c r="A133" s="163" t="s">
        <v>272</v>
      </c>
      <c r="B133" s="164"/>
      <c r="C133" s="165">
        <v>182</v>
      </c>
      <c r="D133" s="152">
        <v>61548</v>
      </c>
      <c r="E133" s="148"/>
      <c r="F133" s="148"/>
    </row>
    <row r="134" spans="1:6" ht="33.75" hidden="1" customHeight="1" outlineLevel="1">
      <c r="A134" s="163" t="s">
        <v>203</v>
      </c>
      <c r="B134" s="164"/>
      <c r="C134" s="165">
        <v>738</v>
      </c>
      <c r="D134" s="152">
        <v>222080</v>
      </c>
      <c r="E134" s="148"/>
      <c r="F134" s="148"/>
    </row>
    <row r="135" spans="1:6" ht="33.75" hidden="1" customHeight="1" outlineLevel="1">
      <c r="A135" s="163" t="s">
        <v>204</v>
      </c>
      <c r="B135" s="164"/>
      <c r="C135" s="165">
        <v>699</v>
      </c>
      <c r="D135" s="152">
        <v>200031.8</v>
      </c>
      <c r="E135" s="148"/>
      <c r="F135" s="148"/>
    </row>
    <row r="136" spans="1:6" ht="33.75" hidden="1" customHeight="1" outlineLevel="1">
      <c r="A136" s="163" t="s">
        <v>205</v>
      </c>
      <c r="B136" s="164"/>
      <c r="C136" s="166"/>
      <c r="D136" s="151"/>
      <c r="E136" s="148"/>
      <c r="F136" s="148"/>
    </row>
    <row r="137" spans="1:6" ht="33.75" hidden="1" customHeight="1" outlineLevel="1">
      <c r="A137" s="163" t="s">
        <v>206</v>
      </c>
      <c r="B137" s="164"/>
      <c r="C137" s="166">
        <v>0</v>
      </c>
      <c r="D137" s="151">
        <v>0</v>
      </c>
      <c r="E137" s="148"/>
      <c r="F137" s="148"/>
    </row>
    <row r="138" spans="1:6" ht="33.75" hidden="1" customHeight="1" outlineLevel="1">
      <c r="A138" s="163" t="s">
        <v>207</v>
      </c>
      <c r="B138" s="164"/>
      <c r="C138" s="166">
        <v>4</v>
      </c>
      <c r="D138" s="151">
        <v>1394</v>
      </c>
      <c r="E138" s="148"/>
      <c r="F138" s="148"/>
    </row>
    <row r="139" spans="1:6" ht="33.75" hidden="1" customHeight="1" outlineLevel="1">
      <c r="A139" s="163" t="s">
        <v>208</v>
      </c>
      <c r="B139" s="164"/>
      <c r="C139" s="165">
        <v>940</v>
      </c>
      <c r="D139" s="152">
        <v>285103</v>
      </c>
      <c r="E139" s="148"/>
      <c r="F139" s="148"/>
    </row>
    <row r="140" spans="1:6" ht="33.75" hidden="1" customHeight="1" outlineLevel="1" thickBot="1">
      <c r="A140" s="163" t="s">
        <v>209</v>
      </c>
      <c r="B140" s="164"/>
      <c r="C140" s="165">
        <v>347</v>
      </c>
      <c r="D140" s="152">
        <v>102850</v>
      </c>
      <c r="E140" s="148"/>
      <c r="F140" s="148"/>
    </row>
    <row r="141" spans="1:6" ht="33.75" hidden="1" customHeight="1" outlineLevel="1">
      <c r="A141" s="144" t="s">
        <v>283</v>
      </c>
      <c r="B141" s="164"/>
      <c r="C141" s="165"/>
      <c r="D141" s="152"/>
      <c r="E141" s="148"/>
      <c r="F141" s="148"/>
    </row>
    <row r="142" spans="1:6" ht="33.75" hidden="1" customHeight="1" outlineLevel="1">
      <c r="A142" s="163" t="s">
        <v>211</v>
      </c>
      <c r="B142" s="164"/>
      <c r="C142" s="165">
        <v>1794</v>
      </c>
      <c r="D142" s="152">
        <v>556593</v>
      </c>
      <c r="E142" s="148"/>
      <c r="F142" s="148"/>
    </row>
    <row r="143" spans="1:6" ht="33.75" hidden="1" customHeight="1" outlineLevel="1">
      <c r="A143" s="163" t="s">
        <v>212</v>
      </c>
      <c r="B143" s="164"/>
      <c r="C143" s="165">
        <v>1297</v>
      </c>
      <c r="D143" s="152">
        <v>376257</v>
      </c>
      <c r="E143" s="148"/>
      <c r="F143" s="148"/>
    </row>
    <row r="144" spans="1:6" ht="33.75" hidden="1" customHeight="1" outlineLevel="1">
      <c r="A144" s="163" t="s">
        <v>213</v>
      </c>
      <c r="B144" s="164"/>
      <c r="C144" s="165">
        <v>161</v>
      </c>
      <c r="D144" s="152">
        <v>47959</v>
      </c>
      <c r="E144" s="148"/>
      <c r="F144" s="148"/>
    </row>
    <row r="145" spans="1:6" ht="33.75" hidden="1" customHeight="1" outlineLevel="1">
      <c r="A145" s="163" t="s">
        <v>214</v>
      </c>
      <c r="B145" s="164"/>
      <c r="C145" s="165">
        <v>1037</v>
      </c>
      <c r="D145" s="152">
        <v>310168</v>
      </c>
      <c r="E145" s="148"/>
      <c r="F145" s="148"/>
    </row>
    <row r="146" spans="1:6" ht="33.75" hidden="1" customHeight="1" outlineLevel="1">
      <c r="A146" s="163" t="s">
        <v>273</v>
      </c>
      <c r="B146" s="164"/>
      <c r="C146" s="165"/>
      <c r="D146" s="152"/>
      <c r="E146" s="148"/>
      <c r="F146" s="148"/>
    </row>
    <row r="147" spans="1:6" ht="33.75" hidden="1" customHeight="1" outlineLevel="1">
      <c r="A147" s="163" t="s">
        <v>215</v>
      </c>
      <c r="B147" s="164"/>
      <c r="C147" s="165">
        <v>391</v>
      </c>
      <c r="D147" s="152">
        <v>139978</v>
      </c>
      <c r="E147" s="148"/>
      <c r="F147" s="148"/>
    </row>
    <row r="148" spans="1:6" ht="33.75" hidden="1" customHeight="1" outlineLevel="1">
      <c r="A148" s="163" t="s">
        <v>216</v>
      </c>
      <c r="B148" s="164"/>
      <c r="C148" s="165">
        <v>0</v>
      </c>
      <c r="D148" s="152">
        <v>0</v>
      </c>
      <c r="E148" s="148"/>
      <c r="F148" s="148"/>
    </row>
    <row r="149" spans="1:6" ht="33.75" hidden="1" customHeight="1" outlineLevel="1">
      <c r="A149" s="163" t="s">
        <v>217</v>
      </c>
      <c r="B149" s="164"/>
      <c r="C149" s="165">
        <v>116.25446345173602</v>
      </c>
      <c r="D149" s="152">
        <v>40584.331344030841</v>
      </c>
      <c r="E149" s="148"/>
      <c r="F149" s="148"/>
    </row>
    <row r="150" spans="1:6" ht="33.75" hidden="1" customHeight="1" outlineLevel="1">
      <c r="A150" s="163" t="s">
        <v>218</v>
      </c>
      <c r="B150" s="164"/>
      <c r="C150" s="165">
        <v>897</v>
      </c>
      <c r="D150" s="152">
        <v>264565</v>
      </c>
      <c r="E150" s="148"/>
      <c r="F150" s="148"/>
    </row>
    <row r="151" spans="1:6" ht="33.75" hidden="1" customHeight="1" outlineLevel="1">
      <c r="A151" s="163" t="s">
        <v>219</v>
      </c>
      <c r="B151" s="164"/>
      <c r="C151" s="165">
        <v>1</v>
      </c>
      <c r="D151" s="152">
        <v>225</v>
      </c>
      <c r="E151" s="148"/>
      <c r="F151" s="148"/>
    </row>
    <row r="152" spans="1:6" ht="33.75" hidden="1" customHeight="1" outlineLevel="1">
      <c r="A152" s="163" t="s">
        <v>323</v>
      </c>
      <c r="B152" s="164"/>
      <c r="C152" s="165">
        <v>2</v>
      </c>
      <c r="D152" s="152">
        <v>656</v>
      </c>
      <c r="E152" s="148"/>
      <c r="F152" s="148"/>
    </row>
    <row r="153" spans="1:6" ht="33.75" hidden="1" customHeight="1" outlineLevel="1">
      <c r="A153" s="163" t="s">
        <v>220</v>
      </c>
      <c r="B153" s="164"/>
      <c r="C153" s="165">
        <v>1</v>
      </c>
      <c r="D153" s="152">
        <v>328</v>
      </c>
      <c r="E153" s="148"/>
      <c r="F153" s="148"/>
    </row>
    <row r="154" spans="1:6" ht="33.75" hidden="1" customHeight="1" outlineLevel="1">
      <c r="A154" s="163" t="s">
        <v>221</v>
      </c>
      <c r="B154" s="164"/>
      <c r="C154" s="165">
        <v>322</v>
      </c>
      <c r="D154" s="152">
        <v>95502</v>
      </c>
      <c r="E154" s="148"/>
      <c r="F154" s="148"/>
    </row>
    <row r="155" spans="1:6" ht="33.75" hidden="1" customHeight="1" outlineLevel="1">
      <c r="A155" s="163" t="s">
        <v>274</v>
      </c>
      <c r="B155" s="164"/>
      <c r="C155" s="165">
        <v>20</v>
      </c>
      <c r="D155" s="152">
        <v>5036</v>
      </c>
      <c r="E155" s="148"/>
      <c r="F155" s="148"/>
    </row>
    <row r="156" spans="1:6" ht="33.75" hidden="1" customHeight="1" outlineLevel="1">
      <c r="A156" s="163" t="s">
        <v>222</v>
      </c>
      <c r="B156" s="164"/>
      <c r="C156" s="165">
        <v>2315</v>
      </c>
      <c r="D156" s="152">
        <v>680514.31</v>
      </c>
      <c r="E156" s="148"/>
      <c r="F156" s="148"/>
    </row>
    <row r="157" spans="1:6" ht="33.75" hidden="1" customHeight="1" outlineLevel="1">
      <c r="A157" s="163" t="s">
        <v>278</v>
      </c>
      <c r="B157" s="164"/>
      <c r="C157" s="165">
        <v>346</v>
      </c>
      <c r="D157" s="152">
        <v>104676</v>
      </c>
      <c r="E157" s="148"/>
      <c r="F157" s="148"/>
    </row>
    <row r="158" spans="1:6" ht="33.75" hidden="1" customHeight="1" outlineLevel="1">
      <c r="A158" s="163" t="s">
        <v>223</v>
      </c>
      <c r="B158" s="164"/>
      <c r="C158" s="165">
        <v>1542</v>
      </c>
      <c r="D158" s="152">
        <v>296993.34999999998</v>
      </c>
      <c r="E158" s="148"/>
      <c r="F158" s="148"/>
    </row>
    <row r="159" spans="1:6" ht="33.75" hidden="1" customHeight="1" outlineLevel="1">
      <c r="A159" s="163" t="s">
        <v>224</v>
      </c>
      <c r="B159" s="164"/>
      <c r="C159" s="165">
        <v>316</v>
      </c>
      <c r="D159" s="152">
        <v>98561.340000000011</v>
      </c>
      <c r="E159" s="148"/>
      <c r="F159" s="148"/>
    </row>
    <row r="160" spans="1:6" ht="33.75" hidden="1" customHeight="1" outlineLevel="1">
      <c r="A160" s="163" t="s">
        <v>225</v>
      </c>
      <c r="B160" s="164"/>
      <c r="C160" s="165">
        <v>686</v>
      </c>
      <c r="D160" s="152">
        <v>245000.2</v>
      </c>
      <c r="E160" s="148"/>
      <c r="F160" s="148"/>
    </row>
    <row r="161" spans="1:6" ht="14.1" customHeight="1" collapsed="1">
      <c r="A161" s="167" t="s">
        <v>296</v>
      </c>
      <c r="B161" s="164">
        <v>30</v>
      </c>
      <c r="C161" s="165">
        <f>SUM($C$133:$C$160)</f>
        <v>14154.254463451736</v>
      </c>
      <c r="D161" s="152">
        <f>SUM($D$133:$D$160)</f>
        <v>4136603.3313440308</v>
      </c>
      <c r="E161" s="148"/>
      <c r="F161" s="148"/>
    </row>
    <row r="162" spans="1:6" ht="33.75" hidden="1" customHeight="1" outlineLevel="1">
      <c r="A162" s="163" t="s">
        <v>272</v>
      </c>
      <c r="B162" s="164"/>
      <c r="C162" s="165">
        <v>100</v>
      </c>
      <c r="D162" s="152">
        <v>41731</v>
      </c>
      <c r="E162" s="148"/>
      <c r="F162" s="148"/>
    </row>
    <row r="163" spans="1:6" ht="33.75" hidden="1" customHeight="1" outlineLevel="1">
      <c r="A163" s="163" t="s">
        <v>203</v>
      </c>
      <c r="B163" s="164"/>
      <c r="C163" s="165">
        <v>742</v>
      </c>
      <c r="D163" s="152">
        <v>261895</v>
      </c>
      <c r="E163" s="148"/>
      <c r="F163" s="148"/>
    </row>
    <row r="164" spans="1:6" ht="33.75" hidden="1" customHeight="1" outlineLevel="1">
      <c r="A164" s="163" t="s">
        <v>204</v>
      </c>
      <c r="B164" s="164"/>
      <c r="C164" s="165">
        <v>813</v>
      </c>
      <c r="D164" s="152">
        <v>282031</v>
      </c>
      <c r="E164" s="148"/>
      <c r="F164" s="148"/>
    </row>
    <row r="165" spans="1:6" ht="33.75" hidden="1" customHeight="1" outlineLevel="1">
      <c r="A165" s="163" t="s">
        <v>205</v>
      </c>
      <c r="B165" s="164"/>
      <c r="C165" s="166"/>
      <c r="D165" s="151"/>
      <c r="E165" s="148"/>
      <c r="F165" s="148"/>
    </row>
    <row r="166" spans="1:6" ht="33.75" hidden="1" customHeight="1" outlineLevel="1">
      <c r="A166" s="163" t="s">
        <v>206</v>
      </c>
      <c r="B166" s="164"/>
      <c r="C166" s="166">
        <v>1</v>
      </c>
      <c r="D166" s="151">
        <v>328</v>
      </c>
      <c r="E166" s="148"/>
      <c r="F166" s="148"/>
    </row>
    <row r="167" spans="1:6" ht="33.75" hidden="1" customHeight="1" outlineLevel="1">
      <c r="A167" s="163" t="s">
        <v>207</v>
      </c>
      <c r="B167" s="164"/>
      <c r="C167" s="166">
        <v>0</v>
      </c>
      <c r="D167" s="151">
        <v>0</v>
      </c>
      <c r="E167" s="148"/>
      <c r="F167" s="148"/>
    </row>
    <row r="168" spans="1:6" ht="33.75" hidden="1" customHeight="1" outlineLevel="1">
      <c r="A168" s="163" t="s">
        <v>208</v>
      </c>
      <c r="B168" s="164"/>
      <c r="C168" s="165">
        <v>1035</v>
      </c>
      <c r="D168" s="152">
        <v>357642</v>
      </c>
      <c r="E168" s="148"/>
      <c r="F168" s="148"/>
    </row>
    <row r="169" spans="1:6" ht="33.75" hidden="1" customHeight="1" outlineLevel="1" thickBot="1">
      <c r="A169" s="163" t="s">
        <v>209</v>
      </c>
      <c r="B169" s="164"/>
      <c r="C169" s="165">
        <v>396</v>
      </c>
      <c r="D169" s="152">
        <v>134679</v>
      </c>
      <c r="E169" s="148"/>
      <c r="F169" s="148"/>
    </row>
    <row r="170" spans="1:6" ht="33.75" hidden="1" customHeight="1" outlineLevel="1">
      <c r="A170" s="144" t="s">
        <v>283</v>
      </c>
      <c r="B170" s="164"/>
      <c r="C170" s="165"/>
      <c r="D170" s="152"/>
      <c r="E170" s="148"/>
      <c r="F170" s="148"/>
    </row>
    <row r="171" spans="1:6" ht="33.75" hidden="1" customHeight="1" outlineLevel="1">
      <c r="A171" s="163" t="s">
        <v>211</v>
      </c>
      <c r="B171" s="164"/>
      <c r="C171" s="165">
        <v>2070</v>
      </c>
      <c r="D171" s="152">
        <v>703061</v>
      </c>
      <c r="E171" s="148"/>
      <c r="F171" s="148"/>
    </row>
    <row r="172" spans="1:6" ht="33.75" hidden="1" customHeight="1" outlineLevel="1">
      <c r="A172" s="163" t="s">
        <v>212</v>
      </c>
      <c r="B172" s="164"/>
      <c r="C172" s="165">
        <v>1483</v>
      </c>
      <c r="D172" s="152">
        <v>496985</v>
      </c>
      <c r="E172" s="148"/>
      <c r="F172" s="148"/>
    </row>
    <row r="173" spans="1:6" ht="33.75" hidden="1" customHeight="1" outlineLevel="1">
      <c r="A173" s="163" t="s">
        <v>213</v>
      </c>
      <c r="B173" s="164"/>
      <c r="C173" s="165">
        <v>173</v>
      </c>
      <c r="D173" s="152">
        <v>60799</v>
      </c>
      <c r="E173" s="148"/>
      <c r="F173" s="148"/>
    </row>
    <row r="174" spans="1:6" ht="33.75" hidden="1" customHeight="1" outlineLevel="1">
      <c r="A174" s="163" t="s">
        <v>214</v>
      </c>
      <c r="B174" s="164"/>
      <c r="C174" s="165">
        <v>1195</v>
      </c>
      <c r="D174" s="152">
        <v>412887</v>
      </c>
      <c r="E174" s="148"/>
      <c r="F174" s="148"/>
    </row>
    <row r="175" spans="1:6" ht="33.75" hidden="1" customHeight="1" outlineLevel="1">
      <c r="A175" s="163" t="s">
        <v>273</v>
      </c>
      <c r="B175" s="164"/>
      <c r="C175" s="165"/>
      <c r="D175" s="152"/>
      <c r="E175" s="148"/>
      <c r="F175" s="148"/>
    </row>
    <row r="176" spans="1:6" ht="33.75" hidden="1" customHeight="1" outlineLevel="1">
      <c r="A176" s="163" t="s">
        <v>215</v>
      </c>
      <c r="B176" s="164"/>
      <c r="C176" s="165">
        <v>319</v>
      </c>
      <c r="D176" s="152">
        <v>134557</v>
      </c>
      <c r="E176" s="148"/>
      <c r="F176" s="148"/>
    </row>
    <row r="177" spans="1:6" ht="33.75" hidden="1" customHeight="1" outlineLevel="1">
      <c r="A177" s="163" t="s">
        <v>216</v>
      </c>
      <c r="B177" s="164"/>
      <c r="C177" s="165">
        <v>0</v>
      </c>
      <c r="D177" s="152">
        <v>0</v>
      </c>
      <c r="E177" s="148"/>
      <c r="F177" s="148"/>
    </row>
    <row r="178" spans="1:6" ht="33.75" hidden="1" customHeight="1" outlineLevel="1">
      <c r="A178" s="163" t="s">
        <v>217</v>
      </c>
      <c r="B178" s="164"/>
      <c r="C178" s="165">
        <v>132.66544794641189</v>
      </c>
      <c r="D178" s="152">
        <v>53989.010525878657</v>
      </c>
      <c r="E178" s="148"/>
      <c r="F178" s="148"/>
    </row>
    <row r="179" spans="1:6" ht="33.75" hidden="1" customHeight="1" outlineLevel="1">
      <c r="A179" s="163" t="s">
        <v>218</v>
      </c>
      <c r="B179" s="164"/>
      <c r="C179" s="165">
        <v>1027</v>
      </c>
      <c r="D179" s="152">
        <v>336525</v>
      </c>
      <c r="E179" s="148"/>
      <c r="F179" s="148"/>
    </row>
    <row r="180" spans="1:6" ht="33.75" hidden="1" customHeight="1" outlineLevel="1">
      <c r="A180" s="163" t="s">
        <v>219</v>
      </c>
      <c r="B180" s="164"/>
      <c r="C180" s="165">
        <v>1</v>
      </c>
      <c r="D180" s="152">
        <v>225</v>
      </c>
      <c r="E180" s="148"/>
      <c r="F180" s="148"/>
    </row>
    <row r="181" spans="1:6" ht="33.75" hidden="1" customHeight="1" outlineLevel="1">
      <c r="A181" s="163" t="s">
        <v>323</v>
      </c>
      <c r="B181" s="164"/>
      <c r="C181" s="165">
        <v>5</v>
      </c>
      <c r="D181" s="152">
        <v>1934</v>
      </c>
      <c r="E181" s="148"/>
      <c r="F181" s="148"/>
    </row>
    <row r="182" spans="1:6" ht="33.75" hidden="1" customHeight="1" outlineLevel="1">
      <c r="A182" s="163" t="s">
        <v>220</v>
      </c>
      <c r="B182" s="164"/>
      <c r="C182" s="165">
        <v>4</v>
      </c>
      <c r="D182" s="152">
        <v>1322</v>
      </c>
      <c r="E182" s="148"/>
      <c r="F182" s="148"/>
    </row>
    <row r="183" spans="1:6" ht="33.75" hidden="1" customHeight="1" outlineLevel="1">
      <c r="A183" s="163" t="s">
        <v>221</v>
      </c>
      <c r="B183" s="164"/>
      <c r="C183" s="165">
        <v>293</v>
      </c>
      <c r="D183" s="152">
        <v>102999</v>
      </c>
      <c r="E183" s="148"/>
      <c r="F183" s="148"/>
    </row>
    <row r="184" spans="1:6" ht="33.75" hidden="1" customHeight="1" outlineLevel="1">
      <c r="A184" s="163" t="s">
        <v>274</v>
      </c>
      <c r="B184" s="164"/>
      <c r="C184" s="165">
        <v>16</v>
      </c>
      <c r="D184" s="152">
        <v>6545</v>
      </c>
      <c r="E184" s="148"/>
      <c r="F184" s="148"/>
    </row>
    <row r="185" spans="1:6" ht="33.75" hidden="1" customHeight="1" outlineLevel="1">
      <c r="A185" s="163" t="s">
        <v>222</v>
      </c>
      <c r="B185" s="164"/>
      <c r="C185" s="165">
        <v>2636</v>
      </c>
      <c r="D185" s="152">
        <v>894518.8</v>
      </c>
      <c r="E185" s="148"/>
      <c r="F185" s="148"/>
    </row>
    <row r="186" spans="1:6" ht="33.75" hidden="1" customHeight="1" outlineLevel="1">
      <c r="A186" s="163" t="s">
        <v>278</v>
      </c>
      <c r="B186" s="164"/>
      <c r="C186" s="165">
        <v>402</v>
      </c>
      <c r="D186" s="152">
        <v>140460</v>
      </c>
      <c r="E186" s="148"/>
      <c r="F186" s="148"/>
    </row>
    <row r="187" spans="1:6" ht="33.75" hidden="1" customHeight="1" outlineLevel="1">
      <c r="A187" s="163" t="s">
        <v>223</v>
      </c>
      <c r="B187" s="164"/>
      <c r="C187" s="165">
        <v>1764</v>
      </c>
      <c r="D187" s="152">
        <v>352390.12</v>
      </c>
      <c r="E187" s="148"/>
      <c r="F187" s="148"/>
    </row>
    <row r="188" spans="1:6" ht="33.75" hidden="1" customHeight="1" outlineLevel="1">
      <c r="A188" s="163" t="s">
        <v>224</v>
      </c>
      <c r="B188" s="164"/>
      <c r="C188" s="165">
        <v>411</v>
      </c>
      <c r="D188" s="152">
        <v>149538.66</v>
      </c>
      <c r="E188" s="148"/>
      <c r="F188" s="148"/>
    </row>
    <row r="189" spans="1:6" ht="33.75" hidden="1" customHeight="1" outlineLevel="1">
      <c r="A189" s="163" t="s">
        <v>225</v>
      </c>
      <c r="B189" s="164"/>
      <c r="C189" s="165">
        <v>741</v>
      </c>
      <c r="D189" s="152">
        <v>321257</v>
      </c>
      <c r="E189" s="148"/>
      <c r="F189" s="148"/>
    </row>
    <row r="190" spans="1:6" ht="14.1" customHeight="1" collapsed="1">
      <c r="A190" s="167" t="s">
        <v>297</v>
      </c>
      <c r="B190" s="164">
        <v>40</v>
      </c>
      <c r="C190" s="165">
        <f>SUM($C$162:$C$189)</f>
        <v>15759.665447946412</v>
      </c>
      <c r="D190" s="152">
        <f>SUM($D$162:$D$189)</f>
        <v>5248298.5905258786</v>
      </c>
      <c r="E190" s="148"/>
      <c r="F190" s="148"/>
    </row>
    <row r="191" spans="1:6" ht="33.75" hidden="1" customHeight="1" outlineLevel="1">
      <c r="A191" s="163" t="s">
        <v>272</v>
      </c>
      <c r="B191" s="164"/>
      <c r="C191" s="165">
        <v>121</v>
      </c>
      <c r="D191" s="152">
        <v>59620</v>
      </c>
      <c r="E191" s="148"/>
      <c r="F191" s="148"/>
    </row>
    <row r="192" spans="1:6" ht="33.75" hidden="1" customHeight="1" outlineLevel="1">
      <c r="A192" s="163" t="s">
        <v>203</v>
      </c>
      <c r="B192" s="164"/>
      <c r="C192" s="165">
        <v>830</v>
      </c>
      <c r="D192" s="152">
        <v>331997</v>
      </c>
      <c r="E192" s="148"/>
      <c r="F192" s="148"/>
    </row>
    <row r="193" spans="1:6" ht="33.75" hidden="1" customHeight="1" outlineLevel="1">
      <c r="A193" s="163" t="s">
        <v>204</v>
      </c>
      <c r="B193" s="164"/>
      <c r="C193" s="165">
        <v>814</v>
      </c>
      <c r="D193" s="152">
        <v>320271.3</v>
      </c>
      <c r="E193" s="148"/>
      <c r="F193" s="148"/>
    </row>
    <row r="194" spans="1:6" ht="33.75" hidden="1" customHeight="1" outlineLevel="1">
      <c r="A194" s="163" t="s">
        <v>205</v>
      </c>
      <c r="B194" s="164"/>
      <c r="C194" s="166"/>
      <c r="D194" s="151"/>
      <c r="E194" s="148"/>
      <c r="F194" s="148"/>
    </row>
    <row r="195" spans="1:6" ht="33.75" hidden="1" customHeight="1" outlineLevel="1">
      <c r="A195" s="163" t="s">
        <v>206</v>
      </c>
      <c r="B195" s="164"/>
      <c r="C195" s="166">
        <v>0</v>
      </c>
      <c r="D195" s="151">
        <v>0</v>
      </c>
      <c r="E195" s="148"/>
      <c r="F195" s="148"/>
    </row>
    <row r="196" spans="1:6" ht="33.75" hidden="1" customHeight="1" outlineLevel="1">
      <c r="A196" s="163" t="s">
        <v>207</v>
      </c>
      <c r="B196" s="164"/>
      <c r="C196" s="166">
        <v>1</v>
      </c>
      <c r="D196" s="151">
        <v>433</v>
      </c>
      <c r="E196" s="148"/>
      <c r="F196" s="148"/>
    </row>
    <row r="197" spans="1:6" ht="33.75" hidden="1" customHeight="1" outlineLevel="1">
      <c r="A197" s="163" t="s">
        <v>208</v>
      </c>
      <c r="B197" s="164"/>
      <c r="C197" s="165">
        <v>1186</v>
      </c>
      <c r="D197" s="152">
        <v>476491</v>
      </c>
      <c r="E197" s="148"/>
      <c r="F197" s="148"/>
    </row>
    <row r="198" spans="1:6" ht="33.75" hidden="1" customHeight="1" outlineLevel="1" thickBot="1">
      <c r="A198" s="163" t="s">
        <v>209</v>
      </c>
      <c r="B198" s="164"/>
      <c r="C198" s="165">
        <v>411</v>
      </c>
      <c r="D198" s="152">
        <v>156843</v>
      </c>
      <c r="E198" s="148"/>
      <c r="F198" s="148"/>
    </row>
    <row r="199" spans="1:6" ht="33.75" hidden="1" customHeight="1" outlineLevel="1">
      <c r="A199" s="144" t="s">
        <v>283</v>
      </c>
      <c r="B199" s="164"/>
      <c r="C199" s="165"/>
      <c r="D199" s="152"/>
      <c r="E199" s="148"/>
      <c r="F199" s="148"/>
    </row>
    <row r="200" spans="1:6" ht="33.75" hidden="1" customHeight="1" outlineLevel="1">
      <c r="A200" s="163" t="s">
        <v>211</v>
      </c>
      <c r="B200" s="164"/>
      <c r="C200" s="165">
        <v>2325</v>
      </c>
      <c r="D200" s="152">
        <v>920941</v>
      </c>
      <c r="E200" s="148"/>
      <c r="F200" s="148"/>
    </row>
    <row r="201" spans="1:6" ht="33.75" hidden="1" customHeight="1" outlineLevel="1">
      <c r="A201" s="163" t="s">
        <v>212</v>
      </c>
      <c r="B201" s="164"/>
      <c r="C201" s="165">
        <v>1698</v>
      </c>
      <c r="D201" s="152">
        <v>650147</v>
      </c>
      <c r="E201" s="148"/>
      <c r="F201" s="148"/>
    </row>
    <row r="202" spans="1:6" ht="33.75" hidden="1" customHeight="1" outlineLevel="1">
      <c r="A202" s="163" t="s">
        <v>213</v>
      </c>
      <c r="B202" s="164"/>
      <c r="C202" s="165">
        <v>192</v>
      </c>
      <c r="D202" s="152">
        <v>74342</v>
      </c>
      <c r="E202" s="148"/>
      <c r="F202" s="148"/>
    </row>
    <row r="203" spans="1:6" ht="33.75" hidden="1" customHeight="1" outlineLevel="1">
      <c r="A203" s="163" t="s">
        <v>214</v>
      </c>
      <c r="B203" s="164"/>
      <c r="C203" s="165">
        <v>1278</v>
      </c>
      <c r="D203" s="152">
        <v>484915</v>
      </c>
      <c r="E203" s="148"/>
      <c r="F203" s="148"/>
    </row>
    <row r="204" spans="1:6" ht="33.75" hidden="1" customHeight="1" outlineLevel="1">
      <c r="A204" s="163" t="s">
        <v>273</v>
      </c>
      <c r="B204" s="164"/>
      <c r="C204" s="165"/>
      <c r="D204" s="152"/>
      <c r="E204" s="148"/>
      <c r="F204" s="148"/>
    </row>
    <row r="205" spans="1:6" ht="33.75" hidden="1" customHeight="1" outlineLevel="1">
      <c r="A205" s="163" t="s">
        <v>215</v>
      </c>
      <c r="B205" s="164"/>
      <c r="C205" s="165">
        <v>350</v>
      </c>
      <c r="D205" s="152">
        <v>174149.25</v>
      </c>
      <c r="E205" s="148"/>
      <c r="F205" s="148"/>
    </row>
    <row r="206" spans="1:6" ht="33.75" hidden="1" customHeight="1" outlineLevel="1">
      <c r="A206" s="163" t="s">
        <v>216</v>
      </c>
      <c r="B206" s="164"/>
      <c r="C206" s="165">
        <v>0</v>
      </c>
      <c r="D206" s="152">
        <v>0</v>
      </c>
      <c r="E206" s="148"/>
      <c r="F206" s="148"/>
    </row>
    <row r="207" spans="1:6" ht="33.75" hidden="1" customHeight="1" outlineLevel="1">
      <c r="A207" s="163" t="s">
        <v>217</v>
      </c>
      <c r="B207" s="164"/>
      <c r="C207" s="165">
        <v>193.19588481759232</v>
      </c>
      <c r="D207" s="152">
        <v>84205.725684217963</v>
      </c>
      <c r="E207" s="148"/>
      <c r="F207" s="148"/>
    </row>
    <row r="208" spans="1:6" ht="33.75" hidden="1" customHeight="1" outlineLevel="1">
      <c r="A208" s="163" t="s">
        <v>218</v>
      </c>
      <c r="B208" s="164"/>
      <c r="C208" s="165">
        <v>1202</v>
      </c>
      <c r="D208" s="152">
        <v>464130.5</v>
      </c>
      <c r="E208" s="148"/>
      <c r="F208" s="148"/>
    </row>
    <row r="209" spans="1:6" ht="33.75" hidden="1" customHeight="1" outlineLevel="1">
      <c r="A209" s="163" t="s">
        <v>219</v>
      </c>
      <c r="B209" s="164"/>
      <c r="C209" s="165">
        <v>4</v>
      </c>
      <c r="D209" s="152">
        <v>1138</v>
      </c>
      <c r="E209" s="148"/>
      <c r="F209" s="148"/>
    </row>
    <row r="210" spans="1:6" ht="33.75" hidden="1" customHeight="1" outlineLevel="1">
      <c r="A210" s="163" t="s">
        <v>323</v>
      </c>
      <c r="B210" s="164"/>
      <c r="C210" s="165">
        <v>8</v>
      </c>
      <c r="D210" s="152">
        <v>3804</v>
      </c>
      <c r="E210" s="148"/>
      <c r="F210" s="148"/>
    </row>
    <row r="211" spans="1:6" ht="33.75" hidden="1" customHeight="1" outlineLevel="1">
      <c r="A211" s="163" t="s">
        <v>220</v>
      </c>
      <c r="B211" s="164"/>
      <c r="C211" s="165">
        <v>4</v>
      </c>
      <c r="D211" s="152">
        <v>2200</v>
      </c>
      <c r="E211" s="148"/>
      <c r="F211" s="148"/>
    </row>
    <row r="212" spans="1:6" ht="33.75" hidden="1" customHeight="1" outlineLevel="1">
      <c r="A212" s="163" t="s">
        <v>221</v>
      </c>
      <c r="B212" s="164"/>
      <c r="C212" s="165">
        <v>338</v>
      </c>
      <c r="D212" s="152">
        <v>135757</v>
      </c>
      <c r="E212" s="148"/>
      <c r="F212" s="148"/>
    </row>
    <row r="213" spans="1:6" ht="33.75" hidden="1" customHeight="1" outlineLevel="1">
      <c r="A213" s="163" t="s">
        <v>274</v>
      </c>
      <c r="B213" s="164"/>
      <c r="C213" s="165">
        <v>13</v>
      </c>
      <c r="D213" s="152">
        <v>5224</v>
      </c>
      <c r="E213" s="148"/>
      <c r="F213" s="148"/>
    </row>
    <row r="214" spans="1:6" ht="33.75" hidden="1" customHeight="1" outlineLevel="1">
      <c r="A214" s="163" t="s">
        <v>222</v>
      </c>
      <c r="B214" s="164"/>
      <c r="C214" s="165">
        <v>2694</v>
      </c>
      <c r="D214" s="152">
        <v>1016503.45</v>
      </c>
      <c r="E214" s="148"/>
      <c r="F214" s="148"/>
    </row>
    <row r="215" spans="1:6" ht="33.75" hidden="1" customHeight="1" outlineLevel="1">
      <c r="A215" s="163" t="s">
        <v>278</v>
      </c>
      <c r="B215" s="164"/>
      <c r="C215" s="165">
        <v>341</v>
      </c>
      <c r="D215" s="152">
        <v>139791</v>
      </c>
      <c r="E215" s="148"/>
      <c r="F215" s="148"/>
    </row>
    <row r="216" spans="1:6" ht="33.75" hidden="1" customHeight="1" outlineLevel="1">
      <c r="A216" s="163" t="s">
        <v>223</v>
      </c>
      <c r="B216" s="164"/>
      <c r="C216" s="165">
        <v>2416</v>
      </c>
      <c r="D216" s="152">
        <v>464863.25</v>
      </c>
      <c r="E216" s="148"/>
      <c r="F216" s="148"/>
    </row>
    <row r="217" spans="1:6" ht="33.75" hidden="1" customHeight="1" outlineLevel="1">
      <c r="A217" s="163" t="s">
        <v>224</v>
      </c>
      <c r="B217" s="164"/>
      <c r="C217" s="165">
        <v>518</v>
      </c>
      <c r="D217" s="152">
        <v>211584.12</v>
      </c>
      <c r="E217" s="148"/>
      <c r="F217" s="148"/>
    </row>
    <row r="218" spans="1:6" ht="33.75" hidden="1" customHeight="1" outlineLevel="1">
      <c r="A218" s="163" t="s">
        <v>225</v>
      </c>
      <c r="B218" s="164"/>
      <c r="C218" s="165">
        <v>835</v>
      </c>
      <c r="D218" s="152">
        <v>432831.95</v>
      </c>
      <c r="E218" s="148"/>
      <c r="F218" s="148"/>
    </row>
    <row r="219" spans="1:6" ht="14.1" customHeight="1" collapsed="1">
      <c r="A219" s="167" t="s">
        <v>298</v>
      </c>
      <c r="B219" s="164">
        <v>50</v>
      </c>
      <c r="C219" s="165">
        <f>SUM($C$191:$C$218)</f>
        <v>17772.195884817593</v>
      </c>
      <c r="D219" s="152">
        <f>SUM($D$191:$D$218)</f>
        <v>6612182.5456842184</v>
      </c>
      <c r="E219" s="148"/>
      <c r="F219" s="148"/>
    </row>
    <row r="220" spans="1:6" ht="33.75" hidden="1" customHeight="1" outlineLevel="1">
      <c r="A220" s="163" t="s">
        <v>272</v>
      </c>
      <c r="B220" s="164"/>
      <c r="C220" s="165">
        <v>142</v>
      </c>
      <c r="D220" s="152">
        <v>78344</v>
      </c>
      <c r="E220" s="148"/>
      <c r="F220" s="148"/>
    </row>
    <row r="221" spans="1:6" ht="33.75" hidden="1" customHeight="1" outlineLevel="1">
      <c r="A221" s="163" t="s">
        <v>203</v>
      </c>
      <c r="B221" s="164"/>
      <c r="C221" s="165">
        <v>905</v>
      </c>
      <c r="D221" s="152">
        <v>445313</v>
      </c>
      <c r="E221" s="148"/>
      <c r="F221" s="148"/>
    </row>
    <row r="222" spans="1:6" ht="33.75" hidden="1" customHeight="1" outlineLevel="1">
      <c r="A222" s="163" t="s">
        <v>204</v>
      </c>
      <c r="B222" s="164"/>
      <c r="C222" s="165">
        <v>789</v>
      </c>
      <c r="D222" s="152">
        <v>325617.75</v>
      </c>
      <c r="E222" s="148"/>
      <c r="F222" s="148"/>
    </row>
    <row r="223" spans="1:6" ht="33.75" hidden="1" customHeight="1" outlineLevel="1">
      <c r="A223" s="163" t="s">
        <v>205</v>
      </c>
      <c r="B223" s="164"/>
      <c r="C223" s="166"/>
      <c r="D223" s="151"/>
      <c r="E223" s="148"/>
      <c r="F223" s="148"/>
    </row>
    <row r="224" spans="1:6" ht="33.75" hidden="1" customHeight="1" outlineLevel="1">
      <c r="A224" s="163" t="s">
        <v>206</v>
      </c>
      <c r="B224" s="164"/>
      <c r="C224" s="166">
        <v>1</v>
      </c>
      <c r="D224" s="151">
        <v>553</v>
      </c>
      <c r="E224" s="148"/>
      <c r="F224" s="148"/>
    </row>
    <row r="225" spans="1:6" ht="33.75" hidden="1" customHeight="1" outlineLevel="1">
      <c r="A225" s="163" t="s">
        <v>207</v>
      </c>
      <c r="B225" s="164"/>
      <c r="C225" s="166">
        <v>2</v>
      </c>
      <c r="D225" s="151">
        <v>1024</v>
      </c>
      <c r="E225" s="148"/>
      <c r="F225" s="148"/>
    </row>
    <row r="226" spans="1:6" ht="33.75" hidden="1" customHeight="1" outlineLevel="1">
      <c r="A226" s="163" t="s">
        <v>208</v>
      </c>
      <c r="B226" s="164"/>
      <c r="C226" s="165">
        <v>1335</v>
      </c>
      <c r="D226" s="152">
        <v>577996</v>
      </c>
      <c r="E226" s="148"/>
      <c r="F226" s="148"/>
    </row>
    <row r="227" spans="1:6" ht="33.75" hidden="1" customHeight="1" outlineLevel="1" thickBot="1">
      <c r="A227" s="163" t="s">
        <v>209</v>
      </c>
      <c r="B227" s="164"/>
      <c r="C227" s="165">
        <v>450</v>
      </c>
      <c r="D227" s="152">
        <v>173290</v>
      </c>
      <c r="E227" s="148"/>
      <c r="F227" s="148"/>
    </row>
    <row r="228" spans="1:6" ht="33.75" hidden="1" customHeight="1" outlineLevel="1">
      <c r="A228" s="144" t="s">
        <v>283</v>
      </c>
      <c r="B228" s="164"/>
      <c r="C228" s="165"/>
      <c r="D228" s="152"/>
      <c r="E228" s="148"/>
      <c r="F228" s="148"/>
    </row>
    <row r="229" spans="1:6" ht="33.75" hidden="1" customHeight="1" outlineLevel="1">
      <c r="A229" s="163" t="s">
        <v>211</v>
      </c>
      <c r="B229" s="164"/>
      <c r="C229" s="165">
        <v>2476</v>
      </c>
      <c r="D229" s="152">
        <v>1059010</v>
      </c>
      <c r="E229" s="148"/>
      <c r="F229" s="148"/>
    </row>
    <row r="230" spans="1:6" ht="33.75" hidden="1" customHeight="1" outlineLevel="1">
      <c r="A230" s="163" t="s">
        <v>212</v>
      </c>
      <c r="B230" s="164"/>
      <c r="C230" s="165">
        <v>1848</v>
      </c>
      <c r="D230" s="152">
        <v>763393</v>
      </c>
      <c r="E230" s="148"/>
      <c r="F230" s="148"/>
    </row>
    <row r="231" spans="1:6" ht="33.75" hidden="1" customHeight="1" outlineLevel="1">
      <c r="A231" s="163" t="s">
        <v>213</v>
      </c>
      <c r="B231" s="164"/>
      <c r="C231" s="165">
        <v>307</v>
      </c>
      <c r="D231" s="152">
        <v>134761</v>
      </c>
      <c r="E231" s="148"/>
      <c r="F231" s="148"/>
    </row>
    <row r="232" spans="1:6" ht="33.75" hidden="1" customHeight="1" outlineLevel="1">
      <c r="A232" s="163" t="s">
        <v>214</v>
      </c>
      <c r="B232" s="164"/>
      <c r="C232" s="165">
        <v>1363</v>
      </c>
      <c r="D232" s="152">
        <v>576637.9</v>
      </c>
      <c r="E232" s="148"/>
      <c r="F232" s="148"/>
    </row>
    <row r="233" spans="1:6" ht="33.75" hidden="1" customHeight="1" outlineLevel="1">
      <c r="A233" s="163" t="s">
        <v>273</v>
      </c>
      <c r="B233" s="164"/>
      <c r="C233" s="165"/>
      <c r="D233" s="152"/>
      <c r="E233" s="148"/>
      <c r="F233" s="148"/>
    </row>
    <row r="234" spans="1:6" ht="33.75" hidden="1" customHeight="1" outlineLevel="1">
      <c r="A234" s="163" t="s">
        <v>215</v>
      </c>
      <c r="B234" s="164"/>
      <c r="C234" s="165">
        <v>333</v>
      </c>
      <c r="D234" s="152">
        <v>186631.69999999998</v>
      </c>
      <c r="E234" s="148"/>
      <c r="F234" s="148"/>
    </row>
    <row r="235" spans="1:6" ht="33.75" hidden="1" customHeight="1" outlineLevel="1">
      <c r="A235" s="163" t="s">
        <v>216</v>
      </c>
      <c r="B235" s="164"/>
      <c r="C235" s="165">
        <v>0</v>
      </c>
      <c r="D235" s="152">
        <v>0</v>
      </c>
      <c r="E235" s="148"/>
      <c r="F235" s="148"/>
    </row>
    <row r="236" spans="1:6" ht="33.75" hidden="1" customHeight="1" outlineLevel="1">
      <c r="A236" s="163" t="s">
        <v>217</v>
      </c>
      <c r="B236" s="164"/>
      <c r="C236" s="165">
        <v>185.42288703263864</v>
      </c>
      <c r="D236" s="152">
        <v>88954.552202754974</v>
      </c>
      <c r="E236" s="148"/>
      <c r="F236" s="148"/>
    </row>
    <row r="237" spans="1:6" ht="33.75" hidden="1" customHeight="1" outlineLevel="1">
      <c r="A237" s="163" t="s">
        <v>218</v>
      </c>
      <c r="B237" s="164"/>
      <c r="C237" s="165">
        <v>1407</v>
      </c>
      <c r="D237" s="152">
        <v>574022.44999999995</v>
      </c>
      <c r="E237" s="148"/>
      <c r="F237" s="148"/>
    </row>
    <row r="238" spans="1:6" ht="33.75" hidden="1" customHeight="1" outlineLevel="1">
      <c r="A238" s="163" t="s">
        <v>219</v>
      </c>
      <c r="B238" s="164"/>
      <c r="C238" s="165">
        <v>8</v>
      </c>
      <c r="D238" s="152">
        <v>2197</v>
      </c>
      <c r="E238" s="148"/>
      <c r="F238" s="148"/>
    </row>
    <row r="239" spans="1:6" ht="33.75" hidden="1" customHeight="1" outlineLevel="1">
      <c r="A239" s="163" t="s">
        <v>323</v>
      </c>
      <c r="B239" s="164"/>
      <c r="C239" s="165">
        <v>4</v>
      </c>
      <c r="D239" s="152">
        <v>2247</v>
      </c>
      <c r="E239" s="148"/>
      <c r="F239" s="148"/>
    </row>
    <row r="240" spans="1:6" ht="33.75" hidden="1" customHeight="1" outlineLevel="1">
      <c r="A240" s="163" t="s">
        <v>220</v>
      </c>
      <c r="B240" s="164"/>
      <c r="C240" s="165">
        <v>2</v>
      </c>
      <c r="D240" s="152">
        <v>96</v>
      </c>
      <c r="E240" s="148"/>
      <c r="F240" s="148"/>
    </row>
    <row r="241" spans="1:6" ht="33.75" hidden="1" customHeight="1" outlineLevel="1">
      <c r="A241" s="163" t="s">
        <v>221</v>
      </c>
      <c r="B241" s="164"/>
      <c r="C241" s="165">
        <v>363</v>
      </c>
      <c r="D241" s="152">
        <v>157168</v>
      </c>
      <c r="E241" s="148"/>
      <c r="F241" s="148"/>
    </row>
    <row r="242" spans="1:6" ht="33.75" hidden="1" customHeight="1" outlineLevel="1">
      <c r="A242" s="163" t="s">
        <v>274</v>
      </c>
      <c r="B242" s="164"/>
      <c r="C242" s="165">
        <v>32</v>
      </c>
      <c r="D242" s="152">
        <v>13317</v>
      </c>
      <c r="E242" s="148"/>
      <c r="F242" s="148"/>
    </row>
    <row r="243" spans="1:6" ht="33.75" hidden="1" customHeight="1" outlineLevel="1">
      <c r="A243" s="163" t="s">
        <v>222</v>
      </c>
      <c r="B243" s="164"/>
      <c r="C243" s="165">
        <v>2833</v>
      </c>
      <c r="D243" s="152">
        <v>1159299.3999999999</v>
      </c>
      <c r="E243" s="148"/>
      <c r="F243" s="148"/>
    </row>
    <row r="244" spans="1:6" ht="33.75" hidden="1" customHeight="1" outlineLevel="1">
      <c r="A244" s="163" t="s">
        <v>278</v>
      </c>
      <c r="B244" s="164"/>
      <c r="C244" s="165">
        <v>370</v>
      </c>
      <c r="D244" s="152">
        <v>167386.5</v>
      </c>
      <c r="E244" s="148"/>
      <c r="F244" s="148"/>
    </row>
    <row r="245" spans="1:6" ht="33.75" hidden="1" customHeight="1" outlineLevel="1">
      <c r="A245" s="163" t="s">
        <v>223</v>
      </c>
      <c r="B245" s="164"/>
      <c r="C245" s="165">
        <v>2770</v>
      </c>
      <c r="D245" s="152">
        <v>561717.62</v>
      </c>
      <c r="E245" s="148"/>
      <c r="F245" s="148"/>
    </row>
    <row r="246" spans="1:6" ht="33.75" hidden="1" customHeight="1" outlineLevel="1">
      <c r="A246" s="163" t="s">
        <v>224</v>
      </c>
      <c r="B246" s="164"/>
      <c r="C246" s="165">
        <v>745</v>
      </c>
      <c r="D246" s="152">
        <v>335559.45999999996</v>
      </c>
      <c r="E246" s="148"/>
      <c r="F246" s="148"/>
    </row>
    <row r="247" spans="1:6" ht="33.75" hidden="1" customHeight="1" outlineLevel="1">
      <c r="A247" s="163" t="s">
        <v>225</v>
      </c>
      <c r="B247" s="164"/>
      <c r="C247" s="165">
        <v>809</v>
      </c>
      <c r="D247" s="152">
        <v>464965.44</v>
      </c>
      <c r="E247" s="148"/>
      <c r="F247" s="148"/>
    </row>
    <row r="248" spans="1:6" ht="14.1" customHeight="1" collapsed="1">
      <c r="A248" s="167" t="s">
        <v>299</v>
      </c>
      <c r="B248" s="164">
        <v>60</v>
      </c>
      <c r="C248" s="165">
        <f>SUM($C$220:$C$247)</f>
        <v>19479.422887032641</v>
      </c>
      <c r="D248" s="152">
        <f>SUM($D$220:$D$247)</f>
        <v>7849501.7722027553</v>
      </c>
      <c r="E248" s="148"/>
      <c r="F248" s="148"/>
    </row>
    <row r="249" spans="1:6" ht="33.75" hidden="1" customHeight="1" outlineLevel="1">
      <c r="A249" s="163" t="s">
        <v>272</v>
      </c>
      <c r="B249" s="164"/>
      <c r="C249" s="165">
        <v>133</v>
      </c>
      <c r="D249" s="152">
        <v>81602</v>
      </c>
      <c r="E249" s="148"/>
      <c r="F249" s="148"/>
    </row>
    <row r="250" spans="1:6" ht="33.75" hidden="1" customHeight="1" outlineLevel="1">
      <c r="A250" s="163" t="s">
        <v>203</v>
      </c>
      <c r="B250" s="164"/>
      <c r="C250" s="165">
        <v>977</v>
      </c>
      <c r="D250" s="152">
        <v>476781</v>
      </c>
      <c r="E250" s="148"/>
      <c r="F250" s="148"/>
    </row>
    <row r="251" spans="1:6" ht="33.75" hidden="1" customHeight="1" outlineLevel="1">
      <c r="A251" s="163" t="s">
        <v>204</v>
      </c>
      <c r="B251" s="164"/>
      <c r="C251" s="165">
        <v>871</v>
      </c>
      <c r="D251" s="152">
        <v>387074.3</v>
      </c>
      <c r="E251" s="148"/>
      <c r="F251" s="148"/>
    </row>
    <row r="252" spans="1:6" ht="33.75" hidden="1" customHeight="1" outlineLevel="1">
      <c r="A252" s="163" t="s">
        <v>205</v>
      </c>
      <c r="B252" s="164"/>
      <c r="C252" s="166"/>
      <c r="D252" s="151"/>
      <c r="E252" s="148"/>
      <c r="F252" s="148"/>
    </row>
    <row r="253" spans="1:6" ht="33.75" hidden="1" customHeight="1" outlineLevel="1">
      <c r="A253" s="163" t="s">
        <v>206</v>
      </c>
      <c r="B253" s="164"/>
      <c r="C253" s="166">
        <v>1</v>
      </c>
      <c r="D253" s="151">
        <v>604</v>
      </c>
      <c r="E253" s="148"/>
      <c r="F253" s="148"/>
    </row>
    <row r="254" spans="1:6" ht="33.75" hidden="1" customHeight="1" outlineLevel="1">
      <c r="A254" s="163" t="s">
        <v>207</v>
      </c>
      <c r="B254" s="164"/>
      <c r="C254" s="166">
        <v>0</v>
      </c>
      <c r="D254" s="151">
        <v>0</v>
      </c>
      <c r="E254" s="148"/>
      <c r="F254" s="148"/>
    </row>
    <row r="255" spans="1:6" ht="33.75" hidden="1" customHeight="1" outlineLevel="1">
      <c r="A255" s="163" t="s">
        <v>208</v>
      </c>
      <c r="B255" s="164"/>
      <c r="C255" s="165">
        <v>1482</v>
      </c>
      <c r="D255" s="152">
        <v>723073</v>
      </c>
      <c r="E255" s="148"/>
      <c r="F255" s="148"/>
    </row>
    <row r="256" spans="1:6" ht="33.75" hidden="1" customHeight="1" outlineLevel="1" thickBot="1">
      <c r="A256" s="163" t="s">
        <v>209</v>
      </c>
      <c r="B256" s="164"/>
      <c r="C256" s="165">
        <v>436</v>
      </c>
      <c r="D256" s="152">
        <v>195722</v>
      </c>
      <c r="E256" s="148"/>
      <c r="F256" s="148"/>
    </row>
    <row r="257" spans="1:6" ht="33.75" hidden="1" customHeight="1" outlineLevel="1">
      <c r="A257" s="144" t="s">
        <v>283</v>
      </c>
      <c r="B257" s="164"/>
      <c r="C257" s="165"/>
      <c r="D257" s="152"/>
      <c r="E257" s="148"/>
      <c r="F257" s="148"/>
    </row>
    <row r="258" spans="1:6" ht="33.75" hidden="1" customHeight="1" outlineLevel="1">
      <c r="A258" s="163" t="s">
        <v>211</v>
      </c>
      <c r="B258" s="164"/>
      <c r="C258" s="165">
        <v>2565</v>
      </c>
      <c r="D258" s="152">
        <v>1229764</v>
      </c>
      <c r="E258" s="148"/>
      <c r="F258" s="148"/>
    </row>
    <row r="259" spans="1:6" ht="33.75" hidden="1" customHeight="1" outlineLevel="1">
      <c r="A259" s="163" t="s">
        <v>212</v>
      </c>
      <c r="B259" s="164"/>
      <c r="C259" s="165">
        <v>2055</v>
      </c>
      <c r="D259" s="152">
        <v>962184</v>
      </c>
      <c r="E259" s="148"/>
      <c r="F259" s="148"/>
    </row>
    <row r="260" spans="1:6" ht="33.75" hidden="1" customHeight="1" outlineLevel="1">
      <c r="A260" s="163" t="s">
        <v>213</v>
      </c>
      <c r="B260" s="164"/>
      <c r="C260" s="165">
        <v>307</v>
      </c>
      <c r="D260" s="152">
        <v>152332</v>
      </c>
      <c r="E260" s="148"/>
      <c r="F260" s="148"/>
    </row>
    <row r="261" spans="1:6" ht="33.75" hidden="1" customHeight="1" outlineLevel="1">
      <c r="A261" s="163" t="s">
        <v>214</v>
      </c>
      <c r="B261" s="164"/>
      <c r="C261" s="165">
        <v>1598</v>
      </c>
      <c r="D261" s="152">
        <v>748491.25</v>
      </c>
      <c r="E261" s="148"/>
      <c r="F261" s="148"/>
    </row>
    <row r="262" spans="1:6" ht="33.75" hidden="1" customHeight="1" outlineLevel="1">
      <c r="A262" s="163" t="s">
        <v>273</v>
      </c>
      <c r="B262" s="164"/>
      <c r="C262" s="165"/>
      <c r="D262" s="152"/>
      <c r="E262" s="148"/>
      <c r="F262" s="148"/>
    </row>
    <row r="263" spans="1:6" ht="33.75" hidden="1" customHeight="1" outlineLevel="1">
      <c r="A263" s="163" t="s">
        <v>215</v>
      </c>
      <c r="B263" s="164"/>
      <c r="C263" s="165">
        <v>345</v>
      </c>
      <c r="D263" s="152">
        <v>218391.75</v>
      </c>
      <c r="E263" s="148"/>
      <c r="F263" s="148"/>
    </row>
    <row r="264" spans="1:6" ht="33.75" hidden="1" customHeight="1" outlineLevel="1">
      <c r="A264" s="163" t="s">
        <v>216</v>
      </c>
      <c r="B264" s="164"/>
      <c r="C264" s="165">
        <v>0</v>
      </c>
      <c r="D264" s="152">
        <v>0</v>
      </c>
      <c r="E264" s="148"/>
      <c r="F264" s="148"/>
    </row>
    <row r="265" spans="1:6" ht="33.75" hidden="1" customHeight="1" outlineLevel="1">
      <c r="A265" s="163" t="s">
        <v>217</v>
      </c>
      <c r="B265" s="164"/>
      <c r="C265" s="165">
        <v>198.72037041979135</v>
      </c>
      <c r="D265" s="152">
        <v>104974.3154440201</v>
      </c>
      <c r="E265" s="148"/>
      <c r="F265" s="148"/>
    </row>
    <row r="266" spans="1:6" ht="33.75" hidden="1" customHeight="1" outlineLevel="1">
      <c r="A266" s="163" t="s">
        <v>218</v>
      </c>
      <c r="B266" s="164"/>
      <c r="C266" s="165">
        <v>1597</v>
      </c>
      <c r="D266" s="152">
        <v>728087.25</v>
      </c>
      <c r="E266" s="148"/>
      <c r="F266" s="148"/>
    </row>
    <row r="267" spans="1:6" ht="33.75" hidden="1" customHeight="1" outlineLevel="1">
      <c r="A267" s="163" t="s">
        <v>219</v>
      </c>
      <c r="B267" s="164"/>
      <c r="C267" s="165">
        <v>13</v>
      </c>
      <c r="D267" s="152">
        <v>2927</v>
      </c>
      <c r="E267" s="148"/>
      <c r="F267" s="148"/>
    </row>
    <row r="268" spans="1:6" ht="33.75" hidden="1" customHeight="1" outlineLevel="1">
      <c r="A268" s="163" t="s">
        <v>323</v>
      </c>
      <c r="B268" s="164"/>
      <c r="C268" s="165">
        <v>7</v>
      </c>
      <c r="D268" s="152">
        <v>3462</v>
      </c>
      <c r="E268" s="148"/>
      <c r="F268" s="148"/>
    </row>
    <row r="269" spans="1:6" ht="33.75" hidden="1" customHeight="1" outlineLevel="1">
      <c r="A269" s="163" t="s">
        <v>220</v>
      </c>
      <c r="B269" s="164"/>
      <c r="C269" s="165">
        <v>6</v>
      </c>
      <c r="D269" s="152">
        <v>3388.5</v>
      </c>
      <c r="E269" s="148"/>
      <c r="F269" s="148"/>
    </row>
    <row r="270" spans="1:6" ht="33.75" hidden="1" customHeight="1" outlineLevel="1">
      <c r="A270" s="163" t="s">
        <v>221</v>
      </c>
      <c r="B270" s="164"/>
      <c r="C270" s="165">
        <v>334</v>
      </c>
      <c r="D270" s="152">
        <v>143940.3655806469</v>
      </c>
      <c r="E270" s="148"/>
      <c r="F270" s="148"/>
    </row>
    <row r="271" spans="1:6" ht="33.75" hidden="1" customHeight="1" outlineLevel="1">
      <c r="A271" s="163" t="s">
        <v>274</v>
      </c>
      <c r="B271" s="164"/>
      <c r="C271" s="165">
        <v>33</v>
      </c>
      <c r="D271" s="152">
        <v>18149</v>
      </c>
      <c r="E271" s="148"/>
      <c r="F271" s="148"/>
    </row>
    <row r="272" spans="1:6" ht="33.75" hidden="1" customHeight="1" outlineLevel="1">
      <c r="A272" s="163" t="s">
        <v>222</v>
      </c>
      <c r="B272" s="164"/>
      <c r="C272" s="165">
        <v>2993</v>
      </c>
      <c r="D272" s="152">
        <v>1349891.65</v>
      </c>
      <c r="E272" s="148"/>
      <c r="F272" s="148"/>
    </row>
    <row r="273" spans="1:6" ht="33.75" hidden="1" customHeight="1" outlineLevel="1">
      <c r="A273" s="163" t="s">
        <v>278</v>
      </c>
      <c r="B273" s="164"/>
      <c r="C273" s="165">
        <v>388</v>
      </c>
      <c r="D273" s="152">
        <v>183374.25</v>
      </c>
      <c r="E273" s="148"/>
      <c r="F273" s="148"/>
    </row>
    <row r="274" spans="1:6" ht="33.75" hidden="1" customHeight="1" outlineLevel="1">
      <c r="A274" s="163" t="s">
        <v>223</v>
      </c>
      <c r="B274" s="164"/>
      <c r="C274" s="165">
        <v>3616</v>
      </c>
      <c r="D274" s="152">
        <v>702436</v>
      </c>
      <c r="E274" s="148"/>
      <c r="F274" s="148"/>
    </row>
    <row r="275" spans="1:6" ht="33.75" hidden="1" customHeight="1" outlineLevel="1">
      <c r="A275" s="163" t="s">
        <v>224</v>
      </c>
      <c r="B275" s="164"/>
      <c r="C275" s="165">
        <v>882</v>
      </c>
      <c r="D275" s="152">
        <v>443548.13999999996</v>
      </c>
      <c r="E275" s="148"/>
      <c r="F275" s="148"/>
    </row>
    <row r="276" spans="1:6" ht="33.75" hidden="1" customHeight="1" outlineLevel="1">
      <c r="A276" s="163" t="s">
        <v>225</v>
      </c>
      <c r="B276" s="164"/>
      <c r="C276" s="165">
        <v>968</v>
      </c>
      <c r="D276" s="152">
        <v>597160.30000000005</v>
      </c>
      <c r="E276" s="148"/>
      <c r="F276" s="148"/>
    </row>
    <row r="277" spans="1:6" ht="14.1" customHeight="1" collapsed="1">
      <c r="A277" s="167" t="s">
        <v>300</v>
      </c>
      <c r="B277" s="164">
        <v>70</v>
      </c>
      <c r="C277" s="165">
        <f>SUM($C$249:$C$276)</f>
        <v>21805.720370419789</v>
      </c>
      <c r="D277" s="152">
        <f>SUM($D$249:$D$276)</f>
        <v>9457358.0710246693</v>
      </c>
      <c r="E277" s="148"/>
      <c r="F277" s="148"/>
    </row>
    <row r="278" spans="1:6" ht="33.75" hidden="1" customHeight="1" outlineLevel="1">
      <c r="A278" s="163" t="s">
        <v>272</v>
      </c>
      <c r="B278" s="164"/>
      <c r="C278" s="165">
        <v>200</v>
      </c>
      <c r="D278" s="152">
        <v>134221</v>
      </c>
      <c r="E278" s="148"/>
      <c r="F278" s="148"/>
    </row>
    <row r="279" spans="1:6" ht="33.75" hidden="1" customHeight="1" outlineLevel="1">
      <c r="A279" s="163" t="s">
        <v>203</v>
      </c>
      <c r="B279" s="164"/>
      <c r="C279" s="165">
        <v>1044</v>
      </c>
      <c r="D279" s="152">
        <v>543914</v>
      </c>
      <c r="E279" s="148"/>
      <c r="F279" s="148"/>
    </row>
    <row r="280" spans="1:6" ht="33.75" hidden="1" customHeight="1" outlineLevel="1">
      <c r="A280" s="163" t="s">
        <v>204</v>
      </c>
      <c r="B280" s="164"/>
      <c r="C280" s="165">
        <v>909</v>
      </c>
      <c r="D280" s="152">
        <v>448050.45</v>
      </c>
      <c r="E280" s="148"/>
      <c r="F280" s="148"/>
    </row>
    <row r="281" spans="1:6" ht="33.75" hidden="1" customHeight="1" outlineLevel="1">
      <c r="A281" s="163" t="s">
        <v>205</v>
      </c>
      <c r="B281" s="164"/>
      <c r="C281" s="166"/>
      <c r="D281" s="151"/>
      <c r="E281" s="148"/>
      <c r="F281" s="148"/>
    </row>
    <row r="282" spans="1:6" ht="33.75" hidden="1" customHeight="1" outlineLevel="1">
      <c r="A282" s="163" t="s">
        <v>206</v>
      </c>
      <c r="B282" s="164"/>
      <c r="C282" s="166">
        <v>2</v>
      </c>
      <c r="D282" s="151">
        <v>456</v>
      </c>
      <c r="E282" s="148"/>
      <c r="F282" s="148"/>
    </row>
    <row r="283" spans="1:6" ht="33.75" hidden="1" customHeight="1" outlineLevel="1">
      <c r="A283" s="163" t="s">
        <v>207</v>
      </c>
      <c r="B283" s="164"/>
      <c r="C283" s="166">
        <v>1</v>
      </c>
      <c r="D283" s="151">
        <v>651</v>
      </c>
      <c r="E283" s="148"/>
      <c r="F283" s="148"/>
    </row>
    <row r="284" spans="1:6" ht="33.75" hidden="1" customHeight="1" outlineLevel="1">
      <c r="A284" s="163" t="s">
        <v>208</v>
      </c>
      <c r="B284" s="164"/>
      <c r="C284" s="165">
        <v>1767</v>
      </c>
      <c r="D284" s="152">
        <v>925882</v>
      </c>
      <c r="E284" s="148"/>
      <c r="F284" s="148"/>
    </row>
    <row r="285" spans="1:6" ht="33.75" hidden="1" customHeight="1" outlineLevel="1" thickBot="1">
      <c r="A285" s="163" t="s">
        <v>209</v>
      </c>
      <c r="B285" s="164"/>
      <c r="C285" s="165">
        <v>502</v>
      </c>
      <c r="D285" s="152">
        <v>231485</v>
      </c>
      <c r="E285" s="148"/>
      <c r="F285" s="148"/>
    </row>
    <row r="286" spans="1:6" ht="33.75" hidden="1" customHeight="1" outlineLevel="1">
      <c r="A286" s="144" t="s">
        <v>283</v>
      </c>
      <c r="B286" s="164"/>
      <c r="C286" s="165"/>
      <c r="D286" s="152"/>
      <c r="E286" s="148"/>
      <c r="F286" s="148"/>
    </row>
    <row r="287" spans="1:6" ht="33.75" hidden="1" customHeight="1" outlineLevel="1">
      <c r="A287" s="163" t="s">
        <v>211</v>
      </c>
      <c r="B287" s="164"/>
      <c r="C287" s="165">
        <v>3007</v>
      </c>
      <c r="D287" s="152">
        <v>1506200</v>
      </c>
      <c r="E287" s="148"/>
      <c r="F287" s="148"/>
    </row>
    <row r="288" spans="1:6" ht="33.75" hidden="1" customHeight="1" outlineLevel="1">
      <c r="A288" s="163" t="s">
        <v>212</v>
      </c>
      <c r="B288" s="164"/>
      <c r="C288" s="165">
        <v>2490</v>
      </c>
      <c r="D288" s="152">
        <v>1245989</v>
      </c>
      <c r="E288" s="148"/>
      <c r="F288" s="148"/>
    </row>
    <row r="289" spans="1:6" ht="33.75" hidden="1" customHeight="1" outlineLevel="1">
      <c r="A289" s="163" t="s">
        <v>213</v>
      </c>
      <c r="B289" s="164"/>
      <c r="C289" s="165">
        <v>333</v>
      </c>
      <c r="D289" s="152">
        <v>175904</v>
      </c>
      <c r="E289" s="148"/>
      <c r="F289" s="148"/>
    </row>
    <row r="290" spans="1:6" ht="33.75" hidden="1" customHeight="1" outlineLevel="1">
      <c r="A290" s="163" t="s">
        <v>214</v>
      </c>
      <c r="B290" s="164"/>
      <c r="C290" s="165">
        <v>1758</v>
      </c>
      <c r="D290" s="152">
        <v>884116.5</v>
      </c>
      <c r="E290" s="148"/>
      <c r="F290" s="148"/>
    </row>
    <row r="291" spans="1:6" ht="33.75" hidden="1" customHeight="1" outlineLevel="1">
      <c r="A291" s="163" t="s">
        <v>273</v>
      </c>
      <c r="B291" s="164"/>
      <c r="C291" s="165"/>
      <c r="D291" s="152"/>
      <c r="E291" s="148"/>
      <c r="F291" s="148"/>
    </row>
    <row r="292" spans="1:6" ht="33.75" hidden="1" customHeight="1" outlineLevel="1">
      <c r="A292" s="163" t="s">
        <v>215</v>
      </c>
      <c r="B292" s="164"/>
      <c r="C292" s="165">
        <v>380</v>
      </c>
      <c r="D292" s="152">
        <v>265697.3</v>
      </c>
      <c r="E292" s="148"/>
      <c r="F292" s="148"/>
    </row>
    <row r="293" spans="1:6" ht="33.75" hidden="1" customHeight="1" outlineLevel="1">
      <c r="A293" s="163" t="s">
        <v>216</v>
      </c>
      <c r="B293" s="164"/>
      <c r="C293" s="165">
        <v>0</v>
      </c>
      <c r="D293" s="152">
        <v>0</v>
      </c>
      <c r="E293" s="148"/>
      <c r="F293" s="148"/>
    </row>
    <row r="294" spans="1:6" ht="33.75" hidden="1" customHeight="1" outlineLevel="1">
      <c r="A294" s="163" t="s">
        <v>217</v>
      </c>
      <c r="B294" s="164"/>
      <c r="C294" s="165">
        <v>250.5423394091431</v>
      </c>
      <c r="D294" s="152">
        <v>148653.32254780302</v>
      </c>
      <c r="E294" s="148"/>
      <c r="F294" s="148"/>
    </row>
    <row r="295" spans="1:6" ht="33.75" hidden="1" customHeight="1" outlineLevel="1">
      <c r="A295" s="163" t="s">
        <v>218</v>
      </c>
      <c r="B295" s="164"/>
      <c r="C295" s="165">
        <v>1895</v>
      </c>
      <c r="D295" s="152">
        <v>937523.91</v>
      </c>
      <c r="E295" s="148"/>
      <c r="F295" s="148"/>
    </row>
    <row r="296" spans="1:6" ht="33.75" hidden="1" customHeight="1" outlineLevel="1">
      <c r="A296" s="163" t="s">
        <v>219</v>
      </c>
      <c r="B296" s="164"/>
      <c r="C296" s="165">
        <v>15</v>
      </c>
      <c r="D296" s="152">
        <v>3944</v>
      </c>
      <c r="E296" s="148"/>
      <c r="F296" s="148"/>
    </row>
    <row r="297" spans="1:6" ht="33.75" hidden="1" customHeight="1" outlineLevel="1">
      <c r="A297" s="163" t="s">
        <v>323</v>
      </c>
      <c r="B297" s="164"/>
      <c r="C297" s="165">
        <v>8</v>
      </c>
      <c r="D297" s="152">
        <v>5011</v>
      </c>
      <c r="E297" s="148"/>
      <c r="F297" s="148"/>
    </row>
    <row r="298" spans="1:6" ht="33.75" hidden="1" customHeight="1" outlineLevel="1">
      <c r="A298" s="163" t="s">
        <v>220</v>
      </c>
      <c r="B298" s="164"/>
      <c r="C298" s="165">
        <v>4</v>
      </c>
      <c r="D298" s="152">
        <v>2949.5</v>
      </c>
      <c r="E298" s="148"/>
      <c r="F298" s="148"/>
    </row>
    <row r="299" spans="1:6" ht="33.75" hidden="1" customHeight="1" outlineLevel="1">
      <c r="A299" s="163" t="s">
        <v>221</v>
      </c>
      <c r="B299" s="164"/>
      <c r="C299" s="165">
        <v>310</v>
      </c>
      <c r="D299" s="152">
        <v>144282.85687606063</v>
      </c>
      <c r="E299" s="148"/>
      <c r="F299" s="148"/>
    </row>
    <row r="300" spans="1:6" ht="33.75" hidden="1" customHeight="1" outlineLevel="1">
      <c r="A300" s="163" t="s">
        <v>274</v>
      </c>
      <c r="B300" s="164"/>
      <c r="C300" s="165">
        <v>27</v>
      </c>
      <c r="D300" s="152">
        <v>13220</v>
      </c>
      <c r="E300" s="148"/>
      <c r="F300" s="148"/>
    </row>
    <row r="301" spans="1:6" ht="33.75" hidden="1" customHeight="1" outlineLevel="1">
      <c r="A301" s="163" t="s">
        <v>222</v>
      </c>
      <c r="B301" s="164"/>
      <c r="C301" s="165">
        <v>3393</v>
      </c>
      <c r="D301" s="152">
        <v>1691029.0499999998</v>
      </c>
      <c r="E301" s="148"/>
      <c r="F301" s="148"/>
    </row>
    <row r="302" spans="1:6" ht="33.75" hidden="1" customHeight="1" outlineLevel="1">
      <c r="A302" s="163" t="s">
        <v>278</v>
      </c>
      <c r="B302" s="164"/>
      <c r="C302" s="165">
        <v>445</v>
      </c>
      <c r="D302" s="152">
        <v>225009.25</v>
      </c>
      <c r="E302" s="148"/>
      <c r="F302" s="148"/>
    </row>
    <row r="303" spans="1:6" ht="33.75" hidden="1" customHeight="1" outlineLevel="1">
      <c r="A303" s="163" t="s">
        <v>223</v>
      </c>
      <c r="B303" s="164"/>
      <c r="C303" s="165">
        <v>4530</v>
      </c>
      <c r="D303" s="152">
        <v>868762.05</v>
      </c>
      <c r="E303" s="148"/>
      <c r="F303" s="148"/>
    </row>
    <row r="304" spans="1:6" ht="33.75" hidden="1" customHeight="1" outlineLevel="1">
      <c r="A304" s="163" t="s">
        <v>224</v>
      </c>
      <c r="B304" s="164"/>
      <c r="C304" s="165">
        <v>1136</v>
      </c>
      <c r="D304" s="152">
        <v>614695.9</v>
      </c>
      <c r="E304" s="148"/>
      <c r="F304" s="148"/>
    </row>
    <row r="305" spans="1:6" ht="33.75" hidden="1" customHeight="1" outlineLevel="1">
      <c r="A305" s="163" t="s">
        <v>225</v>
      </c>
      <c r="B305" s="164"/>
      <c r="C305" s="165">
        <v>1075</v>
      </c>
      <c r="D305" s="152">
        <v>726228.67</v>
      </c>
      <c r="E305" s="148"/>
      <c r="F305" s="148"/>
    </row>
    <row r="306" spans="1:6" ht="14.1" customHeight="1" collapsed="1">
      <c r="A306" s="167" t="s">
        <v>301</v>
      </c>
      <c r="B306" s="164">
        <v>80</v>
      </c>
      <c r="C306" s="165">
        <f>SUM($C$278:$C$305)</f>
        <v>25481.542339409141</v>
      </c>
      <c r="D306" s="152">
        <f>SUM($D$278:$D$305)</f>
        <v>11743875.759423863</v>
      </c>
      <c r="E306" s="148"/>
      <c r="F306" s="148"/>
    </row>
    <row r="307" spans="1:6" ht="33.75" hidden="1" customHeight="1" outlineLevel="1">
      <c r="A307" s="163" t="s">
        <v>272</v>
      </c>
      <c r="B307" s="164"/>
      <c r="C307" s="165">
        <v>194</v>
      </c>
      <c r="D307" s="152">
        <v>141382</v>
      </c>
      <c r="E307" s="148"/>
      <c r="F307" s="148"/>
    </row>
    <row r="308" spans="1:6" ht="33.75" hidden="1" customHeight="1" outlineLevel="1">
      <c r="A308" s="163" t="s">
        <v>203</v>
      </c>
      <c r="B308" s="164"/>
      <c r="C308" s="165">
        <v>1126</v>
      </c>
      <c r="D308" s="152">
        <v>614573</v>
      </c>
      <c r="E308" s="148"/>
      <c r="F308" s="148"/>
    </row>
    <row r="309" spans="1:6" ht="33.75" hidden="1" customHeight="1" outlineLevel="1">
      <c r="A309" s="163" t="s">
        <v>204</v>
      </c>
      <c r="B309" s="164"/>
      <c r="C309" s="165">
        <v>962</v>
      </c>
      <c r="D309" s="152">
        <v>509906.80000000005</v>
      </c>
      <c r="E309" s="148"/>
      <c r="F309" s="148"/>
    </row>
    <row r="310" spans="1:6" ht="33.75" hidden="1" customHeight="1" outlineLevel="1">
      <c r="A310" s="163" t="s">
        <v>205</v>
      </c>
      <c r="B310" s="164"/>
      <c r="C310" s="166"/>
      <c r="D310" s="151"/>
      <c r="E310" s="148"/>
      <c r="F310" s="148"/>
    </row>
    <row r="311" spans="1:6" ht="33.75" hidden="1" customHeight="1" outlineLevel="1">
      <c r="A311" s="163" t="s">
        <v>206</v>
      </c>
      <c r="B311" s="164"/>
      <c r="C311" s="166">
        <v>1</v>
      </c>
      <c r="D311" s="151">
        <v>765</v>
      </c>
      <c r="E311" s="148"/>
      <c r="F311" s="148"/>
    </row>
    <row r="312" spans="1:6" ht="33.75" hidden="1" customHeight="1" outlineLevel="1">
      <c r="A312" s="163" t="s">
        <v>207</v>
      </c>
      <c r="B312" s="164"/>
      <c r="C312" s="166">
        <v>0</v>
      </c>
      <c r="D312" s="151">
        <v>0</v>
      </c>
      <c r="E312" s="148"/>
      <c r="F312" s="148"/>
    </row>
    <row r="313" spans="1:6" ht="33.75" hidden="1" customHeight="1" outlineLevel="1">
      <c r="A313" s="163" t="s">
        <v>208</v>
      </c>
      <c r="B313" s="164"/>
      <c r="C313" s="165">
        <v>1897</v>
      </c>
      <c r="D313" s="152">
        <v>1079080</v>
      </c>
      <c r="E313" s="148"/>
      <c r="F313" s="148"/>
    </row>
    <row r="314" spans="1:6" ht="33.75" hidden="1" customHeight="1" outlineLevel="1" thickBot="1">
      <c r="A314" s="163" t="s">
        <v>209</v>
      </c>
      <c r="B314" s="164"/>
      <c r="C314" s="165">
        <v>505</v>
      </c>
      <c r="D314" s="152">
        <v>265375</v>
      </c>
      <c r="E314" s="148"/>
      <c r="F314" s="148"/>
    </row>
    <row r="315" spans="1:6" ht="33.75" hidden="1" customHeight="1" outlineLevel="1">
      <c r="A315" s="144" t="s">
        <v>283</v>
      </c>
      <c r="B315" s="164"/>
      <c r="C315" s="165"/>
      <c r="D315" s="152"/>
      <c r="E315" s="148"/>
      <c r="F315" s="148"/>
    </row>
    <row r="316" spans="1:6" ht="33.75" hidden="1" customHeight="1" outlineLevel="1">
      <c r="A316" s="163" t="s">
        <v>211</v>
      </c>
      <c r="B316" s="164"/>
      <c r="C316" s="165">
        <v>3147</v>
      </c>
      <c r="D316" s="152">
        <v>1708235</v>
      </c>
      <c r="E316" s="148"/>
      <c r="F316" s="148"/>
    </row>
    <row r="317" spans="1:6" ht="33.75" hidden="1" customHeight="1" outlineLevel="1">
      <c r="A317" s="163" t="s">
        <v>212</v>
      </c>
      <c r="B317" s="164"/>
      <c r="C317" s="165">
        <v>2660</v>
      </c>
      <c r="D317" s="152">
        <v>1432213</v>
      </c>
      <c r="E317" s="148"/>
      <c r="F317" s="148"/>
    </row>
    <row r="318" spans="1:6" ht="33.75" hidden="1" customHeight="1" outlineLevel="1">
      <c r="A318" s="163" t="s">
        <v>213</v>
      </c>
      <c r="B318" s="164"/>
      <c r="C318" s="165">
        <v>392</v>
      </c>
      <c r="D318" s="152">
        <v>216195</v>
      </c>
      <c r="E318" s="148"/>
      <c r="F318" s="148"/>
    </row>
    <row r="319" spans="1:6" ht="33.75" hidden="1" customHeight="1" outlineLevel="1">
      <c r="A319" s="163" t="s">
        <v>214</v>
      </c>
      <c r="B319" s="164"/>
      <c r="C319" s="165">
        <v>1721</v>
      </c>
      <c r="D319" s="152">
        <v>927425.75</v>
      </c>
      <c r="E319" s="148"/>
      <c r="F319" s="148"/>
    </row>
    <row r="320" spans="1:6" ht="33.75" hidden="1" customHeight="1" outlineLevel="1">
      <c r="A320" s="163" t="s">
        <v>273</v>
      </c>
      <c r="B320" s="164"/>
      <c r="C320" s="165"/>
      <c r="D320" s="152"/>
      <c r="E320" s="148"/>
      <c r="F320" s="148"/>
    </row>
    <row r="321" spans="1:6" ht="33.75" hidden="1" customHeight="1" outlineLevel="1">
      <c r="A321" s="163" t="s">
        <v>215</v>
      </c>
      <c r="B321" s="164"/>
      <c r="C321" s="165">
        <v>351</v>
      </c>
      <c r="D321" s="152">
        <v>261445.8</v>
      </c>
      <c r="E321" s="148"/>
      <c r="F321" s="148"/>
    </row>
    <row r="322" spans="1:6" ht="33.75" hidden="1" customHeight="1" outlineLevel="1">
      <c r="A322" s="163" t="s">
        <v>216</v>
      </c>
      <c r="B322" s="164"/>
      <c r="C322" s="165">
        <v>0</v>
      </c>
      <c r="D322" s="152">
        <v>0</v>
      </c>
      <c r="E322" s="148"/>
      <c r="F322" s="148"/>
    </row>
    <row r="323" spans="1:6" ht="33.75" hidden="1" customHeight="1" outlineLevel="1">
      <c r="A323" s="163" t="s">
        <v>217</v>
      </c>
      <c r="B323" s="164"/>
      <c r="C323" s="165">
        <v>269.98078514050871</v>
      </c>
      <c r="D323" s="152">
        <v>160527.81666956402</v>
      </c>
      <c r="E323" s="148"/>
      <c r="F323" s="148"/>
    </row>
    <row r="324" spans="1:6" ht="33.75" hidden="1" customHeight="1" outlineLevel="1">
      <c r="A324" s="163" t="s">
        <v>218</v>
      </c>
      <c r="B324" s="164"/>
      <c r="C324" s="165">
        <v>2009</v>
      </c>
      <c r="D324" s="152">
        <v>1060155.75</v>
      </c>
      <c r="E324" s="148"/>
      <c r="F324" s="148"/>
    </row>
    <row r="325" spans="1:6" ht="33.75" hidden="1" customHeight="1" outlineLevel="1">
      <c r="A325" s="163" t="s">
        <v>219</v>
      </c>
      <c r="B325" s="164"/>
      <c r="C325" s="165">
        <v>10</v>
      </c>
      <c r="D325" s="152">
        <v>2252</v>
      </c>
      <c r="E325" s="148"/>
      <c r="F325" s="148"/>
    </row>
    <row r="326" spans="1:6" ht="33.75" hidden="1" customHeight="1" outlineLevel="1">
      <c r="A326" s="163" t="s">
        <v>323</v>
      </c>
      <c r="B326" s="164"/>
      <c r="C326" s="165">
        <v>12</v>
      </c>
      <c r="D326" s="152">
        <v>7761.5</v>
      </c>
      <c r="E326" s="148"/>
      <c r="F326" s="148"/>
    </row>
    <row r="327" spans="1:6" ht="33.75" hidden="1" customHeight="1" outlineLevel="1">
      <c r="A327" s="163" t="s">
        <v>220</v>
      </c>
      <c r="B327" s="164"/>
      <c r="C327" s="165">
        <v>4</v>
      </c>
      <c r="D327" s="152">
        <v>1882.5</v>
      </c>
      <c r="E327" s="148"/>
      <c r="F327" s="148"/>
    </row>
    <row r="328" spans="1:6" ht="33.75" hidden="1" customHeight="1" outlineLevel="1">
      <c r="A328" s="163" t="s">
        <v>221</v>
      </c>
      <c r="B328" s="164"/>
      <c r="C328" s="165">
        <v>357</v>
      </c>
      <c r="D328" s="152">
        <v>175187.33027780641</v>
      </c>
      <c r="E328" s="148"/>
      <c r="F328" s="148"/>
    </row>
    <row r="329" spans="1:6" ht="33.75" hidden="1" customHeight="1" outlineLevel="1">
      <c r="A329" s="163" t="s">
        <v>274</v>
      </c>
      <c r="B329" s="164"/>
      <c r="C329" s="165">
        <v>27</v>
      </c>
      <c r="D329" s="152">
        <v>17647</v>
      </c>
      <c r="E329" s="148"/>
      <c r="F329" s="148"/>
    </row>
    <row r="330" spans="1:6" ht="33.75" hidden="1" customHeight="1" outlineLevel="1">
      <c r="A330" s="163" t="s">
        <v>222</v>
      </c>
      <c r="B330" s="164"/>
      <c r="C330" s="165">
        <v>3298</v>
      </c>
      <c r="D330" s="152">
        <v>1727905.95</v>
      </c>
      <c r="E330" s="148"/>
      <c r="F330" s="148"/>
    </row>
    <row r="331" spans="1:6" ht="33.75" hidden="1" customHeight="1" outlineLevel="1">
      <c r="A331" s="163" t="s">
        <v>278</v>
      </c>
      <c r="B331" s="164"/>
      <c r="C331" s="165">
        <v>465</v>
      </c>
      <c r="D331" s="152">
        <v>257103.75</v>
      </c>
      <c r="E331" s="148"/>
      <c r="F331" s="148"/>
    </row>
    <row r="332" spans="1:6" ht="33.75" hidden="1" customHeight="1" outlineLevel="1">
      <c r="A332" s="163" t="s">
        <v>223</v>
      </c>
      <c r="B332" s="164"/>
      <c r="C332" s="165">
        <v>5173</v>
      </c>
      <c r="D332" s="152">
        <v>968141.25000000012</v>
      </c>
      <c r="E332" s="148"/>
      <c r="F332" s="148"/>
    </row>
    <row r="333" spans="1:6" ht="33.75" hidden="1" customHeight="1" outlineLevel="1">
      <c r="A333" s="163" t="s">
        <v>224</v>
      </c>
      <c r="B333" s="164"/>
      <c r="C333" s="165">
        <v>1226</v>
      </c>
      <c r="D333" s="152">
        <v>693888.67999999993</v>
      </c>
      <c r="E333" s="148"/>
      <c r="F333" s="148"/>
    </row>
    <row r="334" spans="1:6" ht="33.75" hidden="1" customHeight="1" outlineLevel="1">
      <c r="A334" s="163" t="s">
        <v>225</v>
      </c>
      <c r="B334" s="164"/>
      <c r="C334" s="165">
        <v>1104</v>
      </c>
      <c r="D334" s="152">
        <v>793757.63</v>
      </c>
      <c r="E334" s="148"/>
      <c r="F334" s="148"/>
    </row>
    <row r="335" spans="1:6" ht="14.1" customHeight="1" collapsed="1">
      <c r="A335" s="167" t="s">
        <v>302</v>
      </c>
      <c r="B335" s="164">
        <v>90</v>
      </c>
      <c r="C335" s="165">
        <f>SUM($C$307:$C$334)</f>
        <v>26910.980785140509</v>
      </c>
      <c r="D335" s="152">
        <f>SUM($D$307:$D$334)</f>
        <v>13022807.506947368</v>
      </c>
      <c r="E335" s="148"/>
      <c r="F335" s="148"/>
    </row>
    <row r="336" spans="1:6" ht="33.75" hidden="1" customHeight="1" outlineLevel="1">
      <c r="A336" s="163" t="s">
        <v>272</v>
      </c>
      <c r="B336" s="164"/>
      <c r="C336" s="165">
        <v>227</v>
      </c>
      <c r="D336" s="152">
        <v>177892</v>
      </c>
      <c r="E336" s="148"/>
      <c r="F336" s="148"/>
    </row>
    <row r="337" spans="1:6" ht="33.75" hidden="1" customHeight="1" outlineLevel="1">
      <c r="A337" s="163" t="s">
        <v>203</v>
      </c>
      <c r="B337" s="164"/>
      <c r="C337" s="165">
        <v>1361</v>
      </c>
      <c r="D337" s="152">
        <v>772215</v>
      </c>
      <c r="E337" s="148"/>
      <c r="F337" s="148"/>
    </row>
    <row r="338" spans="1:6" ht="33.75" hidden="1" customHeight="1" outlineLevel="1">
      <c r="A338" s="163" t="s">
        <v>204</v>
      </c>
      <c r="B338" s="164"/>
      <c r="C338" s="165">
        <v>1114</v>
      </c>
      <c r="D338" s="152">
        <v>603764.6</v>
      </c>
      <c r="E338" s="148"/>
      <c r="F338" s="148"/>
    </row>
    <row r="339" spans="1:6" ht="33.75" hidden="1" customHeight="1" outlineLevel="1">
      <c r="A339" s="163" t="s">
        <v>205</v>
      </c>
      <c r="B339" s="164"/>
      <c r="C339" s="166"/>
      <c r="D339" s="151"/>
      <c r="E339" s="148"/>
      <c r="F339" s="148"/>
    </row>
    <row r="340" spans="1:6" ht="33.75" hidden="1" customHeight="1" outlineLevel="1">
      <c r="A340" s="163" t="s">
        <v>206</v>
      </c>
      <c r="B340" s="164"/>
      <c r="C340" s="166">
        <v>6</v>
      </c>
      <c r="D340" s="151">
        <v>4384.25</v>
      </c>
      <c r="E340" s="148"/>
      <c r="F340" s="148"/>
    </row>
    <row r="341" spans="1:6" ht="33.75" hidden="1" customHeight="1" outlineLevel="1">
      <c r="A341" s="163" t="s">
        <v>207</v>
      </c>
      <c r="B341" s="164"/>
      <c r="C341" s="166">
        <v>0</v>
      </c>
      <c r="D341" s="151">
        <v>0</v>
      </c>
      <c r="E341" s="148"/>
      <c r="F341" s="148"/>
    </row>
    <row r="342" spans="1:6" ht="33.75" hidden="1" customHeight="1" outlineLevel="1">
      <c r="A342" s="163" t="s">
        <v>208</v>
      </c>
      <c r="B342" s="164"/>
      <c r="C342" s="165">
        <v>2209</v>
      </c>
      <c r="D342" s="152">
        <v>1328154</v>
      </c>
      <c r="E342" s="148"/>
      <c r="F342" s="148"/>
    </row>
    <row r="343" spans="1:6" ht="33.75" hidden="1" customHeight="1" outlineLevel="1" thickBot="1">
      <c r="A343" s="163" t="s">
        <v>209</v>
      </c>
      <c r="B343" s="164"/>
      <c r="C343" s="165">
        <v>544</v>
      </c>
      <c r="D343" s="152">
        <v>292965</v>
      </c>
      <c r="E343" s="148"/>
      <c r="F343" s="148"/>
    </row>
    <row r="344" spans="1:6" ht="33.75" hidden="1" customHeight="1" outlineLevel="1">
      <c r="A344" s="144" t="s">
        <v>283</v>
      </c>
      <c r="B344" s="164"/>
      <c r="C344" s="165"/>
      <c r="D344" s="152"/>
      <c r="E344" s="148"/>
      <c r="F344" s="148"/>
    </row>
    <row r="345" spans="1:6" ht="33.75" hidden="1" customHeight="1" outlineLevel="1">
      <c r="A345" s="163" t="s">
        <v>211</v>
      </c>
      <c r="B345" s="164"/>
      <c r="C345" s="165">
        <v>3647</v>
      </c>
      <c r="D345" s="152">
        <v>2054860</v>
      </c>
      <c r="E345" s="148"/>
      <c r="F345" s="148"/>
    </row>
    <row r="346" spans="1:6" ht="33.75" hidden="1" customHeight="1" outlineLevel="1">
      <c r="A346" s="163" t="s">
        <v>212</v>
      </c>
      <c r="B346" s="164"/>
      <c r="C346" s="165">
        <v>2271</v>
      </c>
      <c r="D346" s="152">
        <v>1287435</v>
      </c>
      <c r="E346" s="148"/>
      <c r="F346" s="148"/>
    </row>
    <row r="347" spans="1:6" ht="33.75" hidden="1" customHeight="1" outlineLevel="1">
      <c r="A347" s="163" t="s">
        <v>213</v>
      </c>
      <c r="B347" s="164"/>
      <c r="C347" s="165">
        <v>337</v>
      </c>
      <c r="D347" s="152">
        <v>181559</v>
      </c>
      <c r="E347" s="148"/>
      <c r="F347" s="148"/>
    </row>
    <row r="348" spans="1:6" ht="33.75" hidden="1" customHeight="1" outlineLevel="1">
      <c r="A348" s="163" t="s">
        <v>214</v>
      </c>
      <c r="B348" s="164"/>
      <c r="C348" s="165">
        <v>2165</v>
      </c>
      <c r="D348" s="152">
        <v>1164415.55</v>
      </c>
      <c r="E348" s="148"/>
      <c r="F348" s="148"/>
    </row>
    <row r="349" spans="1:6" ht="33.75" hidden="1" customHeight="1" outlineLevel="1">
      <c r="A349" s="163" t="s">
        <v>273</v>
      </c>
      <c r="B349" s="164"/>
      <c r="C349" s="165"/>
      <c r="D349" s="152"/>
      <c r="E349" s="148"/>
      <c r="F349" s="148"/>
    </row>
    <row r="350" spans="1:6" ht="33.75" hidden="1" customHeight="1" outlineLevel="1">
      <c r="A350" s="163" t="s">
        <v>215</v>
      </c>
      <c r="B350" s="164"/>
      <c r="C350" s="165">
        <v>423</v>
      </c>
      <c r="D350" s="152">
        <v>340663.3</v>
      </c>
      <c r="E350" s="148"/>
      <c r="F350" s="148"/>
    </row>
    <row r="351" spans="1:6" ht="33.75" hidden="1" customHeight="1" outlineLevel="1">
      <c r="A351" s="163" t="s">
        <v>216</v>
      </c>
      <c r="B351" s="164"/>
      <c r="C351" s="165">
        <v>0</v>
      </c>
      <c r="D351" s="152">
        <v>0</v>
      </c>
      <c r="E351" s="148"/>
      <c r="F351" s="148"/>
    </row>
    <row r="352" spans="1:6" ht="33.75" hidden="1" customHeight="1" outlineLevel="1">
      <c r="A352" s="163" t="s">
        <v>217</v>
      </c>
      <c r="B352" s="164"/>
      <c r="C352" s="165">
        <v>317.73822422673538</v>
      </c>
      <c r="D352" s="152">
        <v>196216.85032114587</v>
      </c>
      <c r="E352" s="148"/>
      <c r="F352" s="148"/>
    </row>
    <row r="353" spans="1:6" ht="33.75" hidden="1" customHeight="1" outlineLevel="1">
      <c r="A353" s="163" t="s">
        <v>218</v>
      </c>
      <c r="B353" s="164"/>
      <c r="C353" s="165">
        <v>2569</v>
      </c>
      <c r="D353" s="152">
        <v>1444090.07</v>
      </c>
      <c r="E353" s="148"/>
      <c r="F353" s="148"/>
    </row>
    <row r="354" spans="1:6" ht="33.75" hidden="1" customHeight="1" outlineLevel="1">
      <c r="A354" s="163" t="s">
        <v>219</v>
      </c>
      <c r="B354" s="164"/>
      <c r="C354" s="165">
        <v>16</v>
      </c>
      <c r="D354" s="152">
        <v>3602</v>
      </c>
      <c r="E354" s="148"/>
      <c r="F354" s="148"/>
    </row>
    <row r="355" spans="1:6" ht="33.75" hidden="1" customHeight="1" outlineLevel="1">
      <c r="A355" s="163" t="s">
        <v>323</v>
      </c>
      <c r="B355" s="164"/>
      <c r="C355" s="165">
        <v>23</v>
      </c>
      <c r="D355" s="152">
        <v>15436.25</v>
      </c>
      <c r="E355" s="148"/>
      <c r="F355" s="148"/>
    </row>
    <row r="356" spans="1:6" ht="33.75" hidden="1" customHeight="1" outlineLevel="1">
      <c r="A356" s="163" t="s">
        <v>220</v>
      </c>
      <c r="B356" s="164"/>
      <c r="C356" s="165">
        <v>9</v>
      </c>
      <c r="D356" s="152">
        <v>5048.25</v>
      </c>
      <c r="E356" s="148"/>
      <c r="F356" s="148"/>
    </row>
    <row r="357" spans="1:6" ht="33.75" hidden="1" customHeight="1" outlineLevel="1">
      <c r="A357" s="163" t="s">
        <v>221</v>
      </c>
      <c r="B357" s="164"/>
      <c r="C357" s="165">
        <v>382</v>
      </c>
      <c r="D357" s="152">
        <v>204501.13716192381</v>
      </c>
      <c r="E357" s="148"/>
      <c r="F357" s="148"/>
    </row>
    <row r="358" spans="1:6" ht="33.75" hidden="1" customHeight="1" outlineLevel="1">
      <c r="A358" s="163" t="s">
        <v>274</v>
      </c>
      <c r="B358" s="164"/>
      <c r="C358" s="165">
        <v>53</v>
      </c>
      <c r="D358" s="152">
        <v>33321</v>
      </c>
      <c r="E358" s="148"/>
      <c r="F358" s="148"/>
    </row>
    <row r="359" spans="1:6" ht="33.75" hidden="1" customHeight="1" outlineLevel="1">
      <c r="A359" s="163" t="s">
        <v>222</v>
      </c>
      <c r="B359" s="164"/>
      <c r="C359" s="165">
        <v>4041</v>
      </c>
      <c r="D359" s="152">
        <v>2220481.7000000002</v>
      </c>
      <c r="E359" s="148"/>
      <c r="F359" s="148"/>
    </row>
    <row r="360" spans="1:6" ht="33.75" hidden="1" customHeight="1" outlineLevel="1">
      <c r="A360" s="163" t="s">
        <v>278</v>
      </c>
      <c r="B360" s="164"/>
      <c r="C360" s="165">
        <v>981</v>
      </c>
      <c r="D360" s="152">
        <v>841642.5</v>
      </c>
      <c r="E360" s="148"/>
      <c r="F360" s="148"/>
    </row>
    <row r="361" spans="1:6" ht="33.75" hidden="1" customHeight="1" outlineLevel="1">
      <c r="A361" s="163" t="s">
        <v>223</v>
      </c>
      <c r="B361" s="164"/>
      <c r="C361" s="165">
        <v>6724</v>
      </c>
      <c r="D361" s="152">
        <v>1197156</v>
      </c>
      <c r="E361" s="148"/>
      <c r="F361" s="148"/>
    </row>
    <row r="362" spans="1:6" ht="33.75" hidden="1" customHeight="1" outlineLevel="1">
      <c r="A362" s="163" t="s">
        <v>224</v>
      </c>
      <c r="B362" s="164"/>
      <c r="C362" s="165">
        <v>1549</v>
      </c>
      <c r="D362" s="152">
        <v>919937.33000000019</v>
      </c>
      <c r="E362" s="148"/>
      <c r="F362" s="148"/>
    </row>
    <row r="363" spans="1:6" ht="33.75" hidden="1" customHeight="1" outlineLevel="1">
      <c r="A363" s="163" t="s">
        <v>225</v>
      </c>
      <c r="B363" s="164"/>
      <c r="C363" s="165">
        <v>1339</v>
      </c>
      <c r="D363" s="152">
        <v>1045505.85</v>
      </c>
      <c r="E363" s="148"/>
      <c r="F363" s="148"/>
    </row>
    <row r="364" spans="1:6" ht="14.1" customHeight="1" collapsed="1">
      <c r="A364" s="167" t="s">
        <v>303</v>
      </c>
      <c r="B364" s="164">
        <v>100</v>
      </c>
      <c r="C364" s="165">
        <f>SUM($C$336:$C$363)</f>
        <v>32307.738224226734</v>
      </c>
      <c r="D364" s="152">
        <f>SUM($D$336:$D$363)</f>
        <v>16335246.637483068</v>
      </c>
      <c r="E364" s="148"/>
      <c r="F364" s="148"/>
    </row>
    <row r="365" spans="1:6" ht="33.75" hidden="1" customHeight="1" outlineLevel="1">
      <c r="A365" s="163" t="s">
        <v>272</v>
      </c>
      <c r="B365" s="164"/>
      <c r="C365" s="165">
        <v>3584</v>
      </c>
      <c r="D365" s="152">
        <v>3512049</v>
      </c>
      <c r="E365" s="148"/>
      <c r="F365" s="148"/>
    </row>
    <row r="366" spans="1:6" ht="33.75" hidden="1" customHeight="1" outlineLevel="1">
      <c r="A366" s="163" t="s">
        <v>203</v>
      </c>
      <c r="B366" s="164"/>
      <c r="C366" s="165">
        <v>19760</v>
      </c>
      <c r="D366" s="152">
        <v>13465221</v>
      </c>
      <c r="E366" s="148"/>
      <c r="F366" s="148"/>
    </row>
    <row r="367" spans="1:6" ht="33.75" hidden="1" customHeight="1" outlineLevel="1">
      <c r="A367" s="163" t="s">
        <v>204</v>
      </c>
      <c r="B367" s="164"/>
      <c r="C367" s="165">
        <v>16329</v>
      </c>
      <c r="D367" s="152">
        <v>10933184.660000002</v>
      </c>
      <c r="E367" s="148"/>
      <c r="F367" s="148"/>
    </row>
    <row r="368" spans="1:6" ht="33.75" hidden="1" customHeight="1" outlineLevel="1">
      <c r="A368" s="163" t="s">
        <v>205</v>
      </c>
      <c r="B368" s="164"/>
      <c r="C368" s="166"/>
      <c r="D368" s="151"/>
      <c r="E368" s="148"/>
      <c r="F368" s="148"/>
    </row>
    <row r="369" spans="1:6" ht="33.75" hidden="1" customHeight="1" outlineLevel="1">
      <c r="A369" s="163" t="s">
        <v>206</v>
      </c>
      <c r="B369" s="164"/>
      <c r="C369" s="166">
        <v>14320</v>
      </c>
      <c r="D369" s="151">
        <v>10941149</v>
      </c>
      <c r="E369" s="148"/>
      <c r="F369" s="148"/>
    </row>
    <row r="370" spans="1:6" ht="33.75" hidden="1" customHeight="1" outlineLevel="1">
      <c r="A370" s="163" t="s">
        <v>207</v>
      </c>
      <c r="B370" s="164"/>
      <c r="C370" s="166">
        <v>24</v>
      </c>
      <c r="D370" s="151">
        <v>26900</v>
      </c>
      <c r="E370" s="148"/>
      <c r="F370" s="148"/>
    </row>
    <row r="371" spans="1:6" ht="33.75" hidden="1" customHeight="1" outlineLevel="1">
      <c r="A371" s="163" t="s">
        <v>208</v>
      </c>
      <c r="B371" s="164"/>
      <c r="C371" s="165">
        <v>33007</v>
      </c>
      <c r="D371" s="152">
        <v>24165060</v>
      </c>
      <c r="E371" s="148"/>
      <c r="F371" s="148"/>
    </row>
    <row r="372" spans="1:6" ht="33.75" hidden="1" customHeight="1" outlineLevel="1" thickBot="1">
      <c r="A372" s="163" t="s">
        <v>209</v>
      </c>
      <c r="B372" s="164"/>
      <c r="C372" s="165">
        <v>7080</v>
      </c>
      <c r="D372" s="152">
        <v>4777540</v>
      </c>
      <c r="E372" s="148"/>
      <c r="F372" s="148"/>
    </row>
    <row r="373" spans="1:6" ht="33.75" hidden="1" customHeight="1" outlineLevel="1">
      <c r="A373" s="144" t="s">
        <v>283</v>
      </c>
      <c r="B373" s="164"/>
      <c r="C373" s="165">
        <v>872</v>
      </c>
      <c r="D373" s="152">
        <v>623263</v>
      </c>
      <c r="E373" s="148"/>
      <c r="F373" s="148"/>
    </row>
    <row r="374" spans="1:6" ht="33.75" hidden="1" customHeight="1" outlineLevel="1">
      <c r="A374" s="163" t="s">
        <v>211</v>
      </c>
      <c r="B374" s="164"/>
      <c r="C374" s="165">
        <v>56745</v>
      </c>
      <c r="D374" s="152">
        <v>39001864</v>
      </c>
      <c r="E374" s="148"/>
      <c r="F374" s="148"/>
    </row>
    <row r="375" spans="1:6" ht="33.75" hidden="1" customHeight="1" outlineLevel="1">
      <c r="A375" s="163" t="s">
        <v>212</v>
      </c>
      <c r="B375" s="164"/>
      <c r="C375" s="165">
        <v>52511</v>
      </c>
      <c r="D375" s="152">
        <v>36503309</v>
      </c>
      <c r="E375" s="148"/>
      <c r="F375" s="148"/>
    </row>
    <row r="376" spans="1:6" ht="33.75" hidden="1" customHeight="1" outlineLevel="1">
      <c r="A376" s="163" t="s">
        <v>213</v>
      </c>
      <c r="B376" s="164"/>
      <c r="C376" s="165">
        <v>7966</v>
      </c>
      <c r="D376" s="152">
        <v>5241083</v>
      </c>
      <c r="E376" s="148"/>
      <c r="F376" s="148"/>
    </row>
    <row r="377" spans="1:6" ht="33.75" hidden="1" customHeight="1" outlineLevel="1">
      <c r="A377" s="163" t="s">
        <v>214</v>
      </c>
      <c r="B377" s="164"/>
      <c r="C377" s="165">
        <v>34608</v>
      </c>
      <c r="D377" s="152">
        <v>23468146.75</v>
      </c>
      <c r="E377" s="148"/>
      <c r="F377" s="148"/>
    </row>
    <row r="378" spans="1:6" ht="33.75" hidden="1" customHeight="1" outlineLevel="1">
      <c r="A378" s="163" t="s">
        <v>273</v>
      </c>
      <c r="B378" s="164"/>
      <c r="C378" s="165"/>
      <c r="D378" s="152"/>
      <c r="E378" s="148"/>
      <c r="F378" s="148"/>
    </row>
    <row r="379" spans="1:6" ht="33.75" hidden="1" customHeight="1" outlineLevel="1">
      <c r="A379" s="163" t="s">
        <v>215</v>
      </c>
      <c r="B379" s="164"/>
      <c r="C379" s="165">
        <v>4739</v>
      </c>
      <c r="D379" s="152">
        <v>5058562.71</v>
      </c>
      <c r="E379" s="148"/>
      <c r="F379" s="148"/>
    </row>
    <row r="380" spans="1:6" ht="33.75" hidden="1" customHeight="1" outlineLevel="1">
      <c r="A380" s="163" t="s">
        <v>216</v>
      </c>
      <c r="B380" s="164"/>
      <c r="C380" s="165">
        <v>0</v>
      </c>
      <c r="D380" s="152">
        <v>0</v>
      </c>
      <c r="E380" s="148"/>
      <c r="F380" s="148"/>
    </row>
    <row r="381" spans="1:6" ht="33.75" hidden="1" customHeight="1" outlineLevel="1">
      <c r="A381" s="163" t="s">
        <v>217</v>
      </c>
      <c r="B381" s="164"/>
      <c r="C381" s="165">
        <v>8006.8620800085409</v>
      </c>
      <c r="D381" s="152">
        <v>6063953.5214364091</v>
      </c>
      <c r="E381" s="148"/>
      <c r="F381" s="148"/>
    </row>
    <row r="382" spans="1:6" ht="33.75" hidden="1" customHeight="1" outlineLevel="1">
      <c r="A382" s="163" t="s">
        <v>218</v>
      </c>
      <c r="B382" s="164"/>
      <c r="C382" s="165">
        <v>39856</v>
      </c>
      <c r="D382" s="152">
        <v>27022627.5</v>
      </c>
      <c r="E382" s="148"/>
      <c r="F382" s="148"/>
    </row>
    <row r="383" spans="1:6" ht="33.75" hidden="1" customHeight="1" outlineLevel="1">
      <c r="A383" s="163" t="s">
        <v>219</v>
      </c>
      <c r="B383" s="164"/>
      <c r="C383" s="165">
        <v>1012</v>
      </c>
      <c r="D383" s="152">
        <v>604249</v>
      </c>
      <c r="E383" s="148"/>
      <c r="F383" s="148"/>
    </row>
    <row r="384" spans="1:6" ht="33.75" hidden="1" customHeight="1" outlineLevel="1">
      <c r="A384" s="163" t="s">
        <v>323</v>
      </c>
      <c r="B384" s="164"/>
      <c r="C384" s="165">
        <v>606</v>
      </c>
      <c r="D384" s="152">
        <v>474588.22</v>
      </c>
      <c r="E384" s="148"/>
      <c r="F384" s="148"/>
    </row>
    <row r="385" spans="1:6" ht="33.75" hidden="1" customHeight="1" outlineLevel="1">
      <c r="A385" s="163" t="s">
        <v>220</v>
      </c>
      <c r="B385" s="164"/>
      <c r="C385" s="165">
        <v>464</v>
      </c>
      <c r="D385" s="152">
        <v>316319.84999999998</v>
      </c>
      <c r="E385" s="148"/>
      <c r="F385" s="148"/>
    </row>
    <row r="386" spans="1:6" ht="33.75" hidden="1" customHeight="1" outlineLevel="1">
      <c r="A386" s="163" t="s">
        <v>221</v>
      </c>
      <c r="B386" s="164"/>
      <c r="C386" s="165">
        <v>5162</v>
      </c>
      <c r="D386" s="152">
        <v>3370966.2551407469</v>
      </c>
      <c r="E386" s="148"/>
      <c r="F386" s="148"/>
    </row>
    <row r="387" spans="1:6" ht="33.75" hidden="1" customHeight="1" outlineLevel="1">
      <c r="A387" s="163" t="s">
        <v>274</v>
      </c>
      <c r="B387" s="164"/>
      <c r="C387" s="165">
        <v>915</v>
      </c>
      <c r="D387" s="152">
        <v>660617</v>
      </c>
      <c r="E387" s="148"/>
      <c r="F387" s="148"/>
    </row>
    <row r="388" spans="1:6" ht="33.75" hidden="1" customHeight="1" outlineLevel="1">
      <c r="A388" s="163" t="s">
        <v>222</v>
      </c>
      <c r="B388" s="164"/>
      <c r="C388" s="165">
        <v>54880</v>
      </c>
      <c r="D388" s="152">
        <v>37098584.109999999</v>
      </c>
      <c r="E388" s="148"/>
      <c r="F388" s="148"/>
    </row>
    <row r="389" spans="1:6" ht="33.75" hidden="1" customHeight="1" outlineLevel="1">
      <c r="A389" s="163" t="s">
        <v>278</v>
      </c>
      <c r="B389" s="164"/>
      <c r="C389" s="165">
        <v>6344</v>
      </c>
      <c r="D389" s="152">
        <v>4389000.75</v>
      </c>
      <c r="E389" s="148"/>
      <c r="F389" s="148"/>
    </row>
    <row r="390" spans="1:6" ht="33.75" hidden="1" customHeight="1" outlineLevel="1">
      <c r="A390" s="163" t="s">
        <v>223</v>
      </c>
      <c r="B390" s="164"/>
      <c r="C390" s="165">
        <v>148212</v>
      </c>
      <c r="D390" s="152">
        <v>26203292.896999996</v>
      </c>
      <c r="E390" s="148"/>
      <c r="F390" s="148"/>
    </row>
    <row r="391" spans="1:6" ht="33.75" hidden="1" customHeight="1" outlineLevel="1">
      <c r="A391" s="163" t="s">
        <v>224</v>
      </c>
      <c r="B391" s="164"/>
      <c r="C391" s="165">
        <v>29058</v>
      </c>
      <c r="D391" s="152">
        <v>20722330.599999998</v>
      </c>
      <c r="E391" s="148"/>
      <c r="F391" s="148"/>
    </row>
    <row r="392" spans="1:6" ht="33.75" hidden="1" customHeight="1" outlineLevel="1">
      <c r="A392" s="163" t="s">
        <v>225</v>
      </c>
      <c r="B392" s="164"/>
      <c r="C392" s="165">
        <v>19073</v>
      </c>
      <c r="D392" s="152">
        <v>17841176.890000001</v>
      </c>
      <c r="E392" s="148"/>
      <c r="F392" s="148"/>
    </row>
    <row r="393" spans="1:6" ht="14.1" customHeight="1" collapsed="1">
      <c r="A393" s="167" t="s">
        <v>304</v>
      </c>
      <c r="B393" s="164">
        <v>200</v>
      </c>
      <c r="C393" s="165">
        <f>SUM($C$365:$C$392)</f>
        <v>565133.86208000849</v>
      </c>
      <c r="D393" s="152">
        <f>SUM($D$365:$D$392)</f>
        <v>322485038.71357721</v>
      </c>
      <c r="E393" s="148"/>
      <c r="F393" s="148"/>
    </row>
    <row r="394" spans="1:6" ht="33.75" hidden="1" customHeight="1" outlineLevel="1">
      <c r="A394" s="163" t="s">
        <v>272</v>
      </c>
      <c r="B394" s="164"/>
      <c r="C394" s="165">
        <v>3444</v>
      </c>
      <c r="D394" s="152">
        <v>4344720</v>
      </c>
      <c r="E394" s="148"/>
      <c r="F394" s="148"/>
    </row>
    <row r="395" spans="1:6" ht="33.75" hidden="1" customHeight="1" outlineLevel="1">
      <c r="A395" s="163" t="s">
        <v>203</v>
      </c>
      <c r="B395" s="164"/>
      <c r="C395" s="165">
        <v>22963</v>
      </c>
      <c r="D395" s="152">
        <v>21117065</v>
      </c>
      <c r="E395" s="148"/>
      <c r="F395" s="148"/>
    </row>
    <row r="396" spans="1:6" ht="33.75" hidden="1" customHeight="1" outlineLevel="1">
      <c r="A396" s="163" t="s">
        <v>204</v>
      </c>
      <c r="B396" s="164"/>
      <c r="C396" s="165">
        <v>18300</v>
      </c>
      <c r="D396" s="152">
        <v>16926200.77</v>
      </c>
      <c r="E396" s="148"/>
      <c r="F396" s="148"/>
    </row>
    <row r="397" spans="1:6" ht="33.75" hidden="1" customHeight="1" outlineLevel="1">
      <c r="A397" s="163" t="s">
        <v>205</v>
      </c>
      <c r="B397" s="164"/>
      <c r="C397" s="166"/>
      <c r="D397" s="151"/>
      <c r="E397" s="148"/>
      <c r="F397" s="148"/>
    </row>
    <row r="398" spans="1:6" ht="33.75" hidden="1" customHeight="1" outlineLevel="1">
      <c r="A398" s="163" t="s">
        <v>206</v>
      </c>
      <c r="B398" s="164"/>
      <c r="C398" s="166">
        <v>14759</v>
      </c>
      <c r="D398" s="151">
        <v>14377617</v>
      </c>
      <c r="E398" s="148"/>
      <c r="F398" s="148"/>
    </row>
    <row r="399" spans="1:6" ht="33.75" hidden="1" customHeight="1" outlineLevel="1">
      <c r="A399" s="163" t="s">
        <v>207</v>
      </c>
      <c r="B399" s="164"/>
      <c r="C399" s="166">
        <v>11</v>
      </c>
      <c r="D399" s="151">
        <v>14571</v>
      </c>
      <c r="E399" s="148"/>
      <c r="F399" s="148"/>
    </row>
    <row r="400" spans="1:6" ht="33.75" hidden="1" customHeight="1" outlineLevel="1">
      <c r="A400" s="163" t="s">
        <v>208</v>
      </c>
      <c r="B400" s="164"/>
      <c r="C400" s="165">
        <v>34439</v>
      </c>
      <c r="D400" s="152">
        <v>32702251</v>
      </c>
      <c r="E400" s="148"/>
      <c r="F400" s="148"/>
    </row>
    <row r="401" spans="1:6" ht="33.75" hidden="1" customHeight="1" outlineLevel="1" thickBot="1">
      <c r="A401" s="163" t="s">
        <v>209</v>
      </c>
      <c r="B401" s="164"/>
      <c r="C401" s="165">
        <v>5328</v>
      </c>
      <c r="D401" s="152">
        <v>5049460</v>
      </c>
      <c r="E401" s="148"/>
      <c r="F401" s="148"/>
    </row>
    <row r="402" spans="1:6" ht="33.75" hidden="1" customHeight="1" outlineLevel="1">
      <c r="A402" s="144" t="s">
        <v>283</v>
      </c>
      <c r="B402" s="164"/>
      <c r="C402" s="165">
        <v>10159</v>
      </c>
      <c r="D402" s="152">
        <v>9604217</v>
      </c>
      <c r="E402" s="148"/>
      <c r="F402" s="148"/>
    </row>
    <row r="403" spans="1:6" ht="33.75" hidden="1" customHeight="1" outlineLevel="1">
      <c r="A403" s="163" t="s">
        <v>211</v>
      </c>
      <c r="B403" s="164"/>
      <c r="C403" s="165">
        <v>59842</v>
      </c>
      <c r="D403" s="152">
        <v>56210642</v>
      </c>
      <c r="E403" s="148"/>
      <c r="F403" s="148"/>
    </row>
    <row r="404" spans="1:6" ht="33.75" hidden="1" customHeight="1" outlineLevel="1">
      <c r="A404" s="163" t="s">
        <v>212</v>
      </c>
      <c r="B404" s="164"/>
      <c r="C404" s="165">
        <v>63574</v>
      </c>
      <c r="D404" s="152">
        <v>59474231</v>
      </c>
      <c r="E404" s="148"/>
      <c r="F404" s="148"/>
    </row>
    <row r="405" spans="1:6" ht="33.75" hidden="1" customHeight="1" outlineLevel="1">
      <c r="A405" s="163" t="s">
        <v>213</v>
      </c>
      <c r="B405" s="164"/>
      <c r="C405" s="165">
        <v>14713</v>
      </c>
      <c r="D405" s="152">
        <v>13165006</v>
      </c>
      <c r="E405" s="148"/>
      <c r="F405" s="148"/>
    </row>
    <row r="406" spans="1:6" ht="33.75" hidden="1" customHeight="1" outlineLevel="1">
      <c r="A406" s="163" t="s">
        <v>214</v>
      </c>
      <c r="B406" s="164"/>
      <c r="C406" s="165">
        <v>33383</v>
      </c>
      <c r="D406" s="152">
        <v>31281923.600000001</v>
      </c>
      <c r="E406" s="148"/>
      <c r="F406" s="148"/>
    </row>
    <row r="407" spans="1:6" ht="33.75" hidden="1" customHeight="1" outlineLevel="1">
      <c r="A407" s="163" t="s">
        <v>273</v>
      </c>
      <c r="B407" s="164"/>
      <c r="C407" s="165"/>
      <c r="D407" s="152"/>
      <c r="E407" s="148"/>
      <c r="F407" s="148"/>
    </row>
    <row r="408" spans="1:6" ht="33.75" hidden="1" customHeight="1" outlineLevel="1">
      <c r="A408" s="163" t="s">
        <v>215</v>
      </c>
      <c r="B408" s="164"/>
      <c r="C408" s="165">
        <v>4747</v>
      </c>
      <c r="D408" s="152">
        <v>7178093.9400000004</v>
      </c>
      <c r="E408" s="148"/>
      <c r="F408" s="148"/>
    </row>
    <row r="409" spans="1:6" ht="33.75" hidden="1" customHeight="1" outlineLevel="1">
      <c r="A409" s="163" t="s">
        <v>216</v>
      </c>
      <c r="B409" s="164"/>
      <c r="C409" s="165">
        <v>0</v>
      </c>
      <c r="D409" s="152">
        <v>0</v>
      </c>
      <c r="E409" s="148"/>
      <c r="F409" s="148"/>
    </row>
    <row r="410" spans="1:6" ht="33.75" hidden="1" customHeight="1" outlineLevel="1">
      <c r="A410" s="163" t="s">
        <v>217</v>
      </c>
      <c r="B410" s="164"/>
      <c r="C410" s="165">
        <v>13715.475140775532</v>
      </c>
      <c r="D410" s="152">
        <v>13243244.650347782</v>
      </c>
      <c r="E410" s="148"/>
      <c r="F410" s="148"/>
    </row>
    <row r="411" spans="1:6" ht="33.75" hidden="1" customHeight="1" outlineLevel="1">
      <c r="A411" s="163" t="s">
        <v>218</v>
      </c>
      <c r="B411" s="164"/>
      <c r="C411" s="165">
        <v>44801</v>
      </c>
      <c r="D411" s="152">
        <v>41427451.479999989</v>
      </c>
      <c r="E411" s="148"/>
      <c r="F411" s="148"/>
    </row>
    <row r="412" spans="1:6" ht="33.75" hidden="1" customHeight="1" outlineLevel="1">
      <c r="A412" s="163" t="s">
        <v>219</v>
      </c>
      <c r="B412" s="164"/>
      <c r="C412" s="165">
        <v>4794</v>
      </c>
      <c r="D412" s="152">
        <v>5104242</v>
      </c>
      <c r="E412" s="148"/>
      <c r="F412" s="148"/>
    </row>
    <row r="413" spans="1:6" ht="33.75" hidden="1" customHeight="1" outlineLevel="1">
      <c r="A413" s="163" t="s">
        <v>323</v>
      </c>
      <c r="B413" s="164"/>
      <c r="C413" s="165">
        <v>1023</v>
      </c>
      <c r="D413" s="152">
        <v>1034657.47</v>
      </c>
      <c r="E413" s="148"/>
      <c r="F413" s="148"/>
    </row>
    <row r="414" spans="1:6" ht="33.75" hidden="1" customHeight="1" outlineLevel="1">
      <c r="A414" s="163" t="s">
        <v>220</v>
      </c>
      <c r="B414" s="164"/>
      <c r="C414" s="165">
        <v>751</v>
      </c>
      <c r="D414" s="152">
        <v>674431.85000000009</v>
      </c>
      <c r="E414" s="148"/>
      <c r="F414" s="148"/>
    </row>
    <row r="415" spans="1:6" ht="33.75" hidden="1" customHeight="1" outlineLevel="1">
      <c r="A415" s="163" t="s">
        <v>221</v>
      </c>
      <c r="B415" s="164"/>
      <c r="C415" s="165">
        <v>2273</v>
      </c>
      <c r="D415" s="152">
        <v>2066873.7115622745</v>
      </c>
      <c r="E415" s="148"/>
      <c r="F415" s="148"/>
    </row>
    <row r="416" spans="1:6" ht="33.75" hidden="1" customHeight="1" outlineLevel="1">
      <c r="A416" s="163" t="s">
        <v>274</v>
      </c>
      <c r="B416" s="164"/>
      <c r="C416" s="165">
        <v>886</v>
      </c>
      <c r="D416" s="152">
        <v>893760</v>
      </c>
      <c r="E416" s="148"/>
      <c r="F416" s="148"/>
    </row>
    <row r="417" spans="1:6" ht="33.75" hidden="1" customHeight="1" outlineLevel="1">
      <c r="A417" s="163" t="s">
        <v>222</v>
      </c>
      <c r="B417" s="164"/>
      <c r="C417" s="165">
        <v>51985</v>
      </c>
      <c r="D417" s="152">
        <v>47973104.570000015</v>
      </c>
      <c r="E417" s="148"/>
      <c r="F417" s="148"/>
    </row>
    <row r="418" spans="1:6" ht="33.75" hidden="1" customHeight="1" outlineLevel="1">
      <c r="A418" s="163" t="s">
        <v>278</v>
      </c>
      <c r="B418" s="164"/>
      <c r="C418" s="165">
        <v>6875</v>
      </c>
      <c r="D418" s="152">
        <v>6478459.0499999998</v>
      </c>
      <c r="E418" s="148"/>
      <c r="F418" s="148"/>
    </row>
    <row r="419" spans="1:6" ht="33.75" hidden="1" customHeight="1" outlineLevel="1">
      <c r="A419" s="163" t="s">
        <v>223</v>
      </c>
      <c r="B419" s="164"/>
      <c r="C419" s="165">
        <v>211592</v>
      </c>
      <c r="D419" s="152">
        <v>48764931.480000131</v>
      </c>
      <c r="E419" s="148"/>
      <c r="F419" s="148"/>
    </row>
    <row r="420" spans="1:6" ht="33.75" hidden="1" customHeight="1" outlineLevel="1">
      <c r="A420" s="163" t="s">
        <v>224</v>
      </c>
      <c r="B420" s="164"/>
      <c r="C420" s="165">
        <v>27782</v>
      </c>
      <c r="D420" s="152">
        <v>26179314.390000001</v>
      </c>
      <c r="E420" s="148"/>
      <c r="F420" s="148"/>
    </row>
    <row r="421" spans="1:6" ht="33.75" hidden="1" customHeight="1" outlineLevel="1">
      <c r="A421" s="163" t="s">
        <v>225</v>
      </c>
      <c r="B421" s="164"/>
      <c r="C421" s="165">
        <v>15249</v>
      </c>
      <c r="D421" s="152">
        <v>19047451.920000002</v>
      </c>
      <c r="E421" s="148"/>
      <c r="F421" s="148"/>
    </row>
    <row r="422" spans="1:6" ht="14.1" customHeight="1" collapsed="1">
      <c r="A422" s="167" t="s">
        <v>305</v>
      </c>
      <c r="B422" s="164">
        <v>300</v>
      </c>
      <c r="C422" s="165">
        <f>SUM($C$394:$C$421)</f>
        <v>667388.47514077555</v>
      </c>
      <c r="D422" s="152">
        <f>SUM($D$394:$D$421)</f>
        <v>484333920.88191026</v>
      </c>
      <c r="E422" s="148"/>
      <c r="F422" s="148"/>
    </row>
    <row r="423" spans="1:6" ht="33.75" hidden="1" customHeight="1" outlineLevel="1">
      <c r="A423" s="163" t="s">
        <v>272</v>
      </c>
      <c r="B423" s="164"/>
      <c r="C423" s="165">
        <v>2536</v>
      </c>
      <c r="D423" s="152">
        <v>3888417</v>
      </c>
      <c r="E423" s="148"/>
      <c r="F423" s="148"/>
    </row>
    <row r="424" spans="1:6" ht="33.75" hidden="1" customHeight="1" outlineLevel="1">
      <c r="A424" s="163" t="s">
        <v>203</v>
      </c>
      <c r="B424" s="164"/>
      <c r="C424" s="165">
        <v>11584</v>
      </c>
      <c r="D424" s="152">
        <v>14567638</v>
      </c>
      <c r="E424" s="148"/>
      <c r="F424" s="148"/>
    </row>
    <row r="425" spans="1:6" ht="33.75" hidden="1" customHeight="1" outlineLevel="1">
      <c r="A425" s="163" t="s">
        <v>204</v>
      </c>
      <c r="B425" s="164"/>
      <c r="C425" s="165">
        <v>7083</v>
      </c>
      <c r="D425" s="152">
        <v>8847199.1300000008</v>
      </c>
      <c r="E425" s="148"/>
      <c r="F425" s="148"/>
    </row>
    <row r="426" spans="1:6" ht="33.75" hidden="1" customHeight="1" outlineLevel="1">
      <c r="A426" s="163" t="s">
        <v>205</v>
      </c>
      <c r="B426" s="164"/>
      <c r="C426" s="166"/>
      <c r="D426" s="151"/>
      <c r="E426" s="148"/>
      <c r="F426" s="148"/>
    </row>
    <row r="427" spans="1:6" ht="33.75" hidden="1" customHeight="1" outlineLevel="1">
      <c r="A427" s="163" t="s">
        <v>206</v>
      </c>
      <c r="B427" s="164"/>
      <c r="C427" s="166">
        <v>6273</v>
      </c>
      <c r="D427" s="151">
        <v>7903050</v>
      </c>
      <c r="E427" s="148"/>
      <c r="F427" s="148"/>
    </row>
    <row r="428" spans="1:6" ht="33.75" hidden="1" customHeight="1" outlineLevel="1">
      <c r="A428" s="163" t="s">
        <v>207</v>
      </c>
      <c r="B428" s="164"/>
      <c r="C428" s="166">
        <v>8</v>
      </c>
      <c r="D428" s="151">
        <v>16663</v>
      </c>
      <c r="E428" s="148"/>
      <c r="F428" s="148"/>
    </row>
    <row r="429" spans="1:6" ht="33.75" hidden="1" customHeight="1" outlineLevel="1">
      <c r="A429" s="163" t="s">
        <v>208</v>
      </c>
      <c r="B429" s="164"/>
      <c r="C429" s="165">
        <v>21001</v>
      </c>
      <c r="D429" s="152">
        <v>26471520</v>
      </c>
      <c r="E429" s="148"/>
      <c r="F429" s="148"/>
    </row>
    <row r="430" spans="1:6" ht="33.75" hidden="1" customHeight="1" outlineLevel="1" thickBot="1">
      <c r="A430" s="163" t="s">
        <v>209</v>
      </c>
      <c r="B430" s="164"/>
      <c r="C430" s="165">
        <v>3028</v>
      </c>
      <c r="D430" s="152">
        <v>3863927</v>
      </c>
      <c r="E430" s="148"/>
      <c r="F430" s="148"/>
    </row>
    <row r="431" spans="1:6" ht="33.75" hidden="1" customHeight="1" outlineLevel="1">
      <c r="A431" s="144" t="s">
        <v>283</v>
      </c>
      <c r="B431" s="164"/>
      <c r="C431" s="165">
        <v>1922</v>
      </c>
      <c r="D431" s="152">
        <v>2129700</v>
      </c>
      <c r="E431" s="148"/>
      <c r="F431" s="148"/>
    </row>
    <row r="432" spans="1:6" ht="33.75" hidden="1" customHeight="1" outlineLevel="1">
      <c r="A432" s="163" t="s">
        <v>211</v>
      </c>
      <c r="B432" s="164"/>
      <c r="C432" s="165">
        <v>30441</v>
      </c>
      <c r="D432" s="152">
        <v>38937492</v>
      </c>
      <c r="E432" s="148"/>
      <c r="F432" s="148"/>
    </row>
    <row r="433" spans="1:6" ht="33.75" hidden="1" customHeight="1" outlineLevel="1">
      <c r="A433" s="163" t="s">
        <v>212</v>
      </c>
      <c r="B433" s="164"/>
      <c r="C433" s="165">
        <v>32652</v>
      </c>
      <c r="D433" s="152">
        <v>41046605</v>
      </c>
      <c r="E433" s="148"/>
      <c r="F433" s="148"/>
    </row>
    <row r="434" spans="1:6" ht="33.75" hidden="1" customHeight="1" outlineLevel="1">
      <c r="A434" s="163" t="s">
        <v>213</v>
      </c>
      <c r="B434" s="164"/>
      <c r="C434" s="165">
        <v>9330</v>
      </c>
      <c r="D434" s="152">
        <v>11732003</v>
      </c>
      <c r="E434" s="148"/>
      <c r="F434" s="148"/>
    </row>
    <row r="435" spans="1:6" ht="33.75" hidden="1" customHeight="1" outlineLevel="1">
      <c r="A435" s="163" t="s">
        <v>214</v>
      </c>
      <c r="B435" s="164"/>
      <c r="C435" s="165">
        <v>17125</v>
      </c>
      <c r="D435" s="152">
        <v>21573300.100000001</v>
      </c>
      <c r="E435" s="148"/>
      <c r="F435" s="148"/>
    </row>
    <row r="436" spans="1:6" ht="33.75" hidden="1" customHeight="1" outlineLevel="1">
      <c r="A436" s="163" t="s">
        <v>273</v>
      </c>
      <c r="B436" s="164"/>
      <c r="C436" s="165"/>
      <c r="D436" s="152"/>
      <c r="E436" s="148"/>
      <c r="F436" s="148"/>
    </row>
    <row r="437" spans="1:6" ht="33.75" hidden="1" customHeight="1" outlineLevel="1">
      <c r="A437" s="163" t="s">
        <v>215</v>
      </c>
      <c r="B437" s="164"/>
      <c r="C437" s="165">
        <v>2624</v>
      </c>
      <c r="D437" s="152">
        <v>5166712.5999999996</v>
      </c>
      <c r="E437" s="148"/>
      <c r="F437" s="148"/>
    </row>
    <row r="438" spans="1:6" ht="33.75" hidden="1" customHeight="1" outlineLevel="1">
      <c r="A438" s="163" t="s">
        <v>216</v>
      </c>
      <c r="B438" s="164"/>
      <c r="C438" s="165">
        <v>0</v>
      </c>
      <c r="D438" s="152">
        <v>0</v>
      </c>
      <c r="E438" s="148"/>
      <c r="F438" s="148"/>
    </row>
    <row r="439" spans="1:6" ht="33.75" hidden="1" customHeight="1" outlineLevel="1">
      <c r="A439" s="163" t="s">
        <v>217</v>
      </c>
      <c r="B439" s="164"/>
      <c r="C439" s="165">
        <v>5363.7796162365566</v>
      </c>
      <c r="D439" s="152">
        <v>6687458.7110116109</v>
      </c>
      <c r="E439" s="148"/>
      <c r="F439" s="148"/>
    </row>
    <row r="440" spans="1:6" ht="33.75" hidden="1" customHeight="1" outlineLevel="1">
      <c r="A440" s="163" t="s">
        <v>218</v>
      </c>
      <c r="B440" s="164"/>
      <c r="C440" s="165">
        <v>24610</v>
      </c>
      <c r="D440" s="152">
        <v>31537790.199999999</v>
      </c>
      <c r="E440" s="148"/>
      <c r="F440" s="148"/>
    </row>
    <row r="441" spans="1:6" ht="33.75" hidden="1" customHeight="1" outlineLevel="1">
      <c r="A441" s="163" t="s">
        <v>219</v>
      </c>
      <c r="B441" s="164"/>
      <c r="C441" s="165">
        <v>2140</v>
      </c>
      <c r="D441" s="152">
        <v>3237258</v>
      </c>
      <c r="E441" s="148"/>
      <c r="F441" s="148"/>
    </row>
    <row r="442" spans="1:6" ht="33.75" hidden="1" customHeight="1" outlineLevel="1">
      <c r="A442" s="163" t="s">
        <v>323</v>
      </c>
      <c r="B442" s="164"/>
      <c r="C442" s="165">
        <v>840</v>
      </c>
      <c r="D442" s="152">
        <v>1049158.32</v>
      </c>
      <c r="E442" s="148"/>
      <c r="F442" s="148"/>
    </row>
    <row r="443" spans="1:6" ht="33.75" hidden="1" customHeight="1" outlineLevel="1">
      <c r="A443" s="163" t="s">
        <v>220</v>
      </c>
      <c r="B443" s="164"/>
      <c r="C443" s="165">
        <v>408</v>
      </c>
      <c r="D443" s="152">
        <v>493296.75</v>
      </c>
      <c r="E443" s="148"/>
      <c r="F443" s="148"/>
    </row>
    <row r="444" spans="1:6" ht="33.75" hidden="1" customHeight="1" outlineLevel="1">
      <c r="A444" s="163" t="s">
        <v>221</v>
      </c>
      <c r="B444" s="164"/>
      <c r="C444" s="165">
        <v>595</v>
      </c>
      <c r="D444" s="152">
        <v>778385.63770775241</v>
      </c>
      <c r="E444" s="148"/>
      <c r="F444" s="148"/>
    </row>
    <row r="445" spans="1:6" ht="33.75" hidden="1" customHeight="1" outlineLevel="1">
      <c r="A445" s="163" t="s">
        <v>274</v>
      </c>
      <c r="B445" s="164"/>
      <c r="C445" s="165">
        <v>341</v>
      </c>
      <c r="D445" s="152">
        <v>509049</v>
      </c>
      <c r="E445" s="148"/>
      <c r="F445" s="148"/>
    </row>
    <row r="446" spans="1:6" ht="33.75" hidden="1" customHeight="1" outlineLevel="1">
      <c r="A446" s="163" t="s">
        <v>222</v>
      </c>
      <c r="B446" s="164"/>
      <c r="C446" s="165">
        <v>28043</v>
      </c>
      <c r="D446" s="152">
        <v>35206339.460000008</v>
      </c>
      <c r="E446" s="148"/>
      <c r="F446" s="148"/>
    </row>
    <row r="447" spans="1:6" ht="33.75" hidden="1" customHeight="1" outlineLevel="1">
      <c r="A447" s="163" t="s">
        <v>278</v>
      </c>
      <c r="B447" s="164"/>
      <c r="C447" s="165">
        <v>2902</v>
      </c>
      <c r="D447" s="152">
        <v>3768237.5999999996</v>
      </c>
      <c r="E447" s="148"/>
      <c r="F447" s="148"/>
    </row>
    <row r="448" spans="1:6" ht="33.75" hidden="1" customHeight="1" outlineLevel="1">
      <c r="A448" s="163" t="s">
        <v>223</v>
      </c>
      <c r="B448" s="164"/>
      <c r="C448" s="165">
        <v>96387</v>
      </c>
      <c r="D448" s="152">
        <v>30636177.354999959</v>
      </c>
      <c r="E448" s="148"/>
      <c r="F448" s="148"/>
    </row>
    <row r="449" spans="1:6" ht="33.75" hidden="1" customHeight="1" outlineLevel="1">
      <c r="A449" s="163" t="s">
        <v>224</v>
      </c>
      <c r="B449" s="164"/>
      <c r="C449" s="165">
        <v>13426</v>
      </c>
      <c r="D449" s="152">
        <v>16701178.409999998</v>
      </c>
      <c r="E449" s="148"/>
      <c r="F449" s="148"/>
    </row>
    <row r="450" spans="1:6" ht="33.75" hidden="1" customHeight="1" outlineLevel="1">
      <c r="A450" s="163" t="s">
        <v>225</v>
      </c>
      <c r="B450" s="164"/>
      <c r="C450" s="165">
        <v>7912</v>
      </c>
      <c r="D450" s="152">
        <v>12794435.98</v>
      </c>
      <c r="E450" s="148"/>
      <c r="F450" s="148"/>
    </row>
    <row r="451" spans="1:6" ht="14.1" customHeight="1" collapsed="1">
      <c r="A451" s="167" t="s">
        <v>306</v>
      </c>
      <c r="B451" s="164">
        <v>400</v>
      </c>
      <c r="C451" s="165">
        <f>SUM($C$423:$C$450)</f>
        <v>328574.77961623657</v>
      </c>
      <c r="D451" s="152">
        <f>SUM($D$423:$D$450)</f>
        <v>329542992.25371933</v>
      </c>
      <c r="E451" s="148"/>
      <c r="F451" s="148"/>
    </row>
    <row r="452" spans="1:6" ht="33.75" hidden="1" customHeight="1" outlineLevel="1">
      <c r="A452" s="163" t="s">
        <v>272</v>
      </c>
      <c r="B452" s="164"/>
      <c r="C452" s="165">
        <v>782</v>
      </c>
      <c r="D452" s="152">
        <v>1533095</v>
      </c>
      <c r="E452" s="148"/>
      <c r="F452" s="148"/>
    </row>
    <row r="453" spans="1:6" ht="33.75" hidden="1" customHeight="1" outlineLevel="1">
      <c r="A453" s="163" t="s">
        <v>203</v>
      </c>
      <c r="B453" s="164"/>
      <c r="C453" s="165">
        <v>5261</v>
      </c>
      <c r="D453" s="152">
        <v>8469402</v>
      </c>
      <c r="E453" s="148"/>
      <c r="F453" s="148"/>
    </row>
    <row r="454" spans="1:6" ht="33.75" hidden="1" customHeight="1" outlineLevel="1">
      <c r="A454" s="163" t="s">
        <v>204</v>
      </c>
      <c r="B454" s="164"/>
      <c r="C454" s="165">
        <v>3306</v>
      </c>
      <c r="D454" s="152">
        <v>5332285.0200000005</v>
      </c>
      <c r="E454" s="148"/>
      <c r="F454" s="148"/>
    </row>
    <row r="455" spans="1:6" ht="33.75" hidden="1" customHeight="1" outlineLevel="1">
      <c r="A455" s="163" t="s">
        <v>205</v>
      </c>
      <c r="B455" s="164"/>
      <c r="C455" s="166"/>
      <c r="D455" s="151"/>
      <c r="E455" s="148"/>
      <c r="F455" s="148"/>
    </row>
    <row r="456" spans="1:6" ht="33.75" hidden="1" customHeight="1" outlineLevel="1">
      <c r="A456" s="163" t="s">
        <v>206</v>
      </c>
      <c r="B456" s="164"/>
      <c r="C456" s="166">
        <v>2065</v>
      </c>
      <c r="D456" s="151">
        <v>3166766</v>
      </c>
      <c r="E456" s="148"/>
      <c r="F456" s="148"/>
    </row>
    <row r="457" spans="1:6" ht="33.75" hidden="1" customHeight="1" outlineLevel="1">
      <c r="A457" s="163" t="s">
        <v>207</v>
      </c>
      <c r="B457" s="164"/>
      <c r="C457" s="166">
        <v>2</v>
      </c>
      <c r="D457" s="151">
        <v>5533</v>
      </c>
      <c r="E457" s="148"/>
      <c r="F457" s="148"/>
    </row>
    <row r="458" spans="1:6" ht="33.75" hidden="1" customHeight="1" outlineLevel="1">
      <c r="A458" s="163" t="s">
        <v>208</v>
      </c>
      <c r="B458" s="164"/>
      <c r="C458" s="165">
        <v>10540</v>
      </c>
      <c r="D458" s="152">
        <v>16954519</v>
      </c>
      <c r="E458" s="148"/>
      <c r="F458" s="148"/>
    </row>
    <row r="459" spans="1:6" ht="33.75" hidden="1" customHeight="1" outlineLevel="1" thickBot="1">
      <c r="A459" s="163" t="s">
        <v>209</v>
      </c>
      <c r="B459" s="164"/>
      <c r="C459" s="165">
        <v>1388</v>
      </c>
      <c r="D459" s="152">
        <v>2314544</v>
      </c>
      <c r="E459" s="148"/>
      <c r="F459" s="148"/>
    </row>
    <row r="460" spans="1:6" ht="33.75" hidden="1" customHeight="1" outlineLevel="1">
      <c r="A460" s="144" t="s">
        <v>283</v>
      </c>
      <c r="B460" s="164"/>
      <c r="C460" s="165">
        <v>174</v>
      </c>
      <c r="D460" s="152">
        <v>244471</v>
      </c>
      <c r="E460" s="148"/>
      <c r="F460" s="148"/>
    </row>
    <row r="461" spans="1:6" ht="33.75" hidden="1" customHeight="1" outlineLevel="1">
      <c r="A461" s="163" t="s">
        <v>211</v>
      </c>
      <c r="B461" s="164"/>
      <c r="C461" s="165">
        <v>14200</v>
      </c>
      <c r="D461" s="152">
        <v>22807141</v>
      </c>
      <c r="E461" s="148"/>
      <c r="F461" s="148"/>
    </row>
    <row r="462" spans="1:6" ht="33.75" hidden="1" customHeight="1" outlineLevel="1">
      <c r="A462" s="163" t="s">
        <v>212</v>
      </c>
      <c r="B462" s="164"/>
      <c r="C462" s="165">
        <v>15136</v>
      </c>
      <c r="D462" s="152">
        <v>24242620</v>
      </c>
      <c r="E462" s="148"/>
      <c r="F462" s="148"/>
    </row>
    <row r="463" spans="1:6" ht="33.75" hidden="1" customHeight="1" outlineLevel="1">
      <c r="A463" s="163" t="s">
        <v>213</v>
      </c>
      <c r="B463" s="164"/>
      <c r="C463" s="165">
        <v>3533</v>
      </c>
      <c r="D463" s="152">
        <v>5739977</v>
      </c>
      <c r="E463" s="148"/>
      <c r="F463" s="148"/>
    </row>
    <row r="464" spans="1:6" ht="33.75" hidden="1" customHeight="1" outlineLevel="1">
      <c r="A464" s="163" t="s">
        <v>214</v>
      </c>
      <c r="B464" s="164"/>
      <c r="C464" s="165">
        <v>8381</v>
      </c>
      <c r="D464" s="152">
        <v>13150205.619999999</v>
      </c>
      <c r="E464" s="148"/>
      <c r="F464" s="148"/>
    </row>
    <row r="465" spans="1:6" ht="33.75" hidden="1" customHeight="1" outlineLevel="1">
      <c r="A465" s="163" t="s">
        <v>273</v>
      </c>
      <c r="B465" s="164"/>
      <c r="C465" s="165"/>
      <c r="D465" s="152"/>
      <c r="E465" s="148"/>
      <c r="F465" s="148"/>
    </row>
    <row r="466" spans="1:6" ht="33.75" hidden="1" customHeight="1" outlineLevel="1">
      <c r="A466" s="163" t="s">
        <v>215</v>
      </c>
      <c r="B466" s="164"/>
      <c r="C466" s="165">
        <v>1276</v>
      </c>
      <c r="D466" s="152">
        <v>3075891.57</v>
      </c>
      <c r="E466" s="148"/>
      <c r="F466" s="148"/>
    </row>
    <row r="467" spans="1:6" ht="33.75" hidden="1" customHeight="1" outlineLevel="1">
      <c r="A467" s="163" t="s">
        <v>216</v>
      </c>
      <c r="B467" s="164"/>
      <c r="C467" s="165">
        <v>0</v>
      </c>
      <c r="D467" s="152">
        <v>0</v>
      </c>
      <c r="E467" s="148"/>
      <c r="F467" s="148"/>
    </row>
    <row r="468" spans="1:6" ht="33.75" hidden="1" customHeight="1" outlineLevel="1">
      <c r="A468" s="163" t="s">
        <v>217</v>
      </c>
      <c r="B468" s="164"/>
      <c r="C468" s="165">
        <v>1916.63577166342</v>
      </c>
      <c r="D468" s="152">
        <v>3072244.0904309303</v>
      </c>
      <c r="E468" s="148"/>
      <c r="F468" s="148"/>
    </row>
    <row r="469" spans="1:6" ht="33.75" hidden="1" customHeight="1" outlineLevel="1">
      <c r="A469" s="163" t="s">
        <v>218</v>
      </c>
      <c r="B469" s="164"/>
      <c r="C469" s="165">
        <v>11220</v>
      </c>
      <c r="D469" s="152">
        <v>18364575.020000003</v>
      </c>
      <c r="E469" s="148"/>
      <c r="F469" s="148"/>
    </row>
    <row r="470" spans="1:6" ht="33.75" hidden="1" customHeight="1" outlineLevel="1">
      <c r="A470" s="163" t="s">
        <v>219</v>
      </c>
      <c r="B470" s="164"/>
      <c r="C470" s="165">
        <v>649</v>
      </c>
      <c r="D470" s="152">
        <v>1484125</v>
      </c>
      <c r="E470" s="148"/>
      <c r="F470" s="148"/>
    </row>
    <row r="471" spans="1:6" ht="33.75" hidden="1" customHeight="1" outlineLevel="1">
      <c r="A471" s="163" t="s">
        <v>323</v>
      </c>
      <c r="B471" s="164"/>
      <c r="C471" s="165">
        <v>317</v>
      </c>
      <c r="D471" s="152">
        <v>490539.49999999994</v>
      </c>
      <c r="E471" s="148"/>
      <c r="F471" s="148"/>
    </row>
    <row r="472" spans="1:6" ht="33.75" hidden="1" customHeight="1" outlineLevel="1">
      <c r="A472" s="163" t="s">
        <v>220</v>
      </c>
      <c r="B472" s="164"/>
      <c r="C472" s="165">
        <v>120</v>
      </c>
      <c r="D472" s="152">
        <v>176964</v>
      </c>
      <c r="E472" s="148"/>
      <c r="F472" s="148"/>
    </row>
    <row r="473" spans="1:6" ht="33.75" hidden="1" customHeight="1" outlineLevel="1">
      <c r="A473" s="163" t="s">
        <v>221</v>
      </c>
      <c r="B473" s="164"/>
      <c r="C473" s="165">
        <v>203</v>
      </c>
      <c r="D473" s="152">
        <v>340108.1156927885</v>
      </c>
      <c r="E473" s="148"/>
      <c r="F473" s="148"/>
    </row>
    <row r="474" spans="1:6" ht="33.75" hidden="1" customHeight="1" outlineLevel="1">
      <c r="A474" s="163" t="s">
        <v>274</v>
      </c>
      <c r="B474" s="164"/>
      <c r="C474" s="165">
        <v>114</v>
      </c>
      <c r="D474" s="152">
        <v>225516</v>
      </c>
      <c r="E474" s="148"/>
      <c r="F474" s="148"/>
    </row>
    <row r="475" spans="1:6" ht="33.75" hidden="1" customHeight="1" outlineLevel="1">
      <c r="A475" s="163" t="s">
        <v>222</v>
      </c>
      <c r="B475" s="164"/>
      <c r="C475" s="165">
        <v>13964</v>
      </c>
      <c r="D475" s="152">
        <v>22237694.830000006</v>
      </c>
      <c r="E475" s="148"/>
      <c r="F475" s="148"/>
    </row>
    <row r="476" spans="1:6" ht="33.75" hidden="1" customHeight="1" outlineLevel="1">
      <c r="A476" s="163" t="s">
        <v>278</v>
      </c>
      <c r="B476" s="164"/>
      <c r="C476" s="165">
        <v>1270</v>
      </c>
      <c r="D476" s="152">
        <v>2223013</v>
      </c>
      <c r="E476" s="148"/>
      <c r="F476" s="148"/>
    </row>
    <row r="477" spans="1:6" ht="33.75" hidden="1" customHeight="1" outlineLevel="1">
      <c r="A477" s="163" t="s">
        <v>223</v>
      </c>
      <c r="B477" s="164"/>
      <c r="C477" s="165">
        <v>45328</v>
      </c>
      <c r="D477" s="152">
        <v>18425877.948000003</v>
      </c>
      <c r="E477" s="148"/>
      <c r="F477" s="148"/>
    </row>
    <row r="478" spans="1:6" ht="33.75" hidden="1" customHeight="1" outlineLevel="1">
      <c r="A478" s="163" t="s">
        <v>224</v>
      </c>
      <c r="B478" s="164"/>
      <c r="C478" s="165">
        <v>5503</v>
      </c>
      <c r="D478" s="152">
        <v>8616991.3500000015</v>
      </c>
      <c r="E478" s="148"/>
      <c r="F478" s="148"/>
    </row>
    <row r="479" spans="1:6" ht="33.75" hidden="1" customHeight="1" outlineLevel="1">
      <c r="A479" s="163" t="s">
        <v>225</v>
      </c>
      <c r="B479" s="164"/>
      <c r="C479" s="165">
        <v>3368</v>
      </c>
      <c r="D479" s="152">
        <v>6679087.2199999997</v>
      </c>
      <c r="E479" s="148"/>
      <c r="F479" s="148"/>
    </row>
    <row r="480" spans="1:6" ht="14.1" customHeight="1" collapsed="1">
      <c r="A480" s="167" t="s">
        <v>307</v>
      </c>
      <c r="B480" s="164">
        <v>500</v>
      </c>
      <c r="C480" s="165">
        <f>SUM($C$452:$C$479)</f>
        <v>150016.63577166342</v>
      </c>
      <c r="D480" s="152">
        <f>SUM($D$452:$D$479)</f>
        <v>189373186.28412375</v>
      </c>
      <c r="E480" s="148"/>
      <c r="F480" s="148"/>
    </row>
    <row r="481" spans="1:6" ht="33.75" hidden="1" customHeight="1" outlineLevel="1">
      <c r="A481" s="163" t="s">
        <v>272</v>
      </c>
      <c r="B481" s="164"/>
      <c r="C481" s="165">
        <v>592</v>
      </c>
      <c r="D481" s="152">
        <v>1803805</v>
      </c>
      <c r="E481" s="148"/>
      <c r="F481" s="148"/>
    </row>
    <row r="482" spans="1:6" ht="33.75" hidden="1" customHeight="1" outlineLevel="1">
      <c r="A482" s="163" t="s">
        <v>203</v>
      </c>
      <c r="B482" s="164"/>
      <c r="C482" s="165">
        <v>5059</v>
      </c>
      <c r="D482" s="152">
        <v>12717358</v>
      </c>
      <c r="E482" s="148"/>
      <c r="F482" s="148"/>
    </row>
    <row r="483" spans="1:6" ht="33.75" hidden="1" customHeight="1" outlineLevel="1">
      <c r="A483" s="163" t="s">
        <v>204</v>
      </c>
      <c r="B483" s="164"/>
      <c r="C483" s="165">
        <v>2419</v>
      </c>
      <c r="D483" s="152">
        <v>5966925.5999999996</v>
      </c>
      <c r="E483" s="148"/>
      <c r="F483" s="148"/>
    </row>
    <row r="484" spans="1:6" ht="33.75" hidden="1" customHeight="1" outlineLevel="1">
      <c r="A484" s="163" t="s">
        <v>205</v>
      </c>
      <c r="B484" s="164"/>
      <c r="C484" s="166"/>
      <c r="D484" s="151"/>
      <c r="E484" s="148"/>
      <c r="F484" s="148"/>
    </row>
    <row r="485" spans="1:6" ht="33.75" hidden="1" customHeight="1" outlineLevel="1">
      <c r="A485" s="163" t="s">
        <v>206</v>
      </c>
      <c r="B485" s="164"/>
      <c r="C485" s="166">
        <v>31</v>
      </c>
      <c r="D485" s="151">
        <v>61182</v>
      </c>
      <c r="E485" s="148"/>
      <c r="F485" s="148"/>
    </row>
    <row r="486" spans="1:6" ht="33.75" hidden="1" customHeight="1" outlineLevel="1">
      <c r="A486" s="163" t="s">
        <v>207</v>
      </c>
      <c r="B486" s="164"/>
      <c r="C486" s="166">
        <v>11</v>
      </c>
      <c r="D486" s="151">
        <v>34142</v>
      </c>
      <c r="E486" s="148"/>
      <c r="F486" s="148"/>
    </row>
    <row r="487" spans="1:6" ht="33.75" hidden="1" customHeight="1" outlineLevel="1">
      <c r="A487" s="163" t="s">
        <v>208</v>
      </c>
      <c r="B487" s="164"/>
      <c r="C487" s="165">
        <v>10046</v>
      </c>
      <c r="D487" s="152">
        <v>25181369</v>
      </c>
      <c r="E487" s="148"/>
      <c r="F487" s="148"/>
    </row>
    <row r="488" spans="1:6" ht="33.75" hidden="1" customHeight="1" outlineLevel="1" thickBot="1">
      <c r="A488" s="163" t="s">
        <v>209</v>
      </c>
      <c r="B488" s="164"/>
      <c r="C488" s="165">
        <v>1428</v>
      </c>
      <c r="D488" s="152">
        <v>3709774</v>
      </c>
      <c r="E488" s="148"/>
      <c r="F488" s="148"/>
    </row>
    <row r="489" spans="1:6" ht="33.75" hidden="1" customHeight="1" outlineLevel="1">
      <c r="A489" s="144" t="s">
        <v>283</v>
      </c>
      <c r="B489" s="164"/>
      <c r="C489" s="165">
        <v>7</v>
      </c>
      <c r="D489" s="152">
        <v>13244</v>
      </c>
      <c r="E489" s="148"/>
      <c r="F489" s="148"/>
    </row>
    <row r="490" spans="1:6" ht="33.75" hidden="1" customHeight="1" outlineLevel="1">
      <c r="A490" s="163" t="s">
        <v>211</v>
      </c>
      <c r="B490" s="164"/>
      <c r="C490" s="165">
        <v>14170</v>
      </c>
      <c r="D490" s="152">
        <v>35348766</v>
      </c>
      <c r="E490" s="148"/>
      <c r="F490" s="148"/>
    </row>
    <row r="491" spans="1:6" ht="33.75" hidden="1" customHeight="1" outlineLevel="1">
      <c r="A491" s="163" t="s">
        <v>212</v>
      </c>
      <c r="B491" s="164"/>
      <c r="C491" s="165">
        <v>13398</v>
      </c>
      <c r="D491" s="152">
        <v>34420137</v>
      </c>
      <c r="E491" s="148"/>
      <c r="F491" s="148"/>
    </row>
    <row r="492" spans="1:6" ht="33.75" hidden="1" customHeight="1" outlineLevel="1">
      <c r="A492" s="163" t="s">
        <v>213</v>
      </c>
      <c r="B492" s="164"/>
      <c r="C492" s="165">
        <v>3485</v>
      </c>
      <c r="D492" s="152">
        <v>9421067</v>
      </c>
      <c r="E492" s="148"/>
      <c r="F492" s="148"/>
    </row>
    <row r="493" spans="1:6" ht="33.75" hidden="1" customHeight="1" outlineLevel="1">
      <c r="A493" s="163" t="s">
        <v>214</v>
      </c>
      <c r="B493" s="164"/>
      <c r="C493" s="165">
        <v>7187</v>
      </c>
      <c r="D493" s="152">
        <v>18244254.559999999</v>
      </c>
      <c r="E493" s="148"/>
      <c r="F493" s="148"/>
    </row>
    <row r="494" spans="1:6" ht="33.75" hidden="1" customHeight="1" outlineLevel="1">
      <c r="A494" s="163" t="s">
        <v>273</v>
      </c>
      <c r="B494" s="164"/>
      <c r="C494" s="165"/>
      <c r="D494" s="152"/>
      <c r="E494" s="148"/>
      <c r="F494" s="148"/>
    </row>
    <row r="495" spans="1:6" ht="33.75" hidden="1" customHeight="1" outlineLevel="1">
      <c r="A495" s="163" t="s">
        <v>215</v>
      </c>
      <c r="B495" s="164"/>
      <c r="C495" s="165">
        <v>1363</v>
      </c>
      <c r="D495" s="152">
        <v>4644342.5999999996</v>
      </c>
      <c r="E495" s="148"/>
      <c r="F495" s="148"/>
    </row>
    <row r="496" spans="1:6" ht="33.75" hidden="1" customHeight="1" outlineLevel="1">
      <c r="A496" s="163" t="s">
        <v>216</v>
      </c>
      <c r="B496" s="164"/>
      <c r="C496" s="165">
        <v>0</v>
      </c>
      <c r="D496" s="152">
        <v>0</v>
      </c>
      <c r="E496" s="148"/>
      <c r="F496" s="148"/>
    </row>
    <row r="497" spans="1:6" ht="33.75" hidden="1" customHeight="1" outlineLevel="1">
      <c r="A497" s="163" t="s">
        <v>217</v>
      </c>
      <c r="B497" s="164"/>
      <c r="C497" s="165">
        <v>2099.6380667716367</v>
      </c>
      <c r="D497" s="152">
        <v>4484004.1775406022</v>
      </c>
      <c r="E497" s="148"/>
      <c r="F497" s="148"/>
    </row>
    <row r="498" spans="1:6" ht="33.75" hidden="1" customHeight="1" outlineLevel="1">
      <c r="A498" s="163" t="s">
        <v>218</v>
      </c>
      <c r="B498" s="164"/>
      <c r="C498" s="165">
        <v>10471</v>
      </c>
      <c r="D498" s="152">
        <v>26572178.109999996</v>
      </c>
      <c r="E498" s="148"/>
      <c r="F498" s="148"/>
    </row>
    <row r="499" spans="1:6" ht="33.75" hidden="1" customHeight="1" outlineLevel="1">
      <c r="A499" s="163" t="s">
        <v>219</v>
      </c>
      <c r="B499" s="164"/>
      <c r="C499" s="165">
        <v>214</v>
      </c>
      <c r="D499" s="152">
        <v>662913</v>
      </c>
      <c r="E499" s="148"/>
      <c r="F499" s="148"/>
    </row>
    <row r="500" spans="1:6" ht="33.75" hidden="1" customHeight="1" outlineLevel="1">
      <c r="A500" s="163" t="s">
        <v>323</v>
      </c>
      <c r="B500" s="164"/>
      <c r="C500" s="165">
        <v>113</v>
      </c>
      <c r="D500" s="152">
        <v>230085.3</v>
      </c>
      <c r="E500" s="148"/>
      <c r="F500" s="148"/>
    </row>
    <row r="501" spans="1:6" ht="33.75" hidden="1" customHeight="1" outlineLevel="1">
      <c r="A501" s="163" t="s">
        <v>220</v>
      </c>
      <c r="B501" s="164"/>
      <c r="C501" s="165">
        <v>37</v>
      </c>
      <c r="D501" s="152">
        <v>78128.25</v>
      </c>
      <c r="E501" s="148"/>
      <c r="F501" s="148"/>
    </row>
    <row r="502" spans="1:6" ht="33.75" hidden="1" customHeight="1" outlineLevel="1">
      <c r="A502" s="163" t="s">
        <v>221</v>
      </c>
      <c r="B502" s="164"/>
      <c r="C502" s="165">
        <v>159</v>
      </c>
      <c r="D502" s="152">
        <v>374774.5</v>
      </c>
      <c r="E502" s="148"/>
      <c r="F502" s="148"/>
    </row>
    <row r="503" spans="1:6" ht="33.75" hidden="1" customHeight="1" outlineLevel="1">
      <c r="A503" s="163" t="s">
        <v>274</v>
      </c>
      <c r="B503" s="164"/>
      <c r="C503" s="165">
        <v>44</v>
      </c>
      <c r="D503" s="152">
        <v>129249</v>
      </c>
      <c r="E503" s="148"/>
      <c r="F503" s="148"/>
    </row>
    <row r="504" spans="1:6" ht="33.75" hidden="1" customHeight="1" outlineLevel="1">
      <c r="A504" s="163" t="s">
        <v>222</v>
      </c>
      <c r="B504" s="164"/>
      <c r="C504" s="165">
        <v>13178</v>
      </c>
      <c r="D504" s="152">
        <v>33583808.099999994</v>
      </c>
      <c r="E504" s="148"/>
      <c r="F504" s="148"/>
    </row>
    <row r="505" spans="1:6" ht="33.75" hidden="1" customHeight="1" outlineLevel="1">
      <c r="A505" s="163" t="s">
        <v>278</v>
      </c>
      <c r="B505" s="164"/>
      <c r="C505" s="165">
        <v>1004</v>
      </c>
      <c r="D505" s="152">
        <v>2573851.75</v>
      </c>
      <c r="E505" s="148"/>
      <c r="F505" s="148"/>
    </row>
    <row r="506" spans="1:6" ht="33.75" hidden="1" customHeight="1" outlineLevel="1">
      <c r="A506" s="163" t="s">
        <v>223</v>
      </c>
      <c r="B506" s="164"/>
      <c r="C506" s="165">
        <v>41234</v>
      </c>
      <c r="D506" s="152">
        <v>29399274.899999999</v>
      </c>
      <c r="E506" s="148"/>
      <c r="F506" s="148"/>
    </row>
    <row r="507" spans="1:6" ht="33.75" hidden="1" customHeight="1" outlineLevel="1">
      <c r="A507" s="163" t="s">
        <v>224</v>
      </c>
      <c r="B507" s="164"/>
      <c r="C507" s="165">
        <v>3780</v>
      </c>
      <c r="D507" s="152">
        <v>9320803.9999999981</v>
      </c>
      <c r="E507" s="148"/>
      <c r="F507" s="148"/>
    </row>
    <row r="508" spans="1:6" ht="33.75" hidden="1" customHeight="1" outlineLevel="1">
      <c r="A508" s="163" t="s">
        <v>225</v>
      </c>
      <c r="B508" s="164"/>
      <c r="C508" s="165">
        <v>2188</v>
      </c>
      <c r="D508" s="152">
        <v>6795378.1200000001</v>
      </c>
      <c r="E508" s="148"/>
      <c r="F508" s="148"/>
    </row>
    <row r="509" spans="1:6" ht="14.1" customHeight="1" collapsed="1">
      <c r="A509" s="167" t="s">
        <v>308</v>
      </c>
      <c r="B509" s="164">
        <v>1000</v>
      </c>
      <c r="C509" s="165">
        <f>SUM($C$481:$C$508)</f>
        <v>133717.63806677164</v>
      </c>
      <c r="D509" s="152">
        <f>SUM($D$481:$D$508)</f>
        <v>265770815.96754059</v>
      </c>
      <c r="E509" s="148"/>
      <c r="F509" s="148"/>
    </row>
    <row r="510" spans="1:6" ht="33.75" hidden="1" customHeight="1" outlineLevel="1">
      <c r="A510" s="163" t="s">
        <v>272</v>
      </c>
      <c r="B510" s="164"/>
      <c r="C510" s="165">
        <v>175</v>
      </c>
      <c r="D510" s="152">
        <v>1010254</v>
      </c>
      <c r="E510" s="148"/>
      <c r="F510" s="148"/>
    </row>
    <row r="511" spans="1:6" ht="33.75" hidden="1" customHeight="1" outlineLevel="1">
      <c r="A511" s="163" t="s">
        <v>203</v>
      </c>
      <c r="B511" s="164"/>
      <c r="C511" s="165">
        <v>1173</v>
      </c>
      <c r="D511" s="152">
        <v>5890579</v>
      </c>
      <c r="E511" s="148"/>
      <c r="F511" s="148"/>
    </row>
    <row r="512" spans="1:6" ht="33.75" hidden="1" customHeight="1" outlineLevel="1">
      <c r="A512" s="163" t="s">
        <v>204</v>
      </c>
      <c r="B512" s="164"/>
      <c r="C512" s="165">
        <v>570</v>
      </c>
      <c r="D512" s="152">
        <v>2845065.9</v>
      </c>
      <c r="E512" s="148"/>
      <c r="F512" s="148"/>
    </row>
    <row r="513" spans="1:6" ht="33.75" hidden="1" customHeight="1" outlineLevel="1">
      <c r="A513" s="163" t="s">
        <v>205</v>
      </c>
      <c r="B513" s="164"/>
      <c r="C513" s="166"/>
      <c r="D513" s="151"/>
      <c r="E513" s="148"/>
      <c r="F513" s="148"/>
    </row>
    <row r="514" spans="1:6" ht="33.75" hidden="1" customHeight="1" outlineLevel="1">
      <c r="A514" s="163" t="s">
        <v>206</v>
      </c>
      <c r="B514" s="164"/>
      <c r="C514" s="166">
        <v>0</v>
      </c>
      <c r="D514" s="151">
        <v>0</v>
      </c>
      <c r="E514" s="148"/>
      <c r="F514" s="148"/>
    </row>
    <row r="515" spans="1:6" ht="33.75" hidden="1" customHeight="1" outlineLevel="1">
      <c r="A515" s="163" t="s">
        <v>207</v>
      </c>
      <c r="B515" s="164"/>
      <c r="C515" s="166">
        <v>15</v>
      </c>
      <c r="D515" s="151">
        <v>112998</v>
      </c>
      <c r="E515" s="148"/>
      <c r="F515" s="148"/>
    </row>
    <row r="516" spans="1:6" ht="33.75" hidden="1" customHeight="1" outlineLevel="1">
      <c r="A516" s="163" t="s">
        <v>208</v>
      </c>
      <c r="B516" s="164"/>
      <c r="C516" s="165">
        <v>2828</v>
      </c>
      <c r="D516" s="152">
        <v>13983773</v>
      </c>
      <c r="E516" s="148"/>
      <c r="F516" s="148"/>
    </row>
    <row r="517" spans="1:6" ht="33.75" hidden="1" customHeight="1" outlineLevel="1" thickBot="1">
      <c r="A517" s="163" t="s">
        <v>209</v>
      </c>
      <c r="B517" s="164"/>
      <c r="C517" s="165">
        <v>339</v>
      </c>
      <c r="D517" s="152">
        <v>1888822</v>
      </c>
      <c r="E517" s="148"/>
      <c r="F517" s="148"/>
    </row>
    <row r="518" spans="1:6" ht="33.75" hidden="1" customHeight="1" outlineLevel="1">
      <c r="A518" s="144" t="s">
        <v>283</v>
      </c>
      <c r="B518" s="164"/>
      <c r="C518" s="165"/>
      <c r="D518" s="152"/>
      <c r="E518" s="148"/>
      <c r="F518" s="148"/>
    </row>
    <row r="519" spans="1:6" ht="33.75" hidden="1" customHeight="1" outlineLevel="1">
      <c r="A519" s="163" t="s">
        <v>211</v>
      </c>
      <c r="B519" s="164"/>
      <c r="C519" s="165">
        <v>4736</v>
      </c>
      <c r="D519" s="152">
        <v>23492010</v>
      </c>
      <c r="E519" s="148"/>
      <c r="F519" s="148"/>
    </row>
    <row r="520" spans="1:6" ht="33.75" hidden="1" customHeight="1" outlineLevel="1">
      <c r="A520" s="163" t="s">
        <v>212</v>
      </c>
      <c r="B520" s="164"/>
      <c r="C520" s="165">
        <v>2645</v>
      </c>
      <c r="D520" s="152">
        <v>13603159</v>
      </c>
      <c r="E520" s="148"/>
      <c r="F520" s="148"/>
    </row>
    <row r="521" spans="1:6" ht="33.75" hidden="1" customHeight="1" outlineLevel="1">
      <c r="A521" s="163" t="s">
        <v>213</v>
      </c>
      <c r="B521" s="164"/>
      <c r="C521" s="165">
        <v>1410</v>
      </c>
      <c r="D521" s="152">
        <v>7551969</v>
      </c>
      <c r="E521" s="148"/>
      <c r="F521" s="148"/>
    </row>
    <row r="522" spans="1:6" ht="33.75" hidden="1" customHeight="1" outlineLevel="1">
      <c r="A522" s="163" t="s">
        <v>214</v>
      </c>
      <c r="B522" s="164"/>
      <c r="C522" s="165">
        <v>1530</v>
      </c>
      <c r="D522" s="152">
        <v>7461823.7000000002</v>
      </c>
      <c r="E522" s="148"/>
      <c r="F522" s="148"/>
    </row>
    <row r="523" spans="1:6" ht="33.75" hidden="1" customHeight="1" outlineLevel="1">
      <c r="A523" s="163" t="s">
        <v>273</v>
      </c>
      <c r="B523" s="164"/>
      <c r="C523" s="165"/>
      <c r="D523" s="152"/>
      <c r="E523" s="148"/>
      <c r="F523" s="148"/>
    </row>
    <row r="524" spans="1:6" ht="33.75" hidden="1" customHeight="1" outlineLevel="1">
      <c r="A524" s="163" t="s">
        <v>215</v>
      </c>
      <c r="B524" s="164"/>
      <c r="C524" s="165">
        <v>312</v>
      </c>
      <c r="D524" s="152">
        <v>2123605.79</v>
      </c>
      <c r="E524" s="148"/>
      <c r="F524" s="148"/>
    </row>
    <row r="525" spans="1:6" ht="33.75" hidden="1" customHeight="1" outlineLevel="1">
      <c r="A525" s="163" t="s">
        <v>216</v>
      </c>
      <c r="B525" s="164"/>
      <c r="C525" s="165">
        <v>0</v>
      </c>
      <c r="D525" s="152">
        <v>0</v>
      </c>
      <c r="E525" s="148"/>
      <c r="F525" s="148"/>
    </row>
    <row r="526" spans="1:6" ht="33.75" hidden="1" customHeight="1" outlineLevel="1">
      <c r="A526" s="163" t="s">
        <v>217</v>
      </c>
      <c r="B526" s="164"/>
      <c r="C526" s="165">
        <v>196.47780950601799</v>
      </c>
      <c r="D526" s="152">
        <v>897350.49518286297</v>
      </c>
      <c r="E526" s="148"/>
      <c r="F526" s="148"/>
    </row>
    <row r="527" spans="1:6" ht="33.75" hidden="1" customHeight="1" outlineLevel="1">
      <c r="A527" s="163" t="s">
        <v>218</v>
      </c>
      <c r="B527" s="164"/>
      <c r="C527" s="165">
        <v>2398</v>
      </c>
      <c r="D527" s="152">
        <v>11934435.07</v>
      </c>
      <c r="E527" s="148"/>
      <c r="F527" s="148"/>
    </row>
    <row r="528" spans="1:6" ht="33.75" hidden="1" customHeight="1" outlineLevel="1">
      <c r="A528" s="163" t="s">
        <v>219</v>
      </c>
      <c r="B528" s="164"/>
      <c r="C528" s="165">
        <v>3</v>
      </c>
      <c r="D528" s="152">
        <v>19402</v>
      </c>
      <c r="E528" s="148"/>
      <c r="F528" s="148"/>
    </row>
    <row r="529" spans="1:6" ht="33.75" hidden="1" customHeight="1" outlineLevel="1">
      <c r="A529" s="163" t="s">
        <v>323</v>
      </c>
      <c r="B529" s="164"/>
      <c r="C529" s="165">
        <v>7</v>
      </c>
      <c r="D529" s="152">
        <v>25023</v>
      </c>
      <c r="E529" s="148"/>
      <c r="F529" s="148"/>
    </row>
    <row r="530" spans="1:6" ht="33.75" hidden="1" customHeight="1" outlineLevel="1">
      <c r="A530" s="163" t="s">
        <v>220</v>
      </c>
      <c r="B530" s="164"/>
      <c r="C530" s="165">
        <v>3</v>
      </c>
      <c r="D530" s="152">
        <v>11187.75</v>
      </c>
      <c r="E530" s="148"/>
      <c r="F530" s="148"/>
    </row>
    <row r="531" spans="1:6" ht="33.75" hidden="1" customHeight="1" outlineLevel="1">
      <c r="A531" s="163" t="s">
        <v>221</v>
      </c>
      <c r="B531" s="164"/>
      <c r="C531" s="165">
        <v>42</v>
      </c>
      <c r="D531" s="152">
        <v>163873.73000000001</v>
      </c>
      <c r="E531" s="148"/>
      <c r="F531" s="148"/>
    </row>
    <row r="532" spans="1:6" ht="33.75" hidden="1" customHeight="1" outlineLevel="1">
      <c r="A532" s="163" t="s">
        <v>274</v>
      </c>
      <c r="B532" s="164"/>
      <c r="C532" s="165">
        <v>0</v>
      </c>
      <c r="D532" s="152">
        <v>0</v>
      </c>
      <c r="E532" s="148"/>
      <c r="F532" s="148"/>
    </row>
    <row r="533" spans="1:6" ht="33.75" hidden="1" customHeight="1" outlineLevel="1">
      <c r="A533" s="163" t="s">
        <v>222</v>
      </c>
      <c r="B533" s="164"/>
      <c r="C533" s="165">
        <v>3302</v>
      </c>
      <c r="D533" s="152">
        <v>15964205.720000001</v>
      </c>
      <c r="E533" s="148"/>
      <c r="F533" s="148"/>
    </row>
    <row r="534" spans="1:6" ht="33.75" hidden="1" customHeight="1" outlineLevel="1">
      <c r="A534" s="163" t="s">
        <v>278</v>
      </c>
      <c r="B534" s="164"/>
      <c r="C534" s="165">
        <v>167</v>
      </c>
      <c r="D534" s="152">
        <v>874216.85</v>
      </c>
      <c r="E534" s="148"/>
      <c r="F534" s="148"/>
    </row>
    <row r="535" spans="1:6" ht="33.75" hidden="1" customHeight="1" outlineLevel="1">
      <c r="A535" s="163" t="s">
        <v>223</v>
      </c>
      <c r="B535" s="164"/>
      <c r="C535" s="165">
        <v>9375</v>
      </c>
      <c r="D535" s="152">
        <v>14180487.379999999</v>
      </c>
      <c r="E535" s="148"/>
      <c r="F535" s="148"/>
    </row>
    <row r="536" spans="1:6" ht="33.75" hidden="1" customHeight="1" outlineLevel="1">
      <c r="A536" s="163" t="s">
        <v>224</v>
      </c>
      <c r="B536" s="164"/>
      <c r="C536" s="165">
        <v>605</v>
      </c>
      <c r="D536" s="152">
        <v>2837380.3400000003</v>
      </c>
      <c r="E536" s="148"/>
      <c r="F536" s="148"/>
    </row>
    <row r="537" spans="1:6" ht="33.75" hidden="1" customHeight="1" outlineLevel="1">
      <c r="A537" s="163" t="s">
        <v>225</v>
      </c>
      <c r="B537" s="164"/>
      <c r="C537" s="165">
        <v>420</v>
      </c>
      <c r="D537" s="152">
        <v>2782336.47</v>
      </c>
      <c r="E537" s="148"/>
      <c r="F537" s="148"/>
    </row>
    <row r="538" spans="1:6" ht="14.1" customHeight="1" collapsed="1">
      <c r="A538" s="167" t="s">
        <v>309</v>
      </c>
      <c r="B538" s="164">
        <v>2000</v>
      </c>
      <c r="C538" s="165">
        <f>SUM($C$510:$C$537)</f>
        <v>32251.477809506017</v>
      </c>
      <c r="D538" s="152">
        <f>SUM($D$510:$D$537)</f>
        <v>129653958.19518287</v>
      </c>
      <c r="E538" s="148"/>
      <c r="F538" s="148"/>
    </row>
    <row r="539" spans="1:6" ht="33.75" hidden="1" customHeight="1" outlineLevel="1">
      <c r="A539" s="163" t="s">
        <v>272</v>
      </c>
      <c r="B539" s="164"/>
      <c r="C539" s="165">
        <v>26</v>
      </c>
      <c r="D539" s="152">
        <v>245230</v>
      </c>
      <c r="E539" s="148"/>
      <c r="F539" s="148"/>
    </row>
    <row r="540" spans="1:6" ht="33.75" hidden="1" customHeight="1" outlineLevel="1">
      <c r="A540" s="163" t="s">
        <v>203</v>
      </c>
      <c r="B540" s="164"/>
      <c r="C540" s="165">
        <v>302</v>
      </c>
      <c r="D540" s="152">
        <v>2342349</v>
      </c>
      <c r="E540" s="148"/>
      <c r="F540" s="148"/>
    </row>
    <row r="541" spans="1:6" ht="33.75" hidden="1" customHeight="1" outlineLevel="1">
      <c r="A541" s="163" t="s">
        <v>204</v>
      </c>
      <c r="B541" s="164"/>
      <c r="C541" s="165">
        <v>105</v>
      </c>
      <c r="D541" s="152">
        <v>824572.4</v>
      </c>
      <c r="E541" s="148"/>
      <c r="F541" s="148"/>
    </row>
    <row r="542" spans="1:6" ht="33.75" hidden="1" customHeight="1" outlineLevel="1">
      <c r="A542" s="163" t="s">
        <v>205</v>
      </c>
      <c r="B542" s="164"/>
      <c r="C542" s="166"/>
      <c r="D542" s="151"/>
      <c r="E542" s="148"/>
      <c r="F542" s="148"/>
    </row>
    <row r="543" spans="1:6" ht="33.75" hidden="1" customHeight="1" outlineLevel="1">
      <c r="A543" s="163" t="s">
        <v>206</v>
      </c>
      <c r="B543" s="164"/>
      <c r="C543" s="166">
        <v>0</v>
      </c>
      <c r="D543" s="151">
        <v>0</v>
      </c>
      <c r="E543" s="148"/>
      <c r="F543" s="148"/>
    </row>
    <row r="544" spans="1:6" ht="33.75" hidden="1" customHeight="1" outlineLevel="1">
      <c r="A544" s="163" t="s">
        <v>207</v>
      </c>
      <c r="B544" s="164"/>
      <c r="C544" s="166">
        <v>9</v>
      </c>
      <c r="D544" s="151">
        <v>99074</v>
      </c>
      <c r="E544" s="148"/>
      <c r="F544" s="148"/>
    </row>
    <row r="545" spans="1:6" ht="33.75" hidden="1" customHeight="1" outlineLevel="1">
      <c r="A545" s="163" t="s">
        <v>208</v>
      </c>
      <c r="B545" s="164"/>
      <c r="C545" s="165">
        <v>890</v>
      </c>
      <c r="D545" s="152">
        <v>7313523</v>
      </c>
      <c r="E545" s="148"/>
      <c r="F545" s="148"/>
    </row>
    <row r="546" spans="1:6" ht="33.75" hidden="1" customHeight="1" outlineLevel="1" thickBot="1">
      <c r="A546" s="163" t="s">
        <v>209</v>
      </c>
      <c r="B546" s="164"/>
      <c r="C546" s="165">
        <v>126</v>
      </c>
      <c r="D546" s="152">
        <v>1041104</v>
      </c>
      <c r="E546" s="148"/>
      <c r="F546" s="148"/>
    </row>
    <row r="547" spans="1:6" ht="33.75" hidden="1" customHeight="1" outlineLevel="1">
      <c r="A547" s="144" t="s">
        <v>283</v>
      </c>
      <c r="B547" s="164"/>
      <c r="C547" s="165"/>
      <c r="D547" s="152"/>
      <c r="E547" s="148"/>
      <c r="F547" s="148"/>
    </row>
    <row r="548" spans="1:6" ht="33.75" hidden="1" customHeight="1" outlineLevel="1">
      <c r="A548" s="163" t="s">
        <v>211</v>
      </c>
      <c r="B548" s="164"/>
      <c r="C548" s="165">
        <v>1479</v>
      </c>
      <c r="D548" s="152">
        <v>11996512</v>
      </c>
      <c r="E548" s="148"/>
      <c r="F548" s="148"/>
    </row>
    <row r="549" spans="1:6" ht="33.75" hidden="1" customHeight="1" outlineLevel="1">
      <c r="A549" s="163" t="s">
        <v>212</v>
      </c>
      <c r="B549" s="164"/>
      <c r="C549" s="165">
        <v>662</v>
      </c>
      <c r="D549" s="152">
        <v>5665730</v>
      </c>
      <c r="E549" s="148"/>
      <c r="F549" s="148"/>
    </row>
    <row r="550" spans="1:6" ht="33.75" hidden="1" customHeight="1" outlineLevel="1">
      <c r="A550" s="163" t="s">
        <v>213</v>
      </c>
      <c r="B550" s="164"/>
      <c r="C550" s="165">
        <v>675</v>
      </c>
      <c r="D550" s="152">
        <v>5672624</v>
      </c>
      <c r="E550" s="148"/>
      <c r="F550" s="148"/>
    </row>
    <row r="551" spans="1:6" ht="33.75" hidden="1" customHeight="1" outlineLevel="1">
      <c r="A551" s="163" t="s">
        <v>214</v>
      </c>
      <c r="B551" s="164"/>
      <c r="C551" s="165">
        <v>305</v>
      </c>
      <c r="D551" s="152">
        <v>2482861.81</v>
      </c>
      <c r="E551" s="148"/>
      <c r="F551" s="148"/>
    </row>
    <row r="552" spans="1:6" ht="33.75" hidden="1" customHeight="1" outlineLevel="1">
      <c r="A552" s="163" t="s">
        <v>273</v>
      </c>
      <c r="B552" s="164"/>
      <c r="C552" s="165"/>
      <c r="D552" s="152"/>
      <c r="E552" s="148"/>
      <c r="F552" s="148"/>
    </row>
    <row r="553" spans="1:6" ht="33.75" hidden="1" customHeight="1" outlineLevel="1">
      <c r="A553" s="163" t="s">
        <v>215</v>
      </c>
      <c r="B553" s="164"/>
      <c r="C553" s="165">
        <v>79</v>
      </c>
      <c r="D553" s="152">
        <v>848581.45</v>
      </c>
      <c r="E553" s="148"/>
      <c r="F553" s="148"/>
    </row>
    <row r="554" spans="1:6" ht="33.75" hidden="1" customHeight="1" outlineLevel="1">
      <c r="A554" s="163" t="s">
        <v>216</v>
      </c>
      <c r="B554" s="164"/>
      <c r="C554" s="165">
        <v>0</v>
      </c>
      <c r="D554" s="152">
        <v>0</v>
      </c>
      <c r="E554" s="148"/>
      <c r="F554" s="148"/>
    </row>
    <row r="555" spans="1:6" ht="33.75" hidden="1" customHeight="1" outlineLevel="1">
      <c r="A555" s="163" t="s">
        <v>217</v>
      </c>
      <c r="B555" s="164"/>
      <c r="C555" s="165">
        <v>89.524485602199036</v>
      </c>
      <c r="D555" s="152">
        <v>249426.04332261038</v>
      </c>
      <c r="E555" s="148"/>
      <c r="F555" s="148"/>
    </row>
    <row r="556" spans="1:6" ht="33.75" hidden="1" customHeight="1" outlineLevel="1">
      <c r="A556" s="163" t="s">
        <v>218</v>
      </c>
      <c r="B556" s="164"/>
      <c r="C556" s="165">
        <v>575</v>
      </c>
      <c r="D556" s="152">
        <v>4887627.3800000008</v>
      </c>
      <c r="E556" s="148"/>
      <c r="F556" s="148"/>
    </row>
    <row r="557" spans="1:6" ht="33.75" hidden="1" customHeight="1" outlineLevel="1">
      <c r="A557" s="163" t="s">
        <v>219</v>
      </c>
      <c r="B557" s="164"/>
      <c r="C557" s="165">
        <v>0</v>
      </c>
      <c r="D557" s="152">
        <v>0</v>
      </c>
      <c r="E557" s="148"/>
      <c r="F557" s="148"/>
    </row>
    <row r="558" spans="1:6" ht="33.75" hidden="1" customHeight="1" outlineLevel="1">
      <c r="A558" s="163" t="s">
        <v>323</v>
      </c>
      <c r="B558" s="164"/>
      <c r="C558" s="165">
        <v>0</v>
      </c>
      <c r="D558" s="152">
        <v>0</v>
      </c>
      <c r="E558" s="148"/>
      <c r="F558" s="148"/>
    </row>
    <row r="559" spans="1:6" ht="33.75" hidden="1" customHeight="1" outlineLevel="1">
      <c r="A559" s="163" t="s">
        <v>220</v>
      </c>
      <c r="B559" s="164"/>
      <c r="C559" s="165">
        <v>0</v>
      </c>
      <c r="D559" s="152">
        <v>0</v>
      </c>
      <c r="E559" s="148"/>
      <c r="F559" s="148"/>
    </row>
    <row r="560" spans="1:6" ht="33.75" hidden="1" customHeight="1" outlineLevel="1">
      <c r="A560" s="163" t="s">
        <v>221</v>
      </c>
      <c r="B560" s="164"/>
      <c r="C560" s="165">
        <v>6</v>
      </c>
      <c r="D560" s="152">
        <v>15196</v>
      </c>
      <c r="E560" s="148"/>
      <c r="F560" s="148"/>
    </row>
    <row r="561" spans="1:6" ht="33.75" hidden="1" customHeight="1" outlineLevel="1">
      <c r="A561" s="163" t="s">
        <v>274</v>
      </c>
      <c r="B561" s="164"/>
      <c r="C561" s="165">
        <v>0</v>
      </c>
      <c r="D561" s="152">
        <v>0</v>
      </c>
      <c r="E561" s="148"/>
      <c r="F561" s="148"/>
    </row>
    <row r="562" spans="1:6" ht="33.75" hidden="1" customHeight="1" outlineLevel="1">
      <c r="A562" s="163" t="s">
        <v>222</v>
      </c>
      <c r="B562" s="164"/>
      <c r="C562" s="165">
        <v>918</v>
      </c>
      <c r="D562" s="152">
        <v>7131039.620000001</v>
      </c>
      <c r="E562" s="148"/>
      <c r="F562" s="148"/>
    </row>
    <row r="563" spans="1:6" ht="33.75" hidden="1" customHeight="1" outlineLevel="1">
      <c r="A563" s="163" t="s">
        <v>278</v>
      </c>
      <c r="B563" s="164"/>
      <c r="C563" s="165">
        <v>42</v>
      </c>
      <c r="D563" s="152">
        <v>372174</v>
      </c>
      <c r="E563" s="148"/>
      <c r="F563" s="148"/>
    </row>
    <row r="564" spans="1:6" ht="33.75" hidden="1" customHeight="1" outlineLevel="1">
      <c r="A564" s="163" t="s">
        <v>223</v>
      </c>
      <c r="B564" s="164"/>
      <c r="C564" s="165">
        <v>2286</v>
      </c>
      <c r="D564" s="152">
        <v>6123401.8399999999</v>
      </c>
      <c r="E564" s="148"/>
      <c r="F564" s="148"/>
    </row>
    <row r="565" spans="1:6" ht="33.75" hidden="1" customHeight="1" outlineLevel="1">
      <c r="A565" s="163" t="s">
        <v>224</v>
      </c>
      <c r="B565" s="164"/>
      <c r="C565" s="165">
        <v>130</v>
      </c>
      <c r="D565" s="152">
        <v>1047801.1</v>
      </c>
      <c r="E565" s="148"/>
      <c r="F565" s="148"/>
    </row>
    <row r="566" spans="1:6" ht="33.75" hidden="1" customHeight="1" outlineLevel="1">
      <c r="A566" s="163" t="s">
        <v>225</v>
      </c>
      <c r="B566" s="164"/>
      <c r="C566" s="165">
        <v>99</v>
      </c>
      <c r="D566" s="152">
        <v>1079254.48</v>
      </c>
      <c r="E566" s="148"/>
      <c r="F566" s="148"/>
    </row>
    <row r="567" spans="1:6" ht="14.1" customHeight="1" collapsed="1">
      <c r="A567" s="167" t="s">
        <v>310</v>
      </c>
      <c r="B567" s="164">
        <v>3000</v>
      </c>
      <c r="C567" s="165">
        <f>SUM($C$539:$C$566)</f>
        <v>8803.5244856022</v>
      </c>
      <c r="D567" s="152">
        <f>SUM($D$539:$D$566)</f>
        <v>59438082.123322621</v>
      </c>
      <c r="E567" s="148"/>
      <c r="F567" s="148"/>
    </row>
    <row r="568" spans="1:6" ht="33.75" hidden="1" customHeight="1" outlineLevel="1">
      <c r="A568" s="163" t="s">
        <v>272</v>
      </c>
      <c r="B568" s="164"/>
      <c r="C568" s="165">
        <v>6</v>
      </c>
      <c r="D568" s="152">
        <v>74906</v>
      </c>
      <c r="E568" s="148"/>
      <c r="F568" s="148"/>
    </row>
    <row r="569" spans="1:6" ht="33.75" hidden="1" customHeight="1" outlineLevel="1">
      <c r="A569" s="163" t="s">
        <v>203</v>
      </c>
      <c r="B569" s="164"/>
      <c r="C569" s="165">
        <v>137</v>
      </c>
      <c r="D569" s="152">
        <v>1700695</v>
      </c>
      <c r="E569" s="148"/>
      <c r="F569" s="148"/>
    </row>
    <row r="570" spans="1:6" ht="33.75" hidden="1" customHeight="1" outlineLevel="1">
      <c r="A570" s="163" t="s">
        <v>204</v>
      </c>
      <c r="B570" s="164"/>
      <c r="C570" s="165">
        <v>38</v>
      </c>
      <c r="D570" s="152">
        <v>516156.5</v>
      </c>
      <c r="E570" s="148"/>
      <c r="F570" s="148"/>
    </row>
    <row r="571" spans="1:6" ht="33.75" hidden="1" customHeight="1" outlineLevel="1">
      <c r="A571" s="163" t="s">
        <v>205</v>
      </c>
      <c r="B571" s="164"/>
      <c r="C571" s="166"/>
      <c r="D571" s="151"/>
      <c r="E571" s="148"/>
      <c r="F571" s="148"/>
    </row>
    <row r="572" spans="1:6" ht="33.75" hidden="1" customHeight="1" outlineLevel="1">
      <c r="A572" s="163" t="s">
        <v>206</v>
      </c>
      <c r="B572" s="164"/>
      <c r="C572" s="166">
        <v>0</v>
      </c>
      <c r="D572" s="151">
        <v>0</v>
      </c>
      <c r="E572" s="148"/>
      <c r="F572" s="148"/>
    </row>
    <row r="573" spans="1:6" ht="33.75" hidden="1" customHeight="1" outlineLevel="1">
      <c r="A573" s="163" t="s">
        <v>207</v>
      </c>
      <c r="B573" s="164"/>
      <c r="C573" s="166">
        <v>7</v>
      </c>
      <c r="D573" s="151">
        <v>112808</v>
      </c>
      <c r="E573" s="148"/>
      <c r="F573" s="148"/>
    </row>
    <row r="574" spans="1:6" ht="33.75" hidden="1" customHeight="1" outlineLevel="1">
      <c r="A574" s="163" t="s">
        <v>208</v>
      </c>
      <c r="B574" s="164"/>
      <c r="C574" s="165">
        <v>464</v>
      </c>
      <c r="D574" s="152">
        <v>5327955</v>
      </c>
      <c r="E574" s="148"/>
      <c r="F574" s="148"/>
    </row>
    <row r="575" spans="1:6" ht="33.75" hidden="1" customHeight="1" outlineLevel="1" thickBot="1">
      <c r="A575" s="163" t="s">
        <v>209</v>
      </c>
      <c r="B575" s="164"/>
      <c r="C575" s="165">
        <v>60</v>
      </c>
      <c r="D575" s="152">
        <v>843922</v>
      </c>
      <c r="E575" s="148"/>
      <c r="F575" s="148"/>
    </row>
    <row r="576" spans="1:6" ht="33.75" hidden="1" customHeight="1" outlineLevel="1">
      <c r="A576" s="144" t="s">
        <v>283</v>
      </c>
      <c r="B576" s="164"/>
      <c r="C576" s="165"/>
      <c r="D576" s="152"/>
      <c r="E576" s="148"/>
      <c r="F576" s="148"/>
    </row>
    <row r="577" spans="1:6" ht="33.75" hidden="1" customHeight="1" outlineLevel="1">
      <c r="A577" s="163" t="s">
        <v>211</v>
      </c>
      <c r="B577" s="164"/>
      <c r="C577" s="165">
        <v>807</v>
      </c>
      <c r="D577" s="152">
        <v>9036077</v>
      </c>
      <c r="E577" s="148"/>
      <c r="F577" s="148"/>
    </row>
    <row r="578" spans="1:6" ht="33.75" hidden="1" customHeight="1" outlineLevel="1">
      <c r="A578" s="163" t="s">
        <v>212</v>
      </c>
      <c r="B578" s="164"/>
      <c r="C578" s="165">
        <v>308</v>
      </c>
      <c r="D578" s="152">
        <v>3595284</v>
      </c>
      <c r="E578" s="148"/>
      <c r="F578" s="148"/>
    </row>
    <row r="579" spans="1:6" ht="33.75" hidden="1" customHeight="1" outlineLevel="1">
      <c r="A579" s="163" t="s">
        <v>213</v>
      </c>
      <c r="B579" s="164"/>
      <c r="C579" s="165">
        <v>408</v>
      </c>
      <c r="D579" s="152">
        <v>4986246</v>
      </c>
      <c r="E579" s="148"/>
      <c r="F579" s="148"/>
    </row>
    <row r="580" spans="1:6" ht="33.75" hidden="1" customHeight="1" outlineLevel="1">
      <c r="A580" s="163" t="s">
        <v>214</v>
      </c>
      <c r="B580" s="164"/>
      <c r="C580" s="165">
        <v>102</v>
      </c>
      <c r="D580" s="152">
        <v>1186376.8500000001</v>
      </c>
      <c r="E580" s="148"/>
      <c r="F580" s="148"/>
    </row>
    <row r="581" spans="1:6" ht="33.75" hidden="1" customHeight="1" outlineLevel="1">
      <c r="A581" s="163" t="s">
        <v>273</v>
      </c>
      <c r="B581" s="164"/>
      <c r="C581" s="165"/>
      <c r="D581" s="152"/>
      <c r="E581" s="148"/>
      <c r="F581" s="148"/>
    </row>
    <row r="582" spans="1:6" ht="33.75" hidden="1" customHeight="1" outlineLevel="1">
      <c r="A582" s="163" t="s">
        <v>215</v>
      </c>
      <c r="B582" s="164"/>
      <c r="C582" s="165">
        <v>36</v>
      </c>
      <c r="D582" s="152">
        <v>517424.75</v>
      </c>
      <c r="E582" s="148"/>
      <c r="F582" s="148"/>
    </row>
    <row r="583" spans="1:6" ht="33.75" hidden="1" customHeight="1" outlineLevel="1">
      <c r="A583" s="163" t="s">
        <v>216</v>
      </c>
      <c r="B583" s="164"/>
      <c r="C583" s="165">
        <v>0</v>
      </c>
      <c r="D583" s="152">
        <v>0</v>
      </c>
      <c r="E583" s="148"/>
      <c r="F583" s="148"/>
    </row>
    <row r="584" spans="1:6" ht="33.75" hidden="1" customHeight="1" outlineLevel="1">
      <c r="A584" s="163" t="s">
        <v>217</v>
      </c>
      <c r="B584" s="164"/>
      <c r="C584" s="165">
        <v>20.524485602199032</v>
      </c>
      <c r="D584" s="152">
        <v>253566.94235636131</v>
      </c>
      <c r="E584" s="148"/>
      <c r="F584" s="148"/>
    </row>
    <row r="585" spans="1:6" ht="33.75" hidden="1" customHeight="1" outlineLevel="1">
      <c r="A585" s="163" t="s">
        <v>218</v>
      </c>
      <c r="B585" s="164"/>
      <c r="C585" s="165">
        <v>274</v>
      </c>
      <c r="D585" s="152">
        <v>3204450.85</v>
      </c>
      <c r="E585" s="148"/>
      <c r="F585" s="148"/>
    </row>
    <row r="586" spans="1:6" ht="33.75" hidden="1" customHeight="1" outlineLevel="1">
      <c r="A586" s="163" t="s">
        <v>219</v>
      </c>
      <c r="B586" s="164"/>
      <c r="C586" s="165">
        <v>0</v>
      </c>
      <c r="D586" s="152">
        <v>0</v>
      </c>
      <c r="E586" s="148"/>
      <c r="F586" s="148"/>
    </row>
    <row r="587" spans="1:6" ht="33.75" hidden="1" customHeight="1" outlineLevel="1">
      <c r="A587" s="163" t="s">
        <v>323</v>
      </c>
      <c r="B587" s="164"/>
      <c r="C587" s="165">
        <v>0</v>
      </c>
      <c r="D587" s="152">
        <v>0</v>
      </c>
      <c r="E587" s="148"/>
      <c r="F587" s="148"/>
    </row>
    <row r="588" spans="1:6" ht="33.75" hidden="1" customHeight="1" outlineLevel="1">
      <c r="A588" s="163" t="s">
        <v>220</v>
      </c>
      <c r="B588" s="164"/>
      <c r="C588" s="165">
        <v>0</v>
      </c>
      <c r="D588" s="152">
        <v>0</v>
      </c>
      <c r="E588" s="148"/>
      <c r="F588" s="148"/>
    </row>
    <row r="589" spans="1:6" ht="33.75" hidden="1" customHeight="1" outlineLevel="1">
      <c r="A589" s="163" t="s">
        <v>221</v>
      </c>
      <c r="B589" s="164"/>
      <c r="C589" s="165">
        <v>0</v>
      </c>
      <c r="D589" s="152">
        <v>0</v>
      </c>
      <c r="E589" s="148"/>
      <c r="F589" s="148"/>
    </row>
    <row r="590" spans="1:6" ht="33.75" hidden="1" customHeight="1" outlineLevel="1">
      <c r="A590" s="163" t="s">
        <v>274</v>
      </c>
      <c r="B590" s="164"/>
      <c r="C590" s="165">
        <v>0</v>
      </c>
      <c r="D590" s="152">
        <v>0</v>
      </c>
      <c r="E590" s="148"/>
      <c r="F590" s="148"/>
    </row>
    <row r="591" spans="1:6" ht="33.75" hidden="1" customHeight="1" outlineLevel="1">
      <c r="A591" s="163" t="s">
        <v>222</v>
      </c>
      <c r="B591" s="164"/>
      <c r="C591" s="165">
        <v>443</v>
      </c>
      <c r="D591" s="152">
        <v>4766003.84</v>
      </c>
      <c r="E591" s="148"/>
      <c r="F591" s="148"/>
    </row>
    <row r="592" spans="1:6" ht="33.75" hidden="1" customHeight="1" outlineLevel="1">
      <c r="A592" s="163" t="s">
        <v>278</v>
      </c>
      <c r="B592" s="164"/>
      <c r="C592" s="165">
        <v>24</v>
      </c>
      <c r="D592" s="152">
        <v>353386.5</v>
      </c>
      <c r="E592" s="148"/>
      <c r="F592" s="148"/>
    </row>
    <row r="593" spans="1:6" ht="33.75" hidden="1" customHeight="1" outlineLevel="1">
      <c r="A593" s="163" t="s">
        <v>223</v>
      </c>
      <c r="B593" s="164"/>
      <c r="C593" s="165">
        <v>781</v>
      </c>
      <c r="D593" s="152">
        <v>3097893.8899999997</v>
      </c>
      <c r="E593" s="148"/>
      <c r="F593" s="148"/>
    </row>
    <row r="594" spans="1:6" ht="33.75" hidden="1" customHeight="1" outlineLevel="1">
      <c r="A594" s="163" t="s">
        <v>224</v>
      </c>
      <c r="B594" s="164"/>
      <c r="C594" s="165">
        <v>45</v>
      </c>
      <c r="D594" s="152">
        <v>528919.6</v>
      </c>
      <c r="E594" s="148"/>
      <c r="F594" s="148"/>
    </row>
    <row r="595" spans="1:6" ht="33.75" hidden="1" customHeight="1" outlineLevel="1">
      <c r="A595" s="163" t="s">
        <v>225</v>
      </c>
      <c r="B595" s="164"/>
      <c r="C595" s="165">
        <v>41</v>
      </c>
      <c r="D595" s="152">
        <v>592394.69999999995</v>
      </c>
      <c r="E595" s="148"/>
      <c r="F595" s="148"/>
    </row>
    <row r="596" spans="1:6" ht="14.1" customHeight="1" collapsed="1">
      <c r="A596" s="167" t="s">
        <v>311</v>
      </c>
      <c r="B596" s="164">
        <v>4000</v>
      </c>
      <c r="C596" s="165">
        <f>SUM($C$568:$C$595)</f>
        <v>4001.5244856021991</v>
      </c>
      <c r="D596" s="152">
        <f>SUM($D$568:$D$595)</f>
        <v>40694467.422356375</v>
      </c>
      <c r="E596" s="148"/>
      <c r="F596" s="148"/>
    </row>
    <row r="597" spans="1:6" ht="33.75" hidden="1" customHeight="1" outlineLevel="1">
      <c r="A597" s="163" t="s">
        <v>272</v>
      </c>
      <c r="B597" s="164"/>
      <c r="C597" s="165">
        <v>1</v>
      </c>
      <c r="D597" s="152">
        <v>9412</v>
      </c>
      <c r="E597" s="148"/>
      <c r="F597" s="148"/>
    </row>
    <row r="598" spans="1:6" ht="33.75" hidden="1" customHeight="1" outlineLevel="1">
      <c r="A598" s="163" t="s">
        <v>203</v>
      </c>
      <c r="B598" s="164"/>
      <c r="C598" s="165">
        <v>60</v>
      </c>
      <c r="D598" s="152">
        <v>956200</v>
      </c>
      <c r="E598" s="148"/>
      <c r="F598" s="148"/>
    </row>
    <row r="599" spans="1:6" ht="33.75" hidden="1" customHeight="1" outlineLevel="1">
      <c r="A599" s="163" t="s">
        <v>204</v>
      </c>
      <c r="B599" s="164"/>
      <c r="C599" s="165">
        <v>11</v>
      </c>
      <c r="D599" s="152">
        <v>137344</v>
      </c>
      <c r="E599" s="148"/>
      <c r="F599" s="148"/>
    </row>
    <row r="600" spans="1:6" ht="33.75" hidden="1" customHeight="1" outlineLevel="1">
      <c r="A600" s="163" t="s">
        <v>205</v>
      </c>
      <c r="B600" s="164"/>
      <c r="C600" s="166"/>
      <c r="D600" s="151"/>
      <c r="E600" s="148"/>
      <c r="F600" s="148"/>
    </row>
    <row r="601" spans="1:6" ht="33.75" hidden="1" customHeight="1" outlineLevel="1">
      <c r="A601" s="163" t="s">
        <v>206</v>
      </c>
      <c r="B601" s="164"/>
      <c r="C601" s="166">
        <v>0</v>
      </c>
      <c r="D601" s="151">
        <v>0</v>
      </c>
      <c r="E601" s="148"/>
      <c r="F601" s="148"/>
    </row>
    <row r="602" spans="1:6" ht="33.75" hidden="1" customHeight="1" outlineLevel="1">
      <c r="A602" s="163" t="s">
        <v>207</v>
      </c>
      <c r="B602" s="164"/>
      <c r="C602" s="166">
        <v>3</v>
      </c>
      <c r="D602" s="151">
        <v>64824</v>
      </c>
      <c r="E602" s="148"/>
      <c r="F602" s="148"/>
    </row>
    <row r="603" spans="1:6" ht="33.75" hidden="1" customHeight="1" outlineLevel="1">
      <c r="A603" s="163" t="s">
        <v>208</v>
      </c>
      <c r="B603" s="164"/>
      <c r="C603" s="165">
        <v>283</v>
      </c>
      <c r="D603" s="152">
        <v>4289611</v>
      </c>
      <c r="E603" s="148"/>
      <c r="F603" s="148"/>
    </row>
    <row r="604" spans="1:6" ht="33.75" hidden="1" customHeight="1" outlineLevel="1" thickBot="1">
      <c r="A604" s="163" t="s">
        <v>209</v>
      </c>
      <c r="B604" s="164"/>
      <c r="C604" s="165">
        <v>31</v>
      </c>
      <c r="D604" s="152">
        <v>543147</v>
      </c>
      <c r="E604" s="148"/>
      <c r="F604" s="148"/>
    </row>
    <row r="605" spans="1:6" ht="33.75" hidden="1" customHeight="1" outlineLevel="1">
      <c r="A605" s="144" t="s">
        <v>283</v>
      </c>
      <c r="B605" s="164"/>
      <c r="C605" s="165"/>
      <c r="D605" s="152"/>
      <c r="E605" s="148"/>
      <c r="F605" s="148"/>
    </row>
    <row r="606" spans="1:6" ht="33.75" hidden="1" customHeight="1" outlineLevel="1">
      <c r="A606" s="163" t="s">
        <v>211</v>
      </c>
      <c r="B606" s="164"/>
      <c r="C606" s="165">
        <v>434</v>
      </c>
      <c r="D606" s="152">
        <v>6460905</v>
      </c>
      <c r="E606" s="148"/>
      <c r="F606" s="148"/>
    </row>
    <row r="607" spans="1:6" ht="33.75" hidden="1" customHeight="1" outlineLevel="1">
      <c r="A607" s="163" t="s">
        <v>212</v>
      </c>
      <c r="B607" s="164"/>
      <c r="C607" s="165">
        <v>153</v>
      </c>
      <c r="D607" s="152">
        <v>2327281</v>
      </c>
      <c r="E607" s="148"/>
      <c r="F607" s="148"/>
    </row>
    <row r="608" spans="1:6" ht="33.75" hidden="1" customHeight="1" outlineLevel="1">
      <c r="A608" s="163" t="s">
        <v>213</v>
      </c>
      <c r="B608" s="164"/>
      <c r="C608" s="165">
        <v>301</v>
      </c>
      <c r="D608" s="152">
        <v>4612063</v>
      </c>
      <c r="E608" s="148"/>
      <c r="F608" s="148"/>
    </row>
    <row r="609" spans="1:6" ht="33.75" hidden="1" customHeight="1" outlineLevel="1">
      <c r="A609" s="163" t="s">
        <v>214</v>
      </c>
      <c r="B609" s="164"/>
      <c r="C609" s="165">
        <v>63</v>
      </c>
      <c r="D609" s="152">
        <v>860353</v>
      </c>
      <c r="E609" s="148"/>
      <c r="F609" s="148"/>
    </row>
    <row r="610" spans="1:6" ht="33.75" hidden="1" customHeight="1" outlineLevel="1">
      <c r="A610" s="163" t="s">
        <v>273</v>
      </c>
      <c r="B610" s="164"/>
      <c r="C610" s="165"/>
      <c r="D610" s="152"/>
      <c r="E610" s="148"/>
      <c r="F610" s="148"/>
    </row>
    <row r="611" spans="1:6" ht="33.75" hidden="1" customHeight="1" outlineLevel="1">
      <c r="A611" s="163" t="s">
        <v>215</v>
      </c>
      <c r="B611" s="164"/>
      <c r="C611" s="165">
        <v>14</v>
      </c>
      <c r="D611" s="152">
        <v>231331</v>
      </c>
      <c r="E611" s="148"/>
      <c r="F611" s="148"/>
    </row>
    <row r="612" spans="1:6" ht="33.75" hidden="1" customHeight="1" outlineLevel="1">
      <c r="A612" s="163" t="s">
        <v>216</v>
      </c>
      <c r="B612" s="164"/>
      <c r="C612" s="165">
        <v>0</v>
      </c>
      <c r="D612" s="152">
        <v>0</v>
      </c>
      <c r="E612" s="148"/>
      <c r="F612" s="148"/>
    </row>
    <row r="613" spans="1:6" ht="33.75" hidden="1" customHeight="1" outlineLevel="1">
      <c r="A613" s="163" t="s">
        <v>217</v>
      </c>
      <c r="B613" s="164"/>
      <c r="C613" s="165">
        <v>12.545995569907396</v>
      </c>
      <c r="D613" s="152">
        <v>188954.7389294036</v>
      </c>
      <c r="E613" s="148"/>
      <c r="F613" s="148"/>
    </row>
    <row r="614" spans="1:6" ht="33.75" hidden="1" customHeight="1" outlineLevel="1">
      <c r="A614" s="163" t="s">
        <v>218</v>
      </c>
      <c r="B614" s="164"/>
      <c r="C614" s="165">
        <v>167</v>
      </c>
      <c r="D614" s="152">
        <v>2446294.25</v>
      </c>
      <c r="E614" s="148"/>
      <c r="F614" s="148"/>
    </row>
    <row r="615" spans="1:6" ht="33.75" hidden="1" customHeight="1" outlineLevel="1">
      <c r="A615" s="163" t="s">
        <v>219</v>
      </c>
      <c r="B615" s="164"/>
      <c r="C615" s="165">
        <v>0</v>
      </c>
      <c r="D615" s="152">
        <v>0</v>
      </c>
      <c r="E615" s="148"/>
      <c r="F615" s="148"/>
    </row>
    <row r="616" spans="1:6" ht="33.75" hidden="1" customHeight="1" outlineLevel="1">
      <c r="A616" s="163" t="s">
        <v>323</v>
      </c>
      <c r="B616" s="164"/>
      <c r="C616" s="165">
        <v>0</v>
      </c>
      <c r="D616" s="152">
        <v>0</v>
      </c>
      <c r="E616" s="148"/>
      <c r="F616" s="148"/>
    </row>
    <row r="617" spans="1:6" ht="33.75" hidden="1" customHeight="1" outlineLevel="1">
      <c r="A617" s="163" t="s">
        <v>220</v>
      </c>
      <c r="B617" s="164"/>
      <c r="C617" s="165">
        <v>0</v>
      </c>
      <c r="D617" s="152">
        <v>0</v>
      </c>
      <c r="E617" s="148"/>
      <c r="F617" s="148"/>
    </row>
    <row r="618" spans="1:6" ht="33.75" hidden="1" customHeight="1" outlineLevel="1">
      <c r="A618" s="163" t="s">
        <v>221</v>
      </c>
      <c r="B618" s="164"/>
      <c r="C618" s="165">
        <v>0</v>
      </c>
      <c r="D618" s="152">
        <v>0</v>
      </c>
      <c r="E618" s="148"/>
      <c r="F618" s="148"/>
    </row>
    <row r="619" spans="1:6" ht="33.75" hidden="1" customHeight="1" outlineLevel="1">
      <c r="A619" s="163" t="s">
        <v>274</v>
      </c>
      <c r="B619" s="164"/>
      <c r="C619" s="165">
        <v>0</v>
      </c>
      <c r="D619" s="152">
        <v>0</v>
      </c>
      <c r="E619" s="148"/>
      <c r="F619" s="148"/>
    </row>
    <row r="620" spans="1:6" ht="33.75" hidden="1" customHeight="1" outlineLevel="1">
      <c r="A620" s="163" t="s">
        <v>222</v>
      </c>
      <c r="B620" s="164"/>
      <c r="C620" s="165">
        <v>259</v>
      </c>
      <c r="D620" s="152">
        <v>3526368.92</v>
      </c>
      <c r="E620" s="148"/>
      <c r="F620" s="148"/>
    </row>
    <row r="621" spans="1:6" ht="33.75" hidden="1" customHeight="1" outlineLevel="1">
      <c r="A621" s="163" t="s">
        <v>278</v>
      </c>
      <c r="B621" s="164"/>
      <c r="C621" s="165">
        <v>13</v>
      </c>
      <c r="D621" s="152">
        <v>216197.5</v>
      </c>
      <c r="E621" s="148"/>
      <c r="F621" s="148"/>
    </row>
    <row r="622" spans="1:6" ht="33.75" hidden="1" customHeight="1" outlineLevel="1">
      <c r="A622" s="163" t="s">
        <v>223</v>
      </c>
      <c r="B622" s="164"/>
      <c r="C622" s="165">
        <v>421</v>
      </c>
      <c r="D622" s="152">
        <v>2089577.4300000002</v>
      </c>
      <c r="E622" s="148"/>
      <c r="F622" s="148"/>
    </row>
    <row r="623" spans="1:6" ht="33.75" hidden="1" customHeight="1" outlineLevel="1">
      <c r="A623" s="163" t="s">
        <v>224</v>
      </c>
      <c r="B623" s="164"/>
      <c r="C623" s="165">
        <v>19</v>
      </c>
      <c r="D623" s="152">
        <v>261808.83</v>
      </c>
      <c r="E623" s="148"/>
      <c r="F623" s="148"/>
    </row>
    <row r="624" spans="1:6" ht="33.75" hidden="1" customHeight="1" outlineLevel="1">
      <c r="A624" s="163" t="s">
        <v>225</v>
      </c>
      <c r="B624" s="164"/>
      <c r="C624" s="165">
        <v>13</v>
      </c>
      <c r="D624" s="152">
        <v>251290.75</v>
      </c>
      <c r="E624" s="148"/>
      <c r="F624" s="148"/>
    </row>
    <row r="625" spans="1:6" ht="14.1" customHeight="1" collapsed="1">
      <c r="A625" s="167" t="s">
        <v>312</v>
      </c>
      <c r="B625" s="164">
        <v>5000</v>
      </c>
      <c r="C625" s="165">
        <f>SUM($C$597:$C$624)</f>
        <v>2258.5459955699071</v>
      </c>
      <c r="D625" s="152">
        <f>SUM($D$597:$D$624)</f>
        <v>29472963.418929398</v>
      </c>
      <c r="E625" s="148"/>
      <c r="F625" s="148"/>
    </row>
    <row r="626" spans="1:6" ht="33.75" hidden="1" customHeight="1" outlineLevel="1">
      <c r="A626" s="163" t="s">
        <v>272</v>
      </c>
      <c r="B626" s="164"/>
      <c r="C626" s="165">
        <v>3</v>
      </c>
      <c r="D626" s="152">
        <v>120889</v>
      </c>
      <c r="E626" s="148"/>
      <c r="F626" s="148"/>
    </row>
    <row r="627" spans="1:6" ht="33.75" hidden="1" customHeight="1" outlineLevel="1">
      <c r="A627" s="163" t="s">
        <v>203</v>
      </c>
      <c r="B627" s="164"/>
      <c r="C627" s="165">
        <v>124</v>
      </c>
      <c r="D627" s="152">
        <v>2985462</v>
      </c>
      <c r="E627" s="148"/>
      <c r="F627" s="148"/>
    </row>
    <row r="628" spans="1:6" ht="33.75" hidden="1" customHeight="1" outlineLevel="1">
      <c r="A628" s="163" t="s">
        <v>204</v>
      </c>
      <c r="B628" s="164"/>
      <c r="C628" s="165">
        <v>33</v>
      </c>
      <c r="D628" s="152">
        <v>714222.75</v>
      </c>
      <c r="E628" s="148"/>
      <c r="F628" s="148"/>
    </row>
    <row r="629" spans="1:6" ht="33.75" hidden="1" customHeight="1" outlineLevel="1">
      <c r="A629" s="163" t="s">
        <v>205</v>
      </c>
      <c r="B629" s="164"/>
      <c r="C629" s="166"/>
      <c r="D629" s="151"/>
      <c r="E629" s="148"/>
      <c r="F629" s="148"/>
    </row>
    <row r="630" spans="1:6" ht="33.75" hidden="1" customHeight="1" outlineLevel="1">
      <c r="A630" s="163" t="s">
        <v>206</v>
      </c>
      <c r="B630" s="164"/>
      <c r="C630" s="166">
        <v>0</v>
      </c>
      <c r="D630" s="151">
        <v>0</v>
      </c>
      <c r="E630" s="148"/>
      <c r="F630" s="148"/>
    </row>
    <row r="631" spans="1:6" ht="33.75" hidden="1" customHeight="1" outlineLevel="1">
      <c r="A631" s="163" t="s">
        <v>207</v>
      </c>
      <c r="B631" s="164"/>
      <c r="C631" s="166">
        <v>4</v>
      </c>
      <c r="D631" s="151">
        <v>77645</v>
      </c>
      <c r="E631" s="148"/>
      <c r="F631" s="148"/>
    </row>
    <row r="632" spans="1:6" ht="33.75" hidden="1" customHeight="1" outlineLevel="1">
      <c r="A632" s="163" t="s">
        <v>208</v>
      </c>
      <c r="B632" s="164"/>
      <c r="C632" s="165">
        <v>760</v>
      </c>
      <c r="D632" s="152">
        <v>18267369</v>
      </c>
      <c r="E632" s="148"/>
      <c r="F632" s="148"/>
    </row>
    <row r="633" spans="1:6" ht="33.75" hidden="1" customHeight="1" outlineLevel="1" thickBot="1">
      <c r="A633" s="163" t="s">
        <v>209</v>
      </c>
      <c r="B633" s="164"/>
      <c r="C633" s="165">
        <v>116</v>
      </c>
      <c r="D633" s="152">
        <v>2758296</v>
      </c>
      <c r="E633" s="148"/>
      <c r="F633" s="148"/>
    </row>
    <row r="634" spans="1:6" ht="33.75" hidden="1" customHeight="1" outlineLevel="1">
      <c r="A634" s="144" t="s">
        <v>283</v>
      </c>
      <c r="B634" s="164"/>
      <c r="C634" s="165"/>
      <c r="D634" s="152"/>
      <c r="E634" s="148"/>
      <c r="F634" s="148"/>
    </row>
    <row r="635" spans="1:6" ht="33.75" hidden="1" customHeight="1" outlineLevel="1">
      <c r="A635" s="163" t="s">
        <v>211</v>
      </c>
      <c r="B635" s="164"/>
      <c r="C635" s="165">
        <v>1111</v>
      </c>
      <c r="D635" s="152">
        <v>26103622</v>
      </c>
      <c r="E635" s="148"/>
      <c r="F635" s="148"/>
    </row>
    <row r="636" spans="1:6" ht="33.75" hidden="1" customHeight="1" outlineLevel="1">
      <c r="A636" s="163" t="s">
        <v>212</v>
      </c>
      <c r="B636" s="164"/>
      <c r="C636" s="165">
        <v>308</v>
      </c>
      <c r="D636" s="152">
        <v>7300320</v>
      </c>
      <c r="E636" s="148"/>
      <c r="F636" s="148"/>
    </row>
    <row r="637" spans="1:6" ht="33.75" hidden="1" customHeight="1" outlineLevel="1">
      <c r="A637" s="163" t="s">
        <v>213</v>
      </c>
      <c r="B637" s="164"/>
      <c r="C637" s="165">
        <v>924</v>
      </c>
      <c r="D637" s="152">
        <v>22249460</v>
      </c>
      <c r="E637" s="148"/>
      <c r="F637" s="148"/>
    </row>
    <row r="638" spans="1:6" ht="33.75" hidden="1" customHeight="1" outlineLevel="1">
      <c r="A638" s="163" t="s">
        <v>214</v>
      </c>
      <c r="B638" s="164"/>
      <c r="C638" s="165">
        <v>119</v>
      </c>
      <c r="D638" s="152">
        <v>2570956.5299999998</v>
      </c>
      <c r="E638" s="148"/>
      <c r="F638" s="148"/>
    </row>
    <row r="639" spans="1:6" ht="33.75" hidden="1" customHeight="1" outlineLevel="1">
      <c r="A639" s="163" t="s">
        <v>273</v>
      </c>
      <c r="B639" s="164"/>
      <c r="C639" s="165"/>
      <c r="D639" s="152"/>
      <c r="E639" s="148"/>
      <c r="F639" s="148"/>
    </row>
    <row r="640" spans="1:6" ht="33.75" hidden="1" customHeight="1" outlineLevel="1">
      <c r="A640" s="163" t="s">
        <v>215</v>
      </c>
      <c r="B640" s="164"/>
      <c r="C640" s="165">
        <v>31</v>
      </c>
      <c r="D640" s="152">
        <v>863185.55</v>
      </c>
      <c r="E640" s="148"/>
      <c r="F640" s="148"/>
    </row>
    <row r="641" spans="1:6" ht="33.75" hidden="1" customHeight="1" outlineLevel="1">
      <c r="A641" s="163" t="s">
        <v>216</v>
      </c>
      <c r="B641" s="164"/>
      <c r="C641" s="165">
        <v>0</v>
      </c>
      <c r="D641" s="152">
        <v>0</v>
      </c>
      <c r="E641" s="148"/>
      <c r="F641" s="148"/>
    </row>
    <row r="642" spans="1:6" ht="33.75" hidden="1" customHeight="1" outlineLevel="1">
      <c r="A642" s="163" t="s">
        <v>217</v>
      </c>
      <c r="B642" s="164"/>
      <c r="C642" s="165">
        <v>11.318993354861094</v>
      </c>
      <c r="D642" s="152">
        <v>287097.15364583523</v>
      </c>
      <c r="E642" s="148"/>
      <c r="F642" s="148"/>
    </row>
    <row r="643" spans="1:6" ht="33.75" hidden="1" customHeight="1" outlineLevel="1">
      <c r="A643" s="163" t="s">
        <v>218</v>
      </c>
      <c r="B643" s="164"/>
      <c r="C643" s="165">
        <v>383</v>
      </c>
      <c r="D643" s="152">
        <v>9169188.4600000009</v>
      </c>
      <c r="E643" s="148"/>
      <c r="F643" s="148"/>
    </row>
    <row r="644" spans="1:6" ht="33.75" hidden="1" customHeight="1" outlineLevel="1">
      <c r="A644" s="163" t="s">
        <v>219</v>
      </c>
      <c r="B644" s="164"/>
      <c r="C644" s="165">
        <v>0</v>
      </c>
      <c r="D644" s="152">
        <v>0</v>
      </c>
      <c r="E644" s="148"/>
      <c r="F644" s="148"/>
    </row>
    <row r="645" spans="1:6" ht="33.75" hidden="1" customHeight="1" outlineLevel="1">
      <c r="A645" s="163" t="s">
        <v>323</v>
      </c>
      <c r="B645" s="164"/>
      <c r="C645" s="165">
        <v>0</v>
      </c>
      <c r="D645" s="152">
        <v>0</v>
      </c>
      <c r="E645" s="148"/>
      <c r="F645" s="148"/>
    </row>
    <row r="646" spans="1:6" ht="33.75" hidden="1" customHeight="1" outlineLevel="1">
      <c r="A646" s="163" t="s">
        <v>220</v>
      </c>
      <c r="B646" s="164"/>
      <c r="C646" s="165">
        <v>1</v>
      </c>
      <c r="D646" s="152">
        <v>40381</v>
      </c>
      <c r="E646" s="148"/>
      <c r="F646" s="148"/>
    </row>
    <row r="647" spans="1:6" ht="33.75" hidden="1" customHeight="1" outlineLevel="1">
      <c r="A647" s="163" t="s">
        <v>221</v>
      </c>
      <c r="B647" s="164"/>
      <c r="C647" s="165">
        <v>0</v>
      </c>
      <c r="D647" s="152">
        <v>0</v>
      </c>
      <c r="E647" s="148"/>
      <c r="F647" s="148"/>
    </row>
    <row r="648" spans="1:6" ht="33.75" hidden="1" customHeight="1" outlineLevel="1">
      <c r="A648" s="163" t="s">
        <v>274</v>
      </c>
      <c r="B648" s="164"/>
      <c r="C648" s="165">
        <v>0</v>
      </c>
      <c r="D648" s="152">
        <v>0</v>
      </c>
      <c r="E648" s="148"/>
      <c r="F648" s="148"/>
    </row>
    <row r="649" spans="1:6" ht="33.75" hidden="1" customHeight="1" outlineLevel="1">
      <c r="A649" s="163" t="s">
        <v>222</v>
      </c>
      <c r="B649" s="164"/>
      <c r="C649" s="165">
        <v>594</v>
      </c>
      <c r="D649" s="152">
        <v>13425893.519999998</v>
      </c>
      <c r="E649" s="148"/>
      <c r="F649" s="148"/>
    </row>
    <row r="650" spans="1:6" ht="33.75" hidden="1" customHeight="1" outlineLevel="1">
      <c r="A650" s="163" t="s">
        <v>278</v>
      </c>
      <c r="B650" s="164"/>
      <c r="C650" s="165">
        <v>12</v>
      </c>
      <c r="D650" s="152">
        <v>227673</v>
      </c>
      <c r="E650" s="148"/>
      <c r="F650" s="148"/>
    </row>
    <row r="651" spans="1:6" ht="33.75" hidden="1" customHeight="1" outlineLevel="1">
      <c r="A651" s="163" t="s">
        <v>223</v>
      </c>
      <c r="B651" s="164"/>
      <c r="C651" s="165">
        <v>739</v>
      </c>
      <c r="D651" s="152">
        <v>5826865.5899999999</v>
      </c>
      <c r="E651" s="148"/>
      <c r="F651" s="148"/>
    </row>
    <row r="652" spans="1:6" ht="33.75" hidden="1" customHeight="1" outlineLevel="1">
      <c r="A652" s="163" t="s">
        <v>224</v>
      </c>
      <c r="B652" s="164"/>
      <c r="C652" s="165">
        <v>23</v>
      </c>
      <c r="D652" s="152">
        <v>542465.75</v>
      </c>
      <c r="E652" s="148"/>
      <c r="F652" s="148"/>
    </row>
    <row r="653" spans="1:6" ht="33.75" hidden="1" customHeight="1" outlineLevel="1">
      <c r="A653" s="163" t="s">
        <v>225</v>
      </c>
      <c r="B653" s="164"/>
      <c r="C653" s="165">
        <v>33</v>
      </c>
      <c r="D653" s="152">
        <v>1067281.3999999999</v>
      </c>
      <c r="E653" s="148"/>
      <c r="F653" s="148"/>
    </row>
    <row r="654" spans="1:6" ht="14.1" customHeight="1" collapsed="1">
      <c r="A654" s="167" t="s">
        <v>313</v>
      </c>
      <c r="B654" s="164">
        <v>15000</v>
      </c>
      <c r="C654" s="165">
        <f>SUM($C$626:$C$653)</f>
        <v>5329.318993354861</v>
      </c>
      <c r="D654" s="152">
        <f>SUM($D$626:$D$653)</f>
        <v>114598273.70364584</v>
      </c>
      <c r="E654" s="148"/>
      <c r="F654" s="148"/>
    </row>
    <row r="655" spans="1:6" ht="33.75" hidden="1" customHeight="1" outlineLevel="1">
      <c r="A655" s="163" t="s">
        <v>272</v>
      </c>
      <c r="B655" s="164"/>
      <c r="C655" s="165">
        <v>2</v>
      </c>
      <c r="D655" s="152">
        <v>100372</v>
      </c>
      <c r="E655" s="148"/>
      <c r="F655" s="148"/>
    </row>
    <row r="656" spans="1:6" ht="33.75" hidden="1" customHeight="1" outlineLevel="1">
      <c r="A656" s="163" t="s">
        <v>203</v>
      </c>
      <c r="B656" s="164"/>
      <c r="C656" s="165">
        <v>2</v>
      </c>
      <c r="D656" s="152">
        <v>22165</v>
      </c>
      <c r="E656" s="148"/>
      <c r="F656" s="148"/>
    </row>
    <row r="657" spans="1:6" ht="33.75" hidden="1" customHeight="1" outlineLevel="1">
      <c r="A657" s="163" t="s">
        <v>204</v>
      </c>
      <c r="B657" s="164"/>
      <c r="C657" s="165">
        <v>2</v>
      </c>
      <c r="D657" s="152">
        <v>125141.5</v>
      </c>
      <c r="E657" s="148"/>
      <c r="F657" s="148"/>
    </row>
    <row r="658" spans="1:6" ht="33.75" hidden="1" customHeight="1" outlineLevel="1">
      <c r="A658" s="163" t="s">
        <v>205</v>
      </c>
      <c r="B658" s="164"/>
      <c r="C658" s="166"/>
      <c r="D658" s="151"/>
      <c r="E658" s="148"/>
      <c r="F658" s="148"/>
    </row>
    <row r="659" spans="1:6" ht="33.75" hidden="1" customHeight="1" outlineLevel="1">
      <c r="A659" s="163" t="s">
        <v>206</v>
      </c>
      <c r="B659" s="164"/>
      <c r="C659" s="166">
        <v>0</v>
      </c>
      <c r="D659" s="151">
        <v>0</v>
      </c>
      <c r="E659" s="148"/>
      <c r="F659" s="148"/>
    </row>
    <row r="660" spans="1:6" ht="33.75" hidden="1" customHeight="1" outlineLevel="1">
      <c r="A660" s="163" t="s">
        <v>207</v>
      </c>
      <c r="B660" s="164"/>
      <c r="C660" s="166">
        <v>2</v>
      </c>
      <c r="D660" s="151">
        <v>148708</v>
      </c>
      <c r="E660" s="148"/>
      <c r="F660" s="148"/>
    </row>
    <row r="661" spans="1:6" ht="33.75" hidden="1" customHeight="1" outlineLevel="1">
      <c r="A661" s="163" t="s">
        <v>208</v>
      </c>
      <c r="B661" s="164"/>
      <c r="C661" s="165">
        <v>203</v>
      </c>
      <c r="D661" s="152">
        <v>8707936</v>
      </c>
      <c r="E661" s="148"/>
      <c r="F661" s="148"/>
    </row>
    <row r="662" spans="1:6" ht="33.75" hidden="1" customHeight="1" outlineLevel="1" thickBot="1">
      <c r="A662" s="163" t="s">
        <v>209</v>
      </c>
      <c r="B662" s="164"/>
      <c r="C662" s="165">
        <v>73</v>
      </c>
      <c r="D662" s="152">
        <v>3100858</v>
      </c>
      <c r="E662" s="148"/>
      <c r="F662" s="148"/>
    </row>
    <row r="663" spans="1:6" ht="33.75" hidden="1" customHeight="1" outlineLevel="1">
      <c r="A663" s="144" t="s">
        <v>283</v>
      </c>
      <c r="B663" s="164"/>
      <c r="C663" s="165"/>
      <c r="D663" s="152"/>
      <c r="E663" s="148"/>
      <c r="F663" s="148"/>
    </row>
    <row r="664" spans="1:6" ht="33.75" hidden="1" customHeight="1" outlineLevel="1">
      <c r="A664" s="163" t="s">
        <v>211</v>
      </c>
      <c r="B664" s="164"/>
      <c r="C664" s="165">
        <v>308</v>
      </c>
      <c r="D664" s="152">
        <v>13130220</v>
      </c>
      <c r="E664" s="148"/>
      <c r="F664" s="148"/>
    </row>
    <row r="665" spans="1:6" ht="33.75" hidden="1" customHeight="1" outlineLevel="1">
      <c r="A665" s="163" t="s">
        <v>212</v>
      </c>
      <c r="B665" s="164"/>
      <c r="C665" s="165">
        <v>42</v>
      </c>
      <c r="D665" s="152">
        <v>2074849</v>
      </c>
      <c r="E665" s="148"/>
      <c r="F665" s="148"/>
    </row>
    <row r="666" spans="1:6" ht="33.75" hidden="1" customHeight="1" outlineLevel="1">
      <c r="A666" s="163" t="s">
        <v>213</v>
      </c>
      <c r="B666" s="164"/>
      <c r="C666" s="165">
        <v>339</v>
      </c>
      <c r="D666" s="152">
        <v>14055468</v>
      </c>
      <c r="E666" s="148"/>
      <c r="F666" s="148"/>
    </row>
    <row r="667" spans="1:6" ht="33.75" hidden="1" customHeight="1" outlineLevel="1">
      <c r="A667" s="163" t="s">
        <v>214</v>
      </c>
      <c r="B667" s="164"/>
      <c r="C667" s="165">
        <v>11</v>
      </c>
      <c r="D667" s="152">
        <v>585409.5</v>
      </c>
      <c r="E667" s="148"/>
      <c r="F667" s="148"/>
    </row>
    <row r="668" spans="1:6" ht="33.75" hidden="1" customHeight="1" outlineLevel="1">
      <c r="A668" s="163" t="s">
        <v>273</v>
      </c>
      <c r="B668" s="164"/>
      <c r="C668" s="165"/>
      <c r="D668" s="152"/>
      <c r="E668" s="148"/>
      <c r="F668" s="148"/>
    </row>
    <row r="669" spans="1:6" ht="33.75" hidden="1" customHeight="1" outlineLevel="1">
      <c r="A669" s="163" t="s">
        <v>215</v>
      </c>
      <c r="B669" s="164"/>
      <c r="C669" s="165">
        <v>2</v>
      </c>
      <c r="D669" s="152">
        <v>137913</v>
      </c>
      <c r="E669" s="148"/>
      <c r="F669" s="148"/>
    </row>
    <row r="670" spans="1:6" ht="33.75" hidden="1" customHeight="1" outlineLevel="1">
      <c r="A670" s="163" t="s">
        <v>216</v>
      </c>
      <c r="B670" s="164"/>
      <c r="C670" s="165">
        <v>0</v>
      </c>
      <c r="D670" s="152">
        <v>0</v>
      </c>
      <c r="E670" s="148"/>
      <c r="F670" s="148"/>
    </row>
    <row r="671" spans="1:6" ht="33.75" hidden="1" customHeight="1" outlineLevel="1">
      <c r="A671" s="163" t="s">
        <v>217</v>
      </c>
      <c r="B671" s="164"/>
      <c r="C671" s="165">
        <v>1</v>
      </c>
      <c r="D671" s="152">
        <v>130721.1212994454</v>
      </c>
      <c r="E671" s="148"/>
      <c r="F671" s="148"/>
    </row>
    <row r="672" spans="1:6" ht="33.75" hidden="1" customHeight="1" outlineLevel="1">
      <c r="A672" s="163" t="s">
        <v>218</v>
      </c>
      <c r="B672" s="164"/>
      <c r="C672" s="165">
        <v>115</v>
      </c>
      <c r="D672" s="152">
        <v>4524698.3000000007</v>
      </c>
      <c r="E672" s="148"/>
      <c r="F672" s="148"/>
    </row>
    <row r="673" spans="1:6" ht="33.75" hidden="1" customHeight="1" outlineLevel="1">
      <c r="A673" s="163" t="s">
        <v>219</v>
      </c>
      <c r="B673" s="164"/>
      <c r="C673" s="165">
        <v>0</v>
      </c>
      <c r="D673" s="152">
        <v>0</v>
      </c>
      <c r="E673" s="148"/>
      <c r="F673" s="148"/>
    </row>
    <row r="674" spans="1:6" ht="33.75" hidden="1" customHeight="1" outlineLevel="1">
      <c r="A674" s="163" t="s">
        <v>323</v>
      </c>
      <c r="B674" s="164"/>
      <c r="C674" s="165">
        <v>0</v>
      </c>
      <c r="D674" s="152">
        <v>0</v>
      </c>
      <c r="E674" s="148"/>
      <c r="F674" s="148"/>
    </row>
    <row r="675" spans="1:6" ht="33.75" hidden="1" customHeight="1" outlineLevel="1">
      <c r="A675" s="163" t="s">
        <v>220</v>
      </c>
      <c r="B675" s="164"/>
      <c r="C675" s="165">
        <v>0</v>
      </c>
      <c r="D675" s="152">
        <v>0</v>
      </c>
      <c r="E675" s="148"/>
      <c r="F675" s="148"/>
    </row>
    <row r="676" spans="1:6" ht="33.75" hidden="1" customHeight="1" outlineLevel="1">
      <c r="A676" s="163" t="s">
        <v>221</v>
      </c>
      <c r="B676" s="164"/>
      <c r="C676" s="165">
        <v>0</v>
      </c>
      <c r="D676" s="152">
        <v>0</v>
      </c>
      <c r="E676" s="148"/>
      <c r="F676" s="148"/>
    </row>
    <row r="677" spans="1:6" ht="33.75" hidden="1" customHeight="1" outlineLevel="1">
      <c r="A677" s="163" t="s">
        <v>274</v>
      </c>
      <c r="B677" s="164"/>
      <c r="C677" s="165">
        <v>0</v>
      </c>
      <c r="D677" s="152">
        <v>0</v>
      </c>
      <c r="E677" s="148"/>
      <c r="F677" s="148"/>
    </row>
    <row r="678" spans="1:6" ht="33.75" hidden="1" customHeight="1" outlineLevel="1">
      <c r="A678" s="163" t="s">
        <v>222</v>
      </c>
      <c r="B678" s="164"/>
      <c r="C678" s="165">
        <v>150</v>
      </c>
      <c r="D678" s="152">
        <v>6435417.1000000006</v>
      </c>
      <c r="E678" s="148"/>
      <c r="F678" s="148"/>
    </row>
    <row r="679" spans="1:6" ht="33.75" hidden="1" customHeight="1" outlineLevel="1">
      <c r="A679" s="163" t="s">
        <v>278</v>
      </c>
      <c r="B679" s="164"/>
      <c r="C679" s="165">
        <v>1</v>
      </c>
      <c r="D679" s="152">
        <v>59357</v>
      </c>
      <c r="E679" s="148"/>
      <c r="F679" s="148"/>
    </row>
    <row r="680" spans="1:6" ht="33.75" hidden="1" customHeight="1" outlineLevel="1">
      <c r="A680" s="163" t="s">
        <v>223</v>
      </c>
      <c r="B680" s="164"/>
      <c r="C680" s="165">
        <v>100</v>
      </c>
      <c r="D680" s="152">
        <v>1097921.3999999999</v>
      </c>
      <c r="E680" s="148"/>
      <c r="F680" s="148"/>
    </row>
    <row r="681" spans="1:6" ht="33.75" hidden="1" customHeight="1" outlineLevel="1">
      <c r="A681" s="163" t="s">
        <v>224</v>
      </c>
      <c r="B681" s="164"/>
      <c r="C681" s="165">
        <v>3</v>
      </c>
      <c r="D681" s="152">
        <v>77952</v>
      </c>
      <c r="E681" s="148"/>
      <c r="F681" s="148"/>
    </row>
    <row r="682" spans="1:6" ht="33.75" hidden="1" customHeight="1" outlineLevel="1">
      <c r="A682" s="163" t="s">
        <v>225</v>
      </c>
      <c r="B682" s="164"/>
      <c r="C682" s="165">
        <v>1</v>
      </c>
      <c r="D682" s="152">
        <v>61620</v>
      </c>
      <c r="E682" s="148"/>
      <c r="F682" s="148"/>
    </row>
    <row r="683" spans="1:6" ht="14.1" customHeight="1" collapsed="1">
      <c r="A683" s="167" t="s">
        <v>314</v>
      </c>
      <c r="B683" s="164">
        <v>25000</v>
      </c>
      <c r="C683" s="165">
        <f>SUM($C$655:$C$682)</f>
        <v>1357</v>
      </c>
      <c r="D683" s="152">
        <f>SUM($D$655:$D$682)</f>
        <v>54576726.921299443</v>
      </c>
      <c r="E683" s="148"/>
      <c r="F683" s="148"/>
    </row>
    <row r="684" spans="1:6" ht="33.75" hidden="1" customHeight="1" outlineLevel="1">
      <c r="A684" s="163" t="s">
        <v>272</v>
      </c>
      <c r="B684" s="164"/>
      <c r="C684" s="165">
        <v>0</v>
      </c>
      <c r="D684" s="152">
        <v>0</v>
      </c>
      <c r="E684" s="148"/>
      <c r="F684" s="148"/>
    </row>
    <row r="685" spans="1:6" ht="33.75" hidden="1" customHeight="1" outlineLevel="1">
      <c r="A685" s="163" t="s">
        <v>203</v>
      </c>
      <c r="B685" s="164"/>
      <c r="C685" s="165">
        <v>3</v>
      </c>
      <c r="D685" s="152">
        <v>223787</v>
      </c>
      <c r="E685" s="148"/>
      <c r="F685" s="148"/>
    </row>
    <row r="686" spans="1:6" ht="33.75" hidden="1" customHeight="1" outlineLevel="1">
      <c r="A686" s="163" t="s">
        <v>204</v>
      </c>
      <c r="B686" s="164"/>
      <c r="C686" s="165">
        <v>0</v>
      </c>
      <c r="D686" s="152">
        <v>0</v>
      </c>
      <c r="E686" s="148"/>
      <c r="F686" s="148"/>
    </row>
    <row r="687" spans="1:6" ht="33.75" hidden="1" customHeight="1" outlineLevel="1">
      <c r="A687" s="163" t="s">
        <v>205</v>
      </c>
      <c r="B687" s="164"/>
      <c r="C687" s="166"/>
      <c r="D687" s="151"/>
      <c r="E687" s="148"/>
      <c r="F687" s="148"/>
    </row>
    <row r="688" spans="1:6" ht="33.75" hidden="1" customHeight="1" outlineLevel="1">
      <c r="A688" s="163" t="s">
        <v>206</v>
      </c>
      <c r="B688" s="164"/>
      <c r="C688" s="166">
        <v>0</v>
      </c>
      <c r="D688" s="151">
        <v>0</v>
      </c>
      <c r="E688" s="148"/>
      <c r="F688" s="148"/>
    </row>
    <row r="689" spans="1:6" ht="33.75" hidden="1" customHeight="1" outlineLevel="1">
      <c r="A689" s="163" t="s">
        <v>207</v>
      </c>
      <c r="B689" s="164"/>
      <c r="C689" s="166">
        <v>1</v>
      </c>
      <c r="D689" s="151">
        <v>120475</v>
      </c>
      <c r="E689" s="148"/>
      <c r="F689" s="148"/>
    </row>
    <row r="690" spans="1:6" ht="33.75" hidden="1" customHeight="1" outlineLevel="1">
      <c r="A690" s="163" t="s">
        <v>208</v>
      </c>
      <c r="B690" s="164"/>
      <c r="C690" s="165">
        <v>318</v>
      </c>
      <c r="D690" s="152">
        <v>16747689</v>
      </c>
      <c r="E690" s="148"/>
      <c r="F690" s="148"/>
    </row>
    <row r="691" spans="1:6" ht="33.75" hidden="1" customHeight="1" outlineLevel="1" thickBot="1">
      <c r="A691" s="163" t="s">
        <v>209</v>
      </c>
      <c r="B691" s="164"/>
      <c r="C691" s="165">
        <v>69</v>
      </c>
      <c r="D691" s="152">
        <v>4398460</v>
      </c>
      <c r="E691" s="148"/>
      <c r="F691" s="148"/>
    </row>
    <row r="692" spans="1:6" ht="33.75" hidden="1" customHeight="1" outlineLevel="1">
      <c r="A692" s="144" t="s">
        <v>283</v>
      </c>
      <c r="B692" s="164"/>
      <c r="C692" s="165"/>
      <c r="D692" s="152"/>
      <c r="E692" s="148"/>
      <c r="F692" s="148"/>
    </row>
    <row r="693" spans="1:6" ht="33.75" hidden="1" customHeight="1" outlineLevel="1">
      <c r="A693" s="163" t="s">
        <v>211</v>
      </c>
      <c r="B693" s="164"/>
      <c r="C693" s="165">
        <v>279</v>
      </c>
      <c r="D693" s="152">
        <v>16850624</v>
      </c>
      <c r="E693" s="148"/>
      <c r="F693" s="148"/>
    </row>
    <row r="694" spans="1:6" ht="33.75" hidden="1" customHeight="1" outlineLevel="1">
      <c r="A694" s="163" t="s">
        <v>212</v>
      </c>
      <c r="B694" s="164"/>
      <c r="C694" s="165">
        <v>35</v>
      </c>
      <c r="D694" s="152">
        <v>2078725</v>
      </c>
      <c r="E694" s="148"/>
      <c r="F694" s="148"/>
    </row>
    <row r="695" spans="1:6" ht="33.75" hidden="1" customHeight="1" outlineLevel="1">
      <c r="A695" s="163" t="s">
        <v>213</v>
      </c>
      <c r="B695" s="164"/>
      <c r="C695" s="165">
        <v>405</v>
      </c>
      <c r="D695" s="152">
        <v>21739249</v>
      </c>
      <c r="E695" s="148"/>
      <c r="F695" s="148"/>
    </row>
    <row r="696" spans="1:6" ht="33.75" hidden="1" customHeight="1" outlineLevel="1">
      <c r="A696" s="163" t="s">
        <v>214</v>
      </c>
      <c r="B696" s="164"/>
      <c r="C696" s="165">
        <v>3</v>
      </c>
      <c r="D696" s="152">
        <v>175379</v>
      </c>
      <c r="E696" s="148"/>
      <c r="F696" s="148"/>
    </row>
    <row r="697" spans="1:6" ht="33.75" hidden="1" customHeight="1" outlineLevel="1">
      <c r="A697" s="163" t="s">
        <v>273</v>
      </c>
      <c r="B697" s="164"/>
      <c r="C697" s="165"/>
      <c r="D697" s="152"/>
      <c r="E697" s="148"/>
      <c r="F697" s="148"/>
    </row>
    <row r="698" spans="1:6" ht="33.75" hidden="1" customHeight="1" outlineLevel="1">
      <c r="A698" s="163" t="s">
        <v>215</v>
      </c>
      <c r="B698" s="164"/>
      <c r="C698" s="165">
        <v>0</v>
      </c>
      <c r="D698" s="152">
        <v>0</v>
      </c>
      <c r="E698" s="148"/>
      <c r="F698" s="148"/>
    </row>
    <row r="699" spans="1:6" ht="33.75" hidden="1" customHeight="1" outlineLevel="1">
      <c r="A699" s="163" t="s">
        <v>216</v>
      </c>
      <c r="B699" s="164"/>
      <c r="C699" s="165">
        <v>0</v>
      </c>
      <c r="D699" s="152">
        <v>0</v>
      </c>
      <c r="E699" s="148"/>
      <c r="F699" s="148"/>
    </row>
    <row r="700" spans="1:6" ht="33.75" hidden="1" customHeight="1" outlineLevel="1">
      <c r="A700" s="163" t="s">
        <v>217</v>
      </c>
      <c r="B700" s="164"/>
      <c r="C700" s="165">
        <v>3</v>
      </c>
      <c r="D700" s="152">
        <v>10806</v>
      </c>
      <c r="E700" s="148"/>
      <c r="F700" s="148"/>
    </row>
    <row r="701" spans="1:6" ht="33.75" hidden="1" customHeight="1" outlineLevel="1">
      <c r="A701" s="163" t="s">
        <v>218</v>
      </c>
      <c r="B701" s="164"/>
      <c r="C701" s="165">
        <v>89</v>
      </c>
      <c r="D701" s="152">
        <v>5165932.96</v>
      </c>
      <c r="E701" s="148"/>
      <c r="F701" s="148"/>
    </row>
    <row r="702" spans="1:6" ht="33.75" hidden="1" customHeight="1" outlineLevel="1">
      <c r="A702" s="163" t="s">
        <v>219</v>
      </c>
      <c r="B702" s="164"/>
      <c r="C702" s="165">
        <v>0</v>
      </c>
      <c r="D702" s="152">
        <v>0</v>
      </c>
      <c r="E702" s="148"/>
      <c r="F702" s="148"/>
    </row>
    <row r="703" spans="1:6" ht="33.75" hidden="1" customHeight="1" outlineLevel="1">
      <c r="A703" s="163" t="s">
        <v>323</v>
      </c>
      <c r="B703" s="164"/>
      <c r="C703" s="165">
        <v>0</v>
      </c>
      <c r="D703" s="152">
        <v>0</v>
      </c>
      <c r="E703" s="148"/>
      <c r="F703" s="148"/>
    </row>
    <row r="704" spans="1:6" ht="33.75" hidden="1" customHeight="1" outlineLevel="1">
      <c r="A704" s="163" t="s">
        <v>220</v>
      </c>
      <c r="B704" s="164"/>
      <c r="C704" s="165">
        <v>0</v>
      </c>
      <c r="D704" s="152">
        <v>0</v>
      </c>
      <c r="E704" s="148"/>
      <c r="F704" s="148"/>
    </row>
    <row r="705" spans="1:6" ht="33.75" hidden="1" customHeight="1" outlineLevel="1">
      <c r="A705" s="163" t="s">
        <v>221</v>
      </c>
      <c r="B705" s="164"/>
      <c r="C705" s="165">
        <v>0</v>
      </c>
      <c r="D705" s="152">
        <v>0</v>
      </c>
      <c r="E705" s="148"/>
      <c r="F705" s="148"/>
    </row>
    <row r="706" spans="1:6" ht="33.75" hidden="1" customHeight="1" outlineLevel="1">
      <c r="A706" s="163" t="s">
        <v>274</v>
      </c>
      <c r="B706" s="164"/>
      <c r="C706" s="165">
        <v>0</v>
      </c>
      <c r="D706" s="152">
        <v>0</v>
      </c>
      <c r="E706" s="148"/>
      <c r="F706" s="148"/>
    </row>
    <row r="707" spans="1:6" ht="33.75" hidden="1" customHeight="1" outlineLevel="1">
      <c r="A707" s="163" t="s">
        <v>222</v>
      </c>
      <c r="B707" s="164"/>
      <c r="C707" s="165">
        <v>155</v>
      </c>
      <c r="D707" s="152">
        <v>8711419.879999999</v>
      </c>
      <c r="E707" s="148"/>
      <c r="F707" s="148"/>
    </row>
    <row r="708" spans="1:6" ht="33.75" hidden="1" customHeight="1" outlineLevel="1">
      <c r="A708" s="163" t="s">
        <v>278</v>
      </c>
      <c r="B708" s="164"/>
      <c r="C708" s="165">
        <v>0</v>
      </c>
      <c r="D708" s="152">
        <v>0</v>
      </c>
      <c r="E708" s="148"/>
      <c r="F708" s="148"/>
    </row>
    <row r="709" spans="1:6" ht="33.75" hidden="1" customHeight="1" outlineLevel="1">
      <c r="A709" s="163" t="s">
        <v>223</v>
      </c>
      <c r="B709" s="164"/>
      <c r="C709" s="165">
        <v>22</v>
      </c>
      <c r="D709" s="152">
        <v>674130.45</v>
      </c>
      <c r="E709" s="148"/>
      <c r="F709" s="148"/>
    </row>
    <row r="710" spans="1:6" ht="33.75" hidden="1" customHeight="1" outlineLevel="1">
      <c r="A710" s="163" t="s">
        <v>224</v>
      </c>
      <c r="B710" s="164"/>
      <c r="C710" s="165">
        <v>0</v>
      </c>
      <c r="D710" s="152">
        <v>0</v>
      </c>
      <c r="E710" s="148"/>
      <c r="F710" s="148"/>
    </row>
    <row r="711" spans="1:6" ht="33.75" hidden="1" customHeight="1" outlineLevel="1">
      <c r="A711" s="163" t="s">
        <v>225</v>
      </c>
      <c r="B711" s="164"/>
      <c r="C711" s="165">
        <v>1</v>
      </c>
      <c r="D711" s="152">
        <v>86802</v>
      </c>
      <c r="E711" s="148"/>
      <c r="F711" s="148"/>
    </row>
    <row r="712" spans="1:6" ht="14.1" customHeight="1" collapsed="1">
      <c r="A712" s="167" t="s">
        <v>315</v>
      </c>
      <c r="B712" s="164">
        <v>50000</v>
      </c>
      <c r="C712" s="165">
        <f>SUM($C$684:$C$711)</f>
        <v>1383</v>
      </c>
      <c r="D712" s="152">
        <f>SUM($D$684:$D$711)</f>
        <v>76983479.289999992</v>
      </c>
      <c r="E712" s="148"/>
      <c r="F712" s="148"/>
    </row>
    <row r="713" spans="1:6" ht="33.75" hidden="1" customHeight="1" outlineLevel="1">
      <c r="A713" s="163" t="s">
        <v>272</v>
      </c>
      <c r="B713" s="164"/>
      <c r="C713" s="165">
        <v>0</v>
      </c>
      <c r="D713" s="152">
        <v>0</v>
      </c>
      <c r="E713" s="148"/>
      <c r="F713" s="148"/>
    </row>
    <row r="714" spans="1:6" ht="33.75" hidden="1" customHeight="1" outlineLevel="1">
      <c r="A714" s="163" t="s">
        <v>203</v>
      </c>
      <c r="B714" s="164"/>
      <c r="C714" s="165">
        <v>0</v>
      </c>
      <c r="D714" s="152">
        <v>0</v>
      </c>
      <c r="E714" s="148"/>
      <c r="F714" s="148"/>
    </row>
    <row r="715" spans="1:6" ht="33.75" hidden="1" customHeight="1" outlineLevel="1">
      <c r="A715" s="163" t="s">
        <v>204</v>
      </c>
      <c r="B715" s="164"/>
      <c r="C715" s="165">
        <v>0</v>
      </c>
      <c r="D715" s="152">
        <v>0</v>
      </c>
      <c r="E715" s="148"/>
      <c r="F715" s="148"/>
    </row>
    <row r="716" spans="1:6" ht="33.75" hidden="1" customHeight="1" outlineLevel="1">
      <c r="A716" s="163" t="s">
        <v>205</v>
      </c>
      <c r="B716" s="164"/>
      <c r="C716" s="166"/>
      <c r="D716" s="151"/>
      <c r="E716" s="148"/>
      <c r="F716" s="148"/>
    </row>
    <row r="717" spans="1:6" ht="33.75" hidden="1" customHeight="1" outlineLevel="1">
      <c r="A717" s="163" t="s">
        <v>206</v>
      </c>
      <c r="B717" s="164"/>
      <c r="C717" s="166">
        <v>0</v>
      </c>
      <c r="D717" s="151">
        <v>0</v>
      </c>
      <c r="E717" s="148"/>
      <c r="F717" s="148"/>
    </row>
    <row r="718" spans="1:6" ht="33.75" hidden="1" customHeight="1" outlineLevel="1">
      <c r="A718" s="163" t="s">
        <v>207</v>
      </c>
      <c r="B718" s="164"/>
      <c r="C718" s="166">
        <v>2</v>
      </c>
      <c r="D718" s="151">
        <v>261710</v>
      </c>
      <c r="E718" s="148"/>
      <c r="F718" s="148"/>
    </row>
    <row r="719" spans="1:6" ht="33.75" hidden="1" customHeight="1" outlineLevel="1">
      <c r="A719" s="163" t="s">
        <v>208</v>
      </c>
      <c r="B719" s="164"/>
      <c r="C719" s="165">
        <v>101</v>
      </c>
      <c r="D719" s="152">
        <v>8304624</v>
      </c>
      <c r="E719" s="148"/>
      <c r="F719" s="148"/>
    </row>
    <row r="720" spans="1:6" ht="33.75" hidden="1" customHeight="1" outlineLevel="1" thickBot="1">
      <c r="A720" s="163" t="s">
        <v>209</v>
      </c>
      <c r="B720" s="164"/>
      <c r="C720" s="165">
        <v>20</v>
      </c>
      <c r="D720" s="152">
        <v>2029178</v>
      </c>
      <c r="E720" s="148"/>
      <c r="F720" s="148"/>
    </row>
    <row r="721" spans="1:6" ht="33.75" hidden="1" customHeight="1" outlineLevel="1">
      <c r="A721" s="144" t="s">
        <v>283</v>
      </c>
      <c r="B721" s="164"/>
      <c r="C721" s="165"/>
      <c r="D721" s="152"/>
      <c r="E721" s="148"/>
      <c r="F721" s="148"/>
    </row>
    <row r="722" spans="1:6" ht="33.75" hidden="1" customHeight="1" outlineLevel="1">
      <c r="A722" s="163" t="s">
        <v>211</v>
      </c>
      <c r="B722" s="164"/>
      <c r="C722" s="165">
        <v>77</v>
      </c>
      <c r="D722" s="152">
        <v>6402550</v>
      </c>
      <c r="E722" s="148"/>
      <c r="F722" s="148"/>
    </row>
    <row r="723" spans="1:6" ht="33.75" hidden="1" customHeight="1" outlineLevel="1">
      <c r="A723" s="163" t="s">
        <v>212</v>
      </c>
      <c r="B723" s="164"/>
      <c r="C723" s="165">
        <v>5</v>
      </c>
      <c r="D723" s="152">
        <v>660420</v>
      </c>
      <c r="E723" s="148"/>
      <c r="F723" s="148"/>
    </row>
    <row r="724" spans="1:6" ht="33.75" hidden="1" customHeight="1" outlineLevel="1">
      <c r="A724" s="163" t="s">
        <v>213</v>
      </c>
      <c r="B724" s="164"/>
      <c r="C724" s="165">
        <v>163</v>
      </c>
      <c r="D724" s="152">
        <v>13778614</v>
      </c>
      <c r="E724" s="148"/>
      <c r="F724" s="148"/>
    </row>
    <row r="725" spans="1:6" ht="33.75" hidden="1" customHeight="1" outlineLevel="1">
      <c r="A725" s="163" t="s">
        <v>214</v>
      </c>
      <c r="B725" s="164"/>
      <c r="C725" s="165">
        <v>1</v>
      </c>
      <c r="D725" s="152">
        <v>143904</v>
      </c>
      <c r="E725" s="148"/>
      <c r="F725" s="148"/>
    </row>
    <row r="726" spans="1:6" ht="33.75" hidden="1" customHeight="1" outlineLevel="1">
      <c r="A726" s="163" t="s">
        <v>273</v>
      </c>
      <c r="B726" s="164"/>
      <c r="C726" s="165"/>
      <c r="D726" s="152"/>
      <c r="E726" s="148"/>
      <c r="F726" s="148"/>
    </row>
    <row r="727" spans="1:6" ht="33.75" hidden="1" customHeight="1" outlineLevel="1">
      <c r="A727" s="163" t="s">
        <v>215</v>
      </c>
      <c r="B727" s="164"/>
      <c r="C727" s="165">
        <v>0</v>
      </c>
      <c r="D727" s="152">
        <v>0</v>
      </c>
      <c r="E727" s="148"/>
      <c r="F727" s="148"/>
    </row>
    <row r="728" spans="1:6" ht="33.75" hidden="1" customHeight="1" outlineLevel="1">
      <c r="A728" s="163" t="s">
        <v>216</v>
      </c>
      <c r="B728" s="164"/>
      <c r="C728" s="165">
        <v>0</v>
      </c>
      <c r="D728" s="152">
        <v>0</v>
      </c>
      <c r="E728" s="148"/>
      <c r="F728" s="148"/>
    </row>
    <row r="729" spans="1:6" ht="33.75" hidden="1" customHeight="1" outlineLevel="1">
      <c r="A729" s="163" t="s">
        <v>217</v>
      </c>
      <c r="B729" s="164"/>
      <c r="C729" s="165">
        <v>0</v>
      </c>
      <c r="D729" s="152">
        <v>0</v>
      </c>
      <c r="E729" s="148"/>
      <c r="F729" s="148"/>
    </row>
    <row r="730" spans="1:6" ht="33.75" hidden="1" customHeight="1" outlineLevel="1">
      <c r="A730" s="163" t="s">
        <v>218</v>
      </c>
      <c r="B730" s="164"/>
      <c r="C730" s="165">
        <v>25</v>
      </c>
      <c r="D730" s="152">
        <v>2208514.75</v>
      </c>
      <c r="E730" s="148"/>
      <c r="F730" s="148"/>
    </row>
    <row r="731" spans="1:6" ht="33.75" hidden="1" customHeight="1" outlineLevel="1">
      <c r="A731" s="163" t="s">
        <v>219</v>
      </c>
      <c r="B731" s="164"/>
      <c r="C731" s="165">
        <v>0</v>
      </c>
      <c r="D731" s="152">
        <v>0</v>
      </c>
      <c r="E731" s="148"/>
      <c r="F731" s="148"/>
    </row>
    <row r="732" spans="1:6" ht="33.75" hidden="1" customHeight="1" outlineLevel="1">
      <c r="A732" s="163" t="s">
        <v>323</v>
      </c>
      <c r="B732" s="164"/>
      <c r="C732" s="165">
        <v>0</v>
      </c>
      <c r="D732" s="152">
        <v>0</v>
      </c>
      <c r="E732" s="148"/>
      <c r="F732" s="148"/>
    </row>
    <row r="733" spans="1:6" ht="33.75" hidden="1" customHeight="1" outlineLevel="1">
      <c r="A733" s="163" t="s">
        <v>220</v>
      </c>
      <c r="B733" s="164"/>
      <c r="C733" s="165">
        <v>0</v>
      </c>
      <c r="D733" s="152">
        <v>0</v>
      </c>
      <c r="E733" s="148"/>
      <c r="F733" s="148"/>
    </row>
    <row r="734" spans="1:6" ht="33.75" hidden="1" customHeight="1" outlineLevel="1">
      <c r="A734" s="163" t="s">
        <v>221</v>
      </c>
      <c r="B734" s="164"/>
      <c r="C734" s="165">
        <v>0</v>
      </c>
      <c r="D734" s="152">
        <v>0</v>
      </c>
      <c r="E734" s="148"/>
      <c r="F734" s="148"/>
    </row>
    <row r="735" spans="1:6" ht="33.75" hidden="1" customHeight="1" outlineLevel="1">
      <c r="A735" s="163" t="s">
        <v>274</v>
      </c>
      <c r="B735" s="164"/>
      <c r="C735" s="165">
        <v>0</v>
      </c>
      <c r="D735" s="152">
        <v>0</v>
      </c>
      <c r="E735" s="148"/>
      <c r="F735" s="148"/>
    </row>
    <row r="736" spans="1:6" ht="33.75" hidden="1" customHeight="1" outlineLevel="1">
      <c r="A736" s="163" t="s">
        <v>222</v>
      </c>
      <c r="B736" s="164"/>
      <c r="C736" s="165">
        <v>22</v>
      </c>
      <c r="D736" s="152">
        <v>2472693.81</v>
      </c>
      <c r="E736" s="148"/>
      <c r="F736" s="148"/>
    </row>
    <row r="737" spans="1:6" ht="33.75" hidden="1" customHeight="1" outlineLevel="1">
      <c r="A737" s="163" t="s">
        <v>278</v>
      </c>
      <c r="B737" s="164"/>
      <c r="C737" s="165">
        <v>0</v>
      </c>
      <c r="D737" s="152">
        <v>0</v>
      </c>
      <c r="E737" s="148"/>
      <c r="F737" s="148"/>
    </row>
    <row r="738" spans="1:6" ht="33.75" hidden="1" customHeight="1" outlineLevel="1">
      <c r="A738" s="163" t="s">
        <v>223</v>
      </c>
      <c r="B738" s="164"/>
      <c r="C738" s="165">
        <v>19</v>
      </c>
      <c r="D738" s="152">
        <v>104719.8</v>
      </c>
      <c r="E738" s="148"/>
      <c r="F738" s="148"/>
    </row>
    <row r="739" spans="1:6" ht="33.75" hidden="1" customHeight="1" outlineLevel="1">
      <c r="A739" s="163" t="s">
        <v>224</v>
      </c>
      <c r="B739" s="164"/>
      <c r="C739" s="165">
        <v>0</v>
      </c>
      <c r="D739" s="152">
        <v>0</v>
      </c>
      <c r="E739" s="148"/>
      <c r="F739" s="148"/>
    </row>
    <row r="740" spans="1:6" ht="33.75" hidden="1" customHeight="1" outlineLevel="1">
      <c r="A740" s="163" t="s">
        <v>225</v>
      </c>
      <c r="B740" s="164"/>
      <c r="C740" s="165">
        <v>0</v>
      </c>
      <c r="D740" s="152">
        <v>0</v>
      </c>
      <c r="E740" s="148"/>
      <c r="F740" s="148"/>
    </row>
    <row r="741" spans="1:6" ht="14.1" customHeight="1" collapsed="1">
      <c r="A741" s="167" t="s">
        <v>316</v>
      </c>
      <c r="B741" s="164">
        <v>75000</v>
      </c>
      <c r="C741" s="165">
        <f>SUM($C$713:$C$740)</f>
        <v>435</v>
      </c>
      <c r="D741" s="152">
        <f>SUM($D$713:$D$740)</f>
        <v>36366928.359999999</v>
      </c>
      <c r="E741" s="148"/>
      <c r="F741" s="148"/>
    </row>
    <row r="742" spans="1:6" ht="33.75" hidden="1" customHeight="1" outlineLevel="1">
      <c r="A742" s="163" t="s">
        <v>272</v>
      </c>
      <c r="B742" s="164"/>
      <c r="C742" s="165">
        <v>0</v>
      </c>
      <c r="D742" s="152">
        <v>0</v>
      </c>
      <c r="E742" s="148"/>
      <c r="F742" s="148"/>
    </row>
    <row r="743" spans="1:6" ht="33.75" hidden="1" customHeight="1" outlineLevel="1">
      <c r="A743" s="163" t="s">
        <v>203</v>
      </c>
      <c r="B743" s="164"/>
      <c r="C743" s="165">
        <v>0</v>
      </c>
      <c r="D743" s="152">
        <v>0</v>
      </c>
      <c r="E743" s="148"/>
      <c r="F743" s="148"/>
    </row>
    <row r="744" spans="1:6" ht="33.75" hidden="1" customHeight="1" outlineLevel="1">
      <c r="A744" s="163" t="s">
        <v>204</v>
      </c>
      <c r="B744" s="164"/>
      <c r="C744" s="165">
        <v>0</v>
      </c>
      <c r="D744" s="152">
        <v>0</v>
      </c>
      <c r="E744" s="148"/>
      <c r="F744" s="148"/>
    </row>
    <row r="745" spans="1:6" ht="33.75" hidden="1" customHeight="1" outlineLevel="1">
      <c r="A745" s="163" t="s">
        <v>205</v>
      </c>
      <c r="B745" s="164"/>
      <c r="C745" s="166"/>
      <c r="D745" s="151"/>
      <c r="E745" s="148"/>
      <c r="F745" s="148"/>
    </row>
    <row r="746" spans="1:6" ht="33.75" hidden="1" customHeight="1" outlineLevel="1">
      <c r="A746" s="163" t="s">
        <v>206</v>
      </c>
      <c r="B746" s="164"/>
      <c r="C746" s="166">
        <v>0</v>
      </c>
      <c r="D746" s="151">
        <v>0</v>
      </c>
      <c r="E746" s="148"/>
      <c r="F746" s="148"/>
    </row>
    <row r="747" spans="1:6" ht="33.75" hidden="1" customHeight="1" outlineLevel="1">
      <c r="A747" s="163" t="s">
        <v>207</v>
      </c>
      <c r="B747" s="164"/>
      <c r="C747" s="166">
        <v>0</v>
      </c>
      <c r="D747" s="151">
        <v>0</v>
      </c>
      <c r="E747" s="148"/>
      <c r="F747" s="148"/>
    </row>
    <row r="748" spans="1:6" ht="33.75" hidden="1" customHeight="1" outlineLevel="1">
      <c r="A748" s="163" t="s">
        <v>208</v>
      </c>
      <c r="B748" s="164"/>
      <c r="C748" s="165">
        <v>31</v>
      </c>
      <c r="D748" s="152">
        <v>3384259</v>
      </c>
      <c r="E748" s="148"/>
      <c r="F748" s="148"/>
    </row>
    <row r="749" spans="1:6" ht="33.75" hidden="1" customHeight="1" outlineLevel="1" thickBot="1">
      <c r="A749" s="163" t="s">
        <v>209</v>
      </c>
      <c r="B749" s="164"/>
      <c r="C749" s="165">
        <v>7</v>
      </c>
      <c r="D749" s="152">
        <v>854030</v>
      </c>
      <c r="E749" s="148"/>
      <c r="F749" s="148"/>
    </row>
    <row r="750" spans="1:6" ht="33.75" hidden="1" customHeight="1" outlineLevel="1">
      <c r="A750" s="144" t="s">
        <v>283</v>
      </c>
      <c r="B750" s="164"/>
      <c r="C750" s="165"/>
      <c r="D750" s="152"/>
      <c r="E750" s="148"/>
      <c r="F750" s="148"/>
    </row>
    <row r="751" spans="1:6" ht="33.75" hidden="1" customHeight="1" outlineLevel="1">
      <c r="A751" s="163" t="s">
        <v>211</v>
      </c>
      <c r="B751" s="164"/>
      <c r="C751" s="165">
        <v>27</v>
      </c>
      <c r="D751" s="152">
        <v>3165685</v>
      </c>
      <c r="E751" s="148"/>
      <c r="F751" s="148"/>
    </row>
    <row r="752" spans="1:6" ht="33.75" hidden="1" customHeight="1" outlineLevel="1">
      <c r="A752" s="163" t="s">
        <v>212</v>
      </c>
      <c r="B752" s="164"/>
      <c r="C752" s="165">
        <v>0</v>
      </c>
      <c r="D752" s="152">
        <v>0</v>
      </c>
      <c r="E752" s="148"/>
      <c r="F752" s="148"/>
    </row>
    <row r="753" spans="1:6" ht="33.75" hidden="1" customHeight="1" outlineLevel="1">
      <c r="A753" s="163" t="s">
        <v>213</v>
      </c>
      <c r="B753" s="164"/>
      <c r="C753" s="165">
        <v>43</v>
      </c>
      <c r="D753" s="152">
        <v>4772584</v>
      </c>
      <c r="E753" s="148"/>
      <c r="F753" s="148"/>
    </row>
    <row r="754" spans="1:6" ht="33.75" hidden="1" customHeight="1" outlineLevel="1">
      <c r="A754" s="163" t="s">
        <v>214</v>
      </c>
      <c r="B754" s="164"/>
      <c r="C754" s="165">
        <v>0</v>
      </c>
      <c r="D754" s="152">
        <v>0</v>
      </c>
      <c r="E754" s="148"/>
      <c r="F754" s="148"/>
    </row>
    <row r="755" spans="1:6" ht="33.75" hidden="1" customHeight="1" outlineLevel="1">
      <c r="A755" s="163" t="s">
        <v>273</v>
      </c>
      <c r="B755" s="164"/>
      <c r="C755" s="165"/>
      <c r="D755" s="152"/>
      <c r="E755" s="148"/>
      <c r="F755" s="148"/>
    </row>
    <row r="756" spans="1:6" ht="33.75" hidden="1" customHeight="1" outlineLevel="1">
      <c r="A756" s="163" t="s">
        <v>215</v>
      </c>
      <c r="B756" s="164"/>
      <c r="C756" s="165">
        <v>0</v>
      </c>
      <c r="D756" s="152">
        <v>0</v>
      </c>
      <c r="E756" s="148"/>
      <c r="F756" s="148"/>
    </row>
    <row r="757" spans="1:6" ht="33.75" hidden="1" customHeight="1" outlineLevel="1">
      <c r="A757" s="163" t="s">
        <v>216</v>
      </c>
      <c r="B757" s="164"/>
      <c r="C757" s="165">
        <v>0</v>
      </c>
      <c r="D757" s="152">
        <v>0</v>
      </c>
      <c r="E757" s="148"/>
      <c r="F757" s="148"/>
    </row>
    <row r="758" spans="1:6" ht="33.75" hidden="1" customHeight="1" outlineLevel="1">
      <c r="A758" s="163" t="s">
        <v>217</v>
      </c>
      <c r="B758" s="164"/>
      <c r="C758" s="165">
        <v>0</v>
      </c>
      <c r="D758" s="152">
        <v>0</v>
      </c>
      <c r="E758" s="148"/>
      <c r="F758" s="148"/>
    </row>
    <row r="759" spans="1:6" ht="33.75" hidden="1" customHeight="1" outlineLevel="1">
      <c r="A759" s="163" t="s">
        <v>218</v>
      </c>
      <c r="B759" s="164"/>
      <c r="C759" s="165">
        <v>8</v>
      </c>
      <c r="D759" s="152">
        <v>890887</v>
      </c>
      <c r="E759" s="148"/>
      <c r="F759" s="148"/>
    </row>
    <row r="760" spans="1:6" ht="33.75" hidden="1" customHeight="1" outlineLevel="1">
      <c r="A760" s="163" t="s">
        <v>219</v>
      </c>
      <c r="B760" s="164"/>
      <c r="C760" s="165">
        <v>0</v>
      </c>
      <c r="D760" s="152">
        <v>0</v>
      </c>
      <c r="E760" s="148"/>
      <c r="F760" s="148"/>
    </row>
    <row r="761" spans="1:6" ht="33.75" hidden="1" customHeight="1" outlineLevel="1">
      <c r="A761" s="163" t="s">
        <v>323</v>
      </c>
      <c r="B761" s="164"/>
      <c r="C761" s="165">
        <v>0</v>
      </c>
      <c r="D761" s="152">
        <v>0</v>
      </c>
      <c r="E761" s="148"/>
      <c r="F761" s="148"/>
    </row>
    <row r="762" spans="1:6" ht="33.75" hidden="1" customHeight="1" outlineLevel="1">
      <c r="A762" s="163" t="s">
        <v>220</v>
      </c>
      <c r="B762" s="164"/>
      <c r="C762" s="165">
        <v>0</v>
      </c>
      <c r="D762" s="152">
        <v>0</v>
      </c>
      <c r="E762" s="148"/>
      <c r="F762" s="148"/>
    </row>
    <row r="763" spans="1:6" ht="33.75" hidden="1" customHeight="1" outlineLevel="1">
      <c r="A763" s="163" t="s">
        <v>221</v>
      </c>
      <c r="B763" s="164"/>
      <c r="C763" s="165">
        <v>0</v>
      </c>
      <c r="D763" s="152">
        <v>0</v>
      </c>
      <c r="E763" s="148"/>
      <c r="F763" s="148"/>
    </row>
    <row r="764" spans="1:6" ht="33.75" hidden="1" customHeight="1" outlineLevel="1">
      <c r="A764" s="163" t="s">
        <v>274</v>
      </c>
      <c r="B764" s="164"/>
      <c r="C764" s="165">
        <v>0</v>
      </c>
      <c r="D764" s="152">
        <v>0</v>
      </c>
      <c r="E764" s="148"/>
      <c r="F764" s="148"/>
    </row>
    <row r="765" spans="1:6" ht="33.75" hidden="1" customHeight="1" outlineLevel="1">
      <c r="A765" s="163" t="s">
        <v>222</v>
      </c>
      <c r="B765" s="164"/>
      <c r="C765" s="165">
        <v>19</v>
      </c>
      <c r="D765" s="152">
        <v>2696534.75</v>
      </c>
      <c r="E765" s="148"/>
      <c r="F765" s="148"/>
    </row>
    <row r="766" spans="1:6" ht="33.75" hidden="1" customHeight="1" outlineLevel="1">
      <c r="A766" s="163" t="s">
        <v>278</v>
      </c>
      <c r="B766" s="164"/>
      <c r="C766" s="165">
        <v>0</v>
      </c>
      <c r="D766" s="152">
        <v>0</v>
      </c>
      <c r="E766" s="148"/>
      <c r="F766" s="148"/>
    </row>
    <row r="767" spans="1:6" ht="33.75" hidden="1" customHeight="1" outlineLevel="1">
      <c r="A767" s="163" t="s">
        <v>223</v>
      </c>
      <c r="B767" s="164"/>
      <c r="C767" s="165">
        <v>0</v>
      </c>
      <c r="D767" s="152">
        <v>0</v>
      </c>
      <c r="E767" s="148"/>
      <c r="F767" s="148"/>
    </row>
    <row r="768" spans="1:6" ht="33.75" hidden="1" customHeight="1" outlineLevel="1">
      <c r="A768" s="163" t="s">
        <v>224</v>
      </c>
      <c r="B768" s="164"/>
      <c r="C768" s="165">
        <v>0</v>
      </c>
      <c r="D768" s="152">
        <v>0</v>
      </c>
      <c r="E768" s="148"/>
      <c r="F768" s="148"/>
    </row>
    <row r="769" spans="1:6" ht="33.75" hidden="1" customHeight="1" outlineLevel="1">
      <c r="A769" s="163" t="s">
        <v>225</v>
      </c>
      <c r="B769" s="164"/>
      <c r="C769" s="165">
        <v>0</v>
      </c>
      <c r="D769" s="152">
        <v>0</v>
      </c>
      <c r="E769" s="148"/>
      <c r="F769" s="148"/>
    </row>
    <row r="770" spans="1:6" ht="14.1" customHeight="1" collapsed="1">
      <c r="A770" s="167" t="s">
        <v>317</v>
      </c>
      <c r="B770" s="164">
        <v>100000</v>
      </c>
      <c r="C770" s="165">
        <f>SUM($C$742:$C$769)</f>
        <v>135</v>
      </c>
      <c r="D770" s="152">
        <f>SUM($D$742:$D$769)</f>
        <v>15763979.75</v>
      </c>
      <c r="E770" s="148"/>
      <c r="F770" s="148"/>
    </row>
    <row r="771" spans="1:6" ht="33.75" hidden="1" customHeight="1" outlineLevel="1">
      <c r="A771" s="412" t="s">
        <v>272</v>
      </c>
      <c r="B771" s="413"/>
      <c r="C771" s="165">
        <v>0</v>
      </c>
      <c r="D771" s="152">
        <v>0</v>
      </c>
      <c r="E771" s="148"/>
      <c r="F771" s="148"/>
    </row>
    <row r="772" spans="1:6" ht="33.75" hidden="1" customHeight="1" outlineLevel="1">
      <c r="A772" s="168" t="s">
        <v>203</v>
      </c>
      <c r="B772" s="169"/>
      <c r="C772" s="165">
        <v>0</v>
      </c>
      <c r="D772" s="152">
        <v>0</v>
      </c>
      <c r="E772" s="148"/>
      <c r="F772" s="148"/>
    </row>
    <row r="773" spans="1:6" ht="33.75" hidden="1" customHeight="1" outlineLevel="1">
      <c r="A773" s="412" t="s">
        <v>204</v>
      </c>
      <c r="B773" s="413"/>
      <c r="C773" s="165">
        <v>0</v>
      </c>
      <c r="D773" s="152">
        <v>0</v>
      </c>
      <c r="E773" s="148"/>
      <c r="F773" s="148"/>
    </row>
    <row r="774" spans="1:6" ht="33.75" hidden="1" customHeight="1" outlineLevel="1">
      <c r="A774" s="412" t="s">
        <v>205</v>
      </c>
      <c r="B774" s="413"/>
      <c r="C774" s="166"/>
      <c r="D774" s="151"/>
      <c r="E774" s="148"/>
      <c r="F774" s="148"/>
    </row>
    <row r="775" spans="1:6" ht="33.75" hidden="1" customHeight="1" outlineLevel="1">
      <c r="A775" s="168" t="s">
        <v>206</v>
      </c>
      <c r="B775" s="169"/>
      <c r="C775" s="166">
        <v>0</v>
      </c>
      <c r="D775" s="151">
        <v>0</v>
      </c>
      <c r="E775" s="148"/>
      <c r="F775" s="148"/>
    </row>
    <row r="776" spans="1:6" ht="33.75" hidden="1" customHeight="1" outlineLevel="1">
      <c r="A776" s="168" t="s">
        <v>207</v>
      </c>
      <c r="B776" s="169"/>
      <c r="C776" s="166">
        <v>0</v>
      </c>
      <c r="D776" s="151">
        <v>0</v>
      </c>
      <c r="E776" s="148"/>
      <c r="F776" s="148"/>
    </row>
    <row r="777" spans="1:6" ht="33.75" hidden="1" customHeight="1" outlineLevel="1">
      <c r="A777" s="412" t="s">
        <v>208</v>
      </c>
      <c r="B777" s="413"/>
      <c r="C777" s="165">
        <v>32</v>
      </c>
      <c r="D777" s="152">
        <v>5545214</v>
      </c>
      <c r="E777" s="148"/>
      <c r="F777" s="148"/>
    </row>
    <row r="778" spans="1:6" ht="33.75" hidden="1" customHeight="1" outlineLevel="1" thickBot="1">
      <c r="A778" s="412" t="s">
        <v>209</v>
      </c>
      <c r="B778" s="413"/>
      <c r="C778" s="165">
        <v>6</v>
      </c>
      <c r="D778" s="152">
        <v>1062487</v>
      </c>
      <c r="E778" s="148"/>
      <c r="F778" s="148"/>
    </row>
    <row r="779" spans="1:6" ht="33.75" hidden="1" customHeight="1" outlineLevel="1">
      <c r="A779" s="144" t="s">
        <v>283</v>
      </c>
      <c r="B779" s="169"/>
      <c r="C779" s="165"/>
      <c r="D779" s="152"/>
      <c r="E779" s="148"/>
      <c r="F779" s="148"/>
    </row>
    <row r="780" spans="1:6" ht="33.75" hidden="1" customHeight="1" outlineLevel="1">
      <c r="A780" s="412" t="s">
        <v>211</v>
      </c>
      <c r="B780" s="413"/>
      <c r="C780" s="165">
        <v>27</v>
      </c>
      <c r="D780" s="152">
        <v>5937552</v>
      </c>
      <c r="E780" s="148"/>
      <c r="F780" s="148"/>
    </row>
    <row r="781" spans="1:6" ht="33.75" hidden="1" customHeight="1" outlineLevel="1">
      <c r="A781" s="168" t="s">
        <v>212</v>
      </c>
      <c r="B781" s="169"/>
      <c r="C781" s="165">
        <v>1</v>
      </c>
      <c r="D781" s="152">
        <v>394330</v>
      </c>
      <c r="E781" s="148"/>
      <c r="F781" s="148"/>
    </row>
    <row r="782" spans="1:6" ht="33.75" hidden="1" customHeight="1" outlineLevel="1">
      <c r="A782" s="412" t="s">
        <v>213</v>
      </c>
      <c r="B782" s="413"/>
      <c r="C782" s="165">
        <v>66</v>
      </c>
      <c r="D782" s="152">
        <v>11009316</v>
      </c>
      <c r="E782" s="148"/>
      <c r="F782" s="148"/>
    </row>
    <row r="783" spans="1:6" ht="33.75" hidden="1" customHeight="1" outlineLevel="1">
      <c r="A783" s="412" t="s">
        <v>214</v>
      </c>
      <c r="B783" s="413"/>
      <c r="C783" s="165">
        <v>0</v>
      </c>
      <c r="D783" s="152">
        <v>0</v>
      </c>
      <c r="E783" s="148"/>
      <c r="F783" s="148"/>
    </row>
    <row r="784" spans="1:6" ht="33.75" hidden="1" customHeight="1" outlineLevel="1">
      <c r="A784" s="168" t="s">
        <v>273</v>
      </c>
      <c r="B784" s="169"/>
      <c r="C784" s="165"/>
      <c r="D784" s="152"/>
      <c r="E784" s="148"/>
      <c r="F784" s="148"/>
    </row>
    <row r="785" spans="1:6" ht="33.75" hidden="1" customHeight="1" outlineLevel="1">
      <c r="A785" s="412" t="s">
        <v>215</v>
      </c>
      <c r="B785" s="413"/>
      <c r="C785" s="165">
        <v>0</v>
      </c>
      <c r="D785" s="152">
        <v>0</v>
      </c>
      <c r="E785" s="148"/>
      <c r="F785" s="148"/>
    </row>
    <row r="786" spans="1:6" ht="33.75" hidden="1" customHeight="1" outlineLevel="1">
      <c r="A786" s="412" t="s">
        <v>216</v>
      </c>
      <c r="B786" s="413"/>
      <c r="C786" s="165">
        <v>0</v>
      </c>
      <c r="D786" s="152">
        <v>0</v>
      </c>
      <c r="E786" s="148"/>
      <c r="F786" s="148"/>
    </row>
    <row r="787" spans="1:6" ht="33.75" hidden="1" customHeight="1" outlineLevel="1">
      <c r="A787" s="412" t="s">
        <v>217</v>
      </c>
      <c r="B787" s="413"/>
      <c r="C787" s="165">
        <v>0</v>
      </c>
      <c r="D787" s="152">
        <v>0</v>
      </c>
      <c r="E787" s="148"/>
      <c r="F787" s="148"/>
    </row>
    <row r="788" spans="1:6" ht="33.75" hidden="1" customHeight="1" outlineLevel="1">
      <c r="A788" s="412" t="s">
        <v>218</v>
      </c>
      <c r="B788" s="413"/>
      <c r="C788" s="165">
        <v>15</v>
      </c>
      <c r="D788" s="152">
        <v>3199343</v>
      </c>
      <c r="E788" s="148"/>
      <c r="F788" s="148"/>
    </row>
    <row r="789" spans="1:6" ht="33.75" hidden="1" customHeight="1" outlineLevel="1">
      <c r="A789" s="412" t="s">
        <v>219</v>
      </c>
      <c r="B789" s="413"/>
      <c r="C789" s="165">
        <v>0</v>
      </c>
      <c r="D789" s="152">
        <v>0</v>
      </c>
      <c r="E789" s="148"/>
      <c r="F789" s="148"/>
    </row>
    <row r="790" spans="1:6" ht="33.75" hidden="1" customHeight="1" outlineLevel="1">
      <c r="A790" s="168" t="s">
        <v>323</v>
      </c>
      <c r="B790" s="169"/>
      <c r="C790" s="165">
        <v>0</v>
      </c>
      <c r="D790" s="152">
        <v>0</v>
      </c>
      <c r="E790" s="148"/>
      <c r="F790" s="148"/>
    </row>
    <row r="791" spans="1:6" ht="33.75" hidden="1" customHeight="1" outlineLevel="1">
      <c r="A791" s="168" t="s">
        <v>220</v>
      </c>
      <c r="B791" s="169"/>
      <c r="C791" s="165">
        <v>0</v>
      </c>
      <c r="D791" s="152">
        <v>0</v>
      </c>
      <c r="E791" s="148"/>
      <c r="F791" s="148"/>
    </row>
    <row r="792" spans="1:6" ht="33.75" hidden="1" customHeight="1" outlineLevel="1">
      <c r="A792" s="412" t="s">
        <v>221</v>
      </c>
      <c r="B792" s="413"/>
      <c r="C792" s="165">
        <v>0</v>
      </c>
      <c r="D792" s="152">
        <v>0</v>
      </c>
      <c r="E792" s="148"/>
      <c r="F792" s="148"/>
    </row>
    <row r="793" spans="1:6" ht="33.75" hidden="1" customHeight="1" outlineLevel="1">
      <c r="A793" s="168" t="s">
        <v>274</v>
      </c>
      <c r="B793" s="169"/>
      <c r="C793" s="165">
        <v>0</v>
      </c>
      <c r="D793" s="152">
        <v>0</v>
      </c>
      <c r="E793" s="148"/>
      <c r="F793" s="148"/>
    </row>
    <row r="794" spans="1:6" ht="33.75" hidden="1" customHeight="1" outlineLevel="1">
      <c r="A794" s="412" t="s">
        <v>222</v>
      </c>
      <c r="B794" s="413"/>
      <c r="C794" s="165">
        <v>7</v>
      </c>
      <c r="D794" s="152">
        <v>1619735</v>
      </c>
      <c r="E794" s="148"/>
      <c r="F794" s="148"/>
    </row>
    <row r="795" spans="1:6" ht="33.75" hidden="1" customHeight="1" outlineLevel="1">
      <c r="A795" s="168" t="s">
        <v>278</v>
      </c>
      <c r="B795" s="169"/>
      <c r="C795" s="165">
        <v>0</v>
      </c>
      <c r="D795" s="152">
        <v>0</v>
      </c>
      <c r="E795" s="148"/>
      <c r="F795" s="148"/>
    </row>
    <row r="796" spans="1:6" ht="33.75" hidden="1" customHeight="1" outlineLevel="1">
      <c r="A796" s="412" t="s">
        <v>223</v>
      </c>
      <c r="B796" s="413"/>
      <c r="C796" s="165">
        <v>0</v>
      </c>
      <c r="D796" s="152">
        <v>0</v>
      </c>
      <c r="E796" s="148"/>
      <c r="F796" s="148"/>
    </row>
    <row r="797" spans="1:6" ht="33.75" hidden="1" customHeight="1" outlineLevel="1">
      <c r="A797" s="412" t="s">
        <v>224</v>
      </c>
      <c r="B797" s="413"/>
      <c r="C797" s="165">
        <v>0</v>
      </c>
      <c r="D797" s="152">
        <v>0</v>
      </c>
      <c r="E797" s="148"/>
      <c r="F797" s="148"/>
    </row>
    <row r="798" spans="1:6" ht="33.75" hidden="1" customHeight="1" outlineLevel="1">
      <c r="A798" s="412" t="s">
        <v>225</v>
      </c>
      <c r="B798" s="413"/>
      <c r="C798" s="165">
        <v>0</v>
      </c>
      <c r="D798" s="152">
        <v>0</v>
      </c>
      <c r="E798" s="148"/>
      <c r="F798" s="148"/>
    </row>
    <row r="799" spans="1:6" ht="14.1" customHeight="1" collapsed="1">
      <c r="A799" s="414" t="s">
        <v>318</v>
      </c>
      <c r="B799" s="415"/>
      <c r="C799" s="165">
        <f>SUM($C$771:$C$798)</f>
        <v>154</v>
      </c>
      <c r="D799" s="152">
        <f>SUM($D$771:$D$798)</f>
        <v>28767977</v>
      </c>
      <c r="E799" s="148"/>
      <c r="F799" s="148"/>
    </row>
    <row r="800" spans="1:6" ht="33.75" hidden="1" customHeight="1" outlineLevel="1" thickBot="1">
      <c r="A800" s="410" t="s">
        <v>272</v>
      </c>
      <c r="B800" s="411"/>
      <c r="C800" s="153">
        <v>12503</v>
      </c>
      <c r="D800" s="153">
        <v>17436983</v>
      </c>
      <c r="E800" s="148"/>
      <c r="F800" s="148"/>
    </row>
    <row r="801" spans="1:6" ht="33.75" hidden="1" customHeight="1" outlineLevel="1" thickBot="1">
      <c r="A801" s="170" t="s">
        <v>203</v>
      </c>
      <c r="B801" s="171"/>
      <c r="C801" s="153">
        <v>263984</v>
      </c>
      <c r="D801" s="153">
        <v>88507701</v>
      </c>
      <c r="E801" s="148"/>
      <c r="F801" s="148"/>
    </row>
    <row r="802" spans="1:6" ht="33.75" hidden="1" customHeight="1" outlineLevel="1" thickBot="1">
      <c r="A802" s="410" t="s">
        <v>204</v>
      </c>
      <c r="B802" s="411"/>
      <c r="C802" s="153">
        <v>58141</v>
      </c>
      <c r="D802" s="153">
        <v>56632288.830000006</v>
      </c>
      <c r="E802" s="148"/>
      <c r="F802" s="148"/>
    </row>
    <row r="803" spans="1:6" ht="33.75" hidden="1" customHeight="1" outlineLevel="1" thickBot="1">
      <c r="A803" s="410" t="s">
        <v>205</v>
      </c>
      <c r="B803" s="411"/>
      <c r="C803" s="153">
        <v>0</v>
      </c>
      <c r="D803" s="153">
        <v>0</v>
      </c>
      <c r="E803" s="148"/>
      <c r="F803" s="148"/>
    </row>
    <row r="804" spans="1:6" ht="33.75" hidden="1" customHeight="1" outlineLevel="1" thickBot="1">
      <c r="A804" s="170" t="s">
        <v>206</v>
      </c>
      <c r="B804" s="171"/>
      <c r="C804" s="153">
        <v>37460</v>
      </c>
      <c r="D804" s="153">
        <v>36456854.25</v>
      </c>
      <c r="E804" s="148"/>
      <c r="F804" s="148"/>
    </row>
    <row r="805" spans="1:6" ht="33.75" hidden="1" customHeight="1" outlineLevel="1" thickBot="1">
      <c r="A805" s="170" t="s">
        <v>207</v>
      </c>
      <c r="B805" s="171"/>
      <c r="C805" s="153">
        <v>109</v>
      </c>
      <c r="D805" s="153">
        <v>1100209</v>
      </c>
      <c r="E805" s="148"/>
      <c r="F805" s="148"/>
    </row>
    <row r="806" spans="1:6" ht="33.75" hidden="1" customHeight="1" outlineLevel="1" thickBot="1">
      <c r="A806" s="410" t="s">
        <v>208</v>
      </c>
      <c r="B806" s="411"/>
      <c r="C806" s="153">
        <v>513726</v>
      </c>
      <c r="D806" s="153">
        <v>223439102</v>
      </c>
      <c r="E806" s="148"/>
      <c r="F806" s="148"/>
    </row>
    <row r="807" spans="1:6" ht="33.75" hidden="1" customHeight="1" outlineLevel="1" thickBot="1">
      <c r="A807" s="410" t="s">
        <v>209</v>
      </c>
      <c r="B807" s="411"/>
      <c r="C807" s="153">
        <v>76142</v>
      </c>
      <c r="D807" s="153">
        <v>39937349</v>
      </c>
      <c r="E807" s="148"/>
      <c r="F807" s="148"/>
    </row>
    <row r="808" spans="1:6" ht="33.75" hidden="1" customHeight="1" outlineLevel="1" thickBot="1">
      <c r="A808" s="170" t="s">
        <v>283</v>
      </c>
      <c r="B808" s="171"/>
      <c r="C808" s="153">
        <v>13135</v>
      </c>
      <c r="D808" s="153">
        <v>12616689</v>
      </c>
      <c r="E808" s="148"/>
      <c r="F808" s="148"/>
    </row>
    <row r="809" spans="1:6" ht="33.75" hidden="1" customHeight="1" outlineLevel="1" thickBot="1">
      <c r="A809" s="410" t="s">
        <v>211</v>
      </c>
      <c r="B809" s="411"/>
      <c r="C809" s="153">
        <v>766589</v>
      </c>
      <c r="D809" s="153">
        <v>325459237</v>
      </c>
      <c r="E809" s="148"/>
      <c r="F809" s="148"/>
    </row>
    <row r="810" spans="1:6" ht="33.75" hidden="1" customHeight="1" outlineLevel="1" thickBot="1">
      <c r="A810" s="170" t="s">
        <v>212</v>
      </c>
      <c r="B810" s="171"/>
      <c r="C810" s="153">
        <v>205362</v>
      </c>
      <c r="D810" s="153">
        <v>241300389</v>
      </c>
      <c r="E810" s="148"/>
      <c r="F810" s="148"/>
    </row>
    <row r="811" spans="1:6" ht="33.75" hidden="1" customHeight="1" outlineLevel="1" thickBot="1">
      <c r="A811" s="410" t="s">
        <v>213</v>
      </c>
      <c r="B811" s="411"/>
      <c r="C811" s="153">
        <v>46217</v>
      </c>
      <c r="D811" s="153">
        <v>156862432</v>
      </c>
      <c r="E811" s="148"/>
      <c r="F811" s="148"/>
    </row>
    <row r="812" spans="1:6" ht="33.75" hidden="1" customHeight="1" outlineLevel="1" thickBot="1">
      <c r="A812" s="410" t="s">
        <v>214</v>
      </c>
      <c r="B812" s="411"/>
      <c r="C812" s="153">
        <v>455867</v>
      </c>
      <c r="D812" s="153">
        <v>129216354.97000001</v>
      </c>
      <c r="E812" s="148"/>
      <c r="F812" s="148"/>
    </row>
    <row r="813" spans="1:6" ht="33.75" hidden="1" customHeight="1" outlineLevel="1" thickBot="1">
      <c r="A813" s="170" t="s">
        <v>273</v>
      </c>
      <c r="B813" s="171"/>
      <c r="C813" s="153"/>
      <c r="D813" s="153"/>
      <c r="E813" s="148"/>
      <c r="F813" s="148"/>
    </row>
    <row r="814" spans="1:6" ht="33.75" hidden="1" customHeight="1" outlineLevel="1" thickBot="1">
      <c r="A814" s="410" t="s">
        <v>215</v>
      </c>
      <c r="B814" s="411"/>
      <c r="C814" s="153">
        <v>18891</v>
      </c>
      <c r="D814" s="153">
        <v>31824278.060000002</v>
      </c>
      <c r="E814" s="148"/>
      <c r="F814" s="148"/>
    </row>
    <row r="815" spans="1:6" ht="33.75" hidden="1" customHeight="1" outlineLevel="1" thickBot="1">
      <c r="A815" s="410" t="s">
        <v>216</v>
      </c>
      <c r="B815" s="411"/>
      <c r="C815" s="153">
        <v>0</v>
      </c>
      <c r="D815" s="153">
        <v>0</v>
      </c>
      <c r="E815" s="148"/>
      <c r="F815" s="148"/>
    </row>
    <row r="816" spans="1:6" ht="33.75" hidden="1" customHeight="1" outlineLevel="1" thickBot="1">
      <c r="A816" s="410" t="s">
        <v>217</v>
      </c>
      <c r="B816" s="411"/>
      <c r="C816" s="153">
        <v>33218.195297696882</v>
      </c>
      <c r="D816" s="153">
        <v>36504957.626614653</v>
      </c>
      <c r="E816" s="148"/>
      <c r="F816" s="148"/>
    </row>
    <row r="817" spans="1:9" ht="33.75" hidden="1" customHeight="1" outlineLevel="1" thickBot="1">
      <c r="A817" s="410" t="s">
        <v>218</v>
      </c>
      <c r="B817" s="411"/>
      <c r="C817" s="153">
        <v>149627</v>
      </c>
      <c r="D817" s="153">
        <v>198810036.06</v>
      </c>
      <c r="E817" s="148"/>
      <c r="F817" s="148"/>
    </row>
    <row r="818" spans="1:9" ht="33.75" hidden="1" customHeight="1" outlineLevel="1" thickBot="1">
      <c r="A818" s="410" t="s">
        <v>219</v>
      </c>
      <c r="B818" s="411"/>
      <c r="C818" s="153">
        <v>43736</v>
      </c>
      <c r="D818" s="153">
        <v>11129450</v>
      </c>
      <c r="E818" s="148"/>
      <c r="F818" s="148"/>
    </row>
    <row r="819" spans="1:9" ht="33.75" hidden="1" customHeight="1" outlineLevel="1" thickBot="1">
      <c r="A819" s="170" t="s">
        <v>323</v>
      </c>
      <c r="B819" s="171"/>
      <c r="C819" s="153">
        <v>2977</v>
      </c>
      <c r="D819" s="153">
        <v>3349683.2199999997</v>
      </c>
      <c r="E819" s="148"/>
      <c r="F819" s="148"/>
    </row>
    <row r="820" spans="1:9" ht="33.75" hidden="1" customHeight="1" outlineLevel="1" thickBot="1">
      <c r="A820" s="170" t="s">
        <v>220</v>
      </c>
      <c r="B820" s="171"/>
      <c r="C820" s="153">
        <v>1821</v>
      </c>
      <c r="D820" s="153">
        <v>1805053.7000000002</v>
      </c>
      <c r="E820" s="148"/>
      <c r="F820" s="148"/>
    </row>
    <row r="821" spans="1:9" ht="33.75" hidden="1" customHeight="1" outlineLevel="1" thickBot="1">
      <c r="A821" s="410" t="s">
        <v>221</v>
      </c>
      <c r="B821" s="411"/>
      <c r="C821" s="153">
        <v>11463</v>
      </c>
      <c r="D821" s="153">
        <v>8362375.6399999997</v>
      </c>
      <c r="E821" s="148"/>
      <c r="F821" s="148"/>
    </row>
    <row r="822" spans="1:9" ht="33.75" hidden="1" customHeight="1" outlineLevel="1" thickBot="1">
      <c r="A822" s="170" t="s">
        <v>274</v>
      </c>
      <c r="B822" s="171"/>
      <c r="C822" s="153">
        <v>2552</v>
      </c>
      <c r="D822" s="153">
        <v>2536864</v>
      </c>
      <c r="E822" s="148"/>
      <c r="F822" s="148"/>
    </row>
    <row r="823" spans="1:9" ht="33.75" hidden="1" customHeight="1" outlineLevel="1" thickBot="1">
      <c r="A823" s="410" t="s">
        <v>222</v>
      </c>
      <c r="B823" s="411"/>
      <c r="C823" s="153">
        <v>195730</v>
      </c>
      <c r="D823" s="153">
        <v>254640529.16000003</v>
      </c>
      <c r="E823" s="148"/>
      <c r="F823" s="148"/>
    </row>
    <row r="824" spans="1:9" ht="33.75" hidden="1" customHeight="1" outlineLevel="1" thickBot="1">
      <c r="A824" s="170" t="s">
        <v>278</v>
      </c>
      <c r="B824" s="171"/>
      <c r="C824" s="153">
        <v>22825</v>
      </c>
      <c r="D824" s="153">
        <v>23721447.25</v>
      </c>
      <c r="E824" s="148"/>
      <c r="F824" s="148"/>
    </row>
    <row r="825" spans="1:9" ht="33.75" hidden="1" customHeight="1" outlineLevel="1" thickBot="1">
      <c r="A825" s="410" t="s">
        <v>223</v>
      </c>
      <c r="B825" s="411"/>
      <c r="C825" s="153">
        <v>592182</v>
      </c>
      <c r="D825" s="153">
        <v>192547101.85000008</v>
      </c>
      <c r="E825" s="148"/>
      <c r="F825" s="148"/>
    </row>
    <row r="826" spans="1:9" ht="33.75" hidden="1" customHeight="1" outlineLevel="1" thickBot="1">
      <c r="A826" s="410" t="s">
        <v>224</v>
      </c>
      <c r="B826" s="411"/>
      <c r="C826" s="153">
        <v>87670</v>
      </c>
      <c r="D826" s="153">
        <v>90517929.959999993</v>
      </c>
      <c r="E826" s="148"/>
      <c r="F826" s="148"/>
      <c r="I826" s="22"/>
    </row>
    <row r="827" spans="1:9" ht="33.75" hidden="1" customHeight="1" outlineLevel="1" thickBot="1">
      <c r="A827" s="410" t="s">
        <v>225</v>
      </c>
      <c r="B827" s="411"/>
      <c r="C827" s="153">
        <v>57184</v>
      </c>
      <c r="D827" s="153">
        <v>74077786.770000026</v>
      </c>
      <c r="E827" s="148"/>
      <c r="F827" s="148"/>
    </row>
    <row r="828" spans="1:9" ht="17.45" customHeight="1" collapsed="1" thickBot="1">
      <c r="A828" s="408" t="s">
        <v>319</v>
      </c>
      <c r="B828" s="409"/>
      <c r="C828" s="153">
        <f>SUM($C$800:$C$827)</f>
        <v>3669111.1952976971</v>
      </c>
      <c r="D828" s="153">
        <f>SUM($D$800:$D$827)</f>
        <v>2258793082.3466148</v>
      </c>
      <c r="E828" s="148"/>
      <c r="F828" s="148"/>
    </row>
    <row r="829" spans="1:9" ht="14.25"/>
    <row r="830" spans="1:9" ht="14.25" customHeight="1">
      <c r="C830" s="22"/>
      <c r="D830" s="22"/>
    </row>
    <row r="831" spans="1:9" ht="18" customHeight="1">
      <c r="C831" s="22"/>
      <c r="D831" s="22"/>
    </row>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1:B771"/>
    <mergeCell ref="A773:B773"/>
    <mergeCell ref="A774:B774"/>
    <mergeCell ref="A777:B777"/>
    <mergeCell ref="A778:B778"/>
    <mergeCell ref="A780:B780"/>
    <mergeCell ref="A782:B782"/>
    <mergeCell ref="A783:B783"/>
    <mergeCell ref="A802:B802"/>
    <mergeCell ref="A786:B786"/>
    <mergeCell ref="A787:B787"/>
    <mergeCell ref="A788:B788"/>
    <mergeCell ref="A789:B789"/>
    <mergeCell ref="A792:B792"/>
    <mergeCell ref="A794:B794"/>
    <mergeCell ref="A796:B796"/>
    <mergeCell ref="A797:B797"/>
    <mergeCell ref="A798:B798"/>
    <mergeCell ref="A799:B799"/>
    <mergeCell ref="A800:B800"/>
    <mergeCell ref="A821:B821"/>
    <mergeCell ref="A803:B803"/>
    <mergeCell ref="A806:B806"/>
    <mergeCell ref="A807:B807"/>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3BBCC-E6DD-4A9E-B51F-E59B365F9131}">
  <sheetPr codeName="Sheet24"/>
  <dimension ref="A1:I24"/>
  <sheetViews>
    <sheetView showGridLines="0" zoomScaleNormal="100" workbookViewId="0">
      <selection activeCell="B2" sqref="B2"/>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B20BC-A7BA-4A31-A129-EAC08E67C6D2}">
  <sheetPr codeName="Sheet27"/>
  <dimension ref="A1:I24"/>
  <sheetViews>
    <sheetView showGridLines="0" zoomScaleNormal="100" workbookViewId="0">
      <selection activeCell="D14" sqref="D14"/>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A135A-3D98-44F6-A187-3727235BD92B}">
  <sheetPr>
    <tabColor rgb="FF963634"/>
  </sheetPr>
  <dimension ref="A1:D45"/>
  <sheetViews>
    <sheetView showGridLines="0" zoomScale="75" zoomScaleNormal="75" workbookViewId="0">
      <selection activeCell="I21" sqref="I21"/>
    </sheetView>
  </sheetViews>
  <sheetFormatPr defaultColWidth="9.140625" defaultRowHeight="18.75" customHeight="1"/>
  <cols>
    <col min="1" max="1" width="3.140625" style="172" customWidth="1"/>
    <col min="2" max="2" width="18.28515625" style="179" customWidth="1"/>
    <col min="3" max="3" width="58.5703125" style="172" customWidth="1"/>
    <col min="4" max="4" width="20.5703125" style="172" customWidth="1"/>
    <col min="5" max="16384" width="9.140625" style="172"/>
  </cols>
  <sheetData>
    <row r="1" spans="1:4" ht="18.75" customHeight="1">
      <c r="B1" s="418" t="s">
        <v>326</v>
      </c>
      <c r="C1" s="418"/>
      <c r="D1" s="418"/>
    </row>
    <row r="2" spans="1:4" ht="18.75" customHeight="1">
      <c r="B2" s="418" t="s">
        <v>327</v>
      </c>
      <c r="C2" s="418"/>
      <c r="D2" s="418"/>
    </row>
    <row r="3" spans="1:4" ht="18.75" customHeight="1">
      <c r="B3" s="173"/>
      <c r="C3" s="173"/>
      <c r="D3" s="173"/>
    </row>
    <row r="4" spans="1:4" ht="18.75" customHeight="1">
      <c r="B4" s="174"/>
      <c r="C4" s="175"/>
      <c r="D4" s="175"/>
    </row>
    <row r="5" spans="1:4" ht="18.75" customHeight="1">
      <c r="B5" s="176" t="s">
        <v>328</v>
      </c>
      <c r="C5" s="176"/>
      <c r="D5" s="176"/>
    </row>
    <row r="6" spans="1:4" ht="18.75" customHeight="1" thickBot="1">
      <c r="B6" s="173"/>
      <c r="C6" s="177"/>
      <c r="D6" s="178"/>
    </row>
    <row r="7" spans="1:4" ht="18.75" customHeight="1" thickBot="1">
      <c r="B7" s="173">
        <v>2016</v>
      </c>
      <c r="C7" s="180" t="s">
        <v>609</v>
      </c>
      <c r="D7" s="366">
        <f>35612</f>
        <v>35612</v>
      </c>
    </row>
    <row r="8" spans="1:4" ht="18.75" customHeight="1" thickBot="1">
      <c r="B8" s="172"/>
      <c r="C8" s="180" t="s">
        <v>610</v>
      </c>
      <c r="D8" s="366">
        <v>100951</v>
      </c>
    </row>
    <row r="9" spans="1:4" ht="18.75" customHeight="1" thickBot="1">
      <c r="A9" s="179"/>
      <c r="B9" s="172"/>
      <c r="C9" s="180" t="s">
        <v>611</v>
      </c>
      <c r="D9" s="366">
        <f>SUM(D7:D8)</f>
        <v>136563</v>
      </c>
    </row>
    <row r="10" spans="1:4" ht="18.75" customHeight="1" thickBot="1">
      <c r="B10" s="172"/>
      <c r="C10" s="180"/>
      <c r="D10" s="367"/>
    </row>
    <row r="11" spans="1:4" ht="18.75" customHeight="1" thickBot="1">
      <c r="B11" s="172"/>
      <c r="C11" s="180" t="s">
        <v>612</v>
      </c>
      <c r="D11" s="368">
        <f>7583887</f>
        <v>7583887</v>
      </c>
    </row>
    <row r="12" spans="1:4" ht="18.75" customHeight="1" thickBot="1">
      <c r="B12" s="172"/>
      <c r="C12" s="180" t="s">
        <v>613</v>
      </c>
      <c r="D12" s="368">
        <f>79441259</f>
        <v>79441259</v>
      </c>
    </row>
    <row r="13" spans="1:4" ht="18.75" customHeight="1" thickBot="1">
      <c r="B13" s="172"/>
      <c r="C13" s="180" t="s">
        <v>329</v>
      </c>
      <c r="D13" s="368">
        <f>SUM(D11:D12)</f>
        <v>87025146</v>
      </c>
    </row>
    <row r="14" spans="1:4" ht="18.75" customHeight="1" thickBot="1">
      <c r="C14" s="4"/>
      <c r="D14" s="140"/>
    </row>
    <row r="15" spans="1:4" ht="18.75" customHeight="1" thickBot="1">
      <c r="B15" s="173">
        <v>2017</v>
      </c>
      <c r="C15" s="180" t="s">
        <v>609</v>
      </c>
      <c r="D15" s="366">
        <v>37466</v>
      </c>
    </row>
    <row r="16" spans="1:4" ht="18.75" customHeight="1" thickBot="1">
      <c r="C16" s="180" t="s">
        <v>610</v>
      </c>
      <c r="D16" s="366">
        <v>65393</v>
      </c>
    </row>
    <row r="17" spans="2:4" ht="18.75" customHeight="1" thickBot="1">
      <c r="C17" s="180" t="s">
        <v>611</v>
      </c>
      <c r="D17" s="366">
        <f>SUM(D15:D16)</f>
        <v>102859</v>
      </c>
    </row>
    <row r="18" spans="2:4" ht="18.75" customHeight="1" thickBot="1">
      <c r="C18" s="180"/>
      <c r="D18" s="367"/>
    </row>
    <row r="19" spans="2:4" ht="18.75" customHeight="1" thickBot="1">
      <c r="C19" s="180" t="s">
        <v>612</v>
      </c>
      <c r="D19" s="368">
        <v>8976459</v>
      </c>
    </row>
    <row r="20" spans="2:4" ht="18.75" customHeight="1" thickBot="1">
      <c r="C20" s="180" t="s">
        <v>613</v>
      </c>
      <c r="D20" s="368">
        <v>72437208</v>
      </c>
    </row>
    <row r="21" spans="2:4" ht="18.75" customHeight="1" thickBot="1">
      <c r="C21" s="180" t="s">
        <v>329</v>
      </c>
      <c r="D21" s="368">
        <f>SUM(D19:D20)</f>
        <v>81413667</v>
      </c>
    </row>
    <row r="22" spans="2:4" ht="18.75" customHeight="1" thickBot="1"/>
    <row r="23" spans="2:4" ht="18.75" customHeight="1" thickBot="1">
      <c r="B23" s="173">
        <v>2018</v>
      </c>
      <c r="C23" s="180" t="s">
        <v>609</v>
      </c>
      <c r="D23" s="366">
        <v>25481</v>
      </c>
    </row>
    <row r="24" spans="2:4" ht="18.75" customHeight="1" thickBot="1">
      <c r="C24" s="180" t="s">
        <v>610</v>
      </c>
      <c r="D24" s="366">
        <v>59572</v>
      </c>
    </row>
    <row r="25" spans="2:4" ht="18.75" customHeight="1" thickBot="1">
      <c r="C25" s="180" t="s">
        <v>611</v>
      </c>
      <c r="D25" s="366">
        <f>SUM(D23:D24)</f>
        <v>85053</v>
      </c>
    </row>
    <row r="26" spans="2:4" ht="18.75" customHeight="1" thickBot="1">
      <c r="C26" s="180"/>
      <c r="D26" s="367"/>
    </row>
    <row r="27" spans="2:4" ht="18.75" customHeight="1" thickBot="1">
      <c r="C27" s="180" t="s">
        <v>612</v>
      </c>
      <c r="D27" s="368">
        <v>5438225.8900000006</v>
      </c>
    </row>
    <row r="28" spans="2:4" ht="18.75" customHeight="1" thickBot="1">
      <c r="C28" s="180" t="s">
        <v>613</v>
      </c>
      <c r="D28" s="368">
        <v>62658942.490000002</v>
      </c>
    </row>
    <row r="29" spans="2:4" ht="18.75" customHeight="1" thickBot="1">
      <c r="C29" s="180" t="s">
        <v>329</v>
      </c>
      <c r="D29" s="368">
        <f>SUM(D27:D28)</f>
        <v>68097168.379999995</v>
      </c>
    </row>
    <row r="30" spans="2:4" ht="18.75" customHeight="1" thickBot="1"/>
    <row r="31" spans="2:4" ht="18.75" customHeight="1" thickBot="1">
      <c r="B31" s="173">
        <v>2019</v>
      </c>
      <c r="C31" s="180" t="s">
        <v>609</v>
      </c>
      <c r="D31" s="366">
        <v>22314.375889777093</v>
      </c>
    </row>
    <row r="32" spans="2:4" ht="18.75" customHeight="1" thickBot="1">
      <c r="C32" s="180" t="s">
        <v>610</v>
      </c>
      <c r="D32" s="366">
        <v>57774.391195394048</v>
      </c>
    </row>
    <row r="33" spans="2:4" ht="18.75" customHeight="1" thickBot="1">
      <c r="C33" s="180" t="s">
        <v>611</v>
      </c>
      <c r="D33" s="366">
        <f>SUM(D31:D32)</f>
        <v>80088.767085171145</v>
      </c>
    </row>
    <row r="34" spans="2:4" ht="18.75" customHeight="1" thickBot="1">
      <c r="C34" s="180"/>
      <c r="D34" s="367"/>
    </row>
    <row r="35" spans="2:4" ht="18.75" customHeight="1" thickBot="1">
      <c r="C35" s="180" t="s">
        <v>612</v>
      </c>
      <c r="D35" s="368">
        <v>4442963.9848693712</v>
      </c>
    </row>
    <row r="36" spans="2:4" ht="18.75" customHeight="1" thickBot="1">
      <c r="C36" s="180" t="s">
        <v>613</v>
      </c>
      <c r="D36" s="368">
        <v>60020841.395769402</v>
      </c>
    </row>
    <row r="37" spans="2:4" ht="18.75" customHeight="1" thickBot="1">
      <c r="C37" s="180" t="s">
        <v>329</v>
      </c>
      <c r="D37" s="368">
        <f>SUM(D35:D36)</f>
        <v>64463805.380638771</v>
      </c>
    </row>
    <row r="38" spans="2:4" ht="18.75" customHeight="1" thickBot="1"/>
    <row r="39" spans="2:4" ht="18.75" customHeight="1" thickBot="1">
      <c r="B39" s="173">
        <v>2020</v>
      </c>
      <c r="C39" s="180" t="s">
        <v>609</v>
      </c>
      <c r="D39" s="366">
        <v>21057</v>
      </c>
    </row>
    <row r="40" spans="2:4" ht="18.75" customHeight="1" thickBot="1">
      <c r="C40" s="180" t="s">
        <v>610</v>
      </c>
      <c r="D40" s="366">
        <v>81485</v>
      </c>
    </row>
    <row r="41" spans="2:4" ht="18.75" customHeight="1" thickBot="1">
      <c r="C41" s="180" t="s">
        <v>611</v>
      </c>
      <c r="D41" s="366">
        <v>102542</v>
      </c>
    </row>
    <row r="42" spans="2:4" ht="18.75" customHeight="1" thickBot="1">
      <c r="C42" s="180"/>
      <c r="D42" s="367"/>
    </row>
    <row r="43" spans="2:4" ht="18.75" customHeight="1" thickBot="1">
      <c r="C43" s="180" t="s">
        <v>612</v>
      </c>
      <c r="D43" s="368">
        <v>8342098.2999999998</v>
      </c>
    </row>
    <row r="44" spans="2:4" ht="18.75" customHeight="1" thickBot="1">
      <c r="C44" s="180" t="s">
        <v>613</v>
      </c>
      <c r="D44" s="368">
        <v>95713814.980000138</v>
      </c>
    </row>
    <row r="45" spans="2:4" ht="18.75" customHeight="1" thickBot="1">
      <c r="C45" s="180" t="s">
        <v>329</v>
      </c>
      <c r="D45" s="368">
        <v>104055913.28000014</v>
      </c>
    </row>
  </sheetData>
  <mergeCells count="2">
    <mergeCell ref="B1:D1"/>
    <mergeCell ref="B2:D2"/>
  </mergeCells>
  <printOptions horizontalCentered="1"/>
  <pageMargins left="0.25" right="0.21" top="0.47" bottom="0.54" header="0.3" footer="0.41"/>
  <pageSetup scale="88"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30EC-EB97-4E9B-ABA2-87E28BB1C09A}">
  <sheetPr codeName="Sheet28"/>
  <dimension ref="A1:I24"/>
  <sheetViews>
    <sheetView showGridLines="0" zoomScaleNormal="100" workbookViewId="0">
      <selection activeCell="D14" sqref="D14"/>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3872B-8AFD-44A8-A081-9A50C856BB0F}">
  <sheetPr>
    <pageSetUpPr fitToPage="1"/>
  </sheetPr>
  <dimension ref="A1:H2325"/>
  <sheetViews>
    <sheetView showGridLines="0" zoomScaleNormal="100" workbookViewId="0">
      <selection activeCell="L110" sqref="L110"/>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12" bestFit="1" customWidth="1"/>
    <col min="7" max="7" width="11.140625" style="212" customWidth="1"/>
    <col min="8" max="8" width="11.7109375" style="212"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20" t="s">
        <v>333</v>
      </c>
      <c r="C1" s="420"/>
      <c r="D1" s="420"/>
      <c r="E1" s="420"/>
      <c r="F1" s="420"/>
      <c r="G1" s="420"/>
      <c r="H1" s="420"/>
    </row>
    <row r="2" spans="1:8">
      <c r="B2" s="420" t="s">
        <v>334</v>
      </c>
      <c r="C2" s="420"/>
      <c r="D2" s="420"/>
      <c r="E2" s="420"/>
      <c r="F2" s="420"/>
      <c r="G2" s="420"/>
      <c r="H2" s="420"/>
    </row>
    <row r="3" spans="1:8">
      <c r="B3" s="420" t="s">
        <v>330</v>
      </c>
      <c r="C3" s="420"/>
      <c r="D3" s="420"/>
      <c r="E3" s="420"/>
      <c r="F3" s="420"/>
      <c r="G3" s="420"/>
      <c r="H3" s="420"/>
    </row>
    <row r="4" spans="1:8">
      <c r="B4" s="44"/>
      <c r="C4" s="44"/>
      <c r="D4" s="44"/>
      <c r="E4" s="44"/>
      <c r="F4" s="181"/>
      <c r="G4" s="181"/>
      <c r="H4" s="181"/>
    </row>
    <row r="5" spans="1:8">
      <c r="B5" s="44"/>
      <c r="C5" s="44"/>
      <c r="D5" s="44"/>
      <c r="E5" s="44"/>
      <c r="F5" s="181"/>
      <c r="G5" s="181"/>
      <c r="H5" s="181"/>
    </row>
    <row r="6" spans="1:8">
      <c r="B6" s="420" t="s">
        <v>34</v>
      </c>
      <c r="C6" s="420"/>
      <c r="D6" s="420"/>
      <c r="E6" s="420"/>
      <c r="F6" s="420"/>
      <c r="G6" s="420"/>
      <c r="H6" s="420"/>
    </row>
    <row r="7" spans="1:8" ht="15" thickBot="1">
      <c r="B7" s="4"/>
      <c r="C7" s="4"/>
      <c r="D7" s="4"/>
      <c r="E7" s="4"/>
      <c r="F7" s="182"/>
      <c r="G7" s="182"/>
      <c r="H7" s="182"/>
    </row>
    <row r="8" spans="1:8" ht="18" customHeight="1">
      <c r="B8" s="183" t="s">
        <v>335</v>
      </c>
      <c r="C8" s="184" t="s">
        <v>336</v>
      </c>
      <c r="D8" s="184" t="s">
        <v>337</v>
      </c>
      <c r="E8" s="184" t="s">
        <v>337</v>
      </c>
      <c r="F8" s="185" t="s">
        <v>338</v>
      </c>
      <c r="G8" s="185" t="s">
        <v>339</v>
      </c>
      <c r="H8" s="186" t="s">
        <v>340</v>
      </c>
    </row>
    <row r="9" spans="1:8" ht="15.75" customHeight="1" thickBot="1">
      <c r="B9" s="187" t="s">
        <v>341</v>
      </c>
      <c r="C9" s="188" t="s">
        <v>342</v>
      </c>
      <c r="D9" s="188" t="s">
        <v>343</v>
      </c>
      <c r="E9" s="188" t="s">
        <v>344</v>
      </c>
      <c r="F9" s="189" t="s">
        <v>345</v>
      </c>
      <c r="G9" s="189"/>
      <c r="H9" s="190" t="s">
        <v>346</v>
      </c>
    </row>
    <row r="10" spans="1:8">
      <c r="B10" s="191" t="s">
        <v>347</v>
      </c>
      <c r="C10" s="192"/>
      <c r="D10" s="192"/>
      <c r="E10" s="192"/>
      <c r="F10" s="193"/>
      <c r="G10" s="193"/>
      <c r="H10" s="194"/>
    </row>
    <row r="11" spans="1:8" ht="18" hidden="1" customHeight="1" outlineLevel="1">
      <c r="A11" s="4" t="s">
        <v>202</v>
      </c>
      <c r="B11" s="195"/>
      <c r="C11" s="196">
        <v>0</v>
      </c>
      <c r="D11" s="196">
        <v>0</v>
      </c>
      <c r="E11" s="196">
        <v>0</v>
      </c>
      <c r="F11" s="197">
        <v>0</v>
      </c>
      <c r="G11" s="197">
        <v>0</v>
      </c>
      <c r="H11" s="198">
        <v>0</v>
      </c>
    </row>
    <row r="12" spans="1:8" ht="18" hidden="1" customHeight="1" outlineLevel="1">
      <c r="A12" s="4" t="s">
        <v>203</v>
      </c>
      <c r="B12" s="195"/>
      <c r="C12" s="196">
        <v>1</v>
      </c>
      <c r="D12" s="196">
        <v>4</v>
      </c>
      <c r="E12" s="196">
        <v>0</v>
      </c>
      <c r="F12" s="197">
        <v>290000</v>
      </c>
      <c r="G12" s="197">
        <v>16104</v>
      </c>
      <c r="H12" s="198">
        <v>0</v>
      </c>
    </row>
    <row r="13" spans="1:8" ht="18" hidden="1" customHeight="1" outlineLevel="1">
      <c r="A13" s="4" t="s">
        <v>204</v>
      </c>
      <c r="B13" s="195"/>
      <c r="C13" s="196">
        <v>6</v>
      </c>
      <c r="D13" s="196">
        <v>3</v>
      </c>
      <c r="E13" s="196">
        <v>0</v>
      </c>
      <c r="F13" s="197">
        <v>153595</v>
      </c>
      <c r="G13" s="197">
        <v>108070</v>
      </c>
      <c r="H13" s="198">
        <v>0</v>
      </c>
    </row>
    <row r="14" spans="1:8" ht="18" hidden="1" customHeight="1" outlineLevel="1">
      <c r="A14" s="4" t="s">
        <v>205</v>
      </c>
      <c r="B14" s="195"/>
      <c r="C14" s="196">
        <v>0</v>
      </c>
      <c r="D14" s="196">
        <v>0</v>
      </c>
      <c r="E14" s="196">
        <v>0</v>
      </c>
      <c r="F14" s="197">
        <v>0</v>
      </c>
      <c r="G14" s="197">
        <v>0</v>
      </c>
      <c r="H14" s="198">
        <v>0</v>
      </c>
    </row>
    <row r="15" spans="1:8" ht="18" hidden="1" customHeight="1" outlineLevel="1">
      <c r="A15" s="4" t="s">
        <v>206</v>
      </c>
      <c r="B15" s="195"/>
      <c r="C15" s="196">
        <v>0</v>
      </c>
      <c r="D15" s="196">
        <v>0</v>
      </c>
      <c r="E15" s="196">
        <v>0</v>
      </c>
      <c r="F15" s="197">
        <v>0</v>
      </c>
      <c r="G15" s="197">
        <v>0</v>
      </c>
      <c r="H15" s="198">
        <v>0</v>
      </c>
    </row>
    <row r="16" spans="1:8" ht="18" hidden="1" customHeight="1" outlineLevel="1">
      <c r="A16" s="4" t="s">
        <v>207</v>
      </c>
      <c r="B16" s="195"/>
      <c r="C16" s="196">
        <v>0</v>
      </c>
      <c r="D16" s="196">
        <v>0</v>
      </c>
      <c r="E16" s="196">
        <v>0</v>
      </c>
      <c r="F16" s="197">
        <v>0</v>
      </c>
      <c r="G16" s="197">
        <v>0</v>
      </c>
      <c r="H16" s="198">
        <v>0</v>
      </c>
    </row>
    <row r="17" spans="1:8" ht="18" hidden="1" customHeight="1" outlineLevel="1">
      <c r="A17" s="4" t="s">
        <v>208</v>
      </c>
      <c r="B17" s="195"/>
      <c r="C17" s="196">
        <v>0</v>
      </c>
      <c r="D17" s="196">
        <v>0</v>
      </c>
      <c r="E17" s="196">
        <v>0</v>
      </c>
      <c r="F17" s="197">
        <v>0</v>
      </c>
      <c r="G17" s="197">
        <v>0</v>
      </c>
      <c r="H17" s="198">
        <v>0</v>
      </c>
    </row>
    <row r="18" spans="1:8" ht="18" hidden="1" customHeight="1" outlineLevel="1">
      <c r="A18" s="4" t="s">
        <v>209</v>
      </c>
      <c r="B18" s="195"/>
      <c r="C18" s="196">
        <v>1</v>
      </c>
      <c r="D18" s="196">
        <v>6</v>
      </c>
      <c r="E18" s="196">
        <v>0</v>
      </c>
      <c r="F18" s="197">
        <v>5000</v>
      </c>
      <c r="G18" s="197">
        <v>14664.11</v>
      </c>
      <c r="H18" s="198">
        <v>0</v>
      </c>
    </row>
    <row r="19" spans="1:8" ht="18" hidden="1" customHeight="1" outlineLevel="1">
      <c r="A19" s="4" t="s">
        <v>210</v>
      </c>
      <c r="B19" s="195"/>
      <c r="C19" s="196">
        <v>0</v>
      </c>
      <c r="D19" s="196">
        <v>0</v>
      </c>
      <c r="E19" s="196">
        <v>0</v>
      </c>
      <c r="F19" s="197">
        <v>0</v>
      </c>
      <c r="G19" s="197">
        <v>0</v>
      </c>
      <c r="H19" s="198">
        <v>0</v>
      </c>
    </row>
    <row r="20" spans="1:8" ht="18" hidden="1" customHeight="1" outlineLevel="1">
      <c r="A20" s="4" t="s">
        <v>211</v>
      </c>
      <c r="B20" s="195"/>
      <c r="C20" s="196">
        <v>6</v>
      </c>
      <c r="D20" s="196">
        <v>27</v>
      </c>
      <c r="E20" s="196">
        <v>0</v>
      </c>
      <c r="F20" s="197">
        <v>-177920.27</v>
      </c>
      <c r="G20" s="197">
        <v>2005.3000000000029</v>
      </c>
      <c r="H20" s="198">
        <v>0</v>
      </c>
    </row>
    <row r="21" spans="1:8" ht="18" hidden="1" customHeight="1" outlineLevel="1">
      <c r="A21" s="4" t="s">
        <v>212</v>
      </c>
      <c r="B21" s="195"/>
      <c r="C21" s="196">
        <v>1</v>
      </c>
      <c r="D21" s="196">
        <v>0</v>
      </c>
      <c r="E21" s="196">
        <v>0</v>
      </c>
      <c r="F21" s="197">
        <v>0</v>
      </c>
      <c r="G21" s="197">
        <v>5000</v>
      </c>
      <c r="H21" s="198">
        <v>0</v>
      </c>
    </row>
    <row r="22" spans="1:8" ht="18" hidden="1" customHeight="1" outlineLevel="1">
      <c r="A22" s="4" t="s">
        <v>213</v>
      </c>
      <c r="B22" s="195"/>
      <c r="C22" s="196">
        <v>3</v>
      </c>
      <c r="D22" s="196">
        <v>2</v>
      </c>
      <c r="E22" s="196">
        <v>0</v>
      </c>
      <c r="F22" s="197">
        <v>193432</v>
      </c>
      <c r="G22" s="197">
        <v>2086.5100000000002</v>
      </c>
      <c r="H22" s="198">
        <v>0</v>
      </c>
    </row>
    <row r="23" spans="1:8" ht="18" hidden="1" customHeight="1" outlineLevel="1">
      <c r="A23" s="4" t="s">
        <v>214</v>
      </c>
      <c r="B23" s="195"/>
      <c r="C23" s="196">
        <v>2</v>
      </c>
      <c r="D23" s="196">
        <v>2</v>
      </c>
      <c r="E23" s="196">
        <v>0</v>
      </c>
      <c r="F23" s="197">
        <v>154302.1761144</v>
      </c>
      <c r="G23" s="197">
        <v>22487.428469999999</v>
      </c>
      <c r="H23" s="198">
        <v>0</v>
      </c>
    </row>
    <row r="24" spans="1:8" ht="18" hidden="1" customHeight="1" outlineLevel="1">
      <c r="A24" s="4" t="s">
        <v>348</v>
      </c>
      <c r="B24" s="195"/>
      <c r="C24" s="196">
        <v>1</v>
      </c>
      <c r="D24" s="196">
        <v>0</v>
      </c>
      <c r="E24" s="196">
        <v>1</v>
      </c>
      <c r="F24" s="197">
        <v>0</v>
      </c>
      <c r="G24" s="197">
        <v>0</v>
      </c>
      <c r="H24" s="198">
        <v>0</v>
      </c>
    </row>
    <row r="25" spans="1:8" ht="18" hidden="1" customHeight="1" outlineLevel="1">
      <c r="A25" s="4" t="s">
        <v>216</v>
      </c>
      <c r="B25" s="195"/>
      <c r="C25" s="196">
        <v>0</v>
      </c>
      <c r="D25" s="196">
        <v>0</v>
      </c>
      <c r="E25" s="196">
        <v>0</v>
      </c>
      <c r="F25" s="197">
        <v>0</v>
      </c>
      <c r="G25" s="197">
        <v>0</v>
      </c>
      <c r="H25" s="198">
        <v>0</v>
      </c>
    </row>
    <row r="26" spans="1:8" ht="18" hidden="1" customHeight="1" outlineLevel="1">
      <c r="A26" s="4" t="s">
        <v>217</v>
      </c>
      <c r="B26" s="195"/>
      <c r="C26" s="196">
        <v>0</v>
      </c>
      <c r="D26" s="196">
        <v>0</v>
      </c>
      <c r="E26" s="196">
        <v>0</v>
      </c>
      <c r="F26" s="197">
        <v>0</v>
      </c>
      <c r="G26" s="197">
        <v>0</v>
      </c>
      <c r="H26" s="198">
        <v>0</v>
      </c>
    </row>
    <row r="27" spans="1:8" ht="18" hidden="1" customHeight="1" outlineLevel="1">
      <c r="A27" s="4" t="s">
        <v>218</v>
      </c>
      <c r="B27" s="195"/>
      <c r="C27" s="196">
        <v>7</v>
      </c>
      <c r="D27" s="196">
        <v>7</v>
      </c>
      <c r="E27" s="196">
        <v>0</v>
      </c>
      <c r="F27" s="197">
        <v>628889</v>
      </c>
      <c r="G27" s="197">
        <v>70630</v>
      </c>
      <c r="H27" s="198">
        <v>-204119</v>
      </c>
    </row>
    <row r="28" spans="1:8" ht="18" hidden="1" customHeight="1" outlineLevel="1">
      <c r="A28" s="4" t="s">
        <v>219</v>
      </c>
      <c r="B28" s="195"/>
      <c r="C28" s="196">
        <v>0</v>
      </c>
      <c r="D28" s="196">
        <v>0</v>
      </c>
      <c r="E28" s="196">
        <v>0</v>
      </c>
      <c r="F28" s="197">
        <v>0</v>
      </c>
      <c r="G28" s="197">
        <v>0</v>
      </c>
      <c r="H28" s="198">
        <v>0</v>
      </c>
    </row>
    <row r="29" spans="1:8" ht="18" hidden="1" customHeight="1" outlineLevel="1">
      <c r="A29" s="4" t="s">
        <v>220</v>
      </c>
      <c r="B29" s="195"/>
      <c r="C29" s="196">
        <v>0</v>
      </c>
      <c r="D29" s="196">
        <v>0</v>
      </c>
      <c r="E29" s="196">
        <v>0</v>
      </c>
      <c r="F29" s="197">
        <v>0</v>
      </c>
      <c r="G29" s="197">
        <v>0</v>
      </c>
      <c r="H29" s="198">
        <v>0</v>
      </c>
    </row>
    <row r="30" spans="1:8" ht="18" hidden="1" customHeight="1" outlineLevel="1">
      <c r="A30" s="4" t="s">
        <v>349</v>
      </c>
      <c r="B30" s="195"/>
      <c r="C30" s="196">
        <v>1</v>
      </c>
      <c r="D30" s="196">
        <v>0</v>
      </c>
      <c r="E30" s="196">
        <v>1</v>
      </c>
      <c r="F30" s="197">
        <v>0</v>
      </c>
      <c r="G30" s="197">
        <v>0</v>
      </c>
      <c r="H30" s="198">
        <v>0</v>
      </c>
    </row>
    <row r="31" spans="1:8" ht="18" hidden="1" customHeight="1" outlineLevel="1">
      <c r="A31" s="4" t="s">
        <v>222</v>
      </c>
      <c r="B31" s="195"/>
      <c r="C31" s="196">
        <v>2</v>
      </c>
      <c r="D31" s="196">
        <v>1</v>
      </c>
      <c r="E31" s="196">
        <v>0</v>
      </c>
      <c r="F31" s="197">
        <v>31981</v>
      </c>
      <c r="G31" s="197">
        <v>6202</v>
      </c>
      <c r="H31" s="198">
        <v>0</v>
      </c>
    </row>
    <row r="32" spans="1:8" ht="18" hidden="1" customHeight="1" outlineLevel="1">
      <c r="A32" s="4" t="s">
        <v>223</v>
      </c>
      <c r="B32" s="195"/>
      <c r="C32" s="196">
        <v>1</v>
      </c>
      <c r="D32" s="196">
        <v>2</v>
      </c>
      <c r="E32" s="196">
        <v>0</v>
      </c>
      <c r="F32" s="197">
        <v>-50000</v>
      </c>
      <c r="G32" s="197">
        <v>126500</v>
      </c>
      <c r="H32" s="198">
        <v>0</v>
      </c>
    </row>
    <row r="33" spans="1:8" ht="18" hidden="1" customHeight="1" outlineLevel="1">
      <c r="A33" s="4" t="s">
        <v>224</v>
      </c>
      <c r="B33" s="195"/>
      <c r="C33" s="196">
        <v>0</v>
      </c>
      <c r="D33" s="196">
        <v>0</v>
      </c>
      <c r="E33" s="196">
        <v>0</v>
      </c>
      <c r="F33" s="197">
        <v>0</v>
      </c>
      <c r="G33" s="197">
        <v>0</v>
      </c>
      <c r="H33" s="198">
        <v>0</v>
      </c>
    </row>
    <row r="34" spans="1:8" ht="18" hidden="1" customHeight="1" outlineLevel="1">
      <c r="A34" s="4" t="s">
        <v>225</v>
      </c>
      <c r="B34" s="195"/>
      <c r="C34" s="196">
        <v>1</v>
      </c>
      <c r="D34" s="196">
        <v>1</v>
      </c>
      <c r="E34" s="196">
        <v>0</v>
      </c>
      <c r="F34" s="197">
        <v>5465</v>
      </c>
      <c r="G34" s="197">
        <v>14535</v>
      </c>
      <c r="H34" s="198">
        <v>0</v>
      </c>
    </row>
    <row r="35" spans="1:8" ht="18" customHeight="1" collapsed="1">
      <c r="A35" s="4"/>
      <c r="B35" s="195" t="s">
        <v>350</v>
      </c>
      <c r="C35" s="199">
        <f t="shared" ref="C35:H35" si="0">SUM(C11:C34)</f>
        <v>33</v>
      </c>
      <c r="D35" s="199">
        <f t="shared" si="0"/>
        <v>55</v>
      </c>
      <c r="E35" s="199">
        <f t="shared" si="0"/>
        <v>2</v>
      </c>
      <c r="F35" s="200">
        <f t="shared" si="0"/>
        <v>1234743.9061143999</v>
      </c>
      <c r="G35" s="200">
        <f t="shared" si="0"/>
        <v>388284.34846999997</v>
      </c>
      <c r="H35" s="201">
        <f t="shared" si="0"/>
        <v>-204119</v>
      </c>
    </row>
    <row r="36" spans="1:8" ht="18" hidden="1" customHeight="1" outlineLevel="1">
      <c r="A36" s="4" t="s">
        <v>202</v>
      </c>
      <c r="B36" s="195"/>
      <c r="C36" s="196">
        <v>0</v>
      </c>
      <c r="D36" s="196">
        <v>0</v>
      </c>
      <c r="E36" s="196">
        <v>0</v>
      </c>
      <c r="F36" s="197">
        <v>0</v>
      </c>
      <c r="G36" s="197">
        <v>0</v>
      </c>
      <c r="H36" s="198">
        <v>0</v>
      </c>
    </row>
    <row r="37" spans="1:8" ht="18" hidden="1" customHeight="1" outlineLevel="1">
      <c r="A37" s="4" t="s">
        <v>203</v>
      </c>
      <c r="B37" s="195"/>
      <c r="C37" s="196">
        <v>3</v>
      </c>
      <c r="D37" s="196">
        <v>7</v>
      </c>
      <c r="E37" s="196">
        <v>0</v>
      </c>
      <c r="F37" s="197">
        <v>52000</v>
      </c>
      <c r="G37" s="197">
        <v>44268.22</v>
      </c>
      <c r="H37" s="198">
        <v>0</v>
      </c>
    </row>
    <row r="38" spans="1:8" ht="18" hidden="1" customHeight="1" outlineLevel="1">
      <c r="A38" s="4" t="s">
        <v>204</v>
      </c>
      <c r="B38" s="195"/>
      <c r="C38" s="196">
        <v>2</v>
      </c>
      <c r="D38" s="196">
        <v>0</v>
      </c>
      <c r="E38" s="196">
        <v>0</v>
      </c>
      <c r="F38" s="197">
        <v>0</v>
      </c>
      <c r="G38" s="197">
        <v>12078</v>
      </c>
      <c r="H38" s="198">
        <v>0</v>
      </c>
    </row>
    <row r="39" spans="1:8" ht="18" hidden="1" customHeight="1" outlineLevel="1">
      <c r="A39" s="4" t="s">
        <v>205</v>
      </c>
      <c r="B39" s="195"/>
      <c r="C39" s="196">
        <v>0</v>
      </c>
      <c r="D39" s="196">
        <v>0</v>
      </c>
      <c r="E39" s="196">
        <v>0</v>
      </c>
      <c r="F39" s="197">
        <v>0</v>
      </c>
      <c r="G39" s="197">
        <v>0</v>
      </c>
      <c r="H39" s="198">
        <v>0</v>
      </c>
    </row>
    <row r="40" spans="1:8" ht="18" hidden="1" customHeight="1" outlineLevel="1">
      <c r="A40" s="4" t="s">
        <v>206</v>
      </c>
      <c r="B40" s="195"/>
      <c r="C40" s="196">
        <v>0</v>
      </c>
      <c r="D40" s="196">
        <v>0</v>
      </c>
      <c r="E40" s="196">
        <v>0</v>
      </c>
      <c r="F40" s="197">
        <v>0</v>
      </c>
      <c r="G40" s="197">
        <v>0</v>
      </c>
      <c r="H40" s="198">
        <v>0</v>
      </c>
    </row>
    <row r="41" spans="1:8" ht="18" hidden="1" customHeight="1" outlineLevel="1">
      <c r="A41" s="4" t="s">
        <v>207</v>
      </c>
      <c r="B41" s="195"/>
      <c r="C41" s="196">
        <v>0</v>
      </c>
      <c r="D41" s="196">
        <v>0</v>
      </c>
      <c r="E41" s="196">
        <v>0</v>
      </c>
      <c r="F41" s="197">
        <v>0</v>
      </c>
      <c r="G41" s="197">
        <v>0</v>
      </c>
      <c r="H41" s="198">
        <v>0</v>
      </c>
    </row>
    <row r="42" spans="1:8" ht="18" hidden="1" customHeight="1" outlineLevel="1">
      <c r="A42" s="4" t="s">
        <v>208</v>
      </c>
      <c r="B42" s="195"/>
      <c r="C42" s="196">
        <v>0</v>
      </c>
      <c r="D42" s="196">
        <v>0</v>
      </c>
      <c r="E42" s="196">
        <v>0</v>
      </c>
      <c r="F42" s="197">
        <v>0</v>
      </c>
      <c r="G42" s="197">
        <v>0</v>
      </c>
      <c r="H42" s="198">
        <v>0</v>
      </c>
    </row>
    <row r="43" spans="1:8" ht="18" hidden="1" customHeight="1" outlineLevel="1">
      <c r="A43" s="4" t="s">
        <v>209</v>
      </c>
      <c r="B43" s="195"/>
      <c r="C43" s="196">
        <v>1</v>
      </c>
      <c r="D43" s="196">
        <v>5</v>
      </c>
      <c r="E43" s="196">
        <v>0</v>
      </c>
      <c r="F43" s="197">
        <v>326540</v>
      </c>
      <c r="G43" s="197">
        <v>19795.71</v>
      </c>
      <c r="H43" s="198">
        <v>0</v>
      </c>
    </row>
    <row r="44" spans="1:8" ht="18" hidden="1" customHeight="1" outlineLevel="1">
      <c r="A44" s="4" t="s">
        <v>210</v>
      </c>
      <c r="B44" s="195"/>
      <c r="C44" s="196">
        <v>0</v>
      </c>
      <c r="D44" s="196">
        <v>0</v>
      </c>
      <c r="E44" s="196">
        <v>0</v>
      </c>
      <c r="F44" s="197">
        <v>0</v>
      </c>
      <c r="G44" s="197">
        <v>0</v>
      </c>
      <c r="H44" s="198">
        <v>0</v>
      </c>
    </row>
    <row r="45" spans="1:8" ht="18" hidden="1" customHeight="1" outlineLevel="1">
      <c r="A45" s="4" t="s">
        <v>211</v>
      </c>
      <c r="B45" s="195"/>
      <c r="C45" s="196">
        <v>4</v>
      </c>
      <c r="D45" s="196">
        <v>20</v>
      </c>
      <c r="E45" s="196">
        <v>0</v>
      </c>
      <c r="F45" s="197">
        <v>399230.78</v>
      </c>
      <c r="G45" s="197">
        <v>100062.16</v>
      </c>
      <c r="H45" s="198">
        <v>0</v>
      </c>
    </row>
    <row r="46" spans="1:8" ht="18" hidden="1" customHeight="1" outlineLevel="1">
      <c r="A46" s="4" t="s">
        <v>212</v>
      </c>
      <c r="B46" s="195"/>
      <c r="C46" s="196">
        <v>0</v>
      </c>
      <c r="D46" s="196">
        <v>0</v>
      </c>
      <c r="E46" s="196">
        <v>0</v>
      </c>
      <c r="F46" s="197">
        <v>0</v>
      </c>
      <c r="G46" s="197">
        <v>0</v>
      </c>
      <c r="H46" s="198">
        <v>0</v>
      </c>
    </row>
    <row r="47" spans="1:8" ht="18" hidden="1" customHeight="1" outlineLevel="1">
      <c r="A47" s="4" t="s">
        <v>213</v>
      </c>
      <c r="B47" s="195"/>
      <c r="C47" s="196">
        <v>1</v>
      </c>
      <c r="D47" s="196">
        <v>0</v>
      </c>
      <c r="E47" s="196">
        <v>0</v>
      </c>
      <c r="F47" s="197">
        <v>0</v>
      </c>
      <c r="G47" s="197">
        <v>122651</v>
      </c>
      <c r="H47" s="198">
        <v>0</v>
      </c>
    </row>
    <row r="48" spans="1:8" ht="18" hidden="1" customHeight="1" outlineLevel="1">
      <c r="A48" s="4" t="s">
        <v>214</v>
      </c>
      <c r="B48" s="195"/>
      <c r="C48" s="196">
        <v>5</v>
      </c>
      <c r="D48" s="196">
        <v>0</v>
      </c>
      <c r="E48" s="196">
        <v>0</v>
      </c>
      <c r="F48" s="197">
        <v>25000</v>
      </c>
      <c r="G48" s="197">
        <v>38058.5785904</v>
      </c>
      <c r="H48" s="198">
        <v>0</v>
      </c>
    </row>
    <row r="49" spans="1:8" ht="18" hidden="1" customHeight="1" outlineLevel="1">
      <c r="A49" s="4" t="s">
        <v>348</v>
      </c>
      <c r="B49" s="195"/>
      <c r="C49" s="196">
        <v>1</v>
      </c>
      <c r="D49" s="196">
        <v>0</v>
      </c>
      <c r="E49" s="196">
        <v>1</v>
      </c>
      <c r="F49" s="197">
        <v>0</v>
      </c>
      <c r="G49" s="197">
        <v>0</v>
      </c>
      <c r="H49" s="198">
        <v>0</v>
      </c>
    </row>
    <row r="50" spans="1:8" ht="18" hidden="1" customHeight="1" outlineLevel="1">
      <c r="A50" s="4" t="s">
        <v>216</v>
      </c>
      <c r="B50" s="195"/>
      <c r="C50" s="196">
        <v>0</v>
      </c>
      <c r="D50" s="196">
        <v>0</v>
      </c>
      <c r="E50" s="196">
        <v>0</v>
      </c>
      <c r="F50" s="197">
        <v>0</v>
      </c>
      <c r="G50" s="197">
        <v>0</v>
      </c>
      <c r="H50" s="198">
        <v>0</v>
      </c>
    </row>
    <row r="51" spans="1:8" ht="18" hidden="1" customHeight="1" outlineLevel="1">
      <c r="A51" s="4" t="s">
        <v>217</v>
      </c>
      <c r="B51" s="195"/>
      <c r="C51" s="196">
        <v>0</v>
      </c>
      <c r="D51" s="196">
        <v>0</v>
      </c>
      <c r="E51" s="196">
        <v>0</v>
      </c>
      <c r="F51" s="197">
        <v>0</v>
      </c>
      <c r="G51" s="197">
        <v>0</v>
      </c>
      <c r="H51" s="198">
        <v>0</v>
      </c>
    </row>
    <row r="52" spans="1:8" ht="18" hidden="1" customHeight="1" outlineLevel="1">
      <c r="A52" s="4" t="s">
        <v>218</v>
      </c>
      <c r="B52" s="195"/>
      <c r="C52" s="196">
        <v>0</v>
      </c>
      <c r="D52" s="196">
        <v>0</v>
      </c>
      <c r="E52" s="196">
        <v>0</v>
      </c>
      <c r="F52" s="197">
        <v>0</v>
      </c>
      <c r="G52" s="197">
        <v>-2356</v>
      </c>
      <c r="H52" s="198">
        <v>0</v>
      </c>
    </row>
    <row r="53" spans="1:8" ht="18" hidden="1" customHeight="1" outlineLevel="1">
      <c r="A53" s="4" t="s">
        <v>219</v>
      </c>
      <c r="B53" s="195"/>
      <c r="C53" s="196">
        <v>0</v>
      </c>
      <c r="D53" s="196">
        <v>0</v>
      </c>
      <c r="E53" s="196">
        <v>0</v>
      </c>
      <c r="F53" s="197">
        <v>0</v>
      </c>
      <c r="G53" s="197">
        <v>0</v>
      </c>
      <c r="H53" s="198">
        <v>0</v>
      </c>
    </row>
    <row r="54" spans="1:8" ht="18" hidden="1" customHeight="1" outlineLevel="1">
      <c r="A54" s="4" t="s">
        <v>220</v>
      </c>
      <c r="B54" s="195"/>
      <c r="C54" s="196"/>
      <c r="D54" s="196"/>
      <c r="E54" s="196"/>
      <c r="F54" s="197"/>
      <c r="G54" s="197"/>
      <c r="H54" s="198"/>
    </row>
    <row r="55" spans="1:8" ht="18" hidden="1" customHeight="1" outlineLevel="1">
      <c r="A55" s="4" t="s">
        <v>349</v>
      </c>
      <c r="B55" s="195"/>
      <c r="C55" s="196">
        <v>2</v>
      </c>
      <c r="D55" s="196">
        <v>0</v>
      </c>
      <c r="E55" s="196">
        <v>0</v>
      </c>
      <c r="F55" s="197">
        <v>120000</v>
      </c>
      <c r="G55" s="197">
        <v>45000</v>
      </c>
      <c r="H55" s="198">
        <v>0</v>
      </c>
    </row>
    <row r="56" spans="1:8" ht="18" hidden="1" customHeight="1" outlineLevel="1">
      <c r="A56" s="4" t="s">
        <v>222</v>
      </c>
      <c r="B56" s="195"/>
      <c r="C56" s="196">
        <v>1</v>
      </c>
      <c r="D56" s="196">
        <v>0</v>
      </c>
      <c r="E56" s="196">
        <v>0</v>
      </c>
      <c r="F56" s="197">
        <v>2287</v>
      </c>
      <c r="G56" s="197">
        <v>444</v>
      </c>
      <c r="H56" s="198">
        <v>0</v>
      </c>
    </row>
    <row r="57" spans="1:8" ht="18" hidden="1" customHeight="1" outlineLevel="1">
      <c r="A57" s="4" t="s">
        <v>223</v>
      </c>
      <c r="B57" s="195"/>
      <c r="C57" s="196">
        <v>0</v>
      </c>
      <c r="D57" s="196">
        <v>0</v>
      </c>
      <c r="E57" s="196">
        <v>0</v>
      </c>
      <c r="F57" s="197">
        <v>0</v>
      </c>
      <c r="G57" s="197">
        <v>0</v>
      </c>
      <c r="H57" s="198">
        <v>0</v>
      </c>
    </row>
    <row r="58" spans="1:8" ht="18" hidden="1" customHeight="1" outlineLevel="1">
      <c r="A58" s="4" t="s">
        <v>224</v>
      </c>
      <c r="B58" s="195"/>
      <c r="C58" s="196">
        <v>0</v>
      </c>
      <c r="D58" s="196">
        <v>0</v>
      </c>
      <c r="E58" s="196">
        <v>0</v>
      </c>
      <c r="F58" s="197">
        <v>0</v>
      </c>
      <c r="G58" s="197">
        <v>0</v>
      </c>
      <c r="H58" s="198">
        <v>0</v>
      </c>
    </row>
    <row r="59" spans="1:8" ht="18" hidden="1" customHeight="1" outlineLevel="1">
      <c r="A59" s="4" t="s">
        <v>225</v>
      </c>
      <c r="B59" s="195"/>
      <c r="C59" s="196">
        <v>0</v>
      </c>
      <c r="D59" s="196">
        <v>0</v>
      </c>
      <c r="E59" s="196">
        <v>0</v>
      </c>
      <c r="F59" s="197">
        <v>0</v>
      </c>
      <c r="G59" s="197">
        <v>0</v>
      </c>
      <c r="H59" s="198">
        <v>0</v>
      </c>
    </row>
    <row r="60" spans="1:8" ht="18" customHeight="1" collapsed="1">
      <c r="A60" s="4"/>
      <c r="B60" s="195" t="s">
        <v>351</v>
      </c>
      <c r="C60" s="199">
        <f t="shared" ref="C60:H60" si="1">SUM(C36:C59)</f>
        <v>20</v>
      </c>
      <c r="D60" s="199">
        <f t="shared" si="1"/>
        <v>32</v>
      </c>
      <c r="E60" s="199">
        <f t="shared" si="1"/>
        <v>1</v>
      </c>
      <c r="F60" s="200">
        <f t="shared" si="1"/>
        <v>925057.78</v>
      </c>
      <c r="G60" s="200">
        <f t="shared" si="1"/>
        <v>380001.66859039996</v>
      </c>
      <c r="H60" s="201">
        <f t="shared" si="1"/>
        <v>0</v>
      </c>
    </row>
    <row r="61" spans="1:8" ht="18" hidden="1" customHeight="1" outlineLevel="1">
      <c r="A61" s="4" t="s">
        <v>202</v>
      </c>
      <c r="B61" s="195"/>
      <c r="C61" s="196">
        <v>0</v>
      </c>
      <c r="D61" s="196">
        <v>0</v>
      </c>
      <c r="E61" s="196">
        <v>0</v>
      </c>
      <c r="F61" s="197">
        <v>0</v>
      </c>
      <c r="G61" s="197">
        <v>0</v>
      </c>
      <c r="H61" s="198">
        <v>0</v>
      </c>
    </row>
    <row r="62" spans="1:8" ht="18" hidden="1" customHeight="1" outlineLevel="1">
      <c r="A62" s="4" t="s">
        <v>203</v>
      </c>
      <c r="B62" s="195"/>
      <c r="C62" s="196">
        <v>3</v>
      </c>
      <c r="D62" s="196">
        <v>4</v>
      </c>
      <c r="E62" s="196">
        <v>0</v>
      </c>
      <c r="F62" s="197">
        <v>26250</v>
      </c>
      <c r="G62" s="197">
        <v>6680.3999999999978</v>
      </c>
      <c r="H62" s="198">
        <v>0</v>
      </c>
    </row>
    <row r="63" spans="1:8" ht="18" hidden="1" customHeight="1" outlineLevel="1">
      <c r="A63" s="4" t="s">
        <v>204</v>
      </c>
      <c r="B63" s="195"/>
      <c r="C63" s="196">
        <v>2</v>
      </c>
      <c r="D63" s="196">
        <v>2</v>
      </c>
      <c r="E63" s="196">
        <v>0</v>
      </c>
      <c r="F63" s="197">
        <v>105380</v>
      </c>
      <c r="G63" s="197">
        <v>5000</v>
      </c>
      <c r="H63" s="198">
        <v>0</v>
      </c>
    </row>
    <row r="64" spans="1:8" ht="18" hidden="1" customHeight="1" outlineLevel="1">
      <c r="A64" s="4" t="s">
        <v>205</v>
      </c>
      <c r="B64" s="195"/>
      <c r="C64" s="196">
        <v>0</v>
      </c>
      <c r="D64" s="196">
        <v>0</v>
      </c>
      <c r="E64" s="196">
        <v>0</v>
      </c>
      <c r="F64" s="197">
        <v>0</v>
      </c>
      <c r="G64" s="197">
        <v>0</v>
      </c>
      <c r="H64" s="198">
        <v>0</v>
      </c>
    </row>
    <row r="65" spans="1:8" ht="18" hidden="1" customHeight="1" outlineLevel="1">
      <c r="A65" s="4" t="s">
        <v>206</v>
      </c>
      <c r="B65" s="195"/>
      <c r="C65" s="196">
        <v>0</v>
      </c>
      <c r="D65" s="196">
        <v>0</v>
      </c>
      <c r="E65" s="196">
        <v>0</v>
      </c>
      <c r="F65" s="197">
        <v>0</v>
      </c>
      <c r="G65" s="197">
        <v>0</v>
      </c>
      <c r="H65" s="198">
        <v>0</v>
      </c>
    </row>
    <row r="66" spans="1:8" ht="18" hidden="1" customHeight="1" outlineLevel="1">
      <c r="A66" s="4" t="s">
        <v>207</v>
      </c>
      <c r="B66" s="195"/>
      <c r="C66" s="196">
        <v>0</v>
      </c>
      <c r="D66" s="196">
        <v>0</v>
      </c>
      <c r="E66" s="196">
        <v>0</v>
      </c>
      <c r="F66" s="197">
        <v>0</v>
      </c>
      <c r="G66" s="197">
        <v>0</v>
      </c>
      <c r="H66" s="198">
        <v>0</v>
      </c>
    </row>
    <row r="67" spans="1:8" ht="18" hidden="1" customHeight="1" outlineLevel="1">
      <c r="A67" s="4" t="s">
        <v>208</v>
      </c>
      <c r="B67" s="195"/>
      <c r="C67" s="196">
        <v>0</v>
      </c>
      <c r="D67" s="196">
        <v>0</v>
      </c>
      <c r="E67" s="196">
        <v>0</v>
      </c>
      <c r="F67" s="197">
        <v>0</v>
      </c>
      <c r="G67" s="197">
        <v>0</v>
      </c>
      <c r="H67" s="198">
        <v>0</v>
      </c>
    </row>
    <row r="68" spans="1:8" ht="18" hidden="1" customHeight="1" outlineLevel="1">
      <c r="A68" s="4" t="s">
        <v>209</v>
      </c>
      <c r="B68" s="195"/>
      <c r="C68" s="196">
        <v>2</v>
      </c>
      <c r="D68" s="196">
        <v>3</v>
      </c>
      <c r="E68" s="196">
        <v>0</v>
      </c>
      <c r="F68" s="197">
        <v>0</v>
      </c>
      <c r="G68" s="197">
        <v>1200.5</v>
      </c>
      <c r="H68" s="198">
        <v>0</v>
      </c>
    </row>
    <row r="69" spans="1:8" ht="18" hidden="1" customHeight="1" outlineLevel="1">
      <c r="A69" s="4" t="s">
        <v>210</v>
      </c>
      <c r="B69" s="195"/>
      <c r="C69" s="196">
        <v>0</v>
      </c>
      <c r="D69" s="196">
        <v>0</v>
      </c>
      <c r="E69" s="196">
        <v>0</v>
      </c>
      <c r="F69" s="197">
        <v>0</v>
      </c>
      <c r="G69" s="197">
        <v>0</v>
      </c>
      <c r="H69" s="198">
        <v>0</v>
      </c>
    </row>
    <row r="70" spans="1:8" ht="18" hidden="1" customHeight="1" outlineLevel="1">
      <c r="A70" s="4" t="s">
        <v>211</v>
      </c>
      <c r="B70" s="195"/>
      <c r="C70" s="196">
        <v>6</v>
      </c>
      <c r="D70" s="196">
        <v>16</v>
      </c>
      <c r="E70" s="196">
        <v>0</v>
      </c>
      <c r="F70" s="197">
        <v>44815.87</v>
      </c>
      <c r="G70" s="197">
        <v>308859.64</v>
      </c>
      <c r="H70" s="198">
        <v>0</v>
      </c>
    </row>
    <row r="71" spans="1:8" ht="18" hidden="1" customHeight="1" outlineLevel="1">
      <c r="A71" s="4" t="s">
        <v>212</v>
      </c>
      <c r="B71" s="195"/>
      <c r="C71" s="196">
        <v>0</v>
      </c>
      <c r="D71" s="196">
        <v>0</v>
      </c>
      <c r="E71" s="196">
        <v>0</v>
      </c>
      <c r="F71" s="197">
        <v>0</v>
      </c>
      <c r="G71" s="197">
        <v>0</v>
      </c>
      <c r="H71" s="198">
        <v>0</v>
      </c>
    </row>
    <row r="72" spans="1:8" ht="18" hidden="1" customHeight="1" outlineLevel="1">
      <c r="A72" s="4" t="s">
        <v>213</v>
      </c>
      <c r="B72" s="195"/>
      <c r="C72" s="196">
        <v>2</v>
      </c>
      <c r="D72" s="196">
        <v>0</v>
      </c>
      <c r="E72" s="196">
        <v>0</v>
      </c>
      <c r="F72" s="197">
        <v>0</v>
      </c>
      <c r="G72" s="197">
        <v>190000</v>
      </c>
      <c r="H72" s="198">
        <v>0</v>
      </c>
    </row>
    <row r="73" spans="1:8" ht="18" hidden="1" customHeight="1" outlineLevel="1">
      <c r="A73" s="4" t="s">
        <v>214</v>
      </c>
      <c r="B73" s="195"/>
      <c r="C73" s="196">
        <v>2</v>
      </c>
      <c r="D73" s="196">
        <v>0</v>
      </c>
      <c r="E73" s="196">
        <v>0</v>
      </c>
      <c r="F73" s="197">
        <v>0</v>
      </c>
      <c r="G73" s="197">
        <v>13676.388942600001</v>
      </c>
      <c r="H73" s="198">
        <v>0</v>
      </c>
    </row>
    <row r="74" spans="1:8" ht="18" hidden="1" customHeight="1" outlineLevel="1">
      <c r="A74" s="4" t="s">
        <v>348</v>
      </c>
      <c r="B74" s="195"/>
      <c r="C74" s="196">
        <v>0</v>
      </c>
      <c r="D74" s="196">
        <v>0</v>
      </c>
      <c r="E74" s="196">
        <v>0</v>
      </c>
      <c r="F74" s="197">
        <v>0</v>
      </c>
      <c r="G74" s="197">
        <v>0</v>
      </c>
      <c r="H74" s="198">
        <v>0</v>
      </c>
    </row>
    <row r="75" spans="1:8" ht="18" hidden="1" customHeight="1" outlineLevel="1">
      <c r="A75" s="4" t="s">
        <v>216</v>
      </c>
      <c r="B75" s="195"/>
      <c r="C75" s="196">
        <v>0</v>
      </c>
      <c r="D75" s="196">
        <v>0</v>
      </c>
      <c r="E75" s="196">
        <v>0</v>
      </c>
      <c r="F75" s="197">
        <v>0</v>
      </c>
      <c r="G75" s="197">
        <v>0</v>
      </c>
      <c r="H75" s="198">
        <v>0</v>
      </c>
    </row>
    <row r="76" spans="1:8" ht="18" hidden="1" customHeight="1" outlineLevel="1">
      <c r="A76" s="4" t="s">
        <v>217</v>
      </c>
      <c r="B76" s="195"/>
      <c r="C76" s="196">
        <v>0</v>
      </c>
      <c r="D76" s="196">
        <v>0</v>
      </c>
      <c r="E76" s="196">
        <v>0</v>
      </c>
      <c r="F76" s="197">
        <v>0</v>
      </c>
      <c r="G76" s="197">
        <v>0</v>
      </c>
      <c r="H76" s="198">
        <v>0</v>
      </c>
    </row>
    <row r="77" spans="1:8" ht="18" hidden="1" customHeight="1" outlineLevel="1">
      <c r="A77" s="4" t="s">
        <v>218</v>
      </c>
      <c r="B77" s="195"/>
      <c r="C77" s="196">
        <v>0</v>
      </c>
      <c r="D77" s="196">
        <v>0</v>
      </c>
      <c r="E77" s="196">
        <v>0</v>
      </c>
      <c r="F77" s="197">
        <v>0</v>
      </c>
      <c r="G77" s="197">
        <v>0</v>
      </c>
      <c r="H77" s="198">
        <v>0</v>
      </c>
    </row>
    <row r="78" spans="1:8" ht="18" hidden="1" customHeight="1" outlineLevel="1">
      <c r="A78" s="4" t="s">
        <v>219</v>
      </c>
      <c r="B78" s="195"/>
      <c r="C78" s="196">
        <v>0</v>
      </c>
      <c r="D78" s="196">
        <v>0</v>
      </c>
      <c r="E78" s="196">
        <v>0</v>
      </c>
      <c r="F78" s="197">
        <v>0</v>
      </c>
      <c r="G78" s="197">
        <v>0</v>
      </c>
      <c r="H78" s="198">
        <v>0</v>
      </c>
    </row>
    <row r="79" spans="1:8" ht="18" hidden="1" customHeight="1" outlineLevel="1">
      <c r="A79" s="4" t="s">
        <v>220</v>
      </c>
      <c r="B79" s="195"/>
      <c r="C79" s="196">
        <v>0</v>
      </c>
      <c r="D79" s="196">
        <v>0</v>
      </c>
      <c r="E79" s="196">
        <v>0</v>
      </c>
      <c r="F79" s="197">
        <v>0</v>
      </c>
      <c r="G79" s="197">
        <v>0</v>
      </c>
      <c r="H79" s="198">
        <v>0</v>
      </c>
    </row>
    <row r="80" spans="1:8" ht="18" hidden="1" customHeight="1" outlineLevel="1">
      <c r="A80" s="4" t="s">
        <v>349</v>
      </c>
      <c r="B80" s="195"/>
      <c r="C80" s="196">
        <v>0</v>
      </c>
      <c r="D80" s="196">
        <v>0</v>
      </c>
      <c r="E80" s="196">
        <v>0</v>
      </c>
      <c r="F80" s="197">
        <v>0</v>
      </c>
      <c r="G80" s="197">
        <v>0</v>
      </c>
      <c r="H80" s="198">
        <v>0</v>
      </c>
    </row>
    <row r="81" spans="1:8" ht="18" hidden="1" customHeight="1" outlineLevel="1">
      <c r="A81" s="4" t="s">
        <v>222</v>
      </c>
      <c r="B81" s="195"/>
      <c r="C81" s="196">
        <v>0</v>
      </c>
      <c r="D81" s="196">
        <v>1</v>
      </c>
      <c r="E81" s="196">
        <v>0</v>
      </c>
      <c r="F81" s="197">
        <v>247920</v>
      </c>
      <c r="G81" s="197">
        <v>48080</v>
      </c>
      <c r="H81" s="198">
        <v>0</v>
      </c>
    </row>
    <row r="82" spans="1:8" ht="18" hidden="1" customHeight="1" outlineLevel="1">
      <c r="A82" s="4" t="s">
        <v>223</v>
      </c>
      <c r="B82" s="195"/>
      <c r="C82" s="196">
        <v>0</v>
      </c>
      <c r="D82" s="196">
        <v>0</v>
      </c>
      <c r="E82" s="196">
        <v>0</v>
      </c>
      <c r="F82" s="197">
        <v>0</v>
      </c>
      <c r="G82" s="197">
        <v>0</v>
      </c>
      <c r="H82" s="198">
        <v>0</v>
      </c>
    </row>
    <row r="83" spans="1:8" ht="18" hidden="1" customHeight="1" outlineLevel="1">
      <c r="A83" s="4" t="s">
        <v>224</v>
      </c>
      <c r="B83" s="195"/>
      <c r="C83" s="196">
        <v>0</v>
      </c>
      <c r="D83" s="196">
        <v>0</v>
      </c>
      <c r="E83" s="196">
        <v>0</v>
      </c>
      <c r="F83" s="197">
        <v>0</v>
      </c>
      <c r="G83" s="197">
        <v>0</v>
      </c>
      <c r="H83" s="198">
        <v>0</v>
      </c>
    </row>
    <row r="84" spans="1:8" ht="18" hidden="1" customHeight="1" outlineLevel="1">
      <c r="A84" s="4" t="s">
        <v>225</v>
      </c>
      <c r="B84" s="195"/>
      <c r="C84" s="196">
        <v>0</v>
      </c>
      <c r="D84" s="196">
        <v>0</v>
      </c>
      <c r="E84" s="196">
        <v>0</v>
      </c>
      <c r="F84" s="197">
        <v>0</v>
      </c>
      <c r="G84" s="197">
        <v>0</v>
      </c>
      <c r="H84" s="198">
        <v>0</v>
      </c>
    </row>
    <row r="85" spans="1:8" ht="18" customHeight="1" collapsed="1">
      <c r="A85" s="4"/>
      <c r="B85" s="195" t="s">
        <v>352</v>
      </c>
      <c r="C85" s="199">
        <f t="shared" ref="C85:H85" si="2">SUM(C61:C84)</f>
        <v>17</v>
      </c>
      <c r="D85" s="199">
        <f t="shared" si="2"/>
        <v>26</v>
      </c>
      <c r="E85" s="199">
        <f t="shared" si="2"/>
        <v>0</v>
      </c>
      <c r="F85" s="200">
        <f t="shared" si="2"/>
        <v>424365.87</v>
      </c>
      <c r="G85" s="200">
        <f t="shared" si="2"/>
        <v>573496.92894260003</v>
      </c>
      <c r="H85" s="201">
        <f t="shared" si="2"/>
        <v>0</v>
      </c>
    </row>
    <row r="86" spans="1:8" ht="18" hidden="1" customHeight="1" outlineLevel="1">
      <c r="A86" s="4" t="s">
        <v>202</v>
      </c>
      <c r="B86" s="195"/>
      <c r="C86" s="196">
        <v>0</v>
      </c>
      <c r="D86" s="196">
        <v>0</v>
      </c>
      <c r="E86" s="196">
        <v>0</v>
      </c>
      <c r="F86" s="197">
        <v>0</v>
      </c>
      <c r="G86" s="197">
        <v>0</v>
      </c>
      <c r="H86" s="198">
        <v>0</v>
      </c>
    </row>
    <row r="87" spans="1:8" ht="18" hidden="1" customHeight="1" outlineLevel="1">
      <c r="A87" s="4" t="s">
        <v>203</v>
      </c>
      <c r="B87" s="195"/>
      <c r="C87" s="196">
        <v>2</v>
      </c>
      <c r="D87" s="196">
        <v>6</v>
      </c>
      <c r="E87" s="196">
        <v>0</v>
      </c>
      <c r="F87" s="197">
        <v>23750</v>
      </c>
      <c r="G87" s="197">
        <v>-19116.02</v>
      </c>
      <c r="H87" s="198">
        <v>0</v>
      </c>
    </row>
    <row r="88" spans="1:8" ht="18" hidden="1" customHeight="1" outlineLevel="1">
      <c r="A88" s="4" t="s">
        <v>204</v>
      </c>
      <c r="B88" s="195"/>
      <c r="C88" s="196">
        <v>5</v>
      </c>
      <c r="D88" s="196">
        <v>1</v>
      </c>
      <c r="E88" s="196">
        <v>0</v>
      </c>
      <c r="F88" s="197">
        <v>817.27</v>
      </c>
      <c r="G88" s="197">
        <v>7262.29</v>
      </c>
      <c r="H88" s="198">
        <v>0</v>
      </c>
    </row>
    <row r="89" spans="1:8" ht="18" hidden="1" customHeight="1" outlineLevel="1">
      <c r="A89" s="4" t="s">
        <v>205</v>
      </c>
      <c r="B89" s="195"/>
      <c r="C89" s="196">
        <v>0</v>
      </c>
      <c r="D89" s="196">
        <v>0</v>
      </c>
      <c r="E89" s="196">
        <v>0</v>
      </c>
      <c r="F89" s="197">
        <v>0</v>
      </c>
      <c r="G89" s="197">
        <v>0</v>
      </c>
      <c r="H89" s="198">
        <v>0</v>
      </c>
    </row>
    <row r="90" spans="1:8" ht="18" hidden="1" customHeight="1" outlineLevel="1">
      <c r="A90" s="4" t="s">
        <v>206</v>
      </c>
      <c r="B90" s="195"/>
      <c r="C90" s="196">
        <v>0</v>
      </c>
      <c r="D90" s="196">
        <v>0</v>
      </c>
      <c r="E90" s="196">
        <v>0</v>
      </c>
      <c r="F90" s="197">
        <v>0</v>
      </c>
      <c r="G90" s="197">
        <v>0</v>
      </c>
      <c r="H90" s="198">
        <v>0</v>
      </c>
    </row>
    <row r="91" spans="1:8" ht="18" hidden="1" customHeight="1" outlineLevel="1">
      <c r="A91" s="4" t="s">
        <v>207</v>
      </c>
      <c r="B91" s="195"/>
      <c r="C91" s="196">
        <v>0</v>
      </c>
      <c r="D91" s="196">
        <v>0</v>
      </c>
      <c r="E91" s="196">
        <v>0</v>
      </c>
      <c r="F91" s="197">
        <v>0</v>
      </c>
      <c r="G91" s="197">
        <v>0</v>
      </c>
      <c r="H91" s="198">
        <v>0</v>
      </c>
    </row>
    <row r="92" spans="1:8" ht="18" hidden="1" customHeight="1" outlineLevel="1">
      <c r="A92" s="4" t="s">
        <v>208</v>
      </c>
      <c r="B92" s="195"/>
      <c r="C92" s="196">
        <v>0</v>
      </c>
      <c r="D92" s="196">
        <v>0</v>
      </c>
      <c r="E92" s="196">
        <v>0</v>
      </c>
      <c r="F92" s="197">
        <v>0</v>
      </c>
      <c r="G92" s="197">
        <v>0</v>
      </c>
      <c r="H92" s="198">
        <v>0</v>
      </c>
    </row>
    <row r="93" spans="1:8" ht="18" hidden="1" customHeight="1" outlineLevel="1">
      <c r="A93" s="4" t="s">
        <v>209</v>
      </c>
      <c r="B93" s="195"/>
      <c r="C93" s="196">
        <v>1</v>
      </c>
      <c r="D93" s="196">
        <v>3</v>
      </c>
      <c r="E93" s="196">
        <v>0</v>
      </c>
      <c r="F93" s="197">
        <v>5200</v>
      </c>
      <c r="G93" s="197">
        <v>-16114</v>
      </c>
      <c r="H93" s="198">
        <v>0</v>
      </c>
    </row>
    <row r="94" spans="1:8" ht="18" hidden="1" customHeight="1" outlineLevel="1">
      <c r="A94" s="4" t="s">
        <v>210</v>
      </c>
      <c r="B94" s="195"/>
      <c r="C94" s="196">
        <v>0</v>
      </c>
      <c r="D94" s="196">
        <v>0</v>
      </c>
      <c r="E94" s="196">
        <v>0</v>
      </c>
      <c r="F94" s="197">
        <v>0</v>
      </c>
      <c r="G94" s="197">
        <v>0</v>
      </c>
      <c r="H94" s="198">
        <v>0</v>
      </c>
    </row>
    <row r="95" spans="1:8" ht="18" hidden="1" customHeight="1" outlineLevel="1">
      <c r="A95" s="4" t="s">
        <v>211</v>
      </c>
      <c r="B95" s="195"/>
      <c r="C95" s="196">
        <v>7</v>
      </c>
      <c r="D95" s="196">
        <v>23</v>
      </c>
      <c r="E95" s="196">
        <v>0</v>
      </c>
      <c r="F95" s="197">
        <v>154050.42000000001</v>
      </c>
      <c r="G95" s="197">
        <v>16185.09</v>
      </c>
      <c r="H95" s="198">
        <v>0</v>
      </c>
    </row>
    <row r="96" spans="1:8" ht="18" hidden="1" customHeight="1" outlineLevel="1">
      <c r="A96" s="4" t="s">
        <v>212</v>
      </c>
      <c r="B96" s="195"/>
      <c r="C96" s="196">
        <v>0</v>
      </c>
      <c r="D96" s="196">
        <v>0</v>
      </c>
      <c r="E96" s="196">
        <v>0</v>
      </c>
      <c r="F96" s="197">
        <v>0</v>
      </c>
      <c r="G96" s="197">
        <v>0</v>
      </c>
      <c r="H96" s="198">
        <v>0</v>
      </c>
    </row>
    <row r="97" spans="1:8" ht="18" hidden="1" customHeight="1" outlineLevel="1">
      <c r="A97" s="4" t="s">
        <v>213</v>
      </c>
      <c r="B97" s="195"/>
      <c r="C97" s="196">
        <v>2</v>
      </c>
      <c r="D97" s="196">
        <v>0</v>
      </c>
      <c r="E97" s="196">
        <v>0</v>
      </c>
      <c r="F97" s="197">
        <v>17000</v>
      </c>
      <c r="G97" s="197">
        <v>45663</v>
      </c>
      <c r="H97" s="198">
        <v>0</v>
      </c>
    </row>
    <row r="98" spans="1:8" ht="18" hidden="1" customHeight="1" outlineLevel="1">
      <c r="A98" s="4" t="s">
        <v>214</v>
      </c>
      <c r="B98" s="195"/>
      <c r="C98" s="196">
        <v>1</v>
      </c>
      <c r="D98" s="196">
        <v>1</v>
      </c>
      <c r="E98" s="196">
        <v>0</v>
      </c>
      <c r="F98" s="197">
        <v>66250.157944000006</v>
      </c>
      <c r="G98" s="197">
        <v>19</v>
      </c>
      <c r="H98" s="198">
        <v>0</v>
      </c>
    </row>
    <row r="99" spans="1:8" ht="18" hidden="1" customHeight="1" outlineLevel="1">
      <c r="A99" s="4" t="s">
        <v>348</v>
      </c>
      <c r="B99" s="195"/>
      <c r="C99" s="196">
        <v>1</v>
      </c>
      <c r="D99" s="196">
        <v>0</v>
      </c>
      <c r="E99" s="196">
        <v>1</v>
      </c>
      <c r="F99" s="197">
        <v>0</v>
      </c>
      <c r="G99" s="197">
        <v>0</v>
      </c>
      <c r="H99" s="198">
        <v>0</v>
      </c>
    </row>
    <row r="100" spans="1:8" ht="18" hidden="1" customHeight="1" outlineLevel="1">
      <c r="A100" s="4" t="s">
        <v>216</v>
      </c>
      <c r="B100" s="195"/>
      <c r="C100" s="196">
        <v>0</v>
      </c>
      <c r="D100" s="196">
        <v>0</v>
      </c>
      <c r="E100" s="196">
        <v>0</v>
      </c>
      <c r="F100" s="197">
        <v>0</v>
      </c>
      <c r="G100" s="197">
        <v>0</v>
      </c>
      <c r="H100" s="198">
        <v>0</v>
      </c>
    </row>
    <row r="101" spans="1:8" ht="18" hidden="1" customHeight="1" outlineLevel="1">
      <c r="A101" s="4" t="s">
        <v>217</v>
      </c>
      <c r="B101" s="195"/>
      <c r="C101" s="196">
        <v>0</v>
      </c>
      <c r="D101" s="196">
        <v>0</v>
      </c>
      <c r="E101" s="196">
        <v>0</v>
      </c>
      <c r="F101" s="197">
        <v>0</v>
      </c>
      <c r="G101" s="197">
        <v>0</v>
      </c>
      <c r="H101" s="198">
        <v>0</v>
      </c>
    </row>
    <row r="102" spans="1:8" ht="18" hidden="1" customHeight="1" outlineLevel="1">
      <c r="A102" s="4" t="s">
        <v>218</v>
      </c>
      <c r="B102" s="195"/>
      <c r="C102" s="196">
        <v>0</v>
      </c>
      <c r="D102" s="196">
        <v>1</v>
      </c>
      <c r="E102" s="196">
        <v>0</v>
      </c>
      <c r="F102" s="197">
        <v>-3500</v>
      </c>
      <c r="G102" s="197">
        <v>2637</v>
      </c>
      <c r="H102" s="198">
        <v>0</v>
      </c>
    </row>
    <row r="103" spans="1:8" ht="18" hidden="1" customHeight="1" outlineLevel="1">
      <c r="A103" s="4" t="s">
        <v>219</v>
      </c>
      <c r="B103" s="195"/>
      <c r="C103" s="196">
        <v>0</v>
      </c>
      <c r="D103" s="196">
        <v>0</v>
      </c>
      <c r="E103" s="196">
        <v>0</v>
      </c>
      <c r="F103" s="197">
        <v>0</v>
      </c>
      <c r="G103" s="197">
        <v>0</v>
      </c>
      <c r="H103" s="198">
        <v>0</v>
      </c>
    </row>
    <row r="104" spans="1:8" ht="18" hidden="1" customHeight="1" outlineLevel="1">
      <c r="A104" s="4" t="s">
        <v>220</v>
      </c>
      <c r="B104" s="195"/>
      <c r="C104" s="196">
        <v>0</v>
      </c>
      <c r="D104" s="196">
        <v>0</v>
      </c>
      <c r="E104" s="196">
        <v>0</v>
      </c>
      <c r="F104" s="197">
        <v>0</v>
      </c>
      <c r="G104" s="197">
        <v>0</v>
      </c>
      <c r="H104" s="198">
        <v>0</v>
      </c>
    </row>
    <row r="105" spans="1:8" ht="18" hidden="1" customHeight="1" outlineLevel="1">
      <c r="A105" s="4" t="s">
        <v>349</v>
      </c>
      <c r="B105" s="195"/>
      <c r="C105" s="196">
        <v>0</v>
      </c>
      <c r="D105" s="196">
        <v>0</v>
      </c>
      <c r="E105" s="196">
        <v>0</v>
      </c>
      <c r="F105" s="197">
        <v>0</v>
      </c>
      <c r="G105" s="197">
        <v>0</v>
      </c>
      <c r="H105" s="198">
        <v>0</v>
      </c>
    </row>
    <row r="106" spans="1:8" ht="18" hidden="1" customHeight="1" outlineLevel="1">
      <c r="A106" s="4" t="s">
        <v>222</v>
      </c>
      <c r="B106" s="195"/>
      <c r="C106" s="196">
        <v>2</v>
      </c>
      <c r="D106" s="196">
        <v>0</v>
      </c>
      <c r="E106" s="196">
        <v>0</v>
      </c>
      <c r="F106" s="197">
        <v>83757</v>
      </c>
      <c r="G106" s="197">
        <v>16243</v>
      </c>
      <c r="H106" s="198">
        <v>0</v>
      </c>
    </row>
    <row r="107" spans="1:8" ht="18" hidden="1" customHeight="1" outlineLevel="1">
      <c r="A107" s="4" t="s">
        <v>223</v>
      </c>
      <c r="B107" s="195"/>
      <c r="C107" s="196">
        <v>0</v>
      </c>
      <c r="D107" s="196">
        <v>0</v>
      </c>
      <c r="E107" s="196">
        <v>0</v>
      </c>
      <c r="F107" s="197">
        <v>0</v>
      </c>
      <c r="G107" s="197">
        <v>0</v>
      </c>
      <c r="H107" s="198">
        <v>0</v>
      </c>
    </row>
    <row r="108" spans="1:8" ht="18" hidden="1" customHeight="1" outlineLevel="1">
      <c r="A108" s="4" t="s">
        <v>224</v>
      </c>
      <c r="B108" s="195"/>
      <c r="C108" s="196">
        <v>0</v>
      </c>
      <c r="D108" s="196">
        <v>0</v>
      </c>
      <c r="E108" s="196">
        <v>0</v>
      </c>
      <c r="F108" s="197">
        <v>0</v>
      </c>
      <c r="G108" s="197">
        <v>0</v>
      </c>
      <c r="H108" s="198">
        <v>0</v>
      </c>
    </row>
    <row r="109" spans="1:8" ht="18" hidden="1" customHeight="1" outlineLevel="1">
      <c r="A109" s="4" t="s">
        <v>225</v>
      </c>
      <c r="B109" s="195"/>
      <c r="C109" s="196">
        <v>1</v>
      </c>
      <c r="D109" s="196">
        <v>1</v>
      </c>
      <c r="E109" s="196">
        <v>0</v>
      </c>
      <c r="F109" s="197">
        <v>-2784</v>
      </c>
      <c r="G109" s="197">
        <v>1003</v>
      </c>
      <c r="H109" s="198">
        <v>0</v>
      </c>
    </row>
    <row r="110" spans="1:8" ht="18" customHeight="1" collapsed="1">
      <c r="A110" s="4"/>
      <c r="B110" s="195" t="s">
        <v>353</v>
      </c>
      <c r="C110" s="199">
        <f t="shared" ref="C110:H110" si="3">SUM(C86:C109)</f>
        <v>22</v>
      </c>
      <c r="D110" s="199">
        <f t="shared" si="3"/>
        <v>36</v>
      </c>
      <c r="E110" s="199">
        <f t="shared" si="3"/>
        <v>1</v>
      </c>
      <c r="F110" s="200">
        <f t="shared" si="3"/>
        <v>344540.84794400004</v>
      </c>
      <c r="G110" s="200">
        <f t="shared" si="3"/>
        <v>53782.36</v>
      </c>
      <c r="H110" s="201">
        <f t="shared" si="3"/>
        <v>0</v>
      </c>
    </row>
    <row r="111" spans="1:8" ht="18" hidden="1" customHeight="1" outlineLevel="1">
      <c r="A111" s="4" t="s">
        <v>202</v>
      </c>
      <c r="B111" s="195"/>
      <c r="C111" s="196">
        <v>0</v>
      </c>
      <c r="D111" s="196">
        <v>0</v>
      </c>
      <c r="E111" s="196">
        <v>0</v>
      </c>
      <c r="F111" s="197">
        <v>0</v>
      </c>
      <c r="G111" s="197">
        <v>0</v>
      </c>
      <c r="H111" s="198">
        <v>0</v>
      </c>
    </row>
    <row r="112" spans="1:8" ht="18" hidden="1" customHeight="1" outlineLevel="1">
      <c r="A112" s="4" t="s">
        <v>203</v>
      </c>
      <c r="B112" s="195"/>
      <c r="C112" s="196">
        <v>0</v>
      </c>
      <c r="D112" s="196">
        <v>3</v>
      </c>
      <c r="E112" s="196">
        <v>0</v>
      </c>
      <c r="F112" s="197">
        <v>0</v>
      </c>
      <c r="G112" s="197">
        <v>3093.5</v>
      </c>
      <c r="H112" s="198">
        <v>0</v>
      </c>
    </row>
    <row r="113" spans="1:8" ht="18" hidden="1" customHeight="1" outlineLevel="1">
      <c r="A113" s="4" t="s">
        <v>204</v>
      </c>
      <c r="B113" s="195"/>
      <c r="C113" s="196">
        <v>0</v>
      </c>
      <c r="D113" s="196">
        <v>0</v>
      </c>
      <c r="E113" s="196">
        <v>0</v>
      </c>
      <c r="F113" s="197">
        <v>0</v>
      </c>
      <c r="G113" s="197">
        <v>0</v>
      </c>
      <c r="H113" s="198">
        <v>0</v>
      </c>
    </row>
    <row r="114" spans="1:8" ht="18" hidden="1" customHeight="1" outlineLevel="1">
      <c r="A114" s="4" t="s">
        <v>205</v>
      </c>
      <c r="B114" s="195"/>
      <c r="C114" s="196">
        <v>0</v>
      </c>
      <c r="D114" s="196">
        <v>0</v>
      </c>
      <c r="E114" s="196">
        <v>0</v>
      </c>
      <c r="F114" s="197">
        <v>0</v>
      </c>
      <c r="G114" s="197">
        <v>0</v>
      </c>
      <c r="H114" s="198">
        <v>0</v>
      </c>
    </row>
    <row r="115" spans="1:8" ht="18" hidden="1" customHeight="1" outlineLevel="1">
      <c r="A115" s="4" t="s">
        <v>206</v>
      </c>
      <c r="B115" s="195"/>
      <c r="C115" s="196">
        <v>0</v>
      </c>
      <c r="D115" s="196">
        <v>0</v>
      </c>
      <c r="E115" s="196">
        <v>0</v>
      </c>
      <c r="F115" s="197">
        <v>0</v>
      </c>
      <c r="G115" s="197">
        <v>0</v>
      </c>
      <c r="H115" s="198">
        <v>0</v>
      </c>
    </row>
    <row r="116" spans="1:8" ht="18" hidden="1" customHeight="1" outlineLevel="1">
      <c r="A116" s="4" t="s">
        <v>207</v>
      </c>
      <c r="B116" s="195"/>
      <c r="C116" s="196">
        <v>0</v>
      </c>
      <c r="D116" s="196">
        <v>0</v>
      </c>
      <c r="E116" s="196">
        <v>0</v>
      </c>
      <c r="F116" s="197">
        <v>0</v>
      </c>
      <c r="G116" s="197">
        <v>0</v>
      </c>
      <c r="H116" s="198">
        <v>0</v>
      </c>
    </row>
    <row r="117" spans="1:8" ht="18" hidden="1" customHeight="1" outlineLevel="1">
      <c r="A117" s="4" t="s">
        <v>208</v>
      </c>
      <c r="B117" s="195"/>
      <c r="C117" s="196">
        <v>0</v>
      </c>
      <c r="D117" s="196">
        <v>0</v>
      </c>
      <c r="E117" s="196">
        <v>0</v>
      </c>
      <c r="F117" s="197">
        <v>0</v>
      </c>
      <c r="G117" s="197">
        <v>0</v>
      </c>
      <c r="H117" s="198">
        <v>0</v>
      </c>
    </row>
    <row r="118" spans="1:8" ht="18" hidden="1" customHeight="1" outlineLevel="1">
      <c r="A118" s="4" t="s">
        <v>209</v>
      </c>
      <c r="B118" s="195"/>
      <c r="C118" s="196">
        <v>2</v>
      </c>
      <c r="D118" s="196">
        <v>1</v>
      </c>
      <c r="E118" s="196">
        <v>0</v>
      </c>
      <c r="F118" s="197">
        <v>0</v>
      </c>
      <c r="G118" s="197">
        <v>7292.5</v>
      </c>
      <c r="H118" s="198">
        <v>0</v>
      </c>
    </row>
    <row r="119" spans="1:8" ht="18" hidden="1" customHeight="1" outlineLevel="1">
      <c r="A119" s="4" t="s">
        <v>210</v>
      </c>
      <c r="B119" s="195"/>
      <c r="C119" s="196">
        <v>0</v>
      </c>
      <c r="D119" s="196">
        <v>0</v>
      </c>
      <c r="E119" s="196">
        <v>0</v>
      </c>
      <c r="F119" s="197">
        <v>0</v>
      </c>
      <c r="G119" s="197">
        <v>0</v>
      </c>
      <c r="H119" s="198">
        <v>0</v>
      </c>
    </row>
    <row r="120" spans="1:8" ht="18" hidden="1" customHeight="1" outlineLevel="1">
      <c r="A120" s="4" t="s">
        <v>211</v>
      </c>
      <c r="B120" s="195"/>
      <c r="C120" s="196">
        <v>8</v>
      </c>
      <c r="D120" s="196">
        <v>11</v>
      </c>
      <c r="E120" s="196">
        <v>0</v>
      </c>
      <c r="F120" s="197">
        <v>50000</v>
      </c>
      <c r="G120" s="197">
        <v>22087.42</v>
      </c>
      <c r="H120" s="198">
        <v>0</v>
      </c>
    </row>
    <row r="121" spans="1:8" ht="18" hidden="1" customHeight="1" outlineLevel="1">
      <c r="A121" s="4" t="s">
        <v>212</v>
      </c>
      <c r="B121" s="195"/>
      <c r="C121" s="196">
        <v>1</v>
      </c>
      <c r="D121" s="196">
        <v>0</v>
      </c>
      <c r="E121" s="196">
        <v>0</v>
      </c>
      <c r="F121" s="197">
        <v>0</v>
      </c>
      <c r="G121" s="197">
        <v>0</v>
      </c>
      <c r="H121" s="198">
        <v>0</v>
      </c>
    </row>
    <row r="122" spans="1:8" ht="18" hidden="1" customHeight="1" outlineLevel="1">
      <c r="A122" s="4" t="s">
        <v>213</v>
      </c>
      <c r="B122" s="195"/>
      <c r="C122" s="196">
        <v>0</v>
      </c>
      <c r="D122" s="196">
        <v>0</v>
      </c>
      <c r="E122" s="196">
        <v>0</v>
      </c>
      <c r="F122" s="197">
        <v>0</v>
      </c>
      <c r="G122" s="197">
        <v>0</v>
      </c>
      <c r="H122" s="198">
        <v>0</v>
      </c>
    </row>
    <row r="123" spans="1:8" ht="18" hidden="1" customHeight="1" outlineLevel="1">
      <c r="A123" s="4" t="s">
        <v>214</v>
      </c>
      <c r="B123" s="195"/>
      <c r="C123" s="196">
        <v>0</v>
      </c>
      <c r="D123" s="196">
        <v>0</v>
      </c>
      <c r="E123" s="196">
        <v>0</v>
      </c>
      <c r="F123" s="197">
        <v>0</v>
      </c>
      <c r="G123" s="197">
        <v>0</v>
      </c>
      <c r="H123" s="198">
        <v>0</v>
      </c>
    </row>
    <row r="124" spans="1:8" ht="18" hidden="1" customHeight="1" outlineLevel="1">
      <c r="A124" s="4" t="s">
        <v>348</v>
      </c>
      <c r="B124" s="195"/>
      <c r="C124" s="196">
        <v>1</v>
      </c>
      <c r="D124" s="196">
        <v>0</v>
      </c>
      <c r="E124" s="196">
        <v>1</v>
      </c>
      <c r="F124" s="197">
        <v>0</v>
      </c>
      <c r="G124" s="197">
        <v>0</v>
      </c>
      <c r="H124" s="198">
        <v>0</v>
      </c>
    </row>
    <row r="125" spans="1:8" ht="18" hidden="1" customHeight="1" outlineLevel="1">
      <c r="A125" s="4" t="s">
        <v>216</v>
      </c>
      <c r="B125" s="195"/>
      <c r="C125" s="196">
        <v>0</v>
      </c>
      <c r="D125" s="196">
        <v>0</v>
      </c>
      <c r="E125" s="196">
        <v>0</v>
      </c>
      <c r="F125" s="197">
        <v>0</v>
      </c>
      <c r="G125" s="197">
        <v>0</v>
      </c>
      <c r="H125" s="198">
        <v>0</v>
      </c>
    </row>
    <row r="126" spans="1:8" ht="18" hidden="1" customHeight="1" outlineLevel="1">
      <c r="A126" s="4" t="s">
        <v>217</v>
      </c>
      <c r="B126" s="195"/>
      <c r="C126" s="196">
        <v>0</v>
      </c>
      <c r="D126" s="196">
        <v>0</v>
      </c>
      <c r="E126" s="196">
        <v>0</v>
      </c>
      <c r="F126" s="197">
        <v>0</v>
      </c>
      <c r="G126" s="197">
        <v>0</v>
      </c>
      <c r="H126" s="198">
        <v>0</v>
      </c>
    </row>
    <row r="127" spans="1:8" ht="18" hidden="1" customHeight="1" outlineLevel="1">
      <c r="A127" s="4" t="s">
        <v>218</v>
      </c>
      <c r="B127" s="195"/>
      <c r="C127" s="196">
        <v>1</v>
      </c>
      <c r="D127" s="196">
        <v>1</v>
      </c>
      <c r="E127" s="196">
        <v>0</v>
      </c>
      <c r="F127" s="197">
        <v>0</v>
      </c>
      <c r="G127" s="197">
        <v>11</v>
      </c>
      <c r="H127" s="198">
        <v>0</v>
      </c>
    </row>
    <row r="128" spans="1:8" ht="18" hidden="1" customHeight="1" outlineLevel="1">
      <c r="A128" s="4" t="s">
        <v>219</v>
      </c>
      <c r="B128" s="195"/>
      <c r="C128" s="196">
        <v>0</v>
      </c>
      <c r="D128" s="196">
        <v>0</v>
      </c>
      <c r="E128" s="196">
        <v>0</v>
      </c>
      <c r="F128" s="197">
        <v>0</v>
      </c>
      <c r="G128" s="197">
        <v>0</v>
      </c>
      <c r="H128" s="198">
        <v>0</v>
      </c>
    </row>
    <row r="129" spans="1:8" ht="18" hidden="1" customHeight="1" outlineLevel="1">
      <c r="A129" s="4" t="s">
        <v>220</v>
      </c>
      <c r="B129" s="195"/>
      <c r="C129" s="196">
        <v>0</v>
      </c>
      <c r="D129" s="196">
        <v>0</v>
      </c>
      <c r="E129" s="196">
        <v>0</v>
      </c>
      <c r="F129" s="197">
        <v>0</v>
      </c>
      <c r="G129" s="197">
        <v>0</v>
      </c>
      <c r="H129" s="198">
        <v>0</v>
      </c>
    </row>
    <row r="130" spans="1:8" ht="18" hidden="1" customHeight="1" outlineLevel="1">
      <c r="A130" s="4" t="s">
        <v>349</v>
      </c>
      <c r="B130" s="195"/>
      <c r="C130" s="196">
        <v>0</v>
      </c>
      <c r="D130" s="196">
        <v>0</v>
      </c>
      <c r="E130" s="196">
        <v>0</v>
      </c>
      <c r="F130" s="197">
        <v>0</v>
      </c>
      <c r="G130" s="197">
        <v>0</v>
      </c>
      <c r="H130" s="198">
        <v>0</v>
      </c>
    </row>
    <row r="131" spans="1:8" ht="18" hidden="1" customHeight="1" outlineLevel="1">
      <c r="A131" s="4" t="s">
        <v>222</v>
      </c>
      <c r="B131" s="195"/>
      <c r="C131" s="196">
        <v>0</v>
      </c>
      <c r="D131" s="196">
        <v>0</v>
      </c>
      <c r="E131" s="196">
        <v>0</v>
      </c>
      <c r="F131" s="197">
        <v>-4460</v>
      </c>
      <c r="G131" s="197">
        <v>-865</v>
      </c>
      <c r="H131" s="198">
        <v>0</v>
      </c>
    </row>
    <row r="132" spans="1:8" ht="18" hidden="1" customHeight="1" outlineLevel="1">
      <c r="A132" s="4" t="s">
        <v>223</v>
      </c>
      <c r="B132" s="195"/>
      <c r="C132" s="196">
        <v>0</v>
      </c>
      <c r="D132" s="196">
        <v>0</v>
      </c>
      <c r="E132" s="196">
        <v>0</v>
      </c>
      <c r="F132" s="197">
        <v>0</v>
      </c>
      <c r="G132" s="197">
        <v>0</v>
      </c>
      <c r="H132" s="198">
        <v>0</v>
      </c>
    </row>
    <row r="133" spans="1:8" ht="18" hidden="1" customHeight="1" outlineLevel="1">
      <c r="A133" s="4" t="s">
        <v>224</v>
      </c>
      <c r="B133" s="195"/>
      <c r="C133" s="196">
        <v>0</v>
      </c>
      <c r="D133" s="196">
        <v>0</v>
      </c>
      <c r="E133" s="196">
        <v>0</v>
      </c>
      <c r="F133" s="197">
        <v>0</v>
      </c>
      <c r="G133" s="197">
        <v>0</v>
      </c>
      <c r="H133" s="198">
        <v>0</v>
      </c>
    </row>
    <row r="134" spans="1:8" ht="18" hidden="1" customHeight="1" outlineLevel="1">
      <c r="A134" s="4" t="s">
        <v>225</v>
      </c>
      <c r="B134" s="195"/>
      <c r="C134" s="196">
        <v>0</v>
      </c>
      <c r="D134" s="196">
        <v>0</v>
      </c>
      <c r="E134" s="196">
        <v>0</v>
      </c>
      <c r="F134" s="197">
        <v>0</v>
      </c>
      <c r="G134" s="197">
        <v>0</v>
      </c>
      <c r="H134" s="198">
        <v>0</v>
      </c>
    </row>
    <row r="135" spans="1:8" ht="18" customHeight="1" collapsed="1">
      <c r="A135" s="4"/>
      <c r="B135" s="195" t="s">
        <v>354</v>
      </c>
      <c r="C135" s="199">
        <f t="shared" ref="C135:H135" si="4">SUM(C111:C134)</f>
        <v>13</v>
      </c>
      <c r="D135" s="199">
        <f t="shared" si="4"/>
        <v>16</v>
      </c>
      <c r="E135" s="199">
        <f t="shared" si="4"/>
        <v>1</v>
      </c>
      <c r="F135" s="200">
        <f t="shared" si="4"/>
        <v>45540</v>
      </c>
      <c r="G135" s="200">
        <f t="shared" si="4"/>
        <v>31619.42</v>
      </c>
      <c r="H135" s="201">
        <f t="shared" si="4"/>
        <v>0</v>
      </c>
    </row>
    <row r="136" spans="1:8" ht="18" hidden="1" customHeight="1" outlineLevel="1">
      <c r="A136" s="4" t="s">
        <v>202</v>
      </c>
      <c r="B136" s="195"/>
      <c r="C136" s="196">
        <v>0</v>
      </c>
      <c r="D136" s="196">
        <v>0</v>
      </c>
      <c r="E136" s="196">
        <v>0</v>
      </c>
      <c r="F136" s="197">
        <v>0</v>
      </c>
      <c r="G136" s="197">
        <v>0</v>
      </c>
      <c r="H136" s="198">
        <v>0</v>
      </c>
    </row>
    <row r="137" spans="1:8" ht="18" hidden="1" customHeight="1" outlineLevel="1">
      <c r="A137" s="4" t="s">
        <v>203</v>
      </c>
      <c r="B137" s="195"/>
      <c r="C137" s="196">
        <v>0</v>
      </c>
      <c r="D137" s="196">
        <v>0</v>
      </c>
      <c r="E137" s="196">
        <v>0</v>
      </c>
      <c r="F137" s="197">
        <v>0</v>
      </c>
      <c r="G137" s="197">
        <v>0</v>
      </c>
      <c r="H137" s="198">
        <v>0</v>
      </c>
    </row>
    <row r="138" spans="1:8" ht="18" hidden="1" customHeight="1" outlineLevel="1">
      <c r="A138" s="4" t="s">
        <v>204</v>
      </c>
      <c r="B138" s="195"/>
      <c r="C138" s="196">
        <v>0</v>
      </c>
      <c r="D138" s="196">
        <v>0</v>
      </c>
      <c r="E138" s="196">
        <v>0</v>
      </c>
      <c r="F138" s="197">
        <v>0</v>
      </c>
      <c r="G138" s="197">
        <v>0</v>
      </c>
      <c r="H138" s="198">
        <v>0</v>
      </c>
    </row>
    <row r="139" spans="1:8" ht="18" hidden="1" customHeight="1" outlineLevel="1">
      <c r="A139" s="4" t="s">
        <v>205</v>
      </c>
      <c r="B139" s="195"/>
      <c r="C139" s="196">
        <v>0</v>
      </c>
      <c r="D139" s="196">
        <v>0</v>
      </c>
      <c r="E139" s="196">
        <v>0</v>
      </c>
      <c r="F139" s="197">
        <v>0</v>
      </c>
      <c r="G139" s="197">
        <v>0</v>
      </c>
      <c r="H139" s="198">
        <v>0</v>
      </c>
    </row>
    <row r="140" spans="1:8" ht="18" hidden="1" customHeight="1" outlineLevel="1">
      <c r="A140" s="4" t="s">
        <v>206</v>
      </c>
      <c r="B140" s="195"/>
      <c r="C140" s="196">
        <v>0</v>
      </c>
      <c r="D140" s="196">
        <v>0</v>
      </c>
      <c r="E140" s="196">
        <v>0</v>
      </c>
      <c r="F140" s="197">
        <v>0</v>
      </c>
      <c r="G140" s="197">
        <v>0</v>
      </c>
      <c r="H140" s="198">
        <v>0</v>
      </c>
    </row>
    <row r="141" spans="1:8" ht="18" hidden="1" customHeight="1" outlineLevel="1">
      <c r="A141" s="4" t="s">
        <v>207</v>
      </c>
      <c r="B141" s="195"/>
      <c r="C141" s="196">
        <v>0</v>
      </c>
      <c r="D141" s="196">
        <v>0</v>
      </c>
      <c r="E141" s="196">
        <v>0</v>
      </c>
      <c r="F141" s="197">
        <v>0</v>
      </c>
      <c r="G141" s="197">
        <v>0</v>
      </c>
      <c r="H141" s="198">
        <v>0</v>
      </c>
    </row>
    <row r="142" spans="1:8" ht="18" hidden="1" customHeight="1" outlineLevel="1">
      <c r="A142" s="4" t="s">
        <v>208</v>
      </c>
      <c r="B142" s="195"/>
      <c r="C142" s="196">
        <v>0</v>
      </c>
      <c r="D142" s="196">
        <v>0</v>
      </c>
      <c r="E142" s="196">
        <v>0</v>
      </c>
      <c r="F142" s="197">
        <v>0</v>
      </c>
      <c r="G142" s="197">
        <v>0</v>
      </c>
      <c r="H142" s="198">
        <v>0</v>
      </c>
    </row>
    <row r="143" spans="1:8" ht="18" hidden="1" customHeight="1" outlineLevel="1">
      <c r="A143" s="4" t="s">
        <v>209</v>
      </c>
      <c r="B143" s="195"/>
      <c r="C143" s="196">
        <v>1</v>
      </c>
      <c r="D143" s="196">
        <v>1</v>
      </c>
      <c r="E143" s="196">
        <v>0</v>
      </c>
      <c r="F143" s="197">
        <v>0</v>
      </c>
      <c r="G143" s="197">
        <v>537</v>
      </c>
      <c r="H143" s="198">
        <v>0</v>
      </c>
    </row>
    <row r="144" spans="1:8" ht="18" hidden="1" customHeight="1" outlineLevel="1">
      <c r="A144" s="4" t="s">
        <v>210</v>
      </c>
      <c r="B144" s="195"/>
      <c r="C144" s="196">
        <v>0</v>
      </c>
      <c r="D144" s="196">
        <v>0</v>
      </c>
      <c r="E144" s="196">
        <v>0</v>
      </c>
      <c r="F144" s="197">
        <v>0</v>
      </c>
      <c r="G144" s="197">
        <v>0</v>
      </c>
      <c r="H144" s="198">
        <v>0</v>
      </c>
    </row>
    <row r="145" spans="1:8" ht="18" hidden="1" customHeight="1" outlineLevel="1">
      <c r="A145" s="4" t="s">
        <v>211</v>
      </c>
      <c r="B145" s="195"/>
      <c r="C145" s="196">
        <v>2</v>
      </c>
      <c r="D145" s="196">
        <v>3</v>
      </c>
      <c r="E145" s="196">
        <v>0</v>
      </c>
      <c r="F145" s="197">
        <v>0</v>
      </c>
      <c r="G145" s="197">
        <v>2241.5</v>
      </c>
      <c r="H145" s="198">
        <v>0</v>
      </c>
    </row>
    <row r="146" spans="1:8" ht="18" hidden="1" customHeight="1" outlineLevel="1">
      <c r="A146" s="4" t="s">
        <v>212</v>
      </c>
      <c r="B146" s="195"/>
      <c r="C146" s="196">
        <v>0</v>
      </c>
      <c r="D146" s="196">
        <v>0</v>
      </c>
      <c r="E146" s="196">
        <v>0</v>
      </c>
      <c r="F146" s="197">
        <v>0</v>
      </c>
      <c r="G146" s="197">
        <v>0</v>
      </c>
      <c r="H146" s="198">
        <v>0</v>
      </c>
    </row>
    <row r="147" spans="1:8" ht="18" hidden="1" customHeight="1" outlineLevel="1">
      <c r="A147" s="4" t="s">
        <v>213</v>
      </c>
      <c r="B147" s="195"/>
      <c r="C147" s="196">
        <v>0</v>
      </c>
      <c r="D147" s="196">
        <v>0</v>
      </c>
      <c r="E147" s="196">
        <v>0</v>
      </c>
      <c r="F147" s="197">
        <v>0</v>
      </c>
      <c r="G147" s="197">
        <v>0</v>
      </c>
      <c r="H147" s="198">
        <v>0</v>
      </c>
    </row>
    <row r="148" spans="1:8" ht="18" hidden="1" customHeight="1" outlineLevel="1">
      <c r="A148" s="4" t="s">
        <v>214</v>
      </c>
      <c r="B148" s="195"/>
      <c r="C148" s="196">
        <v>2</v>
      </c>
      <c r="D148" s="196">
        <v>0</v>
      </c>
      <c r="E148" s="196">
        <v>0</v>
      </c>
      <c r="F148" s="197">
        <v>0</v>
      </c>
      <c r="G148" s="197">
        <v>0</v>
      </c>
      <c r="H148" s="198">
        <v>0</v>
      </c>
    </row>
    <row r="149" spans="1:8" ht="18" hidden="1" customHeight="1" outlineLevel="1">
      <c r="A149" s="4" t="s">
        <v>348</v>
      </c>
      <c r="B149" s="195"/>
      <c r="C149" s="196">
        <v>0</v>
      </c>
      <c r="D149" s="196">
        <v>0</v>
      </c>
      <c r="E149" s="196">
        <v>0</v>
      </c>
      <c r="F149" s="197">
        <v>0</v>
      </c>
      <c r="G149" s="197">
        <v>0</v>
      </c>
      <c r="H149" s="198">
        <v>0</v>
      </c>
    </row>
    <row r="150" spans="1:8" ht="18" hidden="1" customHeight="1" outlineLevel="1">
      <c r="A150" s="4" t="s">
        <v>216</v>
      </c>
      <c r="B150" s="195"/>
      <c r="C150" s="196">
        <v>1</v>
      </c>
      <c r="D150" s="196">
        <v>0</v>
      </c>
      <c r="E150" s="196">
        <v>0</v>
      </c>
      <c r="F150" s="197">
        <v>0</v>
      </c>
      <c r="G150" s="197">
        <v>0</v>
      </c>
      <c r="H150" s="198">
        <v>0</v>
      </c>
    </row>
    <row r="151" spans="1:8" ht="18" hidden="1" customHeight="1" outlineLevel="1">
      <c r="A151" s="4" t="s">
        <v>217</v>
      </c>
      <c r="B151" s="195"/>
      <c r="C151" s="196">
        <v>0</v>
      </c>
      <c r="D151" s="196">
        <v>0</v>
      </c>
      <c r="E151" s="196">
        <v>0</v>
      </c>
      <c r="F151" s="197">
        <v>0</v>
      </c>
      <c r="G151" s="197">
        <v>0</v>
      </c>
      <c r="H151" s="198">
        <v>0</v>
      </c>
    </row>
    <row r="152" spans="1:8" ht="18" hidden="1" customHeight="1" outlineLevel="1">
      <c r="A152" s="4" t="s">
        <v>218</v>
      </c>
      <c r="B152" s="195"/>
      <c r="C152" s="196">
        <v>6</v>
      </c>
      <c r="D152" s="196">
        <v>3</v>
      </c>
      <c r="E152" s="196">
        <v>0</v>
      </c>
      <c r="F152" s="197">
        <v>12303</v>
      </c>
      <c r="G152" s="197">
        <v>796</v>
      </c>
      <c r="H152" s="198">
        <v>0</v>
      </c>
    </row>
    <row r="153" spans="1:8" ht="18" hidden="1" customHeight="1" outlineLevel="1">
      <c r="A153" s="4" t="s">
        <v>219</v>
      </c>
      <c r="B153" s="195"/>
      <c r="C153" s="196">
        <v>0</v>
      </c>
      <c r="D153" s="196">
        <v>0</v>
      </c>
      <c r="E153" s="196">
        <v>0</v>
      </c>
      <c r="F153" s="197">
        <v>0</v>
      </c>
      <c r="G153" s="197">
        <v>0</v>
      </c>
      <c r="H153" s="198">
        <v>0</v>
      </c>
    </row>
    <row r="154" spans="1:8" ht="18" hidden="1" customHeight="1" outlineLevel="1">
      <c r="A154" s="4" t="s">
        <v>220</v>
      </c>
      <c r="B154" s="195"/>
      <c r="C154" s="196">
        <v>0</v>
      </c>
      <c r="D154" s="196">
        <v>0</v>
      </c>
      <c r="E154" s="196">
        <v>0</v>
      </c>
      <c r="F154" s="197">
        <v>0</v>
      </c>
      <c r="G154" s="197">
        <v>0</v>
      </c>
      <c r="H154" s="198">
        <v>0</v>
      </c>
    </row>
    <row r="155" spans="1:8" ht="18" hidden="1" customHeight="1" outlineLevel="1">
      <c r="A155" s="4" t="s">
        <v>349</v>
      </c>
      <c r="B155" s="195"/>
      <c r="C155" s="196">
        <v>0</v>
      </c>
      <c r="D155" s="196">
        <v>0</v>
      </c>
      <c r="E155" s="196">
        <v>0</v>
      </c>
      <c r="F155" s="197">
        <v>0</v>
      </c>
      <c r="G155" s="197">
        <v>0</v>
      </c>
      <c r="H155" s="198">
        <v>0</v>
      </c>
    </row>
    <row r="156" spans="1:8" ht="18" hidden="1" customHeight="1" outlineLevel="1">
      <c r="A156" s="4" t="s">
        <v>222</v>
      </c>
      <c r="B156" s="195"/>
      <c r="C156" s="196">
        <v>11</v>
      </c>
      <c r="D156" s="196">
        <v>4</v>
      </c>
      <c r="E156" s="196">
        <v>0</v>
      </c>
      <c r="F156" s="197">
        <v>575727</v>
      </c>
      <c r="G156" s="197">
        <v>111652</v>
      </c>
      <c r="H156" s="198">
        <v>3000</v>
      </c>
    </row>
    <row r="157" spans="1:8" ht="18" hidden="1" customHeight="1" outlineLevel="1">
      <c r="A157" s="4" t="s">
        <v>223</v>
      </c>
      <c r="B157" s="195"/>
      <c r="C157" s="196">
        <v>0</v>
      </c>
      <c r="D157" s="196">
        <v>0</v>
      </c>
      <c r="E157" s="196">
        <v>0</v>
      </c>
      <c r="F157" s="197">
        <v>0</v>
      </c>
      <c r="G157" s="197">
        <v>0</v>
      </c>
      <c r="H157" s="198">
        <v>0</v>
      </c>
    </row>
    <row r="158" spans="1:8" ht="18" hidden="1" customHeight="1" outlineLevel="1">
      <c r="A158" s="4" t="s">
        <v>224</v>
      </c>
      <c r="B158" s="195"/>
      <c r="C158" s="196">
        <v>4</v>
      </c>
      <c r="D158" s="196">
        <v>3</v>
      </c>
      <c r="E158" s="196">
        <v>0</v>
      </c>
      <c r="F158" s="197">
        <v>56686.57</v>
      </c>
      <c r="G158" s="197">
        <v>5052.5800000000017</v>
      </c>
      <c r="H158" s="198">
        <v>0</v>
      </c>
    </row>
    <row r="159" spans="1:8" ht="18" hidden="1" customHeight="1" outlineLevel="1">
      <c r="A159" s="4" t="s">
        <v>225</v>
      </c>
      <c r="B159" s="195"/>
      <c r="C159" s="196">
        <v>2</v>
      </c>
      <c r="D159" s="196">
        <v>2</v>
      </c>
      <c r="E159" s="196">
        <v>0</v>
      </c>
      <c r="F159" s="197">
        <v>-8266</v>
      </c>
      <c r="G159" s="197">
        <v>11635</v>
      </c>
      <c r="H159" s="198">
        <v>0</v>
      </c>
    </row>
    <row r="160" spans="1:8" ht="18" customHeight="1" collapsed="1">
      <c r="A160" s="4"/>
      <c r="B160" s="195" t="s">
        <v>355</v>
      </c>
      <c r="C160" s="199">
        <f t="shared" ref="C160:H160" si="5">SUM(C136:C159)</f>
        <v>29</v>
      </c>
      <c r="D160" s="199">
        <f t="shared" si="5"/>
        <v>16</v>
      </c>
      <c r="E160" s="199">
        <f t="shared" si="5"/>
        <v>0</v>
      </c>
      <c r="F160" s="200">
        <f t="shared" si="5"/>
        <v>636450.56999999995</v>
      </c>
      <c r="G160" s="200">
        <f t="shared" si="5"/>
        <v>131914.08000000002</v>
      </c>
      <c r="H160" s="201">
        <f t="shared" si="5"/>
        <v>3000</v>
      </c>
    </row>
    <row r="161" spans="1:8" ht="18" hidden="1" customHeight="1" outlineLevel="1">
      <c r="A161" s="4" t="s">
        <v>202</v>
      </c>
      <c r="B161" s="195"/>
      <c r="C161" s="196">
        <v>0</v>
      </c>
      <c r="D161" s="196">
        <v>0</v>
      </c>
      <c r="E161" s="196">
        <v>0</v>
      </c>
      <c r="F161" s="197">
        <v>0</v>
      </c>
      <c r="G161" s="197">
        <v>0</v>
      </c>
      <c r="H161" s="198">
        <v>0</v>
      </c>
    </row>
    <row r="162" spans="1:8" ht="18" hidden="1" customHeight="1" outlineLevel="1">
      <c r="A162" s="4" t="s">
        <v>203</v>
      </c>
      <c r="B162" s="195"/>
      <c r="C162" s="196">
        <v>2</v>
      </c>
      <c r="D162" s="196">
        <v>4</v>
      </c>
      <c r="E162" s="196">
        <v>0</v>
      </c>
      <c r="F162" s="197">
        <v>16459</v>
      </c>
      <c r="G162" s="197">
        <v>1468.75</v>
      </c>
      <c r="H162" s="198">
        <v>0</v>
      </c>
    </row>
    <row r="163" spans="1:8" ht="18" hidden="1" customHeight="1" outlineLevel="1">
      <c r="A163" s="4" t="s">
        <v>204</v>
      </c>
      <c r="B163" s="195"/>
      <c r="C163" s="196">
        <v>1</v>
      </c>
      <c r="D163" s="196">
        <v>1</v>
      </c>
      <c r="E163" s="196">
        <v>0</v>
      </c>
      <c r="F163" s="197">
        <v>0</v>
      </c>
      <c r="G163" s="197">
        <v>4000</v>
      </c>
      <c r="H163" s="198">
        <v>0</v>
      </c>
    </row>
    <row r="164" spans="1:8" ht="18" hidden="1" customHeight="1" outlineLevel="1">
      <c r="A164" s="4" t="s">
        <v>205</v>
      </c>
      <c r="B164" s="195"/>
      <c r="C164" s="196">
        <v>0</v>
      </c>
      <c r="D164" s="196">
        <v>0</v>
      </c>
      <c r="E164" s="196">
        <v>0</v>
      </c>
      <c r="F164" s="197">
        <v>0</v>
      </c>
      <c r="G164" s="197">
        <v>0</v>
      </c>
      <c r="H164" s="198">
        <v>0</v>
      </c>
    </row>
    <row r="165" spans="1:8" ht="18" hidden="1" customHeight="1" outlineLevel="1">
      <c r="A165" s="4" t="s">
        <v>206</v>
      </c>
      <c r="B165" s="195"/>
      <c r="C165" s="196">
        <v>0</v>
      </c>
      <c r="D165" s="196">
        <v>0</v>
      </c>
      <c r="E165" s="196">
        <v>0</v>
      </c>
      <c r="F165" s="197">
        <v>0</v>
      </c>
      <c r="G165" s="197">
        <v>0</v>
      </c>
      <c r="H165" s="198">
        <v>0</v>
      </c>
    </row>
    <row r="166" spans="1:8" ht="18" hidden="1" customHeight="1" outlineLevel="1">
      <c r="A166" s="4" t="s">
        <v>207</v>
      </c>
      <c r="B166" s="195"/>
      <c r="C166" s="196">
        <v>0</v>
      </c>
      <c r="D166" s="196">
        <v>0</v>
      </c>
      <c r="E166" s="196">
        <v>0</v>
      </c>
      <c r="F166" s="197">
        <v>0</v>
      </c>
      <c r="G166" s="197">
        <v>0</v>
      </c>
      <c r="H166" s="198">
        <v>0</v>
      </c>
    </row>
    <row r="167" spans="1:8" ht="18" hidden="1" customHeight="1" outlineLevel="1">
      <c r="A167" s="4" t="s">
        <v>208</v>
      </c>
      <c r="B167" s="195"/>
      <c r="C167" s="196">
        <v>0</v>
      </c>
      <c r="D167" s="196">
        <v>0</v>
      </c>
      <c r="E167" s="196">
        <v>0</v>
      </c>
      <c r="F167" s="197">
        <v>0</v>
      </c>
      <c r="G167" s="197">
        <v>0</v>
      </c>
      <c r="H167" s="198">
        <v>0</v>
      </c>
    </row>
    <row r="168" spans="1:8" ht="18" hidden="1" customHeight="1" outlineLevel="1">
      <c r="A168" s="4" t="s">
        <v>209</v>
      </c>
      <c r="B168" s="195"/>
      <c r="C168" s="196">
        <v>0</v>
      </c>
      <c r="D168" s="196">
        <v>0</v>
      </c>
      <c r="E168" s="196">
        <v>0</v>
      </c>
      <c r="F168" s="197">
        <v>0</v>
      </c>
      <c r="G168" s="197">
        <v>0</v>
      </c>
      <c r="H168" s="198">
        <v>0</v>
      </c>
    </row>
    <row r="169" spans="1:8" ht="18" hidden="1" customHeight="1" outlineLevel="1">
      <c r="A169" s="4" t="s">
        <v>210</v>
      </c>
      <c r="B169" s="195"/>
      <c r="C169" s="196">
        <v>0</v>
      </c>
      <c r="D169" s="196">
        <v>0</v>
      </c>
      <c r="E169" s="196">
        <v>0</v>
      </c>
      <c r="F169" s="197">
        <v>0</v>
      </c>
      <c r="G169" s="197">
        <v>0</v>
      </c>
      <c r="H169" s="198">
        <v>0</v>
      </c>
    </row>
    <row r="170" spans="1:8" ht="18" hidden="1" customHeight="1" outlineLevel="1">
      <c r="A170" s="4" t="s">
        <v>211</v>
      </c>
      <c r="B170" s="195"/>
      <c r="C170" s="196">
        <v>5</v>
      </c>
      <c r="D170" s="196">
        <v>7</v>
      </c>
      <c r="E170" s="196">
        <v>0</v>
      </c>
      <c r="F170" s="197">
        <v>259441.57</v>
      </c>
      <c r="G170" s="197">
        <v>99500.3</v>
      </c>
      <c r="H170" s="198">
        <v>0</v>
      </c>
    </row>
    <row r="171" spans="1:8" ht="18" hidden="1" customHeight="1" outlineLevel="1">
      <c r="A171" s="4" t="s">
        <v>212</v>
      </c>
      <c r="B171" s="195"/>
      <c r="C171" s="196">
        <v>0</v>
      </c>
      <c r="D171" s="196">
        <v>0</v>
      </c>
      <c r="E171" s="196">
        <v>0</v>
      </c>
      <c r="F171" s="197">
        <v>0</v>
      </c>
      <c r="G171" s="197">
        <v>0</v>
      </c>
      <c r="H171" s="198">
        <v>0</v>
      </c>
    </row>
    <row r="172" spans="1:8" ht="18" hidden="1" customHeight="1" outlineLevel="1">
      <c r="A172" s="4" t="s">
        <v>213</v>
      </c>
      <c r="B172" s="195"/>
      <c r="C172" s="196">
        <v>0</v>
      </c>
      <c r="D172" s="196">
        <v>0</v>
      </c>
      <c r="E172" s="196">
        <v>0</v>
      </c>
      <c r="F172" s="197">
        <v>0</v>
      </c>
      <c r="G172" s="197">
        <v>12337</v>
      </c>
      <c r="H172" s="198">
        <v>0</v>
      </c>
    </row>
    <row r="173" spans="1:8" ht="18" hidden="1" customHeight="1" outlineLevel="1">
      <c r="A173" s="4" t="s">
        <v>214</v>
      </c>
      <c r="B173" s="195"/>
      <c r="C173" s="196">
        <v>0</v>
      </c>
      <c r="D173" s="196">
        <v>0</v>
      </c>
      <c r="E173" s="196">
        <v>0</v>
      </c>
      <c r="F173" s="197">
        <v>0</v>
      </c>
      <c r="G173" s="197">
        <v>0</v>
      </c>
      <c r="H173" s="198">
        <v>0</v>
      </c>
    </row>
    <row r="174" spans="1:8" ht="18" hidden="1" customHeight="1" outlineLevel="1">
      <c r="A174" s="4" t="s">
        <v>348</v>
      </c>
      <c r="B174" s="195"/>
      <c r="C174" s="196">
        <v>0</v>
      </c>
      <c r="D174" s="196">
        <v>0</v>
      </c>
      <c r="E174" s="196">
        <v>0</v>
      </c>
      <c r="F174" s="197">
        <v>0</v>
      </c>
      <c r="G174" s="197">
        <v>0</v>
      </c>
      <c r="H174" s="198">
        <v>0</v>
      </c>
    </row>
    <row r="175" spans="1:8" ht="18" hidden="1" customHeight="1" outlineLevel="1">
      <c r="A175" s="4" t="s">
        <v>216</v>
      </c>
      <c r="B175" s="195"/>
      <c r="C175" s="196">
        <v>0</v>
      </c>
      <c r="D175" s="196">
        <v>0</v>
      </c>
      <c r="E175" s="196">
        <v>0</v>
      </c>
      <c r="F175" s="197">
        <v>0</v>
      </c>
      <c r="G175" s="197">
        <v>0</v>
      </c>
      <c r="H175" s="198">
        <v>0</v>
      </c>
    </row>
    <row r="176" spans="1:8" ht="18" hidden="1" customHeight="1" outlineLevel="1">
      <c r="A176" s="4" t="s">
        <v>217</v>
      </c>
      <c r="B176" s="195"/>
      <c r="C176" s="196">
        <v>0</v>
      </c>
      <c r="D176" s="196">
        <v>0</v>
      </c>
      <c r="E176" s="196">
        <v>0</v>
      </c>
      <c r="F176" s="197">
        <v>0</v>
      </c>
      <c r="G176" s="197">
        <v>0</v>
      </c>
      <c r="H176" s="198">
        <v>0</v>
      </c>
    </row>
    <row r="177" spans="1:8" ht="18" hidden="1" customHeight="1" outlineLevel="1">
      <c r="A177" s="4" t="s">
        <v>218</v>
      </c>
      <c r="B177" s="195"/>
      <c r="C177" s="196">
        <v>0</v>
      </c>
      <c r="D177" s="196">
        <v>0</v>
      </c>
      <c r="E177" s="196">
        <v>0</v>
      </c>
      <c r="F177" s="197">
        <v>0</v>
      </c>
      <c r="G177" s="197">
        <v>0</v>
      </c>
      <c r="H177" s="198">
        <v>0</v>
      </c>
    </row>
    <row r="178" spans="1:8" ht="18" hidden="1" customHeight="1" outlineLevel="1">
      <c r="A178" s="4" t="s">
        <v>219</v>
      </c>
      <c r="B178" s="195"/>
      <c r="C178" s="196">
        <v>0</v>
      </c>
      <c r="D178" s="196">
        <v>0</v>
      </c>
      <c r="E178" s="196">
        <v>0</v>
      </c>
      <c r="F178" s="197">
        <v>0</v>
      </c>
      <c r="G178" s="197">
        <v>0</v>
      </c>
      <c r="H178" s="198">
        <v>0</v>
      </c>
    </row>
    <row r="179" spans="1:8" ht="18" hidden="1" customHeight="1" outlineLevel="1">
      <c r="A179" s="4" t="s">
        <v>220</v>
      </c>
      <c r="B179" s="195"/>
      <c r="C179" s="196">
        <v>0</v>
      </c>
      <c r="D179" s="196">
        <v>0</v>
      </c>
      <c r="E179" s="196">
        <v>0</v>
      </c>
      <c r="F179" s="197">
        <v>0</v>
      </c>
      <c r="G179" s="197">
        <v>0</v>
      </c>
      <c r="H179" s="198">
        <v>0</v>
      </c>
    </row>
    <row r="180" spans="1:8" ht="18" hidden="1" customHeight="1" outlineLevel="1">
      <c r="A180" s="4" t="s">
        <v>349</v>
      </c>
      <c r="B180" s="195"/>
      <c r="C180" s="196">
        <v>0</v>
      </c>
      <c r="D180" s="196">
        <v>0</v>
      </c>
      <c r="E180" s="196">
        <v>0</v>
      </c>
      <c r="F180" s="197">
        <v>0</v>
      </c>
      <c r="G180" s="197">
        <v>0</v>
      </c>
      <c r="H180" s="198">
        <v>0</v>
      </c>
    </row>
    <row r="181" spans="1:8" ht="18" hidden="1" customHeight="1" outlineLevel="1">
      <c r="A181" s="4" t="s">
        <v>222</v>
      </c>
      <c r="B181" s="195"/>
      <c r="C181" s="196">
        <v>0</v>
      </c>
      <c r="D181" s="196">
        <v>0</v>
      </c>
      <c r="E181" s="196">
        <v>0</v>
      </c>
      <c r="F181" s="197">
        <v>0</v>
      </c>
      <c r="G181" s="197">
        <v>0</v>
      </c>
      <c r="H181" s="198">
        <v>0</v>
      </c>
    </row>
    <row r="182" spans="1:8" ht="18" hidden="1" customHeight="1" outlineLevel="1">
      <c r="A182" s="4" t="s">
        <v>223</v>
      </c>
      <c r="B182" s="195"/>
      <c r="C182" s="196">
        <v>0</v>
      </c>
      <c r="D182" s="196">
        <v>0</v>
      </c>
      <c r="E182" s="196">
        <v>0</v>
      </c>
      <c r="F182" s="197">
        <v>0</v>
      </c>
      <c r="G182" s="197">
        <v>0</v>
      </c>
      <c r="H182" s="198">
        <v>0</v>
      </c>
    </row>
    <row r="183" spans="1:8" ht="18" hidden="1" customHeight="1" outlineLevel="1">
      <c r="A183" s="4" t="s">
        <v>224</v>
      </c>
      <c r="B183" s="195"/>
      <c r="C183" s="196">
        <v>0</v>
      </c>
      <c r="D183" s="196">
        <v>0</v>
      </c>
      <c r="E183" s="196">
        <v>0</v>
      </c>
      <c r="F183" s="197">
        <v>0</v>
      </c>
      <c r="G183" s="197">
        <v>0</v>
      </c>
      <c r="H183" s="198">
        <v>0</v>
      </c>
    </row>
    <row r="184" spans="1:8" ht="18" hidden="1" customHeight="1" outlineLevel="1">
      <c r="A184" s="4" t="s">
        <v>225</v>
      </c>
      <c r="B184" s="195"/>
      <c r="C184" s="196">
        <v>0</v>
      </c>
      <c r="D184" s="196">
        <v>0</v>
      </c>
      <c r="E184" s="196">
        <v>0</v>
      </c>
      <c r="F184" s="197">
        <v>0</v>
      </c>
      <c r="G184" s="197">
        <v>0</v>
      </c>
      <c r="H184" s="198">
        <v>0</v>
      </c>
    </row>
    <row r="185" spans="1:8" ht="18" customHeight="1" collapsed="1">
      <c r="A185" s="4"/>
      <c r="B185" s="195" t="s">
        <v>356</v>
      </c>
      <c r="C185" s="199">
        <f t="shared" ref="C185:H185" si="6">SUM(C161:C184)</f>
        <v>8</v>
      </c>
      <c r="D185" s="199">
        <f t="shared" si="6"/>
        <v>12</v>
      </c>
      <c r="E185" s="199">
        <f t="shared" si="6"/>
        <v>0</v>
      </c>
      <c r="F185" s="200">
        <f t="shared" si="6"/>
        <v>275900.57</v>
      </c>
      <c r="G185" s="200">
        <f t="shared" si="6"/>
        <v>117306.05</v>
      </c>
      <c r="H185" s="201">
        <f t="shared" si="6"/>
        <v>0</v>
      </c>
    </row>
    <row r="186" spans="1:8" ht="18" hidden="1" customHeight="1" outlineLevel="1">
      <c r="A186" s="4" t="s">
        <v>202</v>
      </c>
      <c r="B186" s="195"/>
      <c r="C186" s="196">
        <v>0</v>
      </c>
      <c r="D186" s="196">
        <v>0</v>
      </c>
      <c r="E186" s="196">
        <v>0</v>
      </c>
      <c r="F186" s="197">
        <v>0</v>
      </c>
      <c r="G186" s="197">
        <v>0</v>
      </c>
      <c r="H186" s="198">
        <v>0</v>
      </c>
    </row>
    <row r="187" spans="1:8" ht="18" hidden="1" customHeight="1" outlineLevel="1">
      <c r="A187" s="4" t="s">
        <v>203</v>
      </c>
      <c r="B187" s="195"/>
      <c r="C187" s="196">
        <v>8</v>
      </c>
      <c r="D187" s="196">
        <v>8</v>
      </c>
      <c r="E187" s="196">
        <v>0</v>
      </c>
      <c r="F187" s="197">
        <v>140932</v>
      </c>
      <c r="G187" s="197">
        <v>394805.94</v>
      </c>
      <c r="H187" s="198">
        <v>0</v>
      </c>
    </row>
    <row r="188" spans="1:8" ht="18" hidden="1" customHeight="1" outlineLevel="1">
      <c r="A188" s="4" t="s">
        <v>204</v>
      </c>
      <c r="B188" s="195"/>
      <c r="C188" s="196">
        <v>2</v>
      </c>
      <c r="D188" s="196">
        <v>2</v>
      </c>
      <c r="E188" s="196">
        <v>0</v>
      </c>
      <c r="F188" s="197">
        <v>6000</v>
      </c>
      <c r="G188" s="197">
        <v>410</v>
      </c>
      <c r="H188" s="198">
        <v>0</v>
      </c>
    </row>
    <row r="189" spans="1:8" ht="18" hidden="1" customHeight="1" outlineLevel="1">
      <c r="A189" s="4" t="s">
        <v>205</v>
      </c>
      <c r="B189" s="195"/>
      <c r="C189" s="196">
        <v>0</v>
      </c>
      <c r="D189" s="196">
        <v>0</v>
      </c>
      <c r="E189" s="196">
        <v>0</v>
      </c>
      <c r="F189" s="197">
        <v>0</v>
      </c>
      <c r="G189" s="197">
        <v>0</v>
      </c>
      <c r="H189" s="198">
        <v>0</v>
      </c>
    </row>
    <row r="190" spans="1:8" ht="18" hidden="1" customHeight="1" outlineLevel="1">
      <c r="A190" s="4" t="s">
        <v>206</v>
      </c>
      <c r="B190" s="195"/>
      <c r="C190" s="196">
        <v>0</v>
      </c>
      <c r="D190" s="196">
        <v>0</v>
      </c>
      <c r="E190" s="196">
        <v>0</v>
      </c>
      <c r="F190" s="197">
        <v>0</v>
      </c>
      <c r="G190" s="197">
        <v>0</v>
      </c>
      <c r="H190" s="198">
        <v>0</v>
      </c>
    </row>
    <row r="191" spans="1:8" ht="18" hidden="1" customHeight="1" outlineLevel="1">
      <c r="A191" s="4" t="s">
        <v>207</v>
      </c>
      <c r="B191" s="195"/>
      <c r="C191" s="196">
        <v>0</v>
      </c>
      <c r="D191" s="196">
        <v>0</v>
      </c>
      <c r="E191" s="196">
        <v>0</v>
      </c>
      <c r="F191" s="197">
        <v>0</v>
      </c>
      <c r="G191" s="197">
        <v>0</v>
      </c>
      <c r="H191" s="198">
        <v>0</v>
      </c>
    </row>
    <row r="192" spans="1:8" ht="18" hidden="1" customHeight="1" outlineLevel="1">
      <c r="A192" s="4" t="s">
        <v>208</v>
      </c>
      <c r="B192" s="195"/>
      <c r="C192" s="196">
        <v>0</v>
      </c>
      <c r="D192" s="196">
        <v>0</v>
      </c>
      <c r="E192" s="196">
        <v>0</v>
      </c>
      <c r="F192" s="197">
        <v>0</v>
      </c>
      <c r="G192" s="197">
        <v>0</v>
      </c>
      <c r="H192" s="198">
        <v>0</v>
      </c>
    </row>
    <row r="193" spans="1:8" ht="18" hidden="1" customHeight="1" outlineLevel="1">
      <c r="A193" s="4" t="s">
        <v>209</v>
      </c>
      <c r="B193" s="195"/>
      <c r="C193" s="196">
        <v>2</v>
      </c>
      <c r="D193" s="196">
        <v>2</v>
      </c>
      <c r="E193" s="196">
        <v>0</v>
      </c>
      <c r="F193" s="197">
        <v>10000</v>
      </c>
      <c r="G193" s="197">
        <v>27.06</v>
      </c>
      <c r="H193" s="198">
        <v>0</v>
      </c>
    </row>
    <row r="194" spans="1:8" ht="18" hidden="1" customHeight="1" outlineLevel="1">
      <c r="A194" s="4" t="s">
        <v>210</v>
      </c>
      <c r="B194" s="195"/>
      <c r="C194" s="196">
        <v>0</v>
      </c>
      <c r="D194" s="196">
        <v>0</v>
      </c>
      <c r="E194" s="196">
        <v>0</v>
      </c>
      <c r="F194" s="197">
        <v>0</v>
      </c>
      <c r="G194" s="197">
        <v>0</v>
      </c>
      <c r="H194" s="198">
        <v>0</v>
      </c>
    </row>
    <row r="195" spans="1:8" ht="18" hidden="1" customHeight="1" outlineLevel="1">
      <c r="A195" s="4" t="s">
        <v>211</v>
      </c>
      <c r="B195" s="195"/>
      <c r="C195" s="196">
        <v>8</v>
      </c>
      <c r="D195" s="196">
        <v>11</v>
      </c>
      <c r="E195" s="196">
        <v>0</v>
      </c>
      <c r="F195" s="197">
        <v>32500</v>
      </c>
      <c r="G195" s="197">
        <v>110538.75</v>
      </c>
      <c r="H195" s="198">
        <v>0</v>
      </c>
    </row>
    <row r="196" spans="1:8" ht="18" hidden="1" customHeight="1" outlineLevel="1">
      <c r="A196" s="4" t="s">
        <v>212</v>
      </c>
      <c r="B196" s="195"/>
      <c r="C196" s="196">
        <v>0</v>
      </c>
      <c r="D196" s="196">
        <v>0</v>
      </c>
      <c r="E196" s="196">
        <v>0</v>
      </c>
      <c r="F196" s="197">
        <v>0</v>
      </c>
      <c r="G196" s="197">
        <v>0</v>
      </c>
      <c r="H196" s="198">
        <v>0</v>
      </c>
    </row>
    <row r="197" spans="1:8" ht="18" hidden="1" customHeight="1" outlineLevel="1">
      <c r="A197" s="4" t="s">
        <v>213</v>
      </c>
      <c r="B197" s="195"/>
      <c r="C197" s="196">
        <v>1</v>
      </c>
      <c r="D197" s="196">
        <v>0</v>
      </c>
      <c r="E197" s="196">
        <v>0</v>
      </c>
      <c r="F197" s="197">
        <v>0</v>
      </c>
      <c r="G197" s="197">
        <v>0</v>
      </c>
      <c r="H197" s="198">
        <v>0</v>
      </c>
    </row>
    <row r="198" spans="1:8" ht="18" hidden="1" customHeight="1" outlineLevel="1">
      <c r="A198" s="4" t="s">
        <v>214</v>
      </c>
      <c r="B198" s="195"/>
      <c r="C198" s="196">
        <v>0</v>
      </c>
      <c r="D198" s="196">
        <v>0</v>
      </c>
      <c r="E198" s="196">
        <v>0</v>
      </c>
      <c r="F198" s="197">
        <v>0</v>
      </c>
      <c r="G198" s="197">
        <v>0</v>
      </c>
      <c r="H198" s="198">
        <v>0</v>
      </c>
    </row>
    <row r="199" spans="1:8" ht="18" hidden="1" customHeight="1" outlineLevel="1">
      <c r="A199" s="4" t="s">
        <v>348</v>
      </c>
      <c r="B199" s="195"/>
      <c r="C199" s="196">
        <v>0</v>
      </c>
      <c r="D199" s="196">
        <v>0</v>
      </c>
      <c r="E199" s="196">
        <v>0</v>
      </c>
      <c r="F199" s="197">
        <v>0</v>
      </c>
      <c r="G199" s="197">
        <v>0</v>
      </c>
      <c r="H199" s="198">
        <v>0</v>
      </c>
    </row>
    <row r="200" spans="1:8" ht="18" hidden="1" customHeight="1" outlineLevel="1">
      <c r="A200" s="4" t="s">
        <v>216</v>
      </c>
      <c r="B200" s="195"/>
      <c r="C200" s="196">
        <v>1</v>
      </c>
      <c r="D200" s="196">
        <v>3</v>
      </c>
      <c r="E200" s="196">
        <v>0</v>
      </c>
      <c r="F200" s="197">
        <v>0</v>
      </c>
      <c r="G200" s="197">
        <v>2838.67</v>
      </c>
      <c r="H200" s="198">
        <v>0</v>
      </c>
    </row>
    <row r="201" spans="1:8" ht="18" hidden="1" customHeight="1" outlineLevel="1">
      <c r="A201" s="4" t="s">
        <v>217</v>
      </c>
      <c r="B201" s="195"/>
      <c r="C201" s="196">
        <v>0</v>
      </c>
      <c r="D201" s="196">
        <v>0</v>
      </c>
      <c r="E201" s="196">
        <v>0</v>
      </c>
      <c r="F201" s="197">
        <v>0</v>
      </c>
      <c r="G201" s="197">
        <v>0</v>
      </c>
      <c r="H201" s="198">
        <v>0</v>
      </c>
    </row>
    <row r="202" spans="1:8" ht="18" hidden="1" customHeight="1" outlineLevel="1">
      <c r="A202" s="4" t="s">
        <v>218</v>
      </c>
      <c r="B202" s="195"/>
      <c r="C202" s="196">
        <v>0</v>
      </c>
      <c r="D202" s="196">
        <v>0</v>
      </c>
      <c r="E202" s="196">
        <v>0</v>
      </c>
      <c r="F202" s="197">
        <v>0</v>
      </c>
      <c r="G202" s="197">
        <v>0</v>
      </c>
      <c r="H202" s="198">
        <v>0</v>
      </c>
    </row>
    <row r="203" spans="1:8" ht="18" hidden="1" customHeight="1" outlineLevel="1">
      <c r="A203" s="4" t="s">
        <v>219</v>
      </c>
      <c r="B203" s="195"/>
      <c r="C203" s="196">
        <v>0</v>
      </c>
      <c r="D203" s="196">
        <v>0</v>
      </c>
      <c r="E203" s="196">
        <v>0</v>
      </c>
      <c r="F203" s="197">
        <v>0</v>
      </c>
      <c r="G203" s="197">
        <v>0</v>
      </c>
      <c r="H203" s="198">
        <v>0</v>
      </c>
    </row>
    <row r="204" spans="1:8" ht="18" hidden="1" customHeight="1" outlineLevel="1">
      <c r="A204" s="4" t="s">
        <v>220</v>
      </c>
      <c r="B204" s="195"/>
      <c r="C204" s="196">
        <v>0</v>
      </c>
      <c r="D204" s="196">
        <v>0</v>
      </c>
      <c r="E204" s="196">
        <v>0</v>
      </c>
      <c r="F204" s="197">
        <v>0</v>
      </c>
      <c r="G204" s="197">
        <v>0</v>
      </c>
      <c r="H204" s="198">
        <v>0</v>
      </c>
    </row>
    <row r="205" spans="1:8" ht="18" hidden="1" customHeight="1" outlineLevel="1">
      <c r="A205" s="4" t="s">
        <v>349</v>
      </c>
      <c r="B205" s="195"/>
      <c r="C205" s="196">
        <v>0</v>
      </c>
      <c r="D205" s="196">
        <v>0</v>
      </c>
      <c r="E205" s="196">
        <v>0</v>
      </c>
      <c r="F205" s="197">
        <v>0</v>
      </c>
      <c r="G205" s="197">
        <v>0</v>
      </c>
      <c r="H205" s="198">
        <v>0</v>
      </c>
    </row>
    <row r="206" spans="1:8" ht="18" hidden="1" customHeight="1" outlineLevel="1">
      <c r="A206" s="4" t="s">
        <v>222</v>
      </c>
      <c r="B206" s="195"/>
      <c r="C206" s="196">
        <v>0</v>
      </c>
      <c r="D206" s="196">
        <v>0</v>
      </c>
      <c r="E206" s="196">
        <v>0</v>
      </c>
      <c r="F206" s="197">
        <v>0</v>
      </c>
      <c r="G206" s="197">
        <v>0</v>
      </c>
      <c r="H206" s="198">
        <v>0</v>
      </c>
    </row>
    <row r="207" spans="1:8" ht="18" hidden="1" customHeight="1" outlineLevel="1">
      <c r="A207" s="4" t="s">
        <v>223</v>
      </c>
      <c r="B207" s="195"/>
      <c r="C207" s="196">
        <v>2</v>
      </c>
      <c r="D207" s="196">
        <v>0</v>
      </c>
      <c r="E207" s="196">
        <v>0</v>
      </c>
      <c r="F207" s="197">
        <v>11250</v>
      </c>
      <c r="G207" s="197">
        <v>103110</v>
      </c>
      <c r="H207" s="198">
        <v>0</v>
      </c>
    </row>
    <row r="208" spans="1:8" ht="18" hidden="1" customHeight="1" outlineLevel="1">
      <c r="A208" s="4" t="s">
        <v>224</v>
      </c>
      <c r="B208" s="195"/>
      <c r="C208" s="196">
        <v>0</v>
      </c>
      <c r="D208" s="196">
        <v>0</v>
      </c>
      <c r="E208" s="196">
        <v>0</v>
      </c>
      <c r="F208" s="197">
        <v>0</v>
      </c>
      <c r="G208" s="197">
        <v>0</v>
      </c>
      <c r="H208" s="198">
        <v>0</v>
      </c>
    </row>
    <row r="209" spans="1:8" ht="18" hidden="1" customHeight="1" outlineLevel="1">
      <c r="A209" s="4" t="s">
        <v>225</v>
      </c>
      <c r="B209" s="195"/>
      <c r="C209" s="196">
        <v>0</v>
      </c>
      <c r="D209" s="196">
        <v>0</v>
      </c>
      <c r="E209" s="196">
        <v>0</v>
      </c>
      <c r="F209" s="197">
        <v>0</v>
      </c>
      <c r="G209" s="197">
        <v>0</v>
      </c>
      <c r="H209" s="198">
        <v>0</v>
      </c>
    </row>
    <row r="210" spans="1:8" ht="18" customHeight="1" collapsed="1">
      <c r="A210" s="4"/>
      <c r="B210" s="195" t="s">
        <v>357</v>
      </c>
      <c r="C210" s="199">
        <f t="shared" ref="C210:H210" si="7">SUM(C186:C209)</f>
        <v>24</v>
      </c>
      <c r="D210" s="199">
        <f t="shared" si="7"/>
        <v>26</v>
      </c>
      <c r="E210" s="199">
        <f t="shared" si="7"/>
        <v>0</v>
      </c>
      <c r="F210" s="200">
        <f t="shared" si="7"/>
        <v>200682</v>
      </c>
      <c r="G210" s="200">
        <f t="shared" si="7"/>
        <v>611730.41999999993</v>
      </c>
      <c r="H210" s="201">
        <f t="shared" si="7"/>
        <v>0</v>
      </c>
    </row>
    <row r="211" spans="1:8" ht="18" hidden="1" customHeight="1" outlineLevel="1">
      <c r="A211" s="4" t="s">
        <v>202</v>
      </c>
      <c r="B211" s="195"/>
      <c r="C211" s="196">
        <v>0</v>
      </c>
      <c r="D211" s="196">
        <v>0</v>
      </c>
      <c r="E211" s="196">
        <v>0</v>
      </c>
      <c r="F211" s="197">
        <v>0</v>
      </c>
      <c r="G211" s="197">
        <v>0</v>
      </c>
      <c r="H211" s="198">
        <v>0</v>
      </c>
    </row>
    <row r="212" spans="1:8" ht="18" hidden="1" customHeight="1" outlineLevel="1">
      <c r="A212" s="4" t="s">
        <v>203</v>
      </c>
      <c r="B212" s="195"/>
      <c r="C212" s="196">
        <v>5</v>
      </c>
      <c r="D212" s="196">
        <v>1</v>
      </c>
      <c r="E212" s="196">
        <v>0</v>
      </c>
      <c r="F212" s="197">
        <v>0</v>
      </c>
      <c r="G212" s="197">
        <v>3334.5</v>
      </c>
      <c r="H212" s="198">
        <v>0</v>
      </c>
    </row>
    <row r="213" spans="1:8" ht="18" hidden="1" customHeight="1" outlineLevel="1">
      <c r="A213" s="4" t="s">
        <v>204</v>
      </c>
      <c r="B213" s="195"/>
      <c r="C213" s="196">
        <v>0</v>
      </c>
      <c r="D213" s="196">
        <v>0</v>
      </c>
      <c r="E213" s="196">
        <v>0</v>
      </c>
      <c r="F213" s="197">
        <v>0</v>
      </c>
      <c r="G213" s="197">
        <v>0</v>
      </c>
      <c r="H213" s="198">
        <v>0</v>
      </c>
    </row>
    <row r="214" spans="1:8" ht="18" hidden="1" customHeight="1" outlineLevel="1">
      <c r="A214" s="4" t="s">
        <v>205</v>
      </c>
      <c r="B214" s="195"/>
      <c r="C214" s="196">
        <v>0</v>
      </c>
      <c r="D214" s="196">
        <v>0</v>
      </c>
      <c r="E214" s="196">
        <v>0</v>
      </c>
      <c r="F214" s="197">
        <v>0</v>
      </c>
      <c r="G214" s="197">
        <v>0</v>
      </c>
      <c r="H214" s="198">
        <v>0</v>
      </c>
    </row>
    <row r="215" spans="1:8" ht="18" hidden="1" customHeight="1" outlineLevel="1">
      <c r="A215" s="4" t="s">
        <v>206</v>
      </c>
      <c r="B215" s="195"/>
      <c r="C215" s="196">
        <v>0</v>
      </c>
      <c r="D215" s="196">
        <v>0</v>
      </c>
      <c r="E215" s="196">
        <v>0</v>
      </c>
      <c r="F215" s="197">
        <v>0</v>
      </c>
      <c r="G215" s="197">
        <v>0</v>
      </c>
      <c r="H215" s="198">
        <v>0</v>
      </c>
    </row>
    <row r="216" spans="1:8" ht="18" hidden="1" customHeight="1" outlineLevel="1">
      <c r="A216" s="4" t="s">
        <v>207</v>
      </c>
      <c r="B216" s="195"/>
      <c r="C216" s="196">
        <v>0</v>
      </c>
      <c r="D216" s="196">
        <v>0</v>
      </c>
      <c r="E216" s="196">
        <v>0</v>
      </c>
      <c r="F216" s="197">
        <v>0</v>
      </c>
      <c r="G216" s="197">
        <v>0</v>
      </c>
      <c r="H216" s="198">
        <v>0</v>
      </c>
    </row>
    <row r="217" spans="1:8" ht="18" hidden="1" customHeight="1" outlineLevel="1">
      <c r="A217" s="4" t="s">
        <v>208</v>
      </c>
      <c r="B217" s="195"/>
      <c r="C217" s="196">
        <v>0</v>
      </c>
      <c r="D217" s="196">
        <v>0</v>
      </c>
      <c r="E217" s="196">
        <v>0</v>
      </c>
      <c r="F217" s="197">
        <v>0</v>
      </c>
      <c r="G217" s="197">
        <v>0</v>
      </c>
      <c r="H217" s="198">
        <v>0</v>
      </c>
    </row>
    <row r="218" spans="1:8" ht="18" hidden="1" customHeight="1" outlineLevel="1">
      <c r="A218" s="4" t="s">
        <v>209</v>
      </c>
      <c r="B218" s="195"/>
      <c r="C218" s="196">
        <v>2</v>
      </c>
      <c r="D218" s="196">
        <v>0</v>
      </c>
      <c r="E218" s="196">
        <v>0</v>
      </c>
      <c r="F218" s="197">
        <v>0</v>
      </c>
      <c r="G218" s="197">
        <v>0</v>
      </c>
      <c r="H218" s="198">
        <v>0</v>
      </c>
    </row>
    <row r="219" spans="1:8" ht="18" hidden="1" customHeight="1" outlineLevel="1">
      <c r="A219" s="4" t="s">
        <v>210</v>
      </c>
      <c r="B219" s="195"/>
      <c r="C219" s="196">
        <v>0</v>
      </c>
      <c r="D219" s="196">
        <v>0</v>
      </c>
      <c r="E219" s="196">
        <v>0</v>
      </c>
      <c r="F219" s="197">
        <v>0</v>
      </c>
      <c r="G219" s="197">
        <v>0</v>
      </c>
      <c r="H219" s="198">
        <v>0</v>
      </c>
    </row>
    <row r="220" spans="1:8" ht="18" hidden="1" customHeight="1" outlineLevel="1">
      <c r="A220" s="4" t="s">
        <v>211</v>
      </c>
      <c r="B220" s="195"/>
      <c r="C220" s="196">
        <v>6</v>
      </c>
      <c r="D220" s="196">
        <v>4</v>
      </c>
      <c r="E220" s="196">
        <v>0</v>
      </c>
      <c r="F220" s="197">
        <v>40000</v>
      </c>
      <c r="G220" s="197">
        <v>21280</v>
      </c>
      <c r="H220" s="198">
        <v>0</v>
      </c>
    </row>
    <row r="221" spans="1:8" ht="18" hidden="1" customHeight="1" outlineLevel="1">
      <c r="A221" s="4" t="s">
        <v>212</v>
      </c>
      <c r="B221" s="195"/>
      <c r="C221" s="196">
        <v>0</v>
      </c>
      <c r="D221" s="196">
        <v>0</v>
      </c>
      <c r="E221" s="196">
        <v>0</v>
      </c>
      <c r="F221" s="197">
        <v>0</v>
      </c>
      <c r="G221" s="197">
        <v>0</v>
      </c>
      <c r="H221" s="198">
        <v>0</v>
      </c>
    </row>
    <row r="222" spans="1:8" ht="18" hidden="1" customHeight="1" outlineLevel="1">
      <c r="A222" s="4" t="s">
        <v>213</v>
      </c>
      <c r="B222" s="195"/>
      <c r="C222" s="196">
        <v>0</v>
      </c>
      <c r="D222" s="196">
        <v>0</v>
      </c>
      <c r="E222" s="196">
        <v>0</v>
      </c>
      <c r="F222" s="197">
        <v>0</v>
      </c>
      <c r="G222" s="197">
        <v>0</v>
      </c>
      <c r="H222" s="198">
        <v>0</v>
      </c>
    </row>
    <row r="223" spans="1:8" ht="18" hidden="1" customHeight="1" outlineLevel="1">
      <c r="A223" s="4" t="s">
        <v>214</v>
      </c>
      <c r="B223" s="195"/>
      <c r="C223" s="196">
        <v>1</v>
      </c>
      <c r="D223" s="196">
        <v>0</v>
      </c>
      <c r="E223" s="196">
        <v>0</v>
      </c>
      <c r="F223" s="197">
        <v>0</v>
      </c>
      <c r="G223" s="197">
        <v>1606.662</v>
      </c>
      <c r="H223" s="198">
        <v>0</v>
      </c>
    </row>
    <row r="224" spans="1:8" ht="18" hidden="1" customHeight="1" outlineLevel="1">
      <c r="A224" s="4" t="s">
        <v>348</v>
      </c>
      <c r="B224" s="195"/>
      <c r="C224" s="196">
        <v>0</v>
      </c>
      <c r="D224" s="196">
        <v>0</v>
      </c>
      <c r="E224" s="196">
        <v>0</v>
      </c>
      <c r="F224" s="197">
        <v>0</v>
      </c>
      <c r="G224" s="197">
        <v>0</v>
      </c>
      <c r="H224" s="198">
        <v>0</v>
      </c>
    </row>
    <row r="225" spans="1:8" ht="18" hidden="1" customHeight="1" outlineLevel="1">
      <c r="A225" s="4" t="s">
        <v>216</v>
      </c>
      <c r="B225" s="195"/>
      <c r="C225" s="196">
        <v>0</v>
      </c>
      <c r="D225" s="196">
        <v>0</v>
      </c>
      <c r="E225" s="196">
        <v>0</v>
      </c>
      <c r="F225" s="197">
        <v>0</v>
      </c>
      <c r="G225" s="197">
        <v>0</v>
      </c>
      <c r="H225" s="198">
        <v>0</v>
      </c>
    </row>
    <row r="226" spans="1:8" ht="18" hidden="1" customHeight="1" outlineLevel="1">
      <c r="A226" s="4" t="s">
        <v>217</v>
      </c>
      <c r="B226" s="195"/>
      <c r="C226" s="196">
        <v>0</v>
      </c>
      <c r="D226" s="196">
        <v>0</v>
      </c>
      <c r="E226" s="196">
        <v>0</v>
      </c>
      <c r="F226" s="197">
        <v>0</v>
      </c>
      <c r="G226" s="197">
        <v>0</v>
      </c>
      <c r="H226" s="198">
        <v>0</v>
      </c>
    </row>
    <row r="227" spans="1:8" ht="18" hidden="1" customHeight="1" outlineLevel="1">
      <c r="A227" s="4" t="s">
        <v>218</v>
      </c>
      <c r="B227" s="195"/>
      <c r="C227" s="196">
        <v>0</v>
      </c>
      <c r="D227" s="196">
        <v>0</v>
      </c>
      <c r="E227" s="196">
        <v>0</v>
      </c>
      <c r="F227" s="197">
        <v>0</v>
      </c>
      <c r="G227" s="197">
        <v>0</v>
      </c>
      <c r="H227" s="198">
        <v>0</v>
      </c>
    </row>
    <row r="228" spans="1:8" ht="18" hidden="1" customHeight="1" outlineLevel="1">
      <c r="A228" s="4" t="s">
        <v>219</v>
      </c>
      <c r="B228" s="195"/>
      <c r="C228" s="196">
        <v>0</v>
      </c>
      <c r="D228" s="196">
        <v>0</v>
      </c>
      <c r="E228" s="196">
        <v>0</v>
      </c>
      <c r="F228" s="197">
        <v>0</v>
      </c>
      <c r="G228" s="197">
        <v>0</v>
      </c>
      <c r="H228" s="198">
        <v>0</v>
      </c>
    </row>
    <row r="229" spans="1:8" ht="18" hidden="1" customHeight="1" outlineLevel="1">
      <c r="A229" s="4" t="s">
        <v>220</v>
      </c>
      <c r="B229" s="195"/>
      <c r="C229" s="196">
        <v>0</v>
      </c>
      <c r="D229" s="196">
        <v>0</v>
      </c>
      <c r="E229" s="196">
        <v>0</v>
      </c>
      <c r="F229" s="197">
        <v>0</v>
      </c>
      <c r="G229" s="197">
        <v>0</v>
      </c>
      <c r="H229" s="198">
        <v>0</v>
      </c>
    </row>
    <row r="230" spans="1:8" ht="18" hidden="1" customHeight="1" outlineLevel="1">
      <c r="A230" s="4" t="s">
        <v>349</v>
      </c>
      <c r="B230" s="195"/>
      <c r="C230" s="196">
        <v>0</v>
      </c>
      <c r="D230" s="196">
        <v>0</v>
      </c>
      <c r="E230" s="196">
        <v>0</v>
      </c>
      <c r="F230" s="197">
        <v>0</v>
      </c>
      <c r="G230" s="197">
        <v>0</v>
      </c>
      <c r="H230" s="198">
        <v>0</v>
      </c>
    </row>
    <row r="231" spans="1:8" ht="18" hidden="1" customHeight="1" outlineLevel="1">
      <c r="A231" s="4" t="s">
        <v>222</v>
      </c>
      <c r="B231" s="195"/>
      <c r="C231" s="196">
        <v>0</v>
      </c>
      <c r="D231" s="196">
        <v>0</v>
      </c>
      <c r="E231" s="196">
        <v>0</v>
      </c>
      <c r="F231" s="197">
        <v>0</v>
      </c>
      <c r="G231" s="197">
        <v>0</v>
      </c>
      <c r="H231" s="198">
        <v>0</v>
      </c>
    </row>
    <row r="232" spans="1:8" ht="18" hidden="1" customHeight="1" outlineLevel="1">
      <c r="A232" s="4" t="s">
        <v>223</v>
      </c>
      <c r="B232" s="195"/>
      <c r="C232" s="196">
        <v>0</v>
      </c>
      <c r="D232" s="196">
        <v>0</v>
      </c>
      <c r="E232" s="196">
        <v>0</v>
      </c>
      <c r="F232" s="197">
        <v>0</v>
      </c>
      <c r="G232" s="197">
        <v>0</v>
      </c>
      <c r="H232" s="198">
        <v>0</v>
      </c>
    </row>
    <row r="233" spans="1:8" ht="18" hidden="1" customHeight="1" outlineLevel="1">
      <c r="A233" s="4" t="s">
        <v>224</v>
      </c>
      <c r="B233" s="195"/>
      <c r="C233" s="196">
        <v>0</v>
      </c>
      <c r="D233" s="196">
        <v>0</v>
      </c>
      <c r="E233" s="196">
        <v>0</v>
      </c>
      <c r="F233" s="197">
        <v>0</v>
      </c>
      <c r="G233" s="197">
        <v>0</v>
      </c>
      <c r="H233" s="198">
        <v>0</v>
      </c>
    </row>
    <row r="234" spans="1:8" ht="18" hidden="1" customHeight="1" outlineLevel="1">
      <c r="A234" s="4" t="s">
        <v>225</v>
      </c>
      <c r="B234" s="195"/>
      <c r="C234" s="196">
        <v>0</v>
      </c>
      <c r="D234" s="196">
        <v>0</v>
      </c>
      <c r="E234" s="196">
        <v>0</v>
      </c>
      <c r="F234" s="197">
        <v>0</v>
      </c>
      <c r="G234" s="197">
        <v>0</v>
      </c>
      <c r="H234" s="198">
        <v>0</v>
      </c>
    </row>
    <row r="235" spans="1:8" ht="18" customHeight="1" collapsed="1">
      <c r="A235" s="4"/>
      <c r="B235" s="195" t="s">
        <v>358</v>
      </c>
      <c r="C235" s="199">
        <f t="shared" ref="C235:H235" si="8">SUM(C211:C234)</f>
        <v>14</v>
      </c>
      <c r="D235" s="199">
        <f t="shared" si="8"/>
        <v>5</v>
      </c>
      <c r="E235" s="199">
        <f t="shared" si="8"/>
        <v>0</v>
      </c>
      <c r="F235" s="200">
        <f t="shared" si="8"/>
        <v>40000</v>
      </c>
      <c r="G235" s="200">
        <f t="shared" si="8"/>
        <v>26221.162</v>
      </c>
      <c r="H235" s="201">
        <f t="shared" si="8"/>
        <v>0</v>
      </c>
    </row>
    <row r="236" spans="1:8" ht="18" hidden="1" customHeight="1" outlineLevel="1">
      <c r="A236" s="4" t="s">
        <v>202</v>
      </c>
      <c r="B236" s="195"/>
      <c r="C236" s="199">
        <v>0</v>
      </c>
      <c r="D236" s="199">
        <v>0</v>
      </c>
      <c r="E236" s="199">
        <v>0</v>
      </c>
      <c r="F236" s="200">
        <v>0</v>
      </c>
      <c r="G236" s="200">
        <v>0</v>
      </c>
      <c r="H236" s="201">
        <v>0</v>
      </c>
    </row>
    <row r="237" spans="1:8" ht="18" hidden="1" customHeight="1" outlineLevel="1">
      <c r="A237" s="4" t="s">
        <v>203</v>
      </c>
      <c r="B237" s="195"/>
      <c r="C237" s="199">
        <v>0</v>
      </c>
      <c r="D237" s="199">
        <v>0</v>
      </c>
      <c r="E237" s="199">
        <v>0</v>
      </c>
      <c r="F237" s="200">
        <v>0</v>
      </c>
      <c r="G237" s="200">
        <v>0</v>
      </c>
      <c r="H237" s="201">
        <v>0</v>
      </c>
    </row>
    <row r="238" spans="1:8" ht="18" hidden="1" customHeight="1" outlineLevel="1">
      <c r="A238" s="4" t="s">
        <v>204</v>
      </c>
      <c r="B238" s="195"/>
      <c r="C238" s="199">
        <v>0</v>
      </c>
      <c r="D238" s="199">
        <v>0</v>
      </c>
      <c r="E238" s="199">
        <v>0</v>
      </c>
      <c r="F238" s="200">
        <v>0</v>
      </c>
      <c r="G238" s="200">
        <v>0</v>
      </c>
      <c r="H238" s="201">
        <v>0</v>
      </c>
    </row>
    <row r="239" spans="1:8" ht="18" hidden="1" customHeight="1" outlineLevel="1">
      <c r="A239" s="4" t="s">
        <v>205</v>
      </c>
      <c r="B239" s="195"/>
      <c r="C239" s="199">
        <v>0</v>
      </c>
      <c r="D239" s="199">
        <v>0</v>
      </c>
      <c r="E239" s="199">
        <v>0</v>
      </c>
      <c r="F239" s="200">
        <v>0</v>
      </c>
      <c r="G239" s="200">
        <v>0</v>
      </c>
      <c r="H239" s="201">
        <v>0</v>
      </c>
    </row>
    <row r="240" spans="1:8" ht="18" hidden="1" customHeight="1" outlineLevel="1">
      <c r="A240" s="4" t="s">
        <v>206</v>
      </c>
      <c r="B240" s="195"/>
      <c r="C240" s="199">
        <v>0</v>
      </c>
      <c r="D240" s="199">
        <v>0</v>
      </c>
      <c r="E240" s="199">
        <v>0</v>
      </c>
      <c r="F240" s="200">
        <v>0</v>
      </c>
      <c r="G240" s="200">
        <v>0</v>
      </c>
      <c r="H240" s="201">
        <v>0</v>
      </c>
    </row>
    <row r="241" spans="1:8" ht="18" hidden="1" customHeight="1" outlineLevel="1">
      <c r="A241" s="4" t="s">
        <v>207</v>
      </c>
      <c r="B241" s="195"/>
      <c r="C241" s="199">
        <v>0</v>
      </c>
      <c r="D241" s="199">
        <v>0</v>
      </c>
      <c r="E241" s="199">
        <v>0</v>
      </c>
      <c r="F241" s="200">
        <v>0</v>
      </c>
      <c r="G241" s="200">
        <v>0</v>
      </c>
      <c r="H241" s="201">
        <v>0</v>
      </c>
    </row>
    <row r="242" spans="1:8" ht="18" hidden="1" customHeight="1" outlineLevel="1">
      <c r="A242" s="4" t="s">
        <v>208</v>
      </c>
      <c r="B242" s="195"/>
      <c r="C242" s="199">
        <v>0</v>
      </c>
      <c r="D242" s="199">
        <v>0</v>
      </c>
      <c r="E242" s="199">
        <v>0</v>
      </c>
      <c r="F242" s="200">
        <v>0</v>
      </c>
      <c r="G242" s="200">
        <v>0</v>
      </c>
      <c r="H242" s="201">
        <v>0</v>
      </c>
    </row>
    <row r="243" spans="1:8" ht="18" hidden="1" customHeight="1" outlineLevel="1">
      <c r="A243" s="4" t="s">
        <v>209</v>
      </c>
      <c r="B243" s="195"/>
      <c r="C243" s="199">
        <v>0</v>
      </c>
      <c r="D243" s="199">
        <v>0</v>
      </c>
      <c r="E243" s="199">
        <v>0</v>
      </c>
      <c r="F243" s="200">
        <v>0</v>
      </c>
      <c r="G243" s="200">
        <v>0</v>
      </c>
      <c r="H243" s="201">
        <v>0</v>
      </c>
    </row>
    <row r="244" spans="1:8" ht="18" hidden="1" customHeight="1" outlineLevel="1">
      <c r="A244" s="4" t="s">
        <v>210</v>
      </c>
      <c r="B244" s="195"/>
      <c r="C244" s="199">
        <v>0</v>
      </c>
      <c r="D244" s="199">
        <v>0</v>
      </c>
      <c r="E244" s="199">
        <v>0</v>
      </c>
      <c r="F244" s="200">
        <v>0</v>
      </c>
      <c r="G244" s="200">
        <v>0</v>
      </c>
      <c r="H244" s="201">
        <v>0</v>
      </c>
    </row>
    <row r="245" spans="1:8" ht="18" hidden="1" customHeight="1" outlineLevel="1">
      <c r="A245" s="4" t="s">
        <v>211</v>
      </c>
      <c r="B245" s="195"/>
      <c r="C245" s="199">
        <v>0</v>
      </c>
      <c r="D245" s="199">
        <v>0</v>
      </c>
      <c r="E245" s="199">
        <v>0</v>
      </c>
      <c r="F245" s="200">
        <v>0</v>
      </c>
      <c r="G245" s="200">
        <v>0</v>
      </c>
      <c r="H245" s="201">
        <v>0</v>
      </c>
    </row>
    <row r="246" spans="1:8" ht="18" hidden="1" customHeight="1" outlineLevel="1">
      <c r="A246" s="4" t="s">
        <v>212</v>
      </c>
      <c r="B246" s="195"/>
      <c r="C246" s="199">
        <v>0</v>
      </c>
      <c r="D246" s="199">
        <v>0</v>
      </c>
      <c r="E246" s="199">
        <v>0</v>
      </c>
      <c r="F246" s="200">
        <v>0</v>
      </c>
      <c r="G246" s="200">
        <v>0</v>
      </c>
      <c r="H246" s="201">
        <v>0</v>
      </c>
    </row>
    <row r="247" spans="1:8" ht="18" hidden="1" customHeight="1" outlineLevel="1">
      <c r="A247" s="4" t="s">
        <v>213</v>
      </c>
      <c r="B247" s="195"/>
      <c r="C247" s="199">
        <v>0</v>
      </c>
      <c r="D247" s="199">
        <v>0</v>
      </c>
      <c r="E247" s="199">
        <v>0</v>
      </c>
      <c r="F247" s="200">
        <v>0</v>
      </c>
      <c r="G247" s="200">
        <v>0</v>
      </c>
      <c r="H247" s="201">
        <v>0</v>
      </c>
    </row>
    <row r="248" spans="1:8" ht="18" hidden="1" customHeight="1" outlineLevel="1">
      <c r="A248" s="4" t="s">
        <v>214</v>
      </c>
      <c r="B248" s="195"/>
      <c r="C248" s="199">
        <v>0</v>
      </c>
      <c r="D248" s="199">
        <v>0</v>
      </c>
      <c r="E248" s="199">
        <v>0</v>
      </c>
      <c r="F248" s="200">
        <v>0</v>
      </c>
      <c r="G248" s="200">
        <v>0</v>
      </c>
      <c r="H248" s="201">
        <v>0</v>
      </c>
    </row>
    <row r="249" spans="1:8" ht="18" hidden="1" customHeight="1" outlineLevel="1">
      <c r="A249" s="4" t="s">
        <v>348</v>
      </c>
      <c r="B249" s="195"/>
      <c r="C249" s="199">
        <v>0</v>
      </c>
      <c r="D249" s="199">
        <v>0</v>
      </c>
      <c r="E249" s="199">
        <v>0</v>
      </c>
      <c r="F249" s="200">
        <v>0</v>
      </c>
      <c r="G249" s="200">
        <v>0</v>
      </c>
      <c r="H249" s="201">
        <v>0</v>
      </c>
    </row>
    <row r="250" spans="1:8" ht="18" hidden="1" customHeight="1" outlineLevel="1">
      <c r="A250" s="4" t="s">
        <v>216</v>
      </c>
      <c r="B250" s="195"/>
      <c r="C250" s="199">
        <v>0</v>
      </c>
      <c r="D250" s="199">
        <v>0</v>
      </c>
      <c r="E250" s="199">
        <v>0</v>
      </c>
      <c r="F250" s="200">
        <v>0</v>
      </c>
      <c r="G250" s="200">
        <v>0</v>
      </c>
      <c r="H250" s="201">
        <v>0</v>
      </c>
    </row>
    <row r="251" spans="1:8" ht="18" hidden="1" customHeight="1" outlineLevel="1">
      <c r="A251" s="4" t="s">
        <v>217</v>
      </c>
      <c r="B251" s="195"/>
      <c r="C251" s="199">
        <v>0</v>
      </c>
      <c r="D251" s="199">
        <v>0</v>
      </c>
      <c r="E251" s="199">
        <v>0</v>
      </c>
      <c r="F251" s="200">
        <v>0</v>
      </c>
      <c r="G251" s="200">
        <v>0</v>
      </c>
      <c r="H251" s="201">
        <v>0</v>
      </c>
    </row>
    <row r="252" spans="1:8" ht="18" hidden="1" customHeight="1" outlineLevel="1">
      <c r="A252" s="4" t="s">
        <v>218</v>
      </c>
      <c r="B252" s="195"/>
      <c r="C252" s="199">
        <v>0</v>
      </c>
      <c r="D252" s="199">
        <v>0</v>
      </c>
      <c r="E252" s="199">
        <v>0</v>
      </c>
      <c r="F252" s="200">
        <v>0</v>
      </c>
      <c r="G252" s="200">
        <v>0</v>
      </c>
      <c r="H252" s="201">
        <v>0</v>
      </c>
    </row>
    <row r="253" spans="1:8" ht="18" hidden="1" customHeight="1" outlineLevel="1">
      <c r="A253" s="4" t="s">
        <v>219</v>
      </c>
      <c r="B253" s="195"/>
      <c r="C253" s="199">
        <v>0</v>
      </c>
      <c r="D253" s="199">
        <v>0</v>
      </c>
      <c r="E253" s="199">
        <v>0</v>
      </c>
      <c r="F253" s="200">
        <v>0</v>
      </c>
      <c r="G253" s="200">
        <v>0</v>
      </c>
      <c r="H253" s="201">
        <v>0</v>
      </c>
    </row>
    <row r="254" spans="1:8" ht="18" hidden="1" customHeight="1" outlineLevel="1">
      <c r="A254" s="4" t="s">
        <v>220</v>
      </c>
      <c r="B254" s="195"/>
      <c r="C254" s="199">
        <v>0</v>
      </c>
      <c r="D254" s="199">
        <v>0</v>
      </c>
      <c r="E254" s="199">
        <v>0</v>
      </c>
      <c r="F254" s="200">
        <v>0</v>
      </c>
      <c r="G254" s="200">
        <v>0</v>
      </c>
      <c r="H254" s="201">
        <v>0</v>
      </c>
    </row>
    <row r="255" spans="1:8" ht="18" hidden="1" customHeight="1" outlineLevel="1">
      <c r="A255" s="4" t="s">
        <v>349</v>
      </c>
      <c r="B255" s="195"/>
      <c r="C255" s="199">
        <v>0</v>
      </c>
      <c r="D255" s="199">
        <v>0</v>
      </c>
      <c r="E255" s="199">
        <v>0</v>
      </c>
      <c r="F255" s="200">
        <v>0</v>
      </c>
      <c r="G255" s="200">
        <v>0</v>
      </c>
      <c r="H255" s="201">
        <v>0</v>
      </c>
    </row>
    <row r="256" spans="1:8" ht="18" hidden="1" customHeight="1" outlineLevel="1">
      <c r="A256" s="4" t="s">
        <v>222</v>
      </c>
      <c r="B256" s="195"/>
      <c r="C256" s="199">
        <v>0</v>
      </c>
      <c r="D256" s="199">
        <v>0</v>
      </c>
      <c r="E256" s="199">
        <v>0</v>
      </c>
      <c r="F256" s="200">
        <v>0</v>
      </c>
      <c r="G256" s="200">
        <v>0</v>
      </c>
      <c r="H256" s="201">
        <v>0</v>
      </c>
    </row>
    <row r="257" spans="1:8" ht="18" hidden="1" customHeight="1" outlineLevel="1">
      <c r="A257" s="4" t="s">
        <v>223</v>
      </c>
      <c r="B257" s="195"/>
      <c r="C257" s="199">
        <v>0</v>
      </c>
      <c r="D257" s="199">
        <v>0</v>
      </c>
      <c r="E257" s="199">
        <v>0</v>
      </c>
      <c r="F257" s="200">
        <v>0</v>
      </c>
      <c r="G257" s="200">
        <v>0</v>
      </c>
      <c r="H257" s="201">
        <v>0</v>
      </c>
    </row>
    <row r="258" spans="1:8" ht="18" hidden="1" customHeight="1" outlineLevel="1">
      <c r="A258" s="4" t="s">
        <v>224</v>
      </c>
      <c r="B258" s="195"/>
      <c r="C258" s="199">
        <v>0</v>
      </c>
      <c r="D258" s="199">
        <v>0</v>
      </c>
      <c r="E258" s="199">
        <v>0</v>
      </c>
      <c r="F258" s="200">
        <v>0</v>
      </c>
      <c r="G258" s="200">
        <v>0</v>
      </c>
      <c r="H258" s="201">
        <v>0</v>
      </c>
    </row>
    <row r="259" spans="1:8" ht="18" hidden="1" customHeight="1" outlineLevel="1">
      <c r="A259" s="4" t="s">
        <v>225</v>
      </c>
      <c r="B259" s="195"/>
      <c r="C259" s="199">
        <v>0</v>
      </c>
      <c r="D259" s="199">
        <v>0</v>
      </c>
      <c r="E259" s="199">
        <v>0</v>
      </c>
      <c r="F259" s="200">
        <v>0</v>
      </c>
      <c r="G259" s="200">
        <v>0</v>
      </c>
      <c r="H259" s="201">
        <v>0</v>
      </c>
    </row>
    <row r="260" spans="1:8" ht="18" customHeight="1" collapsed="1">
      <c r="A260" s="4"/>
      <c r="B260" s="195" t="s">
        <v>359</v>
      </c>
      <c r="C260" s="199">
        <f>SUM(C236:C259)</f>
        <v>0</v>
      </c>
      <c r="D260" s="199">
        <f t="shared" ref="D260:G260" si="9">SUM(D236:D259)</f>
        <v>0</v>
      </c>
      <c r="E260" s="199">
        <f t="shared" si="9"/>
        <v>0</v>
      </c>
      <c r="F260" s="200">
        <f t="shared" si="9"/>
        <v>0</v>
      </c>
      <c r="G260" s="200">
        <f t="shared" si="9"/>
        <v>0</v>
      </c>
      <c r="H260" s="201">
        <f>SUM(H236:H259)</f>
        <v>0</v>
      </c>
    </row>
    <row r="261" spans="1:8" ht="18" hidden="1" customHeight="1" outlineLevel="1">
      <c r="A261" s="4" t="s">
        <v>202</v>
      </c>
      <c r="B261" s="195"/>
      <c r="C261" s="196">
        <v>0</v>
      </c>
      <c r="D261" s="196">
        <v>0</v>
      </c>
      <c r="E261" s="196">
        <v>0</v>
      </c>
      <c r="F261" s="197">
        <v>0</v>
      </c>
      <c r="G261" s="197">
        <v>0</v>
      </c>
      <c r="H261" s="198">
        <v>0</v>
      </c>
    </row>
    <row r="262" spans="1:8" ht="18" hidden="1" customHeight="1" outlineLevel="1">
      <c r="A262" s="4" t="s">
        <v>203</v>
      </c>
      <c r="B262" s="195"/>
      <c r="C262" s="196">
        <v>0</v>
      </c>
      <c r="D262" s="196">
        <v>1</v>
      </c>
      <c r="E262" s="196">
        <v>0</v>
      </c>
      <c r="F262" s="197">
        <v>0</v>
      </c>
      <c r="G262" s="197">
        <v>18</v>
      </c>
      <c r="H262" s="198">
        <v>0</v>
      </c>
    </row>
    <row r="263" spans="1:8" ht="18" hidden="1" customHeight="1" outlineLevel="1">
      <c r="A263" s="4" t="s">
        <v>204</v>
      </c>
      <c r="B263" s="195"/>
      <c r="C263" s="196">
        <v>0</v>
      </c>
      <c r="D263" s="196">
        <v>0</v>
      </c>
      <c r="E263" s="196">
        <v>0</v>
      </c>
      <c r="F263" s="197">
        <v>0</v>
      </c>
      <c r="G263" s="197">
        <v>0</v>
      </c>
      <c r="H263" s="198">
        <v>0</v>
      </c>
    </row>
    <row r="264" spans="1:8" ht="18" hidden="1" customHeight="1" outlineLevel="1">
      <c r="A264" s="4" t="s">
        <v>205</v>
      </c>
      <c r="B264" s="195"/>
      <c r="C264" s="196">
        <v>0</v>
      </c>
      <c r="D264" s="196">
        <v>0</v>
      </c>
      <c r="E264" s="196">
        <v>0</v>
      </c>
      <c r="F264" s="197">
        <v>0</v>
      </c>
      <c r="G264" s="197">
        <v>0</v>
      </c>
      <c r="H264" s="198">
        <v>0</v>
      </c>
    </row>
    <row r="265" spans="1:8" ht="18" hidden="1" customHeight="1" outlineLevel="1">
      <c r="A265" s="4" t="s">
        <v>206</v>
      </c>
      <c r="B265" s="195"/>
      <c r="C265" s="196">
        <v>0</v>
      </c>
      <c r="D265" s="196">
        <v>0</v>
      </c>
      <c r="E265" s="196">
        <v>0</v>
      </c>
      <c r="F265" s="197">
        <v>0</v>
      </c>
      <c r="G265" s="197">
        <v>0</v>
      </c>
      <c r="H265" s="198">
        <v>0</v>
      </c>
    </row>
    <row r="266" spans="1:8" ht="18" hidden="1" customHeight="1" outlineLevel="1">
      <c r="A266" s="4" t="s">
        <v>207</v>
      </c>
      <c r="B266" s="195"/>
      <c r="C266" s="196">
        <v>0</v>
      </c>
      <c r="D266" s="196">
        <v>0</v>
      </c>
      <c r="E266" s="196">
        <v>0</v>
      </c>
      <c r="F266" s="197">
        <v>0</v>
      </c>
      <c r="G266" s="197">
        <v>0</v>
      </c>
      <c r="H266" s="198">
        <v>0</v>
      </c>
    </row>
    <row r="267" spans="1:8" ht="18" hidden="1" customHeight="1" outlineLevel="1">
      <c r="A267" s="4" t="s">
        <v>208</v>
      </c>
      <c r="B267" s="195"/>
      <c r="C267" s="196">
        <v>0</v>
      </c>
      <c r="D267" s="196">
        <v>0</v>
      </c>
      <c r="E267" s="196">
        <v>0</v>
      </c>
      <c r="F267" s="197">
        <v>0</v>
      </c>
      <c r="G267" s="197">
        <v>0</v>
      </c>
      <c r="H267" s="198">
        <v>0</v>
      </c>
    </row>
    <row r="268" spans="1:8" ht="18" hidden="1" customHeight="1" outlineLevel="1">
      <c r="A268" s="4" t="s">
        <v>209</v>
      </c>
      <c r="B268" s="195"/>
      <c r="C268" s="196">
        <v>0</v>
      </c>
      <c r="D268" s="196">
        <v>1</v>
      </c>
      <c r="E268" s="196">
        <v>0</v>
      </c>
      <c r="F268" s="197">
        <v>0</v>
      </c>
      <c r="G268" s="197">
        <v>8454</v>
      </c>
      <c r="H268" s="198">
        <v>0</v>
      </c>
    </row>
    <row r="269" spans="1:8" ht="18" hidden="1" customHeight="1" outlineLevel="1">
      <c r="A269" s="4" t="s">
        <v>210</v>
      </c>
      <c r="B269" s="195"/>
      <c r="C269" s="196">
        <v>0</v>
      </c>
      <c r="D269" s="196">
        <v>0</v>
      </c>
      <c r="E269" s="196">
        <v>0</v>
      </c>
      <c r="F269" s="197">
        <v>0</v>
      </c>
      <c r="G269" s="197">
        <v>0</v>
      </c>
      <c r="H269" s="198">
        <v>0</v>
      </c>
    </row>
    <row r="270" spans="1:8" ht="18" hidden="1" customHeight="1" outlineLevel="1">
      <c r="A270" s="4" t="s">
        <v>211</v>
      </c>
      <c r="B270" s="195"/>
      <c r="C270" s="196">
        <v>2</v>
      </c>
      <c r="D270" s="196">
        <v>4</v>
      </c>
      <c r="E270" s="196">
        <v>0</v>
      </c>
      <c r="F270" s="197">
        <v>-12000</v>
      </c>
      <c r="G270" s="197">
        <v>-4968.8499999999985</v>
      </c>
      <c r="H270" s="198">
        <v>0</v>
      </c>
    </row>
    <row r="271" spans="1:8" ht="18" hidden="1" customHeight="1" outlineLevel="1">
      <c r="A271" s="4" t="s">
        <v>212</v>
      </c>
      <c r="B271" s="195"/>
      <c r="C271" s="196">
        <v>0</v>
      </c>
      <c r="D271" s="196">
        <v>0</v>
      </c>
      <c r="E271" s="196">
        <v>0</v>
      </c>
      <c r="F271" s="197">
        <v>0</v>
      </c>
      <c r="G271" s="197">
        <v>0</v>
      </c>
      <c r="H271" s="198">
        <v>0</v>
      </c>
    </row>
    <row r="272" spans="1:8" ht="18" hidden="1" customHeight="1" outlineLevel="1">
      <c r="A272" s="4" t="s">
        <v>213</v>
      </c>
      <c r="B272" s="195"/>
      <c r="C272" s="196">
        <v>0</v>
      </c>
      <c r="D272" s="196">
        <v>0</v>
      </c>
      <c r="E272" s="196">
        <v>0</v>
      </c>
      <c r="F272" s="197">
        <v>0</v>
      </c>
      <c r="G272" s="197">
        <v>0</v>
      </c>
      <c r="H272" s="198">
        <v>0</v>
      </c>
    </row>
    <row r="273" spans="1:8" ht="18" hidden="1" customHeight="1" outlineLevel="1">
      <c r="A273" s="4" t="s">
        <v>214</v>
      </c>
      <c r="B273" s="195"/>
      <c r="C273" s="196">
        <v>0</v>
      </c>
      <c r="D273" s="196">
        <v>0</v>
      </c>
      <c r="E273" s="196">
        <v>0</v>
      </c>
      <c r="F273" s="197">
        <v>0</v>
      </c>
      <c r="G273" s="197">
        <v>0</v>
      </c>
      <c r="H273" s="198">
        <v>0</v>
      </c>
    </row>
    <row r="274" spans="1:8" ht="18" hidden="1" customHeight="1" outlineLevel="1">
      <c r="A274" s="4" t="s">
        <v>348</v>
      </c>
      <c r="B274" s="195"/>
      <c r="C274" s="196">
        <v>0</v>
      </c>
      <c r="D274" s="196">
        <v>0</v>
      </c>
      <c r="E274" s="196">
        <v>0</v>
      </c>
      <c r="F274" s="197">
        <v>0</v>
      </c>
      <c r="G274" s="197">
        <v>0</v>
      </c>
      <c r="H274" s="198">
        <v>0</v>
      </c>
    </row>
    <row r="275" spans="1:8" ht="18" hidden="1" customHeight="1" outlineLevel="1">
      <c r="A275" s="4" t="s">
        <v>216</v>
      </c>
      <c r="B275" s="195"/>
      <c r="C275" s="196">
        <v>0</v>
      </c>
      <c r="D275" s="196">
        <v>0</v>
      </c>
      <c r="E275" s="196">
        <v>0</v>
      </c>
      <c r="F275" s="197">
        <v>0</v>
      </c>
      <c r="G275" s="197">
        <v>0</v>
      </c>
      <c r="H275" s="198">
        <v>0</v>
      </c>
    </row>
    <row r="276" spans="1:8" ht="18" hidden="1" customHeight="1" outlineLevel="1">
      <c r="A276" s="4" t="s">
        <v>217</v>
      </c>
      <c r="B276" s="195"/>
      <c r="C276" s="196">
        <v>0</v>
      </c>
      <c r="D276" s="196">
        <v>0</v>
      </c>
      <c r="E276" s="196">
        <v>0</v>
      </c>
      <c r="F276" s="197">
        <v>0</v>
      </c>
      <c r="G276" s="197">
        <v>0</v>
      </c>
      <c r="H276" s="198">
        <v>0</v>
      </c>
    </row>
    <row r="277" spans="1:8" ht="18" hidden="1" customHeight="1" outlineLevel="1">
      <c r="A277" s="4" t="s">
        <v>218</v>
      </c>
      <c r="B277" s="195"/>
      <c r="C277" s="196">
        <v>0</v>
      </c>
      <c r="D277" s="196">
        <v>0</v>
      </c>
      <c r="E277" s="196">
        <v>0</v>
      </c>
      <c r="F277" s="197">
        <v>0</v>
      </c>
      <c r="G277" s="197">
        <v>0</v>
      </c>
      <c r="H277" s="198">
        <v>0</v>
      </c>
    </row>
    <row r="278" spans="1:8" ht="18" hidden="1" customHeight="1" outlineLevel="1">
      <c r="A278" s="4" t="s">
        <v>219</v>
      </c>
      <c r="B278" s="195"/>
      <c r="C278" s="196">
        <v>0</v>
      </c>
      <c r="D278" s="196">
        <v>0</v>
      </c>
      <c r="E278" s="196">
        <v>0</v>
      </c>
      <c r="F278" s="197">
        <v>0</v>
      </c>
      <c r="G278" s="197">
        <v>0</v>
      </c>
      <c r="H278" s="198">
        <v>0</v>
      </c>
    </row>
    <row r="279" spans="1:8" ht="18" hidden="1" customHeight="1" outlineLevel="1">
      <c r="A279" s="4" t="s">
        <v>220</v>
      </c>
      <c r="B279" s="195"/>
      <c r="C279" s="196">
        <v>0</v>
      </c>
      <c r="D279" s="196">
        <v>0</v>
      </c>
      <c r="E279" s="196">
        <v>0</v>
      </c>
      <c r="F279" s="197">
        <v>0</v>
      </c>
      <c r="G279" s="197">
        <v>0</v>
      </c>
      <c r="H279" s="198">
        <v>0</v>
      </c>
    </row>
    <row r="280" spans="1:8" ht="18" hidden="1" customHeight="1" outlineLevel="1">
      <c r="A280" s="4" t="s">
        <v>349</v>
      </c>
      <c r="B280" s="195"/>
      <c r="C280" s="196">
        <v>0</v>
      </c>
      <c r="D280" s="196">
        <v>0</v>
      </c>
      <c r="E280" s="196">
        <v>0</v>
      </c>
      <c r="F280" s="197">
        <v>0</v>
      </c>
      <c r="G280" s="197">
        <v>0</v>
      </c>
      <c r="H280" s="198">
        <v>0</v>
      </c>
    </row>
    <row r="281" spans="1:8" ht="18" hidden="1" customHeight="1" outlineLevel="1">
      <c r="A281" s="4" t="s">
        <v>222</v>
      </c>
      <c r="B281" s="195"/>
      <c r="C281" s="196">
        <v>0</v>
      </c>
      <c r="D281" s="196">
        <v>0</v>
      </c>
      <c r="E281" s="196">
        <v>0</v>
      </c>
      <c r="F281" s="197">
        <v>0</v>
      </c>
      <c r="G281" s="197">
        <v>0</v>
      </c>
      <c r="H281" s="198">
        <v>0</v>
      </c>
    </row>
    <row r="282" spans="1:8" ht="18" hidden="1" customHeight="1" outlineLevel="1">
      <c r="A282" s="4" t="s">
        <v>223</v>
      </c>
      <c r="B282" s="195"/>
      <c r="C282" s="196">
        <v>0</v>
      </c>
      <c r="D282" s="196">
        <v>0</v>
      </c>
      <c r="E282" s="196">
        <v>0</v>
      </c>
      <c r="F282" s="197">
        <v>0</v>
      </c>
      <c r="G282" s="197">
        <v>0</v>
      </c>
      <c r="H282" s="198">
        <v>0</v>
      </c>
    </row>
    <row r="283" spans="1:8" ht="18" hidden="1" customHeight="1" outlineLevel="1">
      <c r="A283" s="4" t="s">
        <v>224</v>
      </c>
      <c r="B283" s="195"/>
      <c r="C283" s="196">
        <v>0</v>
      </c>
      <c r="D283" s="196">
        <v>0</v>
      </c>
      <c r="E283" s="196">
        <v>0</v>
      </c>
      <c r="F283" s="197">
        <v>0</v>
      </c>
      <c r="G283" s="197">
        <v>0</v>
      </c>
      <c r="H283" s="198">
        <v>0</v>
      </c>
    </row>
    <row r="284" spans="1:8" ht="18" hidden="1" customHeight="1" outlineLevel="1">
      <c r="A284" s="4" t="s">
        <v>225</v>
      </c>
      <c r="B284" s="195"/>
      <c r="C284" s="196">
        <v>0</v>
      </c>
      <c r="D284" s="196">
        <v>0</v>
      </c>
      <c r="E284" s="196">
        <v>0</v>
      </c>
      <c r="F284" s="197">
        <v>0</v>
      </c>
      <c r="G284" s="197">
        <v>0</v>
      </c>
      <c r="H284" s="198">
        <v>0</v>
      </c>
    </row>
    <row r="285" spans="1:8" ht="18" customHeight="1" collapsed="1">
      <c r="A285" s="4"/>
      <c r="B285" s="195" t="s">
        <v>360</v>
      </c>
      <c r="C285" s="199">
        <f t="shared" ref="C285:H285" si="10">SUM(C261:C284)</f>
        <v>2</v>
      </c>
      <c r="D285" s="199">
        <f t="shared" si="10"/>
        <v>6</v>
      </c>
      <c r="E285" s="199">
        <f t="shared" si="10"/>
        <v>0</v>
      </c>
      <c r="F285" s="200">
        <f t="shared" si="10"/>
        <v>-12000</v>
      </c>
      <c r="G285" s="200">
        <f t="shared" si="10"/>
        <v>3503.1500000000015</v>
      </c>
      <c r="H285" s="201">
        <f t="shared" si="10"/>
        <v>0</v>
      </c>
    </row>
    <row r="286" spans="1:8" ht="18" hidden="1" customHeight="1" outlineLevel="1">
      <c r="A286" s="4" t="s">
        <v>202</v>
      </c>
      <c r="B286" s="195"/>
      <c r="C286" s="196">
        <v>0</v>
      </c>
      <c r="D286" s="196">
        <v>0</v>
      </c>
      <c r="E286" s="196">
        <v>0</v>
      </c>
      <c r="F286" s="197">
        <v>0</v>
      </c>
      <c r="G286" s="197">
        <v>0</v>
      </c>
      <c r="H286" s="198">
        <v>0</v>
      </c>
    </row>
    <row r="287" spans="1:8" ht="18" hidden="1" customHeight="1" outlineLevel="1">
      <c r="A287" s="4" t="s">
        <v>203</v>
      </c>
      <c r="B287" s="195"/>
      <c r="C287" s="196">
        <v>0</v>
      </c>
      <c r="D287" s="196">
        <v>0</v>
      </c>
      <c r="E287" s="196">
        <v>0</v>
      </c>
      <c r="F287" s="197">
        <v>0</v>
      </c>
      <c r="G287" s="197">
        <v>0</v>
      </c>
      <c r="H287" s="198">
        <v>0</v>
      </c>
    </row>
    <row r="288" spans="1:8" ht="18" hidden="1" customHeight="1" outlineLevel="1">
      <c r="A288" s="4" t="s">
        <v>204</v>
      </c>
      <c r="B288" s="195"/>
      <c r="C288" s="196">
        <v>0</v>
      </c>
      <c r="D288" s="196">
        <v>0</v>
      </c>
      <c r="E288" s="196">
        <v>0</v>
      </c>
      <c r="F288" s="197">
        <v>0</v>
      </c>
      <c r="G288" s="197">
        <v>0</v>
      </c>
      <c r="H288" s="198">
        <v>0</v>
      </c>
    </row>
    <row r="289" spans="1:8" ht="18" hidden="1" customHeight="1" outlineLevel="1">
      <c r="A289" s="4" t="s">
        <v>205</v>
      </c>
      <c r="B289" s="195"/>
      <c r="C289" s="196">
        <v>0</v>
      </c>
      <c r="D289" s="196">
        <v>0</v>
      </c>
      <c r="E289" s="196">
        <v>0</v>
      </c>
      <c r="F289" s="197">
        <v>0</v>
      </c>
      <c r="G289" s="197">
        <v>0</v>
      </c>
      <c r="H289" s="198">
        <v>0</v>
      </c>
    </row>
    <row r="290" spans="1:8" ht="18" hidden="1" customHeight="1" outlineLevel="1">
      <c r="A290" s="4" t="s">
        <v>206</v>
      </c>
      <c r="B290" s="195"/>
      <c r="C290" s="196">
        <v>0</v>
      </c>
      <c r="D290" s="196">
        <v>0</v>
      </c>
      <c r="E290" s="196">
        <v>0</v>
      </c>
      <c r="F290" s="197">
        <v>0</v>
      </c>
      <c r="G290" s="197">
        <v>0</v>
      </c>
      <c r="H290" s="198">
        <v>0</v>
      </c>
    </row>
    <row r="291" spans="1:8" ht="18" hidden="1" customHeight="1" outlineLevel="1">
      <c r="A291" s="4" t="s">
        <v>207</v>
      </c>
      <c r="B291" s="195"/>
      <c r="C291" s="196">
        <v>0</v>
      </c>
      <c r="D291" s="196">
        <v>0</v>
      </c>
      <c r="E291" s="196">
        <v>0</v>
      </c>
      <c r="F291" s="197">
        <v>0</v>
      </c>
      <c r="G291" s="197">
        <v>0</v>
      </c>
      <c r="H291" s="198">
        <v>0</v>
      </c>
    </row>
    <row r="292" spans="1:8" ht="18" hidden="1" customHeight="1" outlineLevel="1">
      <c r="A292" s="4" t="s">
        <v>208</v>
      </c>
      <c r="B292" s="195"/>
      <c r="C292" s="196">
        <v>0</v>
      </c>
      <c r="D292" s="196">
        <v>0</v>
      </c>
      <c r="E292" s="196">
        <v>0</v>
      </c>
      <c r="F292" s="197">
        <v>0</v>
      </c>
      <c r="G292" s="197">
        <v>0</v>
      </c>
      <c r="H292" s="198">
        <v>0</v>
      </c>
    </row>
    <row r="293" spans="1:8" ht="18" hidden="1" customHeight="1" outlineLevel="1">
      <c r="A293" s="4" t="s">
        <v>209</v>
      </c>
      <c r="B293" s="195"/>
      <c r="C293" s="196">
        <v>0</v>
      </c>
      <c r="D293" s="196">
        <v>0</v>
      </c>
      <c r="E293" s="196">
        <v>0</v>
      </c>
      <c r="F293" s="197">
        <v>0</v>
      </c>
      <c r="G293" s="197">
        <v>0</v>
      </c>
      <c r="H293" s="198">
        <v>0</v>
      </c>
    </row>
    <row r="294" spans="1:8" ht="18" hidden="1" customHeight="1" outlineLevel="1">
      <c r="A294" s="4" t="s">
        <v>210</v>
      </c>
      <c r="B294" s="195"/>
      <c r="C294" s="196">
        <v>0</v>
      </c>
      <c r="D294" s="196">
        <v>0</v>
      </c>
      <c r="E294" s="196">
        <v>0</v>
      </c>
      <c r="F294" s="197">
        <v>0</v>
      </c>
      <c r="G294" s="197">
        <v>0</v>
      </c>
      <c r="H294" s="198">
        <v>0</v>
      </c>
    </row>
    <row r="295" spans="1:8" ht="18" hidden="1" customHeight="1" outlineLevel="1">
      <c r="A295" s="4" t="s">
        <v>211</v>
      </c>
      <c r="B295" s="195"/>
      <c r="C295" s="196">
        <v>1</v>
      </c>
      <c r="D295" s="196">
        <v>0</v>
      </c>
      <c r="E295" s="196">
        <v>0</v>
      </c>
      <c r="F295" s="197">
        <v>0</v>
      </c>
      <c r="G295" s="197">
        <v>0</v>
      </c>
      <c r="H295" s="198">
        <v>0</v>
      </c>
    </row>
    <row r="296" spans="1:8" ht="18" hidden="1" customHeight="1" outlineLevel="1">
      <c r="A296" s="4" t="s">
        <v>212</v>
      </c>
      <c r="B296" s="195"/>
      <c r="C296" s="196">
        <v>0</v>
      </c>
      <c r="D296" s="196">
        <v>0</v>
      </c>
      <c r="E296" s="196">
        <v>0</v>
      </c>
      <c r="F296" s="197">
        <v>0</v>
      </c>
      <c r="G296" s="197">
        <v>0</v>
      </c>
      <c r="H296" s="198">
        <v>0</v>
      </c>
    </row>
    <row r="297" spans="1:8" ht="18" hidden="1" customHeight="1" outlineLevel="1">
      <c r="A297" s="4" t="s">
        <v>213</v>
      </c>
      <c r="B297" s="195"/>
      <c r="C297" s="196">
        <v>0</v>
      </c>
      <c r="D297" s="196">
        <v>0</v>
      </c>
      <c r="E297" s="196">
        <v>0</v>
      </c>
      <c r="F297" s="197">
        <v>0</v>
      </c>
      <c r="G297" s="197">
        <v>0</v>
      </c>
      <c r="H297" s="198">
        <v>0</v>
      </c>
    </row>
    <row r="298" spans="1:8" ht="18" hidden="1" customHeight="1" outlineLevel="1">
      <c r="A298" s="4" t="s">
        <v>214</v>
      </c>
      <c r="B298" s="195"/>
      <c r="C298" s="196">
        <v>0</v>
      </c>
      <c r="D298" s="196">
        <v>0</v>
      </c>
      <c r="E298" s="196">
        <v>0</v>
      </c>
      <c r="F298" s="197">
        <v>0</v>
      </c>
      <c r="G298" s="197">
        <v>0</v>
      </c>
      <c r="H298" s="198">
        <v>0</v>
      </c>
    </row>
    <row r="299" spans="1:8" ht="18" hidden="1" customHeight="1" outlineLevel="1">
      <c r="A299" s="4" t="s">
        <v>348</v>
      </c>
      <c r="B299" s="195"/>
      <c r="C299" s="196">
        <v>0</v>
      </c>
      <c r="D299" s="196">
        <v>0</v>
      </c>
      <c r="E299" s="196">
        <v>0</v>
      </c>
      <c r="F299" s="197">
        <v>0</v>
      </c>
      <c r="G299" s="197">
        <v>0</v>
      </c>
      <c r="H299" s="198">
        <v>0</v>
      </c>
    </row>
    <row r="300" spans="1:8" ht="18" hidden="1" customHeight="1" outlineLevel="1">
      <c r="A300" s="4" t="s">
        <v>216</v>
      </c>
      <c r="B300" s="195"/>
      <c r="C300" s="196">
        <v>0</v>
      </c>
      <c r="D300" s="196">
        <v>0</v>
      </c>
      <c r="E300" s="196">
        <v>0</v>
      </c>
      <c r="F300" s="197">
        <v>0</v>
      </c>
      <c r="G300" s="197">
        <v>0</v>
      </c>
      <c r="H300" s="198">
        <v>0</v>
      </c>
    </row>
    <row r="301" spans="1:8" ht="18" hidden="1" customHeight="1" outlineLevel="1">
      <c r="A301" s="4" t="s">
        <v>217</v>
      </c>
      <c r="B301" s="195"/>
      <c r="C301" s="196">
        <v>0</v>
      </c>
      <c r="D301" s="196">
        <v>0</v>
      </c>
      <c r="E301" s="196">
        <v>0</v>
      </c>
      <c r="F301" s="197">
        <v>0</v>
      </c>
      <c r="G301" s="197">
        <v>0</v>
      </c>
      <c r="H301" s="198">
        <v>0</v>
      </c>
    </row>
    <row r="302" spans="1:8" ht="18" hidden="1" customHeight="1" outlineLevel="1">
      <c r="A302" s="4" t="s">
        <v>218</v>
      </c>
      <c r="B302" s="195"/>
      <c r="C302" s="196">
        <v>0</v>
      </c>
      <c r="D302" s="196">
        <v>0</v>
      </c>
      <c r="E302" s="196">
        <v>0</v>
      </c>
      <c r="F302" s="197">
        <v>0</v>
      </c>
      <c r="G302" s="197">
        <v>0</v>
      </c>
      <c r="H302" s="198">
        <v>0</v>
      </c>
    </row>
    <row r="303" spans="1:8" ht="18" hidden="1" customHeight="1" outlineLevel="1">
      <c r="A303" s="4" t="s">
        <v>219</v>
      </c>
      <c r="B303" s="195"/>
      <c r="C303" s="196">
        <v>0</v>
      </c>
      <c r="D303" s="196">
        <v>0</v>
      </c>
      <c r="E303" s="196">
        <v>0</v>
      </c>
      <c r="F303" s="197">
        <v>0</v>
      </c>
      <c r="G303" s="197">
        <v>0</v>
      </c>
      <c r="H303" s="198">
        <v>0</v>
      </c>
    </row>
    <row r="304" spans="1:8" ht="18" hidden="1" customHeight="1" outlineLevel="1">
      <c r="A304" s="4" t="s">
        <v>220</v>
      </c>
      <c r="B304" s="195"/>
      <c r="C304" s="196">
        <v>0</v>
      </c>
      <c r="D304" s="196">
        <v>0</v>
      </c>
      <c r="E304" s="196">
        <v>0</v>
      </c>
      <c r="F304" s="197">
        <v>0</v>
      </c>
      <c r="G304" s="197">
        <v>0</v>
      </c>
      <c r="H304" s="198">
        <v>0</v>
      </c>
    </row>
    <row r="305" spans="1:8" ht="18" hidden="1" customHeight="1" outlineLevel="1">
      <c r="A305" s="4" t="s">
        <v>349</v>
      </c>
      <c r="B305" s="195"/>
      <c r="C305" s="196">
        <v>0</v>
      </c>
      <c r="D305" s="196">
        <v>0</v>
      </c>
      <c r="E305" s="196">
        <v>0</v>
      </c>
      <c r="F305" s="197">
        <v>0</v>
      </c>
      <c r="G305" s="197">
        <v>0</v>
      </c>
      <c r="H305" s="198">
        <v>0</v>
      </c>
    </row>
    <row r="306" spans="1:8" ht="18" hidden="1" customHeight="1" outlineLevel="1">
      <c r="A306" s="4" t="s">
        <v>222</v>
      </c>
      <c r="B306" s="195"/>
      <c r="C306" s="196">
        <v>0</v>
      </c>
      <c r="D306" s="196">
        <v>0</v>
      </c>
      <c r="E306" s="196">
        <v>0</v>
      </c>
      <c r="F306" s="197">
        <v>0</v>
      </c>
      <c r="G306" s="197">
        <v>0</v>
      </c>
      <c r="H306" s="198">
        <v>0</v>
      </c>
    </row>
    <row r="307" spans="1:8" ht="18" hidden="1" customHeight="1" outlineLevel="1">
      <c r="A307" s="4" t="s">
        <v>223</v>
      </c>
      <c r="B307" s="195"/>
      <c r="C307" s="196">
        <v>0</v>
      </c>
      <c r="D307" s="196">
        <v>0</v>
      </c>
      <c r="E307" s="196">
        <v>0</v>
      </c>
      <c r="F307" s="197">
        <v>0</v>
      </c>
      <c r="G307" s="197">
        <v>0</v>
      </c>
      <c r="H307" s="198">
        <v>0</v>
      </c>
    </row>
    <row r="308" spans="1:8" ht="18" hidden="1" customHeight="1" outlineLevel="1">
      <c r="A308" s="4" t="s">
        <v>224</v>
      </c>
      <c r="B308" s="195"/>
      <c r="C308" s="196">
        <v>0</v>
      </c>
      <c r="D308" s="196">
        <v>0</v>
      </c>
      <c r="E308" s="196">
        <v>0</v>
      </c>
      <c r="F308" s="197">
        <v>0</v>
      </c>
      <c r="G308" s="197">
        <v>0</v>
      </c>
      <c r="H308" s="198">
        <v>0</v>
      </c>
    </row>
    <row r="309" spans="1:8" ht="18" hidden="1" customHeight="1" outlineLevel="1">
      <c r="A309" s="4" t="s">
        <v>225</v>
      </c>
      <c r="B309" s="195"/>
      <c r="C309" s="196">
        <v>0</v>
      </c>
      <c r="D309" s="196">
        <v>0</v>
      </c>
      <c r="E309" s="196">
        <v>0</v>
      </c>
      <c r="F309" s="197">
        <v>0</v>
      </c>
      <c r="G309" s="197">
        <v>0</v>
      </c>
      <c r="H309" s="198">
        <v>0</v>
      </c>
    </row>
    <row r="310" spans="1:8" ht="18" customHeight="1" collapsed="1">
      <c r="A310" s="4"/>
      <c r="B310" s="195" t="s">
        <v>361</v>
      </c>
      <c r="C310" s="199">
        <f t="shared" ref="C310:H310" si="11">SUM(C286:C309)</f>
        <v>1</v>
      </c>
      <c r="D310" s="199">
        <f t="shared" si="11"/>
        <v>0</v>
      </c>
      <c r="E310" s="199">
        <f t="shared" si="11"/>
        <v>0</v>
      </c>
      <c r="F310" s="200">
        <f t="shared" si="11"/>
        <v>0</v>
      </c>
      <c r="G310" s="200">
        <f t="shared" si="11"/>
        <v>0</v>
      </c>
      <c r="H310" s="201">
        <f t="shared" si="11"/>
        <v>0</v>
      </c>
    </row>
    <row r="311" spans="1:8" ht="18" hidden="1" customHeight="1" outlineLevel="1">
      <c r="A311" s="4" t="s">
        <v>202</v>
      </c>
      <c r="B311" s="195"/>
      <c r="C311" s="196">
        <v>0</v>
      </c>
      <c r="D311" s="196">
        <v>0</v>
      </c>
      <c r="E311" s="196">
        <v>0</v>
      </c>
      <c r="F311" s="197">
        <v>0</v>
      </c>
      <c r="G311" s="197">
        <v>0</v>
      </c>
      <c r="H311" s="198">
        <v>0</v>
      </c>
    </row>
    <row r="312" spans="1:8" ht="18" hidden="1" customHeight="1" outlineLevel="1">
      <c r="A312" s="4" t="s">
        <v>203</v>
      </c>
      <c r="B312" s="195"/>
      <c r="C312" s="196">
        <v>0</v>
      </c>
      <c r="D312" s="196">
        <v>1</v>
      </c>
      <c r="E312" s="196">
        <v>0</v>
      </c>
      <c r="F312" s="197">
        <v>73160</v>
      </c>
      <c r="G312" s="197">
        <v>-2113.5</v>
      </c>
      <c r="H312" s="198">
        <v>0</v>
      </c>
    </row>
    <row r="313" spans="1:8" ht="18" hidden="1" customHeight="1" outlineLevel="1">
      <c r="A313" s="4" t="s">
        <v>204</v>
      </c>
      <c r="B313" s="195"/>
      <c r="C313" s="196">
        <v>0</v>
      </c>
      <c r="D313" s="196">
        <v>0</v>
      </c>
      <c r="E313" s="196">
        <v>0</v>
      </c>
      <c r="F313" s="197">
        <v>0</v>
      </c>
      <c r="G313" s="197">
        <v>0</v>
      </c>
      <c r="H313" s="198">
        <v>0</v>
      </c>
    </row>
    <row r="314" spans="1:8" ht="18" hidden="1" customHeight="1" outlineLevel="1">
      <c r="A314" s="4" t="s">
        <v>205</v>
      </c>
      <c r="B314" s="195"/>
      <c r="C314" s="196">
        <v>0</v>
      </c>
      <c r="D314" s="196">
        <v>0</v>
      </c>
      <c r="E314" s="196">
        <v>0</v>
      </c>
      <c r="F314" s="197">
        <v>0</v>
      </c>
      <c r="G314" s="197">
        <v>0</v>
      </c>
      <c r="H314" s="198">
        <v>0</v>
      </c>
    </row>
    <row r="315" spans="1:8" ht="18" hidden="1" customHeight="1" outlineLevel="1">
      <c r="A315" s="4" t="s">
        <v>206</v>
      </c>
      <c r="B315" s="195"/>
      <c r="C315" s="196">
        <v>0</v>
      </c>
      <c r="D315" s="196">
        <v>0</v>
      </c>
      <c r="E315" s="196">
        <v>0</v>
      </c>
      <c r="F315" s="197">
        <v>0</v>
      </c>
      <c r="G315" s="197">
        <v>0</v>
      </c>
      <c r="H315" s="198">
        <v>0</v>
      </c>
    </row>
    <row r="316" spans="1:8" ht="18" hidden="1" customHeight="1" outlineLevel="1">
      <c r="A316" s="4" t="s">
        <v>207</v>
      </c>
      <c r="B316" s="195"/>
      <c r="C316" s="196">
        <v>0</v>
      </c>
      <c r="D316" s="196">
        <v>0</v>
      </c>
      <c r="E316" s="196">
        <v>0</v>
      </c>
      <c r="F316" s="197">
        <v>0</v>
      </c>
      <c r="G316" s="197">
        <v>0</v>
      </c>
      <c r="H316" s="198">
        <v>0</v>
      </c>
    </row>
    <row r="317" spans="1:8" ht="18" hidden="1" customHeight="1" outlineLevel="1">
      <c r="A317" s="4" t="s">
        <v>208</v>
      </c>
      <c r="B317" s="195"/>
      <c r="C317" s="196">
        <v>0</v>
      </c>
      <c r="D317" s="196">
        <v>0</v>
      </c>
      <c r="E317" s="196">
        <v>0</v>
      </c>
      <c r="F317" s="197">
        <v>0</v>
      </c>
      <c r="G317" s="197">
        <v>0</v>
      </c>
      <c r="H317" s="198">
        <v>0</v>
      </c>
    </row>
    <row r="318" spans="1:8" ht="18" hidden="1" customHeight="1" outlineLevel="1">
      <c r="A318" s="4" t="s">
        <v>209</v>
      </c>
      <c r="B318" s="195"/>
      <c r="C318" s="196">
        <v>0</v>
      </c>
      <c r="D318" s="196">
        <v>0</v>
      </c>
      <c r="E318" s="196">
        <v>0</v>
      </c>
      <c r="F318" s="197">
        <v>0</v>
      </c>
      <c r="G318" s="197">
        <v>0</v>
      </c>
      <c r="H318" s="198">
        <v>0</v>
      </c>
    </row>
    <row r="319" spans="1:8" ht="18" hidden="1" customHeight="1" outlineLevel="1">
      <c r="A319" s="4" t="s">
        <v>210</v>
      </c>
      <c r="B319" s="195"/>
      <c r="C319" s="196">
        <v>0</v>
      </c>
      <c r="D319" s="196">
        <v>0</v>
      </c>
      <c r="E319" s="196">
        <v>0</v>
      </c>
      <c r="F319" s="197">
        <v>0</v>
      </c>
      <c r="G319" s="197">
        <v>0</v>
      </c>
      <c r="H319" s="198">
        <v>0</v>
      </c>
    </row>
    <row r="320" spans="1:8" ht="18" hidden="1" customHeight="1" outlineLevel="1">
      <c r="A320" s="4" t="s">
        <v>211</v>
      </c>
      <c r="B320" s="195"/>
      <c r="C320" s="196">
        <v>1</v>
      </c>
      <c r="D320" s="196">
        <v>1</v>
      </c>
      <c r="E320" s="196">
        <v>0</v>
      </c>
      <c r="F320" s="197">
        <v>0</v>
      </c>
      <c r="G320" s="197">
        <v>8</v>
      </c>
      <c r="H320" s="198">
        <v>0</v>
      </c>
    </row>
    <row r="321" spans="1:8" ht="18" hidden="1" customHeight="1" outlineLevel="1">
      <c r="A321" s="4" t="s">
        <v>212</v>
      </c>
      <c r="B321" s="195"/>
      <c r="C321" s="196">
        <v>0</v>
      </c>
      <c r="D321" s="196">
        <v>0</v>
      </c>
      <c r="E321" s="196">
        <v>0</v>
      </c>
      <c r="F321" s="197">
        <v>0</v>
      </c>
      <c r="G321" s="197">
        <v>0</v>
      </c>
      <c r="H321" s="198">
        <v>0</v>
      </c>
    </row>
    <row r="322" spans="1:8" ht="18" hidden="1" customHeight="1" outlineLevel="1">
      <c r="A322" s="4" t="s">
        <v>213</v>
      </c>
      <c r="B322" s="195"/>
      <c r="C322" s="196">
        <v>0</v>
      </c>
      <c r="D322" s="196">
        <v>0</v>
      </c>
      <c r="E322" s="196">
        <v>0</v>
      </c>
      <c r="F322" s="197">
        <v>0</v>
      </c>
      <c r="G322" s="197">
        <v>0</v>
      </c>
      <c r="H322" s="198">
        <v>0</v>
      </c>
    </row>
    <row r="323" spans="1:8" ht="18" hidden="1" customHeight="1" outlineLevel="1">
      <c r="A323" s="4" t="s">
        <v>214</v>
      </c>
      <c r="B323" s="195"/>
      <c r="C323" s="196">
        <v>0</v>
      </c>
      <c r="D323" s="196">
        <v>0</v>
      </c>
      <c r="E323" s="196">
        <v>0</v>
      </c>
      <c r="F323" s="197">
        <v>0</v>
      </c>
      <c r="G323" s="197">
        <v>0</v>
      </c>
      <c r="H323" s="198">
        <v>0</v>
      </c>
    </row>
    <row r="324" spans="1:8" ht="18" hidden="1" customHeight="1" outlineLevel="1">
      <c r="A324" s="4" t="s">
        <v>348</v>
      </c>
      <c r="B324" s="195"/>
      <c r="C324" s="196">
        <v>0</v>
      </c>
      <c r="D324" s="196">
        <v>0</v>
      </c>
      <c r="E324" s="196">
        <v>0</v>
      </c>
      <c r="F324" s="197">
        <v>0</v>
      </c>
      <c r="G324" s="197">
        <v>0</v>
      </c>
      <c r="H324" s="198">
        <v>0</v>
      </c>
    </row>
    <row r="325" spans="1:8" ht="18" hidden="1" customHeight="1" outlineLevel="1">
      <c r="A325" s="4" t="s">
        <v>216</v>
      </c>
      <c r="B325" s="195"/>
      <c r="C325" s="196">
        <v>0</v>
      </c>
      <c r="D325" s="196">
        <v>0</v>
      </c>
      <c r="E325" s="196">
        <v>0</v>
      </c>
      <c r="F325" s="197">
        <v>0</v>
      </c>
      <c r="G325" s="197">
        <v>0</v>
      </c>
      <c r="H325" s="198">
        <v>0</v>
      </c>
    </row>
    <row r="326" spans="1:8" ht="18" hidden="1" customHeight="1" outlineLevel="1">
      <c r="A326" s="4" t="s">
        <v>217</v>
      </c>
      <c r="B326" s="195"/>
      <c r="C326" s="196">
        <v>0</v>
      </c>
      <c r="D326" s="196">
        <v>0</v>
      </c>
      <c r="E326" s="196">
        <v>0</v>
      </c>
      <c r="F326" s="197">
        <v>0</v>
      </c>
      <c r="G326" s="197">
        <v>0</v>
      </c>
      <c r="H326" s="198">
        <v>0</v>
      </c>
    </row>
    <row r="327" spans="1:8" ht="18" hidden="1" customHeight="1" outlineLevel="1">
      <c r="A327" s="4" t="s">
        <v>218</v>
      </c>
      <c r="B327" s="195"/>
      <c r="C327" s="196">
        <v>0</v>
      </c>
      <c r="D327" s="196">
        <v>0</v>
      </c>
      <c r="E327" s="196">
        <v>0</v>
      </c>
      <c r="F327" s="197">
        <v>0</v>
      </c>
      <c r="G327" s="197">
        <v>0</v>
      </c>
      <c r="H327" s="198">
        <v>0</v>
      </c>
    </row>
    <row r="328" spans="1:8" ht="18" hidden="1" customHeight="1" outlineLevel="1">
      <c r="A328" s="4" t="s">
        <v>219</v>
      </c>
      <c r="B328" s="195"/>
      <c r="C328" s="196">
        <v>0</v>
      </c>
      <c r="D328" s="196">
        <v>0</v>
      </c>
      <c r="E328" s="196">
        <v>0</v>
      </c>
      <c r="F328" s="197">
        <v>0</v>
      </c>
      <c r="G328" s="197">
        <v>0</v>
      </c>
      <c r="H328" s="198">
        <v>0</v>
      </c>
    </row>
    <row r="329" spans="1:8" ht="18" hidden="1" customHeight="1" outlineLevel="1">
      <c r="A329" s="4" t="s">
        <v>220</v>
      </c>
      <c r="B329" s="195"/>
      <c r="C329" s="196">
        <v>0</v>
      </c>
      <c r="D329" s="196">
        <v>0</v>
      </c>
      <c r="E329" s="196">
        <v>0</v>
      </c>
      <c r="F329" s="197">
        <v>0</v>
      </c>
      <c r="G329" s="197">
        <v>0</v>
      </c>
      <c r="H329" s="198">
        <v>0</v>
      </c>
    </row>
    <row r="330" spans="1:8" ht="18" hidden="1" customHeight="1" outlineLevel="1">
      <c r="A330" s="4" t="s">
        <v>349</v>
      </c>
      <c r="B330" s="195"/>
      <c r="C330" s="196">
        <v>0</v>
      </c>
      <c r="D330" s="196">
        <v>0</v>
      </c>
      <c r="E330" s="196">
        <v>0</v>
      </c>
      <c r="F330" s="197">
        <v>0</v>
      </c>
      <c r="G330" s="197">
        <v>0</v>
      </c>
      <c r="H330" s="198">
        <v>0</v>
      </c>
    </row>
    <row r="331" spans="1:8" ht="18" hidden="1" customHeight="1" outlineLevel="1">
      <c r="A331" s="4" t="s">
        <v>222</v>
      </c>
      <c r="B331" s="195"/>
      <c r="C331" s="196">
        <v>0</v>
      </c>
      <c r="D331" s="196">
        <v>0</v>
      </c>
      <c r="E331" s="196">
        <v>0</v>
      </c>
      <c r="F331" s="197">
        <v>0</v>
      </c>
      <c r="G331" s="197">
        <v>0</v>
      </c>
      <c r="H331" s="198">
        <v>0</v>
      </c>
    </row>
    <row r="332" spans="1:8" ht="18" hidden="1" customHeight="1" outlineLevel="1">
      <c r="A332" s="4" t="s">
        <v>223</v>
      </c>
      <c r="B332" s="195"/>
      <c r="C332" s="196">
        <v>0</v>
      </c>
      <c r="D332" s="196">
        <v>0</v>
      </c>
      <c r="E332" s="196">
        <v>0</v>
      </c>
      <c r="F332" s="197">
        <v>0</v>
      </c>
      <c r="G332" s="197">
        <v>0</v>
      </c>
      <c r="H332" s="198">
        <v>0</v>
      </c>
    </row>
    <row r="333" spans="1:8" ht="18" hidden="1" customHeight="1" outlineLevel="1">
      <c r="A333" s="4" t="s">
        <v>224</v>
      </c>
      <c r="B333" s="195"/>
      <c r="C333" s="196">
        <v>0</v>
      </c>
      <c r="D333" s="196">
        <v>0</v>
      </c>
      <c r="E333" s="196">
        <v>0</v>
      </c>
      <c r="F333" s="197">
        <v>0</v>
      </c>
      <c r="G333" s="197">
        <v>0</v>
      </c>
      <c r="H333" s="198">
        <v>0</v>
      </c>
    </row>
    <row r="334" spans="1:8" ht="18" hidden="1" customHeight="1" outlineLevel="1">
      <c r="A334" s="4" t="s">
        <v>225</v>
      </c>
      <c r="B334" s="195"/>
      <c r="C334" s="196">
        <v>0</v>
      </c>
      <c r="D334" s="196">
        <v>0</v>
      </c>
      <c r="E334" s="196">
        <v>0</v>
      </c>
      <c r="F334" s="197">
        <v>0</v>
      </c>
      <c r="G334" s="197">
        <v>0</v>
      </c>
      <c r="H334" s="198">
        <v>0</v>
      </c>
    </row>
    <row r="335" spans="1:8" ht="18" customHeight="1" collapsed="1">
      <c r="A335" s="4"/>
      <c r="B335" s="195" t="s">
        <v>362</v>
      </c>
      <c r="C335" s="199">
        <f t="shared" ref="C335:H335" si="12">SUM(C311:C334)</f>
        <v>1</v>
      </c>
      <c r="D335" s="199">
        <f t="shared" si="12"/>
        <v>2</v>
      </c>
      <c r="E335" s="199">
        <f t="shared" si="12"/>
        <v>0</v>
      </c>
      <c r="F335" s="200">
        <f t="shared" si="12"/>
        <v>73160</v>
      </c>
      <c r="G335" s="200">
        <f t="shared" si="12"/>
        <v>-2105.5</v>
      </c>
      <c r="H335" s="201">
        <f t="shared" si="12"/>
        <v>0</v>
      </c>
    </row>
    <row r="336" spans="1:8" ht="18" hidden="1" customHeight="1" outlineLevel="1">
      <c r="A336" s="4" t="s">
        <v>202</v>
      </c>
      <c r="B336" s="195"/>
      <c r="C336" s="196">
        <v>0</v>
      </c>
      <c r="D336" s="196">
        <v>0</v>
      </c>
      <c r="E336" s="196">
        <v>0</v>
      </c>
      <c r="F336" s="197">
        <v>0</v>
      </c>
      <c r="G336" s="197">
        <v>0</v>
      </c>
      <c r="H336" s="198">
        <v>0</v>
      </c>
    </row>
    <row r="337" spans="1:8" ht="18" hidden="1" customHeight="1" outlineLevel="1">
      <c r="A337" s="4" t="s">
        <v>203</v>
      </c>
      <c r="B337" s="195"/>
      <c r="C337" s="196">
        <v>1</v>
      </c>
      <c r="D337" s="196">
        <v>0</v>
      </c>
      <c r="E337" s="196">
        <v>0</v>
      </c>
      <c r="F337" s="197">
        <v>0</v>
      </c>
      <c r="G337" s="197">
        <v>0</v>
      </c>
      <c r="H337" s="198">
        <v>0</v>
      </c>
    </row>
    <row r="338" spans="1:8" ht="18" hidden="1" customHeight="1" outlineLevel="1">
      <c r="A338" s="4" t="s">
        <v>204</v>
      </c>
      <c r="B338" s="195"/>
      <c r="C338" s="196">
        <v>0</v>
      </c>
      <c r="D338" s="196">
        <v>0</v>
      </c>
      <c r="E338" s="196">
        <v>0</v>
      </c>
      <c r="F338" s="197">
        <v>0</v>
      </c>
      <c r="G338" s="197">
        <v>0</v>
      </c>
      <c r="H338" s="198">
        <v>0</v>
      </c>
    </row>
    <row r="339" spans="1:8" ht="18" hidden="1" customHeight="1" outlineLevel="1">
      <c r="A339" s="4" t="s">
        <v>205</v>
      </c>
      <c r="B339" s="195"/>
      <c r="C339" s="196">
        <v>0</v>
      </c>
      <c r="D339" s="196">
        <v>0</v>
      </c>
      <c r="E339" s="196">
        <v>0</v>
      </c>
      <c r="F339" s="197">
        <v>0</v>
      </c>
      <c r="G339" s="197">
        <v>0</v>
      </c>
      <c r="H339" s="198">
        <v>0</v>
      </c>
    </row>
    <row r="340" spans="1:8" ht="18" hidden="1" customHeight="1" outlineLevel="1">
      <c r="A340" s="4" t="s">
        <v>206</v>
      </c>
      <c r="B340" s="195"/>
      <c r="C340" s="196">
        <v>0</v>
      </c>
      <c r="D340" s="196">
        <v>0</v>
      </c>
      <c r="E340" s="196">
        <v>0</v>
      </c>
      <c r="F340" s="197">
        <v>0</v>
      </c>
      <c r="G340" s="197">
        <v>0</v>
      </c>
      <c r="H340" s="198">
        <v>0</v>
      </c>
    </row>
    <row r="341" spans="1:8" ht="18" hidden="1" customHeight="1" outlineLevel="1">
      <c r="A341" s="4" t="s">
        <v>207</v>
      </c>
      <c r="B341" s="195"/>
      <c r="C341" s="196">
        <v>0</v>
      </c>
      <c r="D341" s="196">
        <v>0</v>
      </c>
      <c r="E341" s="196">
        <v>0</v>
      </c>
      <c r="F341" s="197">
        <v>0</v>
      </c>
      <c r="G341" s="197">
        <v>0</v>
      </c>
      <c r="H341" s="198">
        <v>0</v>
      </c>
    </row>
    <row r="342" spans="1:8" ht="18" hidden="1" customHeight="1" outlineLevel="1">
      <c r="A342" s="4" t="s">
        <v>208</v>
      </c>
      <c r="B342" s="195"/>
      <c r="C342" s="196">
        <v>0</v>
      </c>
      <c r="D342" s="196">
        <v>0</v>
      </c>
      <c r="E342" s="196">
        <v>0</v>
      </c>
      <c r="F342" s="197">
        <v>0</v>
      </c>
      <c r="G342" s="197">
        <v>0</v>
      </c>
      <c r="H342" s="198">
        <v>0</v>
      </c>
    </row>
    <row r="343" spans="1:8" ht="18" hidden="1" customHeight="1" outlineLevel="1">
      <c r="A343" s="4" t="s">
        <v>209</v>
      </c>
      <c r="B343" s="195"/>
      <c r="C343" s="196">
        <v>0</v>
      </c>
      <c r="D343" s="196">
        <v>0</v>
      </c>
      <c r="E343" s="196">
        <v>0</v>
      </c>
      <c r="F343" s="197">
        <v>0</v>
      </c>
      <c r="G343" s="197">
        <v>0</v>
      </c>
      <c r="H343" s="198">
        <v>0</v>
      </c>
    </row>
    <row r="344" spans="1:8" ht="18" hidden="1" customHeight="1" outlineLevel="1">
      <c r="A344" s="4" t="s">
        <v>210</v>
      </c>
      <c r="B344" s="195"/>
      <c r="C344" s="196">
        <v>0</v>
      </c>
      <c r="D344" s="196">
        <v>0</v>
      </c>
      <c r="E344" s="196">
        <v>0</v>
      </c>
      <c r="F344" s="197">
        <v>0</v>
      </c>
      <c r="G344" s="197">
        <v>0</v>
      </c>
      <c r="H344" s="198">
        <v>0</v>
      </c>
    </row>
    <row r="345" spans="1:8" ht="18" hidden="1" customHeight="1" outlineLevel="1">
      <c r="A345" s="4" t="s">
        <v>211</v>
      </c>
      <c r="B345" s="195"/>
      <c r="C345" s="196">
        <v>3</v>
      </c>
      <c r="D345" s="196">
        <v>2</v>
      </c>
      <c r="E345" s="196">
        <v>0</v>
      </c>
      <c r="F345" s="197">
        <v>19640.560000000001</v>
      </c>
      <c r="G345" s="197">
        <v>-20.299999999999955</v>
      </c>
      <c r="H345" s="198">
        <v>0</v>
      </c>
    </row>
    <row r="346" spans="1:8" ht="18" hidden="1" customHeight="1" outlineLevel="1">
      <c r="A346" s="4" t="s">
        <v>212</v>
      </c>
      <c r="B346" s="195"/>
      <c r="C346" s="196">
        <v>0</v>
      </c>
      <c r="D346" s="196">
        <v>0</v>
      </c>
      <c r="E346" s="196">
        <v>0</v>
      </c>
      <c r="F346" s="197">
        <v>0</v>
      </c>
      <c r="G346" s="197">
        <v>0</v>
      </c>
      <c r="H346" s="198">
        <v>0</v>
      </c>
    </row>
    <row r="347" spans="1:8" ht="18" hidden="1" customHeight="1" outlineLevel="1">
      <c r="A347" s="4" t="s">
        <v>213</v>
      </c>
      <c r="B347" s="195"/>
      <c r="C347" s="196">
        <v>0</v>
      </c>
      <c r="D347" s="196">
        <v>1</v>
      </c>
      <c r="E347" s="196">
        <v>0</v>
      </c>
      <c r="F347" s="197">
        <v>140000</v>
      </c>
      <c r="G347" s="197">
        <v>6675</v>
      </c>
      <c r="H347" s="198">
        <v>0</v>
      </c>
    </row>
    <row r="348" spans="1:8" ht="18" hidden="1" customHeight="1" outlineLevel="1">
      <c r="A348" s="4" t="s">
        <v>214</v>
      </c>
      <c r="B348" s="195"/>
      <c r="C348" s="196">
        <v>0</v>
      </c>
      <c r="D348" s="196">
        <v>0</v>
      </c>
      <c r="E348" s="196">
        <v>0</v>
      </c>
      <c r="F348" s="197">
        <v>0</v>
      </c>
      <c r="G348" s="197">
        <v>0</v>
      </c>
      <c r="H348" s="198">
        <v>0</v>
      </c>
    </row>
    <row r="349" spans="1:8" ht="18" hidden="1" customHeight="1" outlineLevel="1">
      <c r="A349" s="4" t="s">
        <v>348</v>
      </c>
      <c r="B349" s="195"/>
      <c r="C349" s="196">
        <v>0</v>
      </c>
      <c r="D349" s="196">
        <v>0</v>
      </c>
      <c r="E349" s="196">
        <v>0</v>
      </c>
      <c r="F349" s="197">
        <v>0</v>
      </c>
      <c r="G349" s="197">
        <v>0</v>
      </c>
      <c r="H349" s="198">
        <v>0</v>
      </c>
    </row>
    <row r="350" spans="1:8" ht="18" hidden="1" customHeight="1" outlineLevel="1">
      <c r="A350" s="4" t="s">
        <v>216</v>
      </c>
      <c r="B350" s="195"/>
      <c r="C350" s="196">
        <v>0</v>
      </c>
      <c r="D350" s="196">
        <v>0</v>
      </c>
      <c r="E350" s="196">
        <v>0</v>
      </c>
      <c r="F350" s="197">
        <v>0</v>
      </c>
      <c r="G350" s="197">
        <v>0</v>
      </c>
      <c r="H350" s="198">
        <v>0</v>
      </c>
    </row>
    <row r="351" spans="1:8" ht="18" hidden="1" customHeight="1" outlineLevel="1">
      <c r="A351" s="4" t="s">
        <v>217</v>
      </c>
      <c r="B351" s="195"/>
      <c r="C351" s="196">
        <v>0</v>
      </c>
      <c r="D351" s="196">
        <v>0</v>
      </c>
      <c r="E351" s="196">
        <v>0</v>
      </c>
      <c r="F351" s="197">
        <v>0</v>
      </c>
      <c r="G351" s="197">
        <v>0</v>
      </c>
      <c r="H351" s="198">
        <v>0</v>
      </c>
    </row>
    <row r="352" spans="1:8" ht="18" hidden="1" customHeight="1" outlineLevel="1">
      <c r="A352" s="4" t="s">
        <v>218</v>
      </c>
      <c r="B352" s="195"/>
      <c r="C352" s="196">
        <v>0</v>
      </c>
      <c r="D352" s="196">
        <v>0</v>
      </c>
      <c r="E352" s="196">
        <v>0</v>
      </c>
      <c r="F352" s="197">
        <v>0</v>
      </c>
      <c r="G352" s="197">
        <v>0</v>
      </c>
      <c r="H352" s="198">
        <v>0</v>
      </c>
    </row>
    <row r="353" spans="1:8" ht="18" hidden="1" customHeight="1" outlineLevel="1">
      <c r="A353" s="4" t="s">
        <v>219</v>
      </c>
      <c r="B353" s="195"/>
      <c r="C353" s="196">
        <v>0</v>
      </c>
      <c r="D353" s="196">
        <v>0</v>
      </c>
      <c r="E353" s="196">
        <v>0</v>
      </c>
      <c r="F353" s="197">
        <v>0</v>
      </c>
      <c r="G353" s="197">
        <v>0</v>
      </c>
      <c r="H353" s="198">
        <v>0</v>
      </c>
    </row>
    <row r="354" spans="1:8" ht="18" hidden="1" customHeight="1" outlineLevel="1">
      <c r="A354" s="4" t="s">
        <v>220</v>
      </c>
      <c r="B354" s="195"/>
      <c r="C354" s="196">
        <v>0</v>
      </c>
      <c r="D354" s="196">
        <v>0</v>
      </c>
      <c r="E354" s="196">
        <v>0</v>
      </c>
      <c r="F354" s="197">
        <v>0</v>
      </c>
      <c r="G354" s="197">
        <v>0</v>
      </c>
      <c r="H354" s="198">
        <v>0</v>
      </c>
    </row>
    <row r="355" spans="1:8" ht="18" hidden="1" customHeight="1" outlineLevel="1">
      <c r="A355" s="4" t="s">
        <v>349</v>
      </c>
      <c r="B355" s="195"/>
      <c r="C355" s="196">
        <v>0</v>
      </c>
      <c r="D355" s="196">
        <v>0</v>
      </c>
      <c r="E355" s="196">
        <v>0</v>
      </c>
      <c r="F355" s="197">
        <v>0</v>
      </c>
      <c r="G355" s="197">
        <v>0</v>
      </c>
      <c r="H355" s="198">
        <v>0</v>
      </c>
    </row>
    <row r="356" spans="1:8" ht="18" hidden="1" customHeight="1" outlineLevel="1">
      <c r="A356" s="4" t="s">
        <v>222</v>
      </c>
      <c r="B356" s="195"/>
      <c r="C356" s="196">
        <v>0</v>
      </c>
      <c r="D356" s="196">
        <v>0</v>
      </c>
      <c r="E356" s="196">
        <v>0</v>
      </c>
      <c r="F356" s="197">
        <v>0</v>
      </c>
      <c r="G356" s="197">
        <v>0</v>
      </c>
      <c r="H356" s="198">
        <v>0</v>
      </c>
    </row>
    <row r="357" spans="1:8" ht="18" hidden="1" customHeight="1" outlineLevel="1">
      <c r="A357" s="4" t="s">
        <v>223</v>
      </c>
      <c r="B357" s="195"/>
      <c r="C357" s="196">
        <v>0</v>
      </c>
      <c r="D357" s="196">
        <v>0</v>
      </c>
      <c r="E357" s="196">
        <v>0</v>
      </c>
      <c r="F357" s="197">
        <v>0</v>
      </c>
      <c r="G357" s="197">
        <v>0</v>
      </c>
      <c r="H357" s="198">
        <v>0</v>
      </c>
    </row>
    <row r="358" spans="1:8" ht="18" hidden="1" customHeight="1" outlineLevel="1">
      <c r="A358" s="4" t="s">
        <v>224</v>
      </c>
      <c r="B358" s="195"/>
      <c r="C358" s="196">
        <v>0</v>
      </c>
      <c r="D358" s="196">
        <v>0</v>
      </c>
      <c r="E358" s="196">
        <v>0</v>
      </c>
      <c r="F358" s="197">
        <v>0</v>
      </c>
      <c r="G358" s="197">
        <v>0</v>
      </c>
      <c r="H358" s="198">
        <v>0</v>
      </c>
    </row>
    <row r="359" spans="1:8" ht="18" hidden="1" customHeight="1" outlineLevel="1">
      <c r="A359" s="4" t="s">
        <v>225</v>
      </c>
      <c r="B359" s="195"/>
      <c r="C359" s="196">
        <v>0</v>
      </c>
      <c r="D359" s="196">
        <v>0</v>
      </c>
      <c r="E359" s="196">
        <v>0</v>
      </c>
      <c r="F359" s="197">
        <v>0</v>
      </c>
      <c r="G359" s="197">
        <v>0</v>
      </c>
      <c r="H359" s="198">
        <v>0</v>
      </c>
    </row>
    <row r="360" spans="1:8" ht="18" customHeight="1" collapsed="1">
      <c r="A360" s="4"/>
      <c r="B360" s="195" t="s">
        <v>363</v>
      </c>
      <c r="C360" s="199">
        <f t="shared" ref="C360:H360" si="13">SUM(C336:C359)</f>
        <v>4</v>
      </c>
      <c r="D360" s="199">
        <f t="shared" si="13"/>
        <v>3</v>
      </c>
      <c r="E360" s="199">
        <f t="shared" si="13"/>
        <v>0</v>
      </c>
      <c r="F360" s="200">
        <f t="shared" si="13"/>
        <v>159640.56</v>
      </c>
      <c r="G360" s="200">
        <f t="shared" si="13"/>
        <v>6654.7</v>
      </c>
      <c r="H360" s="201">
        <f t="shared" si="13"/>
        <v>0</v>
      </c>
    </row>
    <row r="361" spans="1:8" ht="18" hidden="1" customHeight="1" outlineLevel="1">
      <c r="A361" s="4" t="s">
        <v>202</v>
      </c>
      <c r="B361" s="195"/>
      <c r="C361" s="196">
        <v>0</v>
      </c>
      <c r="D361" s="196">
        <v>0</v>
      </c>
      <c r="E361" s="196">
        <v>0</v>
      </c>
      <c r="F361" s="197">
        <v>0</v>
      </c>
      <c r="G361" s="197">
        <v>0</v>
      </c>
      <c r="H361" s="198">
        <v>0</v>
      </c>
    </row>
    <row r="362" spans="1:8" ht="18" hidden="1" customHeight="1" outlineLevel="1">
      <c r="A362" s="4" t="s">
        <v>203</v>
      </c>
      <c r="B362" s="195"/>
      <c r="C362" s="196">
        <v>1</v>
      </c>
      <c r="D362" s="196">
        <v>3</v>
      </c>
      <c r="E362" s="196">
        <v>0</v>
      </c>
      <c r="F362" s="197">
        <v>0</v>
      </c>
      <c r="G362" s="197">
        <v>8287.25</v>
      </c>
      <c r="H362" s="198">
        <v>0</v>
      </c>
    </row>
    <row r="363" spans="1:8" ht="18" hidden="1" customHeight="1" outlineLevel="1">
      <c r="A363" s="4" t="s">
        <v>204</v>
      </c>
      <c r="B363" s="195"/>
      <c r="C363" s="196">
        <v>0</v>
      </c>
      <c r="D363" s="196">
        <v>0</v>
      </c>
      <c r="E363" s="196">
        <v>0</v>
      </c>
      <c r="F363" s="197">
        <v>0</v>
      </c>
      <c r="G363" s="197">
        <v>0</v>
      </c>
      <c r="H363" s="198">
        <v>0</v>
      </c>
    </row>
    <row r="364" spans="1:8" ht="18" hidden="1" customHeight="1" outlineLevel="1">
      <c r="A364" s="4" t="s">
        <v>205</v>
      </c>
      <c r="B364" s="195"/>
      <c r="C364" s="196">
        <v>0</v>
      </c>
      <c r="D364" s="196">
        <v>0</v>
      </c>
      <c r="E364" s="196">
        <v>0</v>
      </c>
      <c r="F364" s="197">
        <v>0</v>
      </c>
      <c r="G364" s="197">
        <v>0</v>
      </c>
      <c r="H364" s="198">
        <v>0</v>
      </c>
    </row>
    <row r="365" spans="1:8" ht="18" hidden="1" customHeight="1" outlineLevel="1">
      <c r="A365" s="4" t="s">
        <v>206</v>
      </c>
      <c r="B365" s="195"/>
      <c r="C365" s="196">
        <v>0</v>
      </c>
      <c r="D365" s="196">
        <v>0</v>
      </c>
      <c r="E365" s="196">
        <v>0</v>
      </c>
      <c r="F365" s="197">
        <v>0</v>
      </c>
      <c r="G365" s="197">
        <v>0</v>
      </c>
      <c r="H365" s="198">
        <v>0</v>
      </c>
    </row>
    <row r="366" spans="1:8" ht="18" hidden="1" customHeight="1" outlineLevel="1">
      <c r="A366" s="4" t="s">
        <v>207</v>
      </c>
      <c r="B366" s="195"/>
      <c r="C366" s="196">
        <v>0</v>
      </c>
      <c r="D366" s="196">
        <v>0</v>
      </c>
      <c r="E366" s="196">
        <v>0</v>
      </c>
      <c r="F366" s="197">
        <v>0</v>
      </c>
      <c r="G366" s="197">
        <v>0</v>
      </c>
      <c r="H366" s="198">
        <v>0</v>
      </c>
    </row>
    <row r="367" spans="1:8" ht="18" hidden="1" customHeight="1" outlineLevel="1">
      <c r="A367" s="4" t="s">
        <v>208</v>
      </c>
      <c r="B367" s="195"/>
      <c r="C367" s="196">
        <v>0</v>
      </c>
      <c r="D367" s="196">
        <v>0</v>
      </c>
      <c r="E367" s="196">
        <v>0</v>
      </c>
      <c r="F367" s="197">
        <v>0</v>
      </c>
      <c r="G367" s="197">
        <v>0</v>
      </c>
      <c r="H367" s="198">
        <v>0</v>
      </c>
    </row>
    <row r="368" spans="1:8" ht="18" hidden="1" customHeight="1" outlineLevel="1">
      <c r="A368" s="4" t="s">
        <v>209</v>
      </c>
      <c r="B368" s="195"/>
      <c r="C368" s="196">
        <v>2</v>
      </c>
      <c r="D368" s="196">
        <v>0</v>
      </c>
      <c r="E368" s="196">
        <v>0</v>
      </c>
      <c r="F368" s="197">
        <v>0</v>
      </c>
      <c r="G368" s="197">
        <v>0</v>
      </c>
      <c r="H368" s="198">
        <v>0</v>
      </c>
    </row>
    <row r="369" spans="1:8" ht="18" hidden="1" customHeight="1" outlineLevel="1">
      <c r="A369" s="4" t="s">
        <v>210</v>
      </c>
      <c r="B369" s="195"/>
      <c r="C369" s="196">
        <v>0</v>
      </c>
      <c r="D369" s="196">
        <v>0</v>
      </c>
      <c r="E369" s="196">
        <v>0</v>
      </c>
      <c r="F369" s="197">
        <v>0</v>
      </c>
      <c r="G369" s="197">
        <v>0</v>
      </c>
      <c r="H369" s="198">
        <v>0</v>
      </c>
    </row>
    <row r="370" spans="1:8" ht="18" hidden="1" customHeight="1" outlineLevel="1">
      <c r="A370" s="4" t="s">
        <v>211</v>
      </c>
      <c r="B370" s="195"/>
      <c r="C370" s="196">
        <v>2</v>
      </c>
      <c r="D370" s="196">
        <v>0</v>
      </c>
      <c r="E370" s="196">
        <v>0</v>
      </c>
      <c r="F370" s="197">
        <v>0</v>
      </c>
      <c r="G370" s="197">
        <v>0</v>
      </c>
      <c r="H370" s="198">
        <v>0</v>
      </c>
    </row>
    <row r="371" spans="1:8" ht="18" hidden="1" customHeight="1" outlineLevel="1">
      <c r="A371" s="4" t="s">
        <v>212</v>
      </c>
      <c r="B371" s="195"/>
      <c r="C371" s="196">
        <v>0</v>
      </c>
      <c r="D371" s="196">
        <v>0</v>
      </c>
      <c r="E371" s="196">
        <v>0</v>
      </c>
      <c r="F371" s="197">
        <v>0</v>
      </c>
      <c r="G371" s="197">
        <v>0</v>
      </c>
      <c r="H371" s="198">
        <v>0</v>
      </c>
    </row>
    <row r="372" spans="1:8" ht="18" hidden="1" customHeight="1" outlineLevel="1">
      <c r="A372" s="4" t="s">
        <v>213</v>
      </c>
      <c r="B372" s="195"/>
      <c r="C372" s="196">
        <v>0</v>
      </c>
      <c r="D372" s="196">
        <v>0</v>
      </c>
      <c r="E372" s="196">
        <v>0</v>
      </c>
      <c r="F372" s="197">
        <v>0</v>
      </c>
      <c r="G372" s="197">
        <v>0</v>
      </c>
      <c r="H372" s="198">
        <v>0</v>
      </c>
    </row>
    <row r="373" spans="1:8" ht="18" hidden="1" customHeight="1" outlineLevel="1">
      <c r="A373" s="4" t="s">
        <v>214</v>
      </c>
      <c r="B373" s="195"/>
      <c r="C373" s="196">
        <v>0</v>
      </c>
      <c r="D373" s="196">
        <v>0</v>
      </c>
      <c r="E373" s="196">
        <v>0</v>
      </c>
      <c r="F373" s="197">
        <v>0</v>
      </c>
      <c r="G373" s="197">
        <v>0</v>
      </c>
      <c r="H373" s="198">
        <v>0</v>
      </c>
    </row>
    <row r="374" spans="1:8" ht="18" hidden="1" customHeight="1" outlineLevel="1">
      <c r="A374" s="4" t="s">
        <v>348</v>
      </c>
      <c r="B374" s="195"/>
      <c r="C374" s="196">
        <v>0</v>
      </c>
      <c r="D374" s="196">
        <v>0</v>
      </c>
      <c r="E374" s="196">
        <v>0</v>
      </c>
      <c r="F374" s="197">
        <v>0</v>
      </c>
      <c r="G374" s="197">
        <v>0</v>
      </c>
      <c r="H374" s="198">
        <v>0</v>
      </c>
    </row>
    <row r="375" spans="1:8" ht="18" hidden="1" customHeight="1" outlineLevel="1">
      <c r="A375" s="4" t="s">
        <v>216</v>
      </c>
      <c r="B375" s="195"/>
      <c r="C375" s="196">
        <v>0</v>
      </c>
      <c r="D375" s="196">
        <v>0</v>
      </c>
      <c r="E375" s="196">
        <v>0</v>
      </c>
      <c r="F375" s="197">
        <v>0</v>
      </c>
      <c r="G375" s="197">
        <v>0</v>
      </c>
      <c r="H375" s="198">
        <v>0</v>
      </c>
    </row>
    <row r="376" spans="1:8" ht="18" hidden="1" customHeight="1" outlineLevel="1">
      <c r="A376" s="4" t="s">
        <v>217</v>
      </c>
      <c r="B376" s="195"/>
      <c r="C376" s="196">
        <v>0</v>
      </c>
      <c r="D376" s="196">
        <v>0</v>
      </c>
      <c r="E376" s="196">
        <v>0</v>
      </c>
      <c r="F376" s="197">
        <v>0</v>
      </c>
      <c r="G376" s="197">
        <v>0</v>
      </c>
      <c r="H376" s="198">
        <v>0</v>
      </c>
    </row>
    <row r="377" spans="1:8" ht="18" hidden="1" customHeight="1" outlineLevel="1">
      <c r="A377" s="4" t="s">
        <v>218</v>
      </c>
      <c r="B377" s="195"/>
      <c r="C377" s="196">
        <v>0</v>
      </c>
      <c r="D377" s="196">
        <v>0</v>
      </c>
      <c r="E377" s="196">
        <v>0</v>
      </c>
      <c r="F377" s="197">
        <v>0</v>
      </c>
      <c r="G377" s="197">
        <v>0</v>
      </c>
      <c r="H377" s="198">
        <v>0</v>
      </c>
    </row>
    <row r="378" spans="1:8" ht="18" hidden="1" customHeight="1" outlineLevel="1">
      <c r="A378" s="4" t="s">
        <v>219</v>
      </c>
      <c r="B378" s="195"/>
      <c r="C378" s="196">
        <v>0</v>
      </c>
      <c r="D378" s="196">
        <v>0</v>
      </c>
      <c r="E378" s="196">
        <v>0</v>
      </c>
      <c r="F378" s="197">
        <v>0</v>
      </c>
      <c r="G378" s="197">
        <v>0</v>
      </c>
      <c r="H378" s="198">
        <v>0</v>
      </c>
    </row>
    <row r="379" spans="1:8" ht="18" hidden="1" customHeight="1" outlineLevel="1">
      <c r="A379" s="4" t="s">
        <v>220</v>
      </c>
      <c r="B379" s="195"/>
      <c r="C379" s="196">
        <v>0</v>
      </c>
      <c r="D379" s="196">
        <v>0</v>
      </c>
      <c r="E379" s="196">
        <v>0</v>
      </c>
      <c r="F379" s="197">
        <v>0</v>
      </c>
      <c r="G379" s="197">
        <v>0</v>
      </c>
      <c r="H379" s="198">
        <v>0</v>
      </c>
    </row>
    <row r="380" spans="1:8" ht="18" hidden="1" customHeight="1" outlineLevel="1">
      <c r="A380" s="4" t="s">
        <v>349</v>
      </c>
      <c r="B380" s="195"/>
      <c r="C380" s="196">
        <v>0</v>
      </c>
      <c r="D380" s="196">
        <v>0</v>
      </c>
      <c r="E380" s="196">
        <v>0</v>
      </c>
      <c r="F380" s="197">
        <v>0</v>
      </c>
      <c r="G380" s="197">
        <v>0</v>
      </c>
      <c r="H380" s="198">
        <v>0</v>
      </c>
    </row>
    <row r="381" spans="1:8" ht="18" hidden="1" customHeight="1" outlineLevel="1">
      <c r="A381" s="4" t="s">
        <v>222</v>
      </c>
      <c r="B381" s="195"/>
      <c r="C381" s="196">
        <v>0</v>
      </c>
      <c r="D381" s="196">
        <v>0</v>
      </c>
      <c r="E381" s="196">
        <v>0</v>
      </c>
      <c r="F381" s="197">
        <v>0</v>
      </c>
      <c r="G381" s="197">
        <v>0</v>
      </c>
      <c r="H381" s="198">
        <v>0</v>
      </c>
    </row>
    <row r="382" spans="1:8" ht="18" hidden="1" customHeight="1" outlineLevel="1">
      <c r="A382" s="4" t="s">
        <v>223</v>
      </c>
      <c r="B382" s="195"/>
      <c r="C382" s="196">
        <v>0</v>
      </c>
      <c r="D382" s="196">
        <v>0</v>
      </c>
      <c r="E382" s="196">
        <v>0</v>
      </c>
      <c r="F382" s="197">
        <v>0</v>
      </c>
      <c r="G382" s="197">
        <v>0</v>
      </c>
      <c r="H382" s="198">
        <v>0</v>
      </c>
    </row>
    <row r="383" spans="1:8" ht="18" hidden="1" customHeight="1" outlineLevel="1">
      <c r="A383" s="4" t="s">
        <v>224</v>
      </c>
      <c r="B383" s="195"/>
      <c r="C383" s="196">
        <v>0</v>
      </c>
      <c r="D383" s="196">
        <v>0</v>
      </c>
      <c r="E383" s="196">
        <v>0</v>
      </c>
      <c r="F383" s="197">
        <v>0</v>
      </c>
      <c r="G383" s="197">
        <v>0</v>
      </c>
      <c r="H383" s="198">
        <v>0</v>
      </c>
    </row>
    <row r="384" spans="1:8" ht="18" hidden="1" customHeight="1" outlineLevel="1">
      <c r="A384" s="4" t="s">
        <v>225</v>
      </c>
      <c r="B384" s="195"/>
      <c r="C384" s="196">
        <v>0</v>
      </c>
      <c r="D384" s="196">
        <v>0</v>
      </c>
      <c r="E384" s="196">
        <v>0</v>
      </c>
      <c r="F384" s="197">
        <v>0</v>
      </c>
      <c r="G384" s="197">
        <v>0</v>
      </c>
      <c r="H384" s="198">
        <v>0</v>
      </c>
    </row>
    <row r="385" spans="1:8" ht="18" customHeight="1" collapsed="1">
      <c r="A385" s="4"/>
      <c r="B385" s="195" t="s">
        <v>364</v>
      </c>
      <c r="C385" s="199">
        <f t="shared" ref="C385:H385" si="14">SUM(C361:C384)</f>
        <v>5</v>
      </c>
      <c r="D385" s="199">
        <f t="shared" si="14"/>
        <v>3</v>
      </c>
      <c r="E385" s="199">
        <f t="shared" si="14"/>
        <v>0</v>
      </c>
      <c r="F385" s="200">
        <f t="shared" si="14"/>
        <v>0</v>
      </c>
      <c r="G385" s="200">
        <f t="shared" si="14"/>
        <v>8287.25</v>
      </c>
      <c r="H385" s="201">
        <f t="shared" si="14"/>
        <v>0</v>
      </c>
    </row>
    <row r="386" spans="1:8" ht="18" hidden="1" customHeight="1" outlineLevel="1">
      <c r="A386" s="4" t="s">
        <v>202</v>
      </c>
      <c r="B386" s="195"/>
      <c r="C386" s="196">
        <v>0</v>
      </c>
      <c r="D386" s="196">
        <v>0</v>
      </c>
      <c r="E386" s="196">
        <v>0</v>
      </c>
      <c r="F386" s="197">
        <v>0</v>
      </c>
      <c r="G386" s="197">
        <v>0</v>
      </c>
      <c r="H386" s="198">
        <v>0</v>
      </c>
    </row>
    <row r="387" spans="1:8" ht="18" hidden="1" customHeight="1" outlineLevel="1">
      <c r="A387" s="4" t="s">
        <v>203</v>
      </c>
      <c r="B387" s="195"/>
      <c r="C387" s="196">
        <v>0</v>
      </c>
      <c r="D387" s="196">
        <v>0</v>
      </c>
      <c r="E387" s="196">
        <v>0</v>
      </c>
      <c r="F387" s="197">
        <v>0</v>
      </c>
      <c r="G387" s="197">
        <v>0</v>
      </c>
      <c r="H387" s="198">
        <v>0</v>
      </c>
    </row>
    <row r="388" spans="1:8" ht="18" hidden="1" customHeight="1" outlineLevel="1">
      <c r="A388" s="4" t="s">
        <v>204</v>
      </c>
      <c r="B388" s="195"/>
      <c r="C388" s="196">
        <v>0</v>
      </c>
      <c r="D388" s="196">
        <v>0</v>
      </c>
      <c r="E388" s="196">
        <v>0</v>
      </c>
      <c r="F388" s="197">
        <v>0</v>
      </c>
      <c r="G388" s="197">
        <v>0</v>
      </c>
      <c r="H388" s="198">
        <v>0</v>
      </c>
    </row>
    <row r="389" spans="1:8" ht="18" hidden="1" customHeight="1" outlineLevel="1">
      <c r="A389" s="4" t="s">
        <v>205</v>
      </c>
      <c r="B389" s="195"/>
      <c r="C389" s="196">
        <v>0</v>
      </c>
      <c r="D389" s="196">
        <v>0</v>
      </c>
      <c r="E389" s="196">
        <v>0</v>
      </c>
      <c r="F389" s="197">
        <v>0</v>
      </c>
      <c r="G389" s="197">
        <v>0</v>
      </c>
      <c r="H389" s="198">
        <v>0</v>
      </c>
    </row>
    <row r="390" spans="1:8" ht="18" hidden="1" customHeight="1" outlineLevel="1">
      <c r="A390" s="4" t="s">
        <v>206</v>
      </c>
      <c r="B390" s="195"/>
      <c r="C390" s="196">
        <v>0</v>
      </c>
      <c r="D390" s="196">
        <v>0</v>
      </c>
      <c r="E390" s="196">
        <v>0</v>
      </c>
      <c r="F390" s="197">
        <v>0</v>
      </c>
      <c r="G390" s="197">
        <v>0</v>
      </c>
      <c r="H390" s="198">
        <v>0</v>
      </c>
    </row>
    <row r="391" spans="1:8" ht="18" hidden="1" customHeight="1" outlineLevel="1">
      <c r="A391" s="4" t="s">
        <v>207</v>
      </c>
      <c r="B391" s="195"/>
      <c r="C391" s="196">
        <v>0</v>
      </c>
      <c r="D391" s="196">
        <v>0</v>
      </c>
      <c r="E391" s="196">
        <v>0</v>
      </c>
      <c r="F391" s="197">
        <v>0</v>
      </c>
      <c r="G391" s="197">
        <v>0</v>
      </c>
      <c r="H391" s="198">
        <v>0</v>
      </c>
    </row>
    <row r="392" spans="1:8" ht="18" hidden="1" customHeight="1" outlineLevel="1">
      <c r="A392" s="4" t="s">
        <v>208</v>
      </c>
      <c r="B392" s="195"/>
      <c r="C392" s="196">
        <v>0</v>
      </c>
      <c r="D392" s="196">
        <v>0</v>
      </c>
      <c r="E392" s="196">
        <v>0</v>
      </c>
      <c r="F392" s="197">
        <v>0</v>
      </c>
      <c r="G392" s="197">
        <v>0</v>
      </c>
      <c r="H392" s="198">
        <v>0</v>
      </c>
    </row>
    <row r="393" spans="1:8" ht="18" hidden="1" customHeight="1" outlineLevel="1">
      <c r="A393" s="4" t="s">
        <v>209</v>
      </c>
      <c r="B393" s="195"/>
      <c r="C393" s="196">
        <v>0</v>
      </c>
      <c r="D393" s="196">
        <v>0</v>
      </c>
      <c r="E393" s="196">
        <v>0</v>
      </c>
      <c r="F393" s="197">
        <v>0</v>
      </c>
      <c r="G393" s="197">
        <v>0</v>
      </c>
      <c r="H393" s="198">
        <v>0</v>
      </c>
    </row>
    <row r="394" spans="1:8" ht="18" hidden="1" customHeight="1" outlineLevel="1">
      <c r="A394" s="4" t="s">
        <v>210</v>
      </c>
      <c r="B394" s="195"/>
      <c r="C394" s="196">
        <v>0</v>
      </c>
      <c r="D394" s="196">
        <v>0</v>
      </c>
      <c r="E394" s="196">
        <v>0</v>
      </c>
      <c r="F394" s="197">
        <v>0</v>
      </c>
      <c r="G394" s="197">
        <v>0</v>
      </c>
      <c r="H394" s="198">
        <v>0</v>
      </c>
    </row>
    <row r="395" spans="1:8" ht="18" hidden="1" customHeight="1" outlineLevel="1">
      <c r="A395" s="4" t="s">
        <v>211</v>
      </c>
      <c r="B395" s="195"/>
      <c r="C395" s="196">
        <v>2</v>
      </c>
      <c r="D395" s="196">
        <v>1</v>
      </c>
      <c r="E395" s="196">
        <v>0</v>
      </c>
      <c r="F395" s="197">
        <v>0</v>
      </c>
      <c r="G395" s="197">
        <v>4200</v>
      </c>
      <c r="H395" s="198">
        <v>0</v>
      </c>
    </row>
    <row r="396" spans="1:8" ht="18" hidden="1" customHeight="1" outlineLevel="1">
      <c r="A396" s="4" t="s">
        <v>212</v>
      </c>
      <c r="B396" s="195"/>
      <c r="C396" s="196">
        <v>0</v>
      </c>
      <c r="D396" s="196">
        <v>0</v>
      </c>
      <c r="E396" s="196">
        <v>0</v>
      </c>
      <c r="F396" s="197">
        <v>0</v>
      </c>
      <c r="G396" s="197">
        <v>0</v>
      </c>
      <c r="H396" s="198">
        <v>0</v>
      </c>
    </row>
    <row r="397" spans="1:8" ht="18" hidden="1" customHeight="1" outlineLevel="1">
      <c r="A397" s="4" t="s">
        <v>213</v>
      </c>
      <c r="B397" s="195"/>
      <c r="C397" s="196">
        <v>2</v>
      </c>
      <c r="D397" s="196">
        <v>0</v>
      </c>
      <c r="E397" s="196">
        <v>0</v>
      </c>
      <c r="F397" s="197">
        <v>0</v>
      </c>
      <c r="G397" s="197">
        <v>-4</v>
      </c>
      <c r="H397" s="198">
        <v>0</v>
      </c>
    </row>
    <row r="398" spans="1:8" ht="18" hidden="1" customHeight="1" outlineLevel="1">
      <c r="A398" s="4" t="s">
        <v>214</v>
      </c>
      <c r="B398" s="195"/>
      <c r="C398" s="196">
        <v>0</v>
      </c>
      <c r="D398" s="196">
        <v>0</v>
      </c>
      <c r="E398" s="196">
        <v>0</v>
      </c>
      <c r="F398" s="197">
        <v>0</v>
      </c>
      <c r="G398" s="197">
        <v>0</v>
      </c>
      <c r="H398" s="198">
        <v>0</v>
      </c>
    </row>
    <row r="399" spans="1:8" ht="18" hidden="1" customHeight="1" outlineLevel="1">
      <c r="A399" s="4" t="s">
        <v>348</v>
      </c>
      <c r="B399" s="195"/>
      <c r="C399" s="196">
        <v>0</v>
      </c>
      <c r="D399" s="196">
        <v>0</v>
      </c>
      <c r="E399" s="196">
        <v>0</v>
      </c>
      <c r="F399" s="197">
        <v>0</v>
      </c>
      <c r="G399" s="197">
        <v>0</v>
      </c>
      <c r="H399" s="198">
        <v>0</v>
      </c>
    </row>
    <row r="400" spans="1:8" ht="18" hidden="1" customHeight="1" outlineLevel="1">
      <c r="A400" s="4" t="s">
        <v>216</v>
      </c>
      <c r="B400" s="195"/>
      <c r="C400" s="196">
        <v>0</v>
      </c>
      <c r="D400" s="196">
        <v>1</v>
      </c>
      <c r="E400" s="196">
        <v>0</v>
      </c>
      <c r="F400" s="197">
        <v>0</v>
      </c>
      <c r="G400" s="197">
        <v>290</v>
      </c>
      <c r="H400" s="198">
        <v>0</v>
      </c>
    </row>
    <row r="401" spans="1:8" ht="18" hidden="1" customHeight="1" outlineLevel="1">
      <c r="A401" s="4" t="s">
        <v>217</v>
      </c>
      <c r="B401" s="195"/>
      <c r="C401" s="196">
        <v>0</v>
      </c>
      <c r="D401" s="196">
        <v>0</v>
      </c>
      <c r="E401" s="196">
        <v>0</v>
      </c>
      <c r="F401" s="197">
        <v>0</v>
      </c>
      <c r="G401" s="197">
        <v>0</v>
      </c>
      <c r="H401" s="198">
        <v>0</v>
      </c>
    </row>
    <row r="402" spans="1:8" ht="18" hidden="1" customHeight="1" outlineLevel="1">
      <c r="A402" s="4" t="s">
        <v>218</v>
      </c>
      <c r="B402" s="195"/>
      <c r="C402" s="196">
        <v>0</v>
      </c>
      <c r="D402" s="196">
        <v>0</v>
      </c>
      <c r="E402" s="196">
        <v>0</v>
      </c>
      <c r="F402" s="197">
        <v>0</v>
      </c>
      <c r="G402" s="197">
        <v>0</v>
      </c>
      <c r="H402" s="198">
        <v>0</v>
      </c>
    </row>
    <row r="403" spans="1:8" ht="18" hidden="1" customHeight="1" outlineLevel="1">
      <c r="A403" s="4" t="s">
        <v>219</v>
      </c>
      <c r="B403" s="195"/>
      <c r="C403" s="196">
        <v>0</v>
      </c>
      <c r="D403" s="196">
        <v>0</v>
      </c>
      <c r="E403" s="196">
        <v>0</v>
      </c>
      <c r="F403" s="197">
        <v>0</v>
      </c>
      <c r="G403" s="197">
        <v>0</v>
      </c>
      <c r="H403" s="198">
        <v>0</v>
      </c>
    </row>
    <row r="404" spans="1:8" ht="18" hidden="1" customHeight="1" outlineLevel="1">
      <c r="A404" s="4" t="s">
        <v>220</v>
      </c>
      <c r="B404" s="195"/>
      <c r="C404" s="196">
        <v>0</v>
      </c>
      <c r="D404" s="196">
        <v>0</v>
      </c>
      <c r="E404" s="196">
        <v>0</v>
      </c>
      <c r="F404" s="197">
        <v>0</v>
      </c>
      <c r="G404" s="197">
        <v>0</v>
      </c>
      <c r="H404" s="198">
        <v>0</v>
      </c>
    </row>
    <row r="405" spans="1:8" ht="18" hidden="1" customHeight="1" outlineLevel="1">
      <c r="A405" s="4" t="s">
        <v>349</v>
      </c>
      <c r="B405" s="195"/>
      <c r="C405" s="196">
        <v>0</v>
      </c>
      <c r="D405" s="196">
        <v>0</v>
      </c>
      <c r="E405" s="196">
        <v>0</v>
      </c>
      <c r="F405" s="197">
        <v>0</v>
      </c>
      <c r="G405" s="197">
        <v>0</v>
      </c>
      <c r="H405" s="198">
        <v>0</v>
      </c>
    </row>
    <row r="406" spans="1:8" ht="18" hidden="1" customHeight="1" outlineLevel="1">
      <c r="A406" s="4" t="s">
        <v>222</v>
      </c>
      <c r="B406" s="195"/>
      <c r="C406" s="196">
        <v>0</v>
      </c>
      <c r="D406" s="196">
        <v>0</v>
      </c>
      <c r="E406" s="196">
        <v>0</v>
      </c>
      <c r="F406" s="197">
        <v>0</v>
      </c>
      <c r="G406" s="197">
        <v>0</v>
      </c>
      <c r="H406" s="198">
        <v>0</v>
      </c>
    </row>
    <row r="407" spans="1:8" ht="18" hidden="1" customHeight="1" outlineLevel="1">
      <c r="A407" s="4" t="s">
        <v>223</v>
      </c>
      <c r="B407" s="195"/>
      <c r="C407" s="196">
        <v>0</v>
      </c>
      <c r="D407" s="196">
        <v>0</v>
      </c>
      <c r="E407" s="196">
        <v>0</v>
      </c>
      <c r="F407" s="197">
        <v>0</v>
      </c>
      <c r="G407" s="197">
        <v>0</v>
      </c>
      <c r="H407" s="198">
        <v>0</v>
      </c>
    </row>
    <row r="408" spans="1:8" ht="18" hidden="1" customHeight="1" outlineLevel="1">
      <c r="A408" s="4" t="s">
        <v>224</v>
      </c>
      <c r="B408" s="195"/>
      <c r="C408" s="196">
        <v>0</v>
      </c>
      <c r="D408" s="196">
        <v>0</v>
      </c>
      <c r="E408" s="196">
        <v>0</v>
      </c>
      <c r="F408" s="197">
        <v>0</v>
      </c>
      <c r="G408" s="197">
        <v>0</v>
      </c>
      <c r="H408" s="198">
        <v>0</v>
      </c>
    </row>
    <row r="409" spans="1:8" ht="18" hidden="1" customHeight="1" outlineLevel="1">
      <c r="A409" s="4" t="s">
        <v>225</v>
      </c>
      <c r="B409" s="195"/>
      <c r="C409" s="196">
        <v>0</v>
      </c>
      <c r="D409" s="196">
        <v>0</v>
      </c>
      <c r="E409" s="196">
        <v>0</v>
      </c>
      <c r="F409" s="197">
        <v>0</v>
      </c>
      <c r="G409" s="197">
        <v>0</v>
      </c>
      <c r="H409" s="198">
        <v>0</v>
      </c>
    </row>
    <row r="410" spans="1:8" ht="18" customHeight="1" collapsed="1">
      <c r="A410" s="4"/>
      <c r="B410" s="195" t="s">
        <v>365</v>
      </c>
      <c r="C410" s="199">
        <f t="shared" ref="C410:H410" si="15">SUM(C386:C409)</f>
        <v>4</v>
      </c>
      <c r="D410" s="199">
        <f t="shared" si="15"/>
        <v>2</v>
      </c>
      <c r="E410" s="199">
        <f t="shared" si="15"/>
        <v>0</v>
      </c>
      <c r="F410" s="200">
        <f t="shared" si="15"/>
        <v>0</v>
      </c>
      <c r="G410" s="200">
        <f t="shared" si="15"/>
        <v>4486</v>
      </c>
      <c r="H410" s="201">
        <f t="shared" si="15"/>
        <v>0</v>
      </c>
    </row>
    <row r="411" spans="1:8" ht="18" hidden="1" customHeight="1" outlineLevel="1">
      <c r="A411" s="4" t="s">
        <v>202</v>
      </c>
      <c r="B411" s="195"/>
      <c r="C411" s="199">
        <v>0</v>
      </c>
      <c r="D411" s="199">
        <v>0</v>
      </c>
      <c r="E411" s="199">
        <v>0</v>
      </c>
      <c r="F411" s="200">
        <v>0</v>
      </c>
      <c r="G411" s="200">
        <v>0</v>
      </c>
      <c r="H411" s="201">
        <v>0</v>
      </c>
    </row>
    <row r="412" spans="1:8" ht="18" hidden="1" customHeight="1" outlineLevel="1">
      <c r="A412" s="4" t="s">
        <v>203</v>
      </c>
      <c r="B412" s="195"/>
      <c r="C412" s="199">
        <v>0</v>
      </c>
      <c r="D412" s="199">
        <v>0</v>
      </c>
      <c r="E412" s="199">
        <v>0</v>
      </c>
      <c r="F412" s="200">
        <v>0</v>
      </c>
      <c r="G412" s="200">
        <v>0</v>
      </c>
      <c r="H412" s="201">
        <v>0</v>
      </c>
    </row>
    <row r="413" spans="1:8" ht="18" hidden="1" customHeight="1" outlineLevel="1">
      <c r="A413" s="4" t="s">
        <v>204</v>
      </c>
      <c r="B413" s="195"/>
      <c r="C413" s="199">
        <v>0</v>
      </c>
      <c r="D413" s="199">
        <v>0</v>
      </c>
      <c r="E413" s="199">
        <v>0</v>
      </c>
      <c r="F413" s="200">
        <v>0</v>
      </c>
      <c r="G413" s="200">
        <v>0</v>
      </c>
      <c r="H413" s="201">
        <v>0</v>
      </c>
    </row>
    <row r="414" spans="1:8" ht="18" hidden="1" customHeight="1" outlineLevel="1">
      <c r="A414" s="4" t="s">
        <v>205</v>
      </c>
      <c r="B414" s="195"/>
      <c r="C414" s="199">
        <v>0</v>
      </c>
      <c r="D414" s="199">
        <v>0</v>
      </c>
      <c r="E414" s="199">
        <v>0</v>
      </c>
      <c r="F414" s="200">
        <v>0</v>
      </c>
      <c r="G414" s="200">
        <v>0</v>
      </c>
      <c r="H414" s="201">
        <v>0</v>
      </c>
    </row>
    <row r="415" spans="1:8" ht="18" hidden="1" customHeight="1" outlineLevel="1">
      <c r="A415" s="4" t="s">
        <v>206</v>
      </c>
      <c r="B415" s="195"/>
      <c r="C415" s="199">
        <v>0</v>
      </c>
      <c r="D415" s="199">
        <v>0</v>
      </c>
      <c r="E415" s="199">
        <v>0</v>
      </c>
      <c r="F415" s="200">
        <v>0</v>
      </c>
      <c r="G415" s="200">
        <v>0</v>
      </c>
      <c r="H415" s="201">
        <v>0</v>
      </c>
    </row>
    <row r="416" spans="1:8" ht="18" hidden="1" customHeight="1" outlineLevel="1">
      <c r="A416" s="4" t="s">
        <v>207</v>
      </c>
      <c r="B416" s="195"/>
      <c r="C416" s="199">
        <v>0</v>
      </c>
      <c r="D416" s="199">
        <v>0</v>
      </c>
      <c r="E416" s="199">
        <v>0</v>
      </c>
      <c r="F416" s="200">
        <v>0</v>
      </c>
      <c r="G416" s="200">
        <v>0</v>
      </c>
      <c r="H416" s="201">
        <v>0</v>
      </c>
    </row>
    <row r="417" spans="1:8" ht="18" hidden="1" customHeight="1" outlineLevel="1">
      <c r="A417" s="4" t="s">
        <v>208</v>
      </c>
      <c r="B417" s="195"/>
      <c r="C417" s="199">
        <v>0</v>
      </c>
      <c r="D417" s="199">
        <v>0</v>
      </c>
      <c r="E417" s="199">
        <v>0</v>
      </c>
      <c r="F417" s="200">
        <v>0</v>
      </c>
      <c r="G417" s="200">
        <v>0</v>
      </c>
      <c r="H417" s="201">
        <v>0</v>
      </c>
    </row>
    <row r="418" spans="1:8" ht="18" hidden="1" customHeight="1" outlineLevel="1">
      <c r="A418" s="4" t="s">
        <v>209</v>
      </c>
      <c r="B418" s="195"/>
      <c r="C418" s="199">
        <v>0</v>
      </c>
      <c r="D418" s="199">
        <v>0</v>
      </c>
      <c r="E418" s="199">
        <v>0</v>
      </c>
      <c r="F418" s="200">
        <v>0</v>
      </c>
      <c r="G418" s="200">
        <v>0</v>
      </c>
      <c r="H418" s="201">
        <v>0</v>
      </c>
    </row>
    <row r="419" spans="1:8" ht="18" hidden="1" customHeight="1" outlineLevel="1">
      <c r="A419" s="4" t="s">
        <v>210</v>
      </c>
      <c r="B419" s="195"/>
      <c r="C419" s="199">
        <v>0</v>
      </c>
      <c r="D419" s="199">
        <v>0</v>
      </c>
      <c r="E419" s="199">
        <v>0</v>
      </c>
      <c r="F419" s="200">
        <v>0</v>
      </c>
      <c r="G419" s="200">
        <v>0</v>
      </c>
      <c r="H419" s="201">
        <v>0</v>
      </c>
    </row>
    <row r="420" spans="1:8" ht="18" hidden="1" customHeight="1" outlineLevel="1">
      <c r="A420" s="4" t="s">
        <v>211</v>
      </c>
      <c r="B420" s="195"/>
      <c r="C420" s="199">
        <v>1</v>
      </c>
      <c r="D420" s="199">
        <v>1</v>
      </c>
      <c r="E420" s="199">
        <v>0</v>
      </c>
      <c r="F420" s="200">
        <v>0</v>
      </c>
      <c r="G420" s="200">
        <v>25</v>
      </c>
      <c r="H420" s="201">
        <v>0</v>
      </c>
    </row>
    <row r="421" spans="1:8" ht="18" hidden="1" customHeight="1" outlineLevel="1">
      <c r="A421" s="4" t="s">
        <v>212</v>
      </c>
      <c r="B421" s="195"/>
      <c r="C421" s="199">
        <v>0</v>
      </c>
      <c r="D421" s="199">
        <v>0</v>
      </c>
      <c r="E421" s="199">
        <v>0</v>
      </c>
      <c r="F421" s="200">
        <v>0</v>
      </c>
      <c r="G421" s="200">
        <v>0</v>
      </c>
      <c r="H421" s="201">
        <v>0</v>
      </c>
    </row>
    <row r="422" spans="1:8" ht="18" hidden="1" customHeight="1" outlineLevel="1">
      <c r="A422" s="4" t="s">
        <v>213</v>
      </c>
      <c r="B422" s="195"/>
      <c r="C422" s="199">
        <v>0</v>
      </c>
      <c r="D422" s="199">
        <v>0</v>
      </c>
      <c r="E422" s="199">
        <v>0</v>
      </c>
      <c r="F422" s="200">
        <v>0</v>
      </c>
      <c r="G422" s="200">
        <v>0</v>
      </c>
      <c r="H422" s="201">
        <v>0</v>
      </c>
    </row>
    <row r="423" spans="1:8" ht="18" hidden="1" customHeight="1" outlineLevel="1">
      <c r="A423" s="4" t="s">
        <v>214</v>
      </c>
      <c r="B423" s="195"/>
      <c r="C423" s="199">
        <v>0</v>
      </c>
      <c r="D423" s="199">
        <v>0</v>
      </c>
      <c r="E423" s="199">
        <v>0</v>
      </c>
      <c r="F423" s="200">
        <v>0</v>
      </c>
      <c r="G423" s="200">
        <v>0</v>
      </c>
      <c r="H423" s="201">
        <v>0</v>
      </c>
    </row>
    <row r="424" spans="1:8" ht="18" hidden="1" customHeight="1" outlineLevel="1">
      <c r="A424" s="4" t="s">
        <v>348</v>
      </c>
      <c r="B424" s="195"/>
      <c r="C424" s="199">
        <v>0</v>
      </c>
      <c r="D424" s="199">
        <v>0</v>
      </c>
      <c r="E424" s="199">
        <v>0</v>
      </c>
      <c r="F424" s="200">
        <v>0</v>
      </c>
      <c r="G424" s="200">
        <v>0</v>
      </c>
      <c r="H424" s="201">
        <v>0</v>
      </c>
    </row>
    <row r="425" spans="1:8" ht="18" hidden="1" customHeight="1" outlineLevel="1">
      <c r="A425" s="4" t="s">
        <v>216</v>
      </c>
      <c r="B425" s="195"/>
      <c r="C425" s="199">
        <v>0</v>
      </c>
      <c r="D425" s="199">
        <v>0</v>
      </c>
      <c r="E425" s="199">
        <v>0</v>
      </c>
      <c r="F425" s="200">
        <v>0</v>
      </c>
      <c r="G425" s="200">
        <v>0</v>
      </c>
      <c r="H425" s="201">
        <v>0</v>
      </c>
    </row>
    <row r="426" spans="1:8" ht="18" hidden="1" customHeight="1" outlineLevel="1">
      <c r="A426" s="4" t="s">
        <v>217</v>
      </c>
      <c r="B426" s="195"/>
      <c r="C426" s="199">
        <v>0</v>
      </c>
      <c r="D426" s="199">
        <v>0</v>
      </c>
      <c r="E426" s="199">
        <v>0</v>
      </c>
      <c r="F426" s="200">
        <v>0</v>
      </c>
      <c r="G426" s="200">
        <v>0</v>
      </c>
      <c r="H426" s="201">
        <v>0</v>
      </c>
    </row>
    <row r="427" spans="1:8" ht="18" hidden="1" customHeight="1" outlineLevel="1">
      <c r="A427" s="4" t="s">
        <v>218</v>
      </c>
      <c r="B427" s="195"/>
      <c r="C427" s="199">
        <v>0</v>
      </c>
      <c r="D427" s="199">
        <v>0</v>
      </c>
      <c r="E427" s="199">
        <v>0</v>
      </c>
      <c r="F427" s="200">
        <v>0</v>
      </c>
      <c r="G427" s="200">
        <v>0</v>
      </c>
      <c r="H427" s="201">
        <v>0</v>
      </c>
    </row>
    <row r="428" spans="1:8" ht="18" hidden="1" customHeight="1" outlineLevel="1">
      <c r="A428" s="4" t="s">
        <v>219</v>
      </c>
      <c r="B428" s="195"/>
      <c r="C428" s="199">
        <v>0</v>
      </c>
      <c r="D428" s="199">
        <v>0</v>
      </c>
      <c r="E428" s="199">
        <v>0</v>
      </c>
      <c r="F428" s="200">
        <v>0</v>
      </c>
      <c r="G428" s="200">
        <v>0</v>
      </c>
      <c r="H428" s="201">
        <v>0</v>
      </c>
    </row>
    <row r="429" spans="1:8" ht="18" hidden="1" customHeight="1" outlineLevel="1">
      <c r="A429" s="4" t="s">
        <v>220</v>
      </c>
      <c r="B429" s="195"/>
      <c r="C429" s="199">
        <v>0</v>
      </c>
      <c r="D429" s="199">
        <v>0</v>
      </c>
      <c r="E429" s="199">
        <v>0</v>
      </c>
      <c r="F429" s="200">
        <v>0</v>
      </c>
      <c r="G429" s="200">
        <v>0</v>
      </c>
      <c r="H429" s="201">
        <v>0</v>
      </c>
    </row>
    <row r="430" spans="1:8" ht="18" hidden="1" customHeight="1" outlineLevel="1">
      <c r="A430" s="4" t="s">
        <v>349</v>
      </c>
      <c r="B430" s="195"/>
      <c r="C430" s="199">
        <v>0</v>
      </c>
      <c r="D430" s="199">
        <v>0</v>
      </c>
      <c r="E430" s="199">
        <v>0</v>
      </c>
      <c r="F430" s="200">
        <v>0</v>
      </c>
      <c r="G430" s="200">
        <v>0</v>
      </c>
      <c r="H430" s="201">
        <v>0</v>
      </c>
    </row>
    <row r="431" spans="1:8" ht="18" hidden="1" customHeight="1" outlineLevel="1">
      <c r="A431" s="4" t="s">
        <v>222</v>
      </c>
      <c r="B431" s="195"/>
      <c r="C431" s="199">
        <v>0</v>
      </c>
      <c r="D431" s="199">
        <v>0</v>
      </c>
      <c r="E431" s="199">
        <v>0</v>
      </c>
      <c r="F431" s="200">
        <v>0</v>
      </c>
      <c r="G431" s="200">
        <v>0</v>
      </c>
      <c r="H431" s="201">
        <v>0</v>
      </c>
    </row>
    <row r="432" spans="1:8" ht="18" hidden="1" customHeight="1" outlineLevel="1">
      <c r="A432" s="4" t="s">
        <v>223</v>
      </c>
      <c r="B432" s="195"/>
      <c r="C432" s="199">
        <v>0</v>
      </c>
      <c r="D432" s="199">
        <v>0</v>
      </c>
      <c r="E432" s="199">
        <v>0</v>
      </c>
      <c r="F432" s="200">
        <v>0</v>
      </c>
      <c r="G432" s="200">
        <v>0</v>
      </c>
      <c r="H432" s="201">
        <v>0</v>
      </c>
    </row>
    <row r="433" spans="1:8" ht="18" hidden="1" customHeight="1" outlineLevel="1">
      <c r="A433" s="4" t="s">
        <v>224</v>
      </c>
      <c r="B433" s="195"/>
      <c r="C433" s="199">
        <v>0</v>
      </c>
      <c r="D433" s="199">
        <v>0</v>
      </c>
      <c r="E433" s="199">
        <v>0</v>
      </c>
      <c r="F433" s="200">
        <v>0</v>
      </c>
      <c r="G433" s="200">
        <v>0</v>
      </c>
      <c r="H433" s="201">
        <v>0</v>
      </c>
    </row>
    <row r="434" spans="1:8" ht="18" hidden="1" customHeight="1" outlineLevel="1">
      <c r="A434" s="4" t="s">
        <v>225</v>
      </c>
      <c r="B434" s="195"/>
      <c r="C434" s="199">
        <v>0</v>
      </c>
      <c r="D434" s="199">
        <v>0</v>
      </c>
      <c r="E434" s="199">
        <v>0</v>
      </c>
      <c r="F434" s="200">
        <v>0</v>
      </c>
      <c r="G434" s="200">
        <v>0</v>
      </c>
      <c r="H434" s="201">
        <v>0</v>
      </c>
    </row>
    <row r="435" spans="1:8" ht="18" customHeight="1" collapsed="1">
      <c r="A435" s="4"/>
      <c r="B435" s="195" t="s">
        <v>366</v>
      </c>
      <c r="C435" s="199">
        <f>SUM(C411:C434)</f>
        <v>1</v>
      </c>
      <c r="D435" s="199">
        <f t="shared" ref="D435:H435" si="16">SUM(D411:D434)</f>
        <v>1</v>
      </c>
      <c r="E435" s="199">
        <f t="shared" si="16"/>
        <v>0</v>
      </c>
      <c r="F435" s="200">
        <f t="shared" si="16"/>
        <v>0</v>
      </c>
      <c r="G435" s="200">
        <f t="shared" si="16"/>
        <v>25</v>
      </c>
      <c r="H435" s="202">
        <f t="shared" si="16"/>
        <v>0</v>
      </c>
    </row>
    <row r="436" spans="1:8" ht="18" hidden="1" customHeight="1" outlineLevel="1">
      <c r="A436" s="4" t="s">
        <v>202</v>
      </c>
      <c r="B436" s="195"/>
      <c r="C436" s="199">
        <v>0</v>
      </c>
      <c r="D436" s="199">
        <v>0</v>
      </c>
      <c r="E436" s="199">
        <v>0</v>
      </c>
      <c r="F436" s="200">
        <v>0</v>
      </c>
      <c r="G436" s="200">
        <v>0</v>
      </c>
      <c r="H436" s="201">
        <v>0</v>
      </c>
    </row>
    <row r="437" spans="1:8" ht="18" hidden="1" customHeight="1" outlineLevel="1">
      <c r="A437" s="4" t="s">
        <v>203</v>
      </c>
      <c r="B437" s="195"/>
      <c r="C437" s="199">
        <v>2</v>
      </c>
      <c r="D437" s="199">
        <v>0</v>
      </c>
      <c r="E437" s="199">
        <v>0</v>
      </c>
      <c r="F437" s="200">
        <v>0</v>
      </c>
      <c r="G437" s="200">
        <v>0</v>
      </c>
      <c r="H437" s="201">
        <v>0</v>
      </c>
    </row>
    <row r="438" spans="1:8" ht="18" hidden="1" customHeight="1" outlineLevel="1">
      <c r="A438" s="4" t="s">
        <v>204</v>
      </c>
      <c r="B438" s="195"/>
      <c r="C438" s="199">
        <v>0</v>
      </c>
      <c r="D438" s="199">
        <v>0</v>
      </c>
      <c r="E438" s="199">
        <v>0</v>
      </c>
      <c r="F438" s="200">
        <v>0</v>
      </c>
      <c r="G438" s="200">
        <v>0</v>
      </c>
      <c r="H438" s="201">
        <v>0</v>
      </c>
    </row>
    <row r="439" spans="1:8" ht="18" hidden="1" customHeight="1" outlineLevel="1">
      <c r="A439" s="4" t="s">
        <v>205</v>
      </c>
      <c r="B439" s="195"/>
      <c r="C439" s="199">
        <v>0</v>
      </c>
      <c r="D439" s="199">
        <v>0</v>
      </c>
      <c r="E439" s="199">
        <v>0</v>
      </c>
      <c r="F439" s="200">
        <v>0</v>
      </c>
      <c r="G439" s="200">
        <v>0</v>
      </c>
      <c r="H439" s="201">
        <v>0</v>
      </c>
    </row>
    <row r="440" spans="1:8" ht="18" hidden="1" customHeight="1" outlineLevel="1">
      <c r="A440" s="4" t="s">
        <v>206</v>
      </c>
      <c r="B440" s="195"/>
      <c r="C440" s="199">
        <v>0</v>
      </c>
      <c r="D440" s="199">
        <v>0</v>
      </c>
      <c r="E440" s="199">
        <v>0</v>
      </c>
      <c r="F440" s="200">
        <v>0</v>
      </c>
      <c r="G440" s="200">
        <v>0</v>
      </c>
      <c r="H440" s="202">
        <v>0</v>
      </c>
    </row>
    <row r="441" spans="1:8" ht="18" hidden="1" customHeight="1" outlineLevel="1">
      <c r="A441" s="4" t="s">
        <v>207</v>
      </c>
      <c r="B441" s="195"/>
      <c r="C441" s="199">
        <v>0</v>
      </c>
      <c r="D441" s="199">
        <v>0</v>
      </c>
      <c r="E441" s="199">
        <v>0</v>
      </c>
      <c r="F441" s="200">
        <v>0</v>
      </c>
      <c r="G441" s="200">
        <v>0</v>
      </c>
      <c r="H441" s="201">
        <v>0</v>
      </c>
    </row>
    <row r="442" spans="1:8" ht="18" hidden="1" customHeight="1" outlineLevel="1">
      <c r="A442" s="4" t="s">
        <v>208</v>
      </c>
      <c r="B442" s="195"/>
      <c r="C442" s="199">
        <v>0</v>
      </c>
      <c r="D442" s="199">
        <v>0</v>
      </c>
      <c r="E442" s="199">
        <v>0</v>
      </c>
      <c r="F442" s="200">
        <v>0</v>
      </c>
      <c r="G442" s="200">
        <v>0</v>
      </c>
      <c r="H442" s="201">
        <v>0</v>
      </c>
    </row>
    <row r="443" spans="1:8" ht="18" hidden="1" customHeight="1" outlineLevel="1">
      <c r="A443" s="4" t="s">
        <v>209</v>
      </c>
      <c r="B443" s="195"/>
      <c r="C443" s="199">
        <v>0</v>
      </c>
      <c r="D443" s="199">
        <v>0</v>
      </c>
      <c r="E443" s="199">
        <v>0</v>
      </c>
      <c r="F443" s="200">
        <v>0</v>
      </c>
      <c r="G443" s="200">
        <v>0</v>
      </c>
      <c r="H443" s="201">
        <v>0</v>
      </c>
    </row>
    <row r="444" spans="1:8" ht="18" hidden="1" customHeight="1" outlineLevel="1">
      <c r="A444" s="4" t="s">
        <v>210</v>
      </c>
      <c r="B444" s="195"/>
      <c r="C444" s="199">
        <v>0</v>
      </c>
      <c r="D444" s="199">
        <v>0</v>
      </c>
      <c r="E444" s="199">
        <v>0</v>
      </c>
      <c r="F444" s="200">
        <v>0</v>
      </c>
      <c r="G444" s="200">
        <v>0</v>
      </c>
      <c r="H444" s="201">
        <v>0</v>
      </c>
    </row>
    <row r="445" spans="1:8" ht="18" hidden="1" customHeight="1" outlineLevel="1">
      <c r="A445" s="4" t="s">
        <v>211</v>
      </c>
      <c r="B445" s="195"/>
      <c r="C445" s="199">
        <v>0</v>
      </c>
      <c r="D445" s="199">
        <v>0</v>
      </c>
      <c r="E445" s="199">
        <v>0</v>
      </c>
      <c r="F445" s="200">
        <v>0</v>
      </c>
      <c r="G445" s="200">
        <v>0</v>
      </c>
      <c r="H445" s="201">
        <v>0</v>
      </c>
    </row>
    <row r="446" spans="1:8" ht="18" hidden="1" customHeight="1" outlineLevel="1">
      <c r="A446" s="4" t="s">
        <v>212</v>
      </c>
      <c r="B446" s="195"/>
      <c r="C446" s="199">
        <v>0</v>
      </c>
      <c r="D446" s="199">
        <v>0</v>
      </c>
      <c r="E446" s="199">
        <v>0</v>
      </c>
      <c r="F446" s="200">
        <v>0</v>
      </c>
      <c r="G446" s="200">
        <v>0</v>
      </c>
      <c r="H446" s="201">
        <v>0</v>
      </c>
    </row>
    <row r="447" spans="1:8" ht="18" hidden="1" customHeight="1" outlineLevel="1">
      <c r="A447" s="4" t="s">
        <v>213</v>
      </c>
      <c r="B447" s="195"/>
      <c r="C447" s="199">
        <v>0</v>
      </c>
      <c r="D447" s="199">
        <v>0</v>
      </c>
      <c r="E447" s="199">
        <v>0</v>
      </c>
      <c r="F447" s="200">
        <v>0</v>
      </c>
      <c r="G447" s="200">
        <v>0</v>
      </c>
      <c r="H447" s="201">
        <v>0</v>
      </c>
    </row>
    <row r="448" spans="1:8" ht="18" hidden="1" customHeight="1" outlineLevel="1">
      <c r="A448" s="4" t="s">
        <v>214</v>
      </c>
      <c r="B448" s="195"/>
      <c r="C448" s="199">
        <v>0</v>
      </c>
      <c r="D448" s="199">
        <v>0</v>
      </c>
      <c r="E448" s="199">
        <v>0</v>
      </c>
      <c r="F448" s="200">
        <v>0</v>
      </c>
      <c r="G448" s="200">
        <v>0</v>
      </c>
      <c r="H448" s="201">
        <v>0</v>
      </c>
    </row>
    <row r="449" spans="1:8" ht="18" hidden="1" customHeight="1" outlineLevel="1">
      <c r="A449" s="4" t="s">
        <v>348</v>
      </c>
      <c r="B449" s="195"/>
      <c r="C449" s="199">
        <v>0</v>
      </c>
      <c r="D449" s="199">
        <v>0</v>
      </c>
      <c r="E449" s="199">
        <v>0</v>
      </c>
      <c r="F449" s="200">
        <v>0</v>
      </c>
      <c r="G449" s="200">
        <v>0</v>
      </c>
      <c r="H449" s="201">
        <v>0</v>
      </c>
    </row>
    <row r="450" spans="1:8" ht="18" hidden="1" customHeight="1" outlineLevel="1">
      <c r="A450" s="4" t="s">
        <v>216</v>
      </c>
      <c r="B450" s="195"/>
      <c r="C450" s="199">
        <v>0</v>
      </c>
      <c r="D450" s="199">
        <v>0</v>
      </c>
      <c r="E450" s="199">
        <v>0</v>
      </c>
      <c r="F450" s="200">
        <v>0</v>
      </c>
      <c r="G450" s="200">
        <v>0</v>
      </c>
      <c r="H450" s="201">
        <v>0</v>
      </c>
    </row>
    <row r="451" spans="1:8" ht="18" hidden="1" customHeight="1" outlineLevel="1">
      <c r="A451" s="4" t="s">
        <v>217</v>
      </c>
      <c r="B451" s="195"/>
      <c r="C451" s="199">
        <v>0</v>
      </c>
      <c r="D451" s="199">
        <v>0</v>
      </c>
      <c r="E451" s="199">
        <v>0</v>
      </c>
      <c r="F451" s="200">
        <v>0</v>
      </c>
      <c r="G451" s="200">
        <v>0</v>
      </c>
      <c r="H451" s="201">
        <v>0</v>
      </c>
    </row>
    <row r="452" spans="1:8" ht="18" hidden="1" customHeight="1" outlineLevel="1">
      <c r="A452" s="4" t="s">
        <v>218</v>
      </c>
      <c r="B452" s="195"/>
      <c r="C452" s="199">
        <v>0</v>
      </c>
      <c r="D452" s="199">
        <v>0</v>
      </c>
      <c r="E452" s="199">
        <v>0</v>
      </c>
      <c r="F452" s="200">
        <v>0</v>
      </c>
      <c r="G452" s="200">
        <v>0</v>
      </c>
      <c r="H452" s="201">
        <v>0</v>
      </c>
    </row>
    <row r="453" spans="1:8" ht="18" hidden="1" customHeight="1" outlineLevel="1">
      <c r="A453" s="4" t="s">
        <v>219</v>
      </c>
      <c r="B453" s="195"/>
      <c r="C453" s="199">
        <v>0</v>
      </c>
      <c r="D453" s="199">
        <v>0</v>
      </c>
      <c r="E453" s="199">
        <v>0</v>
      </c>
      <c r="F453" s="200">
        <v>0</v>
      </c>
      <c r="G453" s="200">
        <v>0</v>
      </c>
      <c r="H453" s="201">
        <v>0</v>
      </c>
    </row>
    <row r="454" spans="1:8" ht="18" hidden="1" customHeight="1" outlineLevel="1">
      <c r="A454" s="4" t="s">
        <v>220</v>
      </c>
      <c r="B454" s="195"/>
      <c r="C454" s="199">
        <v>0</v>
      </c>
      <c r="D454" s="199">
        <v>0</v>
      </c>
      <c r="E454" s="199">
        <v>0</v>
      </c>
      <c r="F454" s="200">
        <v>0</v>
      </c>
      <c r="G454" s="200">
        <v>0</v>
      </c>
      <c r="H454" s="201">
        <v>0</v>
      </c>
    </row>
    <row r="455" spans="1:8" ht="18" hidden="1" customHeight="1" outlineLevel="1">
      <c r="A455" s="4" t="s">
        <v>349</v>
      </c>
      <c r="B455" s="195"/>
      <c r="C455" s="199">
        <v>0</v>
      </c>
      <c r="D455" s="199">
        <v>0</v>
      </c>
      <c r="E455" s="199">
        <v>0</v>
      </c>
      <c r="F455" s="200">
        <v>0</v>
      </c>
      <c r="G455" s="200">
        <v>0</v>
      </c>
      <c r="H455" s="201">
        <v>0</v>
      </c>
    </row>
    <row r="456" spans="1:8" ht="18" hidden="1" customHeight="1" outlineLevel="1">
      <c r="A456" s="4" t="s">
        <v>222</v>
      </c>
      <c r="B456" s="195"/>
      <c r="C456" s="199">
        <v>0</v>
      </c>
      <c r="D456" s="199">
        <v>0</v>
      </c>
      <c r="E456" s="199">
        <v>0</v>
      </c>
      <c r="F456" s="200">
        <v>0</v>
      </c>
      <c r="G456" s="200">
        <v>0</v>
      </c>
      <c r="H456" s="201">
        <v>0</v>
      </c>
    </row>
    <row r="457" spans="1:8" ht="18" hidden="1" customHeight="1" outlineLevel="1">
      <c r="A457" s="4" t="s">
        <v>223</v>
      </c>
      <c r="B457" s="195"/>
      <c r="C457" s="199">
        <v>0</v>
      </c>
      <c r="D457" s="199">
        <v>0</v>
      </c>
      <c r="E457" s="199">
        <v>0</v>
      </c>
      <c r="F457" s="200">
        <v>0</v>
      </c>
      <c r="G457" s="200">
        <v>0</v>
      </c>
      <c r="H457" s="201">
        <v>0</v>
      </c>
    </row>
    <row r="458" spans="1:8" ht="18" hidden="1" customHeight="1" outlineLevel="1">
      <c r="A458" s="4" t="s">
        <v>224</v>
      </c>
      <c r="B458" s="195"/>
      <c r="C458" s="199">
        <v>0</v>
      </c>
      <c r="D458" s="199">
        <v>0</v>
      </c>
      <c r="E458" s="199">
        <v>0</v>
      </c>
      <c r="F458" s="200">
        <v>0</v>
      </c>
      <c r="G458" s="200">
        <v>0</v>
      </c>
      <c r="H458" s="201">
        <v>0</v>
      </c>
    </row>
    <row r="459" spans="1:8" ht="18" hidden="1" customHeight="1" outlineLevel="1">
      <c r="A459" s="4" t="s">
        <v>225</v>
      </c>
      <c r="B459" s="195"/>
      <c r="C459" s="199">
        <v>0</v>
      </c>
      <c r="D459" s="199">
        <v>0</v>
      </c>
      <c r="E459" s="199">
        <v>0</v>
      </c>
      <c r="F459" s="200">
        <v>0</v>
      </c>
      <c r="G459" s="200">
        <v>0</v>
      </c>
      <c r="H459" s="201">
        <v>0</v>
      </c>
    </row>
    <row r="460" spans="1:8" ht="18" customHeight="1" collapsed="1">
      <c r="A460" s="4"/>
      <c r="B460" s="195" t="s">
        <v>367</v>
      </c>
      <c r="C460" s="199">
        <f>SUM(C436:C459)</f>
        <v>2</v>
      </c>
      <c r="D460" s="199">
        <f t="shared" ref="D460:H460" si="17">SUM(D436:D459)</f>
        <v>0</v>
      </c>
      <c r="E460" s="199">
        <f t="shared" si="17"/>
        <v>0</v>
      </c>
      <c r="F460" s="200">
        <f t="shared" si="17"/>
        <v>0</v>
      </c>
      <c r="G460" s="200">
        <f t="shared" si="17"/>
        <v>0</v>
      </c>
      <c r="H460" s="202">
        <f t="shared" si="17"/>
        <v>0</v>
      </c>
    </row>
    <row r="461" spans="1:8" ht="18" hidden="1" customHeight="1" outlineLevel="1">
      <c r="A461" s="4" t="s">
        <v>202</v>
      </c>
      <c r="B461" s="195"/>
      <c r="C461" s="199">
        <v>0</v>
      </c>
      <c r="D461" s="199">
        <v>0</v>
      </c>
      <c r="E461" s="199">
        <v>0</v>
      </c>
      <c r="F461" s="200">
        <v>0</v>
      </c>
      <c r="G461" s="200">
        <v>0</v>
      </c>
      <c r="H461" s="201">
        <v>0</v>
      </c>
    </row>
    <row r="462" spans="1:8" ht="18" hidden="1" customHeight="1" outlineLevel="1">
      <c r="A462" s="4" t="s">
        <v>203</v>
      </c>
      <c r="B462" s="195"/>
      <c r="C462" s="199">
        <v>0</v>
      </c>
      <c r="D462" s="199">
        <v>0</v>
      </c>
      <c r="E462" s="199">
        <v>0</v>
      </c>
      <c r="F462" s="200">
        <v>0</v>
      </c>
      <c r="G462" s="200">
        <v>0</v>
      </c>
      <c r="H462" s="201">
        <v>0</v>
      </c>
    </row>
    <row r="463" spans="1:8" ht="18" hidden="1" customHeight="1" outlineLevel="1">
      <c r="A463" s="4" t="s">
        <v>204</v>
      </c>
      <c r="B463" s="195"/>
      <c r="C463" s="199">
        <v>0</v>
      </c>
      <c r="D463" s="199">
        <v>0</v>
      </c>
      <c r="E463" s="199">
        <v>0</v>
      </c>
      <c r="F463" s="200">
        <v>0</v>
      </c>
      <c r="G463" s="200">
        <v>0</v>
      </c>
      <c r="H463" s="201">
        <v>0</v>
      </c>
    </row>
    <row r="464" spans="1:8" ht="18" hidden="1" customHeight="1" outlineLevel="1">
      <c r="A464" s="4" t="s">
        <v>205</v>
      </c>
      <c r="B464" s="195"/>
      <c r="C464" s="199">
        <v>0</v>
      </c>
      <c r="D464" s="199">
        <v>0</v>
      </c>
      <c r="E464" s="199">
        <v>0</v>
      </c>
      <c r="F464" s="200">
        <v>0</v>
      </c>
      <c r="G464" s="200">
        <v>0</v>
      </c>
      <c r="H464" s="201">
        <v>0</v>
      </c>
    </row>
    <row r="465" spans="1:8" ht="18" hidden="1" customHeight="1" outlineLevel="1">
      <c r="A465" s="4" t="s">
        <v>206</v>
      </c>
      <c r="B465" s="195"/>
      <c r="C465" s="199">
        <v>0</v>
      </c>
      <c r="D465" s="199">
        <v>0</v>
      </c>
      <c r="E465" s="199">
        <v>0</v>
      </c>
      <c r="F465" s="200">
        <v>0</v>
      </c>
      <c r="G465" s="200">
        <v>0</v>
      </c>
      <c r="H465" s="201">
        <v>0</v>
      </c>
    </row>
    <row r="466" spans="1:8" ht="18" hidden="1" customHeight="1" outlineLevel="1">
      <c r="A466" s="4" t="s">
        <v>207</v>
      </c>
      <c r="B466" s="195"/>
      <c r="C466" s="199">
        <v>0</v>
      </c>
      <c r="D466" s="199">
        <v>0</v>
      </c>
      <c r="E466" s="199">
        <v>0</v>
      </c>
      <c r="F466" s="200">
        <v>0</v>
      </c>
      <c r="G466" s="200">
        <v>0</v>
      </c>
      <c r="H466" s="201">
        <v>0</v>
      </c>
    </row>
    <row r="467" spans="1:8" ht="18" hidden="1" customHeight="1" outlineLevel="1">
      <c r="A467" s="4" t="s">
        <v>208</v>
      </c>
      <c r="B467" s="195"/>
      <c r="C467" s="199">
        <v>0</v>
      </c>
      <c r="D467" s="199">
        <v>0</v>
      </c>
      <c r="E467" s="199">
        <v>0</v>
      </c>
      <c r="F467" s="200">
        <v>0</v>
      </c>
      <c r="G467" s="200">
        <v>0</v>
      </c>
      <c r="H467" s="201">
        <v>0</v>
      </c>
    </row>
    <row r="468" spans="1:8" ht="18" hidden="1" customHeight="1" outlineLevel="1">
      <c r="A468" s="4" t="s">
        <v>209</v>
      </c>
      <c r="B468" s="195"/>
      <c r="C468" s="199">
        <v>1</v>
      </c>
      <c r="D468" s="199">
        <v>1</v>
      </c>
      <c r="E468" s="199">
        <v>0</v>
      </c>
      <c r="F468" s="200">
        <v>0</v>
      </c>
      <c r="G468" s="200">
        <v>14312.5</v>
      </c>
      <c r="H468" s="201">
        <v>0</v>
      </c>
    </row>
    <row r="469" spans="1:8" ht="18" hidden="1" customHeight="1" outlineLevel="1">
      <c r="A469" s="4" t="s">
        <v>210</v>
      </c>
      <c r="B469" s="195"/>
      <c r="C469" s="199">
        <v>0</v>
      </c>
      <c r="D469" s="199">
        <v>0</v>
      </c>
      <c r="E469" s="199">
        <v>0</v>
      </c>
      <c r="F469" s="200">
        <v>0</v>
      </c>
      <c r="G469" s="200">
        <v>0</v>
      </c>
      <c r="H469" s="201">
        <v>0</v>
      </c>
    </row>
    <row r="470" spans="1:8" ht="18" hidden="1" customHeight="1" outlineLevel="1">
      <c r="A470" s="4" t="s">
        <v>211</v>
      </c>
      <c r="B470" s="195"/>
      <c r="C470" s="199">
        <v>0</v>
      </c>
      <c r="D470" s="199">
        <v>0</v>
      </c>
      <c r="E470" s="199">
        <v>0</v>
      </c>
      <c r="F470" s="200">
        <v>0</v>
      </c>
      <c r="G470" s="200">
        <v>0</v>
      </c>
      <c r="H470" s="201">
        <v>0</v>
      </c>
    </row>
    <row r="471" spans="1:8" ht="18" hidden="1" customHeight="1" outlineLevel="1">
      <c r="A471" s="4" t="s">
        <v>212</v>
      </c>
      <c r="B471" s="195"/>
      <c r="C471" s="199">
        <v>0</v>
      </c>
      <c r="D471" s="199">
        <v>0</v>
      </c>
      <c r="E471" s="199">
        <v>0</v>
      </c>
      <c r="F471" s="200">
        <v>0</v>
      </c>
      <c r="G471" s="200">
        <v>0</v>
      </c>
      <c r="H471" s="201">
        <v>0</v>
      </c>
    </row>
    <row r="472" spans="1:8" ht="18" hidden="1" customHeight="1" outlineLevel="1">
      <c r="A472" s="4" t="s">
        <v>213</v>
      </c>
      <c r="B472" s="195"/>
      <c r="C472" s="199">
        <v>0</v>
      </c>
      <c r="D472" s="199">
        <v>0</v>
      </c>
      <c r="E472" s="199">
        <v>0</v>
      </c>
      <c r="F472" s="200">
        <v>0</v>
      </c>
      <c r="G472" s="200">
        <v>0</v>
      </c>
      <c r="H472" s="201">
        <v>0</v>
      </c>
    </row>
    <row r="473" spans="1:8" ht="18" hidden="1" customHeight="1" outlineLevel="1">
      <c r="A473" s="4" t="s">
        <v>214</v>
      </c>
      <c r="B473" s="195"/>
      <c r="C473" s="199">
        <v>0</v>
      </c>
      <c r="D473" s="199">
        <v>0</v>
      </c>
      <c r="E473" s="199">
        <v>0</v>
      </c>
      <c r="F473" s="200">
        <v>0</v>
      </c>
      <c r="G473" s="200">
        <v>0</v>
      </c>
      <c r="H473" s="201">
        <v>0</v>
      </c>
    </row>
    <row r="474" spans="1:8" ht="18" hidden="1" customHeight="1" outlineLevel="1">
      <c r="A474" s="4" t="s">
        <v>348</v>
      </c>
      <c r="B474" s="195"/>
      <c r="C474" s="199">
        <v>0</v>
      </c>
      <c r="D474" s="199">
        <v>0</v>
      </c>
      <c r="E474" s="199">
        <v>0</v>
      </c>
      <c r="F474" s="200">
        <v>0</v>
      </c>
      <c r="G474" s="200">
        <v>0</v>
      </c>
      <c r="H474" s="201">
        <v>0</v>
      </c>
    </row>
    <row r="475" spans="1:8" ht="18" hidden="1" customHeight="1" outlineLevel="1">
      <c r="A475" s="4" t="s">
        <v>216</v>
      </c>
      <c r="B475" s="195"/>
      <c r="C475" s="199">
        <v>0</v>
      </c>
      <c r="D475" s="199">
        <v>0</v>
      </c>
      <c r="E475" s="199">
        <v>0</v>
      </c>
      <c r="F475" s="200">
        <v>0</v>
      </c>
      <c r="G475" s="200">
        <v>0</v>
      </c>
      <c r="H475" s="201">
        <v>0</v>
      </c>
    </row>
    <row r="476" spans="1:8" ht="18" hidden="1" customHeight="1" outlineLevel="1">
      <c r="A476" s="4" t="s">
        <v>217</v>
      </c>
      <c r="B476" s="195"/>
      <c r="C476" s="199">
        <v>0</v>
      </c>
      <c r="D476" s="199">
        <v>0</v>
      </c>
      <c r="E476" s="199">
        <v>0</v>
      </c>
      <c r="F476" s="200">
        <v>0</v>
      </c>
      <c r="G476" s="200">
        <v>0</v>
      </c>
      <c r="H476" s="201">
        <v>0</v>
      </c>
    </row>
    <row r="477" spans="1:8" ht="18" hidden="1" customHeight="1" outlineLevel="1">
      <c r="A477" s="4" t="s">
        <v>218</v>
      </c>
      <c r="B477" s="195"/>
      <c r="C477" s="199">
        <v>0</v>
      </c>
      <c r="D477" s="199">
        <v>0</v>
      </c>
      <c r="E477" s="199">
        <v>0</v>
      </c>
      <c r="F477" s="200">
        <v>0</v>
      </c>
      <c r="G477" s="200">
        <v>0</v>
      </c>
      <c r="H477" s="201">
        <v>0</v>
      </c>
    </row>
    <row r="478" spans="1:8" ht="18" hidden="1" customHeight="1" outlineLevel="1">
      <c r="A478" s="4" t="s">
        <v>219</v>
      </c>
      <c r="B478" s="195"/>
      <c r="C478" s="199">
        <v>0</v>
      </c>
      <c r="D478" s="199">
        <v>0</v>
      </c>
      <c r="E478" s="199">
        <v>0</v>
      </c>
      <c r="F478" s="200">
        <v>0</v>
      </c>
      <c r="G478" s="200">
        <v>0</v>
      </c>
      <c r="H478" s="201">
        <v>0</v>
      </c>
    </row>
    <row r="479" spans="1:8" ht="18" hidden="1" customHeight="1" outlineLevel="1">
      <c r="A479" s="4" t="s">
        <v>220</v>
      </c>
      <c r="B479" s="195"/>
      <c r="C479" s="199">
        <v>0</v>
      </c>
      <c r="D479" s="199">
        <v>0</v>
      </c>
      <c r="E479" s="199">
        <v>0</v>
      </c>
      <c r="F479" s="200">
        <v>0</v>
      </c>
      <c r="G479" s="200">
        <v>0</v>
      </c>
      <c r="H479" s="201">
        <v>0</v>
      </c>
    </row>
    <row r="480" spans="1:8" ht="18" hidden="1" customHeight="1" outlineLevel="1">
      <c r="A480" s="4" t="s">
        <v>349</v>
      </c>
      <c r="B480" s="195"/>
      <c r="C480" s="199">
        <v>0</v>
      </c>
      <c r="D480" s="199">
        <v>0</v>
      </c>
      <c r="E480" s="199">
        <v>0</v>
      </c>
      <c r="F480" s="200">
        <v>0</v>
      </c>
      <c r="G480" s="200">
        <v>0</v>
      </c>
      <c r="H480" s="201">
        <v>0</v>
      </c>
    </row>
    <row r="481" spans="1:8" ht="18" hidden="1" customHeight="1" outlineLevel="1">
      <c r="A481" s="4" t="s">
        <v>222</v>
      </c>
      <c r="B481" s="195"/>
      <c r="C481" s="199">
        <v>0</v>
      </c>
      <c r="D481" s="199">
        <v>0</v>
      </c>
      <c r="E481" s="199">
        <v>0</v>
      </c>
      <c r="F481" s="200">
        <v>0</v>
      </c>
      <c r="G481" s="200">
        <v>0</v>
      </c>
      <c r="H481" s="201">
        <v>0</v>
      </c>
    </row>
    <row r="482" spans="1:8" ht="18" hidden="1" customHeight="1" outlineLevel="1">
      <c r="A482" s="4" t="s">
        <v>223</v>
      </c>
      <c r="B482" s="195"/>
      <c r="C482" s="199">
        <v>0</v>
      </c>
      <c r="D482" s="199">
        <v>0</v>
      </c>
      <c r="E482" s="199">
        <v>0</v>
      </c>
      <c r="F482" s="200">
        <v>0</v>
      </c>
      <c r="G482" s="200">
        <v>0</v>
      </c>
      <c r="H482" s="201">
        <v>0</v>
      </c>
    </row>
    <row r="483" spans="1:8" ht="18" hidden="1" customHeight="1" outlineLevel="1">
      <c r="A483" s="4" t="s">
        <v>224</v>
      </c>
      <c r="B483" s="195"/>
      <c r="C483" s="199">
        <v>0</v>
      </c>
      <c r="D483" s="199">
        <v>0</v>
      </c>
      <c r="E483" s="199">
        <v>0</v>
      </c>
      <c r="F483" s="200">
        <v>0</v>
      </c>
      <c r="G483" s="200">
        <v>0</v>
      </c>
      <c r="H483" s="201">
        <v>0</v>
      </c>
    </row>
    <row r="484" spans="1:8" ht="18" hidden="1" customHeight="1" outlineLevel="1">
      <c r="A484" s="4" t="s">
        <v>225</v>
      </c>
      <c r="B484" s="195"/>
      <c r="C484" s="196">
        <v>0</v>
      </c>
      <c r="D484" s="196">
        <v>0</v>
      </c>
      <c r="E484" s="196">
        <v>0</v>
      </c>
      <c r="F484" s="197">
        <v>0</v>
      </c>
      <c r="G484" s="197">
        <v>0</v>
      </c>
      <c r="H484" s="198">
        <v>0</v>
      </c>
    </row>
    <row r="485" spans="1:8" ht="18" customHeight="1" collapsed="1">
      <c r="A485" s="4"/>
      <c r="B485" s="195" t="s">
        <v>368</v>
      </c>
      <c r="C485" s="199">
        <f t="shared" ref="C485:H485" si="18">SUM(C461:C484)</f>
        <v>1</v>
      </c>
      <c r="D485" s="199">
        <f t="shared" si="18"/>
        <v>1</v>
      </c>
      <c r="E485" s="199">
        <f t="shared" si="18"/>
        <v>0</v>
      </c>
      <c r="F485" s="200">
        <f t="shared" si="18"/>
        <v>0</v>
      </c>
      <c r="G485" s="200">
        <f t="shared" si="18"/>
        <v>14312.5</v>
      </c>
      <c r="H485" s="201">
        <f t="shared" si="18"/>
        <v>0</v>
      </c>
    </row>
    <row r="486" spans="1:8" ht="18" hidden="1" customHeight="1" outlineLevel="1">
      <c r="A486" s="4" t="s">
        <v>202</v>
      </c>
      <c r="B486" s="195"/>
      <c r="C486" s="196">
        <v>0</v>
      </c>
      <c r="D486" s="196">
        <v>0</v>
      </c>
      <c r="E486" s="196">
        <v>0</v>
      </c>
      <c r="F486" s="197">
        <v>0</v>
      </c>
      <c r="G486" s="197">
        <v>0</v>
      </c>
      <c r="H486" s="198">
        <v>0</v>
      </c>
    </row>
    <row r="487" spans="1:8" ht="18" hidden="1" customHeight="1" outlineLevel="1">
      <c r="A487" s="4" t="s">
        <v>203</v>
      </c>
      <c r="B487" s="195"/>
      <c r="C487" s="196">
        <v>1</v>
      </c>
      <c r="D487" s="196">
        <v>1</v>
      </c>
      <c r="E487" s="196">
        <v>0</v>
      </c>
      <c r="F487" s="197">
        <v>0</v>
      </c>
      <c r="G487" s="197">
        <v>71</v>
      </c>
      <c r="H487" s="198">
        <v>0</v>
      </c>
    </row>
    <row r="488" spans="1:8" ht="18" hidden="1" customHeight="1" outlineLevel="1">
      <c r="A488" s="4" t="s">
        <v>204</v>
      </c>
      <c r="B488" s="195"/>
      <c r="C488" s="196">
        <v>1</v>
      </c>
      <c r="D488" s="196">
        <v>0</v>
      </c>
      <c r="E488" s="196">
        <v>0</v>
      </c>
      <c r="F488" s="197">
        <v>0</v>
      </c>
      <c r="G488" s="197">
        <v>5039</v>
      </c>
      <c r="H488" s="198">
        <v>0</v>
      </c>
    </row>
    <row r="489" spans="1:8" ht="18" hidden="1" customHeight="1" outlineLevel="1">
      <c r="A489" s="4" t="s">
        <v>205</v>
      </c>
      <c r="B489" s="195"/>
      <c r="C489" s="196">
        <v>0</v>
      </c>
      <c r="D489" s="196">
        <v>0</v>
      </c>
      <c r="E489" s="196">
        <v>0</v>
      </c>
      <c r="F489" s="197">
        <v>0</v>
      </c>
      <c r="G489" s="197">
        <v>0</v>
      </c>
      <c r="H489" s="198">
        <v>0</v>
      </c>
    </row>
    <row r="490" spans="1:8" ht="18" hidden="1" customHeight="1" outlineLevel="1">
      <c r="A490" s="4" t="s">
        <v>206</v>
      </c>
      <c r="B490" s="195"/>
      <c r="C490" s="196">
        <v>0</v>
      </c>
      <c r="D490" s="196">
        <v>0</v>
      </c>
      <c r="E490" s="196">
        <v>0</v>
      </c>
      <c r="F490" s="197">
        <v>0</v>
      </c>
      <c r="G490" s="197">
        <v>0</v>
      </c>
      <c r="H490" s="198">
        <v>0</v>
      </c>
    </row>
    <row r="491" spans="1:8" ht="18" hidden="1" customHeight="1" outlineLevel="1">
      <c r="A491" s="4" t="s">
        <v>207</v>
      </c>
      <c r="B491" s="195"/>
      <c r="C491" s="196">
        <v>0</v>
      </c>
      <c r="D491" s="196">
        <v>0</v>
      </c>
      <c r="E491" s="196">
        <v>0</v>
      </c>
      <c r="F491" s="197">
        <v>0</v>
      </c>
      <c r="G491" s="197">
        <v>0</v>
      </c>
      <c r="H491" s="198">
        <v>0</v>
      </c>
    </row>
    <row r="492" spans="1:8" ht="18" hidden="1" customHeight="1" outlineLevel="1">
      <c r="A492" s="4" t="s">
        <v>208</v>
      </c>
      <c r="B492" s="195"/>
      <c r="C492" s="196">
        <v>0</v>
      </c>
      <c r="D492" s="196">
        <v>0</v>
      </c>
      <c r="E492" s="196">
        <v>0</v>
      </c>
      <c r="F492" s="197">
        <v>0</v>
      </c>
      <c r="G492" s="197">
        <v>0</v>
      </c>
      <c r="H492" s="198">
        <v>0</v>
      </c>
    </row>
    <row r="493" spans="1:8" ht="18" hidden="1" customHeight="1" outlineLevel="1">
      <c r="A493" s="4" t="s">
        <v>209</v>
      </c>
      <c r="B493" s="195"/>
      <c r="C493" s="196">
        <v>0</v>
      </c>
      <c r="D493" s="196">
        <v>0</v>
      </c>
      <c r="E493" s="196">
        <v>0</v>
      </c>
      <c r="F493" s="197">
        <v>0</v>
      </c>
      <c r="G493" s="197">
        <v>0</v>
      </c>
      <c r="H493" s="198">
        <v>0</v>
      </c>
    </row>
    <row r="494" spans="1:8" ht="18" hidden="1" customHeight="1" outlineLevel="1">
      <c r="A494" s="4" t="s">
        <v>210</v>
      </c>
      <c r="B494" s="195"/>
      <c r="C494" s="196">
        <v>0</v>
      </c>
      <c r="D494" s="196">
        <v>0</v>
      </c>
      <c r="E494" s="196">
        <v>0</v>
      </c>
      <c r="F494" s="197">
        <v>0</v>
      </c>
      <c r="G494" s="197">
        <v>0</v>
      </c>
      <c r="H494" s="198">
        <v>0</v>
      </c>
    </row>
    <row r="495" spans="1:8" ht="18" hidden="1" customHeight="1" outlineLevel="1">
      <c r="A495" s="4" t="s">
        <v>211</v>
      </c>
      <c r="B495" s="195"/>
      <c r="C495" s="196">
        <v>0</v>
      </c>
      <c r="D495" s="196">
        <v>0</v>
      </c>
      <c r="E495" s="196">
        <v>0</v>
      </c>
      <c r="F495" s="197">
        <v>0</v>
      </c>
      <c r="G495" s="197">
        <v>0</v>
      </c>
      <c r="H495" s="198">
        <v>0</v>
      </c>
    </row>
    <row r="496" spans="1:8" ht="18" hidden="1" customHeight="1" outlineLevel="1">
      <c r="A496" s="4" t="s">
        <v>212</v>
      </c>
      <c r="B496" s="195"/>
      <c r="C496" s="196">
        <v>0</v>
      </c>
      <c r="D496" s="196">
        <v>0</v>
      </c>
      <c r="E496" s="196">
        <v>0</v>
      </c>
      <c r="F496" s="197">
        <v>0</v>
      </c>
      <c r="G496" s="197">
        <v>0</v>
      </c>
      <c r="H496" s="198">
        <v>0</v>
      </c>
    </row>
    <row r="497" spans="1:8" ht="18" hidden="1" customHeight="1" outlineLevel="1">
      <c r="A497" s="4" t="s">
        <v>213</v>
      </c>
      <c r="B497" s="195"/>
      <c r="C497" s="196">
        <v>0</v>
      </c>
      <c r="D497" s="196">
        <v>0</v>
      </c>
      <c r="E497" s="196">
        <v>0</v>
      </c>
      <c r="F497" s="197">
        <v>0</v>
      </c>
      <c r="G497" s="197">
        <v>0</v>
      </c>
      <c r="H497" s="198">
        <v>0</v>
      </c>
    </row>
    <row r="498" spans="1:8" ht="18" hidden="1" customHeight="1" outlineLevel="1">
      <c r="A498" s="4" t="s">
        <v>214</v>
      </c>
      <c r="B498" s="195"/>
      <c r="C498" s="196">
        <v>0</v>
      </c>
      <c r="D498" s="196">
        <v>0</v>
      </c>
      <c r="E498" s="196">
        <v>0</v>
      </c>
      <c r="F498" s="197">
        <v>0</v>
      </c>
      <c r="G498" s="197">
        <v>0</v>
      </c>
      <c r="H498" s="198">
        <v>0</v>
      </c>
    </row>
    <row r="499" spans="1:8" ht="18" hidden="1" customHeight="1" outlineLevel="1">
      <c r="A499" s="4" t="s">
        <v>348</v>
      </c>
      <c r="B499" s="195"/>
      <c r="C499" s="196">
        <v>0</v>
      </c>
      <c r="D499" s="196">
        <v>0</v>
      </c>
      <c r="E499" s="196">
        <v>0</v>
      </c>
      <c r="F499" s="197">
        <v>0</v>
      </c>
      <c r="G499" s="197">
        <v>0</v>
      </c>
      <c r="H499" s="198">
        <v>0</v>
      </c>
    </row>
    <row r="500" spans="1:8" ht="18" hidden="1" customHeight="1" outlineLevel="1">
      <c r="A500" s="4" t="s">
        <v>216</v>
      </c>
      <c r="B500" s="195"/>
      <c r="C500" s="196">
        <v>0</v>
      </c>
      <c r="D500" s="196">
        <v>0</v>
      </c>
      <c r="E500" s="196">
        <v>0</v>
      </c>
      <c r="F500" s="197">
        <v>0</v>
      </c>
      <c r="G500" s="197">
        <v>0</v>
      </c>
      <c r="H500" s="198">
        <v>0</v>
      </c>
    </row>
    <row r="501" spans="1:8" ht="18" hidden="1" customHeight="1" outlineLevel="1">
      <c r="A501" s="4" t="s">
        <v>217</v>
      </c>
      <c r="B501" s="195"/>
      <c r="C501" s="196">
        <v>0</v>
      </c>
      <c r="D501" s="196">
        <v>0</v>
      </c>
      <c r="E501" s="196">
        <v>0</v>
      </c>
      <c r="F501" s="197">
        <v>0</v>
      </c>
      <c r="G501" s="197">
        <v>0</v>
      </c>
      <c r="H501" s="198">
        <v>0</v>
      </c>
    </row>
    <row r="502" spans="1:8" ht="18" hidden="1" customHeight="1" outlineLevel="1">
      <c r="A502" s="4" t="s">
        <v>218</v>
      </c>
      <c r="B502" s="195"/>
      <c r="C502" s="196">
        <v>0</v>
      </c>
      <c r="D502" s="196">
        <v>0</v>
      </c>
      <c r="E502" s="196">
        <v>0</v>
      </c>
      <c r="F502" s="197">
        <v>0</v>
      </c>
      <c r="G502" s="197">
        <v>0</v>
      </c>
      <c r="H502" s="198">
        <v>0</v>
      </c>
    </row>
    <row r="503" spans="1:8" ht="18" hidden="1" customHeight="1" outlineLevel="1">
      <c r="A503" s="4" t="s">
        <v>219</v>
      </c>
      <c r="B503" s="195"/>
      <c r="C503" s="196">
        <v>0</v>
      </c>
      <c r="D503" s="196">
        <v>0</v>
      </c>
      <c r="E503" s="196">
        <v>0</v>
      </c>
      <c r="F503" s="197">
        <v>0</v>
      </c>
      <c r="G503" s="197">
        <v>0</v>
      </c>
      <c r="H503" s="198">
        <v>0</v>
      </c>
    </row>
    <row r="504" spans="1:8" ht="18" hidden="1" customHeight="1" outlineLevel="1">
      <c r="A504" s="4" t="s">
        <v>220</v>
      </c>
      <c r="B504" s="195"/>
      <c r="C504" s="196">
        <v>0</v>
      </c>
      <c r="D504" s="196">
        <v>0</v>
      </c>
      <c r="E504" s="196">
        <v>0</v>
      </c>
      <c r="F504" s="197">
        <v>0</v>
      </c>
      <c r="G504" s="197">
        <v>0</v>
      </c>
      <c r="H504" s="198">
        <v>0</v>
      </c>
    </row>
    <row r="505" spans="1:8" ht="18" hidden="1" customHeight="1" outlineLevel="1">
      <c r="A505" s="4" t="s">
        <v>349</v>
      </c>
      <c r="B505" s="195"/>
      <c r="C505" s="196">
        <v>0</v>
      </c>
      <c r="D505" s="196">
        <v>0</v>
      </c>
      <c r="E505" s="196">
        <v>0</v>
      </c>
      <c r="F505" s="197">
        <v>0</v>
      </c>
      <c r="G505" s="197">
        <v>0</v>
      </c>
      <c r="H505" s="198">
        <v>0</v>
      </c>
    </row>
    <row r="506" spans="1:8" ht="18" hidden="1" customHeight="1" outlineLevel="1">
      <c r="A506" s="4" t="s">
        <v>222</v>
      </c>
      <c r="B506" s="195"/>
      <c r="C506" s="196">
        <v>0</v>
      </c>
      <c r="D506" s="196">
        <v>0</v>
      </c>
      <c r="E506" s="196">
        <v>0</v>
      </c>
      <c r="F506" s="197">
        <v>0</v>
      </c>
      <c r="G506" s="197">
        <v>0</v>
      </c>
      <c r="H506" s="198">
        <v>0</v>
      </c>
    </row>
    <row r="507" spans="1:8" ht="18" hidden="1" customHeight="1" outlineLevel="1">
      <c r="A507" s="4" t="s">
        <v>223</v>
      </c>
      <c r="B507" s="195"/>
      <c r="C507" s="196">
        <v>1</v>
      </c>
      <c r="D507" s="196">
        <v>0</v>
      </c>
      <c r="E507" s="196">
        <v>0</v>
      </c>
      <c r="F507" s="197">
        <v>0</v>
      </c>
      <c r="G507" s="197">
        <v>0</v>
      </c>
      <c r="H507" s="198">
        <v>0</v>
      </c>
    </row>
    <row r="508" spans="1:8" ht="18" hidden="1" customHeight="1" outlineLevel="1">
      <c r="A508" s="4" t="s">
        <v>224</v>
      </c>
      <c r="B508" s="195"/>
      <c r="C508" s="196">
        <v>0</v>
      </c>
      <c r="D508" s="196">
        <v>0</v>
      </c>
      <c r="E508" s="196">
        <v>0</v>
      </c>
      <c r="F508" s="197">
        <v>0</v>
      </c>
      <c r="G508" s="197">
        <v>0</v>
      </c>
      <c r="H508" s="198">
        <v>0</v>
      </c>
    </row>
    <row r="509" spans="1:8" ht="18" hidden="1" customHeight="1" outlineLevel="1">
      <c r="A509" s="4" t="s">
        <v>225</v>
      </c>
      <c r="B509" s="195"/>
      <c r="C509" s="196">
        <v>0</v>
      </c>
      <c r="D509" s="196">
        <v>0</v>
      </c>
      <c r="E509" s="196">
        <v>0</v>
      </c>
      <c r="F509" s="197">
        <v>0</v>
      </c>
      <c r="G509" s="197">
        <v>0</v>
      </c>
      <c r="H509" s="198">
        <v>0</v>
      </c>
    </row>
    <row r="510" spans="1:8" ht="18" customHeight="1" collapsed="1">
      <c r="A510" s="4"/>
      <c r="B510" s="195" t="s">
        <v>369</v>
      </c>
      <c r="C510" s="199">
        <f t="shared" ref="C510:H510" si="19">SUM(C486:C509)</f>
        <v>3</v>
      </c>
      <c r="D510" s="199">
        <f t="shared" si="19"/>
        <v>1</v>
      </c>
      <c r="E510" s="199">
        <f t="shared" si="19"/>
        <v>0</v>
      </c>
      <c r="F510" s="200">
        <f t="shared" si="19"/>
        <v>0</v>
      </c>
      <c r="G510" s="200">
        <f t="shared" si="19"/>
        <v>5110</v>
      </c>
      <c r="H510" s="201">
        <f t="shared" si="19"/>
        <v>0</v>
      </c>
    </row>
    <row r="511" spans="1:8" ht="18" hidden="1" customHeight="1" outlineLevel="1">
      <c r="A511" s="4" t="s">
        <v>202</v>
      </c>
      <c r="B511" s="195"/>
      <c r="C511" s="196">
        <v>0</v>
      </c>
      <c r="D511" s="196">
        <v>0</v>
      </c>
      <c r="E511" s="196">
        <v>0</v>
      </c>
      <c r="F511" s="197">
        <v>0</v>
      </c>
      <c r="G511" s="197">
        <v>0</v>
      </c>
      <c r="H511" s="198">
        <v>0</v>
      </c>
    </row>
    <row r="512" spans="1:8" ht="18" hidden="1" customHeight="1" outlineLevel="1">
      <c r="A512" s="4" t="s">
        <v>203</v>
      </c>
      <c r="B512" s="195"/>
      <c r="C512" s="196">
        <v>1</v>
      </c>
      <c r="D512" s="196">
        <v>0</v>
      </c>
      <c r="E512" s="196">
        <v>0</v>
      </c>
      <c r="F512" s="197">
        <v>0</v>
      </c>
      <c r="G512" s="197">
        <v>0</v>
      </c>
      <c r="H512" s="198">
        <v>0</v>
      </c>
    </row>
    <row r="513" spans="1:8" ht="18" hidden="1" customHeight="1" outlineLevel="1">
      <c r="A513" s="4" t="s">
        <v>204</v>
      </c>
      <c r="B513" s="195"/>
      <c r="C513" s="196">
        <v>0</v>
      </c>
      <c r="D513" s="196">
        <v>0</v>
      </c>
      <c r="E513" s="196">
        <v>0</v>
      </c>
      <c r="F513" s="197">
        <v>0</v>
      </c>
      <c r="G513" s="197">
        <v>0</v>
      </c>
      <c r="H513" s="198">
        <v>0</v>
      </c>
    </row>
    <row r="514" spans="1:8" ht="18" hidden="1" customHeight="1" outlineLevel="1">
      <c r="A514" s="4" t="s">
        <v>205</v>
      </c>
      <c r="B514" s="195"/>
      <c r="C514" s="196">
        <v>0</v>
      </c>
      <c r="D514" s="196">
        <v>0</v>
      </c>
      <c r="E514" s="196">
        <v>0</v>
      </c>
      <c r="F514" s="197">
        <v>0</v>
      </c>
      <c r="G514" s="197">
        <v>0</v>
      </c>
      <c r="H514" s="198">
        <v>0</v>
      </c>
    </row>
    <row r="515" spans="1:8" ht="18" hidden="1" customHeight="1" outlineLevel="1">
      <c r="A515" s="4" t="s">
        <v>206</v>
      </c>
      <c r="B515" s="195"/>
      <c r="C515" s="196">
        <v>0</v>
      </c>
      <c r="D515" s="196">
        <v>0</v>
      </c>
      <c r="E515" s="196">
        <v>0</v>
      </c>
      <c r="F515" s="197">
        <v>0</v>
      </c>
      <c r="G515" s="197">
        <v>0</v>
      </c>
      <c r="H515" s="198">
        <v>0</v>
      </c>
    </row>
    <row r="516" spans="1:8" ht="18" hidden="1" customHeight="1" outlineLevel="1">
      <c r="A516" s="4" t="s">
        <v>207</v>
      </c>
      <c r="B516" s="195"/>
      <c r="C516" s="196">
        <v>0</v>
      </c>
      <c r="D516" s="196">
        <v>0</v>
      </c>
      <c r="E516" s="196">
        <v>0</v>
      </c>
      <c r="F516" s="197">
        <v>0</v>
      </c>
      <c r="G516" s="197">
        <v>0</v>
      </c>
      <c r="H516" s="198">
        <v>0</v>
      </c>
    </row>
    <row r="517" spans="1:8" ht="18" hidden="1" customHeight="1" outlineLevel="1">
      <c r="A517" s="4" t="s">
        <v>208</v>
      </c>
      <c r="B517" s="195"/>
      <c r="C517" s="196">
        <v>0</v>
      </c>
      <c r="D517" s="196">
        <v>0</v>
      </c>
      <c r="E517" s="196">
        <v>0</v>
      </c>
      <c r="F517" s="197">
        <v>0</v>
      </c>
      <c r="G517" s="197">
        <v>0</v>
      </c>
      <c r="H517" s="198">
        <v>0</v>
      </c>
    </row>
    <row r="518" spans="1:8" ht="18" hidden="1" customHeight="1" outlineLevel="1">
      <c r="A518" s="4" t="s">
        <v>209</v>
      </c>
      <c r="B518" s="195"/>
      <c r="C518" s="196">
        <v>0</v>
      </c>
      <c r="D518" s="196">
        <v>0</v>
      </c>
      <c r="E518" s="196">
        <v>0</v>
      </c>
      <c r="F518" s="197">
        <v>0</v>
      </c>
      <c r="G518" s="197">
        <v>0</v>
      </c>
      <c r="H518" s="198">
        <v>0</v>
      </c>
    </row>
    <row r="519" spans="1:8" ht="18" hidden="1" customHeight="1" outlineLevel="1">
      <c r="A519" s="4" t="s">
        <v>210</v>
      </c>
      <c r="B519" s="195"/>
      <c r="C519" s="196">
        <v>0</v>
      </c>
      <c r="D519" s="196">
        <v>0</v>
      </c>
      <c r="E519" s="196">
        <v>0</v>
      </c>
      <c r="F519" s="197">
        <v>0</v>
      </c>
      <c r="G519" s="197">
        <v>0</v>
      </c>
      <c r="H519" s="198">
        <v>0</v>
      </c>
    </row>
    <row r="520" spans="1:8" ht="18" hidden="1" customHeight="1" outlineLevel="1">
      <c r="A520" s="4" t="s">
        <v>211</v>
      </c>
      <c r="B520" s="195"/>
      <c r="C520" s="196">
        <v>0</v>
      </c>
      <c r="D520" s="196">
        <v>0</v>
      </c>
      <c r="E520" s="196">
        <v>0</v>
      </c>
      <c r="F520" s="197">
        <v>0</v>
      </c>
      <c r="G520" s="197">
        <v>0</v>
      </c>
      <c r="H520" s="198">
        <v>0</v>
      </c>
    </row>
    <row r="521" spans="1:8" ht="18" hidden="1" customHeight="1" outlineLevel="1">
      <c r="A521" s="4" t="s">
        <v>212</v>
      </c>
      <c r="B521" s="195"/>
      <c r="C521" s="196">
        <v>0</v>
      </c>
      <c r="D521" s="196">
        <v>0</v>
      </c>
      <c r="E521" s="196">
        <v>0</v>
      </c>
      <c r="F521" s="197">
        <v>0</v>
      </c>
      <c r="G521" s="197">
        <v>0</v>
      </c>
      <c r="H521" s="198">
        <v>0</v>
      </c>
    </row>
    <row r="522" spans="1:8" ht="18" hidden="1" customHeight="1" outlineLevel="1">
      <c r="A522" s="4" t="s">
        <v>213</v>
      </c>
      <c r="B522" s="195"/>
      <c r="C522" s="196">
        <v>0</v>
      </c>
      <c r="D522" s="196">
        <v>0</v>
      </c>
      <c r="E522" s="196">
        <v>0</v>
      </c>
      <c r="F522" s="197">
        <v>0</v>
      </c>
      <c r="G522" s="197">
        <v>0</v>
      </c>
      <c r="H522" s="198">
        <v>0</v>
      </c>
    </row>
    <row r="523" spans="1:8" ht="18" hidden="1" customHeight="1" outlineLevel="1">
      <c r="A523" s="4" t="s">
        <v>214</v>
      </c>
      <c r="B523" s="195"/>
      <c r="C523" s="196">
        <v>0</v>
      </c>
      <c r="D523" s="196">
        <v>0</v>
      </c>
      <c r="E523" s="196">
        <v>0</v>
      </c>
      <c r="F523" s="197">
        <v>0</v>
      </c>
      <c r="G523" s="197">
        <v>0</v>
      </c>
      <c r="H523" s="198">
        <v>0</v>
      </c>
    </row>
    <row r="524" spans="1:8" ht="18" hidden="1" customHeight="1" outlineLevel="1">
      <c r="A524" s="4" t="s">
        <v>348</v>
      </c>
      <c r="B524" s="195"/>
      <c r="C524" s="196">
        <v>0</v>
      </c>
      <c r="D524" s="196">
        <v>0</v>
      </c>
      <c r="E524" s="196">
        <v>0</v>
      </c>
      <c r="F524" s="197">
        <v>0</v>
      </c>
      <c r="G524" s="197">
        <v>0</v>
      </c>
      <c r="H524" s="198">
        <v>0</v>
      </c>
    </row>
    <row r="525" spans="1:8" ht="18" hidden="1" customHeight="1" outlineLevel="1">
      <c r="A525" s="4" t="s">
        <v>216</v>
      </c>
      <c r="B525" s="195"/>
      <c r="C525" s="196">
        <v>0</v>
      </c>
      <c r="D525" s="196">
        <v>0</v>
      </c>
      <c r="E525" s="196">
        <v>0</v>
      </c>
      <c r="F525" s="197">
        <v>0</v>
      </c>
      <c r="G525" s="197">
        <v>0</v>
      </c>
      <c r="H525" s="198">
        <v>0</v>
      </c>
    </row>
    <row r="526" spans="1:8" ht="18" hidden="1" customHeight="1" outlineLevel="1">
      <c r="A526" s="4" t="s">
        <v>217</v>
      </c>
      <c r="B526" s="195"/>
      <c r="C526" s="196">
        <v>0</v>
      </c>
      <c r="D526" s="196">
        <v>0</v>
      </c>
      <c r="E526" s="196">
        <v>0</v>
      </c>
      <c r="F526" s="197">
        <v>0</v>
      </c>
      <c r="G526" s="197">
        <v>0</v>
      </c>
      <c r="H526" s="198">
        <v>0</v>
      </c>
    </row>
    <row r="527" spans="1:8" ht="18" hidden="1" customHeight="1" outlineLevel="1">
      <c r="A527" s="4" t="s">
        <v>218</v>
      </c>
      <c r="B527" s="195"/>
      <c r="C527" s="196">
        <v>0</v>
      </c>
      <c r="D527" s="196">
        <v>0</v>
      </c>
      <c r="E527" s="196">
        <v>0</v>
      </c>
      <c r="F527" s="197">
        <v>0</v>
      </c>
      <c r="G527" s="197">
        <v>0</v>
      </c>
      <c r="H527" s="198">
        <v>0</v>
      </c>
    </row>
    <row r="528" spans="1:8" ht="18" hidden="1" customHeight="1" outlineLevel="1">
      <c r="A528" s="4" t="s">
        <v>219</v>
      </c>
      <c r="B528" s="195"/>
      <c r="C528" s="196">
        <v>0</v>
      </c>
      <c r="D528" s="196">
        <v>0</v>
      </c>
      <c r="E528" s="196">
        <v>0</v>
      </c>
      <c r="F528" s="197">
        <v>0</v>
      </c>
      <c r="G528" s="197">
        <v>0</v>
      </c>
      <c r="H528" s="198">
        <v>0</v>
      </c>
    </row>
    <row r="529" spans="1:8" ht="18" hidden="1" customHeight="1" outlineLevel="1">
      <c r="A529" s="4" t="s">
        <v>220</v>
      </c>
      <c r="B529" s="195"/>
      <c r="C529" s="196">
        <v>0</v>
      </c>
      <c r="D529" s="196">
        <v>0</v>
      </c>
      <c r="E529" s="196">
        <v>0</v>
      </c>
      <c r="F529" s="197">
        <v>0</v>
      </c>
      <c r="G529" s="197">
        <v>0</v>
      </c>
      <c r="H529" s="198">
        <v>0</v>
      </c>
    </row>
    <row r="530" spans="1:8" ht="18" hidden="1" customHeight="1" outlineLevel="1">
      <c r="A530" s="4" t="s">
        <v>349</v>
      </c>
      <c r="B530" s="195"/>
      <c r="C530" s="196">
        <v>0</v>
      </c>
      <c r="D530" s="196">
        <v>0</v>
      </c>
      <c r="E530" s="196">
        <v>0</v>
      </c>
      <c r="F530" s="197">
        <v>0</v>
      </c>
      <c r="G530" s="197">
        <v>0</v>
      </c>
      <c r="H530" s="198">
        <v>0</v>
      </c>
    </row>
    <row r="531" spans="1:8" ht="18" hidden="1" customHeight="1" outlineLevel="1">
      <c r="A531" s="4" t="s">
        <v>222</v>
      </c>
      <c r="B531" s="195"/>
      <c r="C531" s="196">
        <v>0</v>
      </c>
      <c r="D531" s="196">
        <v>0</v>
      </c>
      <c r="E531" s="196">
        <v>0</v>
      </c>
      <c r="F531" s="197">
        <v>0</v>
      </c>
      <c r="G531" s="197">
        <v>0</v>
      </c>
      <c r="H531" s="198">
        <v>0</v>
      </c>
    </row>
    <row r="532" spans="1:8" ht="18" hidden="1" customHeight="1" outlineLevel="1">
      <c r="A532" s="4" t="s">
        <v>223</v>
      </c>
      <c r="B532" s="195"/>
      <c r="C532" s="196">
        <v>1</v>
      </c>
      <c r="D532" s="196">
        <v>0</v>
      </c>
      <c r="E532" s="196">
        <v>0</v>
      </c>
      <c r="F532" s="197">
        <v>0</v>
      </c>
      <c r="G532" s="197">
        <v>0</v>
      </c>
      <c r="H532" s="198">
        <v>0</v>
      </c>
    </row>
    <row r="533" spans="1:8" ht="18" hidden="1" customHeight="1" outlineLevel="1">
      <c r="A533" s="4" t="s">
        <v>224</v>
      </c>
      <c r="B533" s="195"/>
      <c r="C533" s="196">
        <v>0</v>
      </c>
      <c r="D533" s="196">
        <v>0</v>
      </c>
      <c r="E533" s="196">
        <v>0</v>
      </c>
      <c r="F533" s="197">
        <v>0</v>
      </c>
      <c r="G533" s="197">
        <v>0</v>
      </c>
      <c r="H533" s="198">
        <v>0</v>
      </c>
    </row>
    <row r="534" spans="1:8" ht="18" hidden="1" customHeight="1" outlineLevel="1">
      <c r="A534" s="4" t="s">
        <v>225</v>
      </c>
      <c r="B534" s="195"/>
      <c r="C534" s="196">
        <v>0</v>
      </c>
      <c r="D534" s="196">
        <v>0</v>
      </c>
      <c r="E534" s="196">
        <v>0</v>
      </c>
      <c r="F534" s="197">
        <v>0</v>
      </c>
      <c r="G534" s="197">
        <v>0</v>
      </c>
      <c r="H534" s="198">
        <v>0</v>
      </c>
    </row>
    <row r="535" spans="1:8" ht="18" customHeight="1" collapsed="1">
      <c r="A535" s="4"/>
      <c r="B535" s="195" t="s">
        <v>370</v>
      </c>
      <c r="C535" s="199">
        <f t="shared" ref="C535:H535" si="20">SUM(C511:C534)</f>
        <v>2</v>
      </c>
      <c r="D535" s="199">
        <f t="shared" si="20"/>
        <v>0</v>
      </c>
      <c r="E535" s="199">
        <f t="shared" si="20"/>
        <v>0</v>
      </c>
      <c r="F535" s="200">
        <f t="shared" si="20"/>
        <v>0</v>
      </c>
      <c r="G535" s="200">
        <f t="shared" si="20"/>
        <v>0</v>
      </c>
      <c r="H535" s="201">
        <f t="shared" si="20"/>
        <v>0</v>
      </c>
    </row>
    <row r="536" spans="1:8" ht="18" hidden="1" customHeight="1" outlineLevel="1">
      <c r="A536" s="4" t="s">
        <v>202</v>
      </c>
      <c r="B536" s="195"/>
      <c r="C536" s="196">
        <v>0</v>
      </c>
      <c r="D536" s="196">
        <v>0</v>
      </c>
      <c r="E536" s="196">
        <v>0</v>
      </c>
      <c r="F536" s="197">
        <v>0</v>
      </c>
      <c r="G536" s="197">
        <v>0</v>
      </c>
      <c r="H536" s="198">
        <v>0</v>
      </c>
    </row>
    <row r="537" spans="1:8" ht="18" hidden="1" customHeight="1" outlineLevel="1">
      <c r="A537" s="4" t="s">
        <v>203</v>
      </c>
      <c r="B537" s="195"/>
      <c r="C537" s="196">
        <v>1</v>
      </c>
      <c r="D537" s="196">
        <v>0</v>
      </c>
      <c r="E537" s="196">
        <v>0</v>
      </c>
      <c r="F537" s="197">
        <v>0</v>
      </c>
      <c r="G537" s="197">
        <v>0</v>
      </c>
      <c r="H537" s="198">
        <v>0</v>
      </c>
    </row>
    <row r="538" spans="1:8" ht="18" hidden="1" customHeight="1" outlineLevel="1">
      <c r="A538" s="4" t="s">
        <v>204</v>
      </c>
      <c r="B538" s="195"/>
      <c r="C538" s="196">
        <v>0</v>
      </c>
      <c r="D538" s="196">
        <v>0</v>
      </c>
      <c r="E538" s="196">
        <v>0</v>
      </c>
      <c r="F538" s="197">
        <v>0</v>
      </c>
      <c r="G538" s="197">
        <v>0</v>
      </c>
      <c r="H538" s="198">
        <v>0</v>
      </c>
    </row>
    <row r="539" spans="1:8" ht="18" hidden="1" customHeight="1" outlineLevel="1">
      <c r="A539" s="4" t="s">
        <v>205</v>
      </c>
      <c r="B539" s="195"/>
      <c r="C539" s="196">
        <v>0</v>
      </c>
      <c r="D539" s="196">
        <v>0</v>
      </c>
      <c r="E539" s="196">
        <v>0</v>
      </c>
      <c r="F539" s="197">
        <v>0</v>
      </c>
      <c r="G539" s="197">
        <v>0</v>
      </c>
      <c r="H539" s="198">
        <v>0</v>
      </c>
    </row>
    <row r="540" spans="1:8" ht="18" hidden="1" customHeight="1" outlineLevel="1">
      <c r="A540" s="4" t="s">
        <v>206</v>
      </c>
      <c r="B540" s="195"/>
      <c r="C540" s="196">
        <v>0</v>
      </c>
      <c r="D540" s="196">
        <v>0</v>
      </c>
      <c r="E540" s="196">
        <v>0</v>
      </c>
      <c r="F540" s="197">
        <v>0</v>
      </c>
      <c r="G540" s="197">
        <v>0</v>
      </c>
      <c r="H540" s="198">
        <v>0</v>
      </c>
    </row>
    <row r="541" spans="1:8" ht="18" hidden="1" customHeight="1" outlineLevel="1">
      <c r="A541" s="4" t="s">
        <v>207</v>
      </c>
      <c r="B541" s="195"/>
      <c r="C541" s="196">
        <v>0</v>
      </c>
      <c r="D541" s="196">
        <v>0</v>
      </c>
      <c r="E541" s="196">
        <v>0</v>
      </c>
      <c r="F541" s="197">
        <v>0</v>
      </c>
      <c r="G541" s="197">
        <v>0</v>
      </c>
      <c r="H541" s="198">
        <v>0</v>
      </c>
    </row>
    <row r="542" spans="1:8" ht="18" hidden="1" customHeight="1" outlineLevel="1">
      <c r="A542" s="4" t="s">
        <v>208</v>
      </c>
      <c r="B542" s="195"/>
      <c r="C542" s="196">
        <v>0</v>
      </c>
      <c r="D542" s="196">
        <v>0</v>
      </c>
      <c r="E542" s="196">
        <v>0</v>
      </c>
      <c r="F542" s="197">
        <v>0</v>
      </c>
      <c r="G542" s="197">
        <v>0</v>
      </c>
      <c r="H542" s="198">
        <v>0</v>
      </c>
    </row>
    <row r="543" spans="1:8" ht="18" hidden="1" customHeight="1" outlineLevel="1">
      <c r="A543" s="4" t="s">
        <v>209</v>
      </c>
      <c r="B543" s="195"/>
      <c r="C543" s="196">
        <v>1</v>
      </c>
      <c r="D543" s="196">
        <v>0</v>
      </c>
      <c r="E543" s="196">
        <v>0</v>
      </c>
      <c r="F543" s="197">
        <v>0</v>
      </c>
      <c r="G543" s="197">
        <v>0</v>
      </c>
      <c r="H543" s="198">
        <v>0</v>
      </c>
    </row>
    <row r="544" spans="1:8" ht="18" hidden="1" customHeight="1" outlineLevel="1">
      <c r="A544" s="4" t="s">
        <v>210</v>
      </c>
      <c r="B544" s="195"/>
      <c r="C544" s="196">
        <v>0</v>
      </c>
      <c r="D544" s="196">
        <v>0</v>
      </c>
      <c r="E544" s="196">
        <v>0</v>
      </c>
      <c r="F544" s="197">
        <v>0</v>
      </c>
      <c r="G544" s="197">
        <v>0</v>
      </c>
      <c r="H544" s="198">
        <v>0</v>
      </c>
    </row>
    <row r="545" spans="1:8" ht="18" hidden="1" customHeight="1" outlineLevel="1">
      <c r="A545" s="4" t="s">
        <v>211</v>
      </c>
      <c r="B545" s="195"/>
      <c r="C545" s="196">
        <v>2</v>
      </c>
      <c r="D545" s="196">
        <v>2</v>
      </c>
      <c r="E545" s="196">
        <v>0</v>
      </c>
      <c r="F545" s="197">
        <v>-8000</v>
      </c>
      <c r="G545" s="197">
        <v>505.9</v>
      </c>
      <c r="H545" s="198">
        <v>0</v>
      </c>
    </row>
    <row r="546" spans="1:8" ht="18" hidden="1" customHeight="1" outlineLevel="1">
      <c r="A546" s="4" t="s">
        <v>212</v>
      </c>
      <c r="B546" s="195"/>
      <c r="C546" s="196">
        <v>0</v>
      </c>
      <c r="D546" s="196">
        <v>0</v>
      </c>
      <c r="E546" s="196">
        <v>0</v>
      </c>
      <c r="F546" s="197">
        <v>0</v>
      </c>
      <c r="G546" s="197">
        <v>0</v>
      </c>
      <c r="H546" s="198">
        <v>0</v>
      </c>
    </row>
    <row r="547" spans="1:8" ht="18" hidden="1" customHeight="1" outlineLevel="1">
      <c r="A547" s="4" t="s">
        <v>213</v>
      </c>
      <c r="B547" s="195"/>
      <c r="C547" s="196">
        <v>0</v>
      </c>
      <c r="D547" s="196">
        <v>0</v>
      </c>
      <c r="E547" s="196">
        <v>0</v>
      </c>
      <c r="F547" s="197">
        <v>0</v>
      </c>
      <c r="G547" s="197">
        <v>0</v>
      </c>
      <c r="H547" s="198">
        <v>0</v>
      </c>
    </row>
    <row r="548" spans="1:8" ht="18" hidden="1" customHeight="1" outlineLevel="1">
      <c r="A548" s="4" t="s">
        <v>214</v>
      </c>
      <c r="B548" s="195"/>
      <c r="C548" s="196">
        <v>0</v>
      </c>
      <c r="D548" s="196">
        <v>0</v>
      </c>
      <c r="E548" s="196">
        <v>0</v>
      </c>
      <c r="F548" s="197">
        <v>0</v>
      </c>
      <c r="G548" s="197">
        <v>0</v>
      </c>
      <c r="H548" s="198">
        <v>0</v>
      </c>
    </row>
    <row r="549" spans="1:8" ht="18" hidden="1" customHeight="1" outlineLevel="1">
      <c r="A549" s="4" t="s">
        <v>348</v>
      </c>
      <c r="B549" s="195"/>
      <c r="C549" s="196">
        <v>0</v>
      </c>
      <c r="D549" s="196">
        <v>0</v>
      </c>
      <c r="E549" s="196">
        <v>0</v>
      </c>
      <c r="F549" s="197">
        <v>0</v>
      </c>
      <c r="G549" s="197">
        <v>0</v>
      </c>
      <c r="H549" s="198">
        <v>0</v>
      </c>
    </row>
    <row r="550" spans="1:8" ht="18" hidden="1" customHeight="1" outlineLevel="1">
      <c r="A550" s="4" t="s">
        <v>216</v>
      </c>
      <c r="B550" s="195"/>
      <c r="C550" s="196">
        <v>0</v>
      </c>
      <c r="D550" s="196">
        <v>0</v>
      </c>
      <c r="E550" s="196">
        <v>0</v>
      </c>
      <c r="F550" s="197">
        <v>0</v>
      </c>
      <c r="G550" s="197">
        <v>0</v>
      </c>
      <c r="H550" s="198">
        <v>0</v>
      </c>
    </row>
    <row r="551" spans="1:8" ht="18" hidden="1" customHeight="1" outlineLevel="1">
      <c r="A551" s="4" t="s">
        <v>217</v>
      </c>
      <c r="B551" s="195"/>
      <c r="C551" s="196">
        <v>0</v>
      </c>
      <c r="D551" s="196">
        <v>0</v>
      </c>
      <c r="E551" s="196">
        <v>0</v>
      </c>
      <c r="F551" s="197">
        <v>0</v>
      </c>
      <c r="G551" s="197">
        <v>0</v>
      </c>
      <c r="H551" s="198">
        <v>0</v>
      </c>
    </row>
    <row r="552" spans="1:8" ht="18" hidden="1" customHeight="1" outlineLevel="1">
      <c r="A552" s="4" t="s">
        <v>218</v>
      </c>
      <c r="B552" s="195"/>
      <c r="C552" s="196">
        <v>0</v>
      </c>
      <c r="D552" s="196">
        <v>0</v>
      </c>
      <c r="E552" s="196">
        <v>0</v>
      </c>
      <c r="F552" s="197">
        <v>0</v>
      </c>
      <c r="G552" s="197">
        <v>0</v>
      </c>
      <c r="H552" s="198">
        <v>0</v>
      </c>
    </row>
    <row r="553" spans="1:8" ht="18" hidden="1" customHeight="1" outlineLevel="1">
      <c r="A553" s="4" t="s">
        <v>219</v>
      </c>
      <c r="B553" s="195"/>
      <c r="C553" s="196">
        <v>0</v>
      </c>
      <c r="D553" s="196">
        <v>0</v>
      </c>
      <c r="E553" s="196">
        <v>0</v>
      </c>
      <c r="F553" s="197">
        <v>0</v>
      </c>
      <c r="G553" s="197">
        <v>0</v>
      </c>
      <c r="H553" s="198">
        <v>0</v>
      </c>
    </row>
    <row r="554" spans="1:8" ht="18" hidden="1" customHeight="1" outlineLevel="1">
      <c r="A554" s="4" t="s">
        <v>220</v>
      </c>
      <c r="B554" s="195"/>
      <c r="C554" s="196">
        <v>0</v>
      </c>
      <c r="D554" s="196">
        <v>0</v>
      </c>
      <c r="E554" s="196">
        <v>0</v>
      </c>
      <c r="F554" s="197">
        <v>0</v>
      </c>
      <c r="G554" s="197">
        <v>0</v>
      </c>
      <c r="H554" s="198">
        <v>0</v>
      </c>
    </row>
    <row r="555" spans="1:8" ht="18" hidden="1" customHeight="1" outlineLevel="1">
      <c r="A555" s="4" t="s">
        <v>349</v>
      </c>
      <c r="B555" s="195"/>
      <c r="C555" s="196">
        <v>0</v>
      </c>
      <c r="D555" s="196">
        <v>0</v>
      </c>
      <c r="E555" s="196">
        <v>0</v>
      </c>
      <c r="F555" s="197">
        <v>0</v>
      </c>
      <c r="G555" s="197">
        <v>0</v>
      </c>
      <c r="H555" s="198">
        <v>0</v>
      </c>
    </row>
    <row r="556" spans="1:8" ht="18" hidden="1" customHeight="1" outlineLevel="1">
      <c r="A556" s="4" t="s">
        <v>222</v>
      </c>
      <c r="B556" s="195"/>
      <c r="C556" s="196">
        <v>0</v>
      </c>
      <c r="D556" s="196">
        <v>0</v>
      </c>
      <c r="E556" s="196">
        <v>0</v>
      </c>
      <c r="F556" s="197">
        <v>0</v>
      </c>
      <c r="G556" s="197">
        <v>0</v>
      </c>
      <c r="H556" s="198">
        <v>0</v>
      </c>
    </row>
    <row r="557" spans="1:8" ht="18" hidden="1" customHeight="1" outlineLevel="1">
      <c r="A557" s="4" t="s">
        <v>223</v>
      </c>
      <c r="B557" s="195"/>
      <c r="C557" s="196">
        <v>1</v>
      </c>
      <c r="D557" s="196">
        <v>0</v>
      </c>
      <c r="E557" s="196">
        <v>0</v>
      </c>
      <c r="F557" s="197">
        <v>0</v>
      </c>
      <c r="G557" s="197">
        <v>0</v>
      </c>
      <c r="H557" s="198">
        <v>0</v>
      </c>
    </row>
    <row r="558" spans="1:8" ht="18" hidden="1" customHeight="1" outlineLevel="1">
      <c r="A558" s="4" t="s">
        <v>224</v>
      </c>
      <c r="B558" s="195"/>
      <c r="C558" s="196">
        <v>0</v>
      </c>
      <c r="D558" s="196">
        <v>0</v>
      </c>
      <c r="E558" s="196">
        <v>0</v>
      </c>
      <c r="F558" s="197">
        <v>0</v>
      </c>
      <c r="G558" s="197">
        <v>0</v>
      </c>
      <c r="H558" s="198">
        <v>0</v>
      </c>
    </row>
    <row r="559" spans="1:8" ht="18" hidden="1" customHeight="1" outlineLevel="1">
      <c r="A559" s="4" t="s">
        <v>225</v>
      </c>
      <c r="B559" s="195"/>
      <c r="C559" s="196">
        <v>0</v>
      </c>
      <c r="D559" s="196">
        <v>0</v>
      </c>
      <c r="E559" s="196">
        <v>0</v>
      </c>
      <c r="F559" s="197">
        <v>0</v>
      </c>
      <c r="G559" s="197">
        <v>0</v>
      </c>
      <c r="H559" s="198">
        <v>0</v>
      </c>
    </row>
    <row r="560" spans="1:8" ht="18" customHeight="1" collapsed="1">
      <c r="A560" s="4"/>
      <c r="B560" s="195" t="s">
        <v>371</v>
      </c>
      <c r="C560" s="199">
        <f t="shared" ref="C560:H560" si="21">SUM(C536:C559)</f>
        <v>5</v>
      </c>
      <c r="D560" s="199">
        <f t="shared" si="21"/>
        <v>2</v>
      </c>
      <c r="E560" s="199">
        <f t="shared" si="21"/>
        <v>0</v>
      </c>
      <c r="F560" s="200">
        <f t="shared" si="21"/>
        <v>-8000</v>
      </c>
      <c r="G560" s="200">
        <f t="shared" si="21"/>
        <v>505.9</v>
      </c>
      <c r="H560" s="201">
        <f t="shared" si="21"/>
        <v>0</v>
      </c>
    </row>
    <row r="561" spans="1:8" ht="18" hidden="1" customHeight="1" outlineLevel="1">
      <c r="A561" s="4" t="s">
        <v>202</v>
      </c>
      <c r="B561" s="195"/>
      <c r="C561" s="196">
        <v>0</v>
      </c>
      <c r="D561" s="196">
        <v>0</v>
      </c>
      <c r="E561" s="196">
        <v>0</v>
      </c>
      <c r="F561" s="197">
        <v>0</v>
      </c>
      <c r="G561" s="197">
        <v>0</v>
      </c>
      <c r="H561" s="198">
        <v>0</v>
      </c>
    </row>
    <row r="562" spans="1:8" ht="18" hidden="1" customHeight="1" outlineLevel="1">
      <c r="A562" s="4" t="s">
        <v>203</v>
      </c>
      <c r="B562" s="195"/>
      <c r="C562" s="196">
        <v>0</v>
      </c>
      <c r="D562" s="196">
        <v>0</v>
      </c>
      <c r="E562" s="196">
        <v>0</v>
      </c>
      <c r="F562" s="197">
        <v>0</v>
      </c>
      <c r="G562" s="197">
        <v>0</v>
      </c>
      <c r="H562" s="198">
        <v>0</v>
      </c>
    </row>
    <row r="563" spans="1:8" ht="18" hidden="1" customHeight="1" outlineLevel="1">
      <c r="A563" s="4" t="s">
        <v>204</v>
      </c>
      <c r="B563" s="195"/>
      <c r="C563" s="196">
        <v>0</v>
      </c>
      <c r="D563" s="196">
        <v>0</v>
      </c>
      <c r="E563" s="196">
        <v>0</v>
      </c>
      <c r="F563" s="197">
        <v>0</v>
      </c>
      <c r="G563" s="197">
        <v>0</v>
      </c>
      <c r="H563" s="198">
        <v>0</v>
      </c>
    </row>
    <row r="564" spans="1:8" ht="18" hidden="1" customHeight="1" outlineLevel="1">
      <c r="A564" s="4" t="s">
        <v>205</v>
      </c>
      <c r="B564" s="195"/>
      <c r="C564" s="196">
        <v>0</v>
      </c>
      <c r="D564" s="196">
        <v>0</v>
      </c>
      <c r="E564" s="196">
        <v>0</v>
      </c>
      <c r="F564" s="197">
        <v>0</v>
      </c>
      <c r="G564" s="197">
        <v>0</v>
      </c>
      <c r="H564" s="198">
        <v>0</v>
      </c>
    </row>
    <row r="565" spans="1:8" ht="18" hidden="1" customHeight="1" outlineLevel="1">
      <c r="A565" s="4" t="s">
        <v>206</v>
      </c>
      <c r="B565" s="195"/>
      <c r="C565" s="196">
        <v>0</v>
      </c>
      <c r="D565" s="196">
        <v>0</v>
      </c>
      <c r="E565" s="196">
        <v>0</v>
      </c>
      <c r="F565" s="197">
        <v>0</v>
      </c>
      <c r="G565" s="197">
        <v>0</v>
      </c>
      <c r="H565" s="198">
        <v>0</v>
      </c>
    </row>
    <row r="566" spans="1:8" ht="18" hidden="1" customHeight="1" outlineLevel="1">
      <c r="A566" s="4" t="s">
        <v>207</v>
      </c>
      <c r="B566" s="195"/>
      <c r="C566" s="196">
        <v>0</v>
      </c>
      <c r="D566" s="196">
        <v>0</v>
      </c>
      <c r="E566" s="196">
        <v>0</v>
      </c>
      <c r="F566" s="197">
        <v>0</v>
      </c>
      <c r="G566" s="197">
        <v>0</v>
      </c>
      <c r="H566" s="198">
        <v>0</v>
      </c>
    </row>
    <row r="567" spans="1:8" ht="18" hidden="1" customHeight="1" outlineLevel="1">
      <c r="A567" s="4" t="s">
        <v>208</v>
      </c>
      <c r="B567" s="195"/>
      <c r="C567" s="196">
        <v>0</v>
      </c>
      <c r="D567" s="196">
        <v>0</v>
      </c>
      <c r="E567" s="196">
        <v>0</v>
      </c>
      <c r="F567" s="197">
        <v>0</v>
      </c>
      <c r="G567" s="197">
        <v>0</v>
      </c>
      <c r="H567" s="198">
        <v>0</v>
      </c>
    </row>
    <row r="568" spans="1:8" ht="18" hidden="1" customHeight="1" outlineLevel="1">
      <c r="A568" s="4" t="s">
        <v>209</v>
      </c>
      <c r="B568" s="195"/>
      <c r="C568" s="196">
        <v>0</v>
      </c>
      <c r="D568" s="196">
        <v>0</v>
      </c>
      <c r="E568" s="196">
        <v>0</v>
      </c>
      <c r="F568" s="197">
        <v>0</v>
      </c>
      <c r="G568" s="197">
        <v>0</v>
      </c>
      <c r="H568" s="198">
        <v>0</v>
      </c>
    </row>
    <row r="569" spans="1:8" ht="18" hidden="1" customHeight="1" outlineLevel="1">
      <c r="A569" s="4" t="s">
        <v>210</v>
      </c>
      <c r="B569" s="195"/>
      <c r="C569" s="196">
        <v>0</v>
      </c>
      <c r="D569" s="196">
        <v>0</v>
      </c>
      <c r="E569" s="196">
        <v>0</v>
      </c>
      <c r="F569" s="197">
        <v>0</v>
      </c>
      <c r="G569" s="197">
        <v>0</v>
      </c>
      <c r="H569" s="198">
        <v>0</v>
      </c>
    </row>
    <row r="570" spans="1:8" ht="18" hidden="1" customHeight="1" outlineLevel="1">
      <c r="A570" s="4" t="s">
        <v>211</v>
      </c>
      <c r="B570" s="195"/>
      <c r="C570" s="196">
        <v>1</v>
      </c>
      <c r="D570" s="196">
        <v>0</v>
      </c>
      <c r="E570" s="196">
        <v>0</v>
      </c>
      <c r="F570" s="197">
        <v>0</v>
      </c>
      <c r="G570" s="197">
        <v>0</v>
      </c>
      <c r="H570" s="198">
        <v>0</v>
      </c>
    </row>
    <row r="571" spans="1:8" ht="18" hidden="1" customHeight="1" outlineLevel="1">
      <c r="A571" s="4" t="s">
        <v>212</v>
      </c>
      <c r="B571" s="195"/>
      <c r="C571" s="196">
        <v>0</v>
      </c>
      <c r="D571" s="196">
        <v>0</v>
      </c>
      <c r="E571" s="196">
        <v>0</v>
      </c>
      <c r="F571" s="197">
        <v>0</v>
      </c>
      <c r="G571" s="197">
        <v>0</v>
      </c>
      <c r="H571" s="198">
        <v>0</v>
      </c>
    </row>
    <row r="572" spans="1:8" ht="18" hidden="1" customHeight="1" outlineLevel="1">
      <c r="A572" s="4" t="s">
        <v>213</v>
      </c>
      <c r="B572" s="195"/>
      <c r="C572" s="196">
        <v>0</v>
      </c>
      <c r="D572" s="196">
        <v>0</v>
      </c>
      <c r="E572" s="196">
        <v>0</v>
      </c>
      <c r="F572" s="197">
        <v>0</v>
      </c>
      <c r="G572" s="197">
        <v>0</v>
      </c>
      <c r="H572" s="198">
        <v>0</v>
      </c>
    </row>
    <row r="573" spans="1:8" ht="18" hidden="1" customHeight="1" outlineLevel="1">
      <c r="A573" s="4" t="s">
        <v>214</v>
      </c>
      <c r="B573" s="195"/>
      <c r="C573" s="196">
        <v>0</v>
      </c>
      <c r="D573" s="196">
        <v>0</v>
      </c>
      <c r="E573" s="196">
        <v>0</v>
      </c>
      <c r="F573" s="197">
        <v>0</v>
      </c>
      <c r="G573" s="197">
        <v>0</v>
      </c>
      <c r="H573" s="198">
        <v>0</v>
      </c>
    </row>
    <row r="574" spans="1:8" ht="18" hidden="1" customHeight="1" outlineLevel="1">
      <c r="A574" s="4" t="s">
        <v>348</v>
      </c>
      <c r="B574" s="195"/>
      <c r="C574" s="196">
        <v>0</v>
      </c>
      <c r="D574" s="196">
        <v>0</v>
      </c>
      <c r="E574" s="196">
        <v>0</v>
      </c>
      <c r="F574" s="197">
        <v>0</v>
      </c>
      <c r="G574" s="197">
        <v>0</v>
      </c>
      <c r="H574" s="198">
        <v>0</v>
      </c>
    </row>
    <row r="575" spans="1:8" ht="18" hidden="1" customHeight="1" outlineLevel="1">
      <c r="A575" s="4" t="s">
        <v>216</v>
      </c>
      <c r="B575" s="195"/>
      <c r="C575" s="196">
        <v>0</v>
      </c>
      <c r="D575" s="196">
        <v>0</v>
      </c>
      <c r="E575" s="196">
        <v>0</v>
      </c>
      <c r="F575" s="197">
        <v>0</v>
      </c>
      <c r="G575" s="197">
        <v>0</v>
      </c>
      <c r="H575" s="198">
        <v>0</v>
      </c>
    </row>
    <row r="576" spans="1:8" ht="18" hidden="1" customHeight="1" outlineLevel="1">
      <c r="A576" s="4" t="s">
        <v>217</v>
      </c>
      <c r="B576" s="195"/>
      <c r="C576" s="196">
        <v>0</v>
      </c>
      <c r="D576" s="196">
        <v>0</v>
      </c>
      <c r="E576" s="196">
        <v>0</v>
      </c>
      <c r="F576" s="197">
        <v>0</v>
      </c>
      <c r="G576" s="197">
        <v>0</v>
      </c>
      <c r="H576" s="198">
        <v>0</v>
      </c>
    </row>
    <row r="577" spans="1:8" ht="18" hidden="1" customHeight="1" outlineLevel="1">
      <c r="A577" s="4" t="s">
        <v>218</v>
      </c>
      <c r="B577" s="195"/>
      <c r="C577" s="196">
        <v>0</v>
      </c>
      <c r="D577" s="196">
        <v>0</v>
      </c>
      <c r="E577" s="196">
        <v>0</v>
      </c>
      <c r="F577" s="197">
        <v>0</v>
      </c>
      <c r="G577" s="197">
        <v>0</v>
      </c>
      <c r="H577" s="198">
        <v>0</v>
      </c>
    </row>
    <row r="578" spans="1:8" ht="18" hidden="1" customHeight="1" outlineLevel="1">
      <c r="A578" s="4" t="s">
        <v>219</v>
      </c>
      <c r="B578" s="195"/>
      <c r="C578" s="196">
        <v>0</v>
      </c>
      <c r="D578" s="196">
        <v>0</v>
      </c>
      <c r="E578" s="196">
        <v>0</v>
      </c>
      <c r="F578" s="197">
        <v>0</v>
      </c>
      <c r="G578" s="197">
        <v>0</v>
      </c>
      <c r="H578" s="198">
        <v>0</v>
      </c>
    </row>
    <row r="579" spans="1:8" ht="18" hidden="1" customHeight="1" outlineLevel="1">
      <c r="A579" s="4" t="s">
        <v>220</v>
      </c>
      <c r="B579" s="195"/>
      <c r="C579" s="196">
        <v>0</v>
      </c>
      <c r="D579" s="196">
        <v>0</v>
      </c>
      <c r="E579" s="196">
        <v>0</v>
      </c>
      <c r="F579" s="197">
        <v>0</v>
      </c>
      <c r="G579" s="197">
        <v>0</v>
      </c>
      <c r="H579" s="198">
        <v>0</v>
      </c>
    </row>
    <row r="580" spans="1:8" ht="18" hidden="1" customHeight="1" outlineLevel="1">
      <c r="A580" s="4" t="s">
        <v>349</v>
      </c>
      <c r="B580" s="195"/>
      <c r="C580" s="196">
        <v>0</v>
      </c>
      <c r="D580" s="196">
        <v>0</v>
      </c>
      <c r="E580" s="196">
        <v>0</v>
      </c>
      <c r="F580" s="197">
        <v>0</v>
      </c>
      <c r="G580" s="197">
        <v>0</v>
      </c>
      <c r="H580" s="198">
        <v>0</v>
      </c>
    </row>
    <row r="581" spans="1:8" ht="18" hidden="1" customHeight="1" outlineLevel="1">
      <c r="A581" s="4" t="s">
        <v>222</v>
      </c>
      <c r="B581" s="195"/>
      <c r="C581" s="196">
        <v>0</v>
      </c>
      <c r="D581" s="196">
        <v>0</v>
      </c>
      <c r="E581" s="196">
        <v>0</v>
      </c>
      <c r="F581" s="197">
        <v>0</v>
      </c>
      <c r="G581" s="197">
        <v>0</v>
      </c>
      <c r="H581" s="198">
        <v>0</v>
      </c>
    </row>
    <row r="582" spans="1:8" ht="18" hidden="1" customHeight="1" outlineLevel="1">
      <c r="A582" s="4" t="s">
        <v>223</v>
      </c>
      <c r="B582" s="195"/>
      <c r="C582" s="196">
        <v>0</v>
      </c>
      <c r="D582" s="196">
        <v>0</v>
      </c>
      <c r="E582" s="196">
        <v>0</v>
      </c>
      <c r="F582" s="197">
        <v>0</v>
      </c>
      <c r="G582" s="197">
        <v>0</v>
      </c>
      <c r="H582" s="198">
        <v>0</v>
      </c>
    </row>
    <row r="583" spans="1:8" ht="18" hidden="1" customHeight="1" outlineLevel="1">
      <c r="A583" s="4" t="s">
        <v>224</v>
      </c>
      <c r="B583" s="195"/>
      <c r="C583" s="196">
        <v>0</v>
      </c>
      <c r="D583" s="196">
        <v>0</v>
      </c>
      <c r="E583" s="196">
        <v>0</v>
      </c>
      <c r="F583" s="197">
        <v>0</v>
      </c>
      <c r="G583" s="197">
        <v>0</v>
      </c>
      <c r="H583" s="198">
        <v>0</v>
      </c>
    </row>
    <row r="584" spans="1:8" ht="18" hidden="1" customHeight="1" outlineLevel="1">
      <c r="A584" s="4" t="s">
        <v>225</v>
      </c>
      <c r="B584" s="195"/>
      <c r="C584" s="196">
        <v>0</v>
      </c>
      <c r="D584" s="196">
        <v>0</v>
      </c>
      <c r="E584" s="196">
        <v>0</v>
      </c>
      <c r="F584" s="197">
        <v>0</v>
      </c>
      <c r="G584" s="197">
        <v>0</v>
      </c>
      <c r="H584" s="198">
        <v>0</v>
      </c>
    </row>
    <row r="585" spans="1:8" ht="18" customHeight="1" collapsed="1">
      <c r="A585" s="4"/>
      <c r="B585" s="195" t="s">
        <v>372</v>
      </c>
      <c r="C585" s="199">
        <f t="shared" ref="C585:H585" si="22">SUM(C561:C584)</f>
        <v>1</v>
      </c>
      <c r="D585" s="199">
        <f t="shared" si="22"/>
        <v>0</v>
      </c>
      <c r="E585" s="199">
        <f t="shared" si="22"/>
        <v>0</v>
      </c>
      <c r="F585" s="200">
        <f t="shared" si="22"/>
        <v>0</v>
      </c>
      <c r="G585" s="200">
        <f t="shared" si="22"/>
        <v>0</v>
      </c>
      <c r="H585" s="201">
        <f t="shared" si="22"/>
        <v>0</v>
      </c>
    </row>
    <row r="586" spans="1:8" ht="18" hidden="1" customHeight="1" outlineLevel="1">
      <c r="A586" s="4" t="s">
        <v>202</v>
      </c>
      <c r="B586" s="195"/>
      <c r="C586" s="199">
        <v>0</v>
      </c>
      <c r="D586" s="199">
        <v>0</v>
      </c>
      <c r="E586" s="199">
        <v>0</v>
      </c>
      <c r="F586" s="200">
        <v>0</v>
      </c>
      <c r="G586" s="200">
        <v>0</v>
      </c>
      <c r="H586" s="201">
        <v>0</v>
      </c>
    </row>
    <row r="587" spans="1:8" ht="18" hidden="1" customHeight="1" outlineLevel="1">
      <c r="A587" s="4" t="s">
        <v>203</v>
      </c>
      <c r="B587" s="195"/>
      <c r="C587" s="199">
        <v>0</v>
      </c>
      <c r="D587" s="199">
        <v>0</v>
      </c>
      <c r="E587" s="199">
        <v>0</v>
      </c>
      <c r="F587" s="200">
        <v>0</v>
      </c>
      <c r="G587" s="200">
        <v>0</v>
      </c>
      <c r="H587" s="201">
        <v>0</v>
      </c>
    </row>
    <row r="588" spans="1:8" ht="18" hidden="1" customHeight="1" outlineLevel="1">
      <c r="A588" s="4" t="s">
        <v>204</v>
      </c>
      <c r="B588" s="195"/>
      <c r="C588" s="199">
        <v>0</v>
      </c>
      <c r="D588" s="199">
        <v>0</v>
      </c>
      <c r="E588" s="199">
        <v>0</v>
      </c>
      <c r="F588" s="200">
        <v>0</v>
      </c>
      <c r="G588" s="200">
        <v>0</v>
      </c>
      <c r="H588" s="201">
        <v>0</v>
      </c>
    </row>
    <row r="589" spans="1:8" ht="18" hidden="1" customHeight="1" outlineLevel="1">
      <c r="A589" s="4" t="s">
        <v>205</v>
      </c>
      <c r="B589" s="195"/>
      <c r="C589" s="199">
        <v>0</v>
      </c>
      <c r="D589" s="199">
        <v>0</v>
      </c>
      <c r="E589" s="199">
        <v>0</v>
      </c>
      <c r="F589" s="200">
        <v>0</v>
      </c>
      <c r="G589" s="200">
        <v>0</v>
      </c>
      <c r="H589" s="201">
        <v>0</v>
      </c>
    </row>
    <row r="590" spans="1:8" ht="18" hidden="1" customHeight="1" outlineLevel="1">
      <c r="A590" s="4" t="s">
        <v>206</v>
      </c>
      <c r="B590" s="195"/>
      <c r="C590" s="199">
        <v>0</v>
      </c>
      <c r="D590" s="199">
        <v>0</v>
      </c>
      <c r="E590" s="199">
        <v>0</v>
      </c>
      <c r="F590" s="200">
        <v>0</v>
      </c>
      <c r="G590" s="200">
        <v>0</v>
      </c>
      <c r="H590" s="201">
        <v>0</v>
      </c>
    </row>
    <row r="591" spans="1:8" ht="18" hidden="1" customHeight="1" outlineLevel="1">
      <c r="A591" s="4" t="s">
        <v>207</v>
      </c>
      <c r="B591" s="195"/>
      <c r="C591" s="199">
        <v>0</v>
      </c>
      <c r="D591" s="199">
        <v>0</v>
      </c>
      <c r="E591" s="199">
        <v>0</v>
      </c>
      <c r="F591" s="200">
        <v>0</v>
      </c>
      <c r="G591" s="200">
        <v>0</v>
      </c>
      <c r="H591" s="201">
        <v>0</v>
      </c>
    </row>
    <row r="592" spans="1:8" ht="18" hidden="1" customHeight="1" outlineLevel="1">
      <c r="A592" s="4" t="s">
        <v>208</v>
      </c>
      <c r="B592" s="195"/>
      <c r="C592" s="199">
        <v>0</v>
      </c>
      <c r="D592" s="199">
        <v>0</v>
      </c>
      <c r="E592" s="199">
        <v>0</v>
      </c>
      <c r="F592" s="200">
        <v>0</v>
      </c>
      <c r="G592" s="200">
        <v>0</v>
      </c>
      <c r="H592" s="201">
        <v>0</v>
      </c>
    </row>
    <row r="593" spans="1:8" ht="18" hidden="1" customHeight="1" outlineLevel="1">
      <c r="A593" s="4" t="s">
        <v>209</v>
      </c>
      <c r="B593" s="195"/>
      <c r="C593" s="199">
        <v>0</v>
      </c>
      <c r="D593" s="199">
        <v>0</v>
      </c>
      <c r="E593" s="199">
        <v>0</v>
      </c>
      <c r="F593" s="200">
        <v>0</v>
      </c>
      <c r="G593" s="200">
        <v>0</v>
      </c>
      <c r="H593" s="201">
        <v>0</v>
      </c>
    </row>
    <row r="594" spans="1:8" ht="18" hidden="1" customHeight="1" outlineLevel="1">
      <c r="A594" s="4" t="s">
        <v>210</v>
      </c>
      <c r="B594" s="195"/>
      <c r="C594" s="199">
        <v>0</v>
      </c>
      <c r="D594" s="199">
        <v>0</v>
      </c>
      <c r="E594" s="199">
        <v>0</v>
      </c>
      <c r="F594" s="200">
        <v>0</v>
      </c>
      <c r="G594" s="200">
        <v>0</v>
      </c>
      <c r="H594" s="201">
        <v>0</v>
      </c>
    </row>
    <row r="595" spans="1:8" ht="18" hidden="1" customHeight="1" outlineLevel="1">
      <c r="A595" s="4" t="s">
        <v>211</v>
      </c>
      <c r="B595" s="195"/>
      <c r="C595" s="199">
        <v>0</v>
      </c>
      <c r="D595" s="199">
        <v>0</v>
      </c>
      <c r="E595" s="199">
        <v>0</v>
      </c>
      <c r="F595" s="200">
        <v>0</v>
      </c>
      <c r="G595" s="200">
        <v>0</v>
      </c>
      <c r="H595" s="201">
        <v>0</v>
      </c>
    </row>
    <row r="596" spans="1:8" ht="18" hidden="1" customHeight="1" outlineLevel="1">
      <c r="A596" s="4" t="s">
        <v>212</v>
      </c>
      <c r="B596" s="195"/>
      <c r="C596" s="199">
        <v>0</v>
      </c>
      <c r="D596" s="199">
        <v>0</v>
      </c>
      <c r="E596" s="199">
        <v>0</v>
      </c>
      <c r="F596" s="200">
        <v>0</v>
      </c>
      <c r="G596" s="200">
        <v>0</v>
      </c>
      <c r="H596" s="201">
        <v>0</v>
      </c>
    </row>
    <row r="597" spans="1:8" ht="18" hidden="1" customHeight="1" outlineLevel="1">
      <c r="A597" s="4" t="s">
        <v>213</v>
      </c>
      <c r="B597" s="195"/>
      <c r="C597" s="199">
        <v>0</v>
      </c>
      <c r="D597" s="199">
        <v>0</v>
      </c>
      <c r="E597" s="199">
        <v>0</v>
      </c>
      <c r="F597" s="200">
        <v>0</v>
      </c>
      <c r="G597" s="200">
        <v>0</v>
      </c>
      <c r="H597" s="201">
        <v>0</v>
      </c>
    </row>
    <row r="598" spans="1:8" ht="18" hidden="1" customHeight="1" outlineLevel="1">
      <c r="A598" s="4" t="s">
        <v>214</v>
      </c>
      <c r="B598" s="195"/>
      <c r="C598" s="199">
        <v>0</v>
      </c>
      <c r="D598" s="199">
        <v>0</v>
      </c>
      <c r="E598" s="199">
        <v>0</v>
      </c>
      <c r="F598" s="200">
        <v>0</v>
      </c>
      <c r="G598" s="200">
        <v>0</v>
      </c>
      <c r="H598" s="201">
        <v>0</v>
      </c>
    </row>
    <row r="599" spans="1:8" ht="18" hidden="1" customHeight="1" outlineLevel="1">
      <c r="A599" s="4" t="s">
        <v>348</v>
      </c>
      <c r="B599" s="195"/>
      <c r="C599" s="199">
        <v>0</v>
      </c>
      <c r="D599" s="199">
        <v>0</v>
      </c>
      <c r="E599" s="199">
        <v>0</v>
      </c>
      <c r="F599" s="200">
        <v>0</v>
      </c>
      <c r="G599" s="200">
        <v>0</v>
      </c>
      <c r="H599" s="201">
        <v>0</v>
      </c>
    </row>
    <row r="600" spans="1:8" ht="18" hidden="1" customHeight="1" outlineLevel="1">
      <c r="A600" s="4" t="s">
        <v>216</v>
      </c>
      <c r="B600" s="195"/>
      <c r="C600" s="199">
        <v>0</v>
      </c>
      <c r="D600" s="199">
        <v>0</v>
      </c>
      <c r="E600" s="199">
        <v>0</v>
      </c>
      <c r="F600" s="200">
        <v>0</v>
      </c>
      <c r="G600" s="200">
        <v>0</v>
      </c>
      <c r="H600" s="201">
        <v>0</v>
      </c>
    </row>
    <row r="601" spans="1:8" ht="18" hidden="1" customHeight="1" outlineLevel="1">
      <c r="A601" s="4" t="s">
        <v>217</v>
      </c>
      <c r="B601" s="195"/>
      <c r="C601" s="199">
        <v>0</v>
      </c>
      <c r="D601" s="199">
        <v>0</v>
      </c>
      <c r="E601" s="199">
        <v>0</v>
      </c>
      <c r="F601" s="200">
        <v>0</v>
      </c>
      <c r="G601" s="200">
        <v>0</v>
      </c>
      <c r="H601" s="201">
        <v>0</v>
      </c>
    </row>
    <row r="602" spans="1:8" ht="18" hidden="1" customHeight="1" outlineLevel="1">
      <c r="A602" s="4" t="s">
        <v>218</v>
      </c>
      <c r="B602" s="195"/>
      <c r="C602" s="199">
        <v>0</v>
      </c>
      <c r="D602" s="199">
        <v>0</v>
      </c>
      <c r="E602" s="199">
        <v>0</v>
      </c>
      <c r="F602" s="200">
        <v>0</v>
      </c>
      <c r="G602" s="200">
        <v>0</v>
      </c>
      <c r="H602" s="201">
        <v>0</v>
      </c>
    </row>
    <row r="603" spans="1:8" ht="18" hidden="1" customHeight="1" outlineLevel="1">
      <c r="A603" s="4" t="s">
        <v>219</v>
      </c>
      <c r="B603" s="195"/>
      <c r="C603" s="199">
        <v>0</v>
      </c>
      <c r="D603" s="199">
        <v>0</v>
      </c>
      <c r="E603" s="199">
        <v>0</v>
      </c>
      <c r="F603" s="200">
        <v>0</v>
      </c>
      <c r="G603" s="200">
        <v>0</v>
      </c>
      <c r="H603" s="201">
        <v>0</v>
      </c>
    </row>
    <row r="604" spans="1:8" ht="18" hidden="1" customHeight="1" outlineLevel="1">
      <c r="A604" s="4" t="s">
        <v>220</v>
      </c>
      <c r="B604" s="195"/>
      <c r="C604" s="199">
        <v>0</v>
      </c>
      <c r="D604" s="199">
        <v>0</v>
      </c>
      <c r="E604" s="199">
        <v>0</v>
      </c>
      <c r="F604" s="200">
        <v>0</v>
      </c>
      <c r="G604" s="200">
        <v>0</v>
      </c>
      <c r="H604" s="201">
        <v>0</v>
      </c>
    </row>
    <row r="605" spans="1:8" ht="18" hidden="1" customHeight="1" outlineLevel="1">
      <c r="A605" s="4" t="s">
        <v>349</v>
      </c>
      <c r="B605" s="195"/>
      <c r="C605" s="199">
        <v>0</v>
      </c>
      <c r="D605" s="199">
        <v>0</v>
      </c>
      <c r="E605" s="199">
        <v>0</v>
      </c>
      <c r="F605" s="200">
        <v>0</v>
      </c>
      <c r="G605" s="200">
        <v>0</v>
      </c>
      <c r="H605" s="201">
        <v>0</v>
      </c>
    </row>
    <row r="606" spans="1:8" ht="18" hidden="1" customHeight="1" outlineLevel="1">
      <c r="A606" s="4" t="s">
        <v>222</v>
      </c>
      <c r="B606" s="195"/>
      <c r="C606" s="199">
        <v>0</v>
      </c>
      <c r="D606" s="199">
        <v>0</v>
      </c>
      <c r="E606" s="199">
        <v>0</v>
      </c>
      <c r="F606" s="200">
        <v>0</v>
      </c>
      <c r="G606" s="200">
        <v>0</v>
      </c>
      <c r="H606" s="201">
        <v>0</v>
      </c>
    </row>
    <row r="607" spans="1:8" ht="18" hidden="1" customHeight="1" outlineLevel="1">
      <c r="A607" s="4" t="s">
        <v>223</v>
      </c>
      <c r="B607" s="195"/>
      <c r="C607" s="199">
        <v>0</v>
      </c>
      <c r="D607" s="199">
        <v>0</v>
      </c>
      <c r="E607" s="199">
        <v>0</v>
      </c>
      <c r="F607" s="200">
        <v>0</v>
      </c>
      <c r="G607" s="200">
        <v>0</v>
      </c>
      <c r="H607" s="201">
        <v>0</v>
      </c>
    </row>
    <row r="608" spans="1:8" ht="18" hidden="1" customHeight="1" outlineLevel="1">
      <c r="A608" s="4" t="s">
        <v>224</v>
      </c>
      <c r="B608" s="195"/>
      <c r="C608" s="199">
        <v>0</v>
      </c>
      <c r="D608" s="199">
        <v>0</v>
      </c>
      <c r="E608" s="199">
        <v>0</v>
      </c>
      <c r="F608" s="200">
        <v>0</v>
      </c>
      <c r="G608" s="200">
        <v>0</v>
      </c>
      <c r="H608" s="201">
        <v>0</v>
      </c>
    </row>
    <row r="609" spans="1:8" ht="18" hidden="1" customHeight="1" outlineLevel="1">
      <c r="A609" s="4" t="s">
        <v>225</v>
      </c>
      <c r="B609" s="195"/>
      <c r="C609" s="199">
        <v>0</v>
      </c>
      <c r="D609" s="199">
        <v>0</v>
      </c>
      <c r="E609" s="199">
        <v>0</v>
      </c>
      <c r="F609" s="200">
        <v>0</v>
      </c>
      <c r="G609" s="200">
        <v>0</v>
      </c>
      <c r="H609" s="201">
        <v>0</v>
      </c>
    </row>
    <row r="610" spans="1:8" ht="18" customHeight="1" collapsed="1">
      <c r="A610" s="4"/>
      <c r="B610" s="195" t="s">
        <v>373</v>
      </c>
      <c r="C610" s="199">
        <f t="shared" ref="C610:H610" si="23">SUM(C586:C609)</f>
        <v>0</v>
      </c>
      <c r="D610" s="199">
        <f t="shared" si="23"/>
        <v>0</v>
      </c>
      <c r="E610" s="199">
        <f t="shared" si="23"/>
        <v>0</v>
      </c>
      <c r="F610" s="200">
        <f t="shared" si="23"/>
        <v>0</v>
      </c>
      <c r="G610" s="200">
        <f t="shared" si="23"/>
        <v>0</v>
      </c>
      <c r="H610" s="201">
        <f t="shared" si="23"/>
        <v>0</v>
      </c>
    </row>
    <row r="611" spans="1:8" ht="18" hidden="1" customHeight="1" outlineLevel="1">
      <c r="A611" s="4" t="s">
        <v>202</v>
      </c>
      <c r="B611" s="195"/>
      <c r="C611" s="196">
        <v>0</v>
      </c>
      <c r="D611" s="196">
        <v>0</v>
      </c>
      <c r="E611" s="196">
        <v>0</v>
      </c>
      <c r="F611" s="197">
        <v>0</v>
      </c>
      <c r="G611" s="197">
        <v>0</v>
      </c>
      <c r="H611" s="198">
        <v>0</v>
      </c>
    </row>
    <row r="612" spans="1:8" ht="18" hidden="1" customHeight="1" outlineLevel="1">
      <c r="A612" s="4" t="s">
        <v>203</v>
      </c>
      <c r="B612" s="195"/>
      <c r="C612" s="196">
        <v>0</v>
      </c>
      <c r="D612" s="196">
        <v>0</v>
      </c>
      <c r="E612" s="196">
        <v>0</v>
      </c>
      <c r="F612" s="197">
        <v>0</v>
      </c>
      <c r="G612" s="197">
        <v>0</v>
      </c>
      <c r="H612" s="198">
        <v>0</v>
      </c>
    </row>
    <row r="613" spans="1:8" ht="18" hidden="1" customHeight="1" outlineLevel="1">
      <c r="A613" s="4" t="s">
        <v>204</v>
      </c>
      <c r="B613" s="195"/>
      <c r="C613" s="196">
        <v>0</v>
      </c>
      <c r="D613" s="196">
        <v>0</v>
      </c>
      <c r="E613" s="196">
        <v>0</v>
      </c>
      <c r="F613" s="197">
        <v>0</v>
      </c>
      <c r="G613" s="197">
        <v>0</v>
      </c>
      <c r="H613" s="198">
        <v>0</v>
      </c>
    </row>
    <row r="614" spans="1:8" ht="18" hidden="1" customHeight="1" outlineLevel="1">
      <c r="A614" s="4" t="s">
        <v>205</v>
      </c>
      <c r="B614" s="195"/>
      <c r="C614" s="196">
        <v>0</v>
      </c>
      <c r="D614" s="196">
        <v>0</v>
      </c>
      <c r="E614" s="196">
        <v>0</v>
      </c>
      <c r="F614" s="197">
        <v>0</v>
      </c>
      <c r="G614" s="197">
        <v>0</v>
      </c>
      <c r="H614" s="198">
        <v>0</v>
      </c>
    </row>
    <row r="615" spans="1:8" ht="18" hidden="1" customHeight="1" outlineLevel="1">
      <c r="A615" s="4" t="s">
        <v>206</v>
      </c>
      <c r="B615" s="195"/>
      <c r="C615" s="196">
        <v>0</v>
      </c>
      <c r="D615" s="196">
        <v>0</v>
      </c>
      <c r="E615" s="196">
        <v>0</v>
      </c>
      <c r="F615" s="197">
        <v>0</v>
      </c>
      <c r="G615" s="197">
        <v>0</v>
      </c>
      <c r="H615" s="198">
        <v>0</v>
      </c>
    </row>
    <row r="616" spans="1:8" ht="18" hidden="1" customHeight="1" outlineLevel="1">
      <c r="A616" s="4" t="s">
        <v>207</v>
      </c>
      <c r="B616" s="195"/>
      <c r="C616" s="196">
        <v>0</v>
      </c>
      <c r="D616" s="196">
        <v>0</v>
      </c>
      <c r="E616" s="196">
        <v>0</v>
      </c>
      <c r="F616" s="197">
        <v>0</v>
      </c>
      <c r="G616" s="197">
        <v>0</v>
      </c>
      <c r="H616" s="198">
        <v>0</v>
      </c>
    </row>
    <row r="617" spans="1:8" ht="18" hidden="1" customHeight="1" outlineLevel="1">
      <c r="A617" s="4" t="s">
        <v>208</v>
      </c>
      <c r="B617" s="195"/>
      <c r="C617" s="196">
        <v>0</v>
      </c>
      <c r="D617" s="196">
        <v>0</v>
      </c>
      <c r="E617" s="196">
        <v>0</v>
      </c>
      <c r="F617" s="197">
        <v>0</v>
      </c>
      <c r="G617" s="197">
        <v>0</v>
      </c>
      <c r="H617" s="198">
        <v>0</v>
      </c>
    </row>
    <row r="618" spans="1:8" ht="18" hidden="1" customHeight="1" outlineLevel="1">
      <c r="A618" s="4" t="s">
        <v>209</v>
      </c>
      <c r="B618" s="195"/>
      <c r="C618" s="196">
        <v>0</v>
      </c>
      <c r="D618" s="196">
        <v>0</v>
      </c>
      <c r="E618" s="196">
        <v>0</v>
      </c>
      <c r="F618" s="197">
        <v>0</v>
      </c>
      <c r="G618" s="197">
        <v>0</v>
      </c>
      <c r="H618" s="198">
        <v>0</v>
      </c>
    </row>
    <row r="619" spans="1:8" ht="18" hidden="1" customHeight="1" outlineLevel="1">
      <c r="A619" s="4" t="s">
        <v>210</v>
      </c>
      <c r="B619" s="195"/>
      <c r="C619" s="196">
        <v>0</v>
      </c>
      <c r="D619" s="196">
        <v>0</v>
      </c>
      <c r="E619" s="196">
        <v>0</v>
      </c>
      <c r="F619" s="197">
        <v>0</v>
      </c>
      <c r="G619" s="197">
        <v>0</v>
      </c>
      <c r="H619" s="198">
        <v>0</v>
      </c>
    </row>
    <row r="620" spans="1:8" ht="18" hidden="1" customHeight="1" outlineLevel="1">
      <c r="A620" s="4" t="s">
        <v>211</v>
      </c>
      <c r="B620" s="195"/>
      <c r="C620" s="196">
        <v>0</v>
      </c>
      <c r="D620" s="196">
        <v>0</v>
      </c>
      <c r="E620" s="196">
        <v>0</v>
      </c>
      <c r="F620" s="197">
        <v>0</v>
      </c>
      <c r="G620" s="197">
        <v>0</v>
      </c>
      <c r="H620" s="198">
        <v>0</v>
      </c>
    </row>
    <row r="621" spans="1:8" ht="18" hidden="1" customHeight="1" outlineLevel="1">
      <c r="A621" s="4" t="s">
        <v>212</v>
      </c>
      <c r="B621" s="195"/>
      <c r="C621" s="196">
        <v>0</v>
      </c>
      <c r="D621" s="196">
        <v>0</v>
      </c>
      <c r="E621" s="196">
        <v>0</v>
      </c>
      <c r="F621" s="197">
        <v>0</v>
      </c>
      <c r="G621" s="197">
        <v>0</v>
      </c>
      <c r="H621" s="198">
        <v>0</v>
      </c>
    </row>
    <row r="622" spans="1:8" ht="18" hidden="1" customHeight="1" outlineLevel="1">
      <c r="A622" s="4" t="s">
        <v>213</v>
      </c>
      <c r="B622" s="195"/>
      <c r="C622" s="196">
        <v>0</v>
      </c>
      <c r="D622" s="196">
        <v>0</v>
      </c>
      <c r="E622" s="196">
        <v>0</v>
      </c>
      <c r="F622" s="197">
        <v>0</v>
      </c>
      <c r="G622" s="197">
        <v>0</v>
      </c>
      <c r="H622" s="198">
        <v>0</v>
      </c>
    </row>
    <row r="623" spans="1:8" ht="18" hidden="1" customHeight="1" outlineLevel="1">
      <c r="A623" s="4" t="s">
        <v>214</v>
      </c>
      <c r="B623" s="195"/>
      <c r="C623" s="196">
        <v>0</v>
      </c>
      <c r="D623" s="196">
        <v>0</v>
      </c>
      <c r="E623" s="196">
        <v>0</v>
      </c>
      <c r="F623" s="197">
        <v>0</v>
      </c>
      <c r="G623" s="197">
        <v>0</v>
      </c>
      <c r="H623" s="198">
        <v>0</v>
      </c>
    </row>
    <row r="624" spans="1:8" ht="18" hidden="1" customHeight="1" outlineLevel="1">
      <c r="A624" s="4" t="s">
        <v>348</v>
      </c>
      <c r="B624" s="195"/>
      <c r="C624" s="196">
        <v>0</v>
      </c>
      <c r="D624" s="196">
        <v>0</v>
      </c>
      <c r="E624" s="196">
        <v>0</v>
      </c>
      <c r="F624" s="197">
        <v>0</v>
      </c>
      <c r="G624" s="197">
        <v>0</v>
      </c>
      <c r="H624" s="198">
        <v>0</v>
      </c>
    </row>
    <row r="625" spans="1:8" ht="18" hidden="1" customHeight="1" outlineLevel="1">
      <c r="A625" s="4" t="s">
        <v>216</v>
      </c>
      <c r="B625" s="195"/>
      <c r="C625" s="196">
        <v>0</v>
      </c>
      <c r="D625" s="196">
        <v>0</v>
      </c>
      <c r="E625" s="196">
        <v>0</v>
      </c>
      <c r="F625" s="197">
        <v>0</v>
      </c>
      <c r="G625" s="197">
        <v>0</v>
      </c>
      <c r="H625" s="198">
        <v>0</v>
      </c>
    </row>
    <row r="626" spans="1:8" ht="18" hidden="1" customHeight="1" outlineLevel="1">
      <c r="A626" s="4" t="s">
        <v>217</v>
      </c>
      <c r="B626" s="195"/>
      <c r="C626" s="196">
        <v>0</v>
      </c>
      <c r="D626" s="196">
        <v>0</v>
      </c>
      <c r="E626" s="196">
        <v>0</v>
      </c>
      <c r="F626" s="197">
        <v>0</v>
      </c>
      <c r="G626" s="197">
        <v>0</v>
      </c>
      <c r="H626" s="198">
        <v>0</v>
      </c>
    </row>
    <row r="627" spans="1:8" ht="18" hidden="1" customHeight="1" outlineLevel="1">
      <c r="A627" s="4" t="s">
        <v>218</v>
      </c>
      <c r="B627" s="195"/>
      <c r="C627" s="196">
        <v>0</v>
      </c>
      <c r="D627" s="196">
        <v>0</v>
      </c>
      <c r="E627" s="196">
        <v>0</v>
      </c>
      <c r="F627" s="197">
        <v>0</v>
      </c>
      <c r="G627" s="197">
        <v>0</v>
      </c>
      <c r="H627" s="198">
        <v>0</v>
      </c>
    </row>
    <row r="628" spans="1:8" ht="18" hidden="1" customHeight="1" outlineLevel="1">
      <c r="A628" s="4" t="s">
        <v>219</v>
      </c>
      <c r="B628" s="195"/>
      <c r="C628" s="196">
        <v>0</v>
      </c>
      <c r="D628" s="196">
        <v>0</v>
      </c>
      <c r="E628" s="196">
        <v>0</v>
      </c>
      <c r="F628" s="197">
        <v>0</v>
      </c>
      <c r="G628" s="197">
        <v>0</v>
      </c>
      <c r="H628" s="198">
        <v>0</v>
      </c>
    </row>
    <row r="629" spans="1:8" ht="18" hidden="1" customHeight="1" outlineLevel="1">
      <c r="A629" s="4" t="s">
        <v>220</v>
      </c>
      <c r="B629" s="195"/>
      <c r="C629" s="196">
        <v>0</v>
      </c>
      <c r="D629" s="196">
        <v>0</v>
      </c>
      <c r="E629" s="196">
        <v>0</v>
      </c>
      <c r="F629" s="197">
        <v>0</v>
      </c>
      <c r="G629" s="197">
        <v>0</v>
      </c>
      <c r="H629" s="198">
        <v>0</v>
      </c>
    </row>
    <row r="630" spans="1:8" ht="18" hidden="1" customHeight="1" outlineLevel="1">
      <c r="A630" s="4" t="s">
        <v>349</v>
      </c>
      <c r="B630" s="195"/>
      <c r="C630" s="196">
        <v>0</v>
      </c>
      <c r="D630" s="196">
        <v>0</v>
      </c>
      <c r="E630" s="196">
        <v>0</v>
      </c>
      <c r="F630" s="197">
        <v>0</v>
      </c>
      <c r="G630" s="197">
        <v>0</v>
      </c>
      <c r="H630" s="198">
        <v>0</v>
      </c>
    </row>
    <row r="631" spans="1:8" ht="18" hidden="1" customHeight="1" outlineLevel="1">
      <c r="A631" s="4" t="s">
        <v>222</v>
      </c>
      <c r="B631" s="195"/>
      <c r="C631" s="196">
        <v>0</v>
      </c>
      <c r="D631" s="196">
        <v>0</v>
      </c>
      <c r="E631" s="196">
        <v>0</v>
      </c>
      <c r="F631" s="197">
        <v>0</v>
      </c>
      <c r="G631" s="197">
        <v>0</v>
      </c>
      <c r="H631" s="198">
        <v>0</v>
      </c>
    </row>
    <row r="632" spans="1:8" ht="18" hidden="1" customHeight="1" outlineLevel="1">
      <c r="A632" s="4" t="s">
        <v>223</v>
      </c>
      <c r="B632" s="195"/>
      <c r="C632" s="196">
        <v>0</v>
      </c>
      <c r="D632" s="196">
        <v>0</v>
      </c>
      <c r="E632" s="196">
        <v>0</v>
      </c>
      <c r="F632" s="197">
        <v>0</v>
      </c>
      <c r="G632" s="197">
        <v>0</v>
      </c>
      <c r="H632" s="198">
        <v>0</v>
      </c>
    </row>
    <row r="633" spans="1:8" ht="18" hidden="1" customHeight="1" outlineLevel="1">
      <c r="A633" s="4" t="s">
        <v>224</v>
      </c>
      <c r="B633" s="195"/>
      <c r="C633" s="196">
        <v>0</v>
      </c>
      <c r="D633" s="196">
        <v>0</v>
      </c>
      <c r="E633" s="196">
        <v>0</v>
      </c>
      <c r="F633" s="197">
        <v>0</v>
      </c>
      <c r="G633" s="197">
        <v>0</v>
      </c>
      <c r="H633" s="198">
        <v>0</v>
      </c>
    </row>
    <row r="634" spans="1:8" ht="18" hidden="1" customHeight="1" outlineLevel="1">
      <c r="A634" s="4" t="s">
        <v>225</v>
      </c>
      <c r="B634" s="195"/>
      <c r="C634" s="196">
        <v>0</v>
      </c>
      <c r="D634" s="196">
        <v>0</v>
      </c>
      <c r="E634" s="196">
        <v>0</v>
      </c>
      <c r="F634" s="197">
        <v>0</v>
      </c>
      <c r="G634" s="197">
        <v>0</v>
      </c>
      <c r="H634" s="198">
        <v>0</v>
      </c>
    </row>
    <row r="635" spans="1:8" ht="18" customHeight="1" collapsed="1">
      <c r="A635" s="4"/>
      <c r="B635" s="195" t="s">
        <v>374</v>
      </c>
      <c r="C635" s="199">
        <f t="shared" ref="C635:H635" si="24">SUM(C611:C634)</f>
        <v>0</v>
      </c>
      <c r="D635" s="199">
        <f t="shared" si="24"/>
        <v>0</v>
      </c>
      <c r="E635" s="199">
        <f t="shared" si="24"/>
        <v>0</v>
      </c>
      <c r="F635" s="200">
        <f t="shared" si="24"/>
        <v>0</v>
      </c>
      <c r="G635" s="200">
        <f t="shared" si="24"/>
        <v>0</v>
      </c>
      <c r="H635" s="201">
        <f t="shared" si="24"/>
        <v>0</v>
      </c>
    </row>
    <row r="636" spans="1:8" ht="18" hidden="1" customHeight="1" outlineLevel="1">
      <c r="A636" s="4" t="s">
        <v>202</v>
      </c>
      <c r="B636" s="195"/>
      <c r="C636" s="196">
        <v>0</v>
      </c>
      <c r="D636" s="196">
        <v>0</v>
      </c>
      <c r="E636" s="196">
        <v>0</v>
      </c>
      <c r="F636" s="197">
        <v>0</v>
      </c>
      <c r="G636" s="197">
        <v>0</v>
      </c>
      <c r="H636" s="198">
        <v>0</v>
      </c>
    </row>
    <row r="637" spans="1:8" ht="18" hidden="1" customHeight="1" outlineLevel="1">
      <c r="A637" s="4" t="s">
        <v>203</v>
      </c>
      <c r="B637" s="195"/>
      <c r="C637" s="196">
        <v>2</v>
      </c>
      <c r="D637" s="196">
        <v>1</v>
      </c>
      <c r="E637" s="196">
        <v>0</v>
      </c>
      <c r="F637" s="197">
        <v>0</v>
      </c>
      <c r="G637" s="197">
        <v>130000</v>
      </c>
      <c r="H637" s="198">
        <v>0</v>
      </c>
    </row>
    <row r="638" spans="1:8" ht="18" hidden="1" customHeight="1" outlineLevel="1">
      <c r="A638" s="4" t="s">
        <v>204</v>
      </c>
      <c r="B638" s="195"/>
      <c r="C638" s="196">
        <v>4</v>
      </c>
      <c r="D638" s="196">
        <v>3</v>
      </c>
      <c r="E638" s="196">
        <v>0</v>
      </c>
      <c r="F638" s="197">
        <v>12300</v>
      </c>
      <c r="G638" s="197">
        <v>7099.63</v>
      </c>
      <c r="H638" s="198">
        <v>0</v>
      </c>
    </row>
    <row r="639" spans="1:8" ht="18" hidden="1" customHeight="1" outlineLevel="1">
      <c r="A639" s="4" t="s">
        <v>205</v>
      </c>
      <c r="B639" s="195"/>
      <c r="C639" s="196">
        <v>0</v>
      </c>
      <c r="D639" s="196">
        <v>0</v>
      </c>
      <c r="E639" s="196">
        <v>0</v>
      </c>
      <c r="F639" s="197">
        <v>0</v>
      </c>
      <c r="G639" s="197">
        <v>0</v>
      </c>
      <c r="H639" s="198">
        <v>0</v>
      </c>
    </row>
    <row r="640" spans="1:8" ht="18" hidden="1" customHeight="1" outlineLevel="1">
      <c r="A640" s="4" t="s">
        <v>206</v>
      </c>
      <c r="B640" s="195"/>
      <c r="C640" s="196">
        <v>0</v>
      </c>
      <c r="D640" s="196">
        <v>0</v>
      </c>
      <c r="E640" s="196">
        <v>0</v>
      </c>
      <c r="F640" s="197">
        <v>0</v>
      </c>
      <c r="G640" s="197">
        <v>0</v>
      </c>
      <c r="H640" s="198">
        <v>0</v>
      </c>
    </row>
    <row r="641" spans="1:8" ht="18" hidden="1" customHeight="1" outlineLevel="1">
      <c r="A641" s="4" t="s">
        <v>207</v>
      </c>
      <c r="B641" s="195"/>
      <c r="C641" s="196">
        <v>0</v>
      </c>
      <c r="D641" s="196">
        <v>0</v>
      </c>
      <c r="E641" s="196">
        <v>0</v>
      </c>
      <c r="F641" s="197">
        <v>0</v>
      </c>
      <c r="G641" s="197">
        <v>0</v>
      </c>
      <c r="H641" s="198">
        <v>0</v>
      </c>
    </row>
    <row r="642" spans="1:8" ht="18" hidden="1" customHeight="1" outlineLevel="1">
      <c r="A642" s="4" t="s">
        <v>208</v>
      </c>
      <c r="B642" s="195"/>
      <c r="C642" s="196">
        <v>0</v>
      </c>
      <c r="D642" s="196">
        <v>0</v>
      </c>
      <c r="E642" s="196">
        <v>0</v>
      </c>
      <c r="F642" s="197">
        <v>0</v>
      </c>
      <c r="G642" s="197">
        <v>0</v>
      </c>
      <c r="H642" s="198">
        <v>0</v>
      </c>
    </row>
    <row r="643" spans="1:8" ht="18" hidden="1" customHeight="1" outlineLevel="1">
      <c r="A643" s="4" t="s">
        <v>209</v>
      </c>
      <c r="B643" s="195"/>
      <c r="C643" s="196">
        <v>0</v>
      </c>
      <c r="D643" s="196">
        <v>2</v>
      </c>
      <c r="E643" s="196">
        <v>0</v>
      </c>
      <c r="F643" s="197">
        <v>-19232.5</v>
      </c>
      <c r="G643" s="197">
        <v>3950</v>
      </c>
      <c r="H643" s="198">
        <v>0</v>
      </c>
    </row>
    <row r="644" spans="1:8" ht="18" hidden="1" customHeight="1" outlineLevel="1">
      <c r="A644" s="4" t="s">
        <v>210</v>
      </c>
      <c r="B644" s="195"/>
      <c r="C644" s="196">
        <v>0</v>
      </c>
      <c r="D644" s="196">
        <v>0</v>
      </c>
      <c r="E644" s="196">
        <v>0</v>
      </c>
      <c r="F644" s="197">
        <v>0</v>
      </c>
      <c r="G644" s="197">
        <v>0</v>
      </c>
      <c r="H644" s="198">
        <v>0</v>
      </c>
    </row>
    <row r="645" spans="1:8" ht="18" hidden="1" customHeight="1" outlineLevel="1">
      <c r="A645" s="4" t="s">
        <v>211</v>
      </c>
      <c r="B645" s="195"/>
      <c r="C645" s="196">
        <v>3</v>
      </c>
      <c r="D645" s="196">
        <v>6</v>
      </c>
      <c r="E645" s="196">
        <v>0</v>
      </c>
      <c r="F645" s="197">
        <v>127500</v>
      </c>
      <c r="G645" s="197">
        <v>12003.349999999999</v>
      </c>
      <c r="H645" s="198">
        <v>0</v>
      </c>
    </row>
    <row r="646" spans="1:8" ht="18" hidden="1" customHeight="1" outlineLevel="1">
      <c r="A646" s="4" t="s">
        <v>212</v>
      </c>
      <c r="B646" s="195"/>
      <c r="C646" s="196">
        <v>0</v>
      </c>
      <c r="D646" s="196">
        <v>0</v>
      </c>
      <c r="E646" s="196">
        <v>0</v>
      </c>
      <c r="F646" s="197">
        <v>0</v>
      </c>
      <c r="G646" s="197">
        <v>0</v>
      </c>
      <c r="H646" s="198">
        <v>0</v>
      </c>
    </row>
    <row r="647" spans="1:8" ht="18" hidden="1" customHeight="1" outlineLevel="1">
      <c r="A647" s="4" t="s">
        <v>213</v>
      </c>
      <c r="B647" s="195"/>
      <c r="C647" s="196">
        <v>0</v>
      </c>
      <c r="D647" s="196">
        <v>0</v>
      </c>
      <c r="E647" s="196">
        <v>0</v>
      </c>
      <c r="F647" s="197">
        <v>0</v>
      </c>
      <c r="G647" s="197">
        <v>0</v>
      </c>
      <c r="H647" s="198">
        <v>0</v>
      </c>
    </row>
    <row r="648" spans="1:8" ht="18" hidden="1" customHeight="1" outlineLevel="1">
      <c r="A648" s="4" t="s">
        <v>214</v>
      </c>
      <c r="B648" s="195"/>
      <c r="C648" s="196">
        <v>0</v>
      </c>
      <c r="D648" s="196">
        <v>0</v>
      </c>
      <c r="E648" s="196">
        <v>0</v>
      </c>
      <c r="F648" s="197">
        <v>0</v>
      </c>
      <c r="G648" s="197">
        <v>0</v>
      </c>
      <c r="H648" s="198">
        <v>0</v>
      </c>
    </row>
    <row r="649" spans="1:8" ht="18" hidden="1" customHeight="1" outlineLevel="1">
      <c r="A649" s="4" t="s">
        <v>348</v>
      </c>
      <c r="B649" s="195"/>
      <c r="C649" s="196">
        <v>0</v>
      </c>
      <c r="D649" s="196">
        <v>0</v>
      </c>
      <c r="E649" s="196">
        <v>0</v>
      </c>
      <c r="F649" s="197">
        <v>0</v>
      </c>
      <c r="G649" s="197">
        <v>0</v>
      </c>
      <c r="H649" s="198">
        <v>0</v>
      </c>
    </row>
    <row r="650" spans="1:8" ht="18" hidden="1" customHeight="1" outlineLevel="1">
      <c r="A650" s="4" t="s">
        <v>216</v>
      </c>
      <c r="B650" s="195"/>
      <c r="C650" s="196">
        <v>0</v>
      </c>
      <c r="D650" s="196">
        <v>0</v>
      </c>
      <c r="E650" s="196">
        <v>0</v>
      </c>
      <c r="F650" s="197">
        <v>0</v>
      </c>
      <c r="G650" s="197">
        <v>0</v>
      </c>
      <c r="H650" s="198">
        <v>0</v>
      </c>
    </row>
    <row r="651" spans="1:8" ht="18" hidden="1" customHeight="1" outlineLevel="1">
      <c r="A651" s="4" t="s">
        <v>217</v>
      </c>
      <c r="B651" s="195"/>
      <c r="C651" s="196">
        <v>0</v>
      </c>
      <c r="D651" s="196">
        <v>0</v>
      </c>
      <c r="E651" s="196">
        <v>0</v>
      </c>
      <c r="F651" s="197">
        <v>0</v>
      </c>
      <c r="G651" s="197">
        <v>0</v>
      </c>
      <c r="H651" s="198">
        <v>0</v>
      </c>
    </row>
    <row r="652" spans="1:8" ht="18" hidden="1" customHeight="1" outlineLevel="1">
      <c r="A652" s="4" t="s">
        <v>218</v>
      </c>
      <c r="B652" s="195"/>
      <c r="C652" s="196">
        <v>0</v>
      </c>
      <c r="D652" s="196">
        <v>0</v>
      </c>
      <c r="E652" s="196">
        <v>0</v>
      </c>
      <c r="F652" s="197">
        <v>0</v>
      </c>
      <c r="G652" s="197">
        <v>0</v>
      </c>
      <c r="H652" s="198">
        <v>0</v>
      </c>
    </row>
    <row r="653" spans="1:8" ht="18" hidden="1" customHeight="1" outlineLevel="1">
      <c r="A653" s="4" t="s">
        <v>219</v>
      </c>
      <c r="B653" s="195"/>
      <c r="C653" s="196">
        <v>0</v>
      </c>
      <c r="D653" s="196">
        <v>0</v>
      </c>
      <c r="E653" s="196">
        <v>0</v>
      </c>
      <c r="F653" s="197">
        <v>0</v>
      </c>
      <c r="G653" s="197">
        <v>0</v>
      </c>
      <c r="H653" s="198">
        <v>0</v>
      </c>
    </row>
    <row r="654" spans="1:8" ht="18" hidden="1" customHeight="1" outlineLevel="1">
      <c r="A654" s="4" t="s">
        <v>220</v>
      </c>
      <c r="B654" s="195"/>
      <c r="C654" s="196">
        <v>0</v>
      </c>
      <c r="D654" s="196">
        <v>0</v>
      </c>
      <c r="E654" s="196">
        <v>0</v>
      </c>
      <c r="F654" s="197">
        <v>0</v>
      </c>
      <c r="G654" s="197">
        <v>0</v>
      </c>
      <c r="H654" s="198">
        <v>0</v>
      </c>
    </row>
    <row r="655" spans="1:8" ht="18" hidden="1" customHeight="1" outlineLevel="1">
      <c r="A655" s="4" t="s">
        <v>349</v>
      </c>
      <c r="B655" s="195"/>
      <c r="C655" s="196">
        <v>0</v>
      </c>
      <c r="D655" s="196">
        <v>0</v>
      </c>
      <c r="E655" s="196">
        <v>0</v>
      </c>
      <c r="F655" s="197">
        <v>0</v>
      </c>
      <c r="G655" s="197">
        <v>0</v>
      </c>
      <c r="H655" s="198">
        <v>0</v>
      </c>
    </row>
    <row r="656" spans="1:8" ht="18" hidden="1" customHeight="1" outlineLevel="1">
      <c r="A656" s="4" t="s">
        <v>222</v>
      </c>
      <c r="B656" s="195"/>
      <c r="C656" s="196">
        <v>0</v>
      </c>
      <c r="D656" s="196">
        <v>0</v>
      </c>
      <c r="E656" s="196">
        <v>0</v>
      </c>
      <c r="F656" s="197">
        <v>0</v>
      </c>
      <c r="G656" s="197">
        <v>0</v>
      </c>
      <c r="H656" s="198">
        <v>0</v>
      </c>
    </row>
    <row r="657" spans="1:8" ht="18" hidden="1" customHeight="1" outlineLevel="1">
      <c r="A657" s="4" t="s">
        <v>223</v>
      </c>
      <c r="B657" s="195"/>
      <c r="C657" s="196">
        <v>0</v>
      </c>
      <c r="D657" s="196">
        <v>0</v>
      </c>
      <c r="E657" s="196">
        <v>0</v>
      </c>
      <c r="F657" s="197">
        <v>0</v>
      </c>
      <c r="G657" s="197">
        <v>0</v>
      </c>
      <c r="H657" s="198">
        <v>0</v>
      </c>
    </row>
    <row r="658" spans="1:8" ht="18" hidden="1" customHeight="1" outlineLevel="1">
      <c r="A658" s="4" t="s">
        <v>224</v>
      </c>
      <c r="B658" s="195"/>
      <c r="C658" s="196">
        <v>0</v>
      </c>
      <c r="D658" s="196">
        <v>0</v>
      </c>
      <c r="E658" s="196">
        <v>0</v>
      </c>
      <c r="F658" s="197">
        <v>0</v>
      </c>
      <c r="G658" s="197">
        <v>0</v>
      </c>
      <c r="H658" s="198">
        <v>0</v>
      </c>
    </row>
    <row r="659" spans="1:8" ht="18" hidden="1" customHeight="1" outlineLevel="1">
      <c r="A659" s="4" t="s">
        <v>225</v>
      </c>
      <c r="B659" s="195"/>
      <c r="C659" s="196">
        <v>0</v>
      </c>
      <c r="D659" s="196">
        <v>0</v>
      </c>
      <c r="E659" s="196">
        <v>0</v>
      </c>
      <c r="F659" s="197">
        <v>0</v>
      </c>
      <c r="G659" s="197">
        <v>0</v>
      </c>
      <c r="H659" s="198">
        <v>0</v>
      </c>
    </row>
    <row r="660" spans="1:8" ht="18" customHeight="1" collapsed="1">
      <c r="A660" s="4"/>
      <c r="B660" s="195" t="s">
        <v>375</v>
      </c>
      <c r="C660" s="199">
        <f t="shared" ref="C660:H660" si="25">SUM(C636:C659)</f>
        <v>9</v>
      </c>
      <c r="D660" s="199">
        <f t="shared" si="25"/>
        <v>12</v>
      </c>
      <c r="E660" s="199">
        <f t="shared" si="25"/>
        <v>0</v>
      </c>
      <c r="F660" s="200">
        <f t="shared" si="25"/>
        <v>120567.5</v>
      </c>
      <c r="G660" s="200">
        <f t="shared" si="25"/>
        <v>153052.98000000001</v>
      </c>
      <c r="H660" s="201">
        <f t="shared" si="25"/>
        <v>0</v>
      </c>
    </row>
    <row r="661" spans="1:8" ht="18" hidden="1" customHeight="1" outlineLevel="1">
      <c r="A661" s="4" t="s">
        <v>202</v>
      </c>
      <c r="B661" s="195"/>
      <c r="C661" s="196">
        <v>0</v>
      </c>
      <c r="D661" s="196">
        <v>0</v>
      </c>
      <c r="E661" s="196">
        <v>0</v>
      </c>
      <c r="F661" s="197">
        <v>0</v>
      </c>
      <c r="G661" s="197">
        <v>0</v>
      </c>
      <c r="H661" s="198">
        <v>0</v>
      </c>
    </row>
    <row r="662" spans="1:8" ht="18" hidden="1" customHeight="1" outlineLevel="1">
      <c r="A662" s="4" t="s">
        <v>203</v>
      </c>
      <c r="B662" s="195"/>
      <c r="C662" s="196">
        <v>1</v>
      </c>
      <c r="D662" s="196">
        <v>1</v>
      </c>
      <c r="E662" s="196">
        <v>0</v>
      </c>
      <c r="F662" s="197">
        <v>7912.9</v>
      </c>
      <c r="G662" s="197">
        <v>0</v>
      </c>
      <c r="H662" s="198">
        <v>0</v>
      </c>
    </row>
    <row r="663" spans="1:8" ht="18" hidden="1" customHeight="1" outlineLevel="1">
      <c r="A663" s="4" t="s">
        <v>204</v>
      </c>
      <c r="B663" s="195"/>
      <c r="C663" s="196">
        <v>0</v>
      </c>
      <c r="D663" s="196">
        <v>0</v>
      </c>
      <c r="E663" s="196">
        <v>0</v>
      </c>
      <c r="F663" s="197">
        <v>0</v>
      </c>
      <c r="G663" s="197">
        <v>0</v>
      </c>
      <c r="H663" s="198">
        <v>0</v>
      </c>
    </row>
    <row r="664" spans="1:8" ht="18" hidden="1" customHeight="1" outlineLevel="1">
      <c r="A664" s="4" t="s">
        <v>205</v>
      </c>
      <c r="B664" s="195"/>
      <c r="C664" s="196">
        <v>0</v>
      </c>
      <c r="D664" s="196">
        <v>0</v>
      </c>
      <c r="E664" s="196">
        <v>0</v>
      </c>
      <c r="F664" s="197">
        <v>0</v>
      </c>
      <c r="G664" s="197">
        <v>0</v>
      </c>
      <c r="H664" s="198">
        <v>0</v>
      </c>
    </row>
    <row r="665" spans="1:8" ht="18" hidden="1" customHeight="1" outlineLevel="1">
      <c r="A665" s="4" t="s">
        <v>206</v>
      </c>
      <c r="B665" s="195"/>
      <c r="C665" s="196">
        <v>0</v>
      </c>
      <c r="D665" s="196">
        <v>0</v>
      </c>
      <c r="E665" s="196">
        <v>0</v>
      </c>
      <c r="F665" s="197">
        <v>0</v>
      </c>
      <c r="G665" s="197">
        <v>0</v>
      </c>
      <c r="H665" s="198">
        <v>0</v>
      </c>
    </row>
    <row r="666" spans="1:8" ht="18" hidden="1" customHeight="1" outlineLevel="1">
      <c r="A666" s="4" t="s">
        <v>207</v>
      </c>
      <c r="B666" s="195"/>
      <c r="C666" s="196">
        <v>0</v>
      </c>
      <c r="D666" s="196">
        <v>0</v>
      </c>
      <c r="E666" s="196">
        <v>0</v>
      </c>
      <c r="F666" s="197">
        <v>0</v>
      </c>
      <c r="G666" s="197">
        <v>0</v>
      </c>
      <c r="H666" s="198">
        <v>0</v>
      </c>
    </row>
    <row r="667" spans="1:8" ht="18" hidden="1" customHeight="1" outlineLevel="1">
      <c r="A667" s="4" t="s">
        <v>208</v>
      </c>
      <c r="B667" s="195"/>
      <c r="C667" s="196">
        <v>0</v>
      </c>
      <c r="D667" s="196">
        <v>0</v>
      </c>
      <c r="E667" s="196">
        <v>0</v>
      </c>
      <c r="F667" s="197">
        <v>0</v>
      </c>
      <c r="G667" s="197">
        <v>0</v>
      </c>
      <c r="H667" s="198">
        <v>0</v>
      </c>
    </row>
    <row r="668" spans="1:8" ht="18" hidden="1" customHeight="1" outlineLevel="1">
      <c r="A668" s="4" t="s">
        <v>209</v>
      </c>
      <c r="B668" s="195"/>
      <c r="C668" s="196">
        <v>0</v>
      </c>
      <c r="D668" s="196">
        <v>1</v>
      </c>
      <c r="E668" s="196">
        <v>0</v>
      </c>
      <c r="F668" s="197">
        <v>-22686</v>
      </c>
      <c r="G668" s="197">
        <v>0</v>
      </c>
      <c r="H668" s="198">
        <v>0</v>
      </c>
    </row>
    <row r="669" spans="1:8" ht="18" hidden="1" customHeight="1" outlineLevel="1">
      <c r="A669" s="4" t="s">
        <v>210</v>
      </c>
      <c r="B669" s="195"/>
      <c r="C669" s="196">
        <v>0</v>
      </c>
      <c r="D669" s="196">
        <v>0</v>
      </c>
      <c r="E669" s="196">
        <v>0</v>
      </c>
      <c r="F669" s="197">
        <v>0</v>
      </c>
      <c r="G669" s="197">
        <v>0</v>
      </c>
      <c r="H669" s="198">
        <v>0</v>
      </c>
    </row>
    <row r="670" spans="1:8" ht="18" hidden="1" customHeight="1" outlineLevel="1">
      <c r="A670" s="4" t="s">
        <v>211</v>
      </c>
      <c r="B670" s="195"/>
      <c r="C670" s="196">
        <v>0</v>
      </c>
      <c r="D670" s="196">
        <v>1</v>
      </c>
      <c r="E670" s="196">
        <v>0</v>
      </c>
      <c r="F670" s="197">
        <v>0</v>
      </c>
      <c r="G670" s="197">
        <v>963.5</v>
      </c>
      <c r="H670" s="198">
        <v>0</v>
      </c>
    </row>
    <row r="671" spans="1:8" ht="18" hidden="1" customHeight="1" outlineLevel="1">
      <c r="A671" s="4" t="s">
        <v>212</v>
      </c>
      <c r="B671" s="195"/>
      <c r="C671" s="196">
        <v>1</v>
      </c>
      <c r="D671" s="196">
        <v>1</v>
      </c>
      <c r="E671" s="196">
        <v>0</v>
      </c>
      <c r="F671" s="197">
        <v>4405.6000000000004</v>
      </c>
      <c r="G671" s="197">
        <v>0</v>
      </c>
      <c r="H671" s="198">
        <v>0</v>
      </c>
    </row>
    <row r="672" spans="1:8" ht="18" hidden="1" customHeight="1" outlineLevel="1">
      <c r="A672" s="4" t="s">
        <v>213</v>
      </c>
      <c r="B672" s="195"/>
      <c r="C672" s="196">
        <v>2</v>
      </c>
      <c r="D672" s="196">
        <v>1</v>
      </c>
      <c r="E672" s="196">
        <v>0</v>
      </c>
      <c r="F672" s="197">
        <v>1561</v>
      </c>
      <c r="G672" s="197">
        <v>-3490</v>
      </c>
      <c r="H672" s="198">
        <v>0</v>
      </c>
    </row>
    <row r="673" spans="1:8" ht="18" hidden="1" customHeight="1" outlineLevel="1">
      <c r="A673" s="4" t="s">
        <v>214</v>
      </c>
      <c r="B673" s="195"/>
      <c r="C673" s="196">
        <v>1</v>
      </c>
      <c r="D673" s="196">
        <v>1</v>
      </c>
      <c r="E673" s="196">
        <v>0</v>
      </c>
      <c r="F673" s="197">
        <v>16758.627175199999</v>
      </c>
      <c r="G673" s="197">
        <v>0</v>
      </c>
      <c r="H673" s="198">
        <v>0</v>
      </c>
    </row>
    <row r="674" spans="1:8" ht="18" hidden="1" customHeight="1" outlineLevel="1">
      <c r="A674" s="4" t="s">
        <v>348</v>
      </c>
      <c r="B674" s="195"/>
      <c r="C674" s="196">
        <v>0</v>
      </c>
      <c r="D674" s="196">
        <v>0</v>
      </c>
      <c r="E674" s="196">
        <v>0</v>
      </c>
      <c r="F674" s="197">
        <v>0</v>
      </c>
      <c r="G674" s="197">
        <v>0</v>
      </c>
      <c r="H674" s="198">
        <v>0</v>
      </c>
    </row>
    <row r="675" spans="1:8" ht="18" hidden="1" customHeight="1" outlineLevel="1">
      <c r="A675" s="4" t="s">
        <v>216</v>
      </c>
      <c r="B675" s="195"/>
      <c r="C675" s="196">
        <v>0</v>
      </c>
      <c r="D675" s="196">
        <v>0</v>
      </c>
      <c r="E675" s="196">
        <v>0</v>
      </c>
      <c r="F675" s="197">
        <v>0</v>
      </c>
      <c r="G675" s="197">
        <v>0</v>
      </c>
      <c r="H675" s="198">
        <v>0</v>
      </c>
    </row>
    <row r="676" spans="1:8" ht="18" hidden="1" customHeight="1" outlineLevel="1">
      <c r="A676" s="4" t="s">
        <v>217</v>
      </c>
      <c r="B676" s="195"/>
      <c r="C676" s="196">
        <v>0</v>
      </c>
      <c r="D676" s="196">
        <v>0</v>
      </c>
      <c r="E676" s="196">
        <v>0</v>
      </c>
      <c r="F676" s="197">
        <v>0</v>
      </c>
      <c r="G676" s="197">
        <v>0</v>
      </c>
      <c r="H676" s="198">
        <v>0</v>
      </c>
    </row>
    <row r="677" spans="1:8" ht="18" hidden="1" customHeight="1" outlineLevel="1">
      <c r="A677" s="4" t="s">
        <v>218</v>
      </c>
      <c r="B677" s="195"/>
      <c r="C677" s="196">
        <v>0</v>
      </c>
      <c r="D677" s="196">
        <v>0</v>
      </c>
      <c r="E677" s="196">
        <v>0</v>
      </c>
      <c r="F677" s="197">
        <v>0</v>
      </c>
      <c r="G677" s="197">
        <v>0</v>
      </c>
      <c r="H677" s="198">
        <v>0</v>
      </c>
    </row>
    <row r="678" spans="1:8" ht="18" hidden="1" customHeight="1" outlineLevel="1">
      <c r="A678" s="4" t="s">
        <v>219</v>
      </c>
      <c r="B678" s="195"/>
      <c r="C678" s="196">
        <v>0</v>
      </c>
      <c r="D678" s="196">
        <v>0</v>
      </c>
      <c r="E678" s="196">
        <v>0</v>
      </c>
      <c r="F678" s="197">
        <v>0</v>
      </c>
      <c r="G678" s="197">
        <v>0</v>
      </c>
      <c r="H678" s="198">
        <v>0</v>
      </c>
    </row>
    <row r="679" spans="1:8" ht="18" hidden="1" customHeight="1" outlineLevel="1">
      <c r="A679" s="4" t="s">
        <v>220</v>
      </c>
      <c r="B679" s="195"/>
      <c r="C679" s="196">
        <v>0</v>
      </c>
      <c r="D679" s="196">
        <v>0</v>
      </c>
      <c r="E679" s="196">
        <v>0</v>
      </c>
      <c r="F679" s="197">
        <v>0</v>
      </c>
      <c r="G679" s="197">
        <v>0</v>
      </c>
      <c r="H679" s="198">
        <v>0</v>
      </c>
    </row>
    <row r="680" spans="1:8" ht="18" hidden="1" customHeight="1" outlineLevel="1">
      <c r="A680" s="4" t="s">
        <v>349</v>
      </c>
      <c r="B680" s="195"/>
      <c r="C680" s="196">
        <v>0</v>
      </c>
      <c r="D680" s="196">
        <v>0</v>
      </c>
      <c r="E680" s="196">
        <v>0</v>
      </c>
      <c r="F680" s="197">
        <v>0</v>
      </c>
      <c r="G680" s="197">
        <v>0</v>
      </c>
      <c r="H680" s="198">
        <v>0</v>
      </c>
    </row>
    <row r="681" spans="1:8" ht="18" hidden="1" customHeight="1" outlineLevel="1">
      <c r="A681" s="4" t="s">
        <v>222</v>
      </c>
      <c r="B681" s="195"/>
      <c r="C681" s="196">
        <v>0</v>
      </c>
      <c r="D681" s="196">
        <v>0</v>
      </c>
      <c r="E681" s="196">
        <v>0</v>
      </c>
      <c r="F681" s="197">
        <v>0</v>
      </c>
      <c r="G681" s="197">
        <v>0</v>
      </c>
      <c r="H681" s="198">
        <v>0</v>
      </c>
    </row>
    <row r="682" spans="1:8" ht="18" hidden="1" customHeight="1" outlineLevel="1">
      <c r="A682" s="4" t="s">
        <v>223</v>
      </c>
      <c r="B682" s="195"/>
      <c r="C682" s="196">
        <v>0</v>
      </c>
      <c r="D682" s="196">
        <v>0</v>
      </c>
      <c r="E682" s="196">
        <v>0</v>
      </c>
      <c r="F682" s="197">
        <v>0</v>
      </c>
      <c r="G682" s="197">
        <v>0</v>
      </c>
      <c r="H682" s="198">
        <v>0</v>
      </c>
    </row>
    <row r="683" spans="1:8" ht="18" hidden="1" customHeight="1" outlineLevel="1">
      <c r="A683" s="4" t="s">
        <v>224</v>
      </c>
      <c r="B683" s="195"/>
      <c r="C683" s="196">
        <v>0</v>
      </c>
      <c r="D683" s="196">
        <v>0</v>
      </c>
      <c r="E683" s="196">
        <v>0</v>
      </c>
      <c r="F683" s="197">
        <v>0</v>
      </c>
      <c r="G683" s="197">
        <v>0</v>
      </c>
      <c r="H683" s="198">
        <v>0</v>
      </c>
    </row>
    <row r="684" spans="1:8" ht="18" hidden="1" customHeight="1" outlineLevel="1">
      <c r="A684" s="4" t="s">
        <v>225</v>
      </c>
      <c r="B684" s="195"/>
      <c r="C684" s="196">
        <v>0</v>
      </c>
      <c r="D684" s="196">
        <v>0</v>
      </c>
      <c r="E684" s="196">
        <v>0</v>
      </c>
      <c r="F684" s="197">
        <v>0</v>
      </c>
      <c r="G684" s="197">
        <v>0</v>
      </c>
      <c r="H684" s="198">
        <v>0</v>
      </c>
    </row>
    <row r="685" spans="1:8" ht="18" customHeight="1" collapsed="1">
      <c r="A685" s="4"/>
      <c r="B685" s="195" t="s">
        <v>376</v>
      </c>
      <c r="C685" s="199">
        <f t="shared" ref="C685:H685" si="26">SUM(C661:C684)</f>
        <v>5</v>
      </c>
      <c r="D685" s="199">
        <f t="shared" si="26"/>
        <v>6</v>
      </c>
      <c r="E685" s="199">
        <f t="shared" si="26"/>
        <v>0</v>
      </c>
      <c r="F685" s="200">
        <f t="shared" si="26"/>
        <v>7952.1271751999993</v>
      </c>
      <c r="G685" s="200">
        <f t="shared" si="26"/>
        <v>-2526.5</v>
      </c>
      <c r="H685" s="201">
        <f t="shared" si="26"/>
        <v>0</v>
      </c>
    </row>
    <row r="686" spans="1:8" ht="18" hidden="1" customHeight="1" outlineLevel="1">
      <c r="A686" s="4" t="s">
        <v>202</v>
      </c>
      <c r="B686" s="195"/>
      <c r="C686" s="199">
        <v>0</v>
      </c>
      <c r="D686" s="199">
        <v>0</v>
      </c>
      <c r="E686" s="199">
        <v>0</v>
      </c>
      <c r="F686" s="200">
        <v>0</v>
      </c>
      <c r="G686" s="200">
        <v>0</v>
      </c>
      <c r="H686" s="201">
        <v>0</v>
      </c>
    </row>
    <row r="687" spans="1:8" ht="18" hidden="1" customHeight="1" outlineLevel="1">
      <c r="A687" s="4" t="s">
        <v>203</v>
      </c>
      <c r="B687" s="195"/>
      <c r="C687" s="199">
        <v>0</v>
      </c>
      <c r="D687" s="199">
        <v>0</v>
      </c>
      <c r="E687" s="199">
        <v>0</v>
      </c>
      <c r="F687" s="200">
        <v>0</v>
      </c>
      <c r="G687" s="200">
        <v>0</v>
      </c>
      <c r="H687" s="201">
        <v>0</v>
      </c>
    </row>
    <row r="688" spans="1:8" ht="18" hidden="1" customHeight="1" outlineLevel="1">
      <c r="A688" s="4" t="s">
        <v>204</v>
      </c>
      <c r="B688" s="195"/>
      <c r="C688" s="199">
        <v>0</v>
      </c>
      <c r="D688" s="199">
        <v>0</v>
      </c>
      <c r="E688" s="199">
        <v>0</v>
      </c>
      <c r="F688" s="200">
        <v>0</v>
      </c>
      <c r="G688" s="200">
        <v>0</v>
      </c>
      <c r="H688" s="201">
        <v>0</v>
      </c>
    </row>
    <row r="689" spans="1:8" ht="18" hidden="1" customHeight="1" outlineLevel="1">
      <c r="A689" s="4" t="s">
        <v>205</v>
      </c>
      <c r="B689" s="195"/>
      <c r="C689" s="199">
        <v>0</v>
      </c>
      <c r="D689" s="199">
        <v>0</v>
      </c>
      <c r="E689" s="199">
        <v>0</v>
      </c>
      <c r="F689" s="200">
        <v>0</v>
      </c>
      <c r="G689" s="200">
        <v>0</v>
      </c>
      <c r="H689" s="201">
        <v>0</v>
      </c>
    </row>
    <row r="690" spans="1:8" ht="18" hidden="1" customHeight="1" outlineLevel="1">
      <c r="A690" s="4" t="s">
        <v>206</v>
      </c>
      <c r="B690" s="195"/>
      <c r="C690" s="199">
        <v>0</v>
      </c>
      <c r="D690" s="199">
        <v>0</v>
      </c>
      <c r="E690" s="199">
        <v>0</v>
      </c>
      <c r="F690" s="200">
        <v>0</v>
      </c>
      <c r="G690" s="200">
        <v>0</v>
      </c>
      <c r="H690" s="201">
        <v>0</v>
      </c>
    </row>
    <row r="691" spans="1:8" ht="18" hidden="1" customHeight="1" outlineLevel="1">
      <c r="A691" s="4" t="s">
        <v>207</v>
      </c>
      <c r="B691" s="195"/>
      <c r="C691" s="199">
        <v>0</v>
      </c>
      <c r="D691" s="199">
        <v>0</v>
      </c>
      <c r="E691" s="199">
        <v>0</v>
      </c>
      <c r="F691" s="200">
        <v>0</v>
      </c>
      <c r="G691" s="200">
        <v>0</v>
      </c>
      <c r="H691" s="201">
        <v>0</v>
      </c>
    </row>
    <row r="692" spans="1:8" ht="18" hidden="1" customHeight="1" outlineLevel="1">
      <c r="A692" s="4" t="s">
        <v>208</v>
      </c>
      <c r="B692" s="195"/>
      <c r="C692" s="199">
        <v>0</v>
      </c>
      <c r="D692" s="199">
        <v>0</v>
      </c>
      <c r="E692" s="199">
        <v>0</v>
      </c>
      <c r="F692" s="200">
        <v>0</v>
      </c>
      <c r="G692" s="200">
        <v>0</v>
      </c>
      <c r="H692" s="201">
        <v>0</v>
      </c>
    </row>
    <row r="693" spans="1:8" ht="18" hidden="1" customHeight="1" outlineLevel="1">
      <c r="A693" s="4" t="s">
        <v>209</v>
      </c>
      <c r="B693" s="195"/>
      <c r="C693" s="199">
        <v>0</v>
      </c>
      <c r="D693" s="199">
        <v>0</v>
      </c>
      <c r="E693" s="199">
        <v>0</v>
      </c>
      <c r="F693" s="200">
        <v>0</v>
      </c>
      <c r="G693" s="200">
        <v>0</v>
      </c>
      <c r="H693" s="201">
        <v>0</v>
      </c>
    </row>
    <row r="694" spans="1:8" ht="18" hidden="1" customHeight="1" outlineLevel="1">
      <c r="A694" s="4" t="s">
        <v>210</v>
      </c>
      <c r="B694" s="195"/>
      <c r="C694" s="199">
        <v>0</v>
      </c>
      <c r="D694" s="199">
        <v>0</v>
      </c>
      <c r="E694" s="199">
        <v>0</v>
      </c>
      <c r="F694" s="200">
        <v>0</v>
      </c>
      <c r="G694" s="200">
        <v>0</v>
      </c>
      <c r="H694" s="201">
        <v>0</v>
      </c>
    </row>
    <row r="695" spans="1:8" ht="18" hidden="1" customHeight="1" outlineLevel="1">
      <c r="A695" s="4" t="s">
        <v>211</v>
      </c>
      <c r="B695" s="195"/>
      <c r="C695" s="199">
        <v>0</v>
      </c>
      <c r="D695" s="199">
        <v>0</v>
      </c>
      <c r="E695" s="199">
        <v>0</v>
      </c>
      <c r="F695" s="200">
        <v>0</v>
      </c>
      <c r="G695" s="200">
        <v>0</v>
      </c>
      <c r="H695" s="201">
        <v>0</v>
      </c>
    </row>
    <row r="696" spans="1:8" ht="18" hidden="1" customHeight="1" outlineLevel="1">
      <c r="A696" s="4" t="s">
        <v>212</v>
      </c>
      <c r="B696" s="195"/>
      <c r="C696" s="199">
        <v>0</v>
      </c>
      <c r="D696" s="199">
        <v>0</v>
      </c>
      <c r="E696" s="199">
        <v>0</v>
      </c>
      <c r="F696" s="200">
        <v>0</v>
      </c>
      <c r="G696" s="200">
        <v>0</v>
      </c>
      <c r="H696" s="201">
        <v>0</v>
      </c>
    </row>
    <row r="697" spans="1:8" ht="18" hidden="1" customHeight="1" outlineLevel="1">
      <c r="A697" s="4" t="s">
        <v>213</v>
      </c>
      <c r="B697" s="195"/>
      <c r="C697" s="199">
        <v>0</v>
      </c>
      <c r="D697" s="199">
        <v>0</v>
      </c>
      <c r="E697" s="199">
        <v>0</v>
      </c>
      <c r="F697" s="200">
        <v>0</v>
      </c>
      <c r="G697" s="200">
        <v>0</v>
      </c>
      <c r="H697" s="201">
        <v>0</v>
      </c>
    </row>
    <row r="698" spans="1:8" ht="18" hidden="1" customHeight="1" outlineLevel="1">
      <c r="A698" s="4" t="s">
        <v>214</v>
      </c>
      <c r="B698" s="195"/>
      <c r="C698" s="199">
        <v>0</v>
      </c>
      <c r="D698" s="199">
        <v>0</v>
      </c>
      <c r="E698" s="199">
        <v>0</v>
      </c>
      <c r="F698" s="200">
        <v>0</v>
      </c>
      <c r="G698" s="200">
        <v>0</v>
      </c>
      <c r="H698" s="201">
        <v>0</v>
      </c>
    </row>
    <row r="699" spans="1:8" ht="18" hidden="1" customHeight="1" outlineLevel="1">
      <c r="A699" s="4" t="s">
        <v>348</v>
      </c>
      <c r="B699" s="195"/>
      <c r="C699" s="199">
        <v>0</v>
      </c>
      <c r="D699" s="199">
        <v>0</v>
      </c>
      <c r="E699" s="199">
        <v>0</v>
      </c>
      <c r="F699" s="200">
        <v>0</v>
      </c>
      <c r="G699" s="200">
        <v>0</v>
      </c>
      <c r="H699" s="201">
        <v>0</v>
      </c>
    </row>
    <row r="700" spans="1:8" ht="18" hidden="1" customHeight="1" outlineLevel="1">
      <c r="A700" s="4" t="s">
        <v>216</v>
      </c>
      <c r="B700" s="195"/>
      <c r="C700" s="199">
        <v>0</v>
      </c>
      <c r="D700" s="199">
        <v>0</v>
      </c>
      <c r="E700" s="199">
        <v>0</v>
      </c>
      <c r="F700" s="200">
        <v>0</v>
      </c>
      <c r="G700" s="200">
        <v>0</v>
      </c>
      <c r="H700" s="201">
        <v>0</v>
      </c>
    </row>
    <row r="701" spans="1:8" ht="18" hidden="1" customHeight="1" outlineLevel="1">
      <c r="A701" s="4" t="s">
        <v>217</v>
      </c>
      <c r="B701" s="195"/>
      <c r="C701" s="199">
        <v>0</v>
      </c>
      <c r="D701" s="199">
        <v>0</v>
      </c>
      <c r="E701" s="199">
        <v>0</v>
      </c>
      <c r="F701" s="200">
        <v>0</v>
      </c>
      <c r="G701" s="200">
        <v>0</v>
      </c>
      <c r="H701" s="201">
        <v>0</v>
      </c>
    </row>
    <row r="702" spans="1:8" ht="18" hidden="1" customHeight="1" outlineLevel="1">
      <c r="A702" s="4" t="s">
        <v>218</v>
      </c>
      <c r="B702" s="195"/>
      <c r="C702" s="199">
        <v>0</v>
      </c>
      <c r="D702" s="199">
        <v>0</v>
      </c>
      <c r="E702" s="199">
        <v>0</v>
      </c>
      <c r="F702" s="200">
        <v>0</v>
      </c>
      <c r="G702" s="200">
        <v>0</v>
      </c>
      <c r="H702" s="201">
        <v>0</v>
      </c>
    </row>
    <row r="703" spans="1:8" ht="18" hidden="1" customHeight="1" outlineLevel="1">
      <c r="A703" s="4" t="s">
        <v>219</v>
      </c>
      <c r="B703" s="195"/>
      <c r="C703" s="199">
        <v>0</v>
      </c>
      <c r="D703" s="199">
        <v>0</v>
      </c>
      <c r="E703" s="199">
        <v>0</v>
      </c>
      <c r="F703" s="200">
        <v>0</v>
      </c>
      <c r="G703" s="200">
        <v>0</v>
      </c>
      <c r="H703" s="201">
        <v>0</v>
      </c>
    </row>
    <row r="704" spans="1:8" ht="18" hidden="1" customHeight="1" outlineLevel="1">
      <c r="A704" s="4" t="s">
        <v>220</v>
      </c>
      <c r="B704" s="195"/>
      <c r="C704" s="199">
        <v>0</v>
      </c>
      <c r="D704" s="199">
        <v>0</v>
      </c>
      <c r="E704" s="199">
        <v>0</v>
      </c>
      <c r="F704" s="200">
        <v>0</v>
      </c>
      <c r="G704" s="200">
        <v>0</v>
      </c>
      <c r="H704" s="201">
        <v>0</v>
      </c>
    </row>
    <row r="705" spans="1:8" ht="18" hidden="1" customHeight="1" outlineLevel="1">
      <c r="A705" s="4" t="s">
        <v>349</v>
      </c>
      <c r="B705" s="195"/>
      <c r="C705" s="199">
        <v>0</v>
      </c>
      <c r="D705" s="199">
        <v>0</v>
      </c>
      <c r="E705" s="199">
        <v>0</v>
      </c>
      <c r="F705" s="200">
        <v>0</v>
      </c>
      <c r="G705" s="200">
        <v>0</v>
      </c>
      <c r="H705" s="201">
        <v>0</v>
      </c>
    </row>
    <row r="706" spans="1:8" ht="18" hidden="1" customHeight="1" outlineLevel="1">
      <c r="A706" s="4" t="s">
        <v>222</v>
      </c>
      <c r="B706" s="195"/>
      <c r="C706" s="199">
        <v>0</v>
      </c>
      <c r="D706" s="199">
        <v>0</v>
      </c>
      <c r="E706" s="199">
        <v>0</v>
      </c>
      <c r="F706" s="200">
        <v>0</v>
      </c>
      <c r="G706" s="200">
        <v>0</v>
      </c>
      <c r="H706" s="201">
        <v>0</v>
      </c>
    </row>
    <row r="707" spans="1:8" ht="18" hidden="1" customHeight="1" outlineLevel="1">
      <c r="A707" s="4" t="s">
        <v>223</v>
      </c>
      <c r="B707" s="195"/>
      <c r="C707" s="199">
        <v>0</v>
      </c>
      <c r="D707" s="199">
        <v>0</v>
      </c>
      <c r="E707" s="199">
        <v>0</v>
      </c>
      <c r="F707" s="200">
        <v>0</v>
      </c>
      <c r="G707" s="200">
        <v>0</v>
      </c>
      <c r="H707" s="201">
        <v>0</v>
      </c>
    </row>
    <row r="708" spans="1:8" ht="18" hidden="1" customHeight="1" outlineLevel="1">
      <c r="A708" s="4" t="s">
        <v>224</v>
      </c>
      <c r="B708" s="195"/>
      <c r="C708" s="199">
        <v>0</v>
      </c>
      <c r="D708" s="199">
        <v>0</v>
      </c>
      <c r="E708" s="199">
        <v>0</v>
      </c>
      <c r="F708" s="200">
        <v>0</v>
      </c>
      <c r="G708" s="200">
        <v>0</v>
      </c>
      <c r="H708" s="201">
        <v>0</v>
      </c>
    </row>
    <row r="709" spans="1:8" ht="18" hidden="1" customHeight="1" outlineLevel="1">
      <c r="A709" s="4" t="s">
        <v>225</v>
      </c>
      <c r="B709" s="195"/>
      <c r="C709" s="199">
        <v>0</v>
      </c>
      <c r="D709" s="199">
        <v>0</v>
      </c>
      <c r="E709" s="199">
        <v>0</v>
      </c>
      <c r="F709" s="200">
        <v>0</v>
      </c>
      <c r="G709" s="200">
        <v>0</v>
      </c>
      <c r="H709" s="201">
        <v>0</v>
      </c>
    </row>
    <row r="710" spans="1:8" ht="18" customHeight="1" collapsed="1">
      <c r="A710" s="4"/>
      <c r="B710" s="195" t="s">
        <v>377</v>
      </c>
      <c r="C710" s="199">
        <f>SUM(C686:C709)</f>
        <v>0</v>
      </c>
      <c r="D710" s="199">
        <f>SUM(D686:D709)</f>
        <v>0</v>
      </c>
      <c r="E710" s="199">
        <f>SUM(E686:E709)</f>
        <v>0</v>
      </c>
      <c r="F710" s="200">
        <f>SUM(F686:F709)</f>
        <v>0</v>
      </c>
      <c r="G710" s="200">
        <f t="shared" ref="G710" si="27">SUM(G686:G709)</f>
        <v>0</v>
      </c>
      <c r="H710" s="201">
        <f>SUM(H686:H709)</f>
        <v>0</v>
      </c>
    </row>
    <row r="711" spans="1:8" ht="18" hidden="1" customHeight="1" outlineLevel="1">
      <c r="A711" s="4" t="s">
        <v>202</v>
      </c>
      <c r="B711" s="195"/>
      <c r="C711" s="199">
        <v>0</v>
      </c>
      <c r="D711" s="199">
        <v>0</v>
      </c>
      <c r="E711" s="199">
        <v>0</v>
      </c>
      <c r="F711" s="200">
        <v>0</v>
      </c>
      <c r="G711" s="200">
        <v>0</v>
      </c>
      <c r="H711" s="201">
        <v>0</v>
      </c>
    </row>
    <row r="712" spans="1:8" ht="18" hidden="1" customHeight="1" outlineLevel="1">
      <c r="A712" s="4" t="s">
        <v>203</v>
      </c>
      <c r="B712" s="195"/>
      <c r="C712" s="199">
        <v>0</v>
      </c>
      <c r="D712" s="199">
        <v>0</v>
      </c>
      <c r="E712" s="199">
        <v>0</v>
      </c>
      <c r="F712" s="200">
        <v>0</v>
      </c>
      <c r="G712" s="200">
        <v>0</v>
      </c>
      <c r="H712" s="201">
        <v>0</v>
      </c>
    </row>
    <row r="713" spans="1:8" ht="18" hidden="1" customHeight="1" outlineLevel="1">
      <c r="A713" s="4" t="s">
        <v>204</v>
      </c>
      <c r="B713" s="195"/>
      <c r="C713" s="199">
        <v>0</v>
      </c>
      <c r="D713" s="199">
        <v>0</v>
      </c>
      <c r="E713" s="199">
        <v>0</v>
      </c>
      <c r="F713" s="200">
        <v>0</v>
      </c>
      <c r="G713" s="200">
        <v>0</v>
      </c>
      <c r="H713" s="201">
        <v>0</v>
      </c>
    </row>
    <row r="714" spans="1:8" ht="18" hidden="1" customHeight="1" outlineLevel="1">
      <c r="A714" s="4" t="s">
        <v>205</v>
      </c>
      <c r="B714" s="195"/>
      <c r="C714" s="199">
        <v>0</v>
      </c>
      <c r="D714" s="199">
        <v>0</v>
      </c>
      <c r="E714" s="199">
        <v>0</v>
      </c>
      <c r="F714" s="200">
        <v>0</v>
      </c>
      <c r="G714" s="200">
        <v>0</v>
      </c>
      <c r="H714" s="201">
        <v>0</v>
      </c>
    </row>
    <row r="715" spans="1:8" ht="18" hidden="1" customHeight="1" outlineLevel="1">
      <c r="A715" s="4" t="s">
        <v>206</v>
      </c>
      <c r="B715" s="195"/>
      <c r="C715" s="199">
        <v>0</v>
      </c>
      <c r="D715" s="199">
        <v>0</v>
      </c>
      <c r="E715" s="199">
        <v>0</v>
      </c>
      <c r="F715" s="200">
        <v>0</v>
      </c>
      <c r="G715" s="200">
        <v>0</v>
      </c>
      <c r="H715" s="201">
        <v>0</v>
      </c>
    </row>
    <row r="716" spans="1:8" ht="18" hidden="1" customHeight="1" outlineLevel="1">
      <c r="A716" s="4" t="s">
        <v>207</v>
      </c>
      <c r="B716" s="195"/>
      <c r="C716" s="199">
        <v>0</v>
      </c>
      <c r="D716" s="199">
        <v>0</v>
      </c>
      <c r="E716" s="199">
        <v>0</v>
      </c>
      <c r="F716" s="200">
        <v>0</v>
      </c>
      <c r="G716" s="200">
        <v>0</v>
      </c>
      <c r="H716" s="201">
        <v>0</v>
      </c>
    </row>
    <row r="717" spans="1:8" ht="18" hidden="1" customHeight="1" outlineLevel="1">
      <c r="A717" s="4" t="s">
        <v>208</v>
      </c>
      <c r="B717" s="195"/>
      <c r="C717" s="199">
        <v>0</v>
      </c>
      <c r="D717" s="199">
        <v>0</v>
      </c>
      <c r="E717" s="199">
        <v>0</v>
      </c>
      <c r="F717" s="200">
        <v>0</v>
      </c>
      <c r="G717" s="200">
        <v>0</v>
      </c>
      <c r="H717" s="201">
        <v>0</v>
      </c>
    </row>
    <row r="718" spans="1:8" ht="18" hidden="1" customHeight="1" outlineLevel="1">
      <c r="A718" s="4" t="s">
        <v>209</v>
      </c>
      <c r="B718" s="195"/>
      <c r="C718" s="199">
        <v>0</v>
      </c>
      <c r="D718" s="199">
        <v>0</v>
      </c>
      <c r="E718" s="199">
        <v>0</v>
      </c>
      <c r="F718" s="200">
        <v>0</v>
      </c>
      <c r="G718" s="200">
        <v>0</v>
      </c>
      <c r="H718" s="201">
        <v>0</v>
      </c>
    </row>
    <row r="719" spans="1:8" ht="18" hidden="1" customHeight="1" outlineLevel="1">
      <c r="A719" s="4" t="s">
        <v>210</v>
      </c>
      <c r="B719" s="195"/>
      <c r="C719" s="199">
        <v>0</v>
      </c>
      <c r="D719" s="199">
        <v>0</v>
      </c>
      <c r="E719" s="199">
        <v>0</v>
      </c>
      <c r="F719" s="200">
        <v>0</v>
      </c>
      <c r="G719" s="200">
        <v>0</v>
      </c>
      <c r="H719" s="201">
        <v>0</v>
      </c>
    </row>
    <row r="720" spans="1:8" ht="18" hidden="1" customHeight="1" outlineLevel="1">
      <c r="A720" s="4" t="s">
        <v>211</v>
      </c>
      <c r="B720" s="195"/>
      <c r="C720" s="199">
        <v>0</v>
      </c>
      <c r="D720" s="199">
        <v>0</v>
      </c>
      <c r="E720" s="199">
        <v>0</v>
      </c>
      <c r="F720" s="200">
        <v>0</v>
      </c>
      <c r="G720" s="200">
        <v>0</v>
      </c>
      <c r="H720" s="201">
        <v>0</v>
      </c>
    </row>
    <row r="721" spans="1:8" ht="18" hidden="1" customHeight="1" outlineLevel="1">
      <c r="A721" s="4" t="s">
        <v>212</v>
      </c>
      <c r="B721" s="195"/>
      <c r="C721" s="199">
        <v>0</v>
      </c>
      <c r="D721" s="199">
        <v>0</v>
      </c>
      <c r="E721" s="199">
        <v>0</v>
      </c>
      <c r="F721" s="200">
        <v>0</v>
      </c>
      <c r="G721" s="200">
        <v>0</v>
      </c>
      <c r="H721" s="201">
        <v>0</v>
      </c>
    </row>
    <row r="722" spans="1:8" ht="18" hidden="1" customHeight="1" outlineLevel="1">
      <c r="A722" s="4" t="s">
        <v>213</v>
      </c>
      <c r="B722" s="195"/>
      <c r="C722" s="199">
        <v>0</v>
      </c>
      <c r="D722" s="199">
        <v>0</v>
      </c>
      <c r="E722" s="199">
        <v>0</v>
      </c>
      <c r="F722" s="200">
        <v>0</v>
      </c>
      <c r="G722" s="200">
        <v>0</v>
      </c>
      <c r="H722" s="201">
        <v>0</v>
      </c>
    </row>
    <row r="723" spans="1:8" ht="18" hidden="1" customHeight="1" outlineLevel="1">
      <c r="A723" s="4" t="s">
        <v>214</v>
      </c>
      <c r="B723" s="195"/>
      <c r="C723" s="199">
        <v>0</v>
      </c>
      <c r="D723" s="199">
        <v>0</v>
      </c>
      <c r="E723" s="199">
        <v>0</v>
      </c>
      <c r="F723" s="200">
        <v>0</v>
      </c>
      <c r="G723" s="200">
        <v>0</v>
      </c>
      <c r="H723" s="201">
        <v>0</v>
      </c>
    </row>
    <row r="724" spans="1:8" ht="18" hidden="1" customHeight="1" outlineLevel="1">
      <c r="A724" s="4" t="s">
        <v>348</v>
      </c>
      <c r="B724" s="195"/>
      <c r="C724" s="199">
        <v>0</v>
      </c>
      <c r="D724" s="199">
        <v>0</v>
      </c>
      <c r="E724" s="199">
        <v>0</v>
      </c>
      <c r="F724" s="200">
        <v>0</v>
      </c>
      <c r="G724" s="200">
        <v>0</v>
      </c>
      <c r="H724" s="201">
        <v>0</v>
      </c>
    </row>
    <row r="725" spans="1:8" ht="18" hidden="1" customHeight="1" outlineLevel="1">
      <c r="A725" s="4" t="s">
        <v>216</v>
      </c>
      <c r="B725" s="195"/>
      <c r="C725" s="199">
        <v>0</v>
      </c>
      <c r="D725" s="199">
        <v>0</v>
      </c>
      <c r="E725" s="199">
        <v>0</v>
      </c>
      <c r="F725" s="200">
        <v>0</v>
      </c>
      <c r="G725" s="200">
        <v>0</v>
      </c>
      <c r="H725" s="201">
        <v>0</v>
      </c>
    </row>
    <row r="726" spans="1:8" ht="18" hidden="1" customHeight="1" outlineLevel="1">
      <c r="A726" s="4" t="s">
        <v>217</v>
      </c>
      <c r="B726" s="195"/>
      <c r="C726" s="199">
        <v>0</v>
      </c>
      <c r="D726" s="199">
        <v>0</v>
      </c>
      <c r="E726" s="199">
        <v>0</v>
      </c>
      <c r="F726" s="200">
        <v>0</v>
      </c>
      <c r="G726" s="200">
        <v>0</v>
      </c>
      <c r="H726" s="201">
        <v>0</v>
      </c>
    </row>
    <row r="727" spans="1:8" ht="18" hidden="1" customHeight="1" outlineLevel="1">
      <c r="A727" s="4" t="s">
        <v>218</v>
      </c>
      <c r="B727" s="195"/>
      <c r="C727" s="199">
        <v>0</v>
      </c>
      <c r="D727" s="199">
        <v>0</v>
      </c>
      <c r="E727" s="199">
        <v>0</v>
      </c>
      <c r="F727" s="200">
        <v>0</v>
      </c>
      <c r="G727" s="200">
        <v>0</v>
      </c>
      <c r="H727" s="201">
        <v>0</v>
      </c>
    </row>
    <row r="728" spans="1:8" ht="18" hidden="1" customHeight="1" outlineLevel="1">
      <c r="A728" s="4" t="s">
        <v>219</v>
      </c>
      <c r="B728" s="195"/>
      <c r="C728" s="199">
        <v>0</v>
      </c>
      <c r="D728" s="199">
        <v>0</v>
      </c>
      <c r="E728" s="199">
        <v>0</v>
      </c>
      <c r="F728" s="200">
        <v>0</v>
      </c>
      <c r="G728" s="200">
        <v>0</v>
      </c>
      <c r="H728" s="201">
        <v>0</v>
      </c>
    </row>
    <row r="729" spans="1:8" ht="18" hidden="1" customHeight="1" outlineLevel="1">
      <c r="A729" s="4" t="s">
        <v>220</v>
      </c>
      <c r="B729" s="195"/>
      <c r="C729" s="199">
        <v>0</v>
      </c>
      <c r="D729" s="199">
        <v>0</v>
      </c>
      <c r="E729" s="199">
        <v>0</v>
      </c>
      <c r="F729" s="200">
        <v>0</v>
      </c>
      <c r="G729" s="200">
        <v>0</v>
      </c>
      <c r="H729" s="201">
        <v>0</v>
      </c>
    </row>
    <row r="730" spans="1:8" ht="18" hidden="1" customHeight="1" outlineLevel="1">
      <c r="A730" s="4" t="s">
        <v>349</v>
      </c>
      <c r="B730" s="195"/>
      <c r="C730" s="199">
        <v>0</v>
      </c>
      <c r="D730" s="199">
        <v>0</v>
      </c>
      <c r="E730" s="199">
        <v>0</v>
      </c>
      <c r="F730" s="200">
        <v>0</v>
      </c>
      <c r="G730" s="200">
        <v>0</v>
      </c>
      <c r="H730" s="201">
        <v>0</v>
      </c>
    </row>
    <row r="731" spans="1:8" ht="18" hidden="1" customHeight="1" outlineLevel="1">
      <c r="A731" s="4" t="s">
        <v>222</v>
      </c>
      <c r="B731" s="195"/>
      <c r="C731" s="199">
        <v>0</v>
      </c>
      <c r="D731" s="199">
        <v>0</v>
      </c>
      <c r="E731" s="199">
        <v>0</v>
      </c>
      <c r="F731" s="200">
        <v>0</v>
      </c>
      <c r="G731" s="200">
        <v>0</v>
      </c>
      <c r="H731" s="201">
        <v>0</v>
      </c>
    </row>
    <row r="732" spans="1:8" ht="18" hidden="1" customHeight="1" outlineLevel="1">
      <c r="A732" s="4" t="s">
        <v>223</v>
      </c>
      <c r="B732" s="195"/>
      <c r="C732" s="199">
        <v>0</v>
      </c>
      <c r="D732" s="199">
        <v>0</v>
      </c>
      <c r="E732" s="199">
        <v>0</v>
      </c>
      <c r="F732" s="200">
        <v>0</v>
      </c>
      <c r="G732" s="200">
        <v>0</v>
      </c>
      <c r="H732" s="201">
        <v>0</v>
      </c>
    </row>
    <row r="733" spans="1:8" ht="18" hidden="1" customHeight="1" outlineLevel="1">
      <c r="A733" s="4" t="s">
        <v>224</v>
      </c>
      <c r="B733" s="195"/>
      <c r="C733" s="199">
        <v>0</v>
      </c>
      <c r="D733" s="199">
        <v>0</v>
      </c>
      <c r="E733" s="199">
        <v>0</v>
      </c>
      <c r="F733" s="200">
        <v>0</v>
      </c>
      <c r="G733" s="200">
        <v>0</v>
      </c>
      <c r="H733" s="201">
        <v>0</v>
      </c>
    </row>
    <row r="734" spans="1:8" ht="18" hidden="1" customHeight="1" outlineLevel="1">
      <c r="A734" s="4" t="s">
        <v>225</v>
      </c>
      <c r="B734" s="195"/>
      <c r="C734" s="199">
        <v>0</v>
      </c>
      <c r="D734" s="199">
        <v>0</v>
      </c>
      <c r="E734" s="199">
        <v>0</v>
      </c>
      <c r="F734" s="200">
        <v>0</v>
      </c>
      <c r="G734" s="200">
        <v>0</v>
      </c>
      <c r="H734" s="201">
        <v>0</v>
      </c>
    </row>
    <row r="735" spans="1:8" ht="18" customHeight="1" collapsed="1">
      <c r="A735" s="4"/>
      <c r="B735" s="195" t="s">
        <v>378</v>
      </c>
      <c r="C735" s="199">
        <f>SUM(C711:C734)</f>
        <v>0</v>
      </c>
      <c r="D735" s="199">
        <f t="shared" ref="D735:H735" si="28">SUM(D711:D734)</f>
        <v>0</v>
      </c>
      <c r="E735" s="199">
        <f t="shared" si="28"/>
        <v>0</v>
      </c>
      <c r="F735" s="200">
        <f t="shared" si="28"/>
        <v>0</v>
      </c>
      <c r="G735" s="200">
        <f t="shared" si="28"/>
        <v>0</v>
      </c>
      <c r="H735" s="201">
        <f t="shared" si="28"/>
        <v>0</v>
      </c>
    </row>
    <row r="736" spans="1:8" ht="18" hidden="1" customHeight="1" outlineLevel="1">
      <c r="A736" s="4" t="s">
        <v>202</v>
      </c>
      <c r="B736" s="195"/>
      <c r="C736" s="196">
        <v>0</v>
      </c>
      <c r="D736" s="196">
        <v>0</v>
      </c>
      <c r="E736" s="196">
        <v>0</v>
      </c>
      <c r="F736" s="197">
        <v>0</v>
      </c>
      <c r="G736" s="197">
        <v>0</v>
      </c>
      <c r="H736" s="198">
        <v>0</v>
      </c>
    </row>
    <row r="737" spans="1:8" ht="18" hidden="1" customHeight="1" outlineLevel="1">
      <c r="A737" s="4" t="s">
        <v>203</v>
      </c>
      <c r="B737" s="195"/>
      <c r="C737" s="196">
        <v>1</v>
      </c>
      <c r="D737" s="196">
        <v>1</v>
      </c>
      <c r="E737" s="196">
        <v>0</v>
      </c>
      <c r="F737" s="197">
        <v>1833.78</v>
      </c>
      <c r="G737" s="197">
        <v>31850.63</v>
      </c>
      <c r="H737" s="198">
        <v>0</v>
      </c>
    </row>
    <row r="738" spans="1:8" ht="18" hidden="1" customHeight="1" outlineLevel="1">
      <c r="A738" s="4" t="s">
        <v>204</v>
      </c>
      <c r="B738" s="195"/>
      <c r="C738" s="196">
        <v>0</v>
      </c>
      <c r="D738" s="196">
        <v>0</v>
      </c>
      <c r="E738" s="196">
        <v>0</v>
      </c>
      <c r="F738" s="197">
        <v>0</v>
      </c>
      <c r="G738" s="197">
        <v>0</v>
      </c>
      <c r="H738" s="198">
        <v>0</v>
      </c>
    </row>
    <row r="739" spans="1:8" ht="18" hidden="1" customHeight="1" outlineLevel="1">
      <c r="A739" s="4" t="s">
        <v>205</v>
      </c>
      <c r="B739" s="195"/>
      <c r="C739" s="196">
        <v>0</v>
      </c>
      <c r="D739" s="196">
        <v>0</v>
      </c>
      <c r="E739" s="196">
        <v>0</v>
      </c>
      <c r="F739" s="197">
        <v>0</v>
      </c>
      <c r="G739" s="197">
        <v>0</v>
      </c>
      <c r="H739" s="198">
        <v>0</v>
      </c>
    </row>
    <row r="740" spans="1:8" ht="18" hidden="1" customHeight="1" outlineLevel="1">
      <c r="A740" s="4" t="s">
        <v>206</v>
      </c>
      <c r="B740" s="195"/>
      <c r="C740" s="196">
        <v>0</v>
      </c>
      <c r="D740" s="196">
        <v>0</v>
      </c>
      <c r="E740" s="196">
        <v>0</v>
      </c>
      <c r="F740" s="197">
        <v>0</v>
      </c>
      <c r="G740" s="197">
        <v>0</v>
      </c>
      <c r="H740" s="198">
        <v>0</v>
      </c>
    </row>
    <row r="741" spans="1:8" ht="18" hidden="1" customHeight="1" outlineLevel="1">
      <c r="A741" s="4" t="s">
        <v>207</v>
      </c>
      <c r="B741" s="195"/>
      <c r="C741" s="196">
        <v>0</v>
      </c>
      <c r="D741" s="196">
        <v>0</v>
      </c>
      <c r="E741" s="196">
        <v>0</v>
      </c>
      <c r="F741" s="197">
        <v>0</v>
      </c>
      <c r="G741" s="197">
        <v>0</v>
      </c>
      <c r="H741" s="198">
        <v>0</v>
      </c>
    </row>
    <row r="742" spans="1:8" ht="18" hidden="1" customHeight="1" outlineLevel="1">
      <c r="A742" s="4" t="s">
        <v>208</v>
      </c>
      <c r="B742" s="195"/>
      <c r="C742" s="196">
        <v>0</v>
      </c>
      <c r="D742" s="196">
        <v>0</v>
      </c>
      <c r="E742" s="196">
        <v>0</v>
      </c>
      <c r="F742" s="197">
        <v>0</v>
      </c>
      <c r="G742" s="197">
        <v>0</v>
      </c>
      <c r="H742" s="198">
        <v>0</v>
      </c>
    </row>
    <row r="743" spans="1:8" ht="18" hidden="1" customHeight="1" outlineLevel="1">
      <c r="A743" s="4" t="s">
        <v>209</v>
      </c>
      <c r="B743" s="195"/>
      <c r="C743" s="196">
        <v>1</v>
      </c>
      <c r="D743" s="196">
        <v>0</v>
      </c>
      <c r="E743" s="196">
        <v>0</v>
      </c>
      <c r="F743" s="197">
        <v>0</v>
      </c>
      <c r="G743" s="197">
        <v>0</v>
      </c>
      <c r="H743" s="198">
        <v>0</v>
      </c>
    </row>
    <row r="744" spans="1:8" ht="18" hidden="1" customHeight="1" outlineLevel="1">
      <c r="A744" s="4" t="s">
        <v>210</v>
      </c>
      <c r="B744" s="195"/>
      <c r="C744" s="196">
        <v>0</v>
      </c>
      <c r="D744" s="196">
        <v>0</v>
      </c>
      <c r="E744" s="196">
        <v>0</v>
      </c>
      <c r="F744" s="197">
        <v>0</v>
      </c>
      <c r="G744" s="197">
        <v>0</v>
      </c>
      <c r="H744" s="198">
        <v>0</v>
      </c>
    </row>
    <row r="745" spans="1:8" ht="18" hidden="1" customHeight="1" outlineLevel="1">
      <c r="A745" s="4" t="s">
        <v>211</v>
      </c>
      <c r="B745" s="195"/>
      <c r="C745" s="196">
        <v>2</v>
      </c>
      <c r="D745" s="196">
        <v>4</v>
      </c>
      <c r="E745" s="196">
        <v>0</v>
      </c>
      <c r="F745" s="197">
        <v>165000</v>
      </c>
      <c r="G745" s="197">
        <v>135222.38</v>
      </c>
      <c r="H745" s="198">
        <v>0</v>
      </c>
    </row>
    <row r="746" spans="1:8" ht="18" hidden="1" customHeight="1" outlineLevel="1">
      <c r="A746" s="4" t="s">
        <v>212</v>
      </c>
      <c r="B746" s="195"/>
      <c r="C746" s="196">
        <v>4</v>
      </c>
      <c r="D746" s="196">
        <v>1</v>
      </c>
      <c r="E746" s="196">
        <v>3</v>
      </c>
      <c r="F746" s="197">
        <v>67027.19</v>
      </c>
      <c r="G746" s="197">
        <v>0</v>
      </c>
      <c r="H746" s="198">
        <v>0</v>
      </c>
    </row>
    <row r="747" spans="1:8" ht="18" hidden="1" customHeight="1" outlineLevel="1">
      <c r="A747" s="4" t="s">
        <v>213</v>
      </c>
      <c r="B747" s="195"/>
      <c r="C747" s="196">
        <v>121</v>
      </c>
      <c r="D747" s="196">
        <v>6</v>
      </c>
      <c r="E747" s="196">
        <v>90</v>
      </c>
      <c r="F747" s="197">
        <v>94499</v>
      </c>
      <c r="G747" s="197">
        <v>288263</v>
      </c>
      <c r="H747" s="198">
        <v>0</v>
      </c>
    </row>
    <row r="748" spans="1:8" ht="18" hidden="1" customHeight="1" outlineLevel="1">
      <c r="A748" s="4" t="s">
        <v>214</v>
      </c>
      <c r="B748" s="195"/>
      <c r="C748" s="196">
        <v>0</v>
      </c>
      <c r="D748" s="196">
        <v>0</v>
      </c>
      <c r="E748" s="196">
        <v>0</v>
      </c>
      <c r="F748" s="197">
        <v>0</v>
      </c>
      <c r="G748" s="197">
        <v>0</v>
      </c>
      <c r="H748" s="198">
        <v>0</v>
      </c>
    </row>
    <row r="749" spans="1:8" ht="18" hidden="1" customHeight="1" outlineLevel="1">
      <c r="A749" s="4" t="s">
        <v>348</v>
      </c>
      <c r="B749" s="195"/>
      <c r="C749" s="196">
        <v>0</v>
      </c>
      <c r="D749" s="196">
        <v>0</v>
      </c>
      <c r="E749" s="196">
        <v>0</v>
      </c>
      <c r="F749" s="197">
        <v>0</v>
      </c>
      <c r="G749" s="197">
        <v>0</v>
      </c>
      <c r="H749" s="198">
        <v>0</v>
      </c>
    </row>
    <row r="750" spans="1:8" ht="18" hidden="1" customHeight="1" outlineLevel="1">
      <c r="A750" s="4" t="s">
        <v>216</v>
      </c>
      <c r="B750" s="195"/>
      <c r="C750" s="196">
        <v>0</v>
      </c>
      <c r="D750" s="196">
        <v>0</v>
      </c>
      <c r="E750" s="196">
        <v>0</v>
      </c>
      <c r="F750" s="197">
        <v>0</v>
      </c>
      <c r="G750" s="197">
        <v>0</v>
      </c>
      <c r="H750" s="198">
        <v>0</v>
      </c>
    </row>
    <row r="751" spans="1:8" ht="18" hidden="1" customHeight="1" outlineLevel="1">
      <c r="A751" s="4" t="s">
        <v>217</v>
      </c>
      <c r="B751" s="195"/>
      <c r="C751" s="196">
        <v>0</v>
      </c>
      <c r="D751" s="196">
        <v>0</v>
      </c>
      <c r="E751" s="196">
        <v>0</v>
      </c>
      <c r="F751" s="197">
        <v>0</v>
      </c>
      <c r="G751" s="197">
        <v>0</v>
      </c>
      <c r="H751" s="198">
        <v>0</v>
      </c>
    </row>
    <row r="752" spans="1:8" ht="18" hidden="1" customHeight="1" outlineLevel="1">
      <c r="A752" s="4" t="s">
        <v>218</v>
      </c>
      <c r="B752" s="195"/>
      <c r="C752" s="196">
        <v>0</v>
      </c>
      <c r="D752" s="196">
        <v>0</v>
      </c>
      <c r="E752" s="196">
        <v>0</v>
      </c>
      <c r="F752" s="197">
        <v>0</v>
      </c>
      <c r="G752" s="197">
        <v>0</v>
      </c>
      <c r="H752" s="198">
        <v>0</v>
      </c>
    </row>
    <row r="753" spans="1:8" ht="18" hidden="1" customHeight="1" outlineLevel="1">
      <c r="A753" s="4" t="s">
        <v>219</v>
      </c>
      <c r="B753" s="195"/>
      <c r="C753" s="196">
        <v>0</v>
      </c>
      <c r="D753" s="196">
        <v>0</v>
      </c>
      <c r="E753" s="196">
        <v>0</v>
      </c>
      <c r="F753" s="197">
        <v>0</v>
      </c>
      <c r="G753" s="197">
        <v>0</v>
      </c>
      <c r="H753" s="198">
        <v>0</v>
      </c>
    </row>
    <row r="754" spans="1:8" ht="18" hidden="1" customHeight="1" outlineLevel="1">
      <c r="A754" s="4" t="s">
        <v>220</v>
      </c>
      <c r="B754" s="195"/>
      <c r="C754" s="196">
        <v>0</v>
      </c>
      <c r="D754" s="196">
        <v>0</v>
      </c>
      <c r="E754" s="196">
        <v>0</v>
      </c>
      <c r="F754" s="197">
        <v>0</v>
      </c>
      <c r="G754" s="197">
        <v>0</v>
      </c>
      <c r="H754" s="198">
        <v>0</v>
      </c>
    </row>
    <row r="755" spans="1:8" ht="18" hidden="1" customHeight="1" outlineLevel="1">
      <c r="A755" s="4" t="s">
        <v>349</v>
      </c>
      <c r="B755" s="195"/>
      <c r="C755" s="196">
        <v>0</v>
      </c>
      <c r="D755" s="196">
        <v>0</v>
      </c>
      <c r="E755" s="196">
        <v>0</v>
      </c>
      <c r="F755" s="197">
        <v>0</v>
      </c>
      <c r="G755" s="197">
        <v>0</v>
      </c>
      <c r="H755" s="198">
        <v>0</v>
      </c>
    </row>
    <row r="756" spans="1:8" ht="18" hidden="1" customHeight="1" outlineLevel="1">
      <c r="A756" s="4" t="s">
        <v>222</v>
      </c>
      <c r="B756" s="195"/>
      <c r="C756" s="196">
        <v>0</v>
      </c>
      <c r="D756" s="196">
        <v>0</v>
      </c>
      <c r="E756" s="196">
        <v>0</v>
      </c>
      <c r="F756" s="197">
        <v>0</v>
      </c>
      <c r="G756" s="197">
        <v>0</v>
      </c>
      <c r="H756" s="198">
        <v>0</v>
      </c>
    </row>
    <row r="757" spans="1:8" ht="18" hidden="1" customHeight="1" outlineLevel="1">
      <c r="A757" s="4" t="s">
        <v>223</v>
      </c>
      <c r="B757" s="195"/>
      <c r="C757" s="196">
        <v>1</v>
      </c>
      <c r="D757" s="196">
        <v>3</v>
      </c>
      <c r="E757" s="196">
        <v>0</v>
      </c>
      <c r="F757" s="197">
        <v>0</v>
      </c>
      <c r="G757" s="197">
        <v>9080</v>
      </c>
      <c r="H757" s="198">
        <v>58</v>
      </c>
    </row>
    <row r="758" spans="1:8" ht="18" hidden="1" customHeight="1" outlineLevel="1">
      <c r="A758" s="4" t="s">
        <v>224</v>
      </c>
      <c r="B758" s="195"/>
      <c r="C758" s="196">
        <v>0</v>
      </c>
      <c r="D758" s="196">
        <v>0</v>
      </c>
      <c r="E758" s="196">
        <v>0</v>
      </c>
      <c r="F758" s="197">
        <v>0</v>
      </c>
      <c r="G758" s="197">
        <v>0</v>
      </c>
      <c r="H758" s="198">
        <v>0</v>
      </c>
    </row>
    <row r="759" spans="1:8" ht="18" hidden="1" customHeight="1" outlineLevel="1">
      <c r="A759" s="4" t="s">
        <v>225</v>
      </c>
      <c r="B759" s="195"/>
      <c r="C759" s="196">
        <v>0</v>
      </c>
      <c r="D759" s="196">
        <v>0</v>
      </c>
      <c r="E759" s="196">
        <v>0</v>
      </c>
      <c r="F759" s="197">
        <v>0</v>
      </c>
      <c r="G759" s="197">
        <v>0</v>
      </c>
      <c r="H759" s="198">
        <v>0</v>
      </c>
    </row>
    <row r="760" spans="1:8" ht="18" customHeight="1" collapsed="1">
      <c r="A760" s="4"/>
      <c r="B760" s="195" t="s">
        <v>379</v>
      </c>
      <c r="C760" s="199">
        <f t="shared" ref="C760:H760" si="29">SUM(C736:C759)</f>
        <v>130</v>
      </c>
      <c r="D760" s="199">
        <f t="shared" si="29"/>
        <v>15</v>
      </c>
      <c r="E760" s="199">
        <f t="shared" si="29"/>
        <v>93</v>
      </c>
      <c r="F760" s="200">
        <f t="shared" si="29"/>
        <v>328359.96999999997</v>
      </c>
      <c r="G760" s="200">
        <f t="shared" si="29"/>
        <v>464416.01</v>
      </c>
      <c r="H760" s="201">
        <f t="shared" si="29"/>
        <v>58</v>
      </c>
    </row>
    <row r="761" spans="1:8" ht="18" customHeight="1">
      <c r="B761" s="203" t="s">
        <v>380</v>
      </c>
      <c r="C761" s="204"/>
      <c r="D761" s="204"/>
      <c r="E761" s="204"/>
      <c r="F761" s="193"/>
      <c r="G761" s="193"/>
      <c r="H761" s="194"/>
    </row>
    <row r="762" spans="1:8" ht="18" hidden="1" customHeight="1" outlineLevel="1">
      <c r="A762" s="4" t="s">
        <v>202</v>
      </c>
      <c r="B762" s="195"/>
      <c r="C762" s="196">
        <v>0</v>
      </c>
      <c r="D762" s="196">
        <v>0</v>
      </c>
      <c r="E762" s="196">
        <v>0</v>
      </c>
      <c r="F762" s="197">
        <v>0</v>
      </c>
      <c r="G762" s="197">
        <v>0</v>
      </c>
      <c r="H762" s="198">
        <v>0</v>
      </c>
    </row>
    <row r="763" spans="1:8" ht="18" hidden="1" customHeight="1" outlineLevel="1">
      <c r="A763" s="4" t="s">
        <v>203</v>
      </c>
      <c r="B763" s="195"/>
      <c r="C763" s="196">
        <v>1</v>
      </c>
      <c r="D763" s="196">
        <v>2</v>
      </c>
      <c r="E763" s="196">
        <v>0</v>
      </c>
      <c r="F763" s="197">
        <v>56680.6</v>
      </c>
      <c r="G763" s="197">
        <v>4893.9799999999996</v>
      </c>
      <c r="H763" s="198">
        <v>0</v>
      </c>
    </row>
    <row r="764" spans="1:8" ht="18" hidden="1" customHeight="1" outlineLevel="1">
      <c r="A764" s="4" t="s">
        <v>204</v>
      </c>
      <c r="B764" s="195"/>
      <c r="C764" s="196">
        <v>0</v>
      </c>
      <c r="D764" s="196">
        <v>0</v>
      </c>
      <c r="E764" s="196">
        <v>0</v>
      </c>
      <c r="F764" s="197">
        <v>0</v>
      </c>
      <c r="G764" s="197">
        <v>0</v>
      </c>
      <c r="H764" s="198">
        <v>0</v>
      </c>
    </row>
    <row r="765" spans="1:8" ht="18" hidden="1" customHeight="1" outlineLevel="1">
      <c r="A765" s="4" t="s">
        <v>205</v>
      </c>
      <c r="B765" s="195"/>
      <c r="C765" s="196">
        <v>0</v>
      </c>
      <c r="D765" s="196">
        <v>0</v>
      </c>
      <c r="E765" s="196">
        <v>0</v>
      </c>
      <c r="F765" s="197">
        <v>0</v>
      </c>
      <c r="G765" s="197">
        <v>0</v>
      </c>
      <c r="H765" s="198">
        <v>0</v>
      </c>
    </row>
    <row r="766" spans="1:8" ht="18" hidden="1" customHeight="1" outlineLevel="1">
      <c r="A766" s="4" t="s">
        <v>206</v>
      </c>
      <c r="B766" s="195"/>
      <c r="C766" s="196">
        <v>0</v>
      </c>
      <c r="D766" s="196">
        <v>0</v>
      </c>
      <c r="E766" s="196">
        <v>0</v>
      </c>
      <c r="F766" s="197">
        <v>0</v>
      </c>
      <c r="G766" s="197">
        <v>0</v>
      </c>
      <c r="H766" s="198">
        <v>0</v>
      </c>
    </row>
    <row r="767" spans="1:8" ht="18" hidden="1" customHeight="1" outlineLevel="1">
      <c r="A767" s="4" t="s">
        <v>207</v>
      </c>
      <c r="B767" s="195"/>
      <c r="C767" s="196">
        <v>0</v>
      </c>
      <c r="D767" s="196">
        <v>0</v>
      </c>
      <c r="E767" s="196">
        <v>0</v>
      </c>
      <c r="F767" s="197">
        <v>0</v>
      </c>
      <c r="G767" s="197">
        <v>0</v>
      </c>
      <c r="H767" s="198">
        <v>0</v>
      </c>
    </row>
    <row r="768" spans="1:8" ht="18" hidden="1" customHeight="1" outlineLevel="1">
      <c r="A768" s="4" t="s">
        <v>208</v>
      </c>
      <c r="B768" s="195"/>
      <c r="C768" s="196">
        <v>0</v>
      </c>
      <c r="D768" s="196">
        <v>0</v>
      </c>
      <c r="E768" s="196">
        <v>0</v>
      </c>
      <c r="F768" s="197">
        <v>0</v>
      </c>
      <c r="G768" s="197">
        <v>0</v>
      </c>
      <c r="H768" s="198">
        <v>0</v>
      </c>
    </row>
    <row r="769" spans="1:8" ht="18" hidden="1" customHeight="1" outlineLevel="1">
      <c r="A769" s="4" t="s">
        <v>209</v>
      </c>
      <c r="B769" s="195"/>
      <c r="C769" s="196">
        <v>0</v>
      </c>
      <c r="D769" s="196">
        <v>2</v>
      </c>
      <c r="E769" s="196">
        <v>0</v>
      </c>
      <c r="F769" s="197">
        <v>-15000</v>
      </c>
      <c r="G769" s="197">
        <v>865</v>
      </c>
      <c r="H769" s="198">
        <v>0</v>
      </c>
    </row>
    <row r="770" spans="1:8" ht="18" hidden="1" customHeight="1" outlineLevel="1">
      <c r="A770" s="4" t="s">
        <v>210</v>
      </c>
      <c r="B770" s="195"/>
      <c r="C770" s="196">
        <v>0</v>
      </c>
      <c r="D770" s="196">
        <v>0</v>
      </c>
      <c r="E770" s="196">
        <v>0</v>
      </c>
      <c r="F770" s="197">
        <v>0</v>
      </c>
      <c r="G770" s="197">
        <v>0</v>
      </c>
      <c r="H770" s="198">
        <v>0</v>
      </c>
    </row>
    <row r="771" spans="1:8" ht="18" hidden="1" customHeight="1" outlineLevel="1">
      <c r="A771" s="4" t="s">
        <v>211</v>
      </c>
      <c r="B771" s="195"/>
      <c r="C771" s="196">
        <v>8</v>
      </c>
      <c r="D771" s="196">
        <v>17</v>
      </c>
      <c r="E771" s="196">
        <v>0</v>
      </c>
      <c r="F771" s="197">
        <v>143706.06000000003</v>
      </c>
      <c r="G771" s="197">
        <v>48170.5</v>
      </c>
      <c r="H771" s="198">
        <v>0</v>
      </c>
    </row>
    <row r="772" spans="1:8" ht="18" hidden="1" customHeight="1" outlineLevel="1">
      <c r="A772" s="4" t="s">
        <v>212</v>
      </c>
      <c r="B772" s="195"/>
      <c r="C772" s="196">
        <v>0</v>
      </c>
      <c r="D772" s="196">
        <v>0</v>
      </c>
      <c r="E772" s="196">
        <v>0</v>
      </c>
      <c r="F772" s="197">
        <v>0</v>
      </c>
      <c r="G772" s="197">
        <v>0</v>
      </c>
      <c r="H772" s="198">
        <v>0</v>
      </c>
    </row>
    <row r="773" spans="1:8" ht="18" hidden="1" customHeight="1" outlineLevel="1">
      <c r="A773" s="4" t="s">
        <v>213</v>
      </c>
      <c r="B773" s="195"/>
      <c r="C773" s="196">
        <v>0</v>
      </c>
      <c r="D773" s="196">
        <v>0</v>
      </c>
      <c r="E773" s="196">
        <v>0</v>
      </c>
      <c r="F773" s="197">
        <v>0</v>
      </c>
      <c r="G773" s="197">
        <v>5233</v>
      </c>
      <c r="H773" s="198">
        <v>0</v>
      </c>
    </row>
    <row r="774" spans="1:8" ht="18" hidden="1" customHeight="1" outlineLevel="1">
      <c r="A774" s="4" t="s">
        <v>214</v>
      </c>
      <c r="B774" s="195"/>
      <c r="C774" s="196">
        <v>0</v>
      </c>
      <c r="D774" s="196">
        <v>0</v>
      </c>
      <c r="E774" s="196">
        <v>0</v>
      </c>
      <c r="F774" s="197">
        <v>0</v>
      </c>
      <c r="G774" s="197">
        <v>0</v>
      </c>
      <c r="H774" s="198">
        <v>0</v>
      </c>
    </row>
    <row r="775" spans="1:8" ht="18" hidden="1" customHeight="1" outlineLevel="1">
      <c r="A775" s="4" t="s">
        <v>348</v>
      </c>
      <c r="B775" s="195"/>
      <c r="C775" s="196">
        <v>0</v>
      </c>
      <c r="D775" s="196">
        <v>0</v>
      </c>
      <c r="E775" s="196">
        <v>0</v>
      </c>
      <c r="F775" s="197">
        <v>0</v>
      </c>
      <c r="G775" s="197">
        <v>0</v>
      </c>
      <c r="H775" s="198">
        <v>0</v>
      </c>
    </row>
    <row r="776" spans="1:8" ht="18" hidden="1" customHeight="1" outlineLevel="1">
      <c r="A776" s="4" t="s">
        <v>216</v>
      </c>
      <c r="B776" s="195"/>
      <c r="C776" s="196">
        <v>0</v>
      </c>
      <c r="D776" s="196">
        <v>0</v>
      </c>
      <c r="E776" s="196">
        <v>0</v>
      </c>
      <c r="F776" s="197">
        <v>0</v>
      </c>
      <c r="G776" s="197">
        <v>0</v>
      </c>
      <c r="H776" s="198">
        <v>0</v>
      </c>
    </row>
    <row r="777" spans="1:8" ht="18" hidden="1" customHeight="1" outlineLevel="1">
      <c r="A777" s="4" t="s">
        <v>217</v>
      </c>
      <c r="B777" s="195"/>
      <c r="C777" s="196">
        <v>0</v>
      </c>
      <c r="D777" s="196">
        <v>0</v>
      </c>
      <c r="E777" s="196">
        <v>0</v>
      </c>
      <c r="F777" s="197">
        <v>0</v>
      </c>
      <c r="G777" s="197">
        <v>0</v>
      </c>
      <c r="H777" s="198">
        <v>0</v>
      </c>
    </row>
    <row r="778" spans="1:8" ht="18" hidden="1" customHeight="1" outlineLevel="1">
      <c r="A778" s="4" t="s">
        <v>218</v>
      </c>
      <c r="B778" s="195"/>
      <c r="C778" s="196">
        <v>0</v>
      </c>
      <c r="D778" s="196">
        <v>1</v>
      </c>
      <c r="E778" s="196">
        <v>0</v>
      </c>
      <c r="F778" s="197">
        <v>0</v>
      </c>
      <c r="G778" s="197">
        <v>1500</v>
      </c>
      <c r="H778" s="198">
        <v>0</v>
      </c>
    </row>
    <row r="779" spans="1:8" ht="18" hidden="1" customHeight="1" outlineLevel="1">
      <c r="A779" s="4" t="s">
        <v>219</v>
      </c>
      <c r="B779" s="195"/>
      <c r="C779" s="196">
        <v>0</v>
      </c>
      <c r="D779" s="196">
        <v>0</v>
      </c>
      <c r="E779" s="196">
        <v>0</v>
      </c>
      <c r="F779" s="197">
        <v>0</v>
      </c>
      <c r="G779" s="197">
        <v>0</v>
      </c>
      <c r="H779" s="198">
        <v>0</v>
      </c>
    </row>
    <row r="780" spans="1:8" ht="18" hidden="1" customHeight="1" outlineLevel="1">
      <c r="A780" s="4" t="s">
        <v>220</v>
      </c>
      <c r="B780" s="195"/>
      <c r="C780" s="196">
        <v>0</v>
      </c>
      <c r="D780" s="196">
        <v>0</v>
      </c>
      <c r="E780" s="196">
        <v>0</v>
      </c>
      <c r="F780" s="197">
        <v>0</v>
      </c>
      <c r="G780" s="197">
        <v>0</v>
      </c>
      <c r="H780" s="198">
        <v>0</v>
      </c>
    </row>
    <row r="781" spans="1:8" ht="18" hidden="1" customHeight="1" outlineLevel="1">
      <c r="A781" s="4" t="s">
        <v>349</v>
      </c>
      <c r="B781" s="195"/>
      <c r="C781" s="196">
        <v>0</v>
      </c>
      <c r="D781" s="196">
        <v>0</v>
      </c>
      <c r="E781" s="196">
        <v>0</v>
      </c>
      <c r="F781" s="197">
        <v>0</v>
      </c>
      <c r="G781" s="197">
        <v>0</v>
      </c>
      <c r="H781" s="198">
        <v>0</v>
      </c>
    </row>
    <row r="782" spans="1:8" ht="18" hidden="1" customHeight="1" outlineLevel="1">
      <c r="A782" s="4" t="s">
        <v>222</v>
      </c>
      <c r="B782" s="195"/>
      <c r="C782" s="196">
        <v>0</v>
      </c>
      <c r="D782" s="196">
        <v>0</v>
      </c>
      <c r="E782" s="196">
        <v>0</v>
      </c>
      <c r="F782" s="197">
        <v>0</v>
      </c>
      <c r="G782" s="197">
        <v>0</v>
      </c>
      <c r="H782" s="198">
        <v>0</v>
      </c>
    </row>
    <row r="783" spans="1:8" ht="18" hidden="1" customHeight="1" outlineLevel="1">
      <c r="A783" s="4" t="s">
        <v>223</v>
      </c>
      <c r="B783" s="195"/>
      <c r="C783" s="196">
        <v>1</v>
      </c>
      <c r="D783" s="196">
        <v>0</v>
      </c>
      <c r="E783" s="196">
        <v>0</v>
      </c>
      <c r="F783" s="197">
        <v>0</v>
      </c>
      <c r="G783" s="197">
        <v>0</v>
      </c>
      <c r="H783" s="198">
        <v>0</v>
      </c>
    </row>
    <row r="784" spans="1:8" ht="18" hidden="1" customHeight="1" outlineLevel="1">
      <c r="A784" s="4" t="s">
        <v>224</v>
      </c>
      <c r="B784" s="195"/>
      <c r="C784" s="196">
        <v>0</v>
      </c>
      <c r="D784" s="196">
        <v>0</v>
      </c>
      <c r="E784" s="196">
        <v>0</v>
      </c>
      <c r="F784" s="197">
        <v>0</v>
      </c>
      <c r="G784" s="197">
        <v>0</v>
      </c>
      <c r="H784" s="198">
        <v>0</v>
      </c>
    </row>
    <row r="785" spans="1:8" ht="18" hidden="1" customHeight="1" outlineLevel="1">
      <c r="A785" s="4" t="s">
        <v>225</v>
      </c>
      <c r="B785" s="195"/>
      <c r="C785" s="196">
        <v>1</v>
      </c>
      <c r="D785" s="196">
        <v>1</v>
      </c>
      <c r="E785" s="196">
        <v>0</v>
      </c>
      <c r="F785" s="197">
        <v>-5598</v>
      </c>
      <c r="G785" s="197">
        <v>25599</v>
      </c>
      <c r="H785" s="198">
        <v>0</v>
      </c>
    </row>
    <row r="786" spans="1:8" collapsed="1">
      <c r="A786" s="4"/>
      <c r="B786" s="195" t="s">
        <v>381</v>
      </c>
      <c r="C786" s="199">
        <f t="shared" ref="C786:H786" si="30">SUM(C762:C785)</f>
        <v>11</v>
      </c>
      <c r="D786" s="199">
        <f t="shared" si="30"/>
        <v>23</v>
      </c>
      <c r="E786" s="199">
        <f t="shared" si="30"/>
        <v>0</v>
      </c>
      <c r="F786" s="200">
        <f t="shared" si="30"/>
        <v>179788.66000000003</v>
      </c>
      <c r="G786" s="200">
        <f t="shared" si="30"/>
        <v>86261.48</v>
      </c>
      <c r="H786" s="201">
        <f t="shared" si="30"/>
        <v>0</v>
      </c>
    </row>
    <row r="787" spans="1:8" ht="18" hidden="1" customHeight="1" outlineLevel="1">
      <c r="A787" s="4" t="s">
        <v>202</v>
      </c>
      <c r="B787" s="195"/>
      <c r="C787" s="196">
        <v>0</v>
      </c>
      <c r="D787" s="196">
        <v>0</v>
      </c>
      <c r="E787" s="196">
        <v>0</v>
      </c>
      <c r="F787" s="197">
        <v>0</v>
      </c>
      <c r="G787" s="197">
        <v>0</v>
      </c>
      <c r="H787" s="198">
        <v>0</v>
      </c>
    </row>
    <row r="788" spans="1:8" ht="18" hidden="1" customHeight="1" outlineLevel="1">
      <c r="A788" s="4" t="s">
        <v>203</v>
      </c>
      <c r="B788" s="195"/>
      <c r="C788" s="196">
        <v>0</v>
      </c>
      <c r="D788" s="196">
        <v>0</v>
      </c>
      <c r="E788" s="196">
        <v>0</v>
      </c>
      <c r="F788" s="197">
        <v>0</v>
      </c>
      <c r="G788" s="197">
        <v>0</v>
      </c>
      <c r="H788" s="198">
        <v>0</v>
      </c>
    </row>
    <row r="789" spans="1:8" ht="18" hidden="1" customHeight="1" outlineLevel="1">
      <c r="A789" s="4" t="s">
        <v>204</v>
      </c>
      <c r="B789" s="195"/>
      <c r="C789" s="196">
        <v>1</v>
      </c>
      <c r="D789" s="196">
        <v>1</v>
      </c>
      <c r="E789" s="196">
        <v>0</v>
      </c>
      <c r="F789" s="197">
        <v>-2434.1</v>
      </c>
      <c r="G789" s="197">
        <v>-2000</v>
      </c>
      <c r="H789" s="198">
        <v>0</v>
      </c>
    </row>
    <row r="790" spans="1:8" ht="18" hidden="1" customHeight="1" outlineLevel="1">
      <c r="A790" s="4" t="s">
        <v>205</v>
      </c>
      <c r="B790" s="195"/>
      <c r="C790" s="196">
        <v>0</v>
      </c>
      <c r="D790" s="196">
        <v>0</v>
      </c>
      <c r="E790" s="196">
        <v>0</v>
      </c>
      <c r="F790" s="197">
        <v>0</v>
      </c>
      <c r="G790" s="197">
        <v>0</v>
      </c>
      <c r="H790" s="198">
        <v>0</v>
      </c>
    </row>
    <row r="791" spans="1:8" ht="18" hidden="1" customHeight="1" outlineLevel="1">
      <c r="A791" s="4" t="s">
        <v>206</v>
      </c>
      <c r="B791" s="195"/>
      <c r="C791" s="196">
        <v>0</v>
      </c>
      <c r="D791" s="196">
        <v>0</v>
      </c>
      <c r="E791" s="196">
        <v>0</v>
      </c>
      <c r="F791" s="197">
        <v>0</v>
      </c>
      <c r="G791" s="197">
        <v>0</v>
      </c>
      <c r="H791" s="198">
        <v>0</v>
      </c>
    </row>
    <row r="792" spans="1:8" ht="18" hidden="1" customHeight="1" outlineLevel="1">
      <c r="A792" s="4" t="s">
        <v>207</v>
      </c>
      <c r="B792" s="195"/>
      <c r="C792" s="196">
        <v>0</v>
      </c>
      <c r="D792" s="196">
        <v>0</v>
      </c>
      <c r="E792" s="196">
        <v>0</v>
      </c>
      <c r="F792" s="197">
        <v>0</v>
      </c>
      <c r="G792" s="197">
        <v>0</v>
      </c>
      <c r="H792" s="198">
        <v>0</v>
      </c>
    </row>
    <row r="793" spans="1:8" ht="18" hidden="1" customHeight="1" outlineLevel="1">
      <c r="A793" s="4" t="s">
        <v>208</v>
      </c>
      <c r="B793" s="195"/>
      <c r="C793" s="196">
        <v>0</v>
      </c>
      <c r="D793" s="196">
        <v>0</v>
      </c>
      <c r="E793" s="196">
        <v>0</v>
      </c>
      <c r="F793" s="197">
        <v>0</v>
      </c>
      <c r="G793" s="197">
        <v>0</v>
      </c>
      <c r="H793" s="198">
        <v>0</v>
      </c>
    </row>
    <row r="794" spans="1:8" ht="18" hidden="1" customHeight="1" outlineLevel="1">
      <c r="A794" s="4" t="s">
        <v>209</v>
      </c>
      <c r="B794" s="195"/>
      <c r="C794" s="196">
        <v>0</v>
      </c>
      <c r="D794" s="196">
        <v>0</v>
      </c>
      <c r="E794" s="196">
        <v>0</v>
      </c>
      <c r="F794" s="197">
        <v>0</v>
      </c>
      <c r="G794" s="197">
        <v>0</v>
      </c>
      <c r="H794" s="198">
        <v>0</v>
      </c>
    </row>
    <row r="795" spans="1:8" ht="18" hidden="1" customHeight="1" outlineLevel="1">
      <c r="A795" s="4" t="s">
        <v>210</v>
      </c>
      <c r="B795" s="195"/>
      <c r="C795" s="196">
        <v>0</v>
      </c>
      <c r="D795" s="196">
        <v>0</v>
      </c>
      <c r="E795" s="196">
        <v>0</v>
      </c>
      <c r="F795" s="197">
        <v>0</v>
      </c>
      <c r="G795" s="197">
        <v>0</v>
      </c>
      <c r="H795" s="198">
        <v>0</v>
      </c>
    </row>
    <row r="796" spans="1:8" ht="18" hidden="1" customHeight="1" outlineLevel="1">
      <c r="A796" s="4" t="s">
        <v>211</v>
      </c>
      <c r="B796" s="195"/>
      <c r="C796" s="196">
        <v>1</v>
      </c>
      <c r="D796" s="196">
        <v>2</v>
      </c>
      <c r="E796" s="196">
        <v>0</v>
      </c>
      <c r="F796" s="197">
        <v>-8</v>
      </c>
      <c r="G796" s="197">
        <v>106.6</v>
      </c>
      <c r="H796" s="198">
        <v>0</v>
      </c>
    </row>
    <row r="797" spans="1:8" ht="18" hidden="1" customHeight="1" outlineLevel="1">
      <c r="A797" s="4" t="s">
        <v>212</v>
      </c>
      <c r="B797" s="195"/>
      <c r="C797" s="196">
        <v>0</v>
      </c>
      <c r="D797" s="196">
        <v>0</v>
      </c>
      <c r="E797" s="196">
        <v>0</v>
      </c>
      <c r="F797" s="197">
        <v>0</v>
      </c>
      <c r="G797" s="197">
        <v>0</v>
      </c>
      <c r="H797" s="198">
        <v>0</v>
      </c>
    </row>
    <row r="798" spans="1:8" ht="18" hidden="1" customHeight="1" outlineLevel="1">
      <c r="A798" s="4" t="s">
        <v>213</v>
      </c>
      <c r="B798" s="195"/>
      <c r="C798" s="196">
        <v>0</v>
      </c>
      <c r="D798" s="196">
        <v>0</v>
      </c>
      <c r="E798" s="196">
        <v>0</v>
      </c>
      <c r="F798" s="197">
        <v>0</v>
      </c>
      <c r="G798" s="197">
        <v>0</v>
      </c>
      <c r="H798" s="198">
        <v>0</v>
      </c>
    </row>
    <row r="799" spans="1:8" ht="18" hidden="1" customHeight="1" outlineLevel="1">
      <c r="A799" s="4" t="s">
        <v>214</v>
      </c>
      <c r="B799" s="195"/>
      <c r="C799" s="196">
        <v>0</v>
      </c>
      <c r="D799" s="196">
        <v>0</v>
      </c>
      <c r="E799" s="196">
        <v>0</v>
      </c>
      <c r="F799" s="197">
        <v>0</v>
      </c>
      <c r="G799" s="197">
        <v>0</v>
      </c>
      <c r="H799" s="198">
        <v>0</v>
      </c>
    </row>
    <row r="800" spans="1:8" ht="18" hidden="1" customHeight="1" outlineLevel="1">
      <c r="A800" s="4" t="s">
        <v>348</v>
      </c>
      <c r="B800" s="195"/>
      <c r="C800" s="196">
        <v>1</v>
      </c>
      <c r="D800" s="196">
        <v>0</v>
      </c>
      <c r="E800" s="196">
        <v>1</v>
      </c>
      <c r="F800" s="197">
        <v>0</v>
      </c>
      <c r="G800" s="197">
        <v>0</v>
      </c>
      <c r="H800" s="198">
        <v>0</v>
      </c>
    </row>
    <row r="801" spans="1:8" ht="18" hidden="1" customHeight="1" outlineLevel="1">
      <c r="A801" s="4" t="s">
        <v>216</v>
      </c>
      <c r="B801" s="195"/>
      <c r="C801" s="196">
        <v>0</v>
      </c>
      <c r="D801" s="196">
        <v>0</v>
      </c>
      <c r="E801" s="196">
        <v>0</v>
      </c>
      <c r="F801" s="197">
        <v>0</v>
      </c>
      <c r="G801" s="197">
        <v>0</v>
      </c>
      <c r="H801" s="198">
        <v>0</v>
      </c>
    </row>
    <row r="802" spans="1:8" ht="18" hidden="1" customHeight="1" outlineLevel="1">
      <c r="A802" s="4" t="s">
        <v>217</v>
      </c>
      <c r="B802" s="195"/>
      <c r="C802" s="196">
        <v>0</v>
      </c>
      <c r="D802" s="196">
        <v>0</v>
      </c>
      <c r="E802" s="196">
        <v>0</v>
      </c>
      <c r="F802" s="197">
        <v>0</v>
      </c>
      <c r="G802" s="197">
        <v>0</v>
      </c>
      <c r="H802" s="198">
        <v>0</v>
      </c>
    </row>
    <row r="803" spans="1:8" ht="18" hidden="1" customHeight="1" outlineLevel="1">
      <c r="A803" s="4" t="s">
        <v>218</v>
      </c>
      <c r="B803" s="195"/>
      <c r="C803" s="196">
        <v>0</v>
      </c>
      <c r="D803" s="196">
        <v>0</v>
      </c>
      <c r="E803" s="196">
        <v>0</v>
      </c>
      <c r="F803" s="197">
        <v>0</v>
      </c>
      <c r="G803" s="197">
        <v>0</v>
      </c>
      <c r="H803" s="198">
        <v>0</v>
      </c>
    </row>
    <row r="804" spans="1:8" ht="18" hidden="1" customHeight="1" outlineLevel="1">
      <c r="A804" s="4" t="s">
        <v>219</v>
      </c>
      <c r="B804" s="195"/>
      <c r="C804" s="196">
        <v>0</v>
      </c>
      <c r="D804" s="196">
        <v>0</v>
      </c>
      <c r="E804" s="196">
        <v>0</v>
      </c>
      <c r="F804" s="197">
        <v>0</v>
      </c>
      <c r="G804" s="197">
        <v>0</v>
      </c>
      <c r="H804" s="198">
        <v>0</v>
      </c>
    </row>
    <row r="805" spans="1:8" ht="18" hidden="1" customHeight="1" outlineLevel="1">
      <c r="A805" s="4" t="s">
        <v>220</v>
      </c>
      <c r="B805" s="195"/>
      <c r="C805" s="196">
        <v>0</v>
      </c>
      <c r="D805" s="196">
        <v>0</v>
      </c>
      <c r="E805" s="196">
        <v>0</v>
      </c>
      <c r="F805" s="197">
        <v>0</v>
      </c>
      <c r="G805" s="197">
        <v>0</v>
      </c>
      <c r="H805" s="198">
        <v>0</v>
      </c>
    </row>
    <row r="806" spans="1:8" ht="18" hidden="1" customHeight="1" outlineLevel="1">
      <c r="A806" s="4" t="s">
        <v>349</v>
      </c>
      <c r="B806" s="195"/>
      <c r="C806" s="196">
        <v>0</v>
      </c>
      <c r="D806" s="196">
        <v>0</v>
      </c>
      <c r="E806" s="196">
        <v>0</v>
      </c>
      <c r="F806" s="197">
        <v>0</v>
      </c>
      <c r="G806" s="197">
        <v>0</v>
      </c>
      <c r="H806" s="198">
        <v>0</v>
      </c>
    </row>
    <row r="807" spans="1:8" ht="18" hidden="1" customHeight="1" outlineLevel="1">
      <c r="A807" s="4" t="s">
        <v>222</v>
      </c>
      <c r="B807" s="195"/>
      <c r="C807" s="196">
        <v>0</v>
      </c>
      <c r="D807" s="196">
        <v>0</v>
      </c>
      <c r="E807" s="196">
        <v>0</v>
      </c>
      <c r="F807" s="197">
        <v>-89522</v>
      </c>
      <c r="G807" s="197">
        <v>-17361</v>
      </c>
      <c r="H807" s="198">
        <v>0</v>
      </c>
    </row>
    <row r="808" spans="1:8" ht="18" hidden="1" customHeight="1" outlineLevel="1">
      <c r="A808" s="4" t="s">
        <v>223</v>
      </c>
      <c r="B808" s="195"/>
      <c r="C808" s="196">
        <v>0</v>
      </c>
      <c r="D808" s="196">
        <v>0</v>
      </c>
      <c r="E808" s="196">
        <v>0</v>
      </c>
      <c r="F808" s="197">
        <v>0</v>
      </c>
      <c r="G808" s="197">
        <v>0</v>
      </c>
      <c r="H808" s="198">
        <v>0</v>
      </c>
    </row>
    <row r="809" spans="1:8" ht="18" hidden="1" customHeight="1" outlineLevel="1">
      <c r="A809" s="4" t="s">
        <v>224</v>
      </c>
      <c r="B809" s="195"/>
      <c r="C809" s="196">
        <v>0</v>
      </c>
      <c r="D809" s="196">
        <v>0</v>
      </c>
      <c r="E809" s="196">
        <v>0</v>
      </c>
      <c r="F809" s="197">
        <v>0</v>
      </c>
      <c r="G809" s="197">
        <v>0</v>
      </c>
      <c r="H809" s="198">
        <v>0</v>
      </c>
    </row>
    <row r="810" spans="1:8" ht="18" hidden="1" customHeight="1" outlineLevel="1">
      <c r="A810" s="4" t="s">
        <v>225</v>
      </c>
      <c r="B810" s="195"/>
      <c r="C810" s="196">
        <v>0</v>
      </c>
      <c r="D810" s="196">
        <v>0</v>
      </c>
      <c r="E810" s="196">
        <v>0</v>
      </c>
      <c r="F810" s="197">
        <v>0</v>
      </c>
      <c r="G810" s="197">
        <v>0</v>
      </c>
      <c r="H810" s="198">
        <v>0</v>
      </c>
    </row>
    <row r="811" spans="1:8" ht="18" customHeight="1" collapsed="1">
      <c r="A811" s="4"/>
      <c r="B811" s="195" t="s">
        <v>382</v>
      </c>
      <c r="C811" s="199">
        <f t="shared" ref="C811:H811" si="31">SUM(C787:C810)</f>
        <v>3</v>
      </c>
      <c r="D811" s="199">
        <f t="shared" si="31"/>
        <v>3</v>
      </c>
      <c r="E811" s="199">
        <f t="shared" si="31"/>
        <v>1</v>
      </c>
      <c r="F811" s="200">
        <f t="shared" si="31"/>
        <v>-91964.1</v>
      </c>
      <c r="G811" s="200">
        <f t="shared" si="31"/>
        <v>-19254.400000000001</v>
      </c>
      <c r="H811" s="201">
        <f t="shared" si="31"/>
        <v>0</v>
      </c>
    </row>
    <row r="812" spans="1:8" ht="18" hidden="1" customHeight="1" outlineLevel="1">
      <c r="A812" s="4" t="s">
        <v>202</v>
      </c>
      <c r="B812" s="195"/>
      <c r="C812" s="196">
        <v>0</v>
      </c>
      <c r="D812" s="196">
        <v>0</v>
      </c>
      <c r="E812" s="196">
        <v>0</v>
      </c>
      <c r="F812" s="197">
        <v>0</v>
      </c>
      <c r="G812" s="197">
        <v>0</v>
      </c>
      <c r="H812" s="198">
        <v>0</v>
      </c>
    </row>
    <row r="813" spans="1:8" ht="18" hidden="1" customHeight="1" outlineLevel="1">
      <c r="A813" s="4" t="s">
        <v>203</v>
      </c>
      <c r="B813" s="195"/>
      <c r="C813" s="196">
        <v>0</v>
      </c>
      <c r="D813" s="196">
        <v>0</v>
      </c>
      <c r="E813" s="196">
        <v>0</v>
      </c>
      <c r="F813" s="197">
        <v>0</v>
      </c>
      <c r="G813" s="197">
        <v>0</v>
      </c>
      <c r="H813" s="198">
        <v>0</v>
      </c>
    </row>
    <row r="814" spans="1:8" ht="18" hidden="1" customHeight="1" outlineLevel="1">
      <c r="A814" s="4" t="s">
        <v>204</v>
      </c>
      <c r="B814" s="195"/>
      <c r="C814" s="196">
        <v>0</v>
      </c>
      <c r="D814" s="196">
        <v>0</v>
      </c>
      <c r="E814" s="196">
        <v>0</v>
      </c>
      <c r="F814" s="197">
        <v>0</v>
      </c>
      <c r="G814" s="197">
        <v>0</v>
      </c>
      <c r="H814" s="198">
        <v>0</v>
      </c>
    </row>
    <row r="815" spans="1:8" ht="18" hidden="1" customHeight="1" outlineLevel="1">
      <c r="A815" s="4" t="s">
        <v>205</v>
      </c>
      <c r="B815" s="195"/>
      <c r="C815" s="196">
        <v>0</v>
      </c>
      <c r="D815" s="196">
        <v>0</v>
      </c>
      <c r="E815" s="196">
        <v>0</v>
      </c>
      <c r="F815" s="197">
        <v>0</v>
      </c>
      <c r="G815" s="197">
        <v>0</v>
      </c>
      <c r="H815" s="198">
        <v>0</v>
      </c>
    </row>
    <row r="816" spans="1:8" ht="18" hidden="1" customHeight="1" outlineLevel="1">
      <c r="A816" s="4" t="s">
        <v>206</v>
      </c>
      <c r="B816" s="195"/>
      <c r="C816" s="196">
        <v>0</v>
      </c>
      <c r="D816" s="196">
        <v>0</v>
      </c>
      <c r="E816" s="196">
        <v>0</v>
      </c>
      <c r="F816" s="197">
        <v>0</v>
      </c>
      <c r="G816" s="197">
        <v>0</v>
      </c>
      <c r="H816" s="198">
        <v>0</v>
      </c>
    </row>
    <row r="817" spans="1:8" ht="18" hidden="1" customHeight="1" outlineLevel="1">
      <c r="A817" s="4" t="s">
        <v>207</v>
      </c>
      <c r="B817" s="195"/>
      <c r="C817" s="196">
        <v>0</v>
      </c>
      <c r="D817" s="196">
        <v>0</v>
      </c>
      <c r="E817" s="196">
        <v>0</v>
      </c>
      <c r="F817" s="197">
        <v>0</v>
      </c>
      <c r="G817" s="197">
        <v>0</v>
      </c>
      <c r="H817" s="198">
        <v>0</v>
      </c>
    </row>
    <row r="818" spans="1:8" ht="18" hidden="1" customHeight="1" outlineLevel="1">
      <c r="A818" s="4" t="s">
        <v>208</v>
      </c>
      <c r="B818" s="195"/>
      <c r="C818" s="196">
        <v>0</v>
      </c>
      <c r="D818" s="196">
        <v>0</v>
      </c>
      <c r="E818" s="196">
        <v>0</v>
      </c>
      <c r="F818" s="197">
        <v>0</v>
      </c>
      <c r="G818" s="197">
        <v>0</v>
      </c>
      <c r="H818" s="198">
        <v>0</v>
      </c>
    </row>
    <row r="819" spans="1:8" ht="18" hidden="1" customHeight="1" outlineLevel="1">
      <c r="A819" s="4" t="s">
        <v>209</v>
      </c>
      <c r="B819" s="195"/>
      <c r="C819" s="196">
        <v>0</v>
      </c>
      <c r="D819" s="196">
        <v>0</v>
      </c>
      <c r="E819" s="196">
        <v>0</v>
      </c>
      <c r="F819" s="197">
        <v>0</v>
      </c>
      <c r="G819" s="197">
        <v>0</v>
      </c>
      <c r="H819" s="198">
        <v>0</v>
      </c>
    </row>
    <row r="820" spans="1:8" ht="18" hidden="1" customHeight="1" outlineLevel="1">
      <c r="A820" s="4" t="s">
        <v>210</v>
      </c>
      <c r="B820" s="195"/>
      <c r="C820" s="196">
        <v>0</v>
      </c>
      <c r="D820" s="196">
        <v>0</v>
      </c>
      <c r="E820" s="196">
        <v>0</v>
      </c>
      <c r="F820" s="197">
        <v>0</v>
      </c>
      <c r="G820" s="197">
        <v>0</v>
      </c>
      <c r="H820" s="198">
        <v>0</v>
      </c>
    </row>
    <row r="821" spans="1:8" ht="18" hidden="1" customHeight="1" outlineLevel="1">
      <c r="A821" s="4" t="s">
        <v>211</v>
      </c>
      <c r="B821" s="195"/>
      <c r="C821" s="196">
        <v>1</v>
      </c>
      <c r="D821" s="196">
        <v>2</v>
      </c>
      <c r="E821" s="196">
        <v>0</v>
      </c>
      <c r="F821" s="197">
        <v>0</v>
      </c>
      <c r="G821" s="197">
        <v>5829.05</v>
      </c>
      <c r="H821" s="198">
        <v>0</v>
      </c>
    </row>
    <row r="822" spans="1:8" ht="18" hidden="1" customHeight="1" outlineLevel="1">
      <c r="A822" s="4" t="s">
        <v>212</v>
      </c>
      <c r="B822" s="195"/>
      <c r="C822" s="196">
        <v>0</v>
      </c>
      <c r="D822" s="196">
        <v>0</v>
      </c>
      <c r="E822" s="196">
        <v>0</v>
      </c>
      <c r="F822" s="197">
        <v>0</v>
      </c>
      <c r="G822" s="197">
        <v>-12652.88</v>
      </c>
      <c r="H822" s="198">
        <v>0</v>
      </c>
    </row>
    <row r="823" spans="1:8" ht="18" hidden="1" customHeight="1" outlineLevel="1">
      <c r="A823" s="4" t="s">
        <v>213</v>
      </c>
      <c r="B823" s="195"/>
      <c r="C823" s="196">
        <v>6</v>
      </c>
      <c r="D823" s="196">
        <v>0</v>
      </c>
      <c r="E823" s="196">
        <v>0</v>
      </c>
      <c r="F823" s="197">
        <v>-1332</v>
      </c>
      <c r="G823" s="197">
        <v>7158</v>
      </c>
      <c r="H823" s="198">
        <v>0</v>
      </c>
    </row>
    <row r="824" spans="1:8" ht="18" hidden="1" customHeight="1" outlineLevel="1">
      <c r="A824" s="4" t="s">
        <v>214</v>
      </c>
      <c r="B824" s="195"/>
      <c r="C824" s="196">
        <v>0</v>
      </c>
      <c r="D824" s="196">
        <v>0</v>
      </c>
      <c r="E824" s="196">
        <v>0</v>
      </c>
      <c r="F824" s="197">
        <v>0</v>
      </c>
      <c r="G824" s="197">
        <v>0</v>
      </c>
      <c r="H824" s="198">
        <v>0</v>
      </c>
    </row>
    <row r="825" spans="1:8" ht="18" hidden="1" customHeight="1" outlineLevel="1">
      <c r="A825" s="4" t="s">
        <v>348</v>
      </c>
      <c r="B825" s="195"/>
      <c r="C825" s="196">
        <v>1</v>
      </c>
      <c r="D825" s="196">
        <v>0</v>
      </c>
      <c r="E825" s="196">
        <v>1</v>
      </c>
      <c r="F825" s="197">
        <v>0</v>
      </c>
      <c r="G825" s="197">
        <v>0</v>
      </c>
      <c r="H825" s="198">
        <v>0</v>
      </c>
    </row>
    <row r="826" spans="1:8" ht="18" hidden="1" customHeight="1" outlineLevel="1">
      <c r="A826" s="4" t="s">
        <v>216</v>
      </c>
      <c r="B826" s="195"/>
      <c r="C826" s="196">
        <v>0</v>
      </c>
      <c r="D826" s="196">
        <v>0</v>
      </c>
      <c r="E826" s="196">
        <v>0</v>
      </c>
      <c r="F826" s="197">
        <v>0</v>
      </c>
      <c r="G826" s="197">
        <v>0</v>
      </c>
      <c r="H826" s="198">
        <v>0</v>
      </c>
    </row>
    <row r="827" spans="1:8" ht="18" hidden="1" customHeight="1" outlineLevel="1">
      <c r="A827" s="4" t="s">
        <v>217</v>
      </c>
      <c r="B827" s="195"/>
      <c r="C827" s="196">
        <v>0</v>
      </c>
      <c r="D827" s="196">
        <v>0</v>
      </c>
      <c r="E827" s="196">
        <v>0</v>
      </c>
      <c r="F827" s="197">
        <v>0</v>
      </c>
      <c r="G827" s="197">
        <v>0</v>
      </c>
      <c r="H827" s="198">
        <v>0</v>
      </c>
    </row>
    <row r="828" spans="1:8" ht="18" hidden="1" customHeight="1" outlineLevel="1">
      <c r="A828" s="4" t="s">
        <v>218</v>
      </c>
      <c r="B828" s="195"/>
      <c r="C828" s="196">
        <v>0</v>
      </c>
      <c r="D828" s="196">
        <v>0</v>
      </c>
      <c r="E828" s="196">
        <v>0</v>
      </c>
      <c r="F828" s="197">
        <v>0</v>
      </c>
      <c r="G828" s="197">
        <v>0</v>
      </c>
      <c r="H828" s="198">
        <v>0</v>
      </c>
    </row>
    <row r="829" spans="1:8" ht="18" hidden="1" customHeight="1" outlineLevel="1">
      <c r="A829" s="4" t="s">
        <v>219</v>
      </c>
      <c r="B829" s="195"/>
      <c r="C829" s="196">
        <v>0</v>
      </c>
      <c r="D829" s="196">
        <v>0</v>
      </c>
      <c r="E829" s="196">
        <v>0</v>
      </c>
      <c r="F829" s="197">
        <v>0</v>
      </c>
      <c r="G829" s="197">
        <v>0</v>
      </c>
      <c r="H829" s="198">
        <v>0</v>
      </c>
    </row>
    <row r="830" spans="1:8" ht="18" hidden="1" customHeight="1" outlineLevel="1">
      <c r="A830" s="4" t="s">
        <v>220</v>
      </c>
      <c r="B830" s="195"/>
      <c r="C830" s="196">
        <v>0</v>
      </c>
      <c r="D830" s="196">
        <v>0</v>
      </c>
      <c r="E830" s="196">
        <v>0</v>
      </c>
      <c r="F830" s="197">
        <v>0</v>
      </c>
      <c r="G830" s="197">
        <v>0</v>
      </c>
      <c r="H830" s="198">
        <v>0</v>
      </c>
    </row>
    <row r="831" spans="1:8" ht="18" hidden="1" customHeight="1" outlineLevel="1">
      <c r="A831" s="4" t="s">
        <v>349</v>
      </c>
      <c r="B831" s="195"/>
      <c r="C831" s="196">
        <v>0</v>
      </c>
      <c r="D831" s="196">
        <v>0</v>
      </c>
      <c r="E831" s="196">
        <v>0</v>
      </c>
      <c r="F831" s="197">
        <v>0</v>
      </c>
      <c r="G831" s="197">
        <v>0</v>
      </c>
      <c r="H831" s="198">
        <v>0</v>
      </c>
    </row>
    <row r="832" spans="1:8" ht="18" hidden="1" customHeight="1" outlineLevel="1">
      <c r="A832" s="4" t="s">
        <v>222</v>
      </c>
      <c r="B832" s="195"/>
      <c r="C832" s="196">
        <v>2</v>
      </c>
      <c r="D832" s="196">
        <v>2</v>
      </c>
      <c r="E832" s="196">
        <v>0</v>
      </c>
      <c r="F832" s="197">
        <v>87173</v>
      </c>
      <c r="G832" s="197">
        <v>16906</v>
      </c>
      <c r="H832" s="198">
        <v>0</v>
      </c>
    </row>
    <row r="833" spans="1:8" ht="18" hidden="1" customHeight="1" outlineLevel="1">
      <c r="A833" s="4" t="s">
        <v>223</v>
      </c>
      <c r="B833" s="195"/>
      <c r="C833" s="196">
        <v>1</v>
      </c>
      <c r="D833" s="196">
        <v>0</v>
      </c>
      <c r="E833" s="196">
        <v>0</v>
      </c>
      <c r="F833" s="197">
        <v>2000</v>
      </c>
      <c r="G833" s="197">
        <v>15462</v>
      </c>
      <c r="H833" s="198">
        <v>0</v>
      </c>
    </row>
    <row r="834" spans="1:8" ht="18" hidden="1" customHeight="1" outlineLevel="1">
      <c r="A834" s="4" t="s">
        <v>224</v>
      </c>
      <c r="B834" s="195"/>
      <c r="C834" s="196">
        <v>0</v>
      </c>
      <c r="D834" s="196">
        <v>0</v>
      </c>
      <c r="E834" s="196">
        <v>0</v>
      </c>
      <c r="F834" s="197">
        <v>0</v>
      </c>
      <c r="G834" s="197">
        <v>0</v>
      </c>
      <c r="H834" s="198">
        <v>0</v>
      </c>
    </row>
    <row r="835" spans="1:8" ht="18" hidden="1" customHeight="1" outlineLevel="1">
      <c r="A835" s="4" t="s">
        <v>225</v>
      </c>
      <c r="B835" s="195"/>
      <c r="C835" s="196">
        <v>0</v>
      </c>
      <c r="D835" s="196">
        <v>0</v>
      </c>
      <c r="E835" s="196">
        <v>0</v>
      </c>
      <c r="F835" s="197">
        <v>0</v>
      </c>
      <c r="G835" s="197">
        <v>0</v>
      </c>
      <c r="H835" s="198">
        <v>0</v>
      </c>
    </row>
    <row r="836" spans="1:8" ht="18" customHeight="1" collapsed="1">
      <c r="A836" s="4"/>
      <c r="B836" s="195" t="s">
        <v>383</v>
      </c>
      <c r="C836" s="199">
        <f t="shared" ref="C836:H836" si="32">SUM(C812:C835)</f>
        <v>11</v>
      </c>
      <c r="D836" s="199">
        <f t="shared" si="32"/>
        <v>4</v>
      </c>
      <c r="E836" s="199">
        <f t="shared" si="32"/>
        <v>1</v>
      </c>
      <c r="F836" s="200">
        <f t="shared" si="32"/>
        <v>87841</v>
      </c>
      <c r="G836" s="200">
        <f t="shared" si="32"/>
        <v>32702.170000000002</v>
      </c>
      <c r="H836" s="201">
        <f t="shared" si="32"/>
        <v>0</v>
      </c>
    </row>
    <row r="837" spans="1:8" ht="18" hidden="1" customHeight="1" outlineLevel="1">
      <c r="A837" s="4" t="s">
        <v>202</v>
      </c>
      <c r="B837" s="195"/>
      <c r="C837" s="196">
        <v>0</v>
      </c>
      <c r="D837" s="196">
        <v>0</v>
      </c>
      <c r="E837" s="196">
        <v>0</v>
      </c>
      <c r="F837" s="197">
        <v>0</v>
      </c>
      <c r="G837" s="197">
        <v>0</v>
      </c>
      <c r="H837" s="198">
        <v>0</v>
      </c>
    </row>
    <row r="838" spans="1:8" ht="18" hidden="1" customHeight="1" outlineLevel="1">
      <c r="A838" s="4" t="s">
        <v>203</v>
      </c>
      <c r="B838" s="195"/>
      <c r="C838" s="196">
        <v>1</v>
      </c>
      <c r="D838" s="196">
        <v>0</v>
      </c>
      <c r="E838" s="196">
        <v>0</v>
      </c>
      <c r="F838" s="197">
        <v>0</v>
      </c>
      <c r="G838" s="197">
        <v>0</v>
      </c>
      <c r="H838" s="198">
        <v>0</v>
      </c>
    </row>
    <row r="839" spans="1:8" ht="18" hidden="1" customHeight="1" outlineLevel="1">
      <c r="A839" s="4" t="s">
        <v>204</v>
      </c>
      <c r="B839" s="195"/>
      <c r="C839" s="196">
        <v>0</v>
      </c>
      <c r="D839" s="196">
        <v>0</v>
      </c>
      <c r="E839" s="196">
        <v>0</v>
      </c>
      <c r="F839" s="197">
        <v>0</v>
      </c>
      <c r="G839" s="197">
        <v>0</v>
      </c>
      <c r="H839" s="198">
        <v>0</v>
      </c>
    </row>
    <row r="840" spans="1:8" ht="18" hidden="1" customHeight="1" outlineLevel="1">
      <c r="A840" s="4" t="s">
        <v>205</v>
      </c>
      <c r="B840" s="195"/>
      <c r="C840" s="196">
        <v>0</v>
      </c>
      <c r="D840" s="196">
        <v>0</v>
      </c>
      <c r="E840" s="196">
        <v>0</v>
      </c>
      <c r="F840" s="197">
        <v>0</v>
      </c>
      <c r="G840" s="197">
        <v>0</v>
      </c>
      <c r="H840" s="198">
        <v>0</v>
      </c>
    </row>
    <row r="841" spans="1:8" ht="18" hidden="1" customHeight="1" outlineLevel="1">
      <c r="A841" s="4" t="s">
        <v>206</v>
      </c>
      <c r="B841" s="195"/>
      <c r="C841" s="196">
        <v>0</v>
      </c>
      <c r="D841" s="196">
        <v>0</v>
      </c>
      <c r="E841" s="196">
        <v>0</v>
      </c>
      <c r="F841" s="197">
        <v>0</v>
      </c>
      <c r="G841" s="197">
        <v>0</v>
      </c>
      <c r="H841" s="198">
        <v>0</v>
      </c>
    </row>
    <row r="842" spans="1:8" ht="18" hidden="1" customHeight="1" outlineLevel="1">
      <c r="A842" s="4" t="s">
        <v>207</v>
      </c>
      <c r="B842" s="195"/>
      <c r="C842" s="196">
        <v>0</v>
      </c>
      <c r="D842" s="196">
        <v>0</v>
      </c>
      <c r="E842" s="196">
        <v>0</v>
      </c>
      <c r="F842" s="197">
        <v>0</v>
      </c>
      <c r="G842" s="197">
        <v>0</v>
      </c>
      <c r="H842" s="198">
        <v>0</v>
      </c>
    </row>
    <row r="843" spans="1:8" ht="18" hidden="1" customHeight="1" outlineLevel="1">
      <c r="A843" s="4" t="s">
        <v>208</v>
      </c>
      <c r="B843" s="195"/>
      <c r="C843" s="196">
        <v>0</v>
      </c>
      <c r="D843" s="196">
        <v>0</v>
      </c>
      <c r="E843" s="196">
        <v>0</v>
      </c>
      <c r="F843" s="197">
        <v>0</v>
      </c>
      <c r="G843" s="197">
        <v>0</v>
      </c>
      <c r="H843" s="198">
        <v>0</v>
      </c>
    </row>
    <row r="844" spans="1:8" ht="18" hidden="1" customHeight="1" outlineLevel="1">
      <c r="A844" s="4" t="s">
        <v>209</v>
      </c>
      <c r="B844" s="195"/>
      <c r="C844" s="196">
        <v>0</v>
      </c>
      <c r="D844" s="196">
        <v>2</v>
      </c>
      <c r="E844" s="196">
        <v>0</v>
      </c>
      <c r="F844" s="197">
        <v>0</v>
      </c>
      <c r="G844" s="197">
        <v>15390.2</v>
      </c>
      <c r="H844" s="198">
        <v>0</v>
      </c>
    </row>
    <row r="845" spans="1:8" ht="18" hidden="1" customHeight="1" outlineLevel="1">
      <c r="A845" s="4" t="s">
        <v>210</v>
      </c>
      <c r="B845" s="195"/>
      <c r="C845" s="196">
        <v>0</v>
      </c>
      <c r="D845" s="196">
        <v>0</v>
      </c>
      <c r="E845" s="196">
        <v>0</v>
      </c>
      <c r="F845" s="197">
        <v>0</v>
      </c>
      <c r="G845" s="197">
        <v>0</v>
      </c>
      <c r="H845" s="198">
        <v>0</v>
      </c>
    </row>
    <row r="846" spans="1:8" ht="18" hidden="1" customHeight="1" outlineLevel="1">
      <c r="A846" s="4" t="s">
        <v>211</v>
      </c>
      <c r="B846" s="195"/>
      <c r="C846" s="196">
        <v>4</v>
      </c>
      <c r="D846" s="196">
        <v>10</v>
      </c>
      <c r="E846" s="196">
        <v>0</v>
      </c>
      <c r="F846" s="197">
        <v>26775.759999999998</v>
      </c>
      <c r="G846" s="197">
        <v>462</v>
      </c>
      <c r="H846" s="198">
        <v>0</v>
      </c>
    </row>
    <row r="847" spans="1:8" ht="18" hidden="1" customHeight="1" outlineLevel="1">
      <c r="A847" s="4" t="s">
        <v>212</v>
      </c>
      <c r="B847" s="195"/>
      <c r="C847" s="196">
        <v>0</v>
      </c>
      <c r="D847" s="196">
        <v>0</v>
      </c>
      <c r="E847" s="196">
        <v>0</v>
      </c>
      <c r="F847" s="197">
        <v>0</v>
      </c>
      <c r="G847" s="197">
        <v>0</v>
      </c>
      <c r="H847" s="198">
        <v>0</v>
      </c>
    </row>
    <row r="848" spans="1:8" ht="18" hidden="1" customHeight="1" outlineLevel="1">
      <c r="A848" s="4" t="s">
        <v>213</v>
      </c>
      <c r="B848" s="195"/>
      <c r="C848" s="196">
        <v>0</v>
      </c>
      <c r="D848" s="196">
        <v>0</v>
      </c>
      <c r="E848" s="196">
        <v>0</v>
      </c>
      <c r="F848" s="197">
        <v>0</v>
      </c>
      <c r="G848" s="197">
        <v>0</v>
      </c>
      <c r="H848" s="198">
        <v>0</v>
      </c>
    </row>
    <row r="849" spans="1:8" ht="18" hidden="1" customHeight="1" outlineLevel="1">
      <c r="A849" s="4" t="s">
        <v>214</v>
      </c>
      <c r="B849" s="195"/>
      <c r="C849" s="196">
        <v>0</v>
      </c>
      <c r="D849" s="196">
        <v>0</v>
      </c>
      <c r="E849" s="196">
        <v>0</v>
      </c>
      <c r="F849" s="197">
        <v>0</v>
      </c>
      <c r="G849" s="197">
        <v>0</v>
      </c>
      <c r="H849" s="198">
        <v>0</v>
      </c>
    </row>
    <row r="850" spans="1:8" ht="18" hidden="1" customHeight="1" outlineLevel="1">
      <c r="A850" s="4" t="s">
        <v>348</v>
      </c>
      <c r="B850" s="195"/>
      <c r="C850" s="196">
        <v>0</v>
      </c>
      <c r="D850" s="196">
        <v>0</v>
      </c>
      <c r="E850" s="196">
        <v>0</v>
      </c>
      <c r="F850" s="197">
        <v>0</v>
      </c>
      <c r="G850" s="197">
        <v>0</v>
      </c>
      <c r="H850" s="198">
        <v>0</v>
      </c>
    </row>
    <row r="851" spans="1:8" ht="18" hidden="1" customHeight="1" outlineLevel="1">
      <c r="A851" s="4" t="s">
        <v>216</v>
      </c>
      <c r="B851" s="195"/>
      <c r="C851" s="196">
        <v>0</v>
      </c>
      <c r="D851" s="196">
        <v>0</v>
      </c>
      <c r="E851" s="196">
        <v>0</v>
      </c>
      <c r="F851" s="197">
        <v>0</v>
      </c>
      <c r="G851" s="197">
        <v>0</v>
      </c>
      <c r="H851" s="198">
        <v>0</v>
      </c>
    </row>
    <row r="852" spans="1:8" ht="18" hidden="1" customHeight="1" outlineLevel="1">
      <c r="A852" s="4" t="s">
        <v>217</v>
      </c>
      <c r="B852" s="195"/>
      <c r="C852" s="196">
        <v>0</v>
      </c>
      <c r="D852" s="196">
        <v>0</v>
      </c>
      <c r="E852" s="196">
        <v>0</v>
      </c>
      <c r="F852" s="197">
        <v>0</v>
      </c>
      <c r="G852" s="197">
        <v>0</v>
      </c>
      <c r="H852" s="198">
        <v>0</v>
      </c>
    </row>
    <row r="853" spans="1:8" ht="18" hidden="1" customHeight="1" outlineLevel="1">
      <c r="A853" s="4" t="s">
        <v>218</v>
      </c>
      <c r="B853" s="195"/>
      <c r="C853" s="196">
        <v>0</v>
      </c>
      <c r="D853" s="196">
        <v>0</v>
      </c>
      <c r="E853" s="196">
        <v>0</v>
      </c>
      <c r="F853" s="197">
        <v>0</v>
      </c>
      <c r="G853" s="197">
        <v>0</v>
      </c>
      <c r="H853" s="198">
        <v>0</v>
      </c>
    </row>
    <row r="854" spans="1:8" ht="18" hidden="1" customHeight="1" outlineLevel="1">
      <c r="A854" s="4" t="s">
        <v>219</v>
      </c>
      <c r="B854" s="195"/>
      <c r="C854" s="196">
        <v>0</v>
      </c>
      <c r="D854" s="196">
        <v>0</v>
      </c>
      <c r="E854" s="196">
        <v>0</v>
      </c>
      <c r="F854" s="197">
        <v>0</v>
      </c>
      <c r="G854" s="197">
        <v>0</v>
      </c>
      <c r="H854" s="198">
        <v>0</v>
      </c>
    </row>
    <row r="855" spans="1:8" ht="18" hidden="1" customHeight="1" outlineLevel="1">
      <c r="A855" s="4" t="s">
        <v>220</v>
      </c>
      <c r="B855" s="195"/>
      <c r="C855" s="196">
        <v>0</v>
      </c>
      <c r="D855" s="196">
        <v>0</v>
      </c>
      <c r="E855" s="196">
        <v>0</v>
      </c>
      <c r="F855" s="197">
        <v>0</v>
      </c>
      <c r="G855" s="197">
        <v>0</v>
      </c>
      <c r="H855" s="198">
        <v>0</v>
      </c>
    </row>
    <row r="856" spans="1:8" ht="18" hidden="1" customHeight="1" outlineLevel="1">
      <c r="A856" s="4" t="s">
        <v>349</v>
      </c>
      <c r="B856" s="195"/>
      <c r="C856" s="196">
        <v>0</v>
      </c>
      <c r="D856" s="196">
        <v>0</v>
      </c>
      <c r="E856" s="196">
        <v>0</v>
      </c>
      <c r="F856" s="197">
        <v>0</v>
      </c>
      <c r="G856" s="197">
        <v>0</v>
      </c>
      <c r="H856" s="198">
        <v>0</v>
      </c>
    </row>
    <row r="857" spans="1:8" ht="18" hidden="1" customHeight="1" outlineLevel="1">
      <c r="A857" s="4" t="s">
        <v>222</v>
      </c>
      <c r="B857" s="195"/>
      <c r="C857" s="196">
        <v>0</v>
      </c>
      <c r="D857" s="196">
        <v>0</v>
      </c>
      <c r="E857" s="196">
        <v>0</v>
      </c>
      <c r="F857" s="197">
        <v>0</v>
      </c>
      <c r="G857" s="197">
        <v>0</v>
      </c>
      <c r="H857" s="198">
        <v>0</v>
      </c>
    </row>
    <row r="858" spans="1:8" ht="18" hidden="1" customHeight="1" outlineLevel="1">
      <c r="A858" s="4" t="s">
        <v>223</v>
      </c>
      <c r="B858" s="195"/>
      <c r="C858" s="196">
        <v>0</v>
      </c>
      <c r="D858" s="196">
        <v>0</v>
      </c>
      <c r="E858" s="196">
        <v>0</v>
      </c>
      <c r="F858" s="197">
        <v>0</v>
      </c>
      <c r="G858" s="197">
        <v>0</v>
      </c>
      <c r="H858" s="198">
        <v>0</v>
      </c>
    </row>
    <row r="859" spans="1:8" ht="18" hidden="1" customHeight="1" outlineLevel="1">
      <c r="A859" s="4" t="s">
        <v>224</v>
      </c>
      <c r="B859" s="195"/>
      <c r="C859" s="196">
        <v>1</v>
      </c>
      <c r="D859" s="196">
        <v>0</v>
      </c>
      <c r="E859" s="196">
        <v>0</v>
      </c>
      <c r="F859" s="197">
        <v>0</v>
      </c>
      <c r="G859" s="197">
        <v>0</v>
      </c>
      <c r="H859" s="198">
        <v>0</v>
      </c>
    </row>
    <row r="860" spans="1:8" ht="18" hidden="1" customHeight="1" outlineLevel="1">
      <c r="A860" s="4" t="s">
        <v>225</v>
      </c>
      <c r="B860" s="195"/>
      <c r="C860" s="196">
        <v>0</v>
      </c>
      <c r="D860" s="196">
        <v>0</v>
      </c>
      <c r="E860" s="196">
        <v>0</v>
      </c>
      <c r="F860" s="197">
        <v>0</v>
      </c>
      <c r="G860" s="197">
        <v>0</v>
      </c>
      <c r="H860" s="198">
        <v>0</v>
      </c>
    </row>
    <row r="861" spans="1:8" ht="18" customHeight="1" collapsed="1">
      <c r="A861" s="4"/>
      <c r="B861" s="195" t="s">
        <v>384</v>
      </c>
      <c r="C861" s="199">
        <f t="shared" ref="C861:H861" si="33">SUM(C837:C860)</f>
        <v>6</v>
      </c>
      <c r="D861" s="199">
        <f t="shared" si="33"/>
        <v>12</v>
      </c>
      <c r="E861" s="199">
        <f t="shared" si="33"/>
        <v>0</v>
      </c>
      <c r="F861" s="200">
        <f t="shared" si="33"/>
        <v>26775.759999999998</v>
      </c>
      <c r="G861" s="200">
        <f t="shared" si="33"/>
        <v>15852.2</v>
      </c>
      <c r="H861" s="201">
        <f t="shared" si="33"/>
        <v>0</v>
      </c>
    </row>
    <row r="862" spans="1:8" ht="18" hidden="1" customHeight="1" outlineLevel="1">
      <c r="A862" s="4" t="s">
        <v>202</v>
      </c>
      <c r="B862" s="195"/>
      <c r="C862" s="196">
        <v>0</v>
      </c>
      <c r="D862" s="196">
        <v>0</v>
      </c>
      <c r="E862" s="196">
        <v>0</v>
      </c>
      <c r="F862" s="197">
        <v>0</v>
      </c>
      <c r="G862" s="197">
        <v>0</v>
      </c>
      <c r="H862" s="198">
        <v>0</v>
      </c>
    </row>
    <row r="863" spans="1:8" ht="18" hidden="1" customHeight="1" outlineLevel="1">
      <c r="A863" s="4" t="s">
        <v>203</v>
      </c>
      <c r="B863" s="195"/>
      <c r="C863" s="196">
        <v>0</v>
      </c>
      <c r="D863" s="196">
        <v>3</v>
      </c>
      <c r="E863" s="196">
        <v>0</v>
      </c>
      <c r="F863" s="197">
        <v>7727.22</v>
      </c>
      <c r="G863" s="197">
        <v>0</v>
      </c>
      <c r="H863" s="198">
        <v>0</v>
      </c>
    </row>
    <row r="864" spans="1:8" ht="18" hidden="1" customHeight="1" outlineLevel="1">
      <c r="A864" s="4" t="s">
        <v>204</v>
      </c>
      <c r="B864" s="195"/>
      <c r="C864" s="196">
        <v>0</v>
      </c>
      <c r="D864" s="196">
        <v>0</v>
      </c>
      <c r="E864" s="196">
        <v>0</v>
      </c>
      <c r="F864" s="197">
        <v>0</v>
      </c>
      <c r="G864" s="197">
        <v>0</v>
      </c>
      <c r="H864" s="198">
        <v>0</v>
      </c>
    </row>
    <row r="865" spans="1:8" ht="18" hidden="1" customHeight="1" outlineLevel="1">
      <c r="A865" s="4" t="s">
        <v>205</v>
      </c>
      <c r="B865" s="195"/>
      <c r="C865" s="196">
        <v>0</v>
      </c>
      <c r="D865" s="196">
        <v>0</v>
      </c>
      <c r="E865" s="196">
        <v>0</v>
      </c>
      <c r="F865" s="197">
        <v>0</v>
      </c>
      <c r="G865" s="197">
        <v>0</v>
      </c>
      <c r="H865" s="198">
        <v>0</v>
      </c>
    </row>
    <row r="866" spans="1:8" ht="18" hidden="1" customHeight="1" outlineLevel="1">
      <c r="A866" s="4" t="s">
        <v>206</v>
      </c>
      <c r="B866" s="195"/>
      <c r="C866" s="196">
        <v>0</v>
      </c>
      <c r="D866" s="196">
        <v>0</v>
      </c>
      <c r="E866" s="196">
        <v>0</v>
      </c>
      <c r="F866" s="197">
        <v>0</v>
      </c>
      <c r="G866" s="197">
        <v>0</v>
      </c>
      <c r="H866" s="198">
        <v>0</v>
      </c>
    </row>
    <row r="867" spans="1:8" ht="18" hidden="1" customHeight="1" outlineLevel="1">
      <c r="A867" s="4" t="s">
        <v>207</v>
      </c>
      <c r="B867" s="195"/>
      <c r="C867" s="196">
        <v>0</v>
      </c>
      <c r="D867" s="196">
        <v>0</v>
      </c>
      <c r="E867" s="196">
        <v>0</v>
      </c>
      <c r="F867" s="197">
        <v>0</v>
      </c>
      <c r="G867" s="197">
        <v>0</v>
      </c>
      <c r="H867" s="198">
        <v>0</v>
      </c>
    </row>
    <row r="868" spans="1:8" ht="18" hidden="1" customHeight="1" outlineLevel="1">
      <c r="A868" s="4" t="s">
        <v>208</v>
      </c>
      <c r="B868" s="195"/>
      <c r="C868" s="196">
        <v>0</v>
      </c>
      <c r="D868" s="196">
        <v>0</v>
      </c>
      <c r="E868" s="196">
        <v>0</v>
      </c>
      <c r="F868" s="197">
        <v>0</v>
      </c>
      <c r="G868" s="197">
        <v>0</v>
      </c>
      <c r="H868" s="198">
        <v>0</v>
      </c>
    </row>
    <row r="869" spans="1:8" ht="18" hidden="1" customHeight="1" outlineLevel="1">
      <c r="A869" s="4" t="s">
        <v>209</v>
      </c>
      <c r="B869" s="195"/>
      <c r="C869" s="196">
        <v>0</v>
      </c>
      <c r="D869" s="196">
        <v>0</v>
      </c>
      <c r="E869" s="196">
        <v>0</v>
      </c>
      <c r="F869" s="197">
        <v>0</v>
      </c>
      <c r="G869" s="197">
        <v>0</v>
      </c>
      <c r="H869" s="198">
        <v>0</v>
      </c>
    </row>
    <row r="870" spans="1:8" ht="18" hidden="1" customHeight="1" outlineLevel="1">
      <c r="A870" s="4" t="s">
        <v>210</v>
      </c>
      <c r="B870" s="195"/>
      <c r="C870" s="196">
        <v>0</v>
      </c>
      <c r="D870" s="196">
        <v>0</v>
      </c>
      <c r="E870" s="196">
        <v>0</v>
      </c>
      <c r="F870" s="197">
        <v>0</v>
      </c>
      <c r="G870" s="197">
        <v>0</v>
      </c>
      <c r="H870" s="198">
        <v>0</v>
      </c>
    </row>
    <row r="871" spans="1:8" ht="18" hidden="1" customHeight="1" outlineLevel="1">
      <c r="A871" s="4" t="s">
        <v>211</v>
      </c>
      <c r="B871" s="195"/>
      <c r="C871" s="196">
        <v>0</v>
      </c>
      <c r="D871" s="196">
        <v>2</v>
      </c>
      <c r="E871" s="196">
        <v>0</v>
      </c>
      <c r="F871" s="197">
        <v>0</v>
      </c>
      <c r="G871" s="197">
        <v>1236.5</v>
      </c>
      <c r="H871" s="198">
        <v>0</v>
      </c>
    </row>
    <row r="872" spans="1:8" ht="18" hidden="1" customHeight="1" outlineLevel="1">
      <c r="A872" s="4" t="s">
        <v>212</v>
      </c>
      <c r="B872" s="195"/>
      <c r="C872" s="196">
        <v>0</v>
      </c>
      <c r="D872" s="196">
        <v>0</v>
      </c>
      <c r="E872" s="196">
        <v>0</v>
      </c>
      <c r="F872" s="197">
        <v>0</v>
      </c>
      <c r="G872" s="197">
        <v>0</v>
      </c>
      <c r="H872" s="198">
        <v>0</v>
      </c>
    </row>
    <row r="873" spans="1:8" ht="18" hidden="1" customHeight="1" outlineLevel="1">
      <c r="A873" s="4" t="s">
        <v>213</v>
      </c>
      <c r="B873" s="195"/>
      <c r="C873" s="196">
        <v>0</v>
      </c>
      <c r="D873" s="196">
        <v>0</v>
      </c>
      <c r="E873" s="196">
        <v>0</v>
      </c>
      <c r="F873" s="197">
        <v>0</v>
      </c>
      <c r="G873" s="197">
        <v>0</v>
      </c>
      <c r="H873" s="198">
        <v>0</v>
      </c>
    </row>
    <row r="874" spans="1:8" ht="18" hidden="1" customHeight="1" outlineLevel="1">
      <c r="A874" s="4" t="s">
        <v>214</v>
      </c>
      <c r="B874" s="195"/>
      <c r="C874" s="196">
        <v>0</v>
      </c>
      <c r="D874" s="196">
        <v>0</v>
      </c>
      <c r="E874" s="196">
        <v>0</v>
      </c>
      <c r="F874" s="197">
        <v>0</v>
      </c>
      <c r="G874" s="197">
        <v>0</v>
      </c>
      <c r="H874" s="198">
        <v>0</v>
      </c>
    </row>
    <row r="875" spans="1:8" ht="18" hidden="1" customHeight="1" outlineLevel="1">
      <c r="A875" s="4" t="s">
        <v>348</v>
      </c>
      <c r="B875" s="195"/>
      <c r="C875" s="196">
        <v>0</v>
      </c>
      <c r="D875" s="196">
        <v>0</v>
      </c>
      <c r="E875" s="196">
        <v>0</v>
      </c>
      <c r="F875" s="197">
        <v>0</v>
      </c>
      <c r="G875" s="197">
        <v>0</v>
      </c>
      <c r="H875" s="198">
        <v>0</v>
      </c>
    </row>
    <row r="876" spans="1:8" ht="18" hidden="1" customHeight="1" outlineLevel="1">
      <c r="A876" s="4" t="s">
        <v>216</v>
      </c>
      <c r="B876" s="195"/>
      <c r="C876" s="196">
        <v>0</v>
      </c>
      <c r="D876" s="196">
        <v>0</v>
      </c>
      <c r="E876" s="196">
        <v>0</v>
      </c>
      <c r="F876" s="197">
        <v>0</v>
      </c>
      <c r="G876" s="197">
        <v>0</v>
      </c>
      <c r="H876" s="198">
        <v>0</v>
      </c>
    </row>
    <row r="877" spans="1:8" ht="18" hidden="1" customHeight="1" outlineLevel="1">
      <c r="A877" s="4" t="s">
        <v>217</v>
      </c>
      <c r="B877" s="195"/>
      <c r="C877" s="196">
        <v>0</v>
      </c>
      <c r="D877" s="196">
        <v>0</v>
      </c>
      <c r="E877" s="196">
        <v>0</v>
      </c>
      <c r="F877" s="197">
        <v>0</v>
      </c>
      <c r="G877" s="197">
        <v>0</v>
      </c>
      <c r="H877" s="198">
        <v>0</v>
      </c>
    </row>
    <row r="878" spans="1:8" ht="18" hidden="1" customHeight="1" outlineLevel="1">
      <c r="A878" s="4" t="s">
        <v>218</v>
      </c>
      <c r="B878" s="195"/>
      <c r="C878" s="196">
        <v>0</v>
      </c>
      <c r="D878" s="196">
        <v>0</v>
      </c>
      <c r="E878" s="196">
        <v>0</v>
      </c>
      <c r="F878" s="197">
        <v>0</v>
      </c>
      <c r="G878" s="197">
        <v>0</v>
      </c>
      <c r="H878" s="198">
        <v>0</v>
      </c>
    </row>
    <row r="879" spans="1:8" ht="18" hidden="1" customHeight="1" outlineLevel="1">
      <c r="A879" s="4" t="s">
        <v>219</v>
      </c>
      <c r="B879" s="195"/>
      <c r="C879" s="196">
        <v>0</v>
      </c>
      <c r="D879" s="196">
        <v>0</v>
      </c>
      <c r="E879" s="196">
        <v>0</v>
      </c>
      <c r="F879" s="197">
        <v>0</v>
      </c>
      <c r="G879" s="197">
        <v>0</v>
      </c>
      <c r="H879" s="198">
        <v>0</v>
      </c>
    </row>
    <row r="880" spans="1:8" ht="18" hidden="1" customHeight="1" outlineLevel="1">
      <c r="A880" s="4" t="s">
        <v>220</v>
      </c>
      <c r="B880" s="195"/>
      <c r="C880" s="196">
        <v>0</v>
      </c>
      <c r="D880" s="196">
        <v>0</v>
      </c>
      <c r="E880" s="196">
        <v>0</v>
      </c>
      <c r="F880" s="197">
        <v>0</v>
      </c>
      <c r="G880" s="197">
        <v>0</v>
      </c>
      <c r="H880" s="198">
        <v>0</v>
      </c>
    </row>
    <row r="881" spans="1:8" ht="18" hidden="1" customHeight="1" outlineLevel="1">
      <c r="A881" s="4" t="s">
        <v>349</v>
      </c>
      <c r="B881" s="195"/>
      <c r="C881" s="196">
        <v>0</v>
      </c>
      <c r="D881" s="196">
        <v>0</v>
      </c>
      <c r="E881" s="196">
        <v>0</v>
      </c>
      <c r="F881" s="197">
        <v>0</v>
      </c>
      <c r="G881" s="197">
        <v>0</v>
      </c>
      <c r="H881" s="198">
        <v>0</v>
      </c>
    </row>
    <row r="882" spans="1:8" ht="18" hidden="1" customHeight="1" outlineLevel="1">
      <c r="A882" s="4" t="s">
        <v>222</v>
      </c>
      <c r="B882" s="195"/>
      <c r="C882" s="196">
        <v>0</v>
      </c>
      <c r="D882" s="196">
        <v>0</v>
      </c>
      <c r="E882" s="196">
        <v>0</v>
      </c>
      <c r="F882" s="197">
        <v>0</v>
      </c>
      <c r="G882" s="197">
        <v>0</v>
      </c>
      <c r="H882" s="198">
        <v>0</v>
      </c>
    </row>
    <row r="883" spans="1:8" ht="18" hidden="1" customHeight="1" outlineLevel="1">
      <c r="A883" s="4" t="s">
        <v>223</v>
      </c>
      <c r="B883" s="195"/>
      <c r="C883" s="196">
        <v>0</v>
      </c>
      <c r="D883" s="196">
        <v>0</v>
      </c>
      <c r="E883" s="196">
        <v>0</v>
      </c>
      <c r="F883" s="197">
        <v>0</v>
      </c>
      <c r="G883" s="197">
        <v>0</v>
      </c>
      <c r="H883" s="198">
        <v>0</v>
      </c>
    </row>
    <row r="884" spans="1:8" ht="18" hidden="1" customHeight="1" outlineLevel="1">
      <c r="A884" s="4" t="s">
        <v>224</v>
      </c>
      <c r="B884" s="195"/>
      <c r="C884" s="196">
        <v>0</v>
      </c>
      <c r="D884" s="196">
        <v>0</v>
      </c>
      <c r="E884" s="196">
        <v>0</v>
      </c>
      <c r="F884" s="197">
        <v>0</v>
      </c>
      <c r="G884" s="197">
        <v>0</v>
      </c>
      <c r="H884" s="198">
        <v>0</v>
      </c>
    </row>
    <row r="885" spans="1:8" ht="18" hidden="1" customHeight="1" outlineLevel="1">
      <c r="A885" s="4" t="s">
        <v>225</v>
      </c>
      <c r="B885" s="195"/>
      <c r="C885" s="196">
        <v>0</v>
      </c>
      <c r="D885" s="196">
        <v>0</v>
      </c>
      <c r="E885" s="196">
        <v>0</v>
      </c>
      <c r="F885" s="197">
        <v>0</v>
      </c>
      <c r="G885" s="197">
        <v>0</v>
      </c>
      <c r="H885" s="198">
        <v>0</v>
      </c>
    </row>
    <row r="886" spans="1:8" ht="18" customHeight="1" collapsed="1">
      <c r="A886" s="4"/>
      <c r="B886" s="195" t="s">
        <v>385</v>
      </c>
      <c r="C886" s="199">
        <f t="shared" ref="C886:H886" si="34">SUM(C862:C885)</f>
        <v>0</v>
      </c>
      <c r="D886" s="199">
        <f t="shared" si="34"/>
        <v>5</v>
      </c>
      <c r="E886" s="199">
        <f t="shared" si="34"/>
        <v>0</v>
      </c>
      <c r="F886" s="200">
        <f t="shared" si="34"/>
        <v>7727.22</v>
      </c>
      <c r="G886" s="200">
        <f t="shared" si="34"/>
        <v>1236.5</v>
      </c>
      <c r="H886" s="201">
        <f t="shared" si="34"/>
        <v>0</v>
      </c>
    </row>
    <row r="887" spans="1:8" ht="18" hidden="1" customHeight="1" outlineLevel="1">
      <c r="A887" s="4" t="s">
        <v>202</v>
      </c>
      <c r="B887" s="195"/>
      <c r="C887" s="196">
        <v>0</v>
      </c>
      <c r="D887" s="196">
        <v>0</v>
      </c>
      <c r="E887" s="196">
        <v>0</v>
      </c>
      <c r="F887" s="197">
        <v>0</v>
      </c>
      <c r="G887" s="197">
        <v>0</v>
      </c>
      <c r="H887" s="198">
        <v>0</v>
      </c>
    </row>
    <row r="888" spans="1:8" ht="18" hidden="1" customHeight="1" outlineLevel="1">
      <c r="A888" s="4" t="s">
        <v>203</v>
      </c>
      <c r="B888" s="195"/>
      <c r="C888" s="196">
        <v>1</v>
      </c>
      <c r="D888" s="196">
        <v>1</v>
      </c>
      <c r="E888" s="196">
        <v>0</v>
      </c>
      <c r="F888" s="197">
        <v>0</v>
      </c>
      <c r="G888" s="197">
        <v>22655.5</v>
      </c>
      <c r="H888" s="198">
        <v>0</v>
      </c>
    </row>
    <row r="889" spans="1:8" ht="18" hidden="1" customHeight="1" outlineLevel="1">
      <c r="A889" s="4" t="s">
        <v>204</v>
      </c>
      <c r="B889" s="195"/>
      <c r="C889" s="196">
        <v>0</v>
      </c>
      <c r="D889" s="196">
        <v>0</v>
      </c>
      <c r="E889" s="196">
        <v>0</v>
      </c>
      <c r="F889" s="197">
        <v>0</v>
      </c>
      <c r="G889" s="197">
        <v>0</v>
      </c>
      <c r="H889" s="198">
        <v>0</v>
      </c>
    </row>
    <row r="890" spans="1:8" ht="18" hidden="1" customHeight="1" outlineLevel="1">
      <c r="A890" s="4" t="s">
        <v>205</v>
      </c>
      <c r="B890" s="195"/>
      <c r="C890" s="196">
        <v>0</v>
      </c>
      <c r="D890" s="196">
        <v>0</v>
      </c>
      <c r="E890" s="196">
        <v>0</v>
      </c>
      <c r="F890" s="197">
        <v>0</v>
      </c>
      <c r="G890" s="197">
        <v>0</v>
      </c>
      <c r="H890" s="198">
        <v>0</v>
      </c>
    </row>
    <row r="891" spans="1:8" ht="18" hidden="1" customHeight="1" outlineLevel="1">
      <c r="A891" s="4" t="s">
        <v>206</v>
      </c>
      <c r="B891" s="195"/>
      <c r="C891" s="196">
        <v>0</v>
      </c>
      <c r="D891" s="196">
        <v>0</v>
      </c>
      <c r="E891" s="196">
        <v>0</v>
      </c>
      <c r="F891" s="197">
        <v>0</v>
      </c>
      <c r="G891" s="197">
        <v>0</v>
      </c>
      <c r="H891" s="198">
        <v>0</v>
      </c>
    </row>
    <row r="892" spans="1:8" ht="18" hidden="1" customHeight="1" outlineLevel="1">
      <c r="A892" s="4" t="s">
        <v>207</v>
      </c>
      <c r="B892" s="195"/>
      <c r="C892" s="196">
        <v>0</v>
      </c>
      <c r="D892" s="196">
        <v>0</v>
      </c>
      <c r="E892" s="196">
        <v>0</v>
      </c>
      <c r="F892" s="197">
        <v>0</v>
      </c>
      <c r="G892" s="197">
        <v>0</v>
      </c>
      <c r="H892" s="198">
        <v>0</v>
      </c>
    </row>
    <row r="893" spans="1:8" ht="18" hidden="1" customHeight="1" outlineLevel="1">
      <c r="A893" s="4" t="s">
        <v>208</v>
      </c>
      <c r="B893" s="195"/>
      <c r="C893" s="196">
        <v>0</v>
      </c>
      <c r="D893" s="196">
        <v>0</v>
      </c>
      <c r="E893" s="196">
        <v>0</v>
      </c>
      <c r="F893" s="197">
        <v>0</v>
      </c>
      <c r="G893" s="197">
        <v>0</v>
      </c>
      <c r="H893" s="198">
        <v>0</v>
      </c>
    </row>
    <row r="894" spans="1:8" ht="18" hidden="1" customHeight="1" outlineLevel="1">
      <c r="A894" s="4" t="s">
        <v>209</v>
      </c>
      <c r="B894" s="195"/>
      <c r="C894" s="196">
        <v>0</v>
      </c>
      <c r="D894" s="196">
        <v>0</v>
      </c>
      <c r="E894" s="196">
        <v>0</v>
      </c>
      <c r="F894" s="197">
        <v>0</v>
      </c>
      <c r="G894" s="197">
        <v>0</v>
      </c>
      <c r="H894" s="198">
        <v>0</v>
      </c>
    </row>
    <row r="895" spans="1:8" ht="18" hidden="1" customHeight="1" outlineLevel="1">
      <c r="A895" s="4" t="s">
        <v>210</v>
      </c>
      <c r="B895" s="195"/>
      <c r="C895" s="196">
        <v>0</v>
      </c>
      <c r="D895" s="196">
        <v>0</v>
      </c>
      <c r="E895" s="196">
        <v>0</v>
      </c>
      <c r="F895" s="197">
        <v>0</v>
      </c>
      <c r="G895" s="197">
        <v>0</v>
      </c>
      <c r="H895" s="198">
        <v>0</v>
      </c>
    </row>
    <row r="896" spans="1:8" ht="18" hidden="1" customHeight="1" outlineLevel="1">
      <c r="A896" s="4" t="s">
        <v>211</v>
      </c>
      <c r="B896" s="195"/>
      <c r="C896" s="196">
        <v>1</v>
      </c>
      <c r="D896" s="196">
        <v>3</v>
      </c>
      <c r="E896" s="196">
        <v>0</v>
      </c>
      <c r="F896" s="197">
        <v>0</v>
      </c>
      <c r="G896" s="197">
        <v>5300.73</v>
      </c>
      <c r="H896" s="198">
        <v>0</v>
      </c>
    </row>
    <row r="897" spans="1:8" ht="18" hidden="1" customHeight="1" outlineLevel="1">
      <c r="A897" s="4" t="s">
        <v>212</v>
      </c>
      <c r="B897" s="195"/>
      <c r="C897" s="196">
        <v>0</v>
      </c>
      <c r="D897" s="196">
        <v>0</v>
      </c>
      <c r="E897" s="196">
        <v>0</v>
      </c>
      <c r="F897" s="197">
        <v>0</v>
      </c>
      <c r="G897" s="197">
        <v>0</v>
      </c>
      <c r="H897" s="198">
        <v>0</v>
      </c>
    </row>
    <row r="898" spans="1:8" ht="18" hidden="1" customHeight="1" outlineLevel="1">
      <c r="A898" s="4" t="s">
        <v>213</v>
      </c>
      <c r="B898" s="195"/>
      <c r="C898" s="196">
        <v>0</v>
      </c>
      <c r="D898" s="196">
        <v>0</v>
      </c>
      <c r="E898" s="196">
        <v>0</v>
      </c>
      <c r="F898" s="197">
        <v>0</v>
      </c>
      <c r="G898" s="197">
        <v>0</v>
      </c>
      <c r="H898" s="198">
        <v>0</v>
      </c>
    </row>
    <row r="899" spans="1:8" ht="18" hidden="1" customHeight="1" outlineLevel="1">
      <c r="A899" s="4" t="s">
        <v>214</v>
      </c>
      <c r="B899" s="195"/>
      <c r="C899" s="196">
        <v>0</v>
      </c>
      <c r="D899" s="196">
        <v>0</v>
      </c>
      <c r="E899" s="196">
        <v>0</v>
      </c>
      <c r="F899" s="197">
        <v>0</v>
      </c>
      <c r="G899" s="197">
        <v>0</v>
      </c>
      <c r="H899" s="198">
        <v>0</v>
      </c>
    </row>
    <row r="900" spans="1:8" ht="18" hidden="1" customHeight="1" outlineLevel="1">
      <c r="A900" s="4" t="s">
        <v>348</v>
      </c>
      <c r="B900" s="195"/>
      <c r="C900" s="196">
        <v>0</v>
      </c>
      <c r="D900" s="196">
        <v>0</v>
      </c>
      <c r="E900" s="196">
        <v>0</v>
      </c>
      <c r="F900" s="197">
        <v>0</v>
      </c>
      <c r="G900" s="197">
        <v>0</v>
      </c>
      <c r="H900" s="198">
        <v>0</v>
      </c>
    </row>
    <row r="901" spans="1:8" ht="18" hidden="1" customHeight="1" outlineLevel="1">
      <c r="A901" s="4" t="s">
        <v>216</v>
      </c>
      <c r="B901" s="195"/>
      <c r="C901" s="196">
        <v>0</v>
      </c>
      <c r="D901" s="196">
        <v>1</v>
      </c>
      <c r="E901" s="196">
        <v>0</v>
      </c>
      <c r="F901" s="197">
        <v>-7500</v>
      </c>
      <c r="G901" s="197">
        <v>0</v>
      </c>
      <c r="H901" s="198">
        <v>0</v>
      </c>
    </row>
    <row r="902" spans="1:8" ht="18" hidden="1" customHeight="1" outlineLevel="1">
      <c r="A902" s="4" t="s">
        <v>217</v>
      </c>
      <c r="B902" s="195"/>
      <c r="C902" s="196">
        <v>0</v>
      </c>
      <c r="D902" s="196">
        <v>0</v>
      </c>
      <c r="E902" s="196">
        <v>0</v>
      </c>
      <c r="F902" s="197">
        <v>0</v>
      </c>
      <c r="G902" s="197">
        <v>0</v>
      </c>
      <c r="H902" s="198">
        <v>0</v>
      </c>
    </row>
    <row r="903" spans="1:8" ht="18" hidden="1" customHeight="1" outlineLevel="1">
      <c r="A903" s="4" t="s">
        <v>218</v>
      </c>
      <c r="B903" s="195"/>
      <c r="C903" s="196">
        <v>3</v>
      </c>
      <c r="D903" s="196">
        <v>12</v>
      </c>
      <c r="E903" s="196">
        <v>0</v>
      </c>
      <c r="F903" s="197">
        <v>23882</v>
      </c>
      <c r="G903" s="197">
        <v>156274</v>
      </c>
      <c r="H903" s="198">
        <v>-13682</v>
      </c>
    </row>
    <row r="904" spans="1:8" ht="18" hidden="1" customHeight="1" outlineLevel="1">
      <c r="A904" s="4" t="s">
        <v>219</v>
      </c>
      <c r="B904" s="195"/>
      <c r="C904" s="196">
        <v>0</v>
      </c>
      <c r="D904" s="196">
        <v>0</v>
      </c>
      <c r="E904" s="196">
        <v>0</v>
      </c>
      <c r="F904" s="197">
        <v>0</v>
      </c>
      <c r="G904" s="197">
        <v>0</v>
      </c>
      <c r="H904" s="198">
        <v>0</v>
      </c>
    </row>
    <row r="905" spans="1:8" ht="18" hidden="1" customHeight="1" outlineLevel="1">
      <c r="A905" s="4" t="s">
        <v>220</v>
      </c>
      <c r="B905" s="195"/>
      <c r="C905" s="196">
        <v>0</v>
      </c>
      <c r="D905" s="196">
        <v>0</v>
      </c>
      <c r="E905" s="196">
        <v>0</v>
      </c>
      <c r="F905" s="197">
        <v>0</v>
      </c>
      <c r="G905" s="197">
        <v>0</v>
      </c>
      <c r="H905" s="198">
        <v>0</v>
      </c>
    </row>
    <row r="906" spans="1:8" ht="18" hidden="1" customHeight="1" outlineLevel="1">
      <c r="A906" s="4" t="s">
        <v>349</v>
      </c>
      <c r="B906" s="195"/>
      <c r="C906" s="196">
        <v>0</v>
      </c>
      <c r="D906" s="196">
        <v>0</v>
      </c>
      <c r="E906" s="196">
        <v>0</v>
      </c>
      <c r="F906" s="197">
        <v>0</v>
      </c>
      <c r="G906" s="197">
        <v>0</v>
      </c>
      <c r="H906" s="198">
        <v>0</v>
      </c>
    </row>
    <row r="907" spans="1:8" ht="18" hidden="1" customHeight="1" outlineLevel="1">
      <c r="A907" s="4" t="s">
        <v>222</v>
      </c>
      <c r="B907" s="195"/>
      <c r="C907" s="196">
        <v>0</v>
      </c>
      <c r="D907" s="196">
        <v>0</v>
      </c>
      <c r="E907" s="196">
        <v>0</v>
      </c>
      <c r="F907" s="197">
        <v>0</v>
      </c>
      <c r="G907" s="197">
        <v>0</v>
      </c>
      <c r="H907" s="198">
        <v>0</v>
      </c>
    </row>
    <row r="908" spans="1:8" ht="18" hidden="1" customHeight="1" outlineLevel="1">
      <c r="A908" s="4" t="s">
        <v>223</v>
      </c>
      <c r="B908" s="195"/>
      <c r="C908" s="196">
        <v>0</v>
      </c>
      <c r="D908" s="196">
        <v>0</v>
      </c>
      <c r="E908" s="196">
        <v>0</v>
      </c>
      <c r="F908" s="197">
        <v>0</v>
      </c>
      <c r="G908" s="197">
        <v>0</v>
      </c>
      <c r="H908" s="198">
        <v>0</v>
      </c>
    </row>
    <row r="909" spans="1:8" ht="18" hidden="1" customHeight="1" outlineLevel="1">
      <c r="A909" s="4" t="s">
        <v>224</v>
      </c>
      <c r="B909" s="195"/>
      <c r="C909" s="196">
        <v>0</v>
      </c>
      <c r="D909" s="196">
        <v>0</v>
      </c>
      <c r="E909" s="196">
        <v>0</v>
      </c>
      <c r="F909" s="197">
        <v>0</v>
      </c>
      <c r="G909" s="197">
        <v>0</v>
      </c>
      <c r="H909" s="198">
        <v>0</v>
      </c>
    </row>
    <row r="910" spans="1:8" ht="18" hidden="1" customHeight="1" outlineLevel="1">
      <c r="A910" s="4" t="s">
        <v>225</v>
      </c>
      <c r="B910" s="195"/>
      <c r="C910" s="196">
        <v>0</v>
      </c>
      <c r="D910" s="196">
        <v>0</v>
      </c>
      <c r="E910" s="196">
        <v>0</v>
      </c>
      <c r="F910" s="197">
        <v>0</v>
      </c>
      <c r="G910" s="197">
        <v>0</v>
      </c>
      <c r="H910" s="198">
        <v>0</v>
      </c>
    </row>
    <row r="911" spans="1:8" ht="18" customHeight="1" collapsed="1">
      <c r="A911" s="4"/>
      <c r="B911" s="195" t="s">
        <v>386</v>
      </c>
      <c r="C911" s="199">
        <f t="shared" ref="C911:H911" si="35">SUM(C887:C910)</f>
        <v>5</v>
      </c>
      <c r="D911" s="199">
        <f t="shared" si="35"/>
        <v>17</v>
      </c>
      <c r="E911" s="199">
        <f t="shared" si="35"/>
        <v>0</v>
      </c>
      <c r="F911" s="200">
        <f t="shared" si="35"/>
        <v>16382</v>
      </c>
      <c r="G911" s="200">
        <f t="shared" si="35"/>
        <v>184230.23</v>
      </c>
      <c r="H911" s="201">
        <f t="shared" si="35"/>
        <v>-13682</v>
      </c>
    </row>
    <row r="912" spans="1:8" ht="18" hidden="1" customHeight="1" outlineLevel="1">
      <c r="A912" s="4" t="s">
        <v>202</v>
      </c>
      <c r="B912" s="195"/>
      <c r="C912" s="196">
        <v>0</v>
      </c>
      <c r="D912" s="196">
        <v>0</v>
      </c>
      <c r="E912" s="196">
        <v>0</v>
      </c>
      <c r="F912" s="197">
        <v>0</v>
      </c>
      <c r="G912" s="197">
        <v>0</v>
      </c>
      <c r="H912" s="198">
        <v>0</v>
      </c>
    </row>
    <row r="913" spans="1:8" ht="18" hidden="1" customHeight="1" outlineLevel="1">
      <c r="A913" s="4" t="s">
        <v>203</v>
      </c>
      <c r="B913" s="195"/>
      <c r="C913" s="196">
        <v>0</v>
      </c>
      <c r="D913" s="196">
        <v>1</v>
      </c>
      <c r="E913" s="196">
        <v>0</v>
      </c>
      <c r="F913" s="197">
        <v>-250000</v>
      </c>
      <c r="G913" s="197">
        <v>27364.44</v>
      </c>
      <c r="H913" s="198">
        <v>0</v>
      </c>
    </row>
    <row r="914" spans="1:8" ht="18" hidden="1" customHeight="1" outlineLevel="1">
      <c r="A914" s="4" t="s">
        <v>204</v>
      </c>
      <c r="B914" s="195"/>
      <c r="C914" s="196">
        <v>0</v>
      </c>
      <c r="D914" s="196">
        <v>0</v>
      </c>
      <c r="E914" s="196">
        <v>0</v>
      </c>
      <c r="F914" s="197">
        <v>0</v>
      </c>
      <c r="G914" s="197">
        <v>0</v>
      </c>
      <c r="H914" s="198">
        <v>0</v>
      </c>
    </row>
    <row r="915" spans="1:8" ht="18" hidden="1" customHeight="1" outlineLevel="1">
      <c r="A915" s="4" t="s">
        <v>205</v>
      </c>
      <c r="B915" s="195"/>
      <c r="C915" s="196">
        <v>0</v>
      </c>
      <c r="D915" s="196">
        <v>0</v>
      </c>
      <c r="E915" s="196">
        <v>0</v>
      </c>
      <c r="F915" s="197">
        <v>0</v>
      </c>
      <c r="G915" s="197">
        <v>0</v>
      </c>
      <c r="H915" s="198">
        <v>0</v>
      </c>
    </row>
    <row r="916" spans="1:8" ht="18" hidden="1" customHeight="1" outlineLevel="1">
      <c r="A916" s="4" t="s">
        <v>206</v>
      </c>
      <c r="B916" s="195"/>
      <c r="C916" s="196">
        <v>0</v>
      </c>
      <c r="D916" s="196">
        <v>0</v>
      </c>
      <c r="E916" s="196">
        <v>0</v>
      </c>
      <c r="F916" s="197">
        <v>0</v>
      </c>
      <c r="G916" s="197">
        <v>0</v>
      </c>
      <c r="H916" s="198">
        <v>0</v>
      </c>
    </row>
    <row r="917" spans="1:8" ht="18" hidden="1" customHeight="1" outlineLevel="1">
      <c r="A917" s="4" t="s">
        <v>207</v>
      </c>
      <c r="B917" s="195"/>
      <c r="C917" s="196">
        <v>0</v>
      </c>
      <c r="D917" s="196">
        <v>0</v>
      </c>
      <c r="E917" s="196">
        <v>0</v>
      </c>
      <c r="F917" s="197">
        <v>0</v>
      </c>
      <c r="G917" s="197">
        <v>0</v>
      </c>
      <c r="H917" s="198">
        <v>0</v>
      </c>
    </row>
    <row r="918" spans="1:8" ht="18" hidden="1" customHeight="1" outlineLevel="1">
      <c r="A918" s="4" t="s">
        <v>208</v>
      </c>
      <c r="B918" s="195"/>
      <c r="C918" s="196">
        <v>0</v>
      </c>
      <c r="D918" s="196">
        <v>0</v>
      </c>
      <c r="E918" s="196">
        <v>0</v>
      </c>
      <c r="F918" s="197">
        <v>0</v>
      </c>
      <c r="G918" s="197">
        <v>0</v>
      </c>
      <c r="H918" s="198">
        <v>0</v>
      </c>
    </row>
    <row r="919" spans="1:8" ht="18" hidden="1" customHeight="1" outlineLevel="1">
      <c r="A919" s="4" t="s">
        <v>209</v>
      </c>
      <c r="B919" s="195"/>
      <c r="C919" s="196">
        <v>0</v>
      </c>
      <c r="D919" s="196">
        <v>0</v>
      </c>
      <c r="E919" s="196">
        <v>0</v>
      </c>
      <c r="F919" s="197">
        <v>0</v>
      </c>
      <c r="G919" s="197">
        <v>0</v>
      </c>
      <c r="H919" s="198">
        <v>0</v>
      </c>
    </row>
    <row r="920" spans="1:8" ht="18" hidden="1" customHeight="1" outlineLevel="1">
      <c r="A920" s="4" t="s">
        <v>210</v>
      </c>
      <c r="B920" s="195"/>
      <c r="C920" s="196">
        <v>0</v>
      </c>
      <c r="D920" s="196">
        <v>0</v>
      </c>
      <c r="E920" s="196">
        <v>0</v>
      </c>
      <c r="F920" s="197">
        <v>0</v>
      </c>
      <c r="G920" s="197">
        <v>0</v>
      </c>
      <c r="H920" s="198">
        <v>0</v>
      </c>
    </row>
    <row r="921" spans="1:8" ht="18" hidden="1" customHeight="1" outlineLevel="1">
      <c r="A921" s="4" t="s">
        <v>211</v>
      </c>
      <c r="B921" s="195"/>
      <c r="C921" s="196">
        <v>3</v>
      </c>
      <c r="D921" s="196">
        <v>1</v>
      </c>
      <c r="E921" s="196">
        <v>0</v>
      </c>
      <c r="F921" s="197">
        <v>0</v>
      </c>
      <c r="G921" s="197">
        <v>23600</v>
      </c>
      <c r="H921" s="198">
        <v>0</v>
      </c>
    </row>
    <row r="922" spans="1:8" ht="18" hidden="1" customHeight="1" outlineLevel="1">
      <c r="A922" s="4" t="s">
        <v>212</v>
      </c>
      <c r="B922" s="195"/>
      <c r="C922" s="196">
        <v>0</v>
      </c>
      <c r="D922" s="196">
        <v>0</v>
      </c>
      <c r="E922" s="196">
        <v>0</v>
      </c>
      <c r="F922" s="197">
        <v>0</v>
      </c>
      <c r="G922" s="197">
        <v>0</v>
      </c>
      <c r="H922" s="198">
        <v>0</v>
      </c>
    </row>
    <row r="923" spans="1:8" ht="18" hidden="1" customHeight="1" outlineLevel="1">
      <c r="A923" s="4" t="s">
        <v>213</v>
      </c>
      <c r="B923" s="195"/>
      <c r="C923" s="196">
        <v>0</v>
      </c>
      <c r="D923" s="196">
        <v>0</v>
      </c>
      <c r="E923" s="196">
        <v>0</v>
      </c>
      <c r="F923" s="197">
        <v>0</v>
      </c>
      <c r="G923" s="197">
        <v>0</v>
      </c>
      <c r="H923" s="198">
        <v>0</v>
      </c>
    </row>
    <row r="924" spans="1:8" ht="18" hidden="1" customHeight="1" outlineLevel="1">
      <c r="A924" s="4" t="s">
        <v>214</v>
      </c>
      <c r="B924" s="195"/>
      <c r="C924" s="196">
        <v>0</v>
      </c>
      <c r="D924" s="196">
        <v>0</v>
      </c>
      <c r="E924" s="196">
        <v>0</v>
      </c>
      <c r="F924" s="197">
        <v>0</v>
      </c>
      <c r="G924" s="197">
        <v>0</v>
      </c>
      <c r="H924" s="198">
        <v>0</v>
      </c>
    </row>
    <row r="925" spans="1:8" ht="18" hidden="1" customHeight="1" outlineLevel="1">
      <c r="A925" s="4" t="s">
        <v>348</v>
      </c>
      <c r="B925" s="195"/>
      <c r="C925" s="196">
        <v>2</v>
      </c>
      <c r="D925" s="196">
        <v>2</v>
      </c>
      <c r="E925" s="196">
        <v>0</v>
      </c>
      <c r="F925" s="197">
        <v>18728</v>
      </c>
      <c r="G925" s="197">
        <v>12180</v>
      </c>
      <c r="H925" s="198">
        <v>0</v>
      </c>
    </row>
    <row r="926" spans="1:8" ht="18" hidden="1" customHeight="1" outlineLevel="1">
      <c r="A926" s="4" t="s">
        <v>216</v>
      </c>
      <c r="B926" s="195"/>
      <c r="C926" s="196">
        <v>0</v>
      </c>
      <c r="D926" s="196">
        <v>0</v>
      </c>
      <c r="E926" s="196">
        <v>0</v>
      </c>
      <c r="F926" s="197">
        <v>0</v>
      </c>
      <c r="G926" s="197">
        <v>0</v>
      </c>
      <c r="H926" s="198">
        <v>0</v>
      </c>
    </row>
    <row r="927" spans="1:8" ht="18" hidden="1" customHeight="1" outlineLevel="1">
      <c r="A927" s="4" t="s">
        <v>217</v>
      </c>
      <c r="B927" s="195"/>
      <c r="C927" s="196">
        <v>0</v>
      </c>
      <c r="D927" s="196">
        <v>0</v>
      </c>
      <c r="E927" s="196">
        <v>0</v>
      </c>
      <c r="F927" s="197">
        <v>0</v>
      </c>
      <c r="G927" s="197">
        <v>0</v>
      </c>
      <c r="H927" s="198">
        <v>0</v>
      </c>
    </row>
    <row r="928" spans="1:8" ht="18" hidden="1" customHeight="1" outlineLevel="1">
      <c r="A928" s="4" t="s">
        <v>218</v>
      </c>
      <c r="B928" s="195"/>
      <c r="C928" s="196">
        <v>0</v>
      </c>
      <c r="D928" s="196">
        <v>0</v>
      </c>
      <c r="E928" s="196">
        <v>0</v>
      </c>
      <c r="F928" s="197">
        <v>0</v>
      </c>
      <c r="G928" s="197">
        <v>0</v>
      </c>
      <c r="H928" s="198">
        <v>0</v>
      </c>
    </row>
    <row r="929" spans="1:8" ht="18" hidden="1" customHeight="1" outlineLevel="1">
      <c r="A929" s="4" t="s">
        <v>219</v>
      </c>
      <c r="B929" s="195"/>
      <c r="C929" s="196">
        <v>0</v>
      </c>
      <c r="D929" s="196">
        <v>0</v>
      </c>
      <c r="E929" s="196">
        <v>0</v>
      </c>
      <c r="F929" s="197">
        <v>0</v>
      </c>
      <c r="G929" s="197">
        <v>0</v>
      </c>
      <c r="H929" s="198">
        <v>0</v>
      </c>
    </row>
    <row r="930" spans="1:8" ht="18" hidden="1" customHeight="1" outlineLevel="1">
      <c r="A930" s="4" t="s">
        <v>220</v>
      </c>
      <c r="B930" s="195"/>
      <c r="C930" s="196">
        <v>0</v>
      </c>
      <c r="D930" s="196">
        <v>0</v>
      </c>
      <c r="E930" s="196">
        <v>0</v>
      </c>
      <c r="F930" s="197">
        <v>0</v>
      </c>
      <c r="G930" s="197">
        <v>0</v>
      </c>
      <c r="H930" s="198">
        <v>0</v>
      </c>
    </row>
    <row r="931" spans="1:8" ht="18" hidden="1" customHeight="1" outlineLevel="1">
      <c r="A931" s="4" t="s">
        <v>349</v>
      </c>
      <c r="B931" s="195"/>
      <c r="C931" s="196">
        <v>0</v>
      </c>
      <c r="D931" s="196">
        <v>0</v>
      </c>
      <c r="E931" s="196">
        <v>0</v>
      </c>
      <c r="F931" s="197">
        <v>0</v>
      </c>
      <c r="G931" s="197">
        <v>0</v>
      </c>
      <c r="H931" s="198">
        <v>0</v>
      </c>
    </row>
    <row r="932" spans="1:8" ht="18" hidden="1" customHeight="1" outlineLevel="1">
      <c r="A932" s="4" t="s">
        <v>222</v>
      </c>
      <c r="B932" s="195"/>
      <c r="C932" s="196">
        <v>0</v>
      </c>
      <c r="D932" s="196">
        <v>0</v>
      </c>
      <c r="E932" s="196">
        <v>0</v>
      </c>
      <c r="F932" s="197">
        <v>27059</v>
      </c>
      <c r="G932" s="197">
        <v>5248</v>
      </c>
      <c r="H932" s="198">
        <v>0</v>
      </c>
    </row>
    <row r="933" spans="1:8" ht="18" hidden="1" customHeight="1" outlineLevel="1">
      <c r="A933" s="4" t="s">
        <v>223</v>
      </c>
      <c r="B933" s="195"/>
      <c r="C933" s="196">
        <v>1</v>
      </c>
      <c r="D933" s="196">
        <v>0</v>
      </c>
      <c r="E933" s="196">
        <v>0</v>
      </c>
      <c r="F933" s="197">
        <v>0</v>
      </c>
      <c r="G933" s="197">
        <v>45704</v>
      </c>
      <c r="H933" s="198">
        <v>0</v>
      </c>
    </row>
    <row r="934" spans="1:8" ht="18" hidden="1" customHeight="1" outlineLevel="1">
      <c r="A934" s="4" t="s">
        <v>224</v>
      </c>
      <c r="B934" s="195"/>
      <c r="C934" s="196">
        <v>0</v>
      </c>
      <c r="D934" s="196">
        <v>0</v>
      </c>
      <c r="E934" s="196">
        <v>0</v>
      </c>
      <c r="F934" s="197">
        <v>0</v>
      </c>
      <c r="G934" s="197">
        <v>0</v>
      </c>
      <c r="H934" s="198">
        <v>0</v>
      </c>
    </row>
    <row r="935" spans="1:8" ht="18" hidden="1" customHeight="1" outlineLevel="1">
      <c r="A935" s="4" t="s">
        <v>225</v>
      </c>
      <c r="B935" s="195"/>
      <c r="C935" s="196">
        <v>0</v>
      </c>
      <c r="D935" s="196">
        <v>0</v>
      </c>
      <c r="E935" s="196">
        <v>0</v>
      </c>
      <c r="F935" s="197">
        <v>0</v>
      </c>
      <c r="G935" s="197">
        <v>0</v>
      </c>
      <c r="H935" s="198">
        <v>0</v>
      </c>
    </row>
    <row r="936" spans="1:8" ht="18" customHeight="1" collapsed="1">
      <c r="A936" s="4"/>
      <c r="B936" s="195" t="s">
        <v>387</v>
      </c>
      <c r="C936" s="199">
        <f t="shared" ref="C936:H936" si="36">SUM(C912:C935)</f>
        <v>6</v>
      </c>
      <c r="D936" s="199">
        <f t="shared" si="36"/>
        <v>4</v>
      </c>
      <c r="E936" s="199">
        <f t="shared" si="36"/>
        <v>0</v>
      </c>
      <c r="F936" s="200">
        <f t="shared" si="36"/>
        <v>-204213</v>
      </c>
      <c r="G936" s="200">
        <f t="shared" si="36"/>
        <v>114096.44</v>
      </c>
      <c r="H936" s="201">
        <f t="shared" si="36"/>
        <v>0</v>
      </c>
    </row>
    <row r="937" spans="1:8" ht="18" hidden="1" customHeight="1" outlineLevel="1">
      <c r="A937" s="4" t="s">
        <v>202</v>
      </c>
      <c r="B937" s="195"/>
      <c r="C937" s="196">
        <v>0</v>
      </c>
      <c r="D937" s="196">
        <v>0</v>
      </c>
      <c r="E937" s="196">
        <v>0</v>
      </c>
      <c r="F937" s="197">
        <v>0</v>
      </c>
      <c r="G937" s="197">
        <v>0</v>
      </c>
      <c r="H937" s="198">
        <v>0</v>
      </c>
    </row>
    <row r="938" spans="1:8" ht="18" hidden="1" customHeight="1" outlineLevel="1">
      <c r="A938" s="4" t="s">
        <v>203</v>
      </c>
      <c r="B938" s="195"/>
      <c r="C938" s="196">
        <v>1</v>
      </c>
      <c r="D938" s="196">
        <v>0</v>
      </c>
      <c r="E938" s="196">
        <v>0</v>
      </c>
      <c r="F938" s="197">
        <v>0</v>
      </c>
      <c r="G938" s="197">
        <v>0</v>
      </c>
      <c r="H938" s="198">
        <v>0</v>
      </c>
    </row>
    <row r="939" spans="1:8" ht="18" hidden="1" customHeight="1" outlineLevel="1">
      <c r="A939" s="4" t="s">
        <v>204</v>
      </c>
      <c r="B939" s="195"/>
      <c r="C939" s="196">
        <v>0</v>
      </c>
      <c r="D939" s="196">
        <v>0</v>
      </c>
      <c r="E939" s="196">
        <v>0</v>
      </c>
      <c r="F939" s="197">
        <v>0</v>
      </c>
      <c r="G939" s="197">
        <v>0</v>
      </c>
      <c r="H939" s="198">
        <v>0</v>
      </c>
    </row>
    <row r="940" spans="1:8" ht="18" hidden="1" customHeight="1" outlineLevel="1">
      <c r="A940" s="4" t="s">
        <v>205</v>
      </c>
      <c r="B940" s="195"/>
      <c r="C940" s="196">
        <v>0</v>
      </c>
      <c r="D940" s="196">
        <v>0</v>
      </c>
      <c r="E940" s="196">
        <v>0</v>
      </c>
      <c r="F940" s="197">
        <v>0</v>
      </c>
      <c r="G940" s="197">
        <v>0</v>
      </c>
      <c r="H940" s="198">
        <v>0</v>
      </c>
    </row>
    <row r="941" spans="1:8" ht="18" hidden="1" customHeight="1" outlineLevel="1">
      <c r="A941" s="4" t="s">
        <v>206</v>
      </c>
      <c r="B941" s="195"/>
      <c r="C941" s="196">
        <v>0</v>
      </c>
      <c r="D941" s="196">
        <v>0</v>
      </c>
      <c r="E941" s="196">
        <v>0</v>
      </c>
      <c r="F941" s="197">
        <v>0</v>
      </c>
      <c r="G941" s="197">
        <v>0</v>
      </c>
      <c r="H941" s="198">
        <v>0</v>
      </c>
    </row>
    <row r="942" spans="1:8" ht="18" hidden="1" customHeight="1" outlineLevel="1">
      <c r="A942" s="4" t="s">
        <v>207</v>
      </c>
      <c r="B942" s="195"/>
      <c r="C942" s="196">
        <v>0</v>
      </c>
      <c r="D942" s="196">
        <v>0</v>
      </c>
      <c r="E942" s="196">
        <v>0</v>
      </c>
      <c r="F942" s="197">
        <v>0</v>
      </c>
      <c r="G942" s="197">
        <v>0</v>
      </c>
      <c r="H942" s="198">
        <v>0</v>
      </c>
    </row>
    <row r="943" spans="1:8" ht="18" hidden="1" customHeight="1" outlineLevel="1">
      <c r="A943" s="4" t="s">
        <v>208</v>
      </c>
      <c r="B943" s="195"/>
      <c r="C943" s="196">
        <v>0</v>
      </c>
      <c r="D943" s="196">
        <v>0</v>
      </c>
      <c r="E943" s="196">
        <v>0</v>
      </c>
      <c r="F943" s="197">
        <v>0</v>
      </c>
      <c r="G943" s="197">
        <v>0</v>
      </c>
      <c r="H943" s="198">
        <v>0</v>
      </c>
    </row>
    <row r="944" spans="1:8" ht="18" hidden="1" customHeight="1" outlineLevel="1">
      <c r="A944" s="4" t="s">
        <v>209</v>
      </c>
      <c r="B944" s="195"/>
      <c r="C944" s="196">
        <v>1</v>
      </c>
      <c r="D944" s="196">
        <v>1</v>
      </c>
      <c r="E944" s="196">
        <v>0</v>
      </c>
      <c r="F944" s="197">
        <v>0</v>
      </c>
      <c r="G944" s="197">
        <v>212.37</v>
      </c>
      <c r="H944" s="198">
        <v>0</v>
      </c>
    </row>
    <row r="945" spans="1:8" ht="18" hidden="1" customHeight="1" outlineLevel="1">
      <c r="A945" s="4" t="s">
        <v>210</v>
      </c>
      <c r="B945" s="195"/>
      <c r="C945" s="196">
        <v>0</v>
      </c>
      <c r="D945" s="196">
        <v>0</v>
      </c>
      <c r="E945" s="196">
        <v>0</v>
      </c>
      <c r="F945" s="197">
        <v>0</v>
      </c>
      <c r="G945" s="197">
        <v>0</v>
      </c>
      <c r="H945" s="198">
        <v>0</v>
      </c>
    </row>
    <row r="946" spans="1:8" ht="18" hidden="1" customHeight="1" outlineLevel="1">
      <c r="A946" s="4" t="s">
        <v>211</v>
      </c>
      <c r="B946" s="195"/>
      <c r="C946" s="196">
        <v>0</v>
      </c>
      <c r="D946" s="196">
        <v>0</v>
      </c>
      <c r="E946" s="196">
        <v>0</v>
      </c>
      <c r="F946" s="197">
        <v>0</v>
      </c>
      <c r="G946" s="197">
        <v>0</v>
      </c>
      <c r="H946" s="198">
        <v>0</v>
      </c>
    </row>
    <row r="947" spans="1:8" ht="18" hidden="1" customHeight="1" outlineLevel="1">
      <c r="A947" s="4" t="s">
        <v>212</v>
      </c>
      <c r="B947" s="195"/>
      <c r="C947" s="196">
        <v>0</v>
      </c>
      <c r="D947" s="196">
        <v>0</v>
      </c>
      <c r="E947" s="196">
        <v>0</v>
      </c>
      <c r="F947" s="197">
        <v>0</v>
      </c>
      <c r="G947" s="197">
        <v>0</v>
      </c>
      <c r="H947" s="198">
        <v>0</v>
      </c>
    </row>
    <row r="948" spans="1:8" ht="18" hidden="1" customHeight="1" outlineLevel="1">
      <c r="A948" s="4" t="s">
        <v>213</v>
      </c>
      <c r="B948" s="195"/>
      <c r="C948" s="196">
        <v>0</v>
      </c>
      <c r="D948" s="196">
        <v>0</v>
      </c>
      <c r="E948" s="196">
        <v>0</v>
      </c>
      <c r="F948" s="197">
        <v>0</v>
      </c>
      <c r="G948" s="197">
        <v>0</v>
      </c>
      <c r="H948" s="198">
        <v>0</v>
      </c>
    </row>
    <row r="949" spans="1:8" ht="18" hidden="1" customHeight="1" outlineLevel="1">
      <c r="A949" s="4" t="s">
        <v>214</v>
      </c>
      <c r="B949" s="195"/>
      <c r="C949" s="196">
        <v>0</v>
      </c>
      <c r="D949" s="196">
        <v>0</v>
      </c>
      <c r="E949" s="196">
        <v>0</v>
      </c>
      <c r="F949" s="197">
        <v>0</v>
      </c>
      <c r="G949" s="197">
        <v>0</v>
      </c>
      <c r="H949" s="198">
        <v>0</v>
      </c>
    </row>
    <row r="950" spans="1:8" ht="18" hidden="1" customHeight="1" outlineLevel="1">
      <c r="A950" s="4" t="s">
        <v>348</v>
      </c>
      <c r="B950" s="195"/>
      <c r="C950" s="196">
        <v>0</v>
      </c>
      <c r="D950" s="196">
        <v>0</v>
      </c>
      <c r="E950" s="196">
        <v>0</v>
      </c>
      <c r="F950" s="197">
        <v>0</v>
      </c>
      <c r="G950" s="197">
        <v>0</v>
      </c>
      <c r="H950" s="198">
        <v>0</v>
      </c>
    </row>
    <row r="951" spans="1:8" ht="18" hidden="1" customHeight="1" outlineLevel="1">
      <c r="A951" s="4" t="s">
        <v>216</v>
      </c>
      <c r="B951" s="195"/>
      <c r="C951" s="196">
        <v>0</v>
      </c>
      <c r="D951" s="196">
        <v>0</v>
      </c>
      <c r="E951" s="196">
        <v>0</v>
      </c>
      <c r="F951" s="197">
        <v>0</v>
      </c>
      <c r="G951" s="197">
        <v>0</v>
      </c>
      <c r="H951" s="198">
        <v>0</v>
      </c>
    </row>
    <row r="952" spans="1:8" ht="18" hidden="1" customHeight="1" outlineLevel="1">
      <c r="A952" s="4" t="s">
        <v>217</v>
      </c>
      <c r="B952" s="195"/>
      <c r="C952" s="196">
        <v>0</v>
      </c>
      <c r="D952" s="196">
        <v>0</v>
      </c>
      <c r="E952" s="196">
        <v>0</v>
      </c>
      <c r="F952" s="197">
        <v>0</v>
      </c>
      <c r="G952" s="197">
        <v>0</v>
      </c>
      <c r="H952" s="198">
        <v>0</v>
      </c>
    </row>
    <row r="953" spans="1:8" ht="18" hidden="1" customHeight="1" outlineLevel="1">
      <c r="A953" s="4" t="s">
        <v>218</v>
      </c>
      <c r="B953" s="195"/>
      <c r="C953" s="196">
        <v>0</v>
      </c>
      <c r="D953" s="196">
        <v>0</v>
      </c>
      <c r="E953" s="196">
        <v>0</v>
      </c>
      <c r="F953" s="197">
        <v>0</v>
      </c>
      <c r="G953" s="197">
        <v>0</v>
      </c>
      <c r="H953" s="198">
        <v>0</v>
      </c>
    </row>
    <row r="954" spans="1:8" ht="18" hidden="1" customHeight="1" outlineLevel="1">
      <c r="A954" s="4" t="s">
        <v>219</v>
      </c>
      <c r="B954" s="195"/>
      <c r="C954" s="196">
        <v>0</v>
      </c>
      <c r="D954" s="196">
        <v>0</v>
      </c>
      <c r="E954" s="196">
        <v>0</v>
      </c>
      <c r="F954" s="197">
        <v>0</v>
      </c>
      <c r="G954" s="197">
        <v>0</v>
      </c>
      <c r="H954" s="198">
        <v>0</v>
      </c>
    </row>
    <row r="955" spans="1:8" ht="18" hidden="1" customHeight="1" outlineLevel="1">
      <c r="A955" s="4" t="s">
        <v>220</v>
      </c>
      <c r="B955" s="195"/>
      <c r="C955" s="196">
        <v>0</v>
      </c>
      <c r="D955" s="196">
        <v>0</v>
      </c>
      <c r="E955" s="196">
        <v>0</v>
      </c>
      <c r="F955" s="197">
        <v>0</v>
      </c>
      <c r="G955" s="197">
        <v>0</v>
      </c>
      <c r="H955" s="198">
        <v>0</v>
      </c>
    </row>
    <row r="956" spans="1:8" ht="18" hidden="1" customHeight="1" outlineLevel="1">
      <c r="A956" s="4" t="s">
        <v>349</v>
      </c>
      <c r="B956" s="195"/>
      <c r="C956" s="196">
        <v>0</v>
      </c>
      <c r="D956" s="196">
        <v>0</v>
      </c>
      <c r="E956" s="196">
        <v>0</v>
      </c>
      <c r="F956" s="197">
        <v>0</v>
      </c>
      <c r="G956" s="197">
        <v>0</v>
      </c>
      <c r="H956" s="198">
        <v>0</v>
      </c>
    </row>
    <row r="957" spans="1:8" ht="18" hidden="1" customHeight="1" outlineLevel="1">
      <c r="A957" s="4" t="s">
        <v>222</v>
      </c>
      <c r="B957" s="195"/>
      <c r="C957" s="196">
        <v>0</v>
      </c>
      <c r="D957" s="196">
        <v>0</v>
      </c>
      <c r="E957" s="196">
        <v>0</v>
      </c>
      <c r="F957" s="197">
        <v>0</v>
      </c>
      <c r="G957" s="197">
        <v>0</v>
      </c>
      <c r="H957" s="198">
        <v>0</v>
      </c>
    </row>
    <row r="958" spans="1:8" ht="18" hidden="1" customHeight="1" outlineLevel="1">
      <c r="A958" s="4" t="s">
        <v>223</v>
      </c>
      <c r="B958" s="195"/>
      <c r="C958" s="196">
        <v>0</v>
      </c>
      <c r="D958" s="196">
        <v>0</v>
      </c>
      <c r="E958" s="196">
        <v>0</v>
      </c>
      <c r="F958" s="197">
        <v>0</v>
      </c>
      <c r="G958" s="197">
        <v>0</v>
      </c>
      <c r="H958" s="198">
        <v>0</v>
      </c>
    </row>
    <row r="959" spans="1:8" ht="18" hidden="1" customHeight="1" outlineLevel="1">
      <c r="A959" s="4" t="s">
        <v>224</v>
      </c>
      <c r="B959" s="195"/>
      <c r="C959" s="196">
        <v>0</v>
      </c>
      <c r="D959" s="196">
        <v>0</v>
      </c>
      <c r="E959" s="196">
        <v>0</v>
      </c>
      <c r="F959" s="197">
        <v>0</v>
      </c>
      <c r="G959" s="197">
        <v>0</v>
      </c>
      <c r="H959" s="198">
        <v>0</v>
      </c>
    </row>
    <row r="960" spans="1:8" ht="18" hidden="1" customHeight="1" outlineLevel="1">
      <c r="A960" s="4" t="s">
        <v>225</v>
      </c>
      <c r="B960" s="195"/>
      <c r="C960" s="196">
        <v>0</v>
      </c>
      <c r="D960" s="196">
        <v>0</v>
      </c>
      <c r="E960" s="196">
        <v>0</v>
      </c>
      <c r="F960" s="197">
        <v>0</v>
      </c>
      <c r="G960" s="197">
        <v>0</v>
      </c>
      <c r="H960" s="198">
        <v>0</v>
      </c>
    </row>
    <row r="961" spans="1:8" ht="18" customHeight="1" collapsed="1">
      <c r="A961" s="4"/>
      <c r="B961" s="195" t="s">
        <v>388</v>
      </c>
      <c r="C961" s="199">
        <f t="shared" ref="C961:H961" si="37">SUM(C937:C960)</f>
        <v>2</v>
      </c>
      <c r="D961" s="199">
        <f t="shared" si="37"/>
        <v>1</v>
      </c>
      <c r="E961" s="199">
        <f t="shared" si="37"/>
        <v>0</v>
      </c>
      <c r="F961" s="200">
        <f t="shared" si="37"/>
        <v>0</v>
      </c>
      <c r="G961" s="200">
        <f t="shared" si="37"/>
        <v>212.37</v>
      </c>
      <c r="H961" s="201">
        <f t="shared" si="37"/>
        <v>0</v>
      </c>
    </row>
    <row r="962" spans="1:8" ht="18" hidden="1" customHeight="1" outlineLevel="1">
      <c r="A962" s="4" t="s">
        <v>202</v>
      </c>
      <c r="B962" s="195"/>
      <c r="C962" s="196">
        <v>0</v>
      </c>
      <c r="D962" s="196">
        <v>0</v>
      </c>
      <c r="E962" s="196">
        <v>0</v>
      </c>
      <c r="F962" s="197">
        <v>0</v>
      </c>
      <c r="G962" s="197">
        <v>0</v>
      </c>
      <c r="H962" s="198">
        <v>0</v>
      </c>
    </row>
    <row r="963" spans="1:8" ht="18" hidden="1" customHeight="1" outlineLevel="1">
      <c r="A963" s="4" t="s">
        <v>203</v>
      </c>
      <c r="B963" s="195"/>
      <c r="C963" s="196">
        <v>0</v>
      </c>
      <c r="D963" s="196">
        <v>0</v>
      </c>
      <c r="E963" s="196">
        <v>0</v>
      </c>
      <c r="F963" s="197">
        <v>0</v>
      </c>
      <c r="G963" s="197">
        <v>0</v>
      </c>
      <c r="H963" s="198">
        <v>0</v>
      </c>
    </row>
    <row r="964" spans="1:8" ht="18" hidden="1" customHeight="1" outlineLevel="1">
      <c r="A964" s="4" t="s">
        <v>204</v>
      </c>
      <c r="B964" s="195"/>
      <c r="C964" s="196">
        <v>0</v>
      </c>
      <c r="D964" s="196">
        <v>0</v>
      </c>
      <c r="E964" s="196">
        <v>0</v>
      </c>
      <c r="F964" s="197">
        <v>0</v>
      </c>
      <c r="G964" s="197">
        <v>0</v>
      </c>
      <c r="H964" s="198">
        <v>0</v>
      </c>
    </row>
    <row r="965" spans="1:8" ht="18" hidden="1" customHeight="1" outlineLevel="1">
      <c r="A965" s="4" t="s">
        <v>205</v>
      </c>
      <c r="B965" s="195"/>
      <c r="C965" s="196">
        <v>0</v>
      </c>
      <c r="D965" s="196">
        <v>0</v>
      </c>
      <c r="E965" s="196">
        <v>0</v>
      </c>
      <c r="F965" s="197">
        <v>0</v>
      </c>
      <c r="G965" s="197">
        <v>0</v>
      </c>
      <c r="H965" s="198">
        <v>0</v>
      </c>
    </row>
    <row r="966" spans="1:8" ht="18" hidden="1" customHeight="1" outlineLevel="1">
      <c r="A966" s="4" t="s">
        <v>206</v>
      </c>
      <c r="B966" s="195"/>
      <c r="C966" s="196">
        <v>0</v>
      </c>
      <c r="D966" s="196">
        <v>0</v>
      </c>
      <c r="E966" s="196">
        <v>0</v>
      </c>
      <c r="F966" s="197">
        <v>0</v>
      </c>
      <c r="G966" s="197">
        <v>0</v>
      </c>
      <c r="H966" s="198">
        <v>0</v>
      </c>
    </row>
    <row r="967" spans="1:8" ht="18" hidden="1" customHeight="1" outlineLevel="1">
      <c r="A967" s="4" t="s">
        <v>207</v>
      </c>
      <c r="B967" s="195"/>
      <c r="C967" s="196">
        <v>0</v>
      </c>
      <c r="D967" s="196">
        <v>0</v>
      </c>
      <c r="E967" s="196">
        <v>0</v>
      </c>
      <c r="F967" s="197">
        <v>0</v>
      </c>
      <c r="G967" s="197">
        <v>0</v>
      </c>
      <c r="H967" s="198">
        <v>0</v>
      </c>
    </row>
    <row r="968" spans="1:8" ht="18" hidden="1" customHeight="1" outlineLevel="1">
      <c r="A968" s="4" t="s">
        <v>208</v>
      </c>
      <c r="B968" s="195"/>
      <c r="C968" s="196">
        <v>0</v>
      </c>
      <c r="D968" s="196">
        <v>0</v>
      </c>
      <c r="E968" s="196">
        <v>0</v>
      </c>
      <c r="F968" s="197">
        <v>0</v>
      </c>
      <c r="G968" s="197">
        <v>0</v>
      </c>
      <c r="H968" s="198">
        <v>0</v>
      </c>
    </row>
    <row r="969" spans="1:8" ht="18" hidden="1" customHeight="1" outlineLevel="1">
      <c r="A969" s="4" t="s">
        <v>209</v>
      </c>
      <c r="B969" s="195"/>
      <c r="C969" s="196">
        <v>0</v>
      </c>
      <c r="D969" s="196">
        <v>1</v>
      </c>
      <c r="E969" s="196">
        <v>0</v>
      </c>
      <c r="F969" s="197">
        <v>0</v>
      </c>
      <c r="G969" s="197">
        <v>100</v>
      </c>
      <c r="H969" s="198">
        <v>0</v>
      </c>
    </row>
    <row r="970" spans="1:8" ht="18" hidden="1" customHeight="1" outlineLevel="1">
      <c r="A970" s="4" t="s">
        <v>210</v>
      </c>
      <c r="B970" s="195"/>
      <c r="C970" s="196">
        <v>0</v>
      </c>
      <c r="D970" s="196">
        <v>0</v>
      </c>
      <c r="E970" s="196">
        <v>0</v>
      </c>
      <c r="F970" s="197">
        <v>0</v>
      </c>
      <c r="G970" s="197">
        <v>0</v>
      </c>
      <c r="H970" s="198">
        <v>0</v>
      </c>
    </row>
    <row r="971" spans="1:8" ht="18" hidden="1" customHeight="1" outlineLevel="1">
      <c r="A971" s="4" t="s">
        <v>211</v>
      </c>
      <c r="B971" s="195"/>
      <c r="C971" s="196">
        <v>1</v>
      </c>
      <c r="D971" s="196">
        <v>1</v>
      </c>
      <c r="E971" s="196">
        <v>0</v>
      </c>
      <c r="F971" s="197">
        <v>20000</v>
      </c>
      <c r="G971" s="197">
        <v>0</v>
      </c>
      <c r="H971" s="198">
        <v>0</v>
      </c>
    </row>
    <row r="972" spans="1:8" ht="18" hidden="1" customHeight="1" outlineLevel="1">
      <c r="A972" s="4" t="s">
        <v>212</v>
      </c>
      <c r="B972" s="195"/>
      <c r="C972" s="196">
        <v>0</v>
      </c>
      <c r="D972" s="196">
        <v>0</v>
      </c>
      <c r="E972" s="196">
        <v>0</v>
      </c>
      <c r="F972" s="197">
        <v>0</v>
      </c>
      <c r="G972" s="197">
        <v>0</v>
      </c>
      <c r="H972" s="198">
        <v>0</v>
      </c>
    </row>
    <row r="973" spans="1:8" ht="18" hidden="1" customHeight="1" outlineLevel="1">
      <c r="A973" s="4" t="s">
        <v>213</v>
      </c>
      <c r="B973" s="195"/>
      <c r="C973" s="196">
        <v>0</v>
      </c>
      <c r="D973" s="196">
        <v>1</v>
      </c>
      <c r="E973" s="196">
        <v>0</v>
      </c>
      <c r="F973" s="197">
        <v>55000</v>
      </c>
      <c r="G973" s="197">
        <v>62092</v>
      </c>
      <c r="H973" s="198">
        <v>0</v>
      </c>
    </row>
    <row r="974" spans="1:8" ht="18" hidden="1" customHeight="1" outlineLevel="1">
      <c r="A974" s="4" t="s">
        <v>214</v>
      </c>
      <c r="B974" s="195"/>
      <c r="C974" s="196">
        <v>0</v>
      </c>
      <c r="D974" s="196">
        <v>0</v>
      </c>
      <c r="E974" s="196">
        <v>0</v>
      </c>
      <c r="F974" s="197">
        <v>0</v>
      </c>
      <c r="G974" s="197">
        <v>0</v>
      </c>
      <c r="H974" s="198">
        <v>0</v>
      </c>
    </row>
    <row r="975" spans="1:8" ht="18" hidden="1" customHeight="1" outlineLevel="1">
      <c r="A975" s="4" t="s">
        <v>348</v>
      </c>
      <c r="B975" s="195"/>
      <c r="C975" s="196">
        <v>0</v>
      </c>
      <c r="D975" s="196">
        <v>0</v>
      </c>
      <c r="E975" s="196">
        <v>0</v>
      </c>
      <c r="F975" s="197">
        <v>0</v>
      </c>
      <c r="G975" s="197">
        <v>0</v>
      </c>
      <c r="H975" s="198">
        <v>0</v>
      </c>
    </row>
    <row r="976" spans="1:8" ht="18" hidden="1" customHeight="1" outlineLevel="1">
      <c r="A976" s="4" t="s">
        <v>216</v>
      </c>
      <c r="B976" s="195"/>
      <c r="C976" s="196">
        <v>0</v>
      </c>
      <c r="D976" s="196">
        <v>0</v>
      </c>
      <c r="E976" s="196">
        <v>0</v>
      </c>
      <c r="F976" s="197">
        <v>0</v>
      </c>
      <c r="G976" s="197">
        <v>0</v>
      </c>
      <c r="H976" s="198">
        <v>0</v>
      </c>
    </row>
    <row r="977" spans="1:8" ht="18" hidden="1" customHeight="1" outlineLevel="1">
      <c r="A977" s="4" t="s">
        <v>217</v>
      </c>
      <c r="B977" s="195"/>
      <c r="C977" s="196">
        <v>0</v>
      </c>
      <c r="D977" s="196">
        <v>0</v>
      </c>
      <c r="E977" s="196">
        <v>0</v>
      </c>
      <c r="F977" s="197">
        <v>0</v>
      </c>
      <c r="G977" s="197">
        <v>0</v>
      </c>
      <c r="H977" s="198">
        <v>0</v>
      </c>
    </row>
    <row r="978" spans="1:8" ht="18" hidden="1" customHeight="1" outlineLevel="1">
      <c r="A978" s="4" t="s">
        <v>218</v>
      </c>
      <c r="B978" s="195"/>
      <c r="C978" s="196">
        <v>0</v>
      </c>
      <c r="D978" s="196">
        <v>0</v>
      </c>
      <c r="E978" s="196">
        <v>0</v>
      </c>
      <c r="F978" s="197">
        <v>0</v>
      </c>
      <c r="G978" s="197">
        <v>0</v>
      </c>
      <c r="H978" s="198">
        <v>0</v>
      </c>
    </row>
    <row r="979" spans="1:8" ht="18" hidden="1" customHeight="1" outlineLevel="1">
      <c r="A979" s="4" t="s">
        <v>219</v>
      </c>
      <c r="B979" s="195"/>
      <c r="C979" s="196">
        <v>0</v>
      </c>
      <c r="D979" s="196">
        <v>0</v>
      </c>
      <c r="E979" s="196">
        <v>0</v>
      </c>
      <c r="F979" s="197">
        <v>0</v>
      </c>
      <c r="G979" s="197">
        <v>0</v>
      </c>
      <c r="H979" s="198">
        <v>0</v>
      </c>
    </row>
    <row r="980" spans="1:8" ht="18" hidden="1" customHeight="1" outlineLevel="1">
      <c r="A980" s="4" t="s">
        <v>220</v>
      </c>
      <c r="B980" s="195"/>
      <c r="C980" s="196">
        <v>0</v>
      </c>
      <c r="D980" s="196">
        <v>0</v>
      </c>
      <c r="E980" s="196">
        <v>0</v>
      </c>
      <c r="F980" s="197">
        <v>0</v>
      </c>
      <c r="G980" s="197">
        <v>0</v>
      </c>
      <c r="H980" s="198">
        <v>0</v>
      </c>
    </row>
    <row r="981" spans="1:8" ht="18" hidden="1" customHeight="1" outlineLevel="1">
      <c r="A981" s="4" t="s">
        <v>349</v>
      </c>
      <c r="B981" s="195"/>
      <c r="C981" s="196">
        <v>0</v>
      </c>
      <c r="D981" s="196">
        <v>0</v>
      </c>
      <c r="E981" s="196">
        <v>0</v>
      </c>
      <c r="F981" s="197">
        <v>0</v>
      </c>
      <c r="G981" s="197">
        <v>0</v>
      </c>
      <c r="H981" s="198">
        <v>0</v>
      </c>
    </row>
    <row r="982" spans="1:8" ht="18" hidden="1" customHeight="1" outlineLevel="1">
      <c r="A982" s="4" t="s">
        <v>222</v>
      </c>
      <c r="B982" s="195"/>
      <c r="C982" s="196">
        <v>0</v>
      </c>
      <c r="D982" s="196">
        <v>0</v>
      </c>
      <c r="E982" s="196">
        <v>0</v>
      </c>
      <c r="F982" s="197">
        <v>0</v>
      </c>
      <c r="G982" s="197">
        <v>0</v>
      </c>
      <c r="H982" s="198">
        <v>0</v>
      </c>
    </row>
    <row r="983" spans="1:8" ht="18" hidden="1" customHeight="1" outlineLevel="1">
      <c r="A983" s="4" t="s">
        <v>223</v>
      </c>
      <c r="B983" s="195"/>
      <c r="C983" s="196">
        <v>0</v>
      </c>
      <c r="D983" s="196">
        <v>0</v>
      </c>
      <c r="E983" s="196">
        <v>0</v>
      </c>
      <c r="F983" s="197">
        <v>0</v>
      </c>
      <c r="G983" s="197">
        <v>0</v>
      </c>
      <c r="H983" s="198">
        <v>0</v>
      </c>
    </row>
    <row r="984" spans="1:8" ht="18" hidden="1" customHeight="1" outlineLevel="1">
      <c r="A984" s="4" t="s">
        <v>224</v>
      </c>
      <c r="B984" s="195"/>
      <c r="C984" s="196">
        <v>0</v>
      </c>
      <c r="D984" s="196">
        <v>0</v>
      </c>
      <c r="E984" s="196">
        <v>0</v>
      </c>
      <c r="F984" s="197">
        <v>0</v>
      </c>
      <c r="G984" s="197">
        <v>0</v>
      </c>
      <c r="H984" s="198">
        <v>0</v>
      </c>
    </row>
    <row r="985" spans="1:8" ht="18" hidden="1" customHeight="1" outlineLevel="1">
      <c r="A985" s="4" t="s">
        <v>225</v>
      </c>
      <c r="B985" s="195"/>
      <c r="C985" s="196">
        <v>0</v>
      </c>
      <c r="D985" s="196">
        <v>0</v>
      </c>
      <c r="E985" s="196">
        <v>0</v>
      </c>
      <c r="F985" s="197">
        <v>0</v>
      </c>
      <c r="G985" s="197">
        <v>0</v>
      </c>
      <c r="H985" s="198">
        <v>0</v>
      </c>
    </row>
    <row r="986" spans="1:8" ht="18" customHeight="1" collapsed="1">
      <c r="A986" s="4"/>
      <c r="B986" s="195" t="s">
        <v>389</v>
      </c>
      <c r="C986" s="199">
        <f t="shared" ref="C986:H986" si="38">SUM(C962:C985)</f>
        <v>1</v>
      </c>
      <c r="D986" s="199">
        <f t="shared" si="38"/>
        <v>3</v>
      </c>
      <c r="E986" s="199">
        <f t="shared" si="38"/>
        <v>0</v>
      </c>
      <c r="F986" s="200">
        <f t="shared" si="38"/>
        <v>75000</v>
      </c>
      <c r="G986" s="200">
        <f t="shared" si="38"/>
        <v>62192</v>
      </c>
      <c r="H986" s="201">
        <f t="shared" si="38"/>
        <v>0</v>
      </c>
    </row>
    <row r="987" spans="1:8" ht="18" hidden="1" customHeight="1" outlineLevel="1">
      <c r="A987" s="4" t="s">
        <v>202</v>
      </c>
      <c r="B987" s="195"/>
      <c r="C987" s="196">
        <v>0</v>
      </c>
      <c r="D987" s="196">
        <v>0</v>
      </c>
      <c r="E987" s="196">
        <v>0</v>
      </c>
      <c r="F987" s="197">
        <v>0</v>
      </c>
      <c r="G987" s="197">
        <v>0</v>
      </c>
      <c r="H987" s="198">
        <v>0</v>
      </c>
    </row>
    <row r="988" spans="1:8" ht="18" hidden="1" customHeight="1" outlineLevel="1">
      <c r="A988" s="4" t="s">
        <v>203</v>
      </c>
      <c r="B988" s="195"/>
      <c r="C988" s="196">
        <v>38</v>
      </c>
      <c r="D988" s="196">
        <v>56</v>
      </c>
      <c r="E988" s="196">
        <v>0</v>
      </c>
      <c r="F988" s="197">
        <v>961416.18</v>
      </c>
      <c r="G988" s="197">
        <v>175108.89</v>
      </c>
      <c r="H988" s="198">
        <v>0</v>
      </c>
    </row>
    <row r="989" spans="1:8" ht="18" hidden="1" customHeight="1" outlineLevel="1">
      <c r="A989" s="4" t="s">
        <v>204</v>
      </c>
      <c r="B989" s="195"/>
      <c r="C989" s="196">
        <v>10</v>
      </c>
      <c r="D989" s="196">
        <v>5</v>
      </c>
      <c r="E989" s="196">
        <v>0</v>
      </c>
      <c r="F989" s="197">
        <v>115562.61</v>
      </c>
      <c r="G989" s="197">
        <v>124272.08</v>
      </c>
      <c r="H989" s="198">
        <v>0</v>
      </c>
    </row>
    <row r="990" spans="1:8" ht="18" hidden="1" customHeight="1" outlineLevel="1">
      <c r="A990" s="4" t="s">
        <v>205</v>
      </c>
      <c r="B990" s="195"/>
      <c r="C990" s="196">
        <v>0</v>
      </c>
      <c r="D990" s="196">
        <v>0</v>
      </c>
      <c r="E990" s="196">
        <v>0</v>
      </c>
      <c r="F990" s="197">
        <v>0</v>
      </c>
      <c r="G990" s="197">
        <v>0</v>
      </c>
      <c r="H990" s="198">
        <v>0</v>
      </c>
    </row>
    <row r="991" spans="1:8" ht="18" hidden="1" customHeight="1" outlineLevel="1">
      <c r="A991" s="4" t="s">
        <v>206</v>
      </c>
      <c r="B991" s="195"/>
      <c r="C991" s="196">
        <v>0</v>
      </c>
      <c r="D991" s="196">
        <v>0</v>
      </c>
      <c r="E991" s="196">
        <v>0</v>
      </c>
      <c r="F991" s="197">
        <v>0</v>
      </c>
      <c r="G991" s="197">
        <v>0</v>
      </c>
      <c r="H991" s="198">
        <v>0</v>
      </c>
    </row>
    <row r="992" spans="1:8" ht="18" hidden="1" customHeight="1" outlineLevel="1">
      <c r="A992" s="4" t="s">
        <v>207</v>
      </c>
      <c r="B992" s="195"/>
      <c r="C992" s="196">
        <v>0</v>
      </c>
      <c r="D992" s="196">
        <v>0</v>
      </c>
      <c r="E992" s="196">
        <v>0</v>
      </c>
      <c r="F992" s="197">
        <v>0</v>
      </c>
      <c r="G992" s="197">
        <v>0</v>
      </c>
      <c r="H992" s="198">
        <v>0</v>
      </c>
    </row>
    <row r="993" spans="1:8" ht="18" hidden="1" customHeight="1" outlineLevel="1">
      <c r="A993" s="4" t="s">
        <v>208</v>
      </c>
      <c r="B993" s="195"/>
      <c r="C993" s="196">
        <v>0</v>
      </c>
      <c r="D993" s="196">
        <v>0</v>
      </c>
      <c r="E993" s="196">
        <v>0</v>
      </c>
      <c r="F993" s="197">
        <v>0</v>
      </c>
      <c r="G993" s="197">
        <v>0</v>
      </c>
      <c r="H993" s="198">
        <v>0</v>
      </c>
    </row>
    <row r="994" spans="1:8" ht="18" hidden="1" customHeight="1" outlineLevel="1">
      <c r="A994" s="4" t="s">
        <v>209</v>
      </c>
      <c r="B994" s="195"/>
      <c r="C994" s="196">
        <v>15</v>
      </c>
      <c r="D994" s="196">
        <v>21</v>
      </c>
      <c r="E994" s="196">
        <v>0</v>
      </c>
      <c r="F994" s="197">
        <v>-47840</v>
      </c>
      <c r="G994" s="197">
        <v>34842.089999999997</v>
      </c>
      <c r="H994" s="198">
        <v>0</v>
      </c>
    </row>
    <row r="995" spans="1:8" ht="18" hidden="1" customHeight="1" outlineLevel="1">
      <c r="A995" s="4" t="s">
        <v>210</v>
      </c>
      <c r="B995" s="195"/>
      <c r="C995" s="196">
        <v>0</v>
      </c>
      <c r="D995" s="196">
        <v>0</v>
      </c>
      <c r="E995" s="196">
        <v>0</v>
      </c>
      <c r="F995" s="197">
        <v>0</v>
      </c>
      <c r="G995" s="197">
        <v>0</v>
      </c>
      <c r="H995" s="198">
        <v>0</v>
      </c>
    </row>
    <row r="996" spans="1:8" ht="18" hidden="1" customHeight="1" outlineLevel="1">
      <c r="A996" s="4" t="s">
        <v>211</v>
      </c>
      <c r="B996" s="195"/>
      <c r="C996" s="196">
        <v>134</v>
      </c>
      <c r="D996" s="196">
        <v>167</v>
      </c>
      <c r="E996" s="196">
        <v>0</v>
      </c>
      <c r="F996" s="197">
        <v>565531.86</v>
      </c>
      <c r="G996" s="197">
        <v>392642.74</v>
      </c>
      <c r="H996" s="198">
        <v>0</v>
      </c>
    </row>
    <row r="997" spans="1:8" ht="18" hidden="1" customHeight="1" outlineLevel="1">
      <c r="A997" s="4" t="s">
        <v>212</v>
      </c>
      <c r="B997" s="195"/>
      <c r="C997" s="196">
        <v>0</v>
      </c>
      <c r="D997" s="196">
        <v>0</v>
      </c>
      <c r="E997" s="196">
        <v>0</v>
      </c>
      <c r="F997" s="197">
        <v>0</v>
      </c>
      <c r="G997" s="197">
        <v>0</v>
      </c>
      <c r="H997" s="198">
        <v>0</v>
      </c>
    </row>
    <row r="998" spans="1:8" ht="18" hidden="1" customHeight="1" outlineLevel="1">
      <c r="A998" s="4" t="s">
        <v>213</v>
      </c>
      <c r="B998" s="195"/>
      <c r="C998" s="196">
        <v>0</v>
      </c>
      <c r="D998" s="196">
        <v>0</v>
      </c>
      <c r="E998" s="196">
        <v>0</v>
      </c>
      <c r="F998" s="197">
        <v>0</v>
      </c>
      <c r="G998" s="197">
        <v>0</v>
      </c>
      <c r="H998" s="198">
        <v>0</v>
      </c>
    </row>
    <row r="999" spans="1:8" ht="18" hidden="1" customHeight="1" outlineLevel="1">
      <c r="A999" s="4" t="s">
        <v>214</v>
      </c>
      <c r="B999" s="195"/>
      <c r="C999" s="196">
        <v>14</v>
      </c>
      <c r="D999" s="196">
        <v>3</v>
      </c>
      <c r="E999" s="196">
        <v>0</v>
      </c>
      <c r="F999" s="197">
        <v>41121.457606800002</v>
      </c>
      <c r="G999" s="197">
        <v>2389.56288</v>
      </c>
      <c r="H999" s="198">
        <v>0</v>
      </c>
    </row>
    <row r="1000" spans="1:8" ht="18" hidden="1" customHeight="1" outlineLevel="1">
      <c r="A1000" s="4" t="s">
        <v>348</v>
      </c>
      <c r="B1000" s="195"/>
      <c r="C1000" s="196">
        <v>10</v>
      </c>
      <c r="D1000" s="196">
        <v>2</v>
      </c>
      <c r="E1000" s="196">
        <v>8</v>
      </c>
      <c r="F1000" s="197">
        <v>13942</v>
      </c>
      <c r="G1000" s="197">
        <v>20000</v>
      </c>
      <c r="H1000" s="198">
        <v>0</v>
      </c>
    </row>
    <row r="1001" spans="1:8" ht="18" hidden="1" customHeight="1" outlineLevel="1">
      <c r="A1001" s="4" t="s">
        <v>216</v>
      </c>
      <c r="B1001" s="195"/>
      <c r="C1001" s="196">
        <v>9</v>
      </c>
      <c r="D1001" s="196">
        <v>11</v>
      </c>
      <c r="E1001" s="196">
        <v>0</v>
      </c>
      <c r="F1001" s="197">
        <v>10751.93</v>
      </c>
      <c r="G1001" s="197">
        <v>1589.5</v>
      </c>
      <c r="H1001" s="198">
        <v>0</v>
      </c>
    </row>
    <row r="1002" spans="1:8" ht="18" hidden="1" customHeight="1" outlineLevel="1">
      <c r="A1002" s="4" t="s">
        <v>217</v>
      </c>
      <c r="B1002" s="195"/>
      <c r="C1002" s="196">
        <v>0</v>
      </c>
      <c r="D1002" s="196">
        <v>0</v>
      </c>
      <c r="E1002" s="196">
        <v>0</v>
      </c>
      <c r="F1002" s="197">
        <v>0</v>
      </c>
      <c r="G1002" s="197">
        <v>0</v>
      </c>
      <c r="H1002" s="198">
        <v>0</v>
      </c>
    </row>
    <row r="1003" spans="1:8" ht="18" hidden="1" customHeight="1" outlineLevel="1">
      <c r="A1003" s="4" t="s">
        <v>218</v>
      </c>
      <c r="B1003" s="195"/>
      <c r="C1003" s="196">
        <v>0</v>
      </c>
      <c r="D1003" s="196">
        <v>0</v>
      </c>
      <c r="E1003" s="196">
        <v>0</v>
      </c>
      <c r="F1003" s="197">
        <v>0</v>
      </c>
      <c r="G1003" s="197">
        <v>0</v>
      </c>
      <c r="H1003" s="198">
        <v>0</v>
      </c>
    </row>
    <row r="1004" spans="1:8" ht="18" hidden="1" customHeight="1" outlineLevel="1">
      <c r="A1004" s="4" t="s">
        <v>219</v>
      </c>
      <c r="B1004" s="195"/>
      <c r="C1004" s="196">
        <v>13</v>
      </c>
      <c r="D1004" s="196">
        <v>0</v>
      </c>
      <c r="E1004" s="196">
        <v>13</v>
      </c>
      <c r="F1004" s="197">
        <v>0</v>
      </c>
      <c r="G1004" s="197">
        <v>0</v>
      </c>
      <c r="H1004" s="198">
        <v>0</v>
      </c>
    </row>
    <row r="1005" spans="1:8" ht="18" hidden="1" customHeight="1" outlineLevel="1">
      <c r="A1005" s="4" t="s">
        <v>220</v>
      </c>
      <c r="B1005" s="195"/>
      <c r="C1005" s="196">
        <v>0</v>
      </c>
      <c r="D1005" s="196">
        <v>0</v>
      </c>
      <c r="E1005" s="196">
        <v>0</v>
      </c>
      <c r="F1005" s="197">
        <v>0</v>
      </c>
      <c r="G1005" s="197">
        <v>0</v>
      </c>
      <c r="H1005" s="198">
        <v>0</v>
      </c>
    </row>
    <row r="1006" spans="1:8" ht="18" hidden="1" customHeight="1" outlineLevel="1">
      <c r="A1006" s="4" t="s">
        <v>349</v>
      </c>
      <c r="B1006" s="195"/>
      <c r="C1006" s="196">
        <v>0</v>
      </c>
      <c r="D1006" s="196">
        <v>0</v>
      </c>
      <c r="E1006" s="196">
        <v>0</v>
      </c>
      <c r="F1006" s="197">
        <v>0</v>
      </c>
      <c r="G1006" s="197">
        <v>0</v>
      </c>
      <c r="H1006" s="198">
        <v>0</v>
      </c>
    </row>
    <row r="1007" spans="1:8" ht="18" hidden="1" customHeight="1" outlineLevel="1">
      <c r="A1007" s="4" t="s">
        <v>222</v>
      </c>
      <c r="B1007" s="195"/>
      <c r="C1007" s="196">
        <v>0</v>
      </c>
      <c r="D1007" s="196">
        <v>0</v>
      </c>
      <c r="E1007" s="196">
        <v>0</v>
      </c>
      <c r="F1007" s="197">
        <v>0</v>
      </c>
      <c r="G1007" s="197">
        <v>0</v>
      </c>
      <c r="H1007" s="198">
        <v>0</v>
      </c>
    </row>
    <row r="1008" spans="1:8" ht="18" hidden="1" customHeight="1" outlineLevel="1">
      <c r="A1008" s="4" t="s">
        <v>223</v>
      </c>
      <c r="B1008" s="195"/>
      <c r="C1008" s="196">
        <v>171</v>
      </c>
      <c r="D1008" s="196">
        <v>13</v>
      </c>
      <c r="E1008" s="196">
        <v>0</v>
      </c>
      <c r="F1008" s="197">
        <v>383949.88</v>
      </c>
      <c r="G1008" s="197">
        <v>283544</v>
      </c>
      <c r="H1008" s="198">
        <v>125602</v>
      </c>
    </row>
    <row r="1009" spans="1:8" ht="18" hidden="1" customHeight="1" outlineLevel="1">
      <c r="A1009" s="4" t="s">
        <v>224</v>
      </c>
      <c r="B1009" s="195"/>
      <c r="C1009" s="196">
        <v>9</v>
      </c>
      <c r="D1009" s="196">
        <v>2</v>
      </c>
      <c r="E1009" s="196">
        <v>0</v>
      </c>
      <c r="F1009" s="197">
        <v>38012.83</v>
      </c>
      <c r="G1009" s="197">
        <v>183272.11</v>
      </c>
      <c r="H1009" s="198">
        <v>0</v>
      </c>
    </row>
    <row r="1010" spans="1:8" ht="18" hidden="1" customHeight="1" outlineLevel="1">
      <c r="A1010" s="4" t="s">
        <v>225</v>
      </c>
      <c r="B1010" s="195"/>
      <c r="C1010" s="196">
        <v>0</v>
      </c>
      <c r="D1010" s="196">
        <v>0</v>
      </c>
      <c r="E1010" s="196">
        <v>0</v>
      </c>
      <c r="F1010" s="197">
        <v>0</v>
      </c>
      <c r="G1010" s="197">
        <v>0</v>
      </c>
      <c r="H1010" s="198">
        <v>0</v>
      </c>
    </row>
    <row r="1011" spans="1:8" ht="18" customHeight="1" collapsed="1">
      <c r="A1011" s="4"/>
      <c r="B1011" s="195" t="s">
        <v>390</v>
      </c>
      <c r="C1011" s="199">
        <f t="shared" ref="C1011:H1011" si="39">SUM(C987:C1010)</f>
        <v>423</v>
      </c>
      <c r="D1011" s="199">
        <f t="shared" si="39"/>
        <v>280</v>
      </c>
      <c r="E1011" s="199">
        <f t="shared" si="39"/>
        <v>21</v>
      </c>
      <c r="F1011" s="200">
        <f t="shared" si="39"/>
        <v>2082448.7476067999</v>
      </c>
      <c r="G1011" s="200">
        <f t="shared" si="39"/>
        <v>1217660.97288</v>
      </c>
      <c r="H1011" s="201">
        <f t="shared" si="39"/>
        <v>125602</v>
      </c>
    </row>
    <row r="1012" spans="1:8" ht="18" hidden="1" customHeight="1" outlineLevel="1">
      <c r="A1012" s="4" t="s">
        <v>202</v>
      </c>
      <c r="B1012" s="195"/>
      <c r="C1012" s="199">
        <v>0</v>
      </c>
      <c r="D1012" s="199">
        <v>0</v>
      </c>
      <c r="E1012" s="199">
        <v>0</v>
      </c>
      <c r="F1012" s="200">
        <v>0</v>
      </c>
      <c r="G1012" s="200">
        <v>0</v>
      </c>
      <c r="H1012" s="201">
        <v>0</v>
      </c>
    </row>
    <row r="1013" spans="1:8" ht="18" hidden="1" customHeight="1" outlineLevel="1">
      <c r="A1013" s="4" t="s">
        <v>203</v>
      </c>
      <c r="B1013" s="195"/>
      <c r="C1013" s="199">
        <v>0</v>
      </c>
      <c r="D1013" s="199">
        <v>0</v>
      </c>
      <c r="E1013" s="199">
        <v>0</v>
      </c>
      <c r="F1013" s="200">
        <v>0</v>
      </c>
      <c r="G1013" s="200">
        <v>0</v>
      </c>
      <c r="H1013" s="201">
        <v>0</v>
      </c>
    </row>
    <row r="1014" spans="1:8" ht="18" hidden="1" customHeight="1" outlineLevel="1">
      <c r="A1014" s="4" t="s">
        <v>204</v>
      </c>
      <c r="B1014" s="195"/>
      <c r="C1014" s="199">
        <v>0</v>
      </c>
      <c r="D1014" s="199">
        <v>0</v>
      </c>
      <c r="E1014" s="199">
        <v>0</v>
      </c>
      <c r="F1014" s="200">
        <v>0</v>
      </c>
      <c r="G1014" s="200">
        <v>0</v>
      </c>
      <c r="H1014" s="201">
        <v>0</v>
      </c>
    </row>
    <row r="1015" spans="1:8" ht="18" hidden="1" customHeight="1" outlineLevel="1">
      <c r="A1015" s="4" t="s">
        <v>205</v>
      </c>
      <c r="B1015" s="195"/>
      <c r="C1015" s="199">
        <v>0</v>
      </c>
      <c r="D1015" s="199">
        <v>0</v>
      </c>
      <c r="E1015" s="199">
        <v>0</v>
      </c>
      <c r="F1015" s="200">
        <v>0</v>
      </c>
      <c r="G1015" s="200">
        <v>0</v>
      </c>
      <c r="H1015" s="201">
        <v>0</v>
      </c>
    </row>
    <row r="1016" spans="1:8" ht="18" hidden="1" customHeight="1" outlineLevel="1">
      <c r="A1016" s="4" t="s">
        <v>206</v>
      </c>
      <c r="B1016" s="195"/>
      <c r="C1016" s="199">
        <v>0</v>
      </c>
      <c r="D1016" s="199">
        <v>0</v>
      </c>
      <c r="E1016" s="199">
        <v>0</v>
      </c>
      <c r="F1016" s="200">
        <v>0</v>
      </c>
      <c r="G1016" s="200">
        <v>0</v>
      </c>
      <c r="H1016" s="201">
        <v>0</v>
      </c>
    </row>
    <row r="1017" spans="1:8" ht="18" hidden="1" customHeight="1" outlineLevel="1">
      <c r="A1017" s="4" t="s">
        <v>207</v>
      </c>
      <c r="B1017" s="195"/>
      <c r="C1017" s="199">
        <v>0</v>
      </c>
      <c r="D1017" s="199">
        <v>0</v>
      </c>
      <c r="E1017" s="199">
        <v>0</v>
      </c>
      <c r="F1017" s="200">
        <v>0</v>
      </c>
      <c r="G1017" s="200">
        <v>0</v>
      </c>
      <c r="H1017" s="201">
        <v>0</v>
      </c>
    </row>
    <row r="1018" spans="1:8" ht="18" hidden="1" customHeight="1" outlineLevel="1">
      <c r="A1018" s="4" t="s">
        <v>208</v>
      </c>
      <c r="B1018" s="195"/>
      <c r="C1018" s="199">
        <v>0</v>
      </c>
      <c r="D1018" s="199">
        <v>0</v>
      </c>
      <c r="E1018" s="199">
        <v>0</v>
      </c>
      <c r="F1018" s="200">
        <v>0</v>
      </c>
      <c r="G1018" s="200">
        <v>0</v>
      </c>
      <c r="H1018" s="201">
        <v>0</v>
      </c>
    </row>
    <row r="1019" spans="1:8" ht="18" hidden="1" customHeight="1" outlineLevel="1">
      <c r="A1019" s="4" t="s">
        <v>209</v>
      </c>
      <c r="B1019" s="195"/>
      <c r="C1019" s="199">
        <v>0</v>
      </c>
      <c r="D1019" s="199">
        <v>0</v>
      </c>
      <c r="E1019" s="199">
        <v>0</v>
      </c>
      <c r="F1019" s="200">
        <v>0</v>
      </c>
      <c r="G1019" s="200">
        <v>0</v>
      </c>
      <c r="H1019" s="201">
        <v>0</v>
      </c>
    </row>
    <row r="1020" spans="1:8" ht="18" hidden="1" customHeight="1" outlineLevel="1">
      <c r="A1020" s="4" t="s">
        <v>210</v>
      </c>
      <c r="B1020" s="195"/>
      <c r="C1020" s="199">
        <v>0</v>
      </c>
      <c r="D1020" s="199">
        <v>0</v>
      </c>
      <c r="E1020" s="199">
        <v>0</v>
      </c>
      <c r="F1020" s="200">
        <v>0</v>
      </c>
      <c r="G1020" s="200">
        <v>0</v>
      </c>
      <c r="H1020" s="201">
        <v>0</v>
      </c>
    </row>
    <row r="1021" spans="1:8" ht="18" hidden="1" customHeight="1" outlineLevel="1">
      <c r="A1021" s="4" t="s">
        <v>211</v>
      </c>
      <c r="B1021" s="195"/>
      <c r="C1021" s="199">
        <v>0</v>
      </c>
      <c r="D1021" s="199">
        <v>0</v>
      </c>
      <c r="E1021" s="199">
        <v>0</v>
      </c>
      <c r="F1021" s="200">
        <v>0</v>
      </c>
      <c r="G1021" s="200">
        <v>0</v>
      </c>
      <c r="H1021" s="201">
        <v>0</v>
      </c>
    </row>
    <row r="1022" spans="1:8" ht="18" hidden="1" customHeight="1" outlineLevel="1">
      <c r="A1022" s="4" t="s">
        <v>212</v>
      </c>
      <c r="B1022" s="195"/>
      <c r="C1022" s="199">
        <v>0</v>
      </c>
      <c r="D1022" s="199">
        <v>0</v>
      </c>
      <c r="E1022" s="199">
        <v>0</v>
      </c>
      <c r="F1022" s="200">
        <v>0</v>
      </c>
      <c r="G1022" s="200">
        <v>0</v>
      </c>
      <c r="H1022" s="201">
        <v>0</v>
      </c>
    </row>
    <row r="1023" spans="1:8" ht="18" hidden="1" customHeight="1" outlineLevel="1">
      <c r="A1023" s="4" t="s">
        <v>213</v>
      </c>
      <c r="B1023" s="195"/>
      <c r="C1023" s="199">
        <v>0</v>
      </c>
      <c r="D1023" s="199">
        <v>0</v>
      </c>
      <c r="E1023" s="199">
        <v>0</v>
      </c>
      <c r="F1023" s="200">
        <v>0</v>
      </c>
      <c r="G1023" s="200">
        <v>0</v>
      </c>
      <c r="H1023" s="201">
        <v>0</v>
      </c>
    </row>
    <row r="1024" spans="1:8" ht="18" hidden="1" customHeight="1" outlineLevel="1">
      <c r="A1024" s="4" t="s">
        <v>214</v>
      </c>
      <c r="B1024" s="195"/>
      <c r="C1024" s="199">
        <v>0</v>
      </c>
      <c r="D1024" s="199">
        <v>0</v>
      </c>
      <c r="E1024" s="199">
        <v>0</v>
      </c>
      <c r="F1024" s="200">
        <v>0</v>
      </c>
      <c r="G1024" s="200">
        <v>0</v>
      </c>
      <c r="H1024" s="201">
        <v>0</v>
      </c>
    </row>
    <row r="1025" spans="1:8" ht="18" hidden="1" customHeight="1" outlineLevel="1">
      <c r="A1025" s="4" t="s">
        <v>348</v>
      </c>
      <c r="B1025" s="195"/>
      <c r="C1025" s="199">
        <v>0</v>
      </c>
      <c r="D1025" s="199">
        <v>0</v>
      </c>
      <c r="E1025" s="199">
        <v>0</v>
      </c>
      <c r="F1025" s="200">
        <v>0</v>
      </c>
      <c r="G1025" s="200">
        <v>0</v>
      </c>
      <c r="H1025" s="201">
        <v>0</v>
      </c>
    </row>
    <row r="1026" spans="1:8" ht="18" hidden="1" customHeight="1" outlineLevel="1">
      <c r="A1026" s="4" t="s">
        <v>216</v>
      </c>
      <c r="B1026" s="195"/>
      <c r="C1026" s="199">
        <v>0</v>
      </c>
      <c r="D1026" s="199">
        <v>0</v>
      </c>
      <c r="E1026" s="199">
        <v>0</v>
      </c>
      <c r="F1026" s="200">
        <v>0</v>
      </c>
      <c r="G1026" s="200">
        <v>0</v>
      </c>
      <c r="H1026" s="201">
        <v>0</v>
      </c>
    </row>
    <row r="1027" spans="1:8" ht="18" hidden="1" customHeight="1" outlineLevel="1">
      <c r="A1027" s="4" t="s">
        <v>217</v>
      </c>
      <c r="B1027" s="195"/>
      <c r="C1027" s="199">
        <v>0</v>
      </c>
      <c r="D1027" s="199">
        <v>0</v>
      </c>
      <c r="E1027" s="199">
        <v>0</v>
      </c>
      <c r="F1027" s="200">
        <v>0</v>
      </c>
      <c r="G1027" s="200">
        <v>0</v>
      </c>
      <c r="H1027" s="201">
        <v>0</v>
      </c>
    </row>
    <row r="1028" spans="1:8" ht="18" hidden="1" customHeight="1" outlineLevel="1">
      <c r="A1028" s="4" t="s">
        <v>218</v>
      </c>
      <c r="B1028" s="195"/>
      <c r="C1028" s="199">
        <v>0</v>
      </c>
      <c r="D1028" s="199">
        <v>0</v>
      </c>
      <c r="E1028" s="199">
        <v>0</v>
      </c>
      <c r="F1028" s="200">
        <v>0</v>
      </c>
      <c r="G1028" s="200">
        <v>0</v>
      </c>
      <c r="H1028" s="201">
        <v>0</v>
      </c>
    </row>
    <row r="1029" spans="1:8" ht="18" hidden="1" customHeight="1" outlineLevel="1">
      <c r="A1029" s="4" t="s">
        <v>219</v>
      </c>
      <c r="B1029" s="195"/>
      <c r="C1029" s="199">
        <v>0</v>
      </c>
      <c r="D1029" s="199">
        <v>0</v>
      </c>
      <c r="E1029" s="199">
        <v>0</v>
      </c>
      <c r="F1029" s="200">
        <v>0</v>
      </c>
      <c r="G1029" s="200">
        <v>0</v>
      </c>
      <c r="H1029" s="201">
        <v>0</v>
      </c>
    </row>
    <row r="1030" spans="1:8" ht="18" hidden="1" customHeight="1" outlineLevel="1">
      <c r="A1030" s="4" t="s">
        <v>220</v>
      </c>
      <c r="B1030" s="195"/>
      <c r="C1030" s="199">
        <v>0</v>
      </c>
      <c r="D1030" s="199">
        <v>0</v>
      </c>
      <c r="E1030" s="199">
        <v>0</v>
      </c>
      <c r="F1030" s="200">
        <v>0</v>
      </c>
      <c r="G1030" s="200">
        <v>0</v>
      </c>
      <c r="H1030" s="201">
        <v>0</v>
      </c>
    </row>
    <row r="1031" spans="1:8" ht="18" hidden="1" customHeight="1" outlineLevel="1">
      <c r="A1031" s="4" t="s">
        <v>349</v>
      </c>
      <c r="B1031" s="195"/>
      <c r="C1031" s="199">
        <v>0</v>
      </c>
      <c r="D1031" s="199">
        <v>0</v>
      </c>
      <c r="E1031" s="199">
        <v>0</v>
      </c>
      <c r="F1031" s="200">
        <v>0</v>
      </c>
      <c r="G1031" s="200">
        <v>0</v>
      </c>
      <c r="H1031" s="201">
        <v>0</v>
      </c>
    </row>
    <row r="1032" spans="1:8" ht="18" hidden="1" customHeight="1" outlineLevel="1">
      <c r="A1032" s="4" t="s">
        <v>222</v>
      </c>
      <c r="B1032" s="195"/>
      <c r="C1032" s="199">
        <v>0</v>
      </c>
      <c r="D1032" s="199">
        <v>0</v>
      </c>
      <c r="E1032" s="199">
        <v>0</v>
      </c>
      <c r="F1032" s="200">
        <v>0</v>
      </c>
      <c r="G1032" s="200">
        <v>0</v>
      </c>
      <c r="H1032" s="201">
        <v>0</v>
      </c>
    </row>
    <row r="1033" spans="1:8" ht="18" hidden="1" customHeight="1" outlineLevel="1">
      <c r="A1033" s="4" t="s">
        <v>223</v>
      </c>
      <c r="B1033" s="195"/>
      <c r="C1033" s="199">
        <v>0</v>
      </c>
      <c r="D1033" s="199">
        <v>0</v>
      </c>
      <c r="E1033" s="199">
        <v>0</v>
      </c>
      <c r="F1033" s="200">
        <v>0</v>
      </c>
      <c r="G1033" s="200">
        <v>0</v>
      </c>
      <c r="H1033" s="201">
        <v>0</v>
      </c>
    </row>
    <row r="1034" spans="1:8" ht="18" hidden="1" customHeight="1" outlineLevel="1">
      <c r="A1034" s="4" t="s">
        <v>224</v>
      </c>
      <c r="B1034" s="195"/>
      <c r="C1034" s="199">
        <v>0</v>
      </c>
      <c r="D1034" s="199">
        <v>0</v>
      </c>
      <c r="E1034" s="199">
        <v>0</v>
      </c>
      <c r="F1034" s="200">
        <v>0</v>
      </c>
      <c r="G1034" s="200">
        <v>0</v>
      </c>
      <c r="H1034" s="201">
        <v>0</v>
      </c>
    </row>
    <row r="1035" spans="1:8" ht="18" hidden="1" customHeight="1" outlineLevel="1">
      <c r="A1035" s="4" t="s">
        <v>225</v>
      </c>
      <c r="B1035" s="195"/>
      <c r="C1035" s="199">
        <v>0</v>
      </c>
      <c r="D1035" s="199">
        <v>0</v>
      </c>
      <c r="E1035" s="199">
        <v>0</v>
      </c>
      <c r="F1035" s="200">
        <v>0</v>
      </c>
      <c r="G1035" s="200">
        <v>0</v>
      </c>
      <c r="H1035" s="201">
        <v>0</v>
      </c>
    </row>
    <row r="1036" spans="1:8" ht="18" customHeight="1" collapsed="1">
      <c r="A1036" s="4"/>
      <c r="B1036" s="195" t="s">
        <v>391</v>
      </c>
      <c r="C1036" s="199">
        <f t="shared" ref="C1036:H1036" si="40">SUM(C1012:C1035)</f>
        <v>0</v>
      </c>
      <c r="D1036" s="199">
        <f t="shared" si="40"/>
        <v>0</v>
      </c>
      <c r="E1036" s="199">
        <f t="shared" si="40"/>
        <v>0</v>
      </c>
      <c r="F1036" s="200">
        <f t="shared" si="40"/>
        <v>0</v>
      </c>
      <c r="G1036" s="200">
        <f t="shared" si="40"/>
        <v>0</v>
      </c>
      <c r="H1036" s="201">
        <f t="shared" si="40"/>
        <v>0</v>
      </c>
    </row>
    <row r="1037" spans="1:8" ht="18" hidden="1" customHeight="1" outlineLevel="1">
      <c r="A1037" s="4" t="s">
        <v>202</v>
      </c>
      <c r="B1037" s="195"/>
      <c r="C1037" s="196">
        <v>0</v>
      </c>
      <c r="D1037" s="196">
        <v>0</v>
      </c>
      <c r="E1037" s="196">
        <v>0</v>
      </c>
      <c r="F1037" s="197">
        <v>0</v>
      </c>
      <c r="G1037" s="197">
        <v>0</v>
      </c>
      <c r="H1037" s="198">
        <v>0</v>
      </c>
    </row>
    <row r="1038" spans="1:8" ht="18" hidden="1" customHeight="1" outlineLevel="1">
      <c r="A1038" s="4" t="s">
        <v>203</v>
      </c>
      <c r="B1038" s="195"/>
      <c r="C1038" s="196">
        <v>0</v>
      </c>
      <c r="D1038" s="196">
        <v>0</v>
      </c>
      <c r="E1038" s="196">
        <v>0</v>
      </c>
      <c r="F1038" s="197">
        <v>0</v>
      </c>
      <c r="G1038" s="197">
        <v>0</v>
      </c>
      <c r="H1038" s="198">
        <v>0</v>
      </c>
    </row>
    <row r="1039" spans="1:8" ht="18" hidden="1" customHeight="1" outlineLevel="1">
      <c r="A1039" s="4" t="s">
        <v>204</v>
      </c>
      <c r="B1039" s="195"/>
      <c r="C1039" s="196">
        <v>0</v>
      </c>
      <c r="D1039" s="196">
        <v>0</v>
      </c>
      <c r="E1039" s="196">
        <v>0</v>
      </c>
      <c r="F1039" s="197">
        <v>0</v>
      </c>
      <c r="G1039" s="197">
        <v>0</v>
      </c>
      <c r="H1039" s="198">
        <v>0</v>
      </c>
    </row>
    <row r="1040" spans="1:8" ht="18" hidden="1" customHeight="1" outlineLevel="1">
      <c r="A1040" s="4" t="s">
        <v>205</v>
      </c>
      <c r="B1040" s="195"/>
      <c r="C1040" s="196">
        <v>0</v>
      </c>
      <c r="D1040" s="196">
        <v>0</v>
      </c>
      <c r="E1040" s="196">
        <v>0</v>
      </c>
      <c r="F1040" s="197">
        <v>0</v>
      </c>
      <c r="G1040" s="197">
        <v>0</v>
      </c>
      <c r="H1040" s="198">
        <v>0</v>
      </c>
    </row>
    <row r="1041" spans="1:8" ht="18" hidden="1" customHeight="1" outlineLevel="1">
      <c r="A1041" s="4" t="s">
        <v>206</v>
      </c>
      <c r="B1041" s="195"/>
      <c r="C1041" s="196">
        <v>0</v>
      </c>
      <c r="D1041" s="196">
        <v>0</v>
      </c>
      <c r="E1041" s="196">
        <v>0</v>
      </c>
      <c r="F1041" s="197">
        <v>0</v>
      </c>
      <c r="G1041" s="197">
        <v>0</v>
      </c>
      <c r="H1041" s="198">
        <v>0</v>
      </c>
    </row>
    <row r="1042" spans="1:8" ht="18" hidden="1" customHeight="1" outlineLevel="1">
      <c r="A1042" s="4" t="s">
        <v>207</v>
      </c>
      <c r="B1042" s="195"/>
      <c r="C1042" s="196">
        <v>0</v>
      </c>
      <c r="D1042" s="196">
        <v>0</v>
      </c>
      <c r="E1042" s="196">
        <v>0</v>
      </c>
      <c r="F1042" s="197">
        <v>0</v>
      </c>
      <c r="G1042" s="197">
        <v>0</v>
      </c>
      <c r="H1042" s="198">
        <v>0</v>
      </c>
    </row>
    <row r="1043" spans="1:8" ht="18" hidden="1" customHeight="1" outlineLevel="1">
      <c r="A1043" s="4" t="s">
        <v>208</v>
      </c>
      <c r="B1043" s="195"/>
      <c r="C1043" s="196">
        <v>0</v>
      </c>
      <c r="D1043" s="196">
        <v>0</v>
      </c>
      <c r="E1043" s="196">
        <v>0</v>
      </c>
      <c r="F1043" s="197">
        <v>0</v>
      </c>
      <c r="G1043" s="197">
        <v>0</v>
      </c>
      <c r="H1043" s="198">
        <v>0</v>
      </c>
    </row>
    <row r="1044" spans="1:8" ht="18" hidden="1" customHeight="1" outlineLevel="1">
      <c r="A1044" s="4" t="s">
        <v>209</v>
      </c>
      <c r="B1044" s="195"/>
      <c r="C1044" s="196">
        <v>0</v>
      </c>
      <c r="D1044" s="196">
        <v>0</v>
      </c>
      <c r="E1044" s="196">
        <v>0</v>
      </c>
      <c r="F1044" s="197">
        <v>0</v>
      </c>
      <c r="G1044" s="197">
        <v>0</v>
      </c>
      <c r="H1044" s="198">
        <v>0</v>
      </c>
    </row>
    <row r="1045" spans="1:8" ht="18" hidden="1" customHeight="1" outlineLevel="1">
      <c r="A1045" s="4" t="s">
        <v>210</v>
      </c>
      <c r="B1045" s="195"/>
      <c r="C1045" s="196">
        <v>0</v>
      </c>
      <c r="D1045" s="196">
        <v>0</v>
      </c>
      <c r="E1045" s="196">
        <v>0</v>
      </c>
      <c r="F1045" s="197">
        <v>0</v>
      </c>
      <c r="G1045" s="197">
        <v>0</v>
      </c>
      <c r="H1045" s="198">
        <v>0</v>
      </c>
    </row>
    <row r="1046" spans="1:8" ht="18" hidden="1" customHeight="1" outlineLevel="1">
      <c r="A1046" s="4" t="s">
        <v>211</v>
      </c>
      <c r="B1046" s="195"/>
      <c r="C1046" s="196">
        <v>1</v>
      </c>
      <c r="D1046" s="196">
        <v>0</v>
      </c>
      <c r="E1046" s="196">
        <v>0</v>
      </c>
      <c r="F1046" s="197">
        <v>0</v>
      </c>
      <c r="G1046" s="197">
        <v>0</v>
      </c>
      <c r="H1046" s="198">
        <v>0</v>
      </c>
    </row>
    <row r="1047" spans="1:8" ht="18" hidden="1" customHeight="1" outlineLevel="1">
      <c r="A1047" s="4" t="s">
        <v>212</v>
      </c>
      <c r="B1047" s="195"/>
      <c r="C1047" s="196">
        <v>0</v>
      </c>
      <c r="D1047" s="196">
        <v>0</v>
      </c>
      <c r="E1047" s="196">
        <v>0</v>
      </c>
      <c r="F1047" s="197">
        <v>0</v>
      </c>
      <c r="G1047" s="197">
        <v>0</v>
      </c>
      <c r="H1047" s="198">
        <v>0</v>
      </c>
    </row>
    <row r="1048" spans="1:8" ht="18" hidden="1" customHeight="1" outlineLevel="1">
      <c r="A1048" s="4" t="s">
        <v>213</v>
      </c>
      <c r="B1048" s="195"/>
      <c r="C1048" s="196">
        <v>0</v>
      </c>
      <c r="D1048" s="196">
        <v>0</v>
      </c>
      <c r="E1048" s="196">
        <v>0</v>
      </c>
      <c r="F1048" s="197">
        <v>0</v>
      </c>
      <c r="G1048" s="197">
        <v>0</v>
      </c>
      <c r="H1048" s="198">
        <v>0</v>
      </c>
    </row>
    <row r="1049" spans="1:8" ht="18" hidden="1" customHeight="1" outlineLevel="1">
      <c r="A1049" s="4" t="s">
        <v>214</v>
      </c>
      <c r="B1049" s="195"/>
      <c r="C1049" s="196">
        <v>0</v>
      </c>
      <c r="D1049" s="196">
        <v>0</v>
      </c>
      <c r="E1049" s="196">
        <v>0</v>
      </c>
      <c r="F1049" s="197">
        <v>0</v>
      </c>
      <c r="G1049" s="197">
        <v>0</v>
      </c>
      <c r="H1049" s="198">
        <v>0</v>
      </c>
    </row>
    <row r="1050" spans="1:8" ht="18" hidden="1" customHeight="1" outlineLevel="1">
      <c r="A1050" s="4" t="s">
        <v>348</v>
      </c>
      <c r="B1050" s="195"/>
      <c r="C1050" s="196">
        <v>0</v>
      </c>
      <c r="D1050" s="196">
        <v>0</v>
      </c>
      <c r="E1050" s="196">
        <v>0</v>
      </c>
      <c r="F1050" s="197">
        <v>0</v>
      </c>
      <c r="G1050" s="197">
        <v>0</v>
      </c>
      <c r="H1050" s="198">
        <v>0</v>
      </c>
    </row>
    <row r="1051" spans="1:8" ht="18" hidden="1" customHeight="1" outlineLevel="1">
      <c r="A1051" s="4" t="s">
        <v>216</v>
      </c>
      <c r="B1051" s="195"/>
      <c r="C1051" s="196">
        <v>0</v>
      </c>
      <c r="D1051" s="196">
        <v>0</v>
      </c>
      <c r="E1051" s="196">
        <v>0</v>
      </c>
      <c r="F1051" s="197">
        <v>0</v>
      </c>
      <c r="G1051" s="197">
        <v>0</v>
      </c>
      <c r="H1051" s="198">
        <v>0</v>
      </c>
    </row>
    <row r="1052" spans="1:8" ht="18" hidden="1" customHeight="1" outlineLevel="1">
      <c r="A1052" s="4" t="s">
        <v>217</v>
      </c>
      <c r="B1052" s="195"/>
      <c r="C1052" s="196">
        <v>0</v>
      </c>
      <c r="D1052" s="196">
        <v>0</v>
      </c>
      <c r="E1052" s="196">
        <v>0</v>
      </c>
      <c r="F1052" s="197">
        <v>0</v>
      </c>
      <c r="G1052" s="197">
        <v>0</v>
      </c>
      <c r="H1052" s="198">
        <v>0</v>
      </c>
    </row>
    <row r="1053" spans="1:8" ht="18" hidden="1" customHeight="1" outlineLevel="1">
      <c r="A1053" s="4" t="s">
        <v>218</v>
      </c>
      <c r="B1053" s="195"/>
      <c r="C1053" s="196">
        <v>0</v>
      </c>
      <c r="D1053" s="196">
        <v>0</v>
      </c>
      <c r="E1053" s="196">
        <v>0</v>
      </c>
      <c r="F1053" s="197">
        <v>0</v>
      </c>
      <c r="G1053" s="197">
        <v>0</v>
      </c>
      <c r="H1053" s="198">
        <v>0</v>
      </c>
    </row>
    <row r="1054" spans="1:8" ht="18" hidden="1" customHeight="1" outlineLevel="1">
      <c r="A1054" s="4" t="s">
        <v>219</v>
      </c>
      <c r="B1054" s="195"/>
      <c r="C1054" s="196">
        <v>0</v>
      </c>
      <c r="D1054" s="196">
        <v>0</v>
      </c>
      <c r="E1054" s="196">
        <v>0</v>
      </c>
      <c r="F1054" s="197">
        <v>0</v>
      </c>
      <c r="G1054" s="197">
        <v>0</v>
      </c>
      <c r="H1054" s="198">
        <v>0</v>
      </c>
    </row>
    <row r="1055" spans="1:8" ht="18" hidden="1" customHeight="1" outlineLevel="1">
      <c r="A1055" s="4" t="s">
        <v>220</v>
      </c>
      <c r="B1055" s="195"/>
      <c r="C1055" s="196">
        <v>0</v>
      </c>
      <c r="D1055" s="196">
        <v>0</v>
      </c>
      <c r="E1055" s="196">
        <v>0</v>
      </c>
      <c r="F1055" s="197">
        <v>0</v>
      </c>
      <c r="G1055" s="197">
        <v>0</v>
      </c>
      <c r="H1055" s="198">
        <v>0</v>
      </c>
    </row>
    <row r="1056" spans="1:8" ht="18" hidden="1" customHeight="1" outlineLevel="1">
      <c r="A1056" s="4" t="s">
        <v>349</v>
      </c>
      <c r="B1056" s="195"/>
      <c r="C1056" s="196">
        <v>0</v>
      </c>
      <c r="D1056" s="196">
        <v>0</v>
      </c>
      <c r="E1056" s="196">
        <v>0</v>
      </c>
      <c r="F1056" s="197">
        <v>0</v>
      </c>
      <c r="G1056" s="197">
        <v>0</v>
      </c>
      <c r="H1056" s="198">
        <v>0</v>
      </c>
    </row>
    <row r="1057" spans="1:8" ht="18" hidden="1" customHeight="1" outlineLevel="1">
      <c r="A1057" s="4" t="s">
        <v>222</v>
      </c>
      <c r="B1057" s="195"/>
      <c r="C1057" s="196">
        <v>0</v>
      </c>
      <c r="D1057" s="196">
        <v>0</v>
      </c>
      <c r="E1057" s="196">
        <v>0</v>
      </c>
      <c r="F1057" s="197">
        <v>0</v>
      </c>
      <c r="G1057" s="197">
        <v>0</v>
      </c>
      <c r="H1057" s="198">
        <v>0</v>
      </c>
    </row>
    <row r="1058" spans="1:8" ht="18" hidden="1" customHeight="1" outlineLevel="1">
      <c r="A1058" s="4" t="s">
        <v>223</v>
      </c>
      <c r="B1058" s="195"/>
      <c r="C1058" s="196">
        <v>0</v>
      </c>
      <c r="D1058" s="196">
        <v>0</v>
      </c>
      <c r="E1058" s="196">
        <v>0</v>
      </c>
      <c r="F1058" s="197">
        <v>0</v>
      </c>
      <c r="G1058" s="197">
        <v>0</v>
      </c>
      <c r="H1058" s="198">
        <v>0</v>
      </c>
    </row>
    <row r="1059" spans="1:8" ht="18" hidden="1" customHeight="1" outlineLevel="1">
      <c r="A1059" s="4" t="s">
        <v>224</v>
      </c>
      <c r="B1059" s="195"/>
      <c r="C1059" s="196">
        <v>0</v>
      </c>
      <c r="D1059" s="196">
        <v>0</v>
      </c>
      <c r="E1059" s="196">
        <v>0</v>
      </c>
      <c r="F1059" s="197">
        <v>0</v>
      </c>
      <c r="G1059" s="197">
        <v>0</v>
      </c>
      <c r="H1059" s="198">
        <v>0</v>
      </c>
    </row>
    <row r="1060" spans="1:8" ht="18" hidden="1" customHeight="1" outlineLevel="1">
      <c r="A1060" s="4" t="s">
        <v>225</v>
      </c>
      <c r="B1060" s="195"/>
      <c r="C1060" s="196">
        <v>0</v>
      </c>
      <c r="D1060" s="196">
        <v>0</v>
      </c>
      <c r="E1060" s="196">
        <v>0</v>
      </c>
      <c r="F1060" s="197">
        <v>0</v>
      </c>
      <c r="G1060" s="197">
        <v>0</v>
      </c>
      <c r="H1060" s="198">
        <v>0</v>
      </c>
    </row>
    <row r="1061" spans="1:8" ht="18" customHeight="1" collapsed="1">
      <c r="A1061" s="4"/>
      <c r="B1061" s="195" t="s">
        <v>392</v>
      </c>
      <c r="C1061" s="199">
        <f t="shared" ref="C1061:H1061" si="41">SUM(C1037:C1060)</f>
        <v>1</v>
      </c>
      <c r="D1061" s="199">
        <f t="shared" si="41"/>
        <v>0</v>
      </c>
      <c r="E1061" s="199">
        <f t="shared" si="41"/>
        <v>0</v>
      </c>
      <c r="F1061" s="200">
        <f t="shared" si="41"/>
        <v>0</v>
      </c>
      <c r="G1061" s="200">
        <f t="shared" si="41"/>
        <v>0</v>
      </c>
      <c r="H1061" s="201">
        <f t="shared" si="41"/>
        <v>0</v>
      </c>
    </row>
    <row r="1062" spans="1:8" ht="18" hidden="1" customHeight="1" outlineLevel="1">
      <c r="A1062" s="4" t="s">
        <v>202</v>
      </c>
      <c r="B1062" s="195"/>
      <c r="C1062" s="196">
        <v>0</v>
      </c>
      <c r="D1062" s="196">
        <v>0</v>
      </c>
      <c r="E1062" s="196">
        <v>0</v>
      </c>
      <c r="F1062" s="197">
        <v>0</v>
      </c>
      <c r="G1062" s="197">
        <v>0</v>
      </c>
      <c r="H1062" s="198">
        <v>0</v>
      </c>
    </row>
    <row r="1063" spans="1:8" ht="18" hidden="1" customHeight="1" outlineLevel="1">
      <c r="A1063" s="4" t="s">
        <v>203</v>
      </c>
      <c r="B1063" s="195"/>
      <c r="C1063" s="196">
        <v>0</v>
      </c>
      <c r="D1063" s="196">
        <v>0</v>
      </c>
      <c r="E1063" s="196">
        <v>0</v>
      </c>
      <c r="F1063" s="197">
        <v>0</v>
      </c>
      <c r="G1063" s="197">
        <v>0</v>
      </c>
      <c r="H1063" s="198">
        <v>0</v>
      </c>
    </row>
    <row r="1064" spans="1:8" ht="18" hidden="1" customHeight="1" outlineLevel="1">
      <c r="A1064" s="4" t="s">
        <v>204</v>
      </c>
      <c r="B1064" s="195"/>
      <c r="C1064" s="196">
        <v>1</v>
      </c>
      <c r="D1064" s="196">
        <v>1</v>
      </c>
      <c r="E1064" s="196">
        <v>0</v>
      </c>
      <c r="F1064" s="197">
        <v>300</v>
      </c>
      <c r="G1064" s="197">
        <v>0</v>
      </c>
      <c r="H1064" s="198">
        <v>0</v>
      </c>
    </row>
    <row r="1065" spans="1:8" ht="18" hidden="1" customHeight="1" outlineLevel="1">
      <c r="A1065" s="4" t="s">
        <v>205</v>
      </c>
      <c r="B1065" s="195"/>
      <c r="C1065" s="196">
        <v>0</v>
      </c>
      <c r="D1065" s="196">
        <v>0</v>
      </c>
      <c r="E1065" s="196">
        <v>0</v>
      </c>
      <c r="F1065" s="197">
        <v>0</v>
      </c>
      <c r="G1065" s="197">
        <v>0</v>
      </c>
      <c r="H1065" s="198">
        <v>0</v>
      </c>
    </row>
    <row r="1066" spans="1:8" ht="18" hidden="1" customHeight="1" outlineLevel="1">
      <c r="A1066" s="4" t="s">
        <v>206</v>
      </c>
      <c r="B1066" s="195"/>
      <c r="C1066" s="196">
        <v>0</v>
      </c>
      <c r="D1066" s="196">
        <v>0</v>
      </c>
      <c r="E1066" s="196">
        <v>0</v>
      </c>
      <c r="F1066" s="197">
        <v>0</v>
      </c>
      <c r="G1066" s="197">
        <v>0</v>
      </c>
      <c r="H1066" s="198">
        <v>0</v>
      </c>
    </row>
    <row r="1067" spans="1:8" ht="18" hidden="1" customHeight="1" outlineLevel="1">
      <c r="A1067" s="4" t="s">
        <v>207</v>
      </c>
      <c r="B1067" s="195"/>
      <c r="C1067" s="196">
        <v>0</v>
      </c>
      <c r="D1067" s="196">
        <v>0</v>
      </c>
      <c r="E1067" s="196">
        <v>0</v>
      </c>
      <c r="F1067" s="197">
        <v>0</v>
      </c>
      <c r="G1067" s="197">
        <v>0</v>
      </c>
      <c r="H1067" s="198">
        <v>0</v>
      </c>
    </row>
    <row r="1068" spans="1:8" ht="18" hidden="1" customHeight="1" outlineLevel="1">
      <c r="A1068" s="4" t="s">
        <v>208</v>
      </c>
      <c r="B1068" s="195"/>
      <c r="C1068" s="196">
        <v>0</v>
      </c>
      <c r="D1068" s="196">
        <v>0</v>
      </c>
      <c r="E1068" s="196">
        <v>0</v>
      </c>
      <c r="F1068" s="197">
        <v>0</v>
      </c>
      <c r="G1068" s="197">
        <v>0</v>
      </c>
      <c r="H1068" s="198">
        <v>0</v>
      </c>
    </row>
    <row r="1069" spans="1:8" ht="18" hidden="1" customHeight="1" outlineLevel="1">
      <c r="A1069" s="4" t="s">
        <v>209</v>
      </c>
      <c r="B1069" s="195"/>
      <c r="C1069" s="196">
        <v>0</v>
      </c>
      <c r="D1069" s="196">
        <v>0</v>
      </c>
      <c r="E1069" s="196">
        <v>0</v>
      </c>
      <c r="F1069" s="197">
        <v>0</v>
      </c>
      <c r="G1069" s="197">
        <v>0</v>
      </c>
      <c r="H1069" s="198">
        <v>0</v>
      </c>
    </row>
    <row r="1070" spans="1:8" ht="18" hidden="1" customHeight="1" outlineLevel="1">
      <c r="A1070" s="4" t="s">
        <v>210</v>
      </c>
      <c r="B1070" s="195"/>
      <c r="C1070" s="196">
        <v>0</v>
      </c>
      <c r="D1070" s="196">
        <v>0</v>
      </c>
      <c r="E1070" s="196">
        <v>0</v>
      </c>
      <c r="F1070" s="197">
        <v>0</v>
      </c>
      <c r="G1070" s="197">
        <v>0</v>
      </c>
      <c r="H1070" s="198">
        <v>0</v>
      </c>
    </row>
    <row r="1071" spans="1:8" ht="18" hidden="1" customHeight="1" outlineLevel="1">
      <c r="A1071" s="4" t="s">
        <v>211</v>
      </c>
      <c r="B1071" s="195"/>
      <c r="C1071" s="196">
        <v>0</v>
      </c>
      <c r="D1071" s="196">
        <v>1</v>
      </c>
      <c r="E1071" s="196">
        <v>0</v>
      </c>
      <c r="F1071" s="197">
        <v>0</v>
      </c>
      <c r="G1071" s="197">
        <v>5431.78</v>
      </c>
      <c r="H1071" s="198">
        <v>0</v>
      </c>
    </row>
    <row r="1072" spans="1:8" ht="18" hidden="1" customHeight="1" outlineLevel="1">
      <c r="A1072" s="4" t="s">
        <v>212</v>
      </c>
      <c r="B1072" s="195"/>
      <c r="C1072" s="196">
        <v>0</v>
      </c>
      <c r="D1072" s="196">
        <v>0</v>
      </c>
      <c r="E1072" s="196">
        <v>0</v>
      </c>
      <c r="F1072" s="197">
        <v>0</v>
      </c>
      <c r="G1072" s="197">
        <v>0</v>
      </c>
      <c r="H1072" s="198">
        <v>0</v>
      </c>
    </row>
    <row r="1073" spans="1:8" ht="18" hidden="1" customHeight="1" outlineLevel="1">
      <c r="A1073" s="4" t="s">
        <v>213</v>
      </c>
      <c r="B1073" s="195"/>
      <c r="C1073" s="196">
        <v>0</v>
      </c>
      <c r="D1073" s="196">
        <v>0</v>
      </c>
      <c r="E1073" s="196">
        <v>0</v>
      </c>
      <c r="F1073" s="197">
        <v>0</v>
      </c>
      <c r="G1073" s="197">
        <v>0</v>
      </c>
      <c r="H1073" s="198">
        <v>0</v>
      </c>
    </row>
    <row r="1074" spans="1:8" ht="18" hidden="1" customHeight="1" outlineLevel="1">
      <c r="A1074" s="4" t="s">
        <v>214</v>
      </c>
      <c r="B1074" s="195"/>
      <c r="C1074" s="196">
        <v>0</v>
      </c>
      <c r="D1074" s="196">
        <v>0</v>
      </c>
      <c r="E1074" s="196">
        <v>0</v>
      </c>
      <c r="F1074" s="197">
        <v>0</v>
      </c>
      <c r="G1074" s="197">
        <v>0</v>
      </c>
      <c r="H1074" s="198">
        <v>0</v>
      </c>
    </row>
    <row r="1075" spans="1:8" ht="18" hidden="1" customHeight="1" outlineLevel="1">
      <c r="A1075" s="4" t="s">
        <v>348</v>
      </c>
      <c r="B1075" s="195"/>
      <c r="C1075" s="196">
        <v>0</v>
      </c>
      <c r="D1075" s="196">
        <v>0</v>
      </c>
      <c r="E1075" s="196">
        <v>0</v>
      </c>
      <c r="F1075" s="197">
        <v>0</v>
      </c>
      <c r="G1075" s="197">
        <v>0</v>
      </c>
      <c r="H1075" s="198">
        <v>0</v>
      </c>
    </row>
    <row r="1076" spans="1:8" ht="18" hidden="1" customHeight="1" outlineLevel="1">
      <c r="A1076" s="4" t="s">
        <v>216</v>
      </c>
      <c r="B1076" s="195"/>
      <c r="C1076" s="196">
        <v>0</v>
      </c>
      <c r="D1076" s="196">
        <v>0</v>
      </c>
      <c r="E1076" s="196">
        <v>0</v>
      </c>
      <c r="F1076" s="197">
        <v>0</v>
      </c>
      <c r="G1076" s="197">
        <v>0</v>
      </c>
      <c r="H1076" s="198">
        <v>0</v>
      </c>
    </row>
    <row r="1077" spans="1:8" ht="18" hidden="1" customHeight="1" outlineLevel="1">
      <c r="A1077" s="4" t="s">
        <v>217</v>
      </c>
      <c r="B1077" s="195"/>
      <c r="C1077" s="196">
        <v>0</v>
      </c>
      <c r="D1077" s="196">
        <v>0</v>
      </c>
      <c r="E1077" s="196">
        <v>0</v>
      </c>
      <c r="F1077" s="197">
        <v>0</v>
      </c>
      <c r="G1077" s="197">
        <v>0</v>
      </c>
      <c r="H1077" s="198">
        <v>0</v>
      </c>
    </row>
    <row r="1078" spans="1:8" ht="18" hidden="1" customHeight="1" outlineLevel="1">
      <c r="A1078" s="4" t="s">
        <v>218</v>
      </c>
      <c r="B1078" s="195"/>
      <c r="C1078" s="196">
        <v>0</v>
      </c>
      <c r="D1078" s="196">
        <v>0</v>
      </c>
      <c r="E1078" s="196">
        <v>0</v>
      </c>
      <c r="F1078" s="197">
        <v>0</v>
      </c>
      <c r="G1078" s="197">
        <v>0</v>
      </c>
      <c r="H1078" s="198">
        <v>0</v>
      </c>
    </row>
    <row r="1079" spans="1:8" ht="18" hidden="1" customHeight="1" outlineLevel="1">
      <c r="A1079" s="4" t="s">
        <v>219</v>
      </c>
      <c r="B1079" s="195"/>
      <c r="C1079" s="196">
        <v>0</v>
      </c>
      <c r="D1079" s="196">
        <v>0</v>
      </c>
      <c r="E1079" s="196">
        <v>0</v>
      </c>
      <c r="F1079" s="197">
        <v>0</v>
      </c>
      <c r="G1079" s="197">
        <v>0</v>
      </c>
      <c r="H1079" s="198">
        <v>0</v>
      </c>
    </row>
    <row r="1080" spans="1:8" ht="18" hidden="1" customHeight="1" outlineLevel="1">
      <c r="A1080" s="4" t="s">
        <v>220</v>
      </c>
      <c r="B1080" s="195"/>
      <c r="C1080" s="196">
        <v>0</v>
      </c>
      <c r="D1080" s="196">
        <v>0</v>
      </c>
      <c r="E1080" s="196">
        <v>0</v>
      </c>
      <c r="F1080" s="197">
        <v>0</v>
      </c>
      <c r="G1080" s="197">
        <v>0</v>
      </c>
      <c r="H1080" s="198">
        <v>0</v>
      </c>
    </row>
    <row r="1081" spans="1:8" ht="18" hidden="1" customHeight="1" outlineLevel="1">
      <c r="A1081" s="4" t="s">
        <v>349</v>
      </c>
      <c r="B1081" s="195"/>
      <c r="C1081" s="196">
        <v>0</v>
      </c>
      <c r="D1081" s="196">
        <v>0</v>
      </c>
      <c r="E1081" s="196">
        <v>0</v>
      </c>
      <c r="F1081" s="197">
        <v>0</v>
      </c>
      <c r="G1081" s="197">
        <v>0</v>
      </c>
      <c r="H1081" s="198">
        <v>0</v>
      </c>
    </row>
    <row r="1082" spans="1:8" ht="18" hidden="1" customHeight="1" outlineLevel="1">
      <c r="A1082" s="4" t="s">
        <v>222</v>
      </c>
      <c r="B1082" s="195"/>
      <c r="C1082" s="196">
        <v>0</v>
      </c>
      <c r="D1082" s="196">
        <v>3</v>
      </c>
      <c r="E1082" s="196">
        <v>0</v>
      </c>
      <c r="F1082" s="197">
        <v>1119659</v>
      </c>
      <c r="G1082" s="197">
        <v>217138</v>
      </c>
      <c r="H1082" s="198">
        <v>0</v>
      </c>
    </row>
    <row r="1083" spans="1:8" ht="18" hidden="1" customHeight="1" outlineLevel="1">
      <c r="A1083" s="4" t="s">
        <v>223</v>
      </c>
      <c r="B1083" s="195"/>
      <c r="C1083" s="196">
        <v>0</v>
      </c>
      <c r="D1083" s="196">
        <v>0</v>
      </c>
      <c r="E1083" s="196">
        <v>0</v>
      </c>
      <c r="F1083" s="197">
        <v>0</v>
      </c>
      <c r="G1083" s="197">
        <v>0</v>
      </c>
      <c r="H1083" s="198">
        <v>0</v>
      </c>
    </row>
    <row r="1084" spans="1:8" ht="18" hidden="1" customHeight="1" outlineLevel="1">
      <c r="A1084" s="4" t="s">
        <v>224</v>
      </c>
      <c r="B1084" s="195"/>
      <c r="C1084" s="196">
        <v>0</v>
      </c>
      <c r="D1084" s="196">
        <v>0</v>
      </c>
      <c r="E1084" s="196">
        <v>0</v>
      </c>
      <c r="F1084" s="197">
        <v>0</v>
      </c>
      <c r="G1084" s="197">
        <v>0</v>
      </c>
      <c r="H1084" s="198">
        <v>0</v>
      </c>
    </row>
    <row r="1085" spans="1:8" ht="18" hidden="1" customHeight="1" outlineLevel="1">
      <c r="A1085" s="4" t="s">
        <v>225</v>
      </c>
      <c r="B1085" s="195"/>
      <c r="C1085" s="196">
        <v>0</v>
      </c>
      <c r="D1085" s="196">
        <v>0</v>
      </c>
      <c r="E1085" s="196">
        <v>0</v>
      </c>
      <c r="F1085" s="197">
        <v>0</v>
      </c>
      <c r="G1085" s="197">
        <v>0</v>
      </c>
      <c r="H1085" s="198">
        <v>0</v>
      </c>
    </row>
    <row r="1086" spans="1:8" ht="18" customHeight="1" collapsed="1">
      <c r="A1086" s="4"/>
      <c r="B1086" s="195" t="s">
        <v>393</v>
      </c>
      <c r="C1086" s="199">
        <f t="shared" ref="C1086:H1086" si="42">SUM(C1062:C1085)</f>
        <v>1</v>
      </c>
      <c r="D1086" s="199">
        <f t="shared" si="42"/>
        <v>5</v>
      </c>
      <c r="E1086" s="199">
        <f t="shared" si="42"/>
        <v>0</v>
      </c>
      <c r="F1086" s="200">
        <f t="shared" si="42"/>
        <v>1119959</v>
      </c>
      <c r="G1086" s="200">
        <f t="shared" si="42"/>
        <v>222569.78</v>
      </c>
      <c r="H1086" s="201">
        <f t="shared" si="42"/>
        <v>0</v>
      </c>
    </row>
    <row r="1087" spans="1:8" ht="18" hidden="1" customHeight="1" outlineLevel="1">
      <c r="A1087" s="4" t="s">
        <v>202</v>
      </c>
      <c r="B1087" s="195"/>
      <c r="C1087" s="199">
        <v>0</v>
      </c>
      <c r="D1087" s="199">
        <v>0</v>
      </c>
      <c r="E1087" s="199">
        <v>0</v>
      </c>
      <c r="F1087" s="200">
        <v>0</v>
      </c>
      <c r="G1087" s="200">
        <v>0</v>
      </c>
      <c r="H1087" s="201">
        <v>0</v>
      </c>
    </row>
    <row r="1088" spans="1:8" ht="18" hidden="1" customHeight="1" outlineLevel="1">
      <c r="A1088" s="4" t="s">
        <v>203</v>
      </c>
      <c r="B1088" s="195"/>
      <c r="C1088" s="199">
        <v>0</v>
      </c>
      <c r="D1088" s="199">
        <v>0</v>
      </c>
      <c r="E1088" s="199">
        <v>0</v>
      </c>
      <c r="F1088" s="200">
        <v>0</v>
      </c>
      <c r="G1088" s="200">
        <v>0</v>
      </c>
      <c r="H1088" s="201">
        <v>0</v>
      </c>
    </row>
    <row r="1089" spans="1:8" ht="18" hidden="1" customHeight="1" outlineLevel="1">
      <c r="A1089" s="4" t="s">
        <v>204</v>
      </c>
      <c r="B1089" s="195"/>
      <c r="C1089" s="199">
        <v>0</v>
      </c>
      <c r="D1089" s="199">
        <v>0</v>
      </c>
      <c r="E1089" s="199">
        <v>0</v>
      </c>
      <c r="F1089" s="200">
        <v>0</v>
      </c>
      <c r="G1089" s="200">
        <v>0</v>
      </c>
      <c r="H1089" s="201">
        <v>0</v>
      </c>
    </row>
    <row r="1090" spans="1:8" ht="18" hidden="1" customHeight="1" outlineLevel="1">
      <c r="A1090" s="4" t="s">
        <v>205</v>
      </c>
      <c r="B1090" s="195"/>
      <c r="C1090" s="199">
        <v>0</v>
      </c>
      <c r="D1090" s="199">
        <v>0</v>
      </c>
      <c r="E1090" s="199">
        <v>0</v>
      </c>
      <c r="F1090" s="200">
        <v>0</v>
      </c>
      <c r="G1090" s="200">
        <v>0</v>
      </c>
      <c r="H1090" s="201">
        <v>0</v>
      </c>
    </row>
    <row r="1091" spans="1:8" ht="18" hidden="1" customHeight="1" outlineLevel="1">
      <c r="A1091" s="4" t="s">
        <v>206</v>
      </c>
      <c r="B1091" s="195"/>
      <c r="C1091" s="199">
        <v>0</v>
      </c>
      <c r="D1091" s="199">
        <v>0</v>
      </c>
      <c r="E1091" s="199">
        <v>0</v>
      </c>
      <c r="F1091" s="200">
        <v>0</v>
      </c>
      <c r="G1091" s="200">
        <v>0</v>
      </c>
      <c r="H1091" s="201">
        <v>0</v>
      </c>
    </row>
    <row r="1092" spans="1:8" ht="18" hidden="1" customHeight="1" outlineLevel="1">
      <c r="A1092" s="4" t="s">
        <v>207</v>
      </c>
      <c r="B1092" s="195"/>
      <c r="C1092" s="199">
        <v>0</v>
      </c>
      <c r="D1092" s="199">
        <v>0</v>
      </c>
      <c r="E1092" s="199">
        <v>0</v>
      </c>
      <c r="F1092" s="200">
        <v>0</v>
      </c>
      <c r="G1092" s="200">
        <v>0</v>
      </c>
      <c r="H1092" s="201">
        <v>0</v>
      </c>
    </row>
    <row r="1093" spans="1:8" ht="18" hidden="1" customHeight="1" outlineLevel="1">
      <c r="A1093" s="4" t="s">
        <v>208</v>
      </c>
      <c r="B1093" s="195"/>
      <c r="C1093" s="199">
        <v>0</v>
      </c>
      <c r="D1093" s="199">
        <v>0</v>
      </c>
      <c r="E1093" s="199">
        <v>0</v>
      </c>
      <c r="F1093" s="200">
        <v>0</v>
      </c>
      <c r="G1093" s="200">
        <v>0</v>
      </c>
      <c r="H1093" s="201">
        <v>0</v>
      </c>
    </row>
    <row r="1094" spans="1:8" ht="18" hidden="1" customHeight="1" outlineLevel="1">
      <c r="A1094" s="4" t="s">
        <v>209</v>
      </c>
      <c r="B1094" s="195"/>
      <c r="C1094" s="199">
        <v>0</v>
      </c>
      <c r="D1094" s="199">
        <v>0</v>
      </c>
      <c r="E1094" s="199">
        <v>0</v>
      </c>
      <c r="F1094" s="200">
        <v>0</v>
      </c>
      <c r="G1094" s="200">
        <v>0</v>
      </c>
      <c r="H1094" s="201">
        <v>0</v>
      </c>
    </row>
    <row r="1095" spans="1:8" ht="18" hidden="1" customHeight="1" outlineLevel="1">
      <c r="A1095" s="4" t="s">
        <v>210</v>
      </c>
      <c r="B1095" s="195"/>
      <c r="C1095" s="199">
        <v>0</v>
      </c>
      <c r="D1095" s="199">
        <v>0</v>
      </c>
      <c r="E1095" s="199">
        <v>0</v>
      </c>
      <c r="F1095" s="200">
        <v>0</v>
      </c>
      <c r="G1095" s="200">
        <v>0</v>
      </c>
      <c r="H1095" s="201">
        <v>0</v>
      </c>
    </row>
    <row r="1096" spans="1:8" ht="18" hidden="1" customHeight="1" outlineLevel="1">
      <c r="A1096" s="4" t="s">
        <v>211</v>
      </c>
      <c r="B1096" s="195"/>
      <c r="C1096" s="199">
        <v>0</v>
      </c>
      <c r="D1096" s="199">
        <v>0</v>
      </c>
      <c r="E1096" s="199">
        <v>0</v>
      </c>
      <c r="F1096" s="200">
        <v>0</v>
      </c>
      <c r="G1096" s="200">
        <v>0</v>
      </c>
      <c r="H1096" s="201">
        <v>0</v>
      </c>
    </row>
    <row r="1097" spans="1:8" ht="18" hidden="1" customHeight="1" outlineLevel="1">
      <c r="A1097" s="4" t="s">
        <v>212</v>
      </c>
      <c r="B1097" s="195"/>
      <c r="C1097" s="199">
        <v>0</v>
      </c>
      <c r="D1097" s="199">
        <v>0</v>
      </c>
      <c r="E1097" s="199">
        <v>0</v>
      </c>
      <c r="F1097" s="200">
        <v>0</v>
      </c>
      <c r="G1097" s="200">
        <v>0</v>
      </c>
      <c r="H1097" s="201">
        <v>0</v>
      </c>
    </row>
    <row r="1098" spans="1:8" ht="18" hidden="1" customHeight="1" outlineLevel="1">
      <c r="A1098" s="4" t="s">
        <v>213</v>
      </c>
      <c r="B1098" s="195"/>
      <c r="C1098" s="199">
        <v>0</v>
      </c>
      <c r="D1098" s="199">
        <v>0</v>
      </c>
      <c r="E1098" s="199">
        <v>0</v>
      </c>
      <c r="F1098" s="200">
        <v>0</v>
      </c>
      <c r="G1098" s="200">
        <v>0</v>
      </c>
      <c r="H1098" s="201">
        <v>0</v>
      </c>
    </row>
    <row r="1099" spans="1:8" ht="18" hidden="1" customHeight="1" outlineLevel="1">
      <c r="A1099" s="4" t="s">
        <v>214</v>
      </c>
      <c r="B1099" s="195"/>
      <c r="C1099" s="199">
        <v>0</v>
      </c>
      <c r="D1099" s="199">
        <v>0</v>
      </c>
      <c r="E1099" s="199">
        <v>0</v>
      </c>
      <c r="F1099" s="200">
        <v>0</v>
      </c>
      <c r="G1099" s="200">
        <v>0</v>
      </c>
      <c r="H1099" s="201">
        <v>0</v>
      </c>
    </row>
    <row r="1100" spans="1:8" ht="18" hidden="1" customHeight="1" outlineLevel="1">
      <c r="A1100" s="4" t="s">
        <v>348</v>
      </c>
      <c r="B1100" s="195"/>
      <c r="C1100" s="199">
        <v>0</v>
      </c>
      <c r="D1100" s="199">
        <v>0</v>
      </c>
      <c r="E1100" s="199">
        <v>0</v>
      </c>
      <c r="F1100" s="200">
        <v>0</v>
      </c>
      <c r="G1100" s="200">
        <v>0</v>
      </c>
      <c r="H1100" s="201">
        <v>0</v>
      </c>
    </row>
    <row r="1101" spans="1:8" ht="18" hidden="1" customHeight="1" outlineLevel="1">
      <c r="A1101" s="4" t="s">
        <v>216</v>
      </c>
      <c r="B1101" s="195"/>
      <c r="C1101" s="199">
        <v>0</v>
      </c>
      <c r="D1101" s="199">
        <v>0</v>
      </c>
      <c r="E1101" s="199">
        <v>0</v>
      </c>
      <c r="F1101" s="200">
        <v>0</v>
      </c>
      <c r="G1101" s="200">
        <v>0</v>
      </c>
      <c r="H1101" s="201">
        <v>0</v>
      </c>
    </row>
    <row r="1102" spans="1:8" ht="18" hidden="1" customHeight="1" outlineLevel="1">
      <c r="A1102" s="4" t="s">
        <v>217</v>
      </c>
      <c r="B1102" s="195"/>
      <c r="C1102" s="199">
        <v>0</v>
      </c>
      <c r="D1102" s="199">
        <v>0</v>
      </c>
      <c r="E1102" s="199">
        <v>0</v>
      </c>
      <c r="F1102" s="200">
        <v>0</v>
      </c>
      <c r="G1102" s="200">
        <v>0</v>
      </c>
      <c r="H1102" s="201">
        <v>0</v>
      </c>
    </row>
    <row r="1103" spans="1:8" ht="18" hidden="1" customHeight="1" outlineLevel="1">
      <c r="A1103" s="4" t="s">
        <v>218</v>
      </c>
      <c r="B1103" s="195"/>
      <c r="C1103" s="199">
        <v>0</v>
      </c>
      <c r="D1103" s="199">
        <v>0</v>
      </c>
      <c r="E1103" s="199">
        <v>0</v>
      </c>
      <c r="F1103" s="200">
        <v>0</v>
      </c>
      <c r="G1103" s="200">
        <v>0</v>
      </c>
      <c r="H1103" s="201">
        <v>0</v>
      </c>
    </row>
    <row r="1104" spans="1:8" ht="18" hidden="1" customHeight="1" outlineLevel="1">
      <c r="A1104" s="4" t="s">
        <v>219</v>
      </c>
      <c r="B1104" s="195"/>
      <c r="C1104" s="199">
        <v>0</v>
      </c>
      <c r="D1104" s="199">
        <v>0</v>
      </c>
      <c r="E1104" s="199">
        <v>0</v>
      </c>
      <c r="F1104" s="200">
        <v>0</v>
      </c>
      <c r="G1104" s="200">
        <v>0</v>
      </c>
      <c r="H1104" s="201">
        <v>0</v>
      </c>
    </row>
    <row r="1105" spans="1:8" ht="18" hidden="1" customHeight="1" outlineLevel="1">
      <c r="A1105" s="4" t="s">
        <v>220</v>
      </c>
      <c r="B1105" s="195"/>
      <c r="C1105" s="199">
        <v>0</v>
      </c>
      <c r="D1105" s="199">
        <v>0</v>
      </c>
      <c r="E1105" s="199">
        <v>0</v>
      </c>
      <c r="F1105" s="200">
        <v>0</v>
      </c>
      <c r="G1105" s="200">
        <v>0</v>
      </c>
      <c r="H1105" s="201">
        <v>0</v>
      </c>
    </row>
    <row r="1106" spans="1:8" ht="18" hidden="1" customHeight="1" outlineLevel="1">
      <c r="A1106" s="4" t="s">
        <v>349</v>
      </c>
      <c r="B1106" s="195"/>
      <c r="C1106" s="199">
        <v>0</v>
      </c>
      <c r="D1106" s="199">
        <v>0</v>
      </c>
      <c r="E1106" s="199">
        <v>0</v>
      </c>
      <c r="F1106" s="200">
        <v>0</v>
      </c>
      <c r="G1106" s="200">
        <v>0</v>
      </c>
      <c r="H1106" s="201">
        <v>0</v>
      </c>
    </row>
    <row r="1107" spans="1:8" ht="18" hidden="1" customHeight="1" outlineLevel="1">
      <c r="A1107" s="4" t="s">
        <v>222</v>
      </c>
      <c r="B1107" s="195"/>
      <c r="C1107" s="199">
        <v>0</v>
      </c>
      <c r="D1107" s="199">
        <v>0</v>
      </c>
      <c r="E1107" s="199">
        <v>0</v>
      </c>
      <c r="F1107" s="200">
        <v>0</v>
      </c>
      <c r="G1107" s="200">
        <v>0</v>
      </c>
      <c r="H1107" s="201">
        <v>0</v>
      </c>
    </row>
    <row r="1108" spans="1:8" ht="18" hidden="1" customHeight="1" outlineLevel="1">
      <c r="A1108" s="4" t="s">
        <v>223</v>
      </c>
      <c r="B1108" s="195"/>
      <c r="C1108" s="199">
        <v>0</v>
      </c>
      <c r="D1108" s="199">
        <v>0</v>
      </c>
      <c r="E1108" s="199">
        <v>0</v>
      </c>
      <c r="F1108" s="200">
        <v>0</v>
      </c>
      <c r="G1108" s="200">
        <v>0</v>
      </c>
      <c r="H1108" s="201">
        <v>0</v>
      </c>
    </row>
    <row r="1109" spans="1:8" ht="18" hidden="1" customHeight="1" outlineLevel="1">
      <c r="A1109" s="4" t="s">
        <v>224</v>
      </c>
      <c r="B1109" s="195"/>
      <c r="C1109" s="199">
        <v>0</v>
      </c>
      <c r="D1109" s="199">
        <v>0</v>
      </c>
      <c r="E1109" s="199">
        <v>0</v>
      </c>
      <c r="F1109" s="200">
        <v>0</v>
      </c>
      <c r="G1109" s="200">
        <v>0</v>
      </c>
      <c r="H1109" s="201">
        <v>0</v>
      </c>
    </row>
    <row r="1110" spans="1:8" ht="18" hidden="1" customHeight="1" outlineLevel="1">
      <c r="A1110" s="4" t="s">
        <v>225</v>
      </c>
      <c r="B1110" s="195"/>
      <c r="C1110" s="196">
        <v>0</v>
      </c>
      <c r="D1110" s="196">
        <v>0</v>
      </c>
      <c r="E1110" s="196">
        <v>0</v>
      </c>
      <c r="F1110" s="197">
        <v>0</v>
      </c>
      <c r="G1110" s="197">
        <v>0</v>
      </c>
      <c r="H1110" s="198">
        <v>0</v>
      </c>
    </row>
    <row r="1111" spans="1:8" ht="18" customHeight="1" collapsed="1">
      <c r="A1111" s="4"/>
      <c r="B1111" s="195" t="s">
        <v>394</v>
      </c>
      <c r="C1111" s="199">
        <f t="shared" ref="C1111:H1111" si="43">SUM(C1087:C1110)</f>
        <v>0</v>
      </c>
      <c r="D1111" s="199">
        <f t="shared" si="43"/>
        <v>0</v>
      </c>
      <c r="E1111" s="199">
        <f t="shared" si="43"/>
        <v>0</v>
      </c>
      <c r="F1111" s="200">
        <f t="shared" si="43"/>
        <v>0</v>
      </c>
      <c r="G1111" s="200">
        <f t="shared" si="43"/>
        <v>0</v>
      </c>
      <c r="H1111" s="201">
        <f t="shared" si="43"/>
        <v>0</v>
      </c>
    </row>
    <row r="1112" spans="1:8" ht="18" hidden="1" customHeight="1" outlineLevel="1">
      <c r="A1112" s="4" t="s">
        <v>202</v>
      </c>
      <c r="B1112" s="195"/>
      <c r="C1112" s="199">
        <v>0</v>
      </c>
      <c r="D1112" s="199">
        <v>0</v>
      </c>
      <c r="E1112" s="199">
        <v>0</v>
      </c>
      <c r="F1112" s="200">
        <v>0</v>
      </c>
      <c r="G1112" s="200">
        <v>0</v>
      </c>
      <c r="H1112" s="201">
        <v>0</v>
      </c>
    </row>
    <row r="1113" spans="1:8" ht="18" hidden="1" customHeight="1" outlineLevel="1">
      <c r="A1113" s="4" t="s">
        <v>203</v>
      </c>
      <c r="B1113" s="195"/>
      <c r="C1113" s="199">
        <v>0</v>
      </c>
      <c r="D1113" s="199">
        <v>0</v>
      </c>
      <c r="E1113" s="199">
        <v>0</v>
      </c>
      <c r="F1113" s="200">
        <v>0</v>
      </c>
      <c r="G1113" s="200">
        <v>0</v>
      </c>
      <c r="H1113" s="201">
        <v>0</v>
      </c>
    </row>
    <row r="1114" spans="1:8" ht="18" hidden="1" customHeight="1" outlineLevel="1">
      <c r="A1114" s="4" t="s">
        <v>204</v>
      </c>
      <c r="B1114" s="195"/>
      <c r="C1114" s="199">
        <v>0</v>
      </c>
      <c r="D1114" s="199">
        <v>0</v>
      </c>
      <c r="E1114" s="199">
        <v>0</v>
      </c>
      <c r="F1114" s="200">
        <v>0</v>
      </c>
      <c r="G1114" s="200">
        <v>0</v>
      </c>
      <c r="H1114" s="201">
        <v>0</v>
      </c>
    </row>
    <row r="1115" spans="1:8" ht="18" hidden="1" customHeight="1" outlineLevel="1">
      <c r="A1115" s="4" t="s">
        <v>205</v>
      </c>
      <c r="B1115" s="195"/>
      <c r="C1115" s="199">
        <v>0</v>
      </c>
      <c r="D1115" s="199">
        <v>0</v>
      </c>
      <c r="E1115" s="199">
        <v>0</v>
      </c>
      <c r="F1115" s="200">
        <v>0</v>
      </c>
      <c r="G1115" s="200">
        <v>0</v>
      </c>
      <c r="H1115" s="201">
        <v>0</v>
      </c>
    </row>
    <row r="1116" spans="1:8" ht="18" hidden="1" customHeight="1" outlineLevel="1">
      <c r="A1116" s="4" t="s">
        <v>206</v>
      </c>
      <c r="B1116" s="195"/>
      <c r="C1116" s="199">
        <v>0</v>
      </c>
      <c r="D1116" s="199">
        <v>0</v>
      </c>
      <c r="E1116" s="199">
        <v>0</v>
      </c>
      <c r="F1116" s="200">
        <v>0</v>
      </c>
      <c r="G1116" s="200">
        <v>0</v>
      </c>
      <c r="H1116" s="201">
        <v>0</v>
      </c>
    </row>
    <row r="1117" spans="1:8" ht="18" hidden="1" customHeight="1" outlineLevel="1">
      <c r="A1117" s="4" t="s">
        <v>207</v>
      </c>
      <c r="B1117" s="195"/>
      <c r="C1117" s="199">
        <v>0</v>
      </c>
      <c r="D1117" s="199">
        <v>0</v>
      </c>
      <c r="E1117" s="199">
        <v>0</v>
      </c>
      <c r="F1117" s="200">
        <v>0</v>
      </c>
      <c r="G1117" s="200">
        <v>0</v>
      </c>
      <c r="H1117" s="201">
        <v>0</v>
      </c>
    </row>
    <row r="1118" spans="1:8" ht="18" hidden="1" customHeight="1" outlineLevel="1">
      <c r="A1118" s="4" t="s">
        <v>208</v>
      </c>
      <c r="B1118" s="195"/>
      <c r="C1118" s="199">
        <v>0</v>
      </c>
      <c r="D1118" s="199">
        <v>0</v>
      </c>
      <c r="E1118" s="199">
        <v>0</v>
      </c>
      <c r="F1118" s="200">
        <v>0</v>
      </c>
      <c r="G1118" s="200">
        <v>0</v>
      </c>
      <c r="H1118" s="201">
        <v>0</v>
      </c>
    </row>
    <row r="1119" spans="1:8" ht="18" hidden="1" customHeight="1" outlineLevel="1">
      <c r="A1119" s="4" t="s">
        <v>209</v>
      </c>
      <c r="B1119" s="195"/>
      <c r="C1119" s="199">
        <v>0</v>
      </c>
      <c r="D1119" s="199">
        <v>0</v>
      </c>
      <c r="E1119" s="199">
        <v>0</v>
      </c>
      <c r="F1119" s="200">
        <v>0</v>
      </c>
      <c r="G1119" s="200">
        <v>0</v>
      </c>
      <c r="H1119" s="201">
        <v>0</v>
      </c>
    </row>
    <row r="1120" spans="1:8" ht="18" hidden="1" customHeight="1" outlineLevel="1">
      <c r="A1120" s="4" t="s">
        <v>210</v>
      </c>
      <c r="B1120" s="195"/>
      <c r="C1120" s="199">
        <v>0</v>
      </c>
      <c r="D1120" s="199">
        <v>0</v>
      </c>
      <c r="E1120" s="199">
        <v>0</v>
      </c>
      <c r="F1120" s="200">
        <v>0</v>
      </c>
      <c r="G1120" s="200">
        <v>0</v>
      </c>
      <c r="H1120" s="201">
        <v>0</v>
      </c>
    </row>
    <row r="1121" spans="1:8" ht="18" hidden="1" customHeight="1" outlineLevel="1">
      <c r="A1121" s="4" t="s">
        <v>211</v>
      </c>
      <c r="B1121" s="195"/>
      <c r="C1121" s="199">
        <v>0</v>
      </c>
      <c r="D1121" s="199">
        <v>1</v>
      </c>
      <c r="E1121" s="199">
        <v>0</v>
      </c>
      <c r="F1121" s="200">
        <v>0</v>
      </c>
      <c r="G1121" s="200">
        <v>48506</v>
      </c>
      <c r="H1121" s="201">
        <v>0</v>
      </c>
    </row>
    <row r="1122" spans="1:8" ht="18" hidden="1" customHeight="1" outlineLevel="1">
      <c r="A1122" s="4" t="s">
        <v>212</v>
      </c>
      <c r="B1122" s="195"/>
      <c r="C1122" s="199">
        <v>0</v>
      </c>
      <c r="D1122" s="199">
        <v>0</v>
      </c>
      <c r="E1122" s="199">
        <v>0</v>
      </c>
      <c r="F1122" s="200">
        <v>0</v>
      </c>
      <c r="G1122" s="200">
        <v>0</v>
      </c>
      <c r="H1122" s="201">
        <v>0</v>
      </c>
    </row>
    <row r="1123" spans="1:8" ht="18" hidden="1" customHeight="1" outlineLevel="1">
      <c r="A1123" s="4" t="s">
        <v>213</v>
      </c>
      <c r="B1123" s="195"/>
      <c r="C1123" s="199">
        <v>0</v>
      </c>
      <c r="D1123" s="199">
        <v>0</v>
      </c>
      <c r="E1123" s="199">
        <v>0</v>
      </c>
      <c r="F1123" s="200">
        <v>0</v>
      </c>
      <c r="G1123" s="200">
        <v>0</v>
      </c>
      <c r="H1123" s="201">
        <v>0</v>
      </c>
    </row>
    <row r="1124" spans="1:8" ht="18" hidden="1" customHeight="1" outlineLevel="1">
      <c r="A1124" s="4" t="s">
        <v>214</v>
      </c>
      <c r="B1124" s="195"/>
      <c r="C1124" s="199">
        <v>0</v>
      </c>
      <c r="D1124" s="199">
        <v>0</v>
      </c>
      <c r="E1124" s="199">
        <v>0</v>
      </c>
      <c r="F1124" s="200">
        <v>0</v>
      </c>
      <c r="G1124" s="200">
        <v>0</v>
      </c>
      <c r="H1124" s="201">
        <v>0</v>
      </c>
    </row>
    <row r="1125" spans="1:8" ht="18" hidden="1" customHeight="1" outlineLevel="1">
      <c r="A1125" s="4" t="s">
        <v>348</v>
      </c>
      <c r="B1125" s="195"/>
      <c r="C1125" s="199">
        <v>0</v>
      </c>
      <c r="D1125" s="199">
        <v>0</v>
      </c>
      <c r="E1125" s="199">
        <v>0</v>
      </c>
      <c r="F1125" s="200">
        <v>0</v>
      </c>
      <c r="G1125" s="200">
        <v>0</v>
      </c>
      <c r="H1125" s="201">
        <v>0</v>
      </c>
    </row>
    <row r="1126" spans="1:8" ht="18" hidden="1" customHeight="1" outlineLevel="1">
      <c r="A1126" s="4" t="s">
        <v>216</v>
      </c>
      <c r="B1126" s="195"/>
      <c r="C1126" s="199">
        <v>0</v>
      </c>
      <c r="D1126" s="199">
        <v>0</v>
      </c>
      <c r="E1126" s="199">
        <v>0</v>
      </c>
      <c r="F1126" s="200">
        <v>0</v>
      </c>
      <c r="G1126" s="200">
        <v>0</v>
      </c>
      <c r="H1126" s="201">
        <v>0</v>
      </c>
    </row>
    <row r="1127" spans="1:8" ht="18" hidden="1" customHeight="1" outlineLevel="1">
      <c r="A1127" s="4" t="s">
        <v>217</v>
      </c>
      <c r="B1127" s="195"/>
      <c r="C1127" s="199">
        <v>0</v>
      </c>
      <c r="D1127" s="199">
        <v>0</v>
      </c>
      <c r="E1127" s="199">
        <v>0</v>
      </c>
      <c r="F1127" s="200">
        <v>0</v>
      </c>
      <c r="G1127" s="200">
        <v>0</v>
      </c>
      <c r="H1127" s="201">
        <v>0</v>
      </c>
    </row>
    <row r="1128" spans="1:8" ht="18" hidden="1" customHeight="1" outlineLevel="1">
      <c r="A1128" s="4" t="s">
        <v>218</v>
      </c>
      <c r="B1128" s="195"/>
      <c r="C1128" s="199">
        <v>0</v>
      </c>
      <c r="D1128" s="199">
        <v>0</v>
      </c>
      <c r="E1128" s="199">
        <v>0</v>
      </c>
      <c r="F1128" s="200">
        <v>0</v>
      </c>
      <c r="G1128" s="200">
        <v>0</v>
      </c>
      <c r="H1128" s="201">
        <v>0</v>
      </c>
    </row>
    <row r="1129" spans="1:8" ht="18" hidden="1" customHeight="1" outlineLevel="1">
      <c r="A1129" s="4" t="s">
        <v>219</v>
      </c>
      <c r="B1129" s="195"/>
      <c r="C1129" s="199">
        <v>0</v>
      </c>
      <c r="D1129" s="199">
        <v>0</v>
      </c>
      <c r="E1129" s="199">
        <v>0</v>
      </c>
      <c r="F1129" s="200">
        <v>0</v>
      </c>
      <c r="G1129" s="200">
        <v>0</v>
      </c>
      <c r="H1129" s="201">
        <v>0</v>
      </c>
    </row>
    <row r="1130" spans="1:8" ht="18" hidden="1" customHeight="1" outlineLevel="1">
      <c r="A1130" s="4" t="s">
        <v>220</v>
      </c>
      <c r="B1130" s="195"/>
      <c r="C1130" s="199">
        <v>0</v>
      </c>
      <c r="D1130" s="199">
        <v>0</v>
      </c>
      <c r="E1130" s="199">
        <v>0</v>
      </c>
      <c r="F1130" s="200">
        <v>0</v>
      </c>
      <c r="G1130" s="200">
        <v>0</v>
      </c>
      <c r="H1130" s="201">
        <v>0</v>
      </c>
    </row>
    <row r="1131" spans="1:8" ht="18" hidden="1" customHeight="1" outlineLevel="1">
      <c r="A1131" s="4" t="s">
        <v>349</v>
      </c>
      <c r="B1131" s="195"/>
      <c r="C1131" s="199">
        <v>0</v>
      </c>
      <c r="D1131" s="199">
        <v>0</v>
      </c>
      <c r="E1131" s="199">
        <v>0</v>
      </c>
      <c r="F1131" s="200">
        <v>0</v>
      </c>
      <c r="G1131" s="200">
        <v>0</v>
      </c>
      <c r="H1131" s="201">
        <v>0</v>
      </c>
    </row>
    <row r="1132" spans="1:8" ht="18" hidden="1" customHeight="1" outlineLevel="1">
      <c r="A1132" s="4" t="s">
        <v>222</v>
      </c>
      <c r="B1132" s="195"/>
      <c r="C1132" s="199">
        <v>0</v>
      </c>
      <c r="D1132" s="199">
        <v>0</v>
      </c>
      <c r="E1132" s="199">
        <v>0</v>
      </c>
      <c r="F1132" s="200">
        <v>0</v>
      </c>
      <c r="G1132" s="200">
        <v>0</v>
      </c>
      <c r="H1132" s="201">
        <v>0</v>
      </c>
    </row>
    <row r="1133" spans="1:8" ht="18" hidden="1" customHeight="1" outlineLevel="1">
      <c r="A1133" s="4" t="s">
        <v>223</v>
      </c>
      <c r="B1133" s="195"/>
      <c r="C1133" s="199">
        <v>0</v>
      </c>
      <c r="D1133" s="199">
        <v>0</v>
      </c>
      <c r="E1133" s="199">
        <v>0</v>
      </c>
      <c r="F1133" s="200">
        <v>0</v>
      </c>
      <c r="G1133" s="200">
        <v>0</v>
      </c>
      <c r="H1133" s="201">
        <v>0</v>
      </c>
    </row>
    <row r="1134" spans="1:8" ht="18" hidden="1" customHeight="1" outlineLevel="1">
      <c r="A1134" s="4" t="s">
        <v>224</v>
      </c>
      <c r="B1134" s="195"/>
      <c r="C1134" s="199">
        <v>0</v>
      </c>
      <c r="D1134" s="199">
        <v>0</v>
      </c>
      <c r="E1134" s="199">
        <v>0</v>
      </c>
      <c r="F1134" s="200">
        <v>0</v>
      </c>
      <c r="G1134" s="200">
        <v>0</v>
      </c>
      <c r="H1134" s="201">
        <v>0</v>
      </c>
    </row>
    <row r="1135" spans="1:8" ht="18" hidden="1" customHeight="1" outlineLevel="1">
      <c r="A1135" s="4" t="s">
        <v>225</v>
      </c>
      <c r="B1135" s="195"/>
      <c r="C1135" s="199">
        <v>0</v>
      </c>
      <c r="D1135" s="199">
        <v>0</v>
      </c>
      <c r="E1135" s="199">
        <v>0</v>
      </c>
      <c r="F1135" s="200">
        <v>0</v>
      </c>
      <c r="G1135" s="200">
        <v>0</v>
      </c>
      <c r="H1135" s="201">
        <v>0</v>
      </c>
    </row>
    <row r="1136" spans="1:8" ht="18" customHeight="1" collapsed="1">
      <c r="A1136" s="4"/>
      <c r="B1136" s="195" t="s">
        <v>395</v>
      </c>
      <c r="C1136" s="199">
        <f>SUM(C1112:C1135)</f>
        <v>0</v>
      </c>
      <c r="D1136" s="199">
        <f t="shared" ref="D1136:F1136" si="44">SUM(D1112:D1135)</f>
        <v>1</v>
      </c>
      <c r="E1136" s="199">
        <f t="shared" si="44"/>
        <v>0</v>
      </c>
      <c r="F1136" s="200">
        <f t="shared" si="44"/>
        <v>0</v>
      </c>
      <c r="G1136" s="200">
        <f>SUM(G1112:G1135)</f>
        <v>48506</v>
      </c>
      <c r="H1136" s="201">
        <f>SUM(H1112:H1135)</f>
        <v>0</v>
      </c>
    </row>
    <row r="1137" spans="1:8" ht="18" hidden="1" customHeight="1" outlineLevel="1">
      <c r="A1137" s="4" t="s">
        <v>202</v>
      </c>
      <c r="B1137" s="195"/>
      <c r="C1137" s="199">
        <v>0</v>
      </c>
      <c r="D1137" s="199">
        <v>0</v>
      </c>
      <c r="E1137" s="199">
        <v>0</v>
      </c>
      <c r="F1137" s="200">
        <v>0</v>
      </c>
      <c r="G1137" s="200">
        <v>0</v>
      </c>
      <c r="H1137" s="201">
        <v>0</v>
      </c>
    </row>
    <row r="1138" spans="1:8" ht="18" hidden="1" customHeight="1" outlineLevel="1">
      <c r="A1138" s="4" t="s">
        <v>203</v>
      </c>
      <c r="B1138" s="195"/>
      <c r="C1138" s="199">
        <v>0</v>
      </c>
      <c r="D1138" s="199">
        <v>0</v>
      </c>
      <c r="E1138" s="199">
        <v>0</v>
      </c>
      <c r="F1138" s="200">
        <v>0</v>
      </c>
      <c r="G1138" s="200">
        <v>0</v>
      </c>
      <c r="H1138" s="201">
        <v>0</v>
      </c>
    </row>
    <row r="1139" spans="1:8" ht="18" hidden="1" customHeight="1" outlineLevel="1">
      <c r="A1139" s="4" t="s">
        <v>204</v>
      </c>
      <c r="B1139" s="195"/>
      <c r="C1139" s="199">
        <v>0</v>
      </c>
      <c r="D1139" s="199">
        <v>0</v>
      </c>
      <c r="E1139" s="199">
        <v>0</v>
      </c>
      <c r="F1139" s="200">
        <v>0</v>
      </c>
      <c r="G1139" s="200">
        <v>0</v>
      </c>
      <c r="H1139" s="201">
        <v>0</v>
      </c>
    </row>
    <row r="1140" spans="1:8" ht="18" hidden="1" customHeight="1" outlineLevel="1">
      <c r="A1140" s="4" t="s">
        <v>205</v>
      </c>
      <c r="B1140" s="195"/>
      <c r="C1140" s="199">
        <v>0</v>
      </c>
      <c r="D1140" s="199">
        <v>0</v>
      </c>
      <c r="E1140" s="199">
        <v>0</v>
      </c>
      <c r="F1140" s="200">
        <v>0</v>
      </c>
      <c r="G1140" s="200">
        <v>0</v>
      </c>
      <c r="H1140" s="201">
        <v>0</v>
      </c>
    </row>
    <row r="1141" spans="1:8" ht="18" hidden="1" customHeight="1" outlineLevel="1">
      <c r="A1141" s="4" t="s">
        <v>206</v>
      </c>
      <c r="B1141" s="195"/>
      <c r="C1141" s="199">
        <v>0</v>
      </c>
      <c r="D1141" s="199">
        <v>0</v>
      </c>
      <c r="E1141" s="199">
        <v>0</v>
      </c>
      <c r="F1141" s="200">
        <v>0</v>
      </c>
      <c r="G1141" s="200">
        <v>0</v>
      </c>
      <c r="H1141" s="201">
        <v>0</v>
      </c>
    </row>
    <row r="1142" spans="1:8" ht="18" hidden="1" customHeight="1" outlineLevel="1">
      <c r="A1142" s="4" t="s">
        <v>207</v>
      </c>
      <c r="B1142" s="195"/>
      <c r="C1142" s="199">
        <v>0</v>
      </c>
      <c r="D1142" s="199">
        <v>0</v>
      </c>
      <c r="E1142" s="199">
        <v>0</v>
      </c>
      <c r="F1142" s="200">
        <v>0</v>
      </c>
      <c r="G1142" s="200">
        <v>0</v>
      </c>
      <c r="H1142" s="201">
        <v>0</v>
      </c>
    </row>
    <row r="1143" spans="1:8" ht="18" hidden="1" customHeight="1" outlineLevel="1">
      <c r="A1143" s="4" t="s">
        <v>208</v>
      </c>
      <c r="B1143" s="195"/>
      <c r="C1143" s="199">
        <v>0</v>
      </c>
      <c r="D1143" s="199">
        <v>0</v>
      </c>
      <c r="E1143" s="199">
        <v>0</v>
      </c>
      <c r="F1143" s="200">
        <v>0</v>
      </c>
      <c r="G1143" s="200">
        <v>0</v>
      </c>
      <c r="H1143" s="201">
        <v>0</v>
      </c>
    </row>
    <row r="1144" spans="1:8" ht="18" hidden="1" customHeight="1" outlineLevel="1">
      <c r="A1144" s="4" t="s">
        <v>209</v>
      </c>
      <c r="B1144" s="195"/>
      <c r="C1144" s="199">
        <v>0</v>
      </c>
      <c r="D1144" s="199">
        <v>0</v>
      </c>
      <c r="E1144" s="199">
        <v>0</v>
      </c>
      <c r="F1144" s="200">
        <v>0</v>
      </c>
      <c r="G1144" s="200">
        <v>0</v>
      </c>
      <c r="H1144" s="201">
        <v>0</v>
      </c>
    </row>
    <row r="1145" spans="1:8" ht="18" hidden="1" customHeight="1" outlineLevel="1">
      <c r="A1145" s="4" t="s">
        <v>210</v>
      </c>
      <c r="B1145" s="195"/>
      <c r="C1145" s="199">
        <v>0</v>
      </c>
      <c r="D1145" s="199">
        <v>0</v>
      </c>
      <c r="E1145" s="199">
        <v>0</v>
      </c>
      <c r="F1145" s="200">
        <v>0</v>
      </c>
      <c r="G1145" s="200">
        <v>0</v>
      </c>
      <c r="H1145" s="201">
        <v>0</v>
      </c>
    </row>
    <row r="1146" spans="1:8" ht="18" hidden="1" customHeight="1" outlineLevel="1">
      <c r="A1146" s="4" t="s">
        <v>211</v>
      </c>
      <c r="B1146" s="195"/>
      <c r="C1146" s="199">
        <v>0</v>
      </c>
      <c r="D1146" s="199">
        <v>0</v>
      </c>
      <c r="E1146" s="199">
        <v>0</v>
      </c>
      <c r="F1146" s="200">
        <v>0</v>
      </c>
      <c r="G1146" s="200">
        <v>0</v>
      </c>
      <c r="H1146" s="201">
        <v>0</v>
      </c>
    </row>
    <row r="1147" spans="1:8" ht="18" hidden="1" customHeight="1" outlineLevel="1">
      <c r="A1147" s="4" t="s">
        <v>212</v>
      </c>
      <c r="B1147" s="195"/>
      <c r="C1147" s="199">
        <v>0</v>
      </c>
      <c r="D1147" s="199">
        <v>0</v>
      </c>
      <c r="E1147" s="199">
        <v>0</v>
      </c>
      <c r="F1147" s="200">
        <v>0</v>
      </c>
      <c r="G1147" s="200">
        <v>0</v>
      </c>
      <c r="H1147" s="201">
        <v>0</v>
      </c>
    </row>
    <row r="1148" spans="1:8" ht="18" hidden="1" customHeight="1" outlineLevel="1">
      <c r="A1148" s="4" t="s">
        <v>213</v>
      </c>
      <c r="B1148" s="195"/>
      <c r="C1148" s="199">
        <v>0</v>
      </c>
      <c r="D1148" s="199">
        <v>0</v>
      </c>
      <c r="E1148" s="199">
        <v>0</v>
      </c>
      <c r="F1148" s="200">
        <v>0</v>
      </c>
      <c r="G1148" s="200">
        <v>0</v>
      </c>
      <c r="H1148" s="201">
        <v>0</v>
      </c>
    </row>
    <row r="1149" spans="1:8" ht="18" hidden="1" customHeight="1" outlineLevel="1">
      <c r="A1149" s="4" t="s">
        <v>214</v>
      </c>
      <c r="B1149" s="195"/>
      <c r="C1149" s="199">
        <v>0</v>
      </c>
      <c r="D1149" s="199">
        <v>0</v>
      </c>
      <c r="E1149" s="199">
        <v>0</v>
      </c>
      <c r="F1149" s="200">
        <v>0</v>
      </c>
      <c r="G1149" s="200">
        <v>0</v>
      </c>
      <c r="H1149" s="201">
        <v>0</v>
      </c>
    </row>
    <row r="1150" spans="1:8" ht="18" hidden="1" customHeight="1" outlineLevel="1">
      <c r="A1150" s="4" t="s">
        <v>348</v>
      </c>
      <c r="B1150" s="195"/>
      <c r="C1150" s="199">
        <v>0</v>
      </c>
      <c r="D1150" s="199">
        <v>0</v>
      </c>
      <c r="E1150" s="199">
        <v>0</v>
      </c>
      <c r="F1150" s="200">
        <v>0</v>
      </c>
      <c r="G1150" s="200">
        <v>0</v>
      </c>
      <c r="H1150" s="201">
        <v>0</v>
      </c>
    </row>
    <row r="1151" spans="1:8" ht="18" hidden="1" customHeight="1" outlineLevel="1">
      <c r="A1151" s="4" t="s">
        <v>216</v>
      </c>
      <c r="B1151" s="195"/>
      <c r="C1151" s="199">
        <v>0</v>
      </c>
      <c r="D1151" s="199">
        <v>0</v>
      </c>
      <c r="E1151" s="199">
        <v>0</v>
      </c>
      <c r="F1151" s="200">
        <v>0</v>
      </c>
      <c r="G1151" s="200">
        <v>0</v>
      </c>
      <c r="H1151" s="201">
        <v>0</v>
      </c>
    </row>
    <row r="1152" spans="1:8" ht="18" hidden="1" customHeight="1" outlineLevel="1">
      <c r="A1152" s="4" t="s">
        <v>217</v>
      </c>
      <c r="B1152" s="195"/>
      <c r="C1152" s="199">
        <v>0</v>
      </c>
      <c r="D1152" s="199">
        <v>0</v>
      </c>
      <c r="E1152" s="199">
        <v>0</v>
      </c>
      <c r="F1152" s="200">
        <v>0</v>
      </c>
      <c r="G1152" s="200">
        <v>0</v>
      </c>
      <c r="H1152" s="201">
        <v>0</v>
      </c>
    </row>
    <row r="1153" spans="1:8" ht="18" hidden="1" customHeight="1" outlineLevel="1">
      <c r="A1153" s="4" t="s">
        <v>218</v>
      </c>
      <c r="B1153" s="195"/>
      <c r="C1153" s="199">
        <v>0</v>
      </c>
      <c r="D1153" s="199">
        <v>0</v>
      </c>
      <c r="E1153" s="199">
        <v>0</v>
      </c>
      <c r="F1153" s="200">
        <v>0</v>
      </c>
      <c r="G1153" s="200">
        <v>0</v>
      </c>
      <c r="H1153" s="201">
        <v>0</v>
      </c>
    </row>
    <row r="1154" spans="1:8" ht="18" hidden="1" customHeight="1" outlineLevel="1">
      <c r="A1154" s="4" t="s">
        <v>219</v>
      </c>
      <c r="B1154" s="195"/>
      <c r="C1154" s="199">
        <v>0</v>
      </c>
      <c r="D1154" s="199">
        <v>0</v>
      </c>
      <c r="E1154" s="199">
        <v>0</v>
      </c>
      <c r="F1154" s="200">
        <v>0</v>
      </c>
      <c r="G1154" s="200">
        <v>0</v>
      </c>
      <c r="H1154" s="201">
        <v>0</v>
      </c>
    </row>
    <row r="1155" spans="1:8" ht="18" hidden="1" customHeight="1" outlineLevel="1">
      <c r="A1155" s="4" t="s">
        <v>220</v>
      </c>
      <c r="B1155" s="195"/>
      <c r="C1155" s="199">
        <v>0</v>
      </c>
      <c r="D1155" s="199">
        <v>0</v>
      </c>
      <c r="E1155" s="199">
        <v>0</v>
      </c>
      <c r="F1155" s="200">
        <v>0</v>
      </c>
      <c r="G1155" s="200">
        <v>0</v>
      </c>
      <c r="H1155" s="201">
        <v>0</v>
      </c>
    </row>
    <row r="1156" spans="1:8" ht="18" hidden="1" customHeight="1" outlineLevel="1">
      <c r="A1156" s="4" t="s">
        <v>349</v>
      </c>
      <c r="B1156" s="195"/>
      <c r="C1156" s="199">
        <v>0</v>
      </c>
      <c r="D1156" s="199">
        <v>0</v>
      </c>
      <c r="E1156" s="199">
        <v>0</v>
      </c>
      <c r="F1156" s="200">
        <v>0</v>
      </c>
      <c r="G1156" s="200">
        <v>0</v>
      </c>
      <c r="H1156" s="201">
        <v>0</v>
      </c>
    </row>
    <row r="1157" spans="1:8" ht="18" hidden="1" customHeight="1" outlineLevel="1">
      <c r="A1157" s="4" t="s">
        <v>222</v>
      </c>
      <c r="B1157" s="195"/>
      <c r="C1157" s="199">
        <v>0</v>
      </c>
      <c r="D1157" s="199">
        <v>0</v>
      </c>
      <c r="E1157" s="199">
        <v>0</v>
      </c>
      <c r="F1157" s="200">
        <v>0</v>
      </c>
      <c r="G1157" s="200">
        <v>0</v>
      </c>
      <c r="H1157" s="201">
        <v>0</v>
      </c>
    </row>
    <row r="1158" spans="1:8" ht="18" hidden="1" customHeight="1" outlineLevel="1">
      <c r="A1158" s="4" t="s">
        <v>223</v>
      </c>
      <c r="B1158" s="195"/>
      <c r="C1158" s="199">
        <v>0</v>
      </c>
      <c r="D1158" s="199">
        <v>0</v>
      </c>
      <c r="E1158" s="199">
        <v>0</v>
      </c>
      <c r="F1158" s="200">
        <v>0</v>
      </c>
      <c r="G1158" s="200">
        <v>0</v>
      </c>
      <c r="H1158" s="201">
        <v>0</v>
      </c>
    </row>
    <row r="1159" spans="1:8" ht="18" hidden="1" customHeight="1" outlineLevel="1">
      <c r="A1159" s="4" t="s">
        <v>224</v>
      </c>
      <c r="B1159" s="195"/>
      <c r="C1159" s="199">
        <v>0</v>
      </c>
      <c r="D1159" s="199">
        <v>0</v>
      </c>
      <c r="E1159" s="199">
        <v>0</v>
      </c>
      <c r="F1159" s="200">
        <v>0</v>
      </c>
      <c r="G1159" s="200">
        <v>0</v>
      </c>
      <c r="H1159" s="201">
        <v>0</v>
      </c>
    </row>
    <row r="1160" spans="1:8" ht="18" hidden="1" customHeight="1" outlineLevel="1">
      <c r="A1160" s="4" t="s">
        <v>225</v>
      </c>
      <c r="B1160" s="195"/>
      <c r="C1160" s="196">
        <v>0</v>
      </c>
      <c r="D1160" s="196">
        <v>0</v>
      </c>
      <c r="E1160" s="196">
        <v>0</v>
      </c>
      <c r="F1160" s="197">
        <v>0</v>
      </c>
      <c r="G1160" s="197">
        <v>0</v>
      </c>
      <c r="H1160" s="198">
        <v>0</v>
      </c>
    </row>
    <row r="1161" spans="1:8" ht="18" customHeight="1" collapsed="1">
      <c r="A1161" s="4"/>
      <c r="B1161" s="195" t="s">
        <v>396</v>
      </c>
      <c r="C1161" s="199">
        <f t="shared" ref="C1161:H1161" si="45">SUM(C1137:C1160)</f>
        <v>0</v>
      </c>
      <c r="D1161" s="199">
        <f t="shared" si="45"/>
        <v>0</v>
      </c>
      <c r="E1161" s="199">
        <f t="shared" si="45"/>
        <v>0</v>
      </c>
      <c r="F1161" s="200">
        <f t="shared" si="45"/>
        <v>0</v>
      </c>
      <c r="G1161" s="200">
        <f t="shared" si="45"/>
        <v>0</v>
      </c>
      <c r="H1161" s="201">
        <f t="shared" si="45"/>
        <v>0</v>
      </c>
    </row>
    <row r="1162" spans="1:8" ht="18" hidden="1" customHeight="1" outlineLevel="1">
      <c r="A1162" s="4" t="s">
        <v>202</v>
      </c>
      <c r="B1162" s="195"/>
      <c r="C1162" s="196">
        <v>0</v>
      </c>
      <c r="D1162" s="196">
        <v>0</v>
      </c>
      <c r="E1162" s="196">
        <v>0</v>
      </c>
      <c r="F1162" s="197">
        <v>0</v>
      </c>
      <c r="G1162" s="197">
        <v>0</v>
      </c>
      <c r="H1162" s="198">
        <v>0</v>
      </c>
    </row>
    <row r="1163" spans="1:8" ht="18" hidden="1" customHeight="1" outlineLevel="1">
      <c r="A1163" s="4" t="s">
        <v>203</v>
      </c>
      <c r="B1163" s="195"/>
      <c r="C1163" s="196">
        <v>0</v>
      </c>
      <c r="D1163" s="196">
        <v>0</v>
      </c>
      <c r="E1163" s="196">
        <v>0</v>
      </c>
      <c r="F1163" s="197">
        <v>0</v>
      </c>
      <c r="G1163" s="197">
        <v>0</v>
      </c>
      <c r="H1163" s="198">
        <v>0</v>
      </c>
    </row>
    <row r="1164" spans="1:8" ht="18" hidden="1" customHeight="1" outlineLevel="1">
      <c r="A1164" s="4" t="s">
        <v>204</v>
      </c>
      <c r="B1164" s="195"/>
      <c r="C1164" s="196">
        <v>1</v>
      </c>
      <c r="D1164" s="196">
        <v>1</v>
      </c>
      <c r="E1164" s="196">
        <v>0</v>
      </c>
      <c r="F1164" s="197">
        <v>15000</v>
      </c>
      <c r="G1164" s="197">
        <v>-540.88</v>
      </c>
      <c r="H1164" s="198">
        <v>0</v>
      </c>
    </row>
    <row r="1165" spans="1:8" ht="18" hidden="1" customHeight="1" outlineLevel="1">
      <c r="A1165" s="4" t="s">
        <v>205</v>
      </c>
      <c r="B1165" s="195"/>
      <c r="C1165" s="196">
        <v>0</v>
      </c>
      <c r="D1165" s="196">
        <v>0</v>
      </c>
      <c r="E1165" s="196">
        <v>0</v>
      </c>
      <c r="F1165" s="197">
        <v>0</v>
      </c>
      <c r="G1165" s="197">
        <v>0</v>
      </c>
      <c r="H1165" s="198">
        <v>0</v>
      </c>
    </row>
    <row r="1166" spans="1:8" ht="18" hidden="1" customHeight="1" outlineLevel="1">
      <c r="A1166" s="4" t="s">
        <v>206</v>
      </c>
      <c r="B1166" s="195"/>
      <c r="C1166" s="196">
        <v>0</v>
      </c>
      <c r="D1166" s="196">
        <v>0</v>
      </c>
      <c r="E1166" s="196">
        <v>0</v>
      </c>
      <c r="F1166" s="197">
        <v>0</v>
      </c>
      <c r="G1166" s="197">
        <v>0</v>
      </c>
      <c r="H1166" s="198">
        <v>0</v>
      </c>
    </row>
    <row r="1167" spans="1:8" ht="18" hidden="1" customHeight="1" outlineLevel="1">
      <c r="A1167" s="4" t="s">
        <v>207</v>
      </c>
      <c r="B1167" s="195"/>
      <c r="C1167" s="196">
        <v>0</v>
      </c>
      <c r="D1167" s="196">
        <v>0</v>
      </c>
      <c r="E1167" s="196">
        <v>0</v>
      </c>
      <c r="F1167" s="197">
        <v>0</v>
      </c>
      <c r="G1167" s="197">
        <v>0</v>
      </c>
      <c r="H1167" s="198">
        <v>0</v>
      </c>
    </row>
    <row r="1168" spans="1:8" ht="18" hidden="1" customHeight="1" outlineLevel="1">
      <c r="A1168" s="4" t="s">
        <v>208</v>
      </c>
      <c r="B1168" s="195"/>
      <c r="C1168" s="196">
        <v>0</v>
      </c>
      <c r="D1168" s="196">
        <v>0</v>
      </c>
      <c r="E1168" s="196">
        <v>0</v>
      </c>
      <c r="F1168" s="197">
        <v>0</v>
      </c>
      <c r="G1168" s="197">
        <v>0</v>
      </c>
      <c r="H1168" s="198">
        <v>0</v>
      </c>
    </row>
    <row r="1169" spans="1:8" ht="18" hidden="1" customHeight="1" outlineLevel="1">
      <c r="A1169" s="4" t="s">
        <v>209</v>
      </c>
      <c r="B1169" s="195"/>
      <c r="C1169" s="196">
        <v>0</v>
      </c>
      <c r="D1169" s="196">
        <v>0</v>
      </c>
      <c r="E1169" s="196">
        <v>0</v>
      </c>
      <c r="F1169" s="197">
        <v>0</v>
      </c>
      <c r="G1169" s="197">
        <v>0</v>
      </c>
      <c r="H1169" s="198">
        <v>0</v>
      </c>
    </row>
    <row r="1170" spans="1:8" ht="18" hidden="1" customHeight="1" outlineLevel="1">
      <c r="A1170" s="4" t="s">
        <v>210</v>
      </c>
      <c r="B1170" s="195"/>
      <c r="C1170" s="196">
        <v>0</v>
      </c>
      <c r="D1170" s="196">
        <v>0</v>
      </c>
      <c r="E1170" s="196">
        <v>0</v>
      </c>
      <c r="F1170" s="197">
        <v>0</v>
      </c>
      <c r="G1170" s="197">
        <v>0</v>
      </c>
      <c r="H1170" s="198">
        <v>0</v>
      </c>
    </row>
    <row r="1171" spans="1:8" ht="18" hidden="1" customHeight="1" outlineLevel="1">
      <c r="A1171" s="4" t="s">
        <v>211</v>
      </c>
      <c r="B1171" s="195"/>
      <c r="C1171" s="196">
        <v>0</v>
      </c>
      <c r="D1171" s="196">
        <v>1</v>
      </c>
      <c r="E1171" s="196">
        <v>0</v>
      </c>
      <c r="F1171" s="197">
        <v>97500</v>
      </c>
      <c r="G1171" s="197">
        <v>656</v>
      </c>
      <c r="H1171" s="198">
        <v>0</v>
      </c>
    </row>
    <row r="1172" spans="1:8" ht="18" hidden="1" customHeight="1" outlineLevel="1">
      <c r="A1172" s="4" t="s">
        <v>212</v>
      </c>
      <c r="B1172" s="195"/>
      <c r="C1172" s="196">
        <v>0</v>
      </c>
      <c r="D1172" s="196">
        <v>0</v>
      </c>
      <c r="E1172" s="196">
        <v>0</v>
      </c>
      <c r="F1172" s="197">
        <v>0</v>
      </c>
      <c r="G1172" s="197">
        <v>0</v>
      </c>
      <c r="H1172" s="198">
        <v>0</v>
      </c>
    </row>
    <row r="1173" spans="1:8" ht="18" hidden="1" customHeight="1" outlineLevel="1">
      <c r="A1173" s="4" t="s">
        <v>213</v>
      </c>
      <c r="B1173" s="195"/>
      <c r="C1173" s="196">
        <v>0</v>
      </c>
      <c r="D1173" s="196">
        <v>0</v>
      </c>
      <c r="E1173" s="196">
        <v>0</v>
      </c>
      <c r="F1173" s="197">
        <v>0</v>
      </c>
      <c r="G1173" s="197">
        <v>0</v>
      </c>
      <c r="H1173" s="198">
        <v>0</v>
      </c>
    </row>
    <row r="1174" spans="1:8" ht="18" hidden="1" customHeight="1" outlineLevel="1">
      <c r="A1174" s="4" t="s">
        <v>214</v>
      </c>
      <c r="B1174" s="195"/>
      <c r="C1174" s="196">
        <v>0</v>
      </c>
      <c r="D1174" s="196">
        <v>0</v>
      </c>
      <c r="E1174" s="196">
        <v>0</v>
      </c>
      <c r="F1174" s="197">
        <v>0</v>
      </c>
      <c r="G1174" s="197">
        <v>0</v>
      </c>
      <c r="H1174" s="198">
        <v>0</v>
      </c>
    </row>
    <row r="1175" spans="1:8" ht="18" hidden="1" customHeight="1" outlineLevel="1">
      <c r="A1175" s="4" t="s">
        <v>348</v>
      </c>
      <c r="B1175" s="195"/>
      <c r="C1175" s="196">
        <v>0</v>
      </c>
      <c r="D1175" s="196">
        <v>0</v>
      </c>
      <c r="E1175" s="196">
        <v>0</v>
      </c>
      <c r="F1175" s="197">
        <v>0</v>
      </c>
      <c r="G1175" s="197">
        <v>0</v>
      </c>
      <c r="H1175" s="198">
        <v>0</v>
      </c>
    </row>
    <row r="1176" spans="1:8" ht="18" hidden="1" customHeight="1" outlineLevel="1">
      <c r="A1176" s="4" t="s">
        <v>216</v>
      </c>
      <c r="B1176" s="195"/>
      <c r="C1176" s="196">
        <v>0</v>
      </c>
      <c r="D1176" s="196">
        <v>0</v>
      </c>
      <c r="E1176" s="196">
        <v>0</v>
      </c>
      <c r="F1176" s="197">
        <v>0</v>
      </c>
      <c r="G1176" s="197">
        <v>0</v>
      </c>
      <c r="H1176" s="198">
        <v>0</v>
      </c>
    </row>
    <row r="1177" spans="1:8" ht="18" hidden="1" customHeight="1" outlineLevel="1">
      <c r="A1177" s="4" t="s">
        <v>217</v>
      </c>
      <c r="B1177" s="195"/>
      <c r="C1177" s="196">
        <v>0</v>
      </c>
      <c r="D1177" s="196">
        <v>0</v>
      </c>
      <c r="E1177" s="196">
        <v>0</v>
      </c>
      <c r="F1177" s="197">
        <v>0</v>
      </c>
      <c r="G1177" s="197">
        <v>0</v>
      </c>
      <c r="H1177" s="198">
        <v>0</v>
      </c>
    </row>
    <row r="1178" spans="1:8" ht="18" hidden="1" customHeight="1" outlineLevel="1">
      <c r="A1178" s="4" t="s">
        <v>218</v>
      </c>
      <c r="B1178" s="195"/>
      <c r="C1178" s="196">
        <v>0</v>
      </c>
      <c r="D1178" s="196">
        <v>0</v>
      </c>
      <c r="E1178" s="196">
        <v>0</v>
      </c>
      <c r="F1178" s="197">
        <v>0</v>
      </c>
      <c r="G1178" s="197">
        <v>0</v>
      </c>
      <c r="H1178" s="198">
        <v>0</v>
      </c>
    </row>
    <row r="1179" spans="1:8" ht="18" hidden="1" customHeight="1" outlineLevel="1">
      <c r="A1179" s="4" t="s">
        <v>219</v>
      </c>
      <c r="B1179" s="195"/>
      <c r="C1179" s="196">
        <v>0</v>
      </c>
      <c r="D1179" s="196">
        <v>0</v>
      </c>
      <c r="E1179" s="196">
        <v>0</v>
      </c>
      <c r="F1179" s="197">
        <v>0</v>
      </c>
      <c r="G1179" s="197">
        <v>0</v>
      </c>
      <c r="H1179" s="198">
        <v>0</v>
      </c>
    </row>
    <row r="1180" spans="1:8" ht="18" hidden="1" customHeight="1" outlineLevel="1">
      <c r="A1180" s="4" t="s">
        <v>220</v>
      </c>
      <c r="B1180" s="195"/>
      <c r="C1180" s="196">
        <v>0</v>
      </c>
      <c r="D1180" s="196">
        <v>0</v>
      </c>
      <c r="E1180" s="196">
        <v>0</v>
      </c>
      <c r="F1180" s="197">
        <v>0</v>
      </c>
      <c r="G1180" s="197">
        <v>0</v>
      </c>
      <c r="H1180" s="198">
        <v>0</v>
      </c>
    </row>
    <row r="1181" spans="1:8" ht="18" hidden="1" customHeight="1" outlineLevel="1">
      <c r="A1181" s="4" t="s">
        <v>349</v>
      </c>
      <c r="B1181" s="195"/>
      <c r="C1181" s="196">
        <v>0</v>
      </c>
      <c r="D1181" s="196">
        <v>0</v>
      </c>
      <c r="E1181" s="196">
        <v>0</v>
      </c>
      <c r="F1181" s="197">
        <v>0</v>
      </c>
      <c r="G1181" s="197">
        <v>0</v>
      </c>
      <c r="H1181" s="198">
        <v>0</v>
      </c>
    </row>
    <row r="1182" spans="1:8" ht="18" hidden="1" customHeight="1" outlineLevel="1">
      <c r="A1182" s="4" t="s">
        <v>222</v>
      </c>
      <c r="B1182" s="195"/>
      <c r="C1182" s="196">
        <v>0</v>
      </c>
      <c r="D1182" s="196">
        <v>0</v>
      </c>
      <c r="E1182" s="196">
        <v>0</v>
      </c>
      <c r="F1182" s="197">
        <v>0</v>
      </c>
      <c r="G1182" s="197">
        <v>0</v>
      </c>
      <c r="H1182" s="198">
        <v>0</v>
      </c>
    </row>
    <row r="1183" spans="1:8" ht="18" hidden="1" customHeight="1" outlineLevel="1">
      <c r="A1183" s="4" t="s">
        <v>223</v>
      </c>
      <c r="B1183" s="195"/>
      <c r="C1183" s="196">
        <v>0</v>
      </c>
      <c r="D1183" s="196">
        <v>0</v>
      </c>
      <c r="E1183" s="196">
        <v>0</v>
      </c>
      <c r="F1183" s="197">
        <v>0</v>
      </c>
      <c r="G1183" s="197">
        <v>0</v>
      </c>
      <c r="H1183" s="198">
        <v>0</v>
      </c>
    </row>
    <row r="1184" spans="1:8" ht="18" hidden="1" customHeight="1" outlineLevel="1">
      <c r="A1184" s="4" t="s">
        <v>224</v>
      </c>
      <c r="B1184" s="195"/>
      <c r="C1184" s="196">
        <v>0</v>
      </c>
      <c r="D1184" s="196">
        <v>0</v>
      </c>
      <c r="E1184" s="196">
        <v>0</v>
      </c>
      <c r="F1184" s="197">
        <v>0</v>
      </c>
      <c r="G1184" s="197">
        <v>0</v>
      </c>
      <c r="H1184" s="198">
        <v>0</v>
      </c>
    </row>
    <row r="1185" spans="1:8" ht="18" hidden="1" customHeight="1" outlineLevel="1">
      <c r="A1185" s="4" t="s">
        <v>225</v>
      </c>
      <c r="B1185" s="195"/>
      <c r="C1185" s="196">
        <v>0</v>
      </c>
      <c r="D1185" s="196">
        <v>0</v>
      </c>
      <c r="E1185" s="196">
        <v>0</v>
      </c>
      <c r="F1185" s="197">
        <v>0</v>
      </c>
      <c r="G1185" s="197">
        <v>0</v>
      </c>
      <c r="H1185" s="198">
        <v>0</v>
      </c>
    </row>
    <row r="1186" spans="1:8" ht="18" customHeight="1" collapsed="1">
      <c r="A1186" s="4"/>
      <c r="B1186" s="195" t="s">
        <v>397</v>
      </c>
      <c r="C1186" s="199">
        <f t="shared" ref="C1186:H1186" si="46">SUM(C1162:C1185)</f>
        <v>1</v>
      </c>
      <c r="D1186" s="199">
        <f t="shared" si="46"/>
        <v>2</v>
      </c>
      <c r="E1186" s="199">
        <f t="shared" si="46"/>
        <v>0</v>
      </c>
      <c r="F1186" s="200">
        <f t="shared" si="46"/>
        <v>112500</v>
      </c>
      <c r="G1186" s="200">
        <f t="shared" si="46"/>
        <v>115.12</v>
      </c>
      <c r="H1186" s="201">
        <f t="shared" si="46"/>
        <v>0</v>
      </c>
    </row>
    <row r="1187" spans="1:8" ht="18" hidden="1" customHeight="1" outlineLevel="1">
      <c r="A1187" s="4" t="s">
        <v>202</v>
      </c>
      <c r="B1187" s="195"/>
      <c r="C1187" s="196">
        <v>0</v>
      </c>
      <c r="D1187" s="196">
        <v>0</v>
      </c>
      <c r="E1187" s="196">
        <v>0</v>
      </c>
      <c r="F1187" s="197">
        <v>0</v>
      </c>
      <c r="G1187" s="197">
        <v>0</v>
      </c>
      <c r="H1187" s="198">
        <v>0</v>
      </c>
    </row>
    <row r="1188" spans="1:8" ht="18" hidden="1" customHeight="1" outlineLevel="1">
      <c r="A1188" s="4" t="s">
        <v>203</v>
      </c>
      <c r="B1188" s="195"/>
      <c r="C1188" s="196">
        <v>12</v>
      </c>
      <c r="D1188" s="196">
        <v>8</v>
      </c>
      <c r="E1188" s="196">
        <v>0</v>
      </c>
      <c r="F1188" s="197">
        <v>117500</v>
      </c>
      <c r="G1188" s="197">
        <v>229260.95</v>
      </c>
      <c r="H1188" s="198">
        <v>0</v>
      </c>
    </row>
    <row r="1189" spans="1:8" ht="18" hidden="1" customHeight="1" outlineLevel="1">
      <c r="A1189" s="4" t="s">
        <v>204</v>
      </c>
      <c r="B1189" s="195"/>
      <c r="C1189" s="196">
        <v>0</v>
      </c>
      <c r="D1189" s="196">
        <v>0</v>
      </c>
      <c r="E1189" s="196">
        <v>0</v>
      </c>
      <c r="F1189" s="197">
        <v>0</v>
      </c>
      <c r="G1189" s="197">
        <v>0</v>
      </c>
      <c r="H1189" s="198">
        <v>0</v>
      </c>
    </row>
    <row r="1190" spans="1:8" ht="18" hidden="1" customHeight="1" outlineLevel="1">
      <c r="A1190" s="4" t="s">
        <v>205</v>
      </c>
      <c r="B1190" s="195"/>
      <c r="C1190" s="196">
        <v>0</v>
      </c>
      <c r="D1190" s="196">
        <v>0</v>
      </c>
      <c r="E1190" s="196">
        <v>0</v>
      </c>
      <c r="F1190" s="197">
        <v>0</v>
      </c>
      <c r="G1190" s="197">
        <v>0</v>
      </c>
      <c r="H1190" s="198">
        <v>0</v>
      </c>
    </row>
    <row r="1191" spans="1:8" ht="18" hidden="1" customHeight="1" outlineLevel="1">
      <c r="A1191" s="4" t="s">
        <v>206</v>
      </c>
      <c r="B1191" s="195"/>
      <c r="C1191" s="196">
        <v>0</v>
      </c>
      <c r="D1191" s="196">
        <v>0</v>
      </c>
      <c r="E1191" s="196">
        <v>0</v>
      </c>
      <c r="F1191" s="197">
        <v>0</v>
      </c>
      <c r="G1191" s="197">
        <v>0</v>
      </c>
      <c r="H1191" s="198">
        <v>0</v>
      </c>
    </row>
    <row r="1192" spans="1:8" ht="18" hidden="1" customHeight="1" outlineLevel="1">
      <c r="A1192" s="4" t="s">
        <v>207</v>
      </c>
      <c r="B1192" s="195"/>
      <c r="C1192" s="196">
        <v>0</v>
      </c>
      <c r="D1192" s="196">
        <v>0</v>
      </c>
      <c r="E1192" s="196">
        <v>0</v>
      </c>
      <c r="F1192" s="197">
        <v>0</v>
      </c>
      <c r="G1192" s="197">
        <v>0</v>
      </c>
      <c r="H1192" s="198">
        <v>0</v>
      </c>
    </row>
    <row r="1193" spans="1:8" ht="18" hidden="1" customHeight="1" outlineLevel="1">
      <c r="A1193" s="4" t="s">
        <v>208</v>
      </c>
      <c r="B1193" s="195"/>
      <c r="C1193" s="196">
        <v>0</v>
      </c>
      <c r="D1193" s="196">
        <v>0</v>
      </c>
      <c r="E1193" s="196">
        <v>0</v>
      </c>
      <c r="F1193" s="197">
        <v>0</v>
      </c>
      <c r="G1193" s="197">
        <v>0</v>
      </c>
      <c r="H1193" s="198">
        <v>0</v>
      </c>
    </row>
    <row r="1194" spans="1:8" ht="18" hidden="1" customHeight="1" outlineLevel="1">
      <c r="A1194" s="4" t="s">
        <v>209</v>
      </c>
      <c r="B1194" s="195"/>
      <c r="C1194" s="196">
        <v>0</v>
      </c>
      <c r="D1194" s="196">
        <v>0</v>
      </c>
      <c r="E1194" s="196">
        <v>0</v>
      </c>
      <c r="F1194" s="197">
        <v>0</v>
      </c>
      <c r="G1194" s="197">
        <v>0</v>
      </c>
      <c r="H1194" s="198">
        <v>0</v>
      </c>
    </row>
    <row r="1195" spans="1:8" ht="18" hidden="1" customHeight="1" outlineLevel="1">
      <c r="A1195" s="4" t="s">
        <v>210</v>
      </c>
      <c r="B1195" s="195"/>
      <c r="C1195" s="196">
        <v>0</v>
      </c>
      <c r="D1195" s="196">
        <v>0</v>
      </c>
      <c r="E1195" s="196">
        <v>0</v>
      </c>
      <c r="F1195" s="197">
        <v>0</v>
      </c>
      <c r="G1195" s="197">
        <v>0</v>
      </c>
      <c r="H1195" s="198">
        <v>0</v>
      </c>
    </row>
    <row r="1196" spans="1:8" ht="18" hidden="1" customHeight="1" outlineLevel="1">
      <c r="A1196" s="4" t="s">
        <v>211</v>
      </c>
      <c r="B1196" s="195"/>
      <c r="C1196" s="196">
        <v>6</v>
      </c>
      <c r="D1196" s="196">
        <v>5</v>
      </c>
      <c r="E1196" s="196">
        <v>0</v>
      </c>
      <c r="F1196" s="197">
        <v>-272053</v>
      </c>
      <c r="G1196" s="197">
        <v>18318</v>
      </c>
      <c r="H1196" s="198">
        <v>0</v>
      </c>
    </row>
    <row r="1197" spans="1:8" ht="18" hidden="1" customHeight="1" outlineLevel="1">
      <c r="A1197" s="4" t="s">
        <v>212</v>
      </c>
      <c r="B1197" s="195"/>
      <c r="C1197" s="196">
        <v>0</v>
      </c>
      <c r="D1197" s="196">
        <v>0</v>
      </c>
      <c r="E1197" s="196">
        <v>0</v>
      </c>
      <c r="F1197" s="197">
        <v>0</v>
      </c>
      <c r="G1197" s="197">
        <v>0</v>
      </c>
      <c r="H1197" s="198">
        <v>0</v>
      </c>
    </row>
    <row r="1198" spans="1:8" ht="18" hidden="1" customHeight="1" outlineLevel="1">
      <c r="A1198" s="4" t="s">
        <v>213</v>
      </c>
      <c r="B1198" s="195"/>
      <c r="C1198" s="196">
        <v>0</v>
      </c>
      <c r="D1198" s="196">
        <v>0</v>
      </c>
      <c r="E1198" s="196">
        <v>0</v>
      </c>
      <c r="F1198" s="197">
        <v>0</v>
      </c>
      <c r="G1198" s="197">
        <v>0</v>
      </c>
      <c r="H1198" s="198">
        <v>0</v>
      </c>
    </row>
    <row r="1199" spans="1:8" ht="18" hidden="1" customHeight="1" outlineLevel="1">
      <c r="A1199" s="4" t="s">
        <v>214</v>
      </c>
      <c r="B1199" s="195"/>
      <c r="C1199" s="196">
        <v>0</v>
      </c>
      <c r="D1199" s="196">
        <v>0</v>
      </c>
      <c r="E1199" s="196">
        <v>0</v>
      </c>
      <c r="F1199" s="197">
        <v>0</v>
      </c>
      <c r="G1199" s="197">
        <v>0</v>
      </c>
      <c r="H1199" s="198">
        <v>0</v>
      </c>
    </row>
    <row r="1200" spans="1:8" ht="18" hidden="1" customHeight="1" outlineLevel="1">
      <c r="A1200" s="4" t="s">
        <v>348</v>
      </c>
      <c r="B1200" s="195"/>
      <c r="C1200" s="196">
        <v>0</v>
      </c>
      <c r="D1200" s="196">
        <v>0</v>
      </c>
      <c r="E1200" s="196">
        <v>0</v>
      </c>
      <c r="F1200" s="197">
        <v>0</v>
      </c>
      <c r="G1200" s="197">
        <v>0</v>
      </c>
      <c r="H1200" s="198">
        <v>0</v>
      </c>
    </row>
    <row r="1201" spans="1:8" ht="18" hidden="1" customHeight="1" outlineLevel="1">
      <c r="A1201" s="4" t="s">
        <v>216</v>
      </c>
      <c r="B1201" s="195"/>
      <c r="C1201" s="196">
        <v>0</v>
      </c>
      <c r="D1201" s="196">
        <v>0</v>
      </c>
      <c r="E1201" s="196">
        <v>0</v>
      </c>
      <c r="F1201" s="197">
        <v>0</v>
      </c>
      <c r="G1201" s="197">
        <v>0</v>
      </c>
      <c r="H1201" s="198">
        <v>0</v>
      </c>
    </row>
    <row r="1202" spans="1:8" ht="18" hidden="1" customHeight="1" outlineLevel="1">
      <c r="A1202" s="4" t="s">
        <v>217</v>
      </c>
      <c r="B1202" s="195"/>
      <c r="C1202" s="196">
        <v>0</v>
      </c>
      <c r="D1202" s="196">
        <v>0</v>
      </c>
      <c r="E1202" s="196">
        <v>0</v>
      </c>
      <c r="F1202" s="197">
        <v>0</v>
      </c>
      <c r="G1202" s="197">
        <v>0</v>
      </c>
      <c r="H1202" s="198">
        <v>0</v>
      </c>
    </row>
    <row r="1203" spans="1:8" ht="18" hidden="1" customHeight="1" outlineLevel="1">
      <c r="A1203" s="4" t="s">
        <v>218</v>
      </c>
      <c r="B1203" s="195"/>
      <c r="C1203" s="196">
        <v>0</v>
      </c>
      <c r="D1203" s="196">
        <v>0</v>
      </c>
      <c r="E1203" s="196">
        <v>0</v>
      </c>
      <c r="F1203" s="197">
        <v>0</v>
      </c>
      <c r="G1203" s="197">
        <v>0</v>
      </c>
      <c r="H1203" s="198">
        <v>0</v>
      </c>
    </row>
    <row r="1204" spans="1:8" ht="18" hidden="1" customHeight="1" outlineLevel="1">
      <c r="A1204" s="4" t="s">
        <v>219</v>
      </c>
      <c r="B1204" s="195"/>
      <c r="C1204" s="196">
        <v>0</v>
      </c>
      <c r="D1204" s="196">
        <v>0</v>
      </c>
      <c r="E1204" s="196">
        <v>0</v>
      </c>
      <c r="F1204" s="197">
        <v>0</v>
      </c>
      <c r="G1204" s="197">
        <v>0</v>
      </c>
      <c r="H1204" s="198">
        <v>0</v>
      </c>
    </row>
    <row r="1205" spans="1:8" ht="18" hidden="1" customHeight="1" outlineLevel="1">
      <c r="A1205" s="4" t="s">
        <v>220</v>
      </c>
      <c r="B1205" s="195"/>
      <c r="C1205" s="196">
        <v>0</v>
      </c>
      <c r="D1205" s="196">
        <v>0</v>
      </c>
      <c r="E1205" s="196">
        <v>0</v>
      </c>
      <c r="F1205" s="197">
        <v>0</v>
      </c>
      <c r="G1205" s="197">
        <v>0</v>
      </c>
      <c r="H1205" s="198">
        <v>0</v>
      </c>
    </row>
    <row r="1206" spans="1:8" ht="18" hidden="1" customHeight="1" outlineLevel="1">
      <c r="A1206" s="4" t="s">
        <v>349</v>
      </c>
      <c r="B1206" s="195"/>
      <c r="C1206" s="196">
        <v>0</v>
      </c>
      <c r="D1206" s="196">
        <v>0</v>
      </c>
      <c r="E1206" s="196">
        <v>0</v>
      </c>
      <c r="F1206" s="197">
        <v>0</v>
      </c>
      <c r="G1206" s="197">
        <v>0</v>
      </c>
      <c r="H1206" s="198">
        <v>0</v>
      </c>
    </row>
    <row r="1207" spans="1:8" ht="18" hidden="1" customHeight="1" outlineLevel="1">
      <c r="A1207" s="4" t="s">
        <v>222</v>
      </c>
      <c r="B1207" s="195"/>
      <c r="C1207" s="196">
        <v>0</v>
      </c>
      <c r="D1207" s="196">
        <v>0</v>
      </c>
      <c r="E1207" s="196">
        <v>0</v>
      </c>
      <c r="F1207" s="197">
        <v>-136</v>
      </c>
      <c r="G1207" s="197">
        <v>-26</v>
      </c>
      <c r="H1207" s="198">
        <v>630</v>
      </c>
    </row>
    <row r="1208" spans="1:8" ht="18" hidden="1" customHeight="1" outlineLevel="1">
      <c r="A1208" s="4" t="s">
        <v>223</v>
      </c>
      <c r="B1208" s="195"/>
      <c r="C1208" s="196">
        <v>1</v>
      </c>
      <c r="D1208" s="196">
        <v>0</v>
      </c>
      <c r="E1208" s="196">
        <v>0</v>
      </c>
      <c r="F1208" s="197">
        <v>11250</v>
      </c>
      <c r="G1208" s="197">
        <v>0</v>
      </c>
      <c r="H1208" s="198">
        <v>0</v>
      </c>
    </row>
    <row r="1209" spans="1:8" ht="18" hidden="1" customHeight="1" outlineLevel="1">
      <c r="A1209" s="4" t="s">
        <v>224</v>
      </c>
      <c r="B1209" s="195"/>
      <c r="C1209" s="196">
        <v>0</v>
      </c>
      <c r="D1209" s="196">
        <v>0</v>
      </c>
      <c r="E1209" s="196">
        <v>0</v>
      </c>
      <c r="F1209" s="197">
        <v>0</v>
      </c>
      <c r="G1209" s="197">
        <v>0</v>
      </c>
      <c r="H1209" s="198">
        <v>0</v>
      </c>
    </row>
    <row r="1210" spans="1:8" ht="18" hidden="1" customHeight="1" outlineLevel="1">
      <c r="A1210" s="4" t="s">
        <v>225</v>
      </c>
      <c r="B1210" s="195"/>
      <c r="C1210" s="196">
        <v>0</v>
      </c>
      <c r="D1210" s="196">
        <v>0</v>
      </c>
      <c r="E1210" s="196">
        <v>0</v>
      </c>
      <c r="F1210" s="197">
        <v>0</v>
      </c>
      <c r="G1210" s="197">
        <v>0</v>
      </c>
      <c r="H1210" s="198">
        <v>0</v>
      </c>
    </row>
    <row r="1211" spans="1:8" ht="18" customHeight="1" collapsed="1">
      <c r="A1211" s="4"/>
      <c r="B1211" s="195" t="s">
        <v>398</v>
      </c>
      <c r="C1211" s="199">
        <f t="shared" ref="C1211:H1211" si="47">SUM(C1187:C1210)</f>
        <v>19</v>
      </c>
      <c r="D1211" s="199">
        <f t="shared" si="47"/>
        <v>13</v>
      </c>
      <c r="E1211" s="199">
        <f t="shared" si="47"/>
        <v>0</v>
      </c>
      <c r="F1211" s="200">
        <f t="shared" si="47"/>
        <v>-143439</v>
      </c>
      <c r="G1211" s="200">
        <f t="shared" si="47"/>
        <v>247552.95</v>
      </c>
      <c r="H1211" s="201">
        <f t="shared" si="47"/>
        <v>630</v>
      </c>
    </row>
    <row r="1212" spans="1:8" ht="18" hidden="1" customHeight="1" outlineLevel="1">
      <c r="A1212" s="4" t="s">
        <v>202</v>
      </c>
      <c r="B1212" s="195"/>
      <c r="C1212" s="196">
        <v>0</v>
      </c>
      <c r="D1212" s="196">
        <v>0</v>
      </c>
      <c r="E1212" s="196">
        <v>0</v>
      </c>
      <c r="F1212" s="197">
        <v>0</v>
      </c>
      <c r="G1212" s="197">
        <v>0</v>
      </c>
      <c r="H1212" s="198">
        <v>0</v>
      </c>
    </row>
    <row r="1213" spans="1:8" ht="18" hidden="1" customHeight="1" outlineLevel="1">
      <c r="A1213" s="4" t="s">
        <v>203</v>
      </c>
      <c r="B1213" s="195"/>
      <c r="C1213" s="196">
        <v>0</v>
      </c>
      <c r="D1213" s="196">
        <v>0</v>
      </c>
      <c r="E1213" s="196">
        <v>0</v>
      </c>
      <c r="F1213" s="197">
        <v>0</v>
      </c>
      <c r="G1213" s="197">
        <v>0</v>
      </c>
      <c r="H1213" s="198">
        <v>0</v>
      </c>
    </row>
    <row r="1214" spans="1:8" ht="18" hidden="1" customHeight="1" outlineLevel="1">
      <c r="A1214" s="4" t="s">
        <v>204</v>
      </c>
      <c r="B1214" s="195"/>
      <c r="C1214" s="196">
        <v>0</v>
      </c>
      <c r="D1214" s="196">
        <v>0</v>
      </c>
      <c r="E1214" s="196">
        <v>0</v>
      </c>
      <c r="F1214" s="197">
        <v>0</v>
      </c>
      <c r="G1214" s="197">
        <v>0</v>
      </c>
      <c r="H1214" s="198">
        <v>0</v>
      </c>
    </row>
    <row r="1215" spans="1:8" ht="18" hidden="1" customHeight="1" outlineLevel="1">
      <c r="A1215" s="4" t="s">
        <v>205</v>
      </c>
      <c r="B1215" s="195"/>
      <c r="C1215" s="196">
        <v>0</v>
      </c>
      <c r="D1215" s="196">
        <v>0</v>
      </c>
      <c r="E1215" s="196">
        <v>0</v>
      </c>
      <c r="F1215" s="197">
        <v>0</v>
      </c>
      <c r="G1215" s="197">
        <v>0</v>
      </c>
      <c r="H1215" s="198">
        <v>0</v>
      </c>
    </row>
    <row r="1216" spans="1:8" ht="18" hidden="1" customHeight="1" outlineLevel="1">
      <c r="A1216" s="4" t="s">
        <v>206</v>
      </c>
      <c r="B1216" s="195"/>
      <c r="C1216" s="196">
        <v>0</v>
      </c>
      <c r="D1216" s="196">
        <v>0</v>
      </c>
      <c r="E1216" s="196">
        <v>0</v>
      </c>
      <c r="F1216" s="197">
        <v>0</v>
      </c>
      <c r="G1216" s="197">
        <v>0</v>
      </c>
      <c r="H1216" s="198">
        <v>0</v>
      </c>
    </row>
    <row r="1217" spans="1:8" ht="18" hidden="1" customHeight="1" outlineLevel="1">
      <c r="A1217" s="4" t="s">
        <v>207</v>
      </c>
      <c r="B1217" s="195"/>
      <c r="C1217" s="196">
        <v>0</v>
      </c>
      <c r="D1217" s="196">
        <v>0</v>
      </c>
      <c r="E1217" s="196">
        <v>0</v>
      </c>
      <c r="F1217" s="197">
        <v>0</v>
      </c>
      <c r="G1217" s="197">
        <v>0</v>
      </c>
      <c r="H1217" s="198">
        <v>0</v>
      </c>
    </row>
    <row r="1218" spans="1:8" ht="18" hidden="1" customHeight="1" outlineLevel="1">
      <c r="A1218" s="4" t="s">
        <v>208</v>
      </c>
      <c r="B1218" s="195"/>
      <c r="C1218" s="196">
        <v>0</v>
      </c>
      <c r="D1218" s="196">
        <v>0</v>
      </c>
      <c r="E1218" s="196">
        <v>0</v>
      </c>
      <c r="F1218" s="197">
        <v>0</v>
      </c>
      <c r="G1218" s="197">
        <v>0</v>
      </c>
      <c r="H1218" s="198">
        <v>0</v>
      </c>
    </row>
    <row r="1219" spans="1:8" ht="18" hidden="1" customHeight="1" outlineLevel="1">
      <c r="A1219" s="4" t="s">
        <v>209</v>
      </c>
      <c r="B1219" s="195"/>
      <c r="C1219" s="196">
        <v>0</v>
      </c>
      <c r="D1219" s="196">
        <v>2</v>
      </c>
      <c r="E1219" s="196">
        <v>0</v>
      </c>
      <c r="F1219" s="197">
        <v>-2000</v>
      </c>
      <c r="G1219" s="197">
        <v>6847</v>
      </c>
      <c r="H1219" s="198">
        <v>0</v>
      </c>
    </row>
    <row r="1220" spans="1:8" ht="18" hidden="1" customHeight="1" outlineLevel="1">
      <c r="A1220" s="4" t="s">
        <v>210</v>
      </c>
      <c r="B1220" s="195"/>
      <c r="C1220" s="196">
        <v>0</v>
      </c>
      <c r="D1220" s="196">
        <v>0</v>
      </c>
      <c r="E1220" s="196">
        <v>0</v>
      </c>
      <c r="F1220" s="197">
        <v>0</v>
      </c>
      <c r="G1220" s="197">
        <v>0</v>
      </c>
      <c r="H1220" s="198">
        <v>0</v>
      </c>
    </row>
    <row r="1221" spans="1:8" ht="18" hidden="1" customHeight="1" outlineLevel="1">
      <c r="A1221" s="4" t="s">
        <v>211</v>
      </c>
      <c r="B1221" s="195"/>
      <c r="C1221" s="196">
        <v>3</v>
      </c>
      <c r="D1221" s="196">
        <v>5</v>
      </c>
      <c r="E1221" s="196">
        <v>0</v>
      </c>
      <c r="F1221" s="197">
        <v>193500</v>
      </c>
      <c r="G1221" s="197">
        <v>42207.15</v>
      </c>
      <c r="H1221" s="198">
        <v>0</v>
      </c>
    </row>
    <row r="1222" spans="1:8" ht="18" hidden="1" customHeight="1" outlineLevel="1">
      <c r="A1222" s="4" t="s">
        <v>212</v>
      </c>
      <c r="B1222" s="195"/>
      <c r="C1222" s="196">
        <v>0</v>
      </c>
      <c r="D1222" s="196">
        <v>0</v>
      </c>
      <c r="E1222" s="196">
        <v>0</v>
      </c>
      <c r="F1222" s="197">
        <v>0</v>
      </c>
      <c r="G1222" s="197">
        <v>0</v>
      </c>
      <c r="H1222" s="198">
        <v>0</v>
      </c>
    </row>
    <row r="1223" spans="1:8" ht="18" hidden="1" customHeight="1" outlineLevel="1">
      <c r="A1223" s="4" t="s">
        <v>213</v>
      </c>
      <c r="B1223" s="195"/>
      <c r="C1223" s="196">
        <v>0</v>
      </c>
      <c r="D1223" s="196">
        <v>0</v>
      </c>
      <c r="E1223" s="196">
        <v>0</v>
      </c>
      <c r="F1223" s="197">
        <v>0</v>
      </c>
      <c r="G1223" s="197">
        <v>0</v>
      </c>
      <c r="H1223" s="198">
        <v>0</v>
      </c>
    </row>
    <row r="1224" spans="1:8" ht="18" hidden="1" customHeight="1" outlineLevel="1">
      <c r="A1224" s="4" t="s">
        <v>214</v>
      </c>
      <c r="B1224" s="195"/>
      <c r="C1224" s="196">
        <v>0</v>
      </c>
      <c r="D1224" s="196">
        <v>0</v>
      </c>
      <c r="E1224" s="196">
        <v>0</v>
      </c>
      <c r="F1224" s="197">
        <v>0</v>
      </c>
      <c r="G1224" s="197">
        <v>0</v>
      </c>
      <c r="H1224" s="198">
        <v>0</v>
      </c>
    </row>
    <row r="1225" spans="1:8" ht="18" hidden="1" customHeight="1" outlineLevel="1">
      <c r="A1225" s="4" t="s">
        <v>348</v>
      </c>
      <c r="B1225" s="195"/>
      <c r="C1225" s="196">
        <v>0</v>
      </c>
      <c r="D1225" s="196">
        <v>0</v>
      </c>
      <c r="E1225" s="196">
        <v>0</v>
      </c>
      <c r="F1225" s="197">
        <v>0</v>
      </c>
      <c r="G1225" s="197">
        <v>0</v>
      </c>
      <c r="H1225" s="198">
        <v>0</v>
      </c>
    </row>
    <row r="1226" spans="1:8" ht="18" hidden="1" customHeight="1" outlineLevel="1">
      <c r="A1226" s="4" t="s">
        <v>216</v>
      </c>
      <c r="B1226" s="195"/>
      <c r="C1226" s="196">
        <v>0</v>
      </c>
      <c r="D1226" s="196">
        <v>0</v>
      </c>
      <c r="E1226" s="196">
        <v>0</v>
      </c>
      <c r="F1226" s="197">
        <v>0</v>
      </c>
      <c r="G1226" s="197">
        <v>0</v>
      </c>
      <c r="H1226" s="198">
        <v>0</v>
      </c>
    </row>
    <row r="1227" spans="1:8" ht="18" hidden="1" customHeight="1" outlineLevel="1">
      <c r="A1227" s="4" t="s">
        <v>217</v>
      </c>
      <c r="B1227" s="195"/>
      <c r="C1227" s="196">
        <v>0</v>
      </c>
      <c r="D1227" s="196">
        <v>0</v>
      </c>
      <c r="E1227" s="196">
        <v>0</v>
      </c>
      <c r="F1227" s="197">
        <v>0</v>
      </c>
      <c r="G1227" s="197">
        <v>0</v>
      </c>
      <c r="H1227" s="198">
        <v>0</v>
      </c>
    </row>
    <row r="1228" spans="1:8" ht="18" hidden="1" customHeight="1" outlineLevel="1">
      <c r="A1228" s="4" t="s">
        <v>218</v>
      </c>
      <c r="B1228" s="195"/>
      <c r="C1228" s="196">
        <v>0</v>
      </c>
      <c r="D1228" s="196">
        <v>0</v>
      </c>
      <c r="E1228" s="196">
        <v>0</v>
      </c>
      <c r="F1228" s="197">
        <v>0</v>
      </c>
      <c r="G1228" s="197">
        <v>0</v>
      </c>
      <c r="H1228" s="198">
        <v>0</v>
      </c>
    </row>
    <row r="1229" spans="1:8" ht="18" hidden="1" customHeight="1" outlineLevel="1">
      <c r="A1229" s="4" t="s">
        <v>219</v>
      </c>
      <c r="B1229" s="195"/>
      <c r="C1229" s="196">
        <v>0</v>
      </c>
      <c r="D1229" s="196">
        <v>0</v>
      </c>
      <c r="E1229" s="196">
        <v>0</v>
      </c>
      <c r="F1229" s="197">
        <v>0</v>
      </c>
      <c r="G1229" s="197">
        <v>0</v>
      </c>
      <c r="H1229" s="198">
        <v>0</v>
      </c>
    </row>
    <row r="1230" spans="1:8" ht="18" hidden="1" customHeight="1" outlineLevel="1">
      <c r="A1230" s="4" t="s">
        <v>220</v>
      </c>
      <c r="B1230" s="195"/>
      <c r="C1230" s="196">
        <v>0</v>
      </c>
      <c r="D1230" s="196">
        <v>0</v>
      </c>
      <c r="E1230" s="196">
        <v>0</v>
      </c>
      <c r="F1230" s="197">
        <v>0</v>
      </c>
      <c r="G1230" s="197">
        <v>0</v>
      </c>
      <c r="H1230" s="198">
        <v>0</v>
      </c>
    </row>
    <row r="1231" spans="1:8" ht="18" hidden="1" customHeight="1" outlineLevel="1">
      <c r="A1231" s="4" t="s">
        <v>349</v>
      </c>
      <c r="B1231" s="195"/>
      <c r="C1231" s="196">
        <v>0</v>
      </c>
      <c r="D1231" s="196">
        <v>0</v>
      </c>
      <c r="E1231" s="196">
        <v>0</v>
      </c>
      <c r="F1231" s="197">
        <v>0</v>
      </c>
      <c r="G1231" s="197">
        <v>0</v>
      </c>
      <c r="H1231" s="198">
        <v>0</v>
      </c>
    </row>
    <row r="1232" spans="1:8" ht="18" hidden="1" customHeight="1" outlineLevel="1">
      <c r="A1232" s="4" t="s">
        <v>222</v>
      </c>
      <c r="B1232" s="195"/>
      <c r="C1232" s="196">
        <v>0</v>
      </c>
      <c r="D1232" s="196">
        <v>0</v>
      </c>
      <c r="E1232" s="196">
        <v>0</v>
      </c>
      <c r="F1232" s="197">
        <v>0</v>
      </c>
      <c r="G1232" s="197">
        <v>0</v>
      </c>
      <c r="H1232" s="198">
        <v>0</v>
      </c>
    </row>
    <row r="1233" spans="1:8" ht="18" hidden="1" customHeight="1" outlineLevel="1">
      <c r="A1233" s="4" t="s">
        <v>223</v>
      </c>
      <c r="B1233" s="195"/>
      <c r="C1233" s="196">
        <v>0</v>
      </c>
      <c r="D1233" s="196">
        <v>0</v>
      </c>
      <c r="E1233" s="196">
        <v>0</v>
      </c>
      <c r="F1233" s="197">
        <v>0</v>
      </c>
      <c r="G1233" s="197">
        <v>0</v>
      </c>
      <c r="H1233" s="198">
        <v>0</v>
      </c>
    </row>
    <row r="1234" spans="1:8" ht="18" hidden="1" customHeight="1" outlineLevel="1">
      <c r="A1234" s="4" t="s">
        <v>224</v>
      </c>
      <c r="B1234" s="195"/>
      <c r="C1234" s="196">
        <v>0</v>
      </c>
      <c r="D1234" s="196">
        <v>0</v>
      </c>
      <c r="E1234" s="196">
        <v>0</v>
      </c>
      <c r="F1234" s="197">
        <v>0</v>
      </c>
      <c r="G1234" s="197">
        <v>0</v>
      </c>
      <c r="H1234" s="198">
        <v>0</v>
      </c>
    </row>
    <row r="1235" spans="1:8" ht="18" hidden="1" customHeight="1" outlineLevel="1">
      <c r="A1235" s="4" t="s">
        <v>225</v>
      </c>
      <c r="B1235" s="195"/>
      <c r="C1235" s="196">
        <v>0</v>
      </c>
      <c r="D1235" s="196">
        <v>0</v>
      </c>
      <c r="E1235" s="196">
        <v>0</v>
      </c>
      <c r="F1235" s="197">
        <v>0</v>
      </c>
      <c r="G1235" s="197">
        <v>0</v>
      </c>
      <c r="H1235" s="198">
        <v>0</v>
      </c>
    </row>
    <row r="1236" spans="1:8" ht="18" customHeight="1" collapsed="1">
      <c r="A1236" s="4"/>
      <c r="B1236" s="195" t="s">
        <v>399</v>
      </c>
      <c r="C1236" s="199">
        <f t="shared" ref="C1236:H1236" si="48">SUM(C1212:C1235)</f>
        <v>3</v>
      </c>
      <c r="D1236" s="199">
        <f t="shared" si="48"/>
        <v>7</v>
      </c>
      <c r="E1236" s="199">
        <f t="shared" si="48"/>
        <v>0</v>
      </c>
      <c r="F1236" s="200">
        <f t="shared" si="48"/>
        <v>191500</v>
      </c>
      <c r="G1236" s="200">
        <f t="shared" si="48"/>
        <v>49054.15</v>
      </c>
      <c r="H1236" s="201">
        <f t="shared" si="48"/>
        <v>0</v>
      </c>
    </row>
    <row r="1237" spans="1:8" ht="18" hidden="1" customHeight="1" outlineLevel="1">
      <c r="A1237" s="4" t="s">
        <v>202</v>
      </c>
      <c r="B1237" s="195"/>
      <c r="C1237" s="196">
        <v>0</v>
      </c>
      <c r="D1237" s="196">
        <v>0</v>
      </c>
      <c r="E1237" s="196">
        <v>0</v>
      </c>
      <c r="F1237" s="197">
        <v>0</v>
      </c>
      <c r="G1237" s="197">
        <v>0</v>
      </c>
      <c r="H1237" s="198">
        <v>0</v>
      </c>
    </row>
    <row r="1238" spans="1:8" ht="18" hidden="1" customHeight="1" outlineLevel="1">
      <c r="A1238" s="4" t="s">
        <v>203</v>
      </c>
      <c r="B1238" s="195"/>
      <c r="C1238" s="196">
        <v>0</v>
      </c>
      <c r="D1238" s="196">
        <v>0</v>
      </c>
      <c r="E1238" s="196">
        <v>0</v>
      </c>
      <c r="F1238" s="197">
        <v>0</v>
      </c>
      <c r="G1238" s="197">
        <v>0</v>
      </c>
      <c r="H1238" s="198">
        <v>0</v>
      </c>
    </row>
    <row r="1239" spans="1:8" ht="18" hidden="1" customHeight="1" outlineLevel="1">
      <c r="A1239" s="4" t="s">
        <v>204</v>
      </c>
      <c r="B1239" s="195"/>
      <c r="C1239" s="196">
        <v>0</v>
      </c>
      <c r="D1239" s="196">
        <v>0</v>
      </c>
      <c r="E1239" s="196">
        <v>0</v>
      </c>
      <c r="F1239" s="197">
        <v>0</v>
      </c>
      <c r="G1239" s="197">
        <v>0</v>
      </c>
      <c r="H1239" s="198">
        <v>0</v>
      </c>
    </row>
    <row r="1240" spans="1:8" ht="18" hidden="1" customHeight="1" outlineLevel="1">
      <c r="A1240" s="4" t="s">
        <v>205</v>
      </c>
      <c r="B1240" s="195"/>
      <c r="C1240" s="196">
        <v>0</v>
      </c>
      <c r="D1240" s="196">
        <v>0</v>
      </c>
      <c r="E1240" s="196">
        <v>0</v>
      </c>
      <c r="F1240" s="197">
        <v>0</v>
      </c>
      <c r="G1240" s="197">
        <v>0</v>
      </c>
      <c r="H1240" s="198">
        <v>0</v>
      </c>
    </row>
    <row r="1241" spans="1:8" ht="18" hidden="1" customHeight="1" outlineLevel="1">
      <c r="A1241" s="4" t="s">
        <v>206</v>
      </c>
      <c r="B1241" s="195"/>
      <c r="C1241" s="196">
        <v>0</v>
      </c>
      <c r="D1241" s="196">
        <v>0</v>
      </c>
      <c r="E1241" s="196">
        <v>0</v>
      </c>
      <c r="F1241" s="197">
        <v>0</v>
      </c>
      <c r="G1241" s="197">
        <v>0</v>
      </c>
      <c r="H1241" s="198">
        <v>0</v>
      </c>
    </row>
    <row r="1242" spans="1:8" ht="18" hidden="1" customHeight="1" outlineLevel="1">
      <c r="A1242" s="4" t="s">
        <v>207</v>
      </c>
      <c r="B1242" s="195"/>
      <c r="C1242" s="196">
        <v>0</v>
      </c>
      <c r="D1242" s="196">
        <v>0</v>
      </c>
      <c r="E1242" s="196">
        <v>0</v>
      </c>
      <c r="F1242" s="197">
        <v>0</v>
      </c>
      <c r="G1242" s="197">
        <v>0</v>
      </c>
      <c r="H1242" s="198">
        <v>0</v>
      </c>
    </row>
    <row r="1243" spans="1:8" ht="18" hidden="1" customHeight="1" outlineLevel="1">
      <c r="A1243" s="4" t="s">
        <v>208</v>
      </c>
      <c r="B1243" s="195"/>
      <c r="C1243" s="196">
        <v>0</v>
      </c>
      <c r="D1243" s="196">
        <v>0</v>
      </c>
      <c r="E1243" s="196">
        <v>0</v>
      </c>
      <c r="F1243" s="197">
        <v>0</v>
      </c>
      <c r="G1243" s="197">
        <v>0</v>
      </c>
      <c r="H1243" s="198">
        <v>0</v>
      </c>
    </row>
    <row r="1244" spans="1:8" ht="18" hidden="1" customHeight="1" outlineLevel="1">
      <c r="A1244" s="4" t="s">
        <v>209</v>
      </c>
      <c r="B1244" s="195"/>
      <c r="C1244" s="196">
        <v>0</v>
      </c>
      <c r="D1244" s="196">
        <v>1</v>
      </c>
      <c r="E1244" s="196">
        <v>0</v>
      </c>
      <c r="F1244" s="197">
        <v>0</v>
      </c>
      <c r="G1244" s="197">
        <v>220.5</v>
      </c>
      <c r="H1244" s="198">
        <v>0</v>
      </c>
    </row>
    <row r="1245" spans="1:8" ht="18" hidden="1" customHeight="1" outlineLevel="1">
      <c r="A1245" s="4" t="s">
        <v>210</v>
      </c>
      <c r="B1245" s="195"/>
      <c r="C1245" s="196">
        <v>0</v>
      </c>
      <c r="D1245" s="196">
        <v>0</v>
      </c>
      <c r="E1245" s="196">
        <v>0</v>
      </c>
      <c r="F1245" s="197">
        <v>0</v>
      </c>
      <c r="G1245" s="197">
        <v>0</v>
      </c>
      <c r="H1245" s="198">
        <v>0</v>
      </c>
    </row>
    <row r="1246" spans="1:8" ht="18" hidden="1" customHeight="1" outlineLevel="1">
      <c r="A1246" s="4" t="s">
        <v>211</v>
      </c>
      <c r="B1246" s="195"/>
      <c r="C1246" s="196">
        <v>0</v>
      </c>
      <c r="D1246" s="196">
        <v>0</v>
      </c>
      <c r="E1246" s="196">
        <v>0</v>
      </c>
      <c r="F1246" s="197">
        <v>0</v>
      </c>
      <c r="G1246" s="197">
        <v>0</v>
      </c>
      <c r="H1246" s="198">
        <v>0</v>
      </c>
    </row>
    <row r="1247" spans="1:8" ht="18" hidden="1" customHeight="1" outlineLevel="1">
      <c r="A1247" s="4" t="s">
        <v>212</v>
      </c>
      <c r="B1247" s="195"/>
      <c r="C1247" s="196">
        <v>0</v>
      </c>
      <c r="D1247" s="196">
        <v>0</v>
      </c>
      <c r="E1247" s="196">
        <v>0</v>
      </c>
      <c r="F1247" s="197">
        <v>0</v>
      </c>
      <c r="G1247" s="197">
        <v>0</v>
      </c>
      <c r="H1247" s="198">
        <v>0</v>
      </c>
    </row>
    <row r="1248" spans="1:8" ht="18" hidden="1" customHeight="1" outlineLevel="1">
      <c r="A1248" s="4" t="s">
        <v>213</v>
      </c>
      <c r="B1248" s="195"/>
      <c r="C1248" s="196">
        <v>0</v>
      </c>
      <c r="D1248" s="196">
        <v>0</v>
      </c>
      <c r="E1248" s="196">
        <v>0</v>
      </c>
      <c r="F1248" s="197">
        <v>0</v>
      </c>
      <c r="G1248" s="197">
        <v>0</v>
      </c>
      <c r="H1248" s="198">
        <v>0</v>
      </c>
    </row>
    <row r="1249" spans="1:8" ht="18" hidden="1" customHeight="1" outlineLevel="1">
      <c r="A1249" s="4" t="s">
        <v>214</v>
      </c>
      <c r="B1249" s="195"/>
      <c r="C1249" s="196">
        <v>0</v>
      </c>
      <c r="D1249" s="196">
        <v>0</v>
      </c>
      <c r="E1249" s="196">
        <v>0</v>
      </c>
      <c r="F1249" s="197">
        <v>0</v>
      </c>
      <c r="G1249" s="197">
        <v>0</v>
      </c>
      <c r="H1249" s="198">
        <v>0</v>
      </c>
    </row>
    <row r="1250" spans="1:8" ht="18" hidden="1" customHeight="1" outlineLevel="1">
      <c r="A1250" s="4" t="s">
        <v>348</v>
      </c>
      <c r="B1250" s="195"/>
      <c r="C1250" s="196">
        <v>0</v>
      </c>
      <c r="D1250" s="196">
        <v>0</v>
      </c>
      <c r="E1250" s="196">
        <v>0</v>
      </c>
      <c r="F1250" s="197">
        <v>0</v>
      </c>
      <c r="G1250" s="197">
        <v>0</v>
      </c>
      <c r="H1250" s="198">
        <v>0</v>
      </c>
    </row>
    <row r="1251" spans="1:8" ht="18" hidden="1" customHeight="1" outlineLevel="1">
      <c r="A1251" s="4" t="s">
        <v>216</v>
      </c>
      <c r="B1251" s="195"/>
      <c r="C1251" s="196">
        <v>0</v>
      </c>
      <c r="D1251" s="196">
        <v>0</v>
      </c>
      <c r="E1251" s="196">
        <v>0</v>
      </c>
      <c r="F1251" s="197">
        <v>0</v>
      </c>
      <c r="G1251" s="197">
        <v>0</v>
      </c>
      <c r="H1251" s="198">
        <v>0</v>
      </c>
    </row>
    <row r="1252" spans="1:8" ht="18" hidden="1" customHeight="1" outlineLevel="1">
      <c r="A1252" s="4" t="s">
        <v>217</v>
      </c>
      <c r="B1252" s="195"/>
      <c r="C1252" s="196">
        <v>0</v>
      </c>
      <c r="D1252" s="196">
        <v>0</v>
      </c>
      <c r="E1252" s="196">
        <v>0</v>
      </c>
      <c r="F1252" s="197">
        <v>0</v>
      </c>
      <c r="G1252" s="197">
        <v>0</v>
      </c>
      <c r="H1252" s="198">
        <v>0</v>
      </c>
    </row>
    <row r="1253" spans="1:8" ht="18" hidden="1" customHeight="1" outlineLevel="1">
      <c r="A1253" s="4" t="s">
        <v>218</v>
      </c>
      <c r="B1253" s="195"/>
      <c r="C1253" s="196">
        <v>0</v>
      </c>
      <c r="D1253" s="196">
        <v>0</v>
      </c>
      <c r="E1253" s="196">
        <v>0</v>
      </c>
      <c r="F1253" s="197">
        <v>0</v>
      </c>
      <c r="G1253" s="197">
        <v>0</v>
      </c>
      <c r="H1253" s="198">
        <v>0</v>
      </c>
    </row>
    <row r="1254" spans="1:8" ht="18" hidden="1" customHeight="1" outlineLevel="1">
      <c r="A1254" s="4" t="s">
        <v>219</v>
      </c>
      <c r="B1254" s="195"/>
      <c r="C1254" s="196">
        <v>0</v>
      </c>
      <c r="D1254" s="196">
        <v>0</v>
      </c>
      <c r="E1254" s="196">
        <v>0</v>
      </c>
      <c r="F1254" s="197">
        <v>0</v>
      </c>
      <c r="G1254" s="197">
        <v>0</v>
      </c>
      <c r="H1254" s="198">
        <v>0</v>
      </c>
    </row>
    <row r="1255" spans="1:8" ht="18" hidden="1" customHeight="1" outlineLevel="1">
      <c r="A1255" s="4" t="s">
        <v>220</v>
      </c>
      <c r="B1255" s="195"/>
      <c r="C1255" s="196">
        <v>0</v>
      </c>
      <c r="D1255" s="196">
        <v>0</v>
      </c>
      <c r="E1255" s="196">
        <v>0</v>
      </c>
      <c r="F1255" s="197">
        <v>0</v>
      </c>
      <c r="G1255" s="197">
        <v>0</v>
      </c>
      <c r="H1255" s="198">
        <v>0</v>
      </c>
    </row>
    <row r="1256" spans="1:8" ht="18" hidden="1" customHeight="1" outlineLevel="1">
      <c r="A1256" s="4" t="s">
        <v>349</v>
      </c>
      <c r="B1256" s="195"/>
      <c r="C1256" s="196">
        <v>0</v>
      </c>
      <c r="D1256" s="196">
        <v>0</v>
      </c>
      <c r="E1256" s="196">
        <v>0</v>
      </c>
      <c r="F1256" s="197">
        <v>0</v>
      </c>
      <c r="G1256" s="197">
        <v>0</v>
      </c>
      <c r="H1256" s="198">
        <v>0</v>
      </c>
    </row>
    <row r="1257" spans="1:8" ht="18" hidden="1" customHeight="1" outlineLevel="1">
      <c r="A1257" s="4" t="s">
        <v>222</v>
      </c>
      <c r="B1257" s="195"/>
      <c r="C1257" s="196">
        <v>0</v>
      </c>
      <c r="D1257" s="196">
        <v>0</v>
      </c>
      <c r="E1257" s="196">
        <v>0</v>
      </c>
      <c r="F1257" s="197">
        <v>0</v>
      </c>
      <c r="G1257" s="197">
        <v>0</v>
      </c>
      <c r="H1257" s="198">
        <v>0</v>
      </c>
    </row>
    <row r="1258" spans="1:8" ht="18" hidden="1" customHeight="1" outlineLevel="1">
      <c r="A1258" s="4" t="s">
        <v>223</v>
      </c>
      <c r="B1258" s="195"/>
      <c r="C1258" s="196">
        <v>0</v>
      </c>
      <c r="D1258" s="196">
        <v>0</v>
      </c>
      <c r="E1258" s="196">
        <v>0</v>
      </c>
      <c r="F1258" s="197">
        <v>0</v>
      </c>
      <c r="G1258" s="197">
        <v>0</v>
      </c>
      <c r="H1258" s="198">
        <v>0</v>
      </c>
    </row>
    <row r="1259" spans="1:8" ht="18" hidden="1" customHeight="1" outlineLevel="1">
      <c r="A1259" s="4" t="s">
        <v>224</v>
      </c>
      <c r="B1259" s="195"/>
      <c r="C1259" s="196">
        <v>0</v>
      </c>
      <c r="D1259" s="196">
        <v>0</v>
      </c>
      <c r="E1259" s="196">
        <v>0</v>
      </c>
      <c r="F1259" s="197">
        <v>0</v>
      </c>
      <c r="G1259" s="197">
        <v>0</v>
      </c>
      <c r="H1259" s="198">
        <v>0</v>
      </c>
    </row>
    <row r="1260" spans="1:8" ht="18" hidden="1" customHeight="1" outlineLevel="1">
      <c r="A1260" s="4" t="s">
        <v>225</v>
      </c>
      <c r="B1260" s="195"/>
      <c r="C1260" s="196">
        <v>0</v>
      </c>
      <c r="D1260" s="196">
        <v>0</v>
      </c>
      <c r="E1260" s="196">
        <v>0</v>
      </c>
      <c r="F1260" s="197">
        <v>0</v>
      </c>
      <c r="G1260" s="197">
        <v>0</v>
      </c>
      <c r="H1260" s="198">
        <v>0</v>
      </c>
    </row>
    <row r="1261" spans="1:8" ht="18" customHeight="1" collapsed="1">
      <c r="A1261" s="4"/>
      <c r="B1261" s="195" t="s">
        <v>400</v>
      </c>
      <c r="C1261" s="199">
        <f t="shared" ref="C1261:H1261" si="49">SUM(C1237:C1260)</f>
        <v>0</v>
      </c>
      <c r="D1261" s="199">
        <f t="shared" si="49"/>
        <v>1</v>
      </c>
      <c r="E1261" s="199">
        <f t="shared" si="49"/>
        <v>0</v>
      </c>
      <c r="F1261" s="200">
        <f t="shared" si="49"/>
        <v>0</v>
      </c>
      <c r="G1261" s="200">
        <f t="shared" si="49"/>
        <v>220.5</v>
      </c>
      <c r="H1261" s="201">
        <f t="shared" si="49"/>
        <v>0</v>
      </c>
    </row>
    <row r="1262" spans="1:8" ht="18" hidden="1" customHeight="1" outlineLevel="1">
      <c r="A1262" s="4" t="s">
        <v>202</v>
      </c>
      <c r="B1262" s="195"/>
      <c r="C1262" s="199">
        <v>0</v>
      </c>
      <c r="D1262" s="199">
        <v>0</v>
      </c>
      <c r="E1262" s="199">
        <v>0</v>
      </c>
      <c r="F1262" s="200">
        <v>0</v>
      </c>
      <c r="G1262" s="200">
        <v>0</v>
      </c>
      <c r="H1262" s="201">
        <v>0</v>
      </c>
    </row>
    <row r="1263" spans="1:8" ht="18" hidden="1" customHeight="1" outlineLevel="1">
      <c r="A1263" s="4" t="s">
        <v>203</v>
      </c>
      <c r="B1263" s="195"/>
      <c r="C1263" s="199">
        <v>0</v>
      </c>
      <c r="D1263" s="199">
        <v>0</v>
      </c>
      <c r="E1263" s="199">
        <v>0</v>
      </c>
      <c r="F1263" s="200">
        <v>0</v>
      </c>
      <c r="G1263" s="200">
        <v>0</v>
      </c>
      <c r="H1263" s="201">
        <v>0</v>
      </c>
    </row>
    <row r="1264" spans="1:8" ht="18" hidden="1" customHeight="1" outlineLevel="1">
      <c r="A1264" s="4" t="s">
        <v>204</v>
      </c>
      <c r="B1264" s="195"/>
      <c r="C1264" s="199">
        <v>0</v>
      </c>
      <c r="D1264" s="199">
        <v>0</v>
      </c>
      <c r="E1264" s="199">
        <v>0</v>
      </c>
      <c r="F1264" s="200">
        <v>0</v>
      </c>
      <c r="G1264" s="200">
        <v>0</v>
      </c>
      <c r="H1264" s="201">
        <v>0</v>
      </c>
    </row>
    <row r="1265" spans="1:8" ht="18" hidden="1" customHeight="1" outlineLevel="1">
      <c r="A1265" s="4" t="s">
        <v>205</v>
      </c>
      <c r="B1265" s="195"/>
      <c r="C1265" s="199">
        <v>0</v>
      </c>
      <c r="D1265" s="199">
        <v>0</v>
      </c>
      <c r="E1265" s="199">
        <v>0</v>
      </c>
      <c r="F1265" s="200">
        <v>0</v>
      </c>
      <c r="G1265" s="200">
        <v>0</v>
      </c>
      <c r="H1265" s="201">
        <v>0</v>
      </c>
    </row>
    <row r="1266" spans="1:8" ht="18" hidden="1" customHeight="1" outlineLevel="1">
      <c r="A1266" s="4" t="s">
        <v>206</v>
      </c>
      <c r="B1266" s="195"/>
      <c r="C1266" s="199">
        <v>0</v>
      </c>
      <c r="D1266" s="199">
        <v>0</v>
      </c>
      <c r="E1266" s="199">
        <v>0</v>
      </c>
      <c r="F1266" s="200">
        <v>0</v>
      </c>
      <c r="G1266" s="200">
        <v>0</v>
      </c>
      <c r="H1266" s="201">
        <v>0</v>
      </c>
    </row>
    <row r="1267" spans="1:8" ht="18" hidden="1" customHeight="1" outlineLevel="1">
      <c r="A1267" s="4" t="s">
        <v>207</v>
      </c>
      <c r="B1267" s="195"/>
      <c r="C1267" s="199">
        <v>0</v>
      </c>
      <c r="D1267" s="199">
        <v>0</v>
      </c>
      <c r="E1267" s="199">
        <v>0</v>
      </c>
      <c r="F1267" s="200">
        <v>0</v>
      </c>
      <c r="G1267" s="200">
        <v>0</v>
      </c>
      <c r="H1267" s="201">
        <v>0</v>
      </c>
    </row>
    <row r="1268" spans="1:8" ht="18" hidden="1" customHeight="1" outlineLevel="1">
      <c r="A1268" s="4" t="s">
        <v>208</v>
      </c>
      <c r="B1268" s="195"/>
      <c r="C1268" s="199">
        <v>0</v>
      </c>
      <c r="D1268" s="199">
        <v>0</v>
      </c>
      <c r="E1268" s="199">
        <v>0</v>
      </c>
      <c r="F1268" s="200">
        <v>0</v>
      </c>
      <c r="G1268" s="200">
        <v>0</v>
      </c>
      <c r="H1268" s="201">
        <v>0</v>
      </c>
    </row>
    <row r="1269" spans="1:8" ht="18" hidden="1" customHeight="1" outlineLevel="1">
      <c r="A1269" s="4" t="s">
        <v>209</v>
      </c>
      <c r="B1269" s="195"/>
      <c r="C1269" s="199">
        <v>0</v>
      </c>
      <c r="D1269" s="199">
        <v>0</v>
      </c>
      <c r="E1269" s="199">
        <v>0</v>
      </c>
      <c r="F1269" s="200">
        <v>0</v>
      </c>
      <c r="G1269" s="200">
        <v>0</v>
      </c>
      <c r="H1269" s="201">
        <v>0</v>
      </c>
    </row>
    <row r="1270" spans="1:8" ht="18" hidden="1" customHeight="1" outlineLevel="1">
      <c r="A1270" s="4" t="s">
        <v>210</v>
      </c>
      <c r="B1270" s="195"/>
      <c r="C1270" s="199">
        <v>0</v>
      </c>
      <c r="D1270" s="199">
        <v>0</v>
      </c>
      <c r="E1270" s="199">
        <v>0</v>
      </c>
      <c r="F1270" s="200">
        <v>0</v>
      </c>
      <c r="G1270" s="200">
        <v>0</v>
      </c>
      <c r="H1270" s="201">
        <v>0</v>
      </c>
    </row>
    <row r="1271" spans="1:8" ht="18" hidden="1" customHeight="1" outlineLevel="1">
      <c r="A1271" s="4" t="s">
        <v>211</v>
      </c>
      <c r="B1271" s="195"/>
      <c r="C1271" s="199">
        <v>0</v>
      </c>
      <c r="D1271" s="199">
        <v>0</v>
      </c>
      <c r="E1271" s="199">
        <v>0</v>
      </c>
      <c r="F1271" s="200">
        <v>0</v>
      </c>
      <c r="G1271" s="200">
        <v>0</v>
      </c>
      <c r="H1271" s="201">
        <v>0</v>
      </c>
    </row>
    <row r="1272" spans="1:8" ht="18" hidden="1" customHeight="1" outlineLevel="1">
      <c r="A1272" s="4" t="s">
        <v>212</v>
      </c>
      <c r="B1272" s="195"/>
      <c r="C1272" s="199">
        <v>0</v>
      </c>
      <c r="D1272" s="199">
        <v>0</v>
      </c>
      <c r="E1272" s="199">
        <v>0</v>
      </c>
      <c r="F1272" s="200">
        <v>0</v>
      </c>
      <c r="G1272" s="200">
        <v>0</v>
      </c>
      <c r="H1272" s="201">
        <v>0</v>
      </c>
    </row>
    <row r="1273" spans="1:8" ht="18" hidden="1" customHeight="1" outlineLevel="1">
      <c r="A1273" s="4" t="s">
        <v>213</v>
      </c>
      <c r="B1273" s="195"/>
      <c r="C1273" s="199">
        <v>0</v>
      </c>
      <c r="D1273" s="199">
        <v>0</v>
      </c>
      <c r="E1273" s="199">
        <v>0</v>
      </c>
      <c r="F1273" s="200">
        <v>0</v>
      </c>
      <c r="G1273" s="200">
        <v>0</v>
      </c>
      <c r="H1273" s="201">
        <v>0</v>
      </c>
    </row>
    <row r="1274" spans="1:8" ht="18" hidden="1" customHeight="1" outlineLevel="1">
      <c r="A1274" s="4" t="s">
        <v>214</v>
      </c>
      <c r="B1274" s="195"/>
      <c r="C1274" s="199">
        <v>0</v>
      </c>
      <c r="D1274" s="199">
        <v>0</v>
      </c>
      <c r="E1274" s="199">
        <v>0</v>
      </c>
      <c r="F1274" s="200">
        <v>0</v>
      </c>
      <c r="G1274" s="200">
        <v>2710.3445249999995</v>
      </c>
      <c r="H1274" s="201">
        <v>0</v>
      </c>
    </row>
    <row r="1275" spans="1:8" ht="18" hidden="1" customHeight="1" outlineLevel="1">
      <c r="A1275" s="4" t="s">
        <v>348</v>
      </c>
      <c r="B1275" s="195"/>
      <c r="C1275" s="199">
        <v>0</v>
      </c>
      <c r="D1275" s="199">
        <v>0</v>
      </c>
      <c r="E1275" s="199">
        <v>0</v>
      </c>
      <c r="F1275" s="200">
        <v>0</v>
      </c>
      <c r="G1275" s="200">
        <v>0</v>
      </c>
      <c r="H1275" s="201">
        <v>0</v>
      </c>
    </row>
    <row r="1276" spans="1:8" ht="18" hidden="1" customHeight="1" outlineLevel="1">
      <c r="A1276" s="4" t="s">
        <v>216</v>
      </c>
      <c r="B1276" s="195"/>
      <c r="C1276" s="199">
        <v>0</v>
      </c>
      <c r="D1276" s="199">
        <v>0</v>
      </c>
      <c r="E1276" s="199">
        <v>0</v>
      </c>
      <c r="F1276" s="200">
        <v>0</v>
      </c>
      <c r="G1276" s="200">
        <v>0</v>
      </c>
      <c r="H1276" s="201">
        <v>0</v>
      </c>
    </row>
    <row r="1277" spans="1:8" ht="18" hidden="1" customHeight="1" outlineLevel="1">
      <c r="A1277" s="4" t="s">
        <v>217</v>
      </c>
      <c r="B1277" s="195"/>
      <c r="C1277" s="199">
        <v>0</v>
      </c>
      <c r="D1277" s="199">
        <v>0</v>
      </c>
      <c r="E1277" s="199">
        <v>0</v>
      </c>
      <c r="F1277" s="200">
        <v>0</v>
      </c>
      <c r="G1277" s="200">
        <v>0</v>
      </c>
      <c r="H1277" s="201">
        <v>0</v>
      </c>
    </row>
    <row r="1278" spans="1:8" ht="18" hidden="1" customHeight="1" outlineLevel="1">
      <c r="A1278" s="4" t="s">
        <v>218</v>
      </c>
      <c r="B1278" s="195"/>
      <c r="C1278" s="199">
        <v>0</v>
      </c>
      <c r="D1278" s="199">
        <v>0</v>
      </c>
      <c r="E1278" s="199">
        <v>0</v>
      </c>
      <c r="F1278" s="200">
        <v>0</v>
      </c>
      <c r="G1278" s="200">
        <v>0</v>
      </c>
      <c r="H1278" s="201">
        <v>0</v>
      </c>
    </row>
    <row r="1279" spans="1:8" ht="18" hidden="1" customHeight="1" outlineLevel="1">
      <c r="A1279" s="4" t="s">
        <v>219</v>
      </c>
      <c r="B1279" s="195"/>
      <c r="C1279" s="199">
        <v>0</v>
      </c>
      <c r="D1279" s="199">
        <v>0</v>
      </c>
      <c r="E1279" s="199">
        <v>0</v>
      </c>
      <c r="F1279" s="200">
        <v>0</v>
      </c>
      <c r="G1279" s="200">
        <v>0</v>
      </c>
      <c r="H1279" s="201">
        <v>0</v>
      </c>
    </row>
    <row r="1280" spans="1:8" ht="18" hidden="1" customHeight="1" outlineLevel="1">
      <c r="A1280" s="4" t="s">
        <v>220</v>
      </c>
      <c r="B1280" s="195"/>
      <c r="C1280" s="199">
        <v>0</v>
      </c>
      <c r="D1280" s="199">
        <v>0</v>
      </c>
      <c r="E1280" s="199">
        <v>0</v>
      </c>
      <c r="F1280" s="200">
        <v>0</v>
      </c>
      <c r="G1280" s="200">
        <v>0</v>
      </c>
      <c r="H1280" s="201">
        <v>0</v>
      </c>
    </row>
    <row r="1281" spans="1:8" ht="18" hidden="1" customHeight="1" outlineLevel="1">
      <c r="A1281" s="4" t="s">
        <v>349</v>
      </c>
      <c r="B1281" s="195"/>
      <c r="C1281" s="199">
        <v>0</v>
      </c>
      <c r="D1281" s="199">
        <v>0</v>
      </c>
      <c r="E1281" s="199">
        <v>0</v>
      </c>
      <c r="F1281" s="200">
        <v>0</v>
      </c>
      <c r="G1281" s="200">
        <v>0</v>
      </c>
      <c r="H1281" s="201">
        <v>0</v>
      </c>
    </row>
    <row r="1282" spans="1:8" ht="18" hidden="1" customHeight="1" outlineLevel="1">
      <c r="A1282" s="4" t="s">
        <v>222</v>
      </c>
      <c r="B1282" s="195"/>
      <c r="C1282" s="199">
        <v>0</v>
      </c>
      <c r="D1282" s="199">
        <v>0</v>
      </c>
      <c r="E1282" s="199">
        <v>0</v>
      </c>
      <c r="F1282" s="200">
        <v>0</v>
      </c>
      <c r="G1282" s="200">
        <v>0</v>
      </c>
      <c r="H1282" s="201">
        <v>0</v>
      </c>
    </row>
    <row r="1283" spans="1:8" ht="18" hidden="1" customHeight="1" outlineLevel="1">
      <c r="A1283" s="4" t="s">
        <v>223</v>
      </c>
      <c r="B1283" s="195"/>
      <c r="C1283" s="199">
        <v>0</v>
      </c>
      <c r="D1283" s="199">
        <v>0</v>
      </c>
      <c r="E1283" s="199">
        <v>0</v>
      </c>
      <c r="F1283" s="200">
        <v>0</v>
      </c>
      <c r="G1283" s="200">
        <v>0</v>
      </c>
      <c r="H1283" s="201">
        <v>0</v>
      </c>
    </row>
    <row r="1284" spans="1:8" ht="18" hidden="1" customHeight="1" outlineLevel="1">
      <c r="A1284" s="4" t="s">
        <v>224</v>
      </c>
      <c r="B1284" s="195"/>
      <c r="C1284" s="199">
        <v>0</v>
      </c>
      <c r="D1284" s="199">
        <v>0</v>
      </c>
      <c r="E1284" s="199">
        <v>0</v>
      </c>
      <c r="F1284" s="200">
        <v>0</v>
      </c>
      <c r="G1284" s="200">
        <v>0</v>
      </c>
      <c r="H1284" s="201">
        <v>0</v>
      </c>
    </row>
    <row r="1285" spans="1:8" ht="18" hidden="1" customHeight="1" outlineLevel="1">
      <c r="A1285" s="4" t="s">
        <v>225</v>
      </c>
      <c r="B1285" s="195"/>
      <c r="C1285" s="199">
        <v>0</v>
      </c>
      <c r="D1285" s="199">
        <v>0</v>
      </c>
      <c r="E1285" s="199">
        <v>0</v>
      </c>
      <c r="F1285" s="200">
        <v>0</v>
      </c>
      <c r="G1285" s="200">
        <v>0</v>
      </c>
      <c r="H1285" s="201">
        <v>0</v>
      </c>
    </row>
    <row r="1286" spans="1:8" ht="18" customHeight="1" collapsed="1">
      <c r="A1286" s="4"/>
      <c r="B1286" s="195" t="s">
        <v>401</v>
      </c>
      <c r="C1286" s="199">
        <f t="shared" ref="C1286:H1286" si="50">SUM(C1262:C1285)</f>
        <v>0</v>
      </c>
      <c r="D1286" s="199">
        <f t="shared" si="50"/>
        <v>0</v>
      </c>
      <c r="E1286" s="199">
        <f t="shared" si="50"/>
        <v>0</v>
      </c>
      <c r="F1286" s="200">
        <f t="shared" si="50"/>
        <v>0</v>
      </c>
      <c r="G1286" s="200">
        <f t="shared" si="50"/>
        <v>2710.3445249999995</v>
      </c>
      <c r="H1286" s="201">
        <f t="shared" si="50"/>
        <v>0</v>
      </c>
    </row>
    <row r="1287" spans="1:8" ht="18" hidden="1" customHeight="1" outlineLevel="1">
      <c r="A1287" s="4" t="s">
        <v>202</v>
      </c>
      <c r="B1287" s="195"/>
      <c r="C1287" s="196">
        <v>0</v>
      </c>
      <c r="D1287" s="196">
        <v>0</v>
      </c>
      <c r="E1287" s="196">
        <v>0</v>
      </c>
      <c r="F1287" s="197">
        <v>0</v>
      </c>
      <c r="G1287" s="197">
        <v>0</v>
      </c>
      <c r="H1287" s="198">
        <v>0</v>
      </c>
    </row>
    <row r="1288" spans="1:8" ht="18" hidden="1" customHeight="1" outlineLevel="1">
      <c r="A1288" s="4" t="s">
        <v>203</v>
      </c>
      <c r="B1288" s="195"/>
      <c r="C1288" s="196">
        <v>2</v>
      </c>
      <c r="D1288" s="196">
        <v>0</v>
      </c>
      <c r="E1288" s="196">
        <v>0</v>
      </c>
      <c r="F1288" s="197">
        <v>0</v>
      </c>
      <c r="G1288" s="197">
        <v>0</v>
      </c>
      <c r="H1288" s="198">
        <v>0</v>
      </c>
    </row>
    <row r="1289" spans="1:8" ht="18" hidden="1" customHeight="1" outlineLevel="1">
      <c r="A1289" s="4" t="s">
        <v>204</v>
      </c>
      <c r="B1289" s="195"/>
      <c r="C1289" s="196">
        <v>0</v>
      </c>
      <c r="D1289" s="196">
        <v>0</v>
      </c>
      <c r="E1289" s="196">
        <v>0</v>
      </c>
      <c r="F1289" s="197">
        <v>0</v>
      </c>
      <c r="G1289" s="197">
        <v>0</v>
      </c>
      <c r="H1289" s="198">
        <v>0</v>
      </c>
    </row>
    <row r="1290" spans="1:8" ht="18" hidden="1" customHeight="1" outlineLevel="1">
      <c r="A1290" s="4" t="s">
        <v>205</v>
      </c>
      <c r="B1290" s="195"/>
      <c r="C1290" s="196">
        <v>0</v>
      </c>
      <c r="D1290" s="196">
        <v>0</v>
      </c>
      <c r="E1290" s="196">
        <v>0</v>
      </c>
      <c r="F1290" s="197">
        <v>0</v>
      </c>
      <c r="G1290" s="197">
        <v>0</v>
      </c>
      <c r="H1290" s="198">
        <v>0</v>
      </c>
    </row>
    <row r="1291" spans="1:8" ht="18" hidden="1" customHeight="1" outlineLevel="1">
      <c r="A1291" s="4" t="s">
        <v>206</v>
      </c>
      <c r="B1291" s="195"/>
      <c r="C1291" s="196">
        <v>0</v>
      </c>
      <c r="D1291" s="196">
        <v>0</v>
      </c>
      <c r="E1291" s="196">
        <v>0</v>
      </c>
      <c r="F1291" s="197">
        <v>0</v>
      </c>
      <c r="G1291" s="197">
        <v>0</v>
      </c>
      <c r="H1291" s="198">
        <v>0</v>
      </c>
    </row>
    <row r="1292" spans="1:8" ht="18" hidden="1" customHeight="1" outlineLevel="1">
      <c r="A1292" s="4" t="s">
        <v>207</v>
      </c>
      <c r="B1292" s="195"/>
      <c r="C1292" s="196">
        <v>0</v>
      </c>
      <c r="D1292" s="196">
        <v>0</v>
      </c>
      <c r="E1292" s="196">
        <v>0</v>
      </c>
      <c r="F1292" s="197">
        <v>0</v>
      </c>
      <c r="G1292" s="197">
        <v>0</v>
      </c>
      <c r="H1292" s="198">
        <v>0</v>
      </c>
    </row>
    <row r="1293" spans="1:8" ht="18" hidden="1" customHeight="1" outlineLevel="1">
      <c r="A1293" s="4" t="s">
        <v>208</v>
      </c>
      <c r="B1293" s="195"/>
      <c r="C1293" s="196">
        <v>0</v>
      </c>
      <c r="D1293" s="196">
        <v>0</v>
      </c>
      <c r="E1293" s="196">
        <v>0</v>
      </c>
      <c r="F1293" s="197">
        <v>0</v>
      </c>
      <c r="G1293" s="197">
        <v>0</v>
      </c>
      <c r="H1293" s="198">
        <v>0</v>
      </c>
    </row>
    <row r="1294" spans="1:8" ht="18" hidden="1" customHeight="1" outlineLevel="1">
      <c r="A1294" s="4" t="s">
        <v>209</v>
      </c>
      <c r="B1294" s="195"/>
      <c r="C1294" s="196">
        <v>1</v>
      </c>
      <c r="D1294" s="196">
        <v>0</v>
      </c>
      <c r="E1294" s="196">
        <v>0</v>
      </c>
      <c r="F1294" s="197">
        <v>0</v>
      </c>
      <c r="G1294" s="197">
        <v>0</v>
      </c>
      <c r="H1294" s="198">
        <v>0</v>
      </c>
    </row>
    <row r="1295" spans="1:8" ht="18" hidden="1" customHeight="1" outlineLevel="1">
      <c r="A1295" s="4" t="s">
        <v>210</v>
      </c>
      <c r="B1295" s="195"/>
      <c r="C1295" s="196">
        <v>0</v>
      </c>
      <c r="D1295" s="196">
        <v>0</v>
      </c>
      <c r="E1295" s="196">
        <v>0</v>
      </c>
      <c r="F1295" s="197">
        <v>0</v>
      </c>
      <c r="G1295" s="197">
        <v>0</v>
      </c>
      <c r="H1295" s="198">
        <v>0</v>
      </c>
    </row>
    <row r="1296" spans="1:8" ht="18" hidden="1" customHeight="1" outlineLevel="1">
      <c r="A1296" s="4" t="s">
        <v>211</v>
      </c>
      <c r="B1296" s="195"/>
      <c r="C1296" s="196">
        <v>1</v>
      </c>
      <c r="D1296" s="196">
        <v>3</v>
      </c>
      <c r="E1296" s="196">
        <v>0</v>
      </c>
      <c r="F1296" s="197">
        <v>18000</v>
      </c>
      <c r="G1296" s="197">
        <v>2115.84</v>
      </c>
      <c r="H1296" s="198">
        <v>0</v>
      </c>
    </row>
    <row r="1297" spans="1:8" ht="18" hidden="1" customHeight="1" outlineLevel="1">
      <c r="A1297" s="4" t="s">
        <v>212</v>
      </c>
      <c r="B1297" s="195"/>
      <c r="C1297" s="196">
        <v>3</v>
      </c>
      <c r="D1297" s="196">
        <v>2</v>
      </c>
      <c r="E1297" s="196">
        <v>0</v>
      </c>
      <c r="F1297" s="197">
        <v>37520</v>
      </c>
      <c r="G1297" s="197">
        <v>3000</v>
      </c>
      <c r="H1297" s="198">
        <v>0</v>
      </c>
    </row>
    <row r="1298" spans="1:8" ht="18" hidden="1" customHeight="1" outlineLevel="1">
      <c r="A1298" s="4" t="s">
        <v>213</v>
      </c>
      <c r="B1298" s="195"/>
      <c r="C1298" s="196">
        <v>16</v>
      </c>
      <c r="D1298" s="196">
        <v>7</v>
      </c>
      <c r="E1298" s="196">
        <v>1</v>
      </c>
      <c r="F1298" s="197">
        <v>25056</v>
      </c>
      <c r="G1298" s="197">
        <v>56643</v>
      </c>
      <c r="H1298" s="198">
        <v>0</v>
      </c>
    </row>
    <row r="1299" spans="1:8" ht="18" hidden="1" customHeight="1" outlineLevel="1">
      <c r="A1299" s="4" t="s">
        <v>214</v>
      </c>
      <c r="B1299" s="195"/>
      <c r="C1299" s="196">
        <v>0</v>
      </c>
      <c r="D1299" s="196">
        <v>0</v>
      </c>
      <c r="E1299" s="196">
        <v>0</v>
      </c>
      <c r="F1299" s="197">
        <v>0</v>
      </c>
      <c r="G1299" s="197">
        <v>0</v>
      </c>
      <c r="H1299" s="198">
        <v>0</v>
      </c>
    </row>
    <row r="1300" spans="1:8" ht="18" hidden="1" customHeight="1" outlineLevel="1">
      <c r="A1300" s="4" t="s">
        <v>348</v>
      </c>
      <c r="B1300" s="195"/>
      <c r="C1300" s="196">
        <v>0</v>
      </c>
      <c r="D1300" s="196">
        <v>0</v>
      </c>
      <c r="E1300" s="196">
        <v>0</v>
      </c>
      <c r="F1300" s="197">
        <v>0</v>
      </c>
      <c r="G1300" s="197">
        <v>0</v>
      </c>
      <c r="H1300" s="198">
        <v>0</v>
      </c>
    </row>
    <row r="1301" spans="1:8" ht="18" hidden="1" customHeight="1" outlineLevel="1">
      <c r="A1301" s="4" t="s">
        <v>216</v>
      </c>
      <c r="B1301" s="195"/>
      <c r="C1301" s="196">
        <v>0</v>
      </c>
      <c r="D1301" s="196">
        <v>0</v>
      </c>
      <c r="E1301" s="196">
        <v>0</v>
      </c>
      <c r="F1301" s="197">
        <v>0</v>
      </c>
      <c r="G1301" s="197">
        <v>0</v>
      </c>
      <c r="H1301" s="198">
        <v>0</v>
      </c>
    </row>
    <row r="1302" spans="1:8" ht="18" hidden="1" customHeight="1" outlineLevel="1">
      <c r="A1302" s="4" t="s">
        <v>217</v>
      </c>
      <c r="B1302" s="195"/>
      <c r="C1302" s="196">
        <v>0</v>
      </c>
      <c r="D1302" s="196">
        <v>0</v>
      </c>
      <c r="E1302" s="196">
        <v>0</v>
      </c>
      <c r="F1302" s="197">
        <v>0</v>
      </c>
      <c r="G1302" s="197">
        <v>0</v>
      </c>
      <c r="H1302" s="198">
        <v>0</v>
      </c>
    </row>
    <row r="1303" spans="1:8" ht="18" hidden="1" customHeight="1" outlineLevel="1">
      <c r="A1303" s="4" t="s">
        <v>218</v>
      </c>
      <c r="B1303" s="195"/>
      <c r="C1303" s="196">
        <v>0</v>
      </c>
      <c r="D1303" s="196">
        <v>0</v>
      </c>
      <c r="E1303" s="196">
        <v>0</v>
      </c>
      <c r="F1303" s="197">
        <v>0</v>
      </c>
      <c r="G1303" s="197">
        <v>0</v>
      </c>
      <c r="H1303" s="198">
        <v>0</v>
      </c>
    </row>
    <row r="1304" spans="1:8" ht="18" hidden="1" customHeight="1" outlineLevel="1">
      <c r="A1304" s="4" t="s">
        <v>219</v>
      </c>
      <c r="B1304" s="195"/>
      <c r="C1304" s="196">
        <v>0</v>
      </c>
      <c r="D1304" s="196">
        <v>0</v>
      </c>
      <c r="E1304" s="196">
        <v>0</v>
      </c>
      <c r="F1304" s="197">
        <v>0</v>
      </c>
      <c r="G1304" s="197">
        <v>0</v>
      </c>
      <c r="H1304" s="198">
        <v>0</v>
      </c>
    </row>
    <row r="1305" spans="1:8" ht="18" hidden="1" customHeight="1" outlineLevel="1">
      <c r="A1305" s="4" t="s">
        <v>220</v>
      </c>
      <c r="B1305" s="195"/>
      <c r="C1305" s="196">
        <v>0</v>
      </c>
      <c r="D1305" s="196">
        <v>0</v>
      </c>
      <c r="E1305" s="196">
        <v>0</v>
      </c>
      <c r="F1305" s="197">
        <v>0</v>
      </c>
      <c r="G1305" s="197">
        <v>0</v>
      </c>
      <c r="H1305" s="198">
        <v>0</v>
      </c>
    </row>
    <row r="1306" spans="1:8" ht="18" hidden="1" customHeight="1" outlineLevel="1">
      <c r="A1306" s="4" t="s">
        <v>349</v>
      </c>
      <c r="B1306" s="195"/>
      <c r="C1306" s="196">
        <v>0</v>
      </c>
      <c r="D1306" s="196">
        <v>0</v>
      </c>
      <c r="E1306" s="196">
        <v>0</v>
      </c>
      <c r="F1306" s="197">
        <v>0</v>
      </c>
      <c r="G1306" s="197">
        <v>0</v>
      </c>
      <c r="H1306" s="198">
        <v>0</v>
      </c>
    </row>
    <row r="1307" spans="1:8" ht="18" hidden="1" customHeight="1" outlineLevel="1">
      <c r="A1307" s="4" t="s">
        <v>222</v>
      </c>
      <c r="B1307" s="195"/>
      <c r="C1307" s="196">
        <v>0</v>
      </c>
      <c r="D1307" s="196">
        <v>0</v>
      </c>
      <c r="E1307" s="196">
        <v>0</v>
      </c>
      <c r="F1307" s="197">
        <v>0</v>
      </c>
      <c r="G1307" s="197">
        <v>0</v>
      </c>
      <c r="H1307" s="198">
        <v>0</v>
      </c>
    </row>
    <row r="1308" spans="1:8" ht="18" hidden="1" customHeight="1" outlineLevel="1">
      <c r="A1308" s="4" t="s">
        <v>223</v>
      </c>
      <c r="B1308" s="195"/>
      <c r="C1308" s="196">
        <v>0</v>
      </c>
      <c r="D1308" s="196">
        <v>0</v>
      </c>
      <c r="E1308" s="196">
        <v>0</v>
      </c>
      <c r="F1308" s="197">
        <v>0</v>
      </c>
      <c r="G1308" s="197">
        <v>0</v>
      </c>
      <c r="H1308" s="198">
        <v>0</v>
      </c>
    </row>
    <row r="1309" spans="1:8" ht="18" hidden="1" customHeight="1" outlineLevel="1">
      <c r="A1309" s="4" t="s">
        <v>224</v>
      </c>
      <c r="B1309" s="195"/>
      <c r="C1309" s="196">
        <v>0</v>
      </c>
      <c r="D1309" s="196">
        <v>0</v>
      </c>
      <c r="E1309" s="196">
        <v>0</v>
      </c>
      <c r="F1309" s="197">
        <v>0</v>
      </c>
      <c r="G1309" s="197">
        <v>0</v>
      </c>
      <c r="H1309" s="198">
        <v>0</v>
      </c>
    </row>
    <row r="1310" spans="1:8" ht="18" hidden="1" customHeight="1" outlineLevel="1">
      <c r="A1310" s="4" t="s">
        <v>225</v>
      </c>
      <c r="B1310" s="195"/>
      <c r="C1310" s="196">
        <v>0</v>
      </c>
      <c r="D1310" s="196">
        <v>0</v>
      </c>
      <c r="E1310" s="196">
        <v>0</v>
      </c>
      <c r="F1310" s="197">
        <v>0</v>
      </c>
      <c r="G1310" s="197">
        <v>0</v>
      </c>
      <c r="H1310" s="198">
        <v>0</v>
      </c>
    </row>
    <row r="1311" spans="1:8" ht="18" customHeight="1" collapsed="1">
      <c r="A1311" s="4"/>
      <c r="B1311" s="195" t="s">
        <v>402</v>
      </c>
      <c r="C1311" s="199">
        <f t="shared" ref="C1311:H1311" si="51">SUM(C1287:C1310)</f>
        <v>23</v>
      </c>
      <c r="D1311" s="199">
        <f t="shared" si="51"/>
        <v>12</v>
      </c>
      <c r="E1311" s="199">
        <f t="shared" si="51"/>
        <v>1</v>
      </c>
      <c r="F1311" s="200">
        <f t="shared" si="51"/>
        <v>80576</v>
      </c>
      <c r="G1311" s="200">
        <f t="shared" si="51"/>
        <v>61758.84</v>
      </c>
      <c r="H1311" s="201">
        <f t="shared" si="51"/>
        <v>0</v>
      </c>
    </row>
    <row r="1312" spans="1:8" ht="18" hidden="1" customHeight="1" outlineLevel="1">
      <c r="A1312" s="4" t="s">
        <v>202</v>
      </c>
      <c r="B1312" s="195"/>
      <c r="C1312" s="196">
        <v>0</v>
      </c>
      <c r="D1312" s="196">
        <v>0</v>
      </c>
      <c r="E1312" s="196">
        <v>0</v>
      </c>
      <c r="F1312" s="197">
        <v>0</v>
      </c>
      <c r="G1312" s="197">
        <v>0</v>
      </c>
      <c r="H1312" s="198">
        <v>0</v>
      </c>
    </row>
    <row r="1313" spans="1:8" ht="18" hidden="1" customHeight="1" outlineLevel="1">
      <c r="A1313" s="4" t="s">
        <v>203</v>
      </c>
      <c r="B1313" s="195"/>
      <c r="C1313" s="196">
        <v>2</v>
      </c>
      <c r="D1313" s="196">
        <v>2</v>
      </c>
      <c r="E1313" s="196">
        <v>0</v>
      </c>
      <c r="F1313" s="197">
        <v>-3075</v>
      </c>
      <c r="G1313" s="197">
        <v>8782.8799999999992</v>
      </c>
      <c r="H1313" s="198">
        <v>0</v>
      </c>
    </row>
    <row r="1314" spans="1:8" ht="18" hidden="1" customHeight="1" outlineLevel="1">
      <c r="A1314" s="4" t="s">
        <v>204</v>
      </c>
      <c r="B1314" s="195"/>
      <c r="C1314" s="196">
        <v>1</v>
      </c>
      <c r="D1314" s="196">
        <v>1</v>
      </c>
      <c r="E1314" s="196">
        <v>0</v>
      </c>
      <c r="F1314" s="197">
        <v>78000</v>
      </c>
      <c r="G1314" s="197">
        <v>7000</v>
      </c>
      <c r="H1314" s="198">
        <v>0</v>
      </c>
    </row>
    <row r="1315" spans="1:8" ht="18" hidden="1" customHeight="1" outlineLevel="1">
      <c r="A1315" s="4" t="s">
        <v>205</v>
      </c>
      <c r="B1315" s="195"/>
      <c r="C1315" s="196">
        <v>0</v>
      </c>
      <c r="D1315" s="196">
        <v>0</v>
      </c>
      <c r="E1315" s="196">
        <v>0</v>
      </c>
      <c r="F1315" s="197">
        <v>0</v>
      </c>
      <c r="G1315" s="197">
        <v>0</v>
      </c>
      <c r="H1315" s="198">
        <v>0</v>
      </c>
    </row>
    <row r="1316" spans="1:8" ht="18" hidden="1" customHeight="1" outlineLevel="1">
      <c r="A1316" s="4" t="s">
        <v>206</v>
      </c>
      <c r="B1316" s="195"/>
      <c r="C1316" s="196">
        <v>0</v>
      </c>
      <c r="D1316" s="196">
        <v>0</v>
      </c>
      <c r="E1316" s="196">
        <v>0</v>
      </c>
      <c r="F1316" s="197">
        <v>0</v>
      </c>
      <c r="G1316" s="197">
        <v>0</v>
      </c>
      <c r="H1316" s="198">
        <v>0</v>
      </c>
    </row>
    <row r="1317" spans="1:8" ht="18" hidden="1" customHeight="1" outlineLevel="1">
      <c r="A1317" s="4" t="s">
        <v>207</v>
      </c>
      <c r="B1317" s="195"/>
      <c r="C1317" s="196">
        <v>0</v>
      </c>
      <c r="D1317" s="196">
        <v>0</v>
      </c>
      <c r="E1317" s="196">
        <v>0</v>
      </c>
      <c r="F1317" s="197">
        <v>0</v>
      </c>
      <c r="G1317" s="197">
        <v>0</v>
      </c>
      <c r="H1317" s="198">
        <v>0</v>
      </c>
    </row>
    <row r="1318" spans="1:8" ht="18" hidden="1" customHeight="1" outlineLevel="1">
      <c r="A1318" s="4" t="s">
        <v>208</v>
      </c>
      <c r="B1318" s="195"/>
      <c r="C1318" s="196">
        <v>0</v>
      </c>
      <c r="D1318" s="196">
        <v>0</v>
      </c>
      <c r="E1318" s="196">
        <v>0</v>
      </c>
      <c r="F1318" s="197">
        <v>0</v>
      </c>
      <c r="G1318" s="197">
        <v>0</v>
      </c>
      <c r="H1318" s="198">
        <v>0</v>
      </c>
    </row>
    <row r="1319" spans="1:8" ht="18" hidden="1" customHeight="1" outlineLevel="1">
      <c r="A1319" s="4" t="s">
        <v>209</v>
      </c>
      <c r="B1319" s="195"/>
      <c r="C1319" s="196">
        <v>2</v>
      </c>
      <c r="D1319" s="196">
        <v>1</v>
      </c>
      <c r="E1319" s="196">
        <v>0</v>
      </c>
      <c r="F1319" s="197">
        <v>0</v>
      </c>
      <c r="G1319" s="197">
        <v>-1249.5999999999999</v>
      </c>
      <c r="H1319" s="198">
        <v>0</v>
      </c>
    </row>
    <row r="1320" spans="1:8" ht="18" hidden="1" customHeight="1" outlineLevel="1">
      <c r="A1320" s="4" t="s">
        <v>210</v>
      </c>
      <c r="B1320" s="195"/>
      <c r="C1320" s="196">
        <v>0</v>
      </c>
      <c r="D1320" s="196">
        <v>0</v>
      </c>
      <c r="E1320" s="196">
        <v>0</v>
      </c>
      <c r="F1320" s="197">
        <v>0</v>
      </c>
      <c r="G1320" s="197">
        <v>0</v>
      </c>
      <c r="H1320" s="198">
        <v>0</v>
      </c>
    </row>
    <row r="1321" spans="1:8" ht="18" hidden="1" customHeight="1" outlineLevel="1">
      <c r="A1321" s="4" t="s">
        <v>211</v>
      </c>
      <c r="B1321" s="195"/>
      <c r="C1321" s="196">
        <v>4</v>
      </c>
      <c r="D1321" s="196">
        <v>3</v>
      </c>
      <c r="E1321" s="196">
        <v>0</v>
      </c>
      <c r="F1321" s="197">
        <v>20000</v>
      </c>
      <c r="G1321" s="197">
        <v>22071</v>
      </c>
      <c r="H1321" s="198">
        <v>0</v>
      </c>
    </row>
    <row r="1322" spans="1:8" ht="18" hidden="1" customHeight="1" outlineLevel="1">
      <c r="A1322" s="4" t="s">
        <v>212</v>
      </c>
      <c r="B1322" s="195"/>
      <c r="C1322" s="196">
        <v>0</v>
      </c>
      <c r="D1322" s="196">
        <v>0</v>
      </c>
      <c r="E1322" s="196">
        <v>0</v>
      </c>
      <c r="F1322" s="197">
        <v>0</v>
      </c>
      <c r="G1322" s="197">
        <v>0</v>
      </c>
      <c r="H1322" s="198">
        <v>0</v>
      </c>
    </row>
    <row r="1323" spans="1:8" ht="18" hidden="1" customHeight="1" outlineLevel="1">
      <c r="A1323" s="4" t="s">
        <v>213</v>
      </c>
      <c r="B1323" s="195"/>
      <c r="C1323" s="196">
        <v>0</v>
      </c>
      <c r="D1323" s="196">
        <v>0</v>
      </c>
      <c r="E1323" s="196">
        <v>0</v>
      </c>
      <c r="F1323" s="197">
        <v>0</v>
      </c>
      <c r="G1323" s="197">
        <v>0</v>
      </c>
      <c r="H1323" s="198">
        <v>0</v>
      </c>
    </row>
    <row r="1324" spans="1:8" ht="18" hidden="1" customHeight="1" outlineLevel="1">
      <c r="A1324" s="4" t="s">
        <v>214</v>
      </c>
      <c r="B1324" s="195"/>
      <c r="C1324" s="196">
        <v>0</v>
      </c>
      <c r="D1324" s="196">
        <v>1</v>
      </c>
      <c r="E1324" s="196">
        <v>0</v>
      </c>
      <c r="F1324" s="197">
        <v>20354.044000000002</v>
      </c>
      <c r="G1324" s="197">
        <v>39582.742584600004</v>
      </c>
      <c r="H1324" s="198">
        <v>0</v>
      </c>
    </row>
    <row r="1325" spans="1:8" ht="18" hidden="1" customHeight="1" outlineLevel="1">
      <c r="A1325" s="4" t="s">
        <v>348</v>
      </c>
      <c r="B1325" s="195"/>
      <c r="C1325" s="196">
        <v>0</v>
      </c>
      <c r="D1325" s="196">
        <v>0</v>
      </c>
      <c r="E1325" s="196">
        <v>0</v>
      </c>
      <c r="F1325" s="197">
        <v>0</v>
      </c>
      <c r="G1325" s="197">
        <v>0</v>
      </c>
      <c r="H1325" s="198">
        <v>0</v>
      </c>
    </row>
    <row r="1326" spans="1:8" ht="18" hidden="1" customHeight="1" outlineLevel="1">
      <c r="A1326" s="4" t="s">
        <v>216</v>
      </c>
      <c r="B1326" s="195"/>
      <c r="C1326" s="196">
        <v>0</v>
      </c>
      <c r="D1326" s="196">
        <v>1</v>
      </c>
      <c r="E1326" s="196">
        <v>0</v>
      </c>
      <c r="F1326" s="197">
        <v>-10000</v>
      </c>
      <c r="G1326" s="197">
        <v>-1416.5299999999997</v>
      </c>
      <c r="H1326" s="198">
        <v>0</v>
      </c>
    </row>
    <row r="1327" spans="1:8" ht="18" hidden="1" customHeight="1" outlineLevel="1">
      <c r="A1327" s="4" t="s">
        <v>217</v>
      </c>
      <c r="B1327" s="195"/>
      <c r="C1327" s="196">
        <v>0</v>
      </c>
      <c r="D1327" s="196">
        <v>0</v>
      </c>
      <c r="E1327" s="196">
        <v>0</v>
      </c>
      <c r="F1327" s="197">
        <v>0</v>
      </c>
      <c r="G1327" s="197">
        <v>0</v>
      </c>
      <c r="H1327" s="198">
        <v>0</v>
      </c>
    </row>
    <row r="1328" spans="1:8" ht="18" hidden="1" customHeight="1" outlineLevel="1">
      <c r="A1328" s="4" t="s">
        <v>218</v>
      </c>
      <c r="B1328" s="195"/>
      <c r="C1328" s="196">
        <v>0</v>
      </c>
      <c r="D1328" s="196">
        <v>0</v>
      </c>
      <c r="E1328" s="196">
        <v>0</v>
      </c>
      <c r="F1328" s="197">
        <v>0</v>
      </c>
      <c r="G1328" s="197">
        <v>0</v>
      </c>
      <c r="H1328" s="198">
        <v>0</v>
      </c>
    </row>
    <row r="1329" spans="1:8" ht="18" hidden="1" customHeight="1" outlineLevel="1">
      <c r="A1329" s="4" t="s">
        <v>219</v>
      </c>
      <c r="B1329" s="195"/>
      <c r="C1329" s="196">
        <v>0</v>
      </c>
      <c r="D1329" s="196">
        <v>0</v>
      </c>
      <c r="E1329" s="196">
        <v>0</v>
      </c>
      <c r="F1329" s="197">
        <v>0</v>
      </c>
      <c r="G1329" s="197">
        <v>0</v>
      </c>
      <c r="H1329" s="198">
        <v>0</v>
      </c>
    </row>
    <row r="1330" spans="1:8" ht="18" hidden="1" customHeight="1" outlineLevel="1">
      <c r="A1330" s="4" t="s">
        <v>220</v>
      </c>
      <c r="B1330" s="195"/>
      <c r="C1330" s="196">
        <v>0</v>
      </c>
      <c r="D1330" s="196">
        <v>0</v>
      </c>
      <c r="E1330" s="196">
        <v>0</v>
      </c>
      <c r="F1330" s="197">
        <v>0</v>
      </c>
      <c r="G1330" s="197">
        <v>0</v>
      </c>
      <c r="H1330" s="198">
        <v>0</v>
      </c>
    </row>
    <row r="1331" spans="1:8" ht="18" hidden="1" customHeight="1" outlineLevel="1">
      <c r="A1331" s="4" t="s">
        <v>349</v>
      </c>
      <c r="B1331" s="195"/>
      <c r="C1331" s="196">
        <v>0</v>
      </c>
      <c r="D1331" s="196">
        <v>0</v>
      </c>
      <c r="E1331" s="196">
        <v>0</v>
      </c>
      <c r="F1331" s="197">
        <v>0</v>
      </c>
      <c r="G1331" s="197">
        <v>0</v>
      </c>
      <c r="H1331" s="198">
        <v>0</v>
      </c>
    </row>
    <row r="1332" spans="1:8" ht="18" hidden="1" customHeight="1" outlineLevel="1">
      <c r="A1332" s="4" t="s">
        <v>222</v>
      </c>
      <c r="B1332" s="195"/>
      <c r="C1332" s="196">
        <v>0</v>
      </c>
      <c r="D1332" s="196">
        <v>0</v>
      </c>
      <c r="E1332" s="196">
        <v>0</v>
      </c>
      <c r="F1332" s="197">
        <v>0</v>
      </c>
      <c r="G1332" s="197">
        <v>0</v>
      </c>
      <c r="H1332" s="198">
        <v>0</v>
      </c>
    </row>
    <row r="1333" spans="1:8" ht="18" hidden="1" customHeight="1" outlineLevel="1">
      <c r="A1333" s="4" t="s">
        <v>223</v>
      </c>
      <c r="B1333" s="195"/>
      <c r="C1333" s="196">
        <v>3</v>
      </c>
      <c r="D1333" s="196">
        <v>0</v>
      </c>
      <c r="E1333" s="196">
        <v>0</v>
      </c>
      <c r="F1333" s="197">
        <v>0</v>
      </c>
      <c r="G1333" s="197">
        <v>0</v>
      </c>
      <c r="H1333" s="198">
        <v>0</v>
      </c>
    </row>
    <row r="1334" spans="1:8" ht="18" hidden="1" customHeight="1" outlineLevel="1">
      <c r="A1334" s="4" t="s">
        <v>224</v>
      </c>
      <c r="B1334" s="195"/>
      <c r="C1334" s="196">
        <v>0</v>
      </c>
      <c r="D1334" s="196">
        <v>0</v>
      </c>
      <c r="E1334" s="196">
        <v>0</v>
      </c>
      <c r="F1334" s="197">
        <v>0</v>
      </c>
      <c r="G1334" s="197">
        <v>0</v>
      </c>
      <c r="H1334" s="198">
        <v>0</v>
      </c>
    </row>
    <row r="1335" spans="1:8" ht="18" hidden="1" customHeight="1" outlineLevel="1">
      <c r="A1335" s="4" t="s">
        <v>225</v>
      </c>
      <c r="B1335" s="195"/>
      <c r="C1335" s="196">
        <v>0</v>
      </c>
      <c r="D1335" s="196">
        <v>0</v>
      </c>
      <c r="E1335" s="196">
        <v>0</v>
      </c>
      <c r="F1335" s="197">
        <v>0</v>
      </c>
      <c r="G1335" s="197">
        <v>0</v>
      </c>
      <c r="H1335" s="198">
        <v>0</v>
      </c>
    </row>
    <row r="1336" spans="1:8" ht="18" customHeight="1" collapsed="1">
      <c r="A1336" s="4"/>
      <c r="B1336" s="195" t="s">
        <v>403</v>
      </c>
      <c r="C1336" s="199">
        <f t="shared" ref="C1336:H1336" si="52">SUM(C1312:C1335)</f>
        <v>12</v>
      </c>
      <c r="D1336" s="199">
        <f t="shared" si="52"/>
        <v>9</v>
      </c>
      <c r="E1336" s="199">
        <f t="shared" si="52"/>
        <v>0</v>
      </c>
      <c r="F1336" s="200">
        <f t="shared" si="52"/>
        <v>105279.04399999999</v>
      </c>
      <c r="G1336" s="200">
        <f t="shared" si="52"/>
        <v>74770.492584599997</v>
      </c>
      <c r="H1336" s="201">
        <f t="shared" si="52"/>
        <v>0</v>
      </c>
    </row>
    <row r="1337" spans="1:8" ht="18" hidden="1" customHeight="1" outlineLevel="1">
      <c r="A1337" s="4" t="s">
        <v>202</v>
      </c>
      <c r="B1337" s="195"/>
      <c r="C1337" s="199">
        <v>0</v>
      </c>
      <c r="D1337" s="199">
        <v>0</v>
      </c>
      <c r="E1337" s="199">
        <v>0</v>
      </c>
      <c r="F1337" s="200">
        <v>0</v>
      </c>
      <c r="G1337" s="200">
        <v>0</v>
      </c>
      <c r="H1337" s="201">
        <v>0</v>
      </c>
    </row>
    <row r="1338" spans="1:8" ht="18" hidden="1" customHeight="1" outlineLevel="1">
      <c r="A1338" s="4" t="s">
        <v>203</v>
      </c>
      <c r="B1338" s="195"/>
      <c r="C1338" s="199">
        <v>0</v>
      </c>
      <c r="D1338" s="199">
        <v>0</v>
      </c>
      <c r="E1338" s="199">
        <v>0</v>
      </c>
      <c r="F1338" s="200">
        <v>0</v>
      </c>
      <c r="G1338" s="200">
        <v>0</v>
      </c>
      <c r="H1338" s="201">
        <v>0</v>
      </c>
    </row>
    <row r="1339" spans="1:8" ht="18" hidden="1" customHeight="1" outlineLevel="1">
      <c r="A1339" s="4" t="s">
        <v>204</v>
      </c>
      <c r="B1339" s="195"/>
      <c r="C1339" s="199">
        <v>0</v>
      </c>
      <c r="D1339" s="199">
        <v>0</v>
      </c>
      <c r="E1339" s="199">
        <v>0</v>
      </c>
      <c r="F1339" s="200">
        <v>0</v>
      </c>
      <c r="G1339" s="200">
        <v>0</v>
      </c>
      <c r="H1339" s="201">
        <v>0</v>
      </c>
    </row>
    <row r="1340" spans="1:8" ht="18" hidden="1" customHeight="1" outlineLevel="1">
      <c r="A1340" s="4" t="s">
        <v>205</v>
      </c>
      <c r="B1340" s="195"/>
      <c r="C1340" s="199">
        <v>0</v>
      </c>
      <c r="D1340" s="199">
        <v>0</v>
      </c>
      <c r="E1340" s="199">
        <v>0</v>
      </c>
      <c r="F1340" s="200">
        <v>0</v>
      </c>
      <c r="G1340" s="200">
        <v>0</v>
      </c>
      <c r="H1340" s="201">
        <v>0</v>
      </c>
    </row>
    <row r="1341" spans="1:8" ht="18" hidden="1" customHeight="1" outlineLevel="1">
      <c r="A1341" s="4" t="s">
        <v>206</v>
      </c>
      <c r="B1341" s="195"/>
      <c r="C1341" s="199">
        <v>0</v>
      </c>
      <c r="D1341" s="199">
        <v>0</v>
      </c>
      <c r="E1341" s="199">
        <v>0</v>
      </c>
      <c r="F1341" s="200">
        <v>0</v>
      </c>
      <c r="G1341" s="200">
        <v>0</v>
      </c>
      <c r="H1341" s="201">
        <v>0</v>
      </c>
    </row>
    <row r="1342" spans="1:8" ht="18" hidden="1" customHeight="1" outlineLevel="1">
      <c r="A1342" s="4" t="s">
        <v>207</v>
      </c>
      <c r="B1342" s="195"/>
      <c r="C1342" s="199">
        <v>0</v>
      </c>
      <c r="D1342" s="199">
        <v>0</v>
      </c>
      <c r="E1342" s="199">
        <v>0</v>
      </c>
      <c r="F1342" s="200">
        <v>0</v>
      </c>
      <c r="G1342" s="200">
        <v>0</v>
      </c>
      <c r="H1342" s="201">
        <v>0</v>
      </c>
    </row>
    <row r="1343" spans="1:8" ht="18" hidden="1" customHeight="1" outlineLevel="1">
      <c r="A1343" s="4" t="s">
        <v>208</v>
      </c>
      <c r="B1343" s="195"/>
      <c r="C1343" s="199">
        <v>0</v>
      </c>
      <c r="D1343" s="199">
        <v>0</v>
      </c>
      <c r="E1343" s="199">
        <v>0</v>
      </c>
      <c r="F1343" s="200">
        <v>0</v>
      </c>
      <c r="G1343" s="200">
        <v>0</v>
      </c>
      <c r="H1343" s="201">
        <v>0</v>
      </c>
    </row>
    <row r="1344" spans="1:8" ht="18" hidden="1" customHeight="1" outlineLevel="1">
      <c r="A1344" s="4" t="s">
        <v>209</v>
      </c>
      <c r="B1344" s="195"/>
      <c r="C1344" s="199">
        <v>0</v>
      </c>
      <c r="D1344" s="199">
        <v>0</v>
      </c>
      <c r="E1344" s="199">
        <v>0</v>
      </c>
      <c r="F1344" s="200">
        <v>0</v>
      </c>
      <c r="G1344" s="200">
        <v>0</v>
      </c>
      <c r="H1344" s="201">
        <v>0</v>
      </c>
    </row>
    <row r="1345" spans="1:8" ht="18" hidden="1" customHeight="1" outlineLevel="1">
      <c r="A1345" s="4" t="s">
        <v>210</v>
      </c>
      <c r="B1345" s="195"/>
      <c r="C1345" s="199">
        <v>0</v>
      </c>
      <c r="D1345" s="199">
        <v>0</v>
      </c>
      <c r="E1345" s="199">
        <v>0</v>
      </c>
      <c r="F1345" s="200">
        <v>0</v>
      </c>
      <c r="G1345" s="200">
        <v>0</v>
      </c>
      <c r="H1345" s="201">
        <v>0</v>
      </c>
    </row>
    <row r="1346" spans="1:8" ht="18" hidden="1" customHeight="1" outlineLevel="1">
      <c r="A1346" s="4" t="s">
        <v>211</v>
      </c>
      <c r="B1346" s="195"/>
      <c r="C1346" s="199">
        <v>0</v>
      </c>
      <c r="D1346" s="199">
        <v>1</v>
      </c>
      <c r="E1346" s="199">
        <v>0</v>
      </c>
      <c r="F1346" s="200">
        <v>0</v>
      </c>
      <c r="G1346" s="200">
        <v>-467.88000000000011</v>
      </c>
      <c r="H1346" s="201">
        <v>0</v>
      </c>
    </row>
    <row r="1347" spans="1:8" ht="18" hidden="1" customHeight="1" outlineLevel="1">
      <c r="A1347" s="4" t="s">
        <v>212</v>
      </c>
      <c r="B1347" s="195"/>
      <c r="C1347" s="199">
        <v>0</v>
      </c>
      <c r="D1347" s="199">
        <v>0</v>
      </c>
      <c r="E1347" s="199">
        <v>0</v>
      </c>
      <c r="F1347" s="200">
        <v>0</v>
      </c>
      <c r="G1347" s="200">
        <v>0</v>
      </c>
      <c r="H1347" s="201">
        <v>0</v>
      </c>
    </row>
    <row r="1348" spans="1:8" ht="18" hidden="1" customHeight="1" outlineLevel="1">
      <c r="A1348" s="4" t="s">
        <v>213</v>
      </c>
      <c r="B1348" s="195"/>
      <c r="C1348" s="199">
        <v>0</v>
      </c>
      <c r="D1348" s="199">
        <v>0</v>
      </c>
      <c r="E1348" s="199">
        <v>0</v>
      </c>
      <c r="F1348" s="200">
        <v>0</v>
      </c>
      <c r="G1348" s="200">
        <v>0</v>
      </c>
      <c r="H1348" s="201">
        <v>0</v>
      </c>
    </row>
    <row r="1349" spans="1:8" ht="18" hidden="1" customHeight="1" outlineLevel="1">
      <c r="A1349" s="4" t="s">
        <v>214</v>
      </c>
      <c r="B1349" s="195"/>
      <c r="C1349" s="199">
        <v>0</v>
      </c>
      <c r="D1349" s="199">
        <v>0</v>
      </c>
      <c r="E1349" s="199">
        <v>0</v>
      </c>
      <c r="F1349" s="200">
        <v>0</v>
      </c>
      <c r="G1349" s="200">
        <v>0</v>
      </c>
      <c r="H1349" s="201">
        <v>0</v>
      </c>
    </row>
    <row r="1350" spans="1:8" ht="18" hidden="1" customHeight="1" outlineLevel="1">
      <c r="A1350" s="4" t="s">
        <v>348</v>
      </c>
      <c r="B1350" s="195"/>
      <c r="C1350" s="199">
        <v>0</v>
      </c>
      <c r="D1350" s="199">
        <v>0</v>
      </c>
      <c r="E1350" s="199">
        <v>0</v>
      </c>
      <c r="F1350" s="200">
        <v>0</v>
      </c>
      <c r="G1350" s="200">
        <v>0</v>
      </c>
      <c r="H1350" s="201">
        <v>0</v>
      </c>
    </row>
    <row r="1351" spans="1:8" ht="18" hidden="1" customHeight="1" outlineLevel="1">
      <c r="A1351" s="4" t="s">
        <v>216</v>
      </c>
      <c r="B1351" s="195"/>
      <c r="C1351" s="199">
        <v>0</v>
      </c>
      <c r="D1351" s="199">
        <v>0</v>
      </c>
      <c r="E1351" s="199">
        <v>0</v>
      </c>
      <c r="F1351" s="200">
        <v>0</v>
      </c>
      <c r="G1351" s="200">
        <v>0</v>
      </c>
      <c r="H1351" s="201">
        <v>0</v>
      </c>
    </row>
    <row r="1352" spans="1:8" ht="18" hidden="1" customHeight="1" outlineLevel="1">
      <c r="A1352" s="4" t="s">
        <v>217</v>
      </c>
      <c r="B1352" s="195"/>
      <c r="C1352" s="199">
        <v>0</v>
      </c>
      <c r="D1352" s="199">
        <v>0</v>
      </c>
      <c r="E1352" s="199">
        <v>0</v>
      </c>
      <c r="F1352" s="200">
        <v>0</v>
      </c>
      <c r="G1352" s="200">
        <v>0</v>
      </c>
      <c r="H1352" s="201">
        <v>0</v>
      </c>
    </row>
    <row r="1353" spans="1:8" ht="18" hidden="1" customHeight="1" outlineLevel="1">
      <c r="A1353" s="4" t="s">
        <v>218</v>
      </c>
      <c r="B1353" s="195"/>
      <c r="C1353" s="199">
        <v>0</v>
      </c>
      <c r="D1353" s="199">
        <v>0</v>
      </c>
      <c r="E1353" s="199">
        <v>0</v>
      </c>
      <c r="F1353" s="200">
        <v>0</v>
      </c>
      <c r="G1353" s="200">
        <v>0</v>
      </c>
      <c r="H1353" s="201">
        <v>0</v>
      </c>
    </row>
    <row r="1354" spans="1:8" ht="18" hidden="1" customHeight="1" outlineLevel="1">
      <c r="A1354" s="4" t="s">
        <v>219</v>
      </c>
      <c r="B1354" s="195"/>
      <c r="C1354" s="199">
        <v>0</v>
      </c>
      <c r="D1354" s="199">
        <v>0</v>
      </c>
      <c r="E1354" s="199">
        <v>0</v>
      </c>
      <c r="F1354" s="200">
        <v>0</v>
      </c>
      <c r="G1354" s="200">
        <v>0</v>
      </c>
      <c r="H1354" s="201">
        <v>0</v>
      </c>
    </row>
    <row r="1355" spans="1:8" ht="18" hidden="1" customHeight="1" outlineLevel="1">
      <c r="A1355" s="4" t="s">
        <v>220</v>
      </c>
      <c r="B1355" s="195"/>
      <c r="C1355" s="199">
        <v>0</v>
      </c>
      <c r="D1355" s="199">
        <v>0</v>
      </c>
      <c r="E1355" s="199">
        <v>0</v>
      </c>
      <c r="F1355" s="200">
        <v>0</v>
      </c>
      <c r="G1355" s="200">
        <v>0</v>
      </c>
      <c r="H1355" s="201">
        <v>0</v>
      </c>
    </row>
    <row r="1356" spans="1:8" ht="18" hidden="1" customHeight="1" outlineLevel="1">
      <c r="A1356" s="4" t="s">
        <v>349</v>
      </c>
      <c r="B1356" s="195"/>
      <c r="C1356" s="199">
        <v>0</v>
      </c>
      <c r="D1356" s="199">
        <v>0</v>
      </c>
      <c r="E1356" s="199">
        <v>0</v>
      </c>
      <c r="F1356" s="200">
        <v>0</v>
      </c>
      <c r="G1356" s="200">
        <v>0</v>
      </c>
      <c r="H1356" s="201">
        <v>0</v>
      </c>
    </row>
    <row r="1357" spans="1:8" ht="18" hidden="1" customHeight="1" outlineLevel="1">
      <c r="A1357" s="4" t="s">
        <v>222</v>
      </c>
      <c r="B1357" s="195"/>
      <c r="C1357" s="199">
        <v>0</v>
      </c>
      <c r="D1357" s="199">
        <v>0</v>
      </c>
      <c r="E1357" s="199">
        <v>0</v>
      </c>
      <c r="F1357" s="200">
        <v>0</v>
      </c>
      <c r="G1357" s="200">
        <v>0</v>
      </c>
      <c r="H1357" s="201">
        <v>0</v>
      </c>
    </row>
    <row r="1358" spans="1:8" ht="18" hidden="1" customHeight="1" outlineLevel="1">
      <c r="A1358" s="4" t="s">
        <v>223</v>
      </c>
      <c r="B1358" s="195"/>
      <c r="C1358" s="199">
        <v>2</v>
      </c>
      <c r="D1358" s="199">
        <v>0</v>
      </c>
      <c r="E1358" s="199">
        <v>0</v>
      </c>
      <c r="F1358" s="200">
        <v>0</v>
      </c>
      <c r="G1358" s="200">
        <v>0</v>
      </c>
      <c r="H1358" s="201">
        <v>0</v>
      </c>
    </row>
    <row r="1359" spans="1:8" ht="18" hidden="1" customHeight="1" outlineLevel="1">
      <c r="A1359" s="4" t="s">
        <v>224</v>
      </c>
      <c r="B1359" s="195"/>
      <c r="C1359" s="199">
        <v>0</v>
      </c>
      <c r="D1359" s="199">
        <v>0</v>
      </c>
      <c r="E1359" s="199">
        <v>0</v>
      </c>
      <c r="F1359" s="200">
        <v>0</v>
      </c>
      <c r="G1359" s="200">
        <v>0</v>
      </c>
      <c r="H1359" s="201">
        <v>0</v>
      </c>
    </row>
    <row r="1360" spans="1:8" ht="18" hidden="1" customHeight="1" outlineLevel="1">
      <c r="A1360" s="4" t="s">
        <v>225</v>
      </c>
      <c r="B1360" s="195"/>
      <c r="C1360" s="196">
        <v>0</v>
      </c>
      <c r="D1360" s="196">
        <v>0</v>
      </c>
      <c r="E1360" s="196">
        <v>0</v>
      </c>
      <c r="F1360" s="197">
        <v>0</v>
      </c>
      <c r="G1360" s="197">
        <v>0</v>
      </c>
      <c r="H1360" s="198">
        <v>0</v>
      </c>
    </row>
    <row r="1361" spans="1:8" ht="18" customHeight="1" collapsed="1">
      <c r="A1361" s="4"/>
      <c r="B1361" s="195" t="s">
        <v>404</v>
      </c>
      <c r="C1361" s="199">
        <f t="shared" ref="C1361:H1361" si="53">SUM(C1337:C1360)</f>
        <v>2</v>
      </c>
      <c r="D1361" s="199">
        <f t="shared" si="53"/>
        <v>1</v>
      </c>
      <c r="E1361" s="199">
        <f t="shared" si="53"/>
        <v>0</v>
      </c>
      <c r="F1361" s="200">
        <f t="shared" si="53"/>
        <v>0</v>
      </c>
      <c r="G1361" s="200">
        <f t="shared" si="53"/>
        <v>-467.88000000000011</v>
      </c>
      <c r="H1361" s="201">
        <f t="shared" si="53"/>
        <v>0</v>
      </c>
    </row>
    <row r="1362" spans="1:8" ht="18" hidden="1" customHeight="1" outlineLevel="1">
      <c r="A1362" s="4" t="s">
        <v>202</v>
      </c>
      <c r="B1362" s="195"/>
      <c r="C1362" s="196">
        <v>0</v>
      </c>
      <c r="D1362" s="196">
        <v>0</v>
      </c>
      <c r="E1362" s="196">
        <v>0</v>
      </c>
      <c r="F1362" s="197">
        <v>0</v>
      </c>
      <c r="G1362" s="197">
        <v>0</v>
      </c>
      <c r="H1362" s="198">
        <v>0</v>
      </c>
    </row>
    <row r="1363" spans="1:8" ht="18" hidden="1" customHeight="1" outlineLevel="1">
      <c r="A1363" s="4" t="s">
        <v>203</v>
      </c>
      <c r="B1363" s="195"/>
      <c r="C1363" s="196">
        <v>0</v>
      </c>
      <c r="D1363" s="196">
        <v>0</v>
      </c>
      <c r="E1363" s="196">
        <v>0</v>
      </c>
      <c r="F1363" s="197">
        <v>0</v>
      </c>
      <c r="G1363" s="197">
        <v>0</v>
      </c>
      <c r="H1363" s="198">
        <v>0</v>
      </c>
    </row>
    <row r="1364" spans="1:8" ht="18" hidden="1" customHeight="1" outlineLevel="1">
      <c r="A1364" s="4" t="s">
        <v>204</v>
      </c>
      <c r="B1364" s="195"/>
      <c r="C1364" s="196">
        <v>0</v>
      </c>
      <c r="D1364" s="196">
        <v>0</v>
      </c>
      <c r="E1364" s="196">
        <v>0</v>
      </c>
      <c r="F1364" s="197">
        <v>0</v>
      </c>
      <c r="G1364" s="197">
        <v>0</v>
      </c>
      <c r="H1364" s="198">
        <v>0</v>
      </c>
    </row>
    <row r="1365" spans="1:8" ht="18" hidden="1" customHeight="1" outlineLevel="1">
      <c r="A1365" s="4" t="s">
        <v>205</v>
      </c>
      <c r="B1365" s="195"/>
      <c r="C1365" s="196">
        <v>0</v>
      </c>
      <c r="D1365" s="196">
        <v>0</v>
      </c>
      <c r="E1365" s="196">
        <v>0</v>
      </c>
      <c r="F1365" s="197">
        <v>0</v>
      </c>
      <c r="G1365" s="197">
        <v>0</v>
      </c>
      <c r="H1365" s="198">
        <v>0</v>
      </c>
    </row>
    <row r="1366" spans="1:8" ht="18" hidden="1" customHeight="1" outlineLevel="1">
      <c r="A1366" s="4" t="s">
        <v>206</v>
      </c>
      <c r="B1366" s="195"/>
      <c r="C1366" s="196">
        <v>0</v>
      </c>
      <c r="D1366" s="196">
        <v>0</v>
      </c>
      <c r="E1366" s="196">
        <v>0</v>
      </c>
      <c r="F1366" s="197">
        <v>0</v>
      </c>
      <c r="G1366" s="197">
        <v>0</v>
      </c>
      <c r="H1366" s="198">
        <v>0</v>
      </c>
    </row>
    <row r="1367" spans="1:8" ht="18" hidden="1" customHeight="1" outlineLevel="1">
      <c r="A1367" s="4" t="s">
        <v>207</v>
      </c>
      <c r="B1367" s="195"/>
      <c r="C1367" s="196">
        <v>0</v>
      </c>
      <c r="D1367" s="196">
        <v>0</v>
      </c>
      <c r="E1367" s="196">
        <v>0</v>
      </c>
      <c r="F1367" s="197">
        <v>0</v>
      </c>
      <c r="G1367" s="197">
        <v>0</v>
      </c>
      <c r="H1367" s="198">
        <v>0</v>
      </c>
    </row>
    <row r="1368" spans="1:8" ht="18" hidden="1" customHeight="1" outlineLevel="1">
      <c r="A1368" s="4" t="s">
        <v>208</v>
      </c>
      <c r="B1368" s="195"/>
      <c r="C1368" s="196">
        <v>0</v>
      </c>
      <c r="D1368" s="196">
        <v>0</v>
      </c>
      <c r="E1368" s="196">
        <v>0</v>
      </c>
      <c r="F1368" s="197">
        <v>0</v>
      </c>
      <c r="G1368" s="197">
        <v>0</v>
      </c>
      <c r="H1368" s="198">
        <v>0</v>
      </c>
    </row>
    <row r="1369" spans="1:8" ht="18" hidden="1" customHeight="1" outlineLevel="1">
      <c r="A1369" s="4" t="s">
        <v>209</v>
      </c>
      <c r="B1369" s="195"/>
      <c r="C1369" s="196">
        <v>0</v>
      </c>
      <c r="D1369" s="196">
        <v>0</v>
      </c>
      <c r="E1369" s="196">
        <v>0</v>
      </c>
      <c r="F1369" s="197">
        <v>0</v>
      </c>
      <c r="G1369" s="197">
        <v>0</v>
      </c>
      <c r="H1369" s="198">
        <v>0</v>
      </c>
    </row>
    <row r="1370" spans="1:8" ht="18" hidden="1" customHeight="1" outlineLevel="1">
      <c r="A1370" s="4" t="s">
        <v>210</v>
      </c>
      <c r="B1370" s="195"/>
      <c r="C1370" s="196">
        <v>0</v>
      </c>
      <c r="D1370" s="196">
        <v>0</v>
      </c>
      <c r="E1370" s="196">
        <v>0</v>
      </c>
      <c r="F1370" s="197">
        <v>0</v>
      </c>
      <c r="G1370" s="197">
        <v>0</v>
      </c>
      <c r="H1370" s="198">
        <v>0</v>
      </c>
    </row>
    <row r="1371" spans="1:8" ht="18" hidden="1" customHeight="1" outlineLevel="1">
      <c r="A1371" s="4" t="s">
        <v>211</v>
      </c>
      <c r="B1371" s="195"/>
      <c r="C1371" s="196">
        <v>0</v>
      </c>
      <c r="D1371" s="196">
        <v>1</v>
      </c>
      <c r="E1371" s="196">
        <v>0</v>
      </c>
      <c r="F1371" s="197">
        <v>0</v>
      </c>
      <c r="G1371" s="197">
        <v>25</v>
      </c>
      <c r="H1371" s="198">
        <v>0</v>
      </c>
    </row>
    <row r="1372" spans="1:8" ht="18" hidden="1" customHeight="1" outlineLevel="1">
      <c r="A1372" s="4" t="s">
        <v>212</v>
      </c>
      <c r="B1372" s="195"/>
      <c r="C1372" s="196">
        <v>0</v>
      </c>
      <c r="D1372" s="196">
        <v>0</v>
      </c>
      <c r="E1372" s="196">
        <v>0</v>
      </c>
      <c r="F1372" s="197">
        <v>0</v>
      </c>
      <c r="G1372" s="197">
        <v>0</v>
      </c>
      <c r="H1372" s="198">
        <v>0</v>
      </c>
    </row>
    <row r="1373" spans="1:8" ht="18" hidden="1" customHeight="1" outlineLevel="1">
      <c r="A1373" s="4" t="s">
        <v>213</v>
      </c>
      <c r="B1373" s="195"/>
      <c r="C1373" s="196">
        <v>0</v>
      </c>
      <c r="D1373" s="196">
        <v>0</v>
      </c>
      <c r="E1373" s="196">
        <v>0</v>
      </c>
      <c r="F1373" s="197">
        <v>0</v>
      </c>
      <c r="G1373" s="197">
        <v>0</v>
      </c>
      <c r="H1373" s="198">
        <v>0</v>
      </c>
    </row>
    <row r="1374" spans="1:8" ht="18" hidden="1" customHeight="1" outlineLevel="1">
      <c r="A1374" s="4" t="s">
        <v>214</v>
      </c>
      <c r="B1374" s="195"/>
      <c r="C1374" s="196">
        <v>0</v>
      </c>
      <c r="D1374" s="196">
        <v>0</v>
      </c>
      <c r="E1374" s="196">
        <v>0</v>
      </c>
      <c r="F1374" s="197">
        <v>0</v>
      </c>
      <c r="G1374" s="197">
        <v>0</v>
      </c>
      <c r="H1374" s="198">
        <v>0</v>
      </c>
    </row>
    <row r="1375" spans="1:8" ht="18" hidden="1" customHeight="1" outlineLevel="1">
      <c r="A1375" s="4" t="s">
        <v>348</v>
      </c>
      <c r="B1375" s="195"/>
      <c r="C1375" s="196">
        <v>0</v>
      </c>
      <c r="D1375" s="196">
        <v>0</v>
      </c>
      <c r="E1375" s="196">
        <v>0</v>
      </c>
      <c r="F1375" s="197">
        <v>0</v>
      </c>
      <c r="G1375" s="197">
        <v>0</v>
      </c>
      <c r="H1375" s="198">
        <v>0</v>
      </c>
    </row>
    <row r="1376" spans="1:8" ht="18" hidden="1" customHeight="1" outlineLevel="1">
      <c r="A1376" s="4" t="s">
        <v>216</v>
      </c>
      <c r="B1376" s="195"/>
      <c r="C1376" s="196">
        <v>0</v>
      </c>
      <c r="D1376" s="196">
        <v>0</v>
      </c>
      <c r="E1376" s="196">
        <v>0</v>
      </c>
      <c r="F1376" s="197">
        <v>0</v>
      </c>
      <c r="G1376" s="197">
        <v>0</v>
      </c>
      <c r="H1376" s="198">
        <v>0</v>
      </c>
    </row>
    <row r="1377" spans="1:8" ht="18" hidden="1" customHeight="1" outlineLevel="1">
      <c r="A1377" s="4" t="s">
        <v>217</v>
      </c>
      <c r="B1377" s="195"/>
      <c r="C1377" s="196">
        <v>0</v>
      </c>
      <c r="D1377" s="196">
        <v>0</v>
      </c>
      <c r="E1377" s="196">
        <v>0</v>
      </c>
      <c r="F1377" s="197">
        <v>0</v>
      </c>
      <c r="G1377" s="197">
        <v>0</v>
      </c>
      <c r="H1377" s="198">
        <v>0</v>
      </c>
    </row>
    <row r="1378" spans="1:8" ht="18" hidden="1" customHeight="1" outlineLevel="1">
      <c r="A1378" s="4" t="s">
        <v>218</v>
      </c>
      <c r="B1378" s="195"/>
      <c r="C1378" s="196">
        <v>0</v>
      </c>
      <c r="D1378" s="196">
        <v>0</v>
      </c>
      <c r="E1378" s="196">
        <v>0</v>
      </c>
      <c r="F1378" s="197">
        <v>0</v>
      </c>
      <c r="G1378" s="197">
        <v>0</v>
      </c>
      <c r="H1378" s="198">
        <v>0</v>
      </c>
    </row>
    <row r="1379" spans="1:8" ht="18" hidden="1" customHeight="1" outlineLevel="1">
      <c r="A1379" s="4" t="s">
        <v>219</v>
      </c>
      <c r="B1379" s="195"/>
      <c r="C1379" s="196">
        <v>0</v>
      </c>
      <c r="D1379" s="196">
        <v>0</v>
      </c>
      <c r="E1379" s="196">
        <v>0</v>
      </c>
      <c r="F1379" s="197">
        <v>0</v>
      </c>
      <c r="G1379" s="197">
        <v>0</v>
      </c>
      <c r="H1379" s="198">
        <v>0</v>
      </c>
    </row>
    <row r="1380" spans="1:8" ht="18" hidden="1" customHeight="1" outlineLevel="1">
      <c r="A1380" s="4" t="s">
        <v>220</v>
      </c>
      <c r="B1380" s="195"/>
      <c r="C1380" s="196">
        <v>0</v>
      </c>
      <c r="D1380" s="196">
        <v>0</v>
      </c>
      <c r="E1380" s="196">
        <v>0</v>
      </c>
      <c r="F1380" s="197">
        <v>0</v>
      </c>
      <c r="G1380" s="197">
        <v>0</v>
      </c>
      <c r="H1380" s="198">
        <v>0</v>
      </c>
    </row>
    <row r="1381" spans="1:8" ht="18" hidden="1" customHeight="1" outlineLevel="1">
      <c r="A1381" s="4" t="s">
        <v>349</v>
      </c>
      <c r="B1381" s="195"/>
      <c r="C1381" s="196">
        <v>0</v>
      </c>
      <c r="D1381" s="196">
        <v>0</v>
      </c>
      <c r="E1381" s="196">
        <v>0</v>
      </c>
      <c r="F1381" s="197">
        <v>0</v>
      </c>
      <c r="G1381" s="197">
        <v>0</v>
      </c>
      <c r="H1381" s="198">
        <v>0</v>
      </c>
    </row>
    <row r="1382" spans="1:8" ht="18" hidden="1" customHeight="1" outlineLevel="1">
      <c r="A1382" s="4" t="s">
        <v>222</v>
      </c>
      <c r="B1382" s="195"/>
      <c r="C1382" s="196">
        <v>0</v>
      </c>
      <c r="D1382" s="196">
        <v>0</v>
      </c>
      <c r="E1382" s="196">
        <v>0</v>
      </c>
      <c r="F1382" s="197">
        <v>0</v>
      </c>
      <c r="G1382" s="197">
        <v>0</v>
      </c>
      <c r="H1382" s="198">
        <v>0</v>
      </c>
    </row>
    <row r="1383" spans="1:8" ht="18" hidden="1" customHeight="1" outlineLevel="1">
      <c r="A1383" s="4" t="s">
        <v>223</v>
      </c>
      <c r="B1383" s="195"/>
      <c r="C1383" s="196">
        <v>0</v>
      </c>
      <c r="D1383" s="196">
        <v>0</v>
      </c>
      <c r="E1383" s="196">
        <v>0</v>
      </c>
      <c r="F1383" s="197">
        <v>0</v>
      </c>
      <c r="G1383" s="197">
        <v>0</v>
      </c>
      <c r="H1383" s="198">
        <v>0</v>
      </c>
    </row>
    <row r="1384" spans="1:8" ht="18" hidden="1" customHeight="1" outlineLevel="1">
      <c r="A1384" s="4" t="s">
        <v>224</v>
      </c>
      <c r="B1384" s="195"/>
      <c r="C1384" s="196">
        <v>0</v>
      </c>
      <c r="D1384" s="196">
        <v>0</v>
      </c>
      <c r="E1384" s="196">
        <v>0</v>
      </c>
      <c r="F1384" s="197">
        <v>0</v>
      </c>
      <c r="G1384" s="197">
        <v>0</v>
      </c>
      <c r="H1384" s="198">
        <v>0</v>
      </c>
    </row>
    <row r="1385" spans="1:8" ht="18" hidden="1" customHeight="1" outlineLevel="1">
      <c r="A1385" s="4" t="s">
        <v>225</v>
      </c>
      <c r="B1385" s="195"/>
      <c r="C1385" s="196">
        <v>0</v>
      </c>
      <c r="D1385" s="196">
        <v>0</v>
      </c>
      <c r="E1385" s="196">
        <v>0</v>
      </c>
      <c r="F1385" s="197">
        <v>0</v>
      </c>
      <c r="G1385" s="197">
        <v>0</v>
      </c>
      <c r="H1385" s="198">
        <v>0</v>
      </c>
    </row>
    <row r="1386" spans="1:8" ht="18" customHeight="1" collapsed="1">
      <c r="A1386" s="4"/>
      <c r="B1386" s="195" t="s">
        <v>405</v>
      </c>
      <c r="C1386" s="199">
        <f t="shared" ref="C1386:H1386" si="54">SUM(C1362:C1385)</f>
        <v>0</v>
      </c>
      <c r="D1386" s="199">
        <f t="shared" si="54"/>
        <v>1</v>
      </c>
      <c r="E1386" s="199">
        <f t="shared" si="54"/>
        <v>0</v>
      </c>
      <c r="F1386" s="200">
        <f t="shared" si="54"/>
        <v>0</v>
      </c>
      <c r="G1386" s="200">
        <f t="shared" si="54"/>
        <v>25</v>
      </c>
      <c r="H1386" s="201">
        <f t="shared" si="54"/>
        <v>0</v>
      </c>
    </row>
    <row r="1387" spans="1:8" ht="18" hidden="1" customHeight="1" outlineLevel="1">
      <c r="A1387" s="4" t="s">
        <v>202</v>
      </c>
      <c r="B1387" s="195"/>
      <c r="C1387" s="196">
        <v>0</v>
      </c>
      <c r="D1387" s="196">
        <v>0</v>
      </c>
      <c r="E1387" s="196">
        <v>0</v>
      </c>
      <c r="F1387" s="197">
        <v>0</v>
      </c>
      <c r="G1387" s="197">
        <v>0</v>
      </c>
      <c r="H1387" s="198">
        <v>0</v>
      </c>
    </row>
    <row r="1388" spans="1:8" ht="18" hidden="1" customHeight="1" outlineLevel="1">
      <c r="A1388" s="4" t="s">
        <v>203</v>
      </c>
      <c r="B1388" s="195"/>
      <c r="C1388" s="196">
        <v>0</v>
      </c>
      <c r="D1388" s="196">
        <v>1</v>
      </c>
      <c r="E1388" s="196">
        <v>0</v>
      </c>
      <c r="F1388" s="197">
        <v>0</v>
      </c>
      <c r="G1388" s="197">
        <v>-17812.5</v>
      </c>
      <c r="H1388" s="198">
        <v>0</v>
      </c>
    </row>
    <row r="1389" spans="1:8" ht="18" hidden="1" customHeight="1" outlineLevel="1">
      <c r="A1389" s="4" t="s">
        <v>204</v>
      </c>
      <c r="B1389" s="195"/>
      <c r="C1389" s="196">
        <v>0</v>
      </c>
      <c r="D1389" s="196">
        <v>0</v>
      </c>
      <c r="E1389" s="196">
        <v>0</v>
      </c>
      <c r="F1389" s="197">
        <v>0</v>
      </c>
      <c r="G1389" s="197">
        <v>0</v>
      </c>
      <c r="H1389" s="198">
        <v>0</v>
      </c>
    </row>
    <row r="1390" spans="1:8" ht="18" hidden="1" customHeight="1" outlineLevel="1">
      <c r="A1390" s="4" t="s">
        <v>205</v>
      </c>
      <c r="B1390" s="195"/>
      <c r="C1390" s="196">
        <v>0</v>
      </c>
      <c r="D1390" s="196">
        <v>0</v>
      </c>
      <c r="E1390" s="196">
        <v>0</v>
      </c>
      <c r="F1390" s="197">
        <v>0</v>
      </c>
      <c r="G1390" s="197">
        <v>0</v>
      </c>
      <c r="H1390" s="198">
        <v>0</v>
      </c>
    </row>
    <row r="1391" spans="1:8" ht="18" hidden="1" customHeight="1" outlineLevel="1">
      <c r="A1391" s="4" t="s">
        <v>206</v>
      </c>
      <c r="B1391" s="195"/>
      <c r="C1391" s="196">
        <v>0</v>
      </c>
      <c r="D1391" s="196">
        <v>0</v>
      </c>
      <c r="E1391" s="196">
        <v>0</v>
      </c>
      <c r="F1391" s="197">
        <v>0</v>
      </c>
      <c r="G1391" s="197">
        <v>0</v>
      </c>
      <c r="H1391" s="198">
        <v>0</v>
      </c>
    </row>
    <row r="1392" spans="1:8" ht="18" hidden="1" customHeight="1" outlineLevel="1">
      <c r="A1392" s="4" t="s">
        <v>207</v>
      </c>
      <c r="B1392" s="195"/>
      <c r="C1392" s="196">
        <v>0</v>
      </c>
      <c r="D1392" s="196">
        <v>0</v>
      </c>
      <c r="E1392" s="196">
        <v>0</v>
      </c>
      <c r="F1392" s="197">
        <v>0</v>
      </c>
      <c r="G1392" s="197">
        <v>0</v>
      </c>
      <c r="H1392" s="198">
        <v>0</v>
      </c>
    </row>
    <row r="1393" spans="1:8" ht="18" hidden="1" customHeight="1" outlineLevel="1">
      <c r="A1393" s="4" t="s">
        <v>208</v>
      </c>
      <c r="B1393" s="195"/>
      <c r="C1393" s="196">
        <v>0</v>
      </c>
      <c r="D1393" s="196">
        <v>0</v>
      </c>
      <c r="E1393" s="196">
        <v>0</v>
      </c>
      <c r="F1393" s="197">
        <v>0</v>
      </c>
      <c r="G1393" s="197">
        <v>0</v>
      </c>
      <c r="H1393" s="198">
        <v>0</v>
      </c>
    </row>
    <row r="1394" spans="1:8" ht="18" hidden="1" customHeight="1" outlineLevel="1">
      <c r="A1394" s="4" t="s">
        <v>209</v>
      </c>
      <c r="B1394" s="195"/>
      <c r="C1394" s="196">
        <v>1</v>
      </c>
      <c r="D1394" s="196">
        <v>0</v>
      </c>
      <c r="E1394" s="196">
        <v>0</v>
      </c>
      <c r="F1394" s="197">
        <v>0</v>
      </c>
      <c r="G1394" s="197">
        <v>0</v>
      </c>
      <c r="H1394" s="198">
        <v>0</v>
      </c>
    </row>
    <row r="1395" spans="1:8" ht="18" hidden="1" customHeight="1" outlineLevel="1">
      <c r="A1395" s="4" t="s">
        <v>210</v>
      </c>
      <c r="B1395" s="195"/>
      <c r="C1395" s="196">
        <v>0</v>
      </c>
      <c r="D1395" s="196">
        <v>0</v>
      </c>
      <c r="E1395" s="196">
        <v>0</v>
      </c>
      <c r="F1395" s="197">
        <v>0</v>
      </c>
      <c r="G1395" s="197">
        <v>0</v>
      </c>
      <c r="H1395" s="198">
        <v>0</v>
      </c>
    </row>
    <row r="1396" spans="1:8" ht="18" hidden="1" customHeight="1" outlineLevel="1">
      <c r="A1396" s="4" t="s">
        <v>211</v>
      </c>
      <c r="B1396" s="195"/>
      <c r="C1396" s="196">
        <v>0</v>
      </c>
      <c r="D1396" s="196">
        <v>0</v>
      </c>
      <c r="E1396" s="196">
        <v>0</v>
      </c>
      <c r="F1396" s="197">
        <v>0</v>
      </c>
      <c r="G1396" s="197">
        <v>0</v>
      </c>
      <c r="H1396" s="198">
        <v>0</v>
      </c>
    </row>
    <row r="1397" spans="1:8" ht="18" hidden="1" customHeight="1" outlineLevel="1">
      <c r="A1397" s="4" t="s">
        <v>212</v>
      </c>
      <c r="B1397" s="195"/>
      <c r="C1397" s="196">
        <v>0</v>
      </c>
      <c r="D1397" s="196">
        <v>0</v>
      </c>
      <c r="E1397" s="196">
        <v>0</v>
      </c>
      <c r="F1397" s="197">
        <v>0</v>
      </c>
      <c r="G1397" s="197">
        <v>0</v>
      </c>
      <c r="H1397" s="198">
        <v>0</v>
      </c>
    </row>
    <row r="1398" spans="1:8" ht="18" hidden="1" customHeight="1" outlineLevel="1">
      <c r="A1398" s="4" t="s">
        <v>213</v>
      </c>
      <c r="B1398" s="195"/>
      <c r="C1398" s="196">
        <v>0</v>
      </c>
      <c r="D1398" s="196">
        <v>0</v>
      </c>
      <c r="E1398" s="196">
        <v>0</v>
      </c>
      <c r="F1398" s="197">
        <v>0</v>
      </c>
      <c r="G1398" s="197">
        <v>0</v>
      </c>
      <c r="H1398" s="198">
        <v>0</v>
      </c>
    </row>
    <row r="1399" spans="1:8" ht="18" hidden="1" customHeight="1" outlineLevel="1">
      <c r="A1399" s="4" t="s">
        <v>214</v>
      </c>
      <c r="B1399" s="195"/>
      <c r="C1399" s="196">
        <v>0</v>
      </c>
      <c r="D1399" s="196">
        <v>0</v>
      </c>
      <c r="E1399" s="196">
        <v>0</v>
      </c>
      <c r="F1399" s="197">
        <v>0</v>
      </c>
      <c r="G1399" s="197">
        <v>0</v>
      </c>
      <c r="H1399" s="198">
        <v>0</v>
      </c>
    </row>
    <row r="1400" spans="1:8" ht="18" hidden="1" customHeight="1" outlineLevel="1">
      <c r="A1400" s="4" t="s">
        <v>348</v>
      </c>
      <c r="B1400" s="195"/>
      <c r="C1400" s="196">
        <v>0</v>
      </c>
      <c r="D1400" s="196">
        <v>0</v>
      </c>
      <c r="E1400" s="196">
        <v>0</v>
      </c>
      <c r="F1400" s="197">
        <v>0</v>
      </c>
      <c r="G1400" s="197">
        <v>0</v>
      </c>
      <c r="H1400" s="198">
        <v>0</v>
      </c>
    </row>
    <row r="1401" spans="1:8" ht="18" hidden="1" customHeight="1" outlineLevel="1">
      <c r="A1401" s="4" t="s">
        <v>216</v>
      </c>
      <c r="B1401" s="195"/>
      <c r="C1401" s="196">
        <v>0</v>
      </c>
      <c r="D1401" s="196">
        <v>0</v>
      </c>
      <c r="E1401" s="196">
        <v>0</v>
      </c>
      <c r="F1401" s="197">
        <v>0</v>
      </c>
      <c r="G1401" s="197">
        <v>0</v>
      </c>
      <c r="H1401" s="198">
        <v>0</v>
      </c>
    </row>
    <row r="1402" spans="1:8" ht="18" hidden="1" customHeight="1" outlineLevel="1">
      <c r="A1402" s="4" t="s">
        <v>217</v>
      </c>
      <c r="B1402" s="195"/>
      <c r="C1402" s="196">
        <v>0</v>
      </c>
      <c r="D1402" s="196">
        <v>0</v>
      </c>
      <c r="E1402" s="196">
        <v>0</v>
      </c>
      <c r="F1402" s="197">
        <v>0</v>
      </c>
      <c r="G1402" s="197">
        <v>0</v>
      </c>
      <c r="H1402" s="198">
        <v>0</v>
      </c>
    </row>
    <row r="1403" spans="1:8" ht="18" hidden="1" customHeight="1" outlineLevel="1">
      <c r="A1403" s="4" t="s">
        <v>218</v>
      </c>
      <c r="B1403" s="195"/>
      <c r="C1403" s="196">
        <v>0</v>
      </c>
      <c r="D1403" s="196">
        <v>0</v>
      </c>
      <c r="E1403" s="196">
        <v>0</v>
      </c>
      <c r="F1403" s="197">
        <v>0</v>
      </c>
      <c r="G1403" s="197">
        <v>0</v>
      </c>
      <c r="H1403" s="198">
        <v>0</v>
      </c>
    </row>
    <row r="1404" spans="1:8" ht="18" hidden="1" customHeight="1" outlineLevel="1">
      <c r="A1404" s="4" t="s">
        <v>219</v>
      </c>
      <c r="B1404" s="195"/>
      <c r="C1404" s="196">
        <v>0</v>
      </c>
      <c r="D1404" s="196">
        <v>0</v>
      </c>
      <c r="E1404" s="196">
        <v>0</v>
      </c>
      <c r="F1404" s="197">
        <v>0</v>
      </c>
      <c r="G1404" s="197">
        <v>0</v>
      </c>
      <c r="H1404" s="198">
        <v>0</v>
      </c>
    </row>
    <row r="1405" spans="1:8" ht="18" hidden="1" customHeight="1" outlineLevel="1">
      <c r="A1405" s="4" t="s">
        <v>220</v>
      </c>
      <c r="B1405" s="195"/>
      <c r="C1405" s="196">
        <v>0</v>
      </c>
      <c r="D1405" s="196">
        <v>0</v>
      </c>
      <c r="E1405" s="196">
        <v>0</v>
      </c>
      <c r="F1405" s="197">
        <v>0</v>
      </c>
      <c r="G1405" s="197">
        <v>0</v>
      </c>
      <c r="H1405" s="198">
        <v>0</v>
      </c>
    </row>
    <row r="1406" spans="1:8" ht="18" hidden="1" customHeight="1" outlineLevel="1">
      <c r="A1406" s="4" t="s">
        <v>349</v>
      </c>
      <c r="B1406" s="195"/>
      <c r="C1406" s="196">
        <v>0</v>
      </c>
      <c r="D1406" s="196">
        <v>0</v>
      </c>
      <c r="E1406" s="196">
        <v>0</v>
      </c>
      <c r="F1406" s="197">
        <v>0</v>
      </c>
      <c r="G1406" s="197">
        <v>0</v>
      </c>
      <c r="H1406" s="198">
        <v>0</v>
      </c>
    </row>
    <row r="1407" spans="1:8" ht="18" hidden="1" customHeight="1" outlineLevel="1">
      <c r="A1407" s="4" t="s">
        <v>222</v>
      </c>
      <c r="B1407" s="195"/>
      <c r="C1407" s="196">
        <v>0</v>
      </c>
      <c r="D1407" s="196">
        <v>0</v>
      </c>
      <c r="E1407" s="196">
        <v>0</v>
      </c>
      <c r="F1407" s="197">
        <v>0</v>
      </c>
      <c r="G1407" s="197">
        <v>0</v>
      </c>
      <c r="H1407" s="198">
        <v>0</v>
      </c>
    </row>
    <row r="1408" spans="1:8" ht="18" hidden="1" customHeight="1" outlineLevel="1">
      <c r="A1408" s="4" t="s">
        <v>223</v>
      </c>
      <c r="B1408" s="195"/>
      <c r="C1408" s="196">
        <v>1</v>
      </c>
      <c r="D1408" s="196">
        <v>0</v>
      </c>
      <c r="E1408" s="196">
        <v>0</v>
      </c>
      <c r="F1408" s="197">
        <v>0</v>
      </c>
      <c r="G1408" s="197">
        <v>0</v>
      </c>
      <c r="H1408" s="198">
        <v>0</v>
      </c>
    </row>
    <row r="1409" spans="1:8" ht="18" hidden="1" customHeight="1" outlineLevel="1">
      <c r="A1409" s="4" t="s">
        <v>224</v>
      </c>
      <c r="B1409" s="195"/>
      <c r="C1409" s="196">
        <v>0</v>
      </c>
      <c r="D1409" s="196">
        <v>0</v>
      </c>
      <c r="E1409" s="196">
        <v>0</v>
      </c>
      <c r="F1409" s="197">
        <v>0</v>
      </c>
      <c r="G1409" s="197">
        <v>0</v>
      </c>
      <c r="H1409" s="198">
        <v>0</v>
      </c>
    </row>
    <row r="1410" spans="1:8" ht="18" hidden="1" customHeight="1" outlineLevel="1">
      <c r="A1410" s="4" t="s">
        <v>225</v>
      </c>
      <c r="B1410" s="195"/>
      <c r="C1410" s="196">
        <v>0</v>
      </c>
      <c r="D1410" s="196">
        <v>0</v>
      </c>
      <c r="E1410" s="196">
        <v>0</v>
      </c>
      <c r="F1410" s="197">
        <v>0</v>
      </c>
      <c r="G1410" s="197">
        <v>0</v>
      </c>
      <c r="H1410" s="198">
        <v>0</v>
      </c>
    </row>
    <row r="1411" spans="1:8" ht="18" customHeight="1" collapsed="1">
      <c r="A1411" s="4"/>
      <c r="B1411" s="195" t="s">
        <v>406</v>
      </c>
      <c r="C1411" s="199">
        <f t="shared" ref="C1411:H1411" si="55">SUM(C1387:C1410)</f>
        <v>2</v>
      </c>
      <c r="D1411" s="199">
        <f t="shared" si="55"/>
        <v>1</v>
      </c>
      <c r="E1411" s="199">
        <f t="shared" si="55"/>
        <v>0</v>
      </c>
      <c r="F1411" s="200">
        <f t="shared" si="55"/>
        <v>0</v>
      </c>
      <c r="G1411" s="200">
        <f t="shared" si="55"/>
        <v>-17812.5</v>
      </c>
      <c r="H1411" s="201">
        <f t="shared" si="55"/>
        <v>0</v>
      </c>
    </row>
    <row r="1412" spans="1:8" ht="18" hidden="1" customHeight="1" outlineLevel="1">
      <c r="A1412" s="4" t="s">
        <v>202</v>
      </c>
      <c r="B1412" s="195"/>
      <c r="C1412" s="199">
        <v>0</v>
      </c>
      <c r="D1412" s="199">
        <v>0</v>
      </c>
      <c r="E1412" s="199">
        <v>0</v>
      </c>
      <c r="F1412" s="200">
        <v>0</v>
      </c>
      <c r="G1412" s="200">
        <v>0</v>
      </c>
      <c r="H1412" s="201">
        <v>0</v>
      </c>
    </row>
    <row r="1413" spans="1:8" ht="18" hidden="1" customHeight="1" outlineLevel="1">
      <c r="A1413" s="4" t="s">
        <v>203</v>
      </c>
      <c r="B1413" s="195"/>
      <c r="C1413" s="199">
        <v>0</v>
      </c>
      <c r="D1413" s="199">
        <v>0</v>
      </c>
      <c r="E1413" s="199">
        <v>0</v>
      </c>
      <c r="F1413" s="200">
        <v>0</v>
      </c>
      <c r="G1413" s="200">
        <v>0</v>
      </c>
      <c r="H1413" s="201">
        <v>0</v>
      </c>
    </row>
    <row r="1414" spans="1:8" ht="18" hidden="1" customHeight="1" outlineLevel="1">
      <c r="A1414" s="4" t="s">
        <v>204</v>
      </c>
      <c r="B1414" s="195"/>
      <c r="C1414" s="199">
        <v>0</v>
      </c>
      <c r="D1414" s="199">
        <v>0</v>
      </c>
      <c r="E1414" s="199">
        <v>0</v>
      </c>
      <c r="F1414" s="200">
        <v>0</v>
      </c>
      <c r="G1414" s="200">
        <v>0</v>
      </c>
      <c r="H1414" s="201">
        <v>0</v>
      </c>
    </row>
    <row r="1415" spans="1:8" ht="18" hidden="1" customHeight="1" outlineLevel="1">
      <c r="A1415" s="4" t="s">
        <v>205</v>
      </c>
      <c r="B1415" s="195"/>
      <c r="C1415" s="199">
        <v>0</v>
      </c>
      <c r="D1415" s="199">
        <v>0</v>
      </c>
      <c r="E1415" s="199">
        <v>0</v>
      </c>
      <c r="F1415" s="200">
        <v>0</v>
      </c>
      <c r="G1415" s="200">
        <v>0</v>
      </c>
      <c r="H1415" s="201">
        <v>0</v>
      </c>
    </row>
    <row r="1416" spans="1:8" ht="18" hidden="1" customHeight="1" outlineLevel="1">
      <c r="A1416" s="4" t="s">
        <v>206</v>
      </c>
      <c r="B1416" s="195"/>
      <c r="C1416" s="199">
        <v>0</v>
      </c>
      <c r="D1416" s="199">
        <v>0</v>
      </c>
      <c r="E1416" s="199">
        <v>0</v>
      </c>
      <c r="F1416" s="200">
        <v>0</v>
      </c>
      <c r="G1416" s="200">
        <v>0</v>
      </c>
      <c r="H1416" s="201">
        <v>0</v>
      </c>
    </row>
    <row r="1417" spans="1:8" ht="18" hidden="1" customHeight="1" outlineLevel="1">
      <c r="A1417" s="4" t="s">
        <v>207</v>
      </c>
      <c r="B1417" s="195"/>
      <c r="C1417" s="199">
        <v>0</v>
      </c>
      <c r="D1417" s="199">
        <v>0</v>
      </c>
      <c r="E1417" s="199">
        <v>0</v>
      </c>
      <c r="F1417" s="200">
        <v>0</v>
      </c>
      <c r="G1417" s="200">
        <v>0</v>
      </c>
      <c r="H1417" s="201">
        <v>0</v>
      </c>
    </row>
    <row r="1418" spans="1:8" ht="18" hidden="1" customHeight="1" outlineLevel="1">
      <c r="A1418" s="4" t="s">
        <v>208</v>
      </c>
      <c r="B1418" s="195"/>
      <c r="C1418" s="199">
        <v>0</v>
      </c>
      <c r="D1418" s="199">
        <v>0</v>
      </c>
      <c r="E1418" s="199">
        <v>0</v>
      </c>
      <c r="F1418" s="200">
        <v>0</v>
      </c>
      <c r="G1418" s="200">
        <v>0</v>
      </c>
      <c r="H1418" s="201">
        <v>0</v>
      </c>
    </row>
    <row r="1419" spans="1:8" ht="18" hidden="1" customHeight="1" outlineLevel="1">
      <c r="A1419" s="4" t="s">
        <v>209</v>
      </c>
      <c r="B1419" s="195"/>
      <c r="C1419" s="199">
        <v>0</v>
      </c>
      <c r="D1419" s="199">
        <v>0</v>
      </c>
      <c r="E1419" s="199">
        <v>0</v>
      </c>
      <c r="F1419" s="200">
        <v>0</v>
      </c>
      <c r="G1419" s="200">
        <v>0</v>
      </c>
      <c r="H1419" s="201">
        <v>0</v>
      </c>
    </row>
    <row r="1420" spans="1:8" ht="18" hidden="1" customHeight="1" outlineLevel="1">
      <c r="A1420" s="4" t="s">
        <v>210</v>
      </c>
      <c r="B1420" s="195"/>
      <c r="C1420" s="199">
        <v>0</v>
      </c>
      <c r="D1420" s="199">
        <v>0</v>
      </c>
      <c r="E1420" s="199">
        <v>0</v>
      </c>
      <c r="F1420" s="200">
        <v>0</v>
      </c>
      <c r="G1420" s="200">
        <v>0</v>
      </c>
      <c r="H1420" s="201">
        <v>0</v>
      </c>
    </row>
    <row r="1421" spans="1:8" ht="18" hidden="1" customHeight="1" outlineLevel="1">
      <c r="A1421" s="4" t="s">
        <v>211</v>
      </c>
      <c r="B1421" s="195"/>
      <c r="C1421" s="199">
        <v>0</v>
      </c>
      <c r="D1421" s="199">
        <v>0</v>
      </c>
      <c r="E1421" s="199">
        <v>0</v>
      </c>
      <c r="F1421" s="200">
        <v>0</v>
      </c>
      <c r="G1421" s="200">
        <v>0</v>
      </c>
      <c r="H1421" s="201">
        <v>0</v>
      </c>
    </row>
    <row r="1422" spans="1:8" ht="18" hidden="1" customHeight="1" outlineLevel="1">
      <c r="A1422" s="4" t="s">
        <v>212</v>
      </c>
      <c r="B1422" s="195"/>
      <c r="C1422" s="199">
        <v>0</v>
      </c>
      <c r="D1422" s="199">
        <v>0</v>
      </c>
      <c r="E1422" s="199">
        <v>0</v>
      </c>
      <c r="F1422" s="200">
        <v>0</v>
      </c>
      <c r="G1422" s="200">
        <v>0</v>
      </c>
      <c r="H1422" s="201">
        <v>0</v>
      </c>
    </row>
    <row r="1423" spans="1:8" ht="18" hidden="1" customHeight="1" outlineLevel="1">
      <c r="A1423" s="4" t="s">
        <v>213</v>
      </c>
      <c r="B1423" s="195"/>
      <c r="C1423" s="199">
        <v>0</v>
      </c>
      <c r="D1423" s="199">
        <v>0</v>
      </c>
      <c r="E1423" s="199">
        <v>0</v>
      </c>
      <c r="F1423" s="200">
        <v>0</v>
      </c>
      <c r="G1423" s="200">
        <v>0</v>
      </c>
      <c r="H1423" s="201">
        <v>0</v>
      </c>
    </row>
    <row r="1424" spans="1:8" ht="18" hidden="1" customHeight="1" outlineLevel="1">
      <c r="A1424" s="4" t="s">
        <v>214</v>
      </c>
      <c r="B1424" s="195"/>
      <c r="C1424" s="199">
        <v>0</v>
      </c>
      <c r="D1424" s="199">
        <v>0</v>
      </c>
      <c r="E1424" s="199">
        <v>0</v>
      </c>
      <c r="F1424" s="200">
        <v>0</v>
      </c>
      <c r="G1424" s="200">
        <v>0</v>
      </c>
      <c r="H1424" s="201">
        <v>0</v>
      </c>
    </row>
    <row r="1425" spans="1:8" ht="18" hidden="1" customHeight="1" outlineLevel="1">
      <c r="A1425" s="4" t="s">
        <v>348</v>
      </c>
      <c r="B1425" s="195"/>
      <c r="C1425" s="199">
        <v>0</v>
      </c>
      <c r="D1425" s="199">
        <v>0</v>
      </c>
      <c r="E1425" s="199">
        <v>0</v>
      </c>
      <c r="F1425" s="200">
        <v>0</v>
      </c>
      <c r="G1425" s="200">
        <v>0</v>
      </c>
      <c r="H1425" s="201">
        <v>0</v>
      </c>
    </row>
    <row r="1426" spans="1:8" ht="18" hidden="1" customHeight="1" outlineLevel="1">
      <c r="A1426" s="4" t="s">
        <v>216</v>
      </c>
      <c r="B1426" s="195"/>
      <c r="C1426" s="199">
        <v>0</v>
      </c>
      <c r="D1426" s="199">
        <v>0</v>
      </c>
      <c r="E1426" s="199">
        <v>0</v>
      </c>
      <c r="F1426" s="200">
        <v>0</v>
      </c>
      <c r="G1426" s="200">
        <v>0</v>
      </c>
      <c r="H1426" s="201">
        <v>0</v>
      </c>
    </row>
    <row r="1427" spans="1:8" ht="18" hidden="1" customHeight="1" outlineLevel="1">
      <c r="A1427" s="4" t="s">
        <v>217</v>
      </c>
      <c r="B1427" s="195"/>
      <c r="C1427" s="199">
        <v>0</v>
      </c>
      <c r="D1427" s="199">
        <v>0</v>
      </c>
      <c r="E1427" s="199">
        <v>0</v>
      </c>
      <c r="F1427" s="200">
        <v>0</v>
      </c>
      <c r="G1427" s="200">
        <v>0</v>
      </c>
      <c r="H1427" s="201">
        <v>0</v>
      </c>
    </row>
    <row r="1428" spans="1:8" ht="18" hidden="1" customHeight="1" outlineLevel="1">
      <c r="A1428" s="4" t="s">
        <v>218</v>
      </c>
      <c r="B1428" s="195"/>
      <c r="C1428" s="199">
        <v>0</v>
      </c>
      <c r="D1428" s="199">
        <v>0</v>
      </c>
      <c r="E1428" s="199">
        <v>0</v>
      </c>
      <c r="F1428" s="200">
        <v>0</v>
      </c>
      <c r="G1428" s="200">
        <v>0</v>
      </c>
      <c r="H1428" s="201">
        <v>0</v>
      </c>
    </row>
    <row r="1429" spans="1:8" ht="18" hidden="1" customHeight="1" outlineLevel="1">
      <c r="A1429" s="4" t="s">
        <v>219</v>
      </c>
      <c r="B1429" s="195"/>
      <c r="C1429" s="199">
        <v>0</v>
      </c>
      <c r="D1429" s="199">
        <v>0</v>
      </c>
      <c r="E1429" s="199">
        <v>0</v>
      </c>
      <c r="F1429" s="200">
        <v>0</v>
      </c>
      <c r="G1429" s="200">
        <v>0</v>
      </c>
      <c r="H1429" s="201">
        <v>0</v>
      </c>
    </row>
    <row r="1430" spans="1:8" ht="18" hidden="1" customHeight="1" outlineLevel="1">
      <c r="A1430" s="4" t="s">
        <v>220</v>
      </c>
      <c r="B1430" s="195"/>
      <c r="C1430" s="199">
        <v>0</v>
      </c>
      <c r="D1430" s="199">
        <v>0</v>
      </c>
      <c r="E1430" s="199">
        <v>0</v>
      </c>
      <c r="F1430" s="200">
        <v>0</v>
      </c>
      <c r="G1430" s="200">
        <v>0</v>
      </c>
      <c r="H1430" s="201">
        <v>0</v>
      </c>
    </row>
    <row r="1431" spans="1:8" ht="18" hidden="1" customHeight="1" outlineLevel="1">
      <c r="A1431" s="4" t="s">
        <v>349</v>
      </c>
      <c r="B1431" s="195"/>
      <c r="C1431" s="199">
        <v>0</v>
      </c>
      <c r="D1431" s="199">
        <v>0</v>
      </c>
      <c r="E1431" s="199">
        <v>0</v>
      </c>
      <c r="F1431" s="200">
        <v>0</v>
      </c>
      <c r="G1431" s="200">
        <v>0</v>
      </c>
      <c r="H1431" s="201">
        <v>0</v>
      </c>
    </row>
    <row r="1432" spans="1:8" ht="18" hidden="1" customHeight="1" outlineLevel="1">
      <c r="A1432" s="4" t="s">
        <v>222</v>
      </c>
      <c r="B1432" s="195"/>
      <c r="C1432" s="199">
        <v>0</v>
      </c>
      <c r="D1432" s="199">
        <v>0</v>
      </c>
      <c r="E1432" s="199">
        <v>0</v>
      </c>
      <c r="F1432" s="200">
        <v>0</v>
      </c>
      <c r="G1432" s="200">
        <v>0</v>
      </c>
      <c r="H1432" s="201">
        <v>0</v>
      </c>
    </row>
    <row r="1433" spans="1:8" ht="18" hidden="1" customHeight="1" outlineLevel="1">
      <c r="A1433" s="4" t="s">
        <v>223</v>
      </c>
      <c r="B1433" s="195"/>
      <c r="C1433" s="199">
        <v>0</v>
      </c>
      <c r="D1433" s="199">
        <v>0</v>
      </c>
      <c r="E1433" s="199">
        <v>0</v>
      </c>
      <c r="F1433" s="200">
        <v>0</v>
      </c>
      <c r="G1433" s="200">
        <v>0</v>
      </c>
      <c r="H1433" s="201">
        <v>0</v>
      </c>
    </row>
    <row r="1434" spans="1:8" ht="18" hidden="1" customHeight="1" outlineLevel="1">
      <c r="A1434" s="4" t="s">
        <v>224</v>
      </c>
      <c r="B1434" s="195"/>
      <c r="C1434" s="199">
        <v>0</v>
      </c>
      <c r="D1434" s="199">
        <v>0</v>
      </c>
      <c r="E1434" s="199">
        <v>0</v>
      </c>
      <c r="F1434" s="200">
        <v>0</v>
      </c>
      <c r="G1434" s="200">
        <v>0</v>
      </c>
      <c r="H1434" s="201">
        <v>0</v>
      </c>
    </row>
    <row r="1435" spans="1:8" ht="18" hidden="1" customHeight="1" outlineLevel="1">
      <c r="A1435" s="4" t="s">
        <v>225</v>
      </c>
      <c r="B1435" s="195"/>
      <c r="C1435" s="196">
        <v>0</v>
      </c>
      <c r="D1435" s="196">
        <v>0</v>
      </c>
      <c r="E1435" s="196">
        <v>0</v>
      </c>
      <c r="F1435" s="197">
        <v>0</v>
      </c>
      <c r="G1435" s="197">
        <v>0</v>
      </c>
      <c r="H1435" s="198">
        <v>0</v>
      </c>
    </row>
    <row r="1436" spans="1:8" ht="18" customHeight="1" collapsed="1">
      <c r="A1436" s="4"/>
      <c r="B1436" s="195" t="s">
        <v>407</v>
      </c>
      <c r="C1436" s="199">
        <f t="shared" ref="C1436:H1436" si="56">SUM(C1412:C1435)</f>
        <v>0</v>
      </c>
      <c r="D1436" s="199">
        <f t="shared" si="56"/>
        <v>0</v>
      </c>
      <c r="E1436" s="199">
        <f t="shared" si="56"/>
        <v>0</v>
      </c>
      <c r="F1436" s="200">
        <f t="shared" si="56"/>
        <v>0</v>
      </c>
      <c r="G1436" s="200">
        <f t="shared" si="56"/>
        <v>0</v>
      </c>
      <c r="H1436" s="201">
        <f t="shared" si="56"/>
        <v>0</v>
      </c>
    </row>
    <row r="1437" spans="1:8" ht="18" hidden="1" customHeight="1" outlineLevel="1">
      <c r="A1437" s="4" t="s">
        <v>202</v>
      </c>
      <c r="B1437" s="195"/>
      <c r="C1437" s="199">
        <v>0</v>
      </c>
      <c r="D1437" s="199">
        <v>0</v>
      </c>
      <c r="E1437" s="199">
        <v>0</v>
      </c>
      <c r="F1437" s="200">
        <v>0</v>
      </c>
      <c r="G1437" s="200">
        <v>0</v>
      </c>
      <c r="H1437" s="201">
        <v>0</v>
      </c>
    </row>
    <row r="1438" spans="1:8" ht="18" hidden="1" customHeight="1" outlineLevel="1">
      <c r="A1438" s="4" t="s">
        <v>203</v>
      </c>
      <c r="B1438" s="195"/>
      <c r="C1438" s="199">
        <v>3</v>
      </c>
      <c r="D1438" s="199">
        <v>2</v>
      </c>
      <c r="E1438" s="199">
        <v>0</v>
      </c>
      <c r="F1438" s="200">
        <v>3211.75</v>
      </c>
      <c r="G1438" s="200">
        <v>1875</v>
      </c>
      <c r="H1438" s="201">
        <v>0</v>
      </c>
    </row>
    <row r="1439" spans="1:8" ht="18" hidden="1" customHeight="1" outlineLevel="1">
      <c r="A1439" s="4" t="s">
        <v>204</v>
      </c>
      <c r="B1439" s="195"/>
      <c r="C1439" s="199">
        <v>0</v>
      </c>
      <c r="D1439" s="199">
        <v>0</v>
      </c>
      <c r="E1439" s="199">
        <v>0</v>
      </c>
      <c r="F1439" s="200">
        <v>0</v>
      </c>
      <c r="G1439" s="200">
        <v>0</v>
      </c>
      <c r="H1439" s="201">
        <v>0</v>
      </c>
    </row>
    <row r="1440" spans="1:8" ht="18" hidden="1" customHeight="1" outlineLevel="1">
      <c r="A1440" s="4" t="s">
        <v>205</v>
      </c>
      <c r="B1440" s="195"/>
      <c r="C1440" s="199">
        <v>0</v>
      </c>
      <c r="D1440" s="199">
        <v>0</v>
      </c>
      <c r="E1440" s="199">
        <v>0</v>
      </c>
      <c r="F1440" s="200">
        <v>0</v>
      </c>
      <c r="G1440" s="200">
        <v>0</v>
      </c>
      <c r="H1440" s="201">
        <v>0</v>
      </c>
    </row>
    <row r="1441" spans="1:8" ht="18" hidden="1" customHeight="1" outlineLevel="1">
      <c r="A1441" s="4" t="s">
        <v>206</v>
      </c>
      <c r="B1441" s="195"/>
      <c r="C1441" s="199">
        <v>0</v>
      </c>
      <c r="D1441" s="199">
        <v>0</v>
      </c>
      <c r="E1441" s="199">
        <v>0</v>
      </c>
      <c r="F1441" s="200">
        <v>0</v>
      </c>
      <c r="G1441" s="200">
        <v>0</v>
      </c>
      <c r="H1441" s="201">
        <v>0</v>
      </c>
    </row>
    <row r="1442" spans="1:8" ht="18" hidden="1" customHeight="1" outlineLevel="1">
      <c r="A1442" s="4" t="s">
        <v>207</v>
      </c>
      <c r="B1442" s="195"/>
      <c r="C1442" s="199">
        <v>0</v>
      </c>
      <c r="D1442" s="199">
        <v>0</v>
      </c>
      <c r="E1442" s="199">
        <v>0</v>
      </c>
      <c r="F1442" s="200">
        <v>0</v>
      </c>
      <c r="G1442" s="200">
        <v>0</v>
      </c>
      <c r="H1442" s="201">
        <v>0</v>
      </c>
    </row>
    <row r="1443" spans="1:8" ht="18" hidden="1" customHeight="1" outlineLevel="1">
      <c r="A1443" s="4" t="s">
        <v>208</v>
      </c>
      <c r="B1443" s="195"/>
      <c r="C1443" s="199">
        <v>0</v>
      </c>
      <c r="D1443" s="199">
        <v>0</v>
      </c>
      <c r="E1443" s="199">
        <v>0</v>
      </c>
      <c r="F1443" s="200">
        <v>0</v>
      </c>
      <c r="G1443" s="200">
        <v>0</v>
      </c>
      <c r="H1443" s="201">
        <v>0</v>
      </c>
    </row>
    <row r="1444" spans="1:8" ht="18" hidden="1" customHeight="1" outlineLevel="1">
      <c r="A1444" s="4" t="s">
        <v>209</v>
      </c>
      <c r="B1444" s="195"/>
      <c r="C1444" s="199">
        <v>0</v>
      </c>
      <c r="D1444" s="199">
        <v>0</v>
      </c>
      <c r="E1444" s="199">
        <v>0</v>
      </c>
      <c r="F1444" s="200">
        <v>0</v>
      </c>
      <c r="G1444" s="200">
        <v>0</v>
      </c>
      <c r="H1444" s="201">
        <v>0</v>
      </c>
    </row>
    <row r="1445" spans="1:8" ht="18" hidden="1" customHeight="1" outlineLevel="1">
      <c r="A1445" s="4" t="s">
        <v>210</v>
      </c>
      <c r="B1445" s="195"/>
      <c r="C1445" s="199">
        <v>0</v>
      </c>
      <c r="D1445" s="199">
        <v>0</v>
      </c>
      <c r="E1445" s="199">
        <v>0</v>
      </c>
      <c r="F1445" s="200">
        <v>0</v>
      </c>
      <c r="G1445" s="200">
        <v>0</v>
      </c>
      <c r="H1445" s="201">
        <v>0</v>
      </c>
    </row>
    <row r="1446" spans="1:8" ht="18" hidden="1" customHeight="1" outlineLevel="1">
      <c r="A1446" s="4" t="s">
        <v>211</v>
      </c>
      <c r="B1446" s="195"/>
      <c r="C1446" s="199">
        <v>0</v>
      </c>
      <c r="D1446" s="199">
        <v>1</v>
      </c>
      <c r="E1446" s="199">
        <v>0</v>
      </c>
      <c r="F1446" s="200">
        <v>-2110</v>
      </c>
      <c r="G1446" s="200">
        <v>33211.26</v>
      </c>
      <c r="H1446" s="201">
        <v>0</v>
      </c>
    </row>
    <row r="1447" spans="1:8" ht="18" hidden="1" customHeight="1" outlineLevel="1">
      <c r="A1447" s="4" t="s">
        <v>212</v>
      </c>
      <c r="B1447" s="195"/>
      <c r="C1447" s="199">
        <v>0</v>
      </c>
      <c r="D1447" s="199">
        <v>0</v>
      </c>
      <c r="E1447" s="199">
        <v>0</v>
      </c>
      <c r="F1447" s="200">
        <v>0</v>
      </c>
      <c r="G1447" s="200">
        <v>0</v>
      </c>
      <c r="H1447" s="201">
        <v>0</v>
      </c>
    </row>
    <row r="1448" spans="1:8" ht="18" hidden="1" customHeight="1" outlineLevel="1">
      <c r="A1448" s="4" t="s">
        <v>213</v>
      </c>
      <c r="B1448" s="195"/>
      <c r="C1448" s="199">
        <v>0</v>
      </c>
      <c r="D1448" s="199">
        <v>0</v>
      </c>
      <c r="E1448" s="199">
        <v>0</v>
      </c>
      <c r="F1448" s="200">
        <v>0</v>
      </c>
      <c r="G1448" s="200">
        <v>0</v>
      </c>
      <c r="H1448" s="201">
        <v>0</v>
      </c>
    </row>
    <row r="1449" spans="1:8" ht="18" hidden="1" customHeight="1" outlineLevel="1">
      <c r="A1449" s="4" t="s">
        <v>214</v>
      </c>
      <c r="B1449" s="195"/>
      <c r="C1449" s="199">
        <v>1</v>
      </c>
      <c r="D1449" s="199">
        <v>1</v>
      </c>
      <c r="E1449" s="199">
        <v>0</v>
      </c>
      <c r="F1449" s="200">
        <v>92682.138749999998</v>
      </c>
      <c r="G1449" s="200">
        <v>8568.8639999999996</v>
      </c>
      <c r="H1449" s="201">
        <v>0</v>
      </c>
    </row>
    <row r="1450" spans="1:8" ht="18" hidden="1" customHeight="1" outlineLevel="1">
      <c r="A1450" s="4" t="s">
        <v>348</v>
      </c>
      <c r="B1450" s="195"/>
      <c r="C1450" s="199">
        <v>0</v>
      </c>
      <c r="D1450" s="199">
        <v>0</v>
      </c>
      <c r="E1450" s="199">
        <v>0</v>
      </c>
      <c r="F1450" s="200">
        <v>0</v>
      </c>
      <c r="G1450" s="200">
        <v>0</v>
      </c>
      <c r="H1450" s="201">
        <v>0</v>
      </c>
    </row>
    <row r="1451" spans="1:8" ht="18" hidden="1" customHeight="1" outlineLevel="1">
      <c r="A1451" s="4" t="s">
        <v>216</v>
      </c>
      <c r="B1451" s="195"/>
      <c r="C1451" s="199">
        <v>0</v>
      </c>
      <c r="D1451" s="199">
        <v>0</v>
      </c>
      <c r="E1451" s="199">
        <v>0</v>
      </c>
      <c r="F1451" s="200">
        <v>0</v>
      </c>
      <c r="G1451" s="200">
        <v>0</v>
      </c>
      <c r="H1451" s="201">
        <v>0</v>
      </c>
    </row>
    <row r="1452" spans="1:8" ht="18" hidden="1" customHeight="1" outlineLevel="1">
      <c r="A1452" s="4" t="s">
        <v>217</v>
      </c>
      <c r="B1452" s="195"/>
      <c r="C1452" s="199">
        <v>0</v>
      </c>
      <c r="D1452" s="199">
        <v>0</v>
      </c>
      <c r="E1452" s="199">
        <v>0</v>
      </c>
      <c r="F1452" s="200">
        <v>0</v>
      </c>
      <c r="G1452" s="200">
        <v>0</v>
      </c>
      <c r="H1452" s="201">
        <v>0</v>
      </c>
    </row>
    <row r="1453" spans="1:8" ht="18" hidden="1" customHeight="1" outlineLevel="1">
      <c r="A1453" s="4" t="s">
        <v>218</v>
      </c>
      <c r="B1453" s="195"/>
      <c r="C1453" s="199">
        <v>0</v>
      </c>
      <c r="D1453" s="199">
        <v>0</v>
      </c>
      <c r="E1453" s="199">
        <v>0</v>
      </c>
      <c r="F1453" s="200">
        <v>0</v>
      </c>
      <c r="G1453" s="200">
        <v>0</v>
      </c>
      <c r="H1453" s="201">
        <v>0</v>
      </c>
    </row>
    <row r="1454" spans="1:8" ht="18" hidden="1" customHeight="1" outlineLevel="1">
      <c r="A1454" s="4" t="s">
        <v>219</v>
      </c>
      <c r="B1454" s="195"/>
      <c r="C1454" s="199">
        <v>0</v>
      </c>
      <c r="D1454" s="199">
        <v>0</v>
      </c>
      <c r="E1454" s="199">
        <v>0</v>
      </c>
      <c r="F1454" s="200">
        <v>0</v>
      </c>
      <c r="G1454" s="200">
        <v>0</v>
      </c>
      <c r="H1454" s="201">
        <v>0</v>
      </c>
    </row>
    <row r="1455" spans="1:8" ht="18" hidden="1" customHeight="1" outlineLevel="1">
      <c r="A1455" s="4" t="s">
        <v>220</v>
      </c>
      <c r="B1455" s="195"/>
      <c r="C1455" s="199">
        <v>0</v>
      </c>
      <c r="D1455" s="199">
        <v>0</v>
      </c>
      <c r="E1455" s="199">
        <v>0</v>
      </c>
      <c r="F1455" s="200">
        <v>0</v>
      </c>
      <c r="G1455" s="200">
        <v>0</v>
      </c>
      <c r="H1455" s="201">
        <v>0</v>
      </c>
    </row>
    <row r="1456" spans="1:8" ht="18" hidden="1" customHeight="1" outlineLevel="1">
      <c r="A1456" s="4" t="s">
        <v>349</v>
      </c>
      <c r="B1456" s="195"/>
      <c r="C1456" s="199">
        <v>0</v>
      </c>
      <c r="D1456" s="199">
        <v>0</v>
      </c>
      <c r="E1456" s="199">
        <v>0</v>
      </c>
      <c r="F1456" s="200">
        <v>0</v>
      </c>
      <c r="G1456" s="200">
        <v>0</v>
      </c>
      <c r="H1456" s="201">
        <v>0</v>
      </c>
    </row>
    <row r="1457" spans="1:8" ht="18" hidden="1" customHeight="1" outlineLevel="1">
      <c r="A1457" s="4" t="s">
        <v>222</v>
      </c>
      <c r="B1457" s="195"/>
      <c r="C1457" s="199">
        <v>0</v>
      </c>
      <c r="D1457" s="199">
        <v>0</v>
      </c>
      <c r="E1457" s="199">
        <v>0</v>
      </c>
      <c r="F1457" s="200">
        <v>0</v>
      </c>
      <c r="G1457" s="200">
        <v>0</v>
      </c>
      <c r="H1457" s="201">
        <v>0</v>
      </c>
    </row>
    <row r="1458" spans="1:8" ht="18" hidden="1" customHeight="1" outlineLevel="1">
      <c r="A1458" s="4" t="s">
        <v>223</v>
      </c>
      <c r="B1458" s="195"/>
      <c r="C1458" s="199">
        <v>0</v>
      </c>
      <c r="D1458" s="199">
        <v>0</v>
      </c>
      <c r="E1458" s="199">
        <v>0</v>
      </c>
      <c r="F1458" s="200">
        <v>0</v>
      </c>
      <c r="G1458" s="200">
        <v>0</v>
      </c>
      <c r="H1458" s="201">
        <v>0</v>
      </c>
    </row>
    <row r="1459" spans="1:8" ht="18" hidden="1" customHeight="1" outlineLevel="1">
      <c r="A1459" s="4" t="s">
        <v>224</v>
      </c>
      <c r="B1459" s="195"/>
      <c r="C1459" s="199">
        <v>0</v>
      </c>
      <c r="D1459" s="199">
        <v>0</v>
      </c>
      <c r="E1459" s="199">
        <v>0</v>
      </c>
      <c r="F1459" s="200">
        <v>0</v>
      </c>
      <c r="G1459" s="200">
        <v>0</v>
      </c>
      <c r="H1459" s="201">
        <v>0</v>
      </c>
    </row>
    <row r="1460" spans="1:8" ht="18" hidden="1" customHeight="1" outlineLevel="1">
      <c r="A1460" s="4" t="s">
        <v>225</v>
      </c>
      <c r="B1460" s="195"/>
      <c r="C1460" s="196">
        <v>0</v>
      </c>
      <c r="D1460" s="196">
        <v>0</v>
      </c>
      <c r="E1460" s="196">
        <v>0</v>
      </c>
      <c r="F1460" s="197">
        <v>0</v>
      </c>
      <c r="G1460" s="197">
        <v>0</v>
      </c>
      <c r="H1460" s="198">
        <v>0</v>
      </c>
    </row>
    <row r="1461" spans="1:8" ht="18" customHeight="1" collapsed="1">
      <c r="A1461" s="4"/>
      <c r="B1461" s="195" t="s">
        <v>408</v>
      </c>
      <c r="C1461" s="199">
        <f t="shared" ref="C1461:H1461" si="57">SUM(C1437:C1460)</f>
        <v>4</v>
      </c>
      <c r="D1461" s="199">
        <f t="shared" si="57"/>
        <v>4</v>
      </c>
      <c r="E1461" s="199">
        <f t="shared" si="57"/>
        <v>0</v>
      </c>
      <c r="F1461" s="200">
        <f t="shared" si="57"/>
        <v>93783.888749999998</v>
      </c>
      <c r="G1461" s="200">
        <f t="shared" si="57"/>
        <v>43655.124000000003</v>
      </c>
      <c r="H1461" s="201">
        <f t="shared" si="57"/>
        <v>0</v>
      </c>
    </row>
    <row r="1462" spans="1:8" ht="18" hidden="1" customHeight="1" outlineLevel="1">
      <c r="A1462" s="4" t="s">
        <v>202</v>
      </c>
      <c r="B1462" s="195"/>
      <c r="C1462" s="196">
        <v>0</v>
      </c>
      <c r="D1462" s="196">
        <v>0</v>
      </c>
      <c r="E1462" s="196">
        <v>0</v>
      </c>
      <c r="F1462" s="197">
        <v>0</v>
      </c>
      <c r="G1462" s="197">
        <v>0</v>
      </c>
      <c r="H1462" s="198">
        <v>0</v>
      </c>
    </row>
    <row r="1463" spans="1:8" ht="18" hidden="1" customHeight="1" outlineLevel="1">
      <c r="A1463" s="4" t="s">
        <v>203</v>
      </c>
      <c r="B1463" s="195"/>
      <c r="C1463" s="196">
        <v>0</v>
      </c>
      <c r="D1463" s="196">
        <v>0</v>
      </c>
      <c r="E1463" s="196">
        <v>0</v>
      </c>
      <c r="F1463" s="197">
        <v>0</v>
      </c>
      <c r="G1463" s="197">
        <v>0</v>
      </c>
      <c r="H1463" s="198">
        <v>0</v>
      </c>
    </row>
    <row r="1464" spans="1:8" ht="18" hidden="1" customHeight="1" outlineLevel="1">
      <c r="A1464" s="4" t="s">
        <v>204</v>
      </c>
      <c r="B1464" s="195"/>
      <c r="C1464" s="196">
        <v>1</v>
      </c>
      <c r="D1464" s="196">
        <v>1</v>
      </c>
      <c r="E1464" s="196">
        <v>0</v>
      </c>
      <c r="F1464" s="197">
        <v>1487.71</v>
      </c>
      <c r="G1464" s="197">
        <v>0</v>
      </c>
      <c r="H1464" s="198">
        <v>0</v>
      </c>
    </row>
    <row r="1465" spans="1:8" ht="18" hidden="1" customHeight="1" outlineLevel="1">
      <c r="A1465" s="4" t="s">
        <v>205</v>
      </c>
      <c r="B1465" s="195"/>
      <c r="C1465" s="196">
        <v>0</v>
      </c>
      <c r="D1465" s="196">
        <v>0</v>
      </c>
      <c r="E1465" s="196">
        <v>0</v>
      </c>
      <c r="F1465" s="197">
        <v>0</v>
      </c>
      <c r="G1465" s="197">
        <v>0</v>
      </c>
      <c r="H1465" s="198">
        <v>0</v>
      </c>
    </row>
    <row r="1466" spans="1:8" ht="18" hidden="1" customHeight="1" outlineLevel="1">
      <c r="A1466" s="4" t="s">
        <v>206</v>
      </c>
      <c r="B1466" s="195"/>
      <c r="C1466" s="196">
        <v>0</v>
      </c>
      <c r="D1466" s="196">
        <v>0</v>
      </c>
      <c r="E1466" s="196">
        <v>0</v>
      </c>
      <c r="F1466" s="197">
        <v>0</v>
      </c>
      <c r="G1466" s="197">
        <v>0</v>
      </c>
      <c r="H1466" s="198">
        <v>0</v>
      </c>
    </row>
    <row r="1467" spans="1:8" ht="18" hidden="1" customHeight="1" outlineLevel="1">
      <c r="A1467" s="4" t="s">
        <v>207</v>
      </c>
      <c r="B1467" s="195"/>
      <c r="C1467" s="196">
        <v>0</v>
      </c>
      <c r="D1467" s="196">
        <v>0</v>
      </c>
      <c r="E1467" s="196">
        <v>0</v>
      </c>
      <c r="F1467" s="197">
        <v>0</v>
      </c>
      <c r="G1467" s="197">
        <v>0</v>
      </c>
      <c r="H1467" s="198">
        <v>0</v>
      </c>
    </row>
    <row r="1468" spans="1:8" ht="18" hidden="1" customHeight="1" outlineLevel="1">
      <c r="A1468" s="4" t="s">
        <v>208</v>
      </c>
      <c r="B1468" s="195"/>
      <c r="C1468" s="196">
        <v>0</v>
      </c>
      <c r="D1468" s="196">
        <v>0</v>
      </c>
      <c r="E1468" s="196">
        <v>0</v>
      </c>
      <c r="F1468" s="197">
        <v>0</v>
      </c>
      <c r="G1468" s="197">
        <v>0</v>
      </c>
      <c r="H1468" s="198">
        <v>0</v>
      </c>
    </row>
    <row r="1469" spans="1:8" ht="18" hidden="1" customHeight="1" outlineLevel="1">
      <c r="A1469" s="4" t="s">
        <v>209</v>
      </c>
      <c r="B1469" s="195"/>
      <c r="C1469" s="196">
        <v>0</v>
      </c>
      <c r="D1469" s="196">
        <v>0</v>
      </c>
      <c r="E1469" s="196">
        <v>0</v>
      </c>
      <c r="F1469" s="197">
        <v>0</v>
      </c>
      <c r="G1469" s="197">
        <v>0</v>
      </c>
      <c r="H1469" s="198">
        <v>0</v>
      </c>
    </row>
    <row r="1470" spans="1:8" ht="18" hidden="1" customHeight="1" outlineLevel="1">
      <c r="A1470" s="4" t="s">
        <v>210</v>
      </c>
      <c r="B1470" s="195"/>
      <c r="C1470" s="196">
        <v>0</v>
      </c>
      <c r="D1470" s="196">
        <v>0</v>
      </c>
      <c r="E1470" s="196">
        <v>0</v>
      </c>
      <c r="F1470" s="197">
        <v>0</v>
      </c>
      <c r="G1470" s="197">
        <v>0</v>
      </c>
      <c r="H1470" s="198">
        <v>0</v>
      </c>
    </row>
    <row r="1471" spans="1:8" ht="18" hidden="1" customHeight="1" outlineLevel="1">
      <c r="A1471" s="4" t="s">
        <v>211</v>
      </c>
      <c r="B1471" s="195"/>
      <c r="C1471" s="196">
        <v>0</v>
      </c>
      <c r="D1471" s="196">
        <v>0</v>
      </c>
      <c r="E1471" s="196">
        <v>0</v>
      </c>
      <c r="F1471" s="197">
        <v>0</v>
      </c>
      <c r="G1471" s="197">
        <v>0</v>
      </c>
      <c r="H1471" s="198">
        <v>0</v>
      </c>
    </row>
    <row r="1472" spans="1:8" ht="18" hidden="1" customHeight="1" outlineLevel="1">
      <c r="A1472" s="4" t="s">
        <v>212</v>
      </c>
      <c r="B1472" s="195"/>
      <c r="C1472" s="196">
        <v>0</v>
      </c>
      <c r="D1472" s="196">
        <v>0</v>
      </c>
      <c r="E1472" s="196">
        <v>0</v>
      </c>
      <c r="F1472" s="197">
        <v>0</v>
      </c>
      <c r="G1472" s="197">
        <v>0</v>
      </c>
      <c r="H1472" s="198">
        <v>0</v>
      </c>
    </row>
    <row r="1473" spans="1:8" ht="18" hidden="1" customHeight="1" outlineLevel="1">
      <c r="A1473" s="4" t="s">
        <v>213</v>
      </c>
      <c r="B1473" s="195"/>
      <c r="C1473" s="196">
        <v>0</v>
      </c>
      <c r="D1473" s="196">
        <v>0</v>
      </c>
      <c r="E1473" s="196">
        <v>0</v>
      </c>
      <c r="F1473" s="197">
        <v>0</v>
      </c>
      <c r="G1473" s="197">
        <v>0</v>
      </c>
      <c r="H1473" s="198">
        <v>0</v>
      </c>
    </row>
    <row r="1474" spans="1:8" ht="18" hidden="1" customHeight="1" outlineLevel="1">
      <c r="A1474" s="4" t="s">
        <v>214</v>
      </c>
      <c r="B1474" s="195"/>
      <c r="C1474" s="196">
        <v>0</v>
      </c>
      <c r="D1474" s="196">
        <v>0</v>
      </c>
      <c r="E1474" s="196">
        <v>0</v>
      </c>
      <c r="F1474" s="197">
        <v>0</v>
      </c>
      <c r="G1474" s="197">
        <v>0</v>
      </c>
      <c r="H1474" s="198">
        <v>0</v>
      </c>
    </row>
    <row r="1475" spans="1:8" ht="18" hidden="1" customHeight="1" outlineLevel="1">
      <c r="A1475" s="4" t="s">
        <v>348</v>
      </c>
      <c r="B1475" s="195"/>
      <c r="C1475" s="196">
        <v>0</v>
      </c>
      <c r="D1475" s="196">
        <v>0</v>
      </c>
      <c r="E1475" s="196">
        <v>0</v>
      </c>
      <c r="F1475" s="197">
        <v>0</v>
      </c>
      <c r="G1475" s="197">
        <v>0</v>
      </c>
      <c r="H1475" s="198">
        <v>0</v>
      </c>
    </row>
    <row r="1476" spans="1:8" ht="18" hidden="1" customHeight="1" outlineLevel="1">
      <c r="A1476" s="4" t="s">
        <v>216</v>
      </c>
      <c r="B1476" s="195"/>
      <c r="C1476" s="196">
        <v>0</v>
      </c>
      <c r="D1476" s="196">
        <v>0</v>
      </c>
      <c r="E1476" s="196">
        <v>0</v>
      </c>
      <c r="F1476" s="197">
        <v>0</v>
      </c>
      <c r="G1476" s="197">
        <v>0</v>
      </c>
      <c r="H1476" s="198">
        <v>0</v>
      </c>
    </row>
    <row r="1477" spans="1:8" ht="18" hidden="1" customHeight="1" outlineLevel="1">
      <c r="A1477" s="4" t="s">
        <v>217</v>
      </c>
      <c r="B1477" s="195"/>
      <c r="C1477" s="196">
        <v>0</v>
      </c>
      <c r="D1477" s="196">
        <v>0</v>
      </c>
      <c r="E1477" s="196">
        <v>0</v>
      </c>
      <c r="F1477" s="197">
        <v>0</v>
      </c>
      <c r="G1477" s="197">
        <v>0</v>
      </c>
      <c r="H1477" s="198">
        <v>0</v>
      </c>
    </row>
    <row r="1478" spans="1:8" ht="18" hidden="1" customHeight="1" outlineLevel="1">
      <c r="A1478" s="4" t="s">
        <v>218</v>
      </c>
      <c r="B1478" s="195"/>
      <c r="C1478" s="196">
        <v>0</v>
      </c>
      <c r="D1478" s="196">
        <v>0</v>
      </c>
      <c r="E1478" s="196">
        <v>0</v>
      </c>
      <c r="F1478" s="197">
        <v>0</v>
      </c>
      <c r="G1478" s="197">
        <v>0</v>
      </c>
      <c r="H1478" s="198">
        <v>0</v>
      </c>
    </row>
    <row r="1479" spans="1:8" ht="18" hidden="1" customHeight="1" outlineLevel="1">
      <c r="A1479" s="4" t="s">
        <v>219</v>
      </c>
      <c r="B1479" s="195"/>
      <c r="C1479" s="196">
        <v>0</v>
      </c>
      <c r="D1479" s="196">
        <v>0</v>
      </c>
      <c r="E1479" s="196">
        <v>0</v>
      </c>
      <c r="F1479" s="197">
        <v>0</v>
      </c>
      <c r="G1479" s="197">
        <v>0</v>
      </c>
      <c r="H1479" s="198">
        <v>0</v>
      </c>
    </row>
    <row r="1480" spans="1:8" ht="18" hidden="1" customHeight="1" outlineLevel="1">
      <c r="A1480" s="4" t="s">
        <v>220</v>
      </c>
      <c r="B1480" s="195"/>
      <c r="C1480" s="196">
        <v>0</v>
      </c>
      <c r="D1480" s="196">
        <v>0</v>
      </c>
      <c r="E1480" s="196">
        <v>0</v>
      </c>
      <c r="F1480" s="197">
        <v>0</v>
      </c>
      <c r="G1480" s="197">
        <v>0</v>
      </c>
      <c r="H1480" s="198">
        <v>0</v>
      </c>
    </row>
    <row r="1481" spans="1:8" ht="18" hidden="1" customHeight="1" outlineLevel="1">
      <c r="A1481" s="4" t="s">
        <v>349</v>
      </c>
      <c r="B1481" s="195"/>
      <c r="C1481" s="196">
        <v>0</v>
      </c>
      <c r="D1481" s="196">
        <v>0</v>
      </c>
      <c r="E1481" s="196">
        <v>0</v>
      </c>
      <c r="F1481" s="197">
        <v>0</v>
      </c>
      <c r="G1481" s="197">
        <v>0</v>
      </c>
      <c r="H1481" s="198">
        <v>0</v>
      </c>
    </row>
    <row r="1482" spans="1:8" ht="18" hidden="1" customHeight="1" outlineLevel="1">
      <c r="A1482" s="4" t="s">
        <v>222</v>
      </c>
      <c r="B1482" s="195"/>
      <c r="C1482" s="196">
        <v>0</v>
      </c>
      <c r="D1482" s="196">
        <v>0</v>
      </c>
      <c r="E1482" s="196">
        <v>0</v>
      </c>
      <c r="F1482" s="197">
        <v>0</v>
      </c>
      <c r="G1482" s="197">
        <v>0</v>
      </c>
      <c r="H1482" s="198">
        <v>0</v>
      </c>
    </row>
    <row r="1483" spans="1:8" ht="18" hidden="1" customHeight="1" outlineLevel="1">
      <c r="A1483" s="4" t="s">
        <v>223</v>
      </c>
      <c r="B1483" s="195"/>
      <c r="C1483" s="196">
        <v>0</v>
      </c>
      <c r="D1483" s="196">
        <v>0</v>
      </c>
      <c r="E1483" s="196">
        <v>0</v>
      </c>
      <c r="F1483" s="197">
        <v>0</v>
      </c>
      <c r="G1483" s="197">
        <v>0</v>
      </c>
      <c r="H1483" s="198">
        <v>0</v>
      </c>
    </row>
    <row r="1484" spans="1:8" ht="18" hidden="1" customHeight="1" outlineLevel="1">
      <c r="A1484" s="4" t="s">
        <v>224</v>
      </c>
      <c r="B1484" s="195"/>
      <c r="C1484" s="196">
        <v>0</v>
      </c>
      <c r="D1484" s="196">
        <v>0</v>
      </c>
      <c r="E1484" s="196">
        <v>0</v>
      </c>
      <c r="F1484" s="197">
        <v>0</v>
      </c>
      <c r="G1484" s="197">
        <v>0</v>
      </c>
      <c r="H1484" s="198">
        <v>0</v>
      </c>
    </row>
    <row r="1485" spans="1:8" ht="18" hidden="1" customHeight="1" outlineLevel="1">
      <c r="A1485" s="4" t="s">
        <v>225</v>
      </c>
      <c r="B1485" s="195"/>
      <c r="C1485" s="196">
        <v>0</v>
      </c>
      <c r="D1485" s="196">
        <v>0</v>
      </c>
      <c r="E1485" s="196">
        <v>0</v>
      </c>
      <c r="F1485" s="197">
        <v>0</v>
      </c>
      <c r="G1485" s="197">
        <v>0</v>
      </c>
      <c r="H1485" s="198">
        <v>0</v>
      </c>
    </row>
    <row r="1486" spans="1:8" ht="18" customHeight="1" collapsed="1">
      <c r="A1486" s="4"/>
      <c r="B1486" s="195" t="s">
        <v>409</v>
      </c>
      <c r="C1486" s="199">
        <f t="shared" ref="C1486:H1486" si="58">SUM(C1462:C1485)</f>
        <v>1</v>
      </c>
      <c r="D1486" s="199">
        <f t="shared" si="58"/>
        <v>1</v>
      </c>
      <c r="E1486" s="199">
        <f t="shared" si="58"/>
        <v>0</v>
      </c>
      <c r="F1486" s="200">
        <f t="shared" si="58"/>
        <v>1487.71</v>
      </c>
      <c r="G1486" s="200">
        <f t="shared" si="58"/>
        <v>0</v>
      </c>
      <c r="H1486" s="201">
        <f t="shared" si="58"/>
        <v>0</v>
      </c>
    </row>
    <row r="1487" spans="1:8" ht="18" hidden="1" customHeight="1" outlineLevel="1">
      <c r="A1487" s="4" t="s">
        <v>202</v>
      </c>
      <c r="B1487" s="195"/>
      <c r="C1487" s="199">
        <v>0</v>
      </c>
      <c r="D1487" s="199">
        <v>0</v>
      </c>
      <c r="E1487" s="199">
        <v>0</v>
      </c>
      <c r="F1487" s="200">
        <v>0</v>
      </c>
      <c r="G1487" s="200">
        <v>0</v>
      </c>
      <c r="H1487" s="201">
        <v>0</v>
      </c>
    </row>
    <row r="1488" spans="1:8" ht="18" hidden="1" customHeight="1" outlineLevel="1">
      <c r="A1488" s="4" t="s">
        <v>203</v>
      </c>
      <c r="B1488" s="195"/>
      <c r="C1488" s="199">
        <v>0</v>
      </c>
      <c r="D1488" s="199">
        <v>0</v>
      </c>
      <c r="E1488" s="199">
        <v>0</v>
      </c>
      <c r="F1488" s="200">
        <v>0</v>
      </c>
      <c r="G1488" s="200">
        <v>0</v>
      </c>
      <c r="H1488" s="201">
        <v>0</v>
      </c>
    </row>
    <row r="1489" spans="1:8" ht="18" hidden="1" customHeight="1" outlineLevel="1">
      <c r="A1489" s="4" t="s">
        <v>204</v>
      </c>
      <c r="B1489" s="195"/>
      <c r="C1489" s="199">
        <v>0</v>
      </c>
      <c r="D1489" s="199">
        <v>0</v>
      </c>
      <c r="E1489" s="199">
        <v>0</v>
      </c>
      <c r="F1489" s="200">
        <v>0</v>
      </c>
      <c r="G1489" s="200">
        <v>0</v>
      </c>
      <c r="H1489" s="201">
        <v>0</v>
      </c>
    </row>
    <row r="1490" spans="1:8" ht="18" hidden="1" customHeight="1" outlineLevel="1">
      <c r="A1490" s="4" t="s">
        <v>205</v>
      </c>
      <c r="B1490" s="195"/>
      <c r="C1490" s="199">
        <v>0</v>
      </c>
      <c r="D1490" s="199">
        <v>0</v>
      </c>
      <c r="E1490" s="199">
        <v>0</v>
      </c>
      <c r="F1490" s="200">
        <v>0</v>
      </c>
      <c r="G1490" s="200">
        <v>0</v>
      </c>
      <c r="H1490" s="201">
        <v>0</v>
      </c>
    </row>
    <row r="1491" spans="1:8" ht="18" hidden="1" customHeight="1" outlineLevel="1">
      <c r="A1491" s="4" t="s">
        <v>206</v>
      </c>
      <c r="B1491" s="195"/>
      <c r="C1491" s="199">
        <v>0</v>
      </c>
      <c r="D1491" s="199">
        <v>0</v>
      </c>
      <c r="E1491" s="199">
        <v>0</v>
      </c>
      <c r="F1491" s="200">
        <v>0</v>
      </c>
      <c r="G1491" s="200">
        <v>0</v>
      </c>
      <c r="H1491" s="201">
        <v>0</v>
      </c>
    </row>
    <row r="1492" spans="1:8" ht="18" hidden="1" customHeight="1" outlineLevel="1">
      <c r="A1492" s="4" t="s">
        <v>207</v>
      </c>
      <c r="B1492" s="195"/>
      <c r="C1492" s="199">
        <v>0</v>
      </c>
      <c r="D1492" s="199">
        <v>0</v>
      </c>
      <c r="E1492" s="199">
        <v>0</v>
      </c>
      <c r="F1492" s="200">
        <v>0</v>
      </c>
      <c r="G1492" s="200">
        <v>0</v>
      </c>
      <c r="H1492" s="201">
        <v>0</v>
      </c>
    </row>
    <row r="1493" spans="1:8" ht="18" hidden="1" customHeight="1" outlineLevel="1">
      <c r="A1493" s="4" t="s">
        <v>208</v>
      </c>
      <c r="B1493" s="195"/>
      <c r="C1493" s="199">
        <v>0</v>
      </c>
      <c r="D1493" s="199">
        <v>0</v>
      </c>
      <c r="E1493" s="199">
        <v>0</v>
      </c>
      <c r="F1493" s="200">
        <v>0</v>
      </c>
      <c r="G1493" s="200">
        <v>0</v>
      </c>
      <c r="H1493" s="201">
        <v>0</v>
      </c>
    </row>
    <row r="1494" spans="1:8" ht="18" hidden="1" customHeight="1" outlineLevel="1">
      <c r="A1494" s="4" t="s">
        <v>209</v>
      </c>
      <c r="B1494" s="195"/>
      <c r="C1494" s="199">
        <v>0</v>
      </c>
      <c r="D1494" s="199">
        <v>0</v>
      </c>
      <c r="E1494" s="199">
        <v>0</v>
      </c>
      <c r="F1494" s="200">
        <v>0</v>
      </c>
      <c r="G1494" s="200">
        <v>0</v>
      </c>
      <c r="H1494" s="201">
        <v>0</v>
      </c>
    </row>
    <row r="1495" spans="1:8" ht="18" hidden="1" customHeight="1" outlineLevel="1">
      <c r="A1495" s="4" t="s">
        <v>210</v>
      </c>
      <c r="B1495" s="195"/>
      <c r="C1495" s="199">
        <v>0</v>
      </c>
      <c r="D1495" s="199">
        <v>0</v>
      </c>
      <c r="E1495" s="199">
        <v>0</v>
      </c>
      <c r="F1495" s="200">
        <v>0</v>
      </c>
      <c r="G1495" s="200">
        <v>0</v>
      </c>
      <c r="H1495" s="201">
        <v>0</v>
      </c>
    </row>
    <row r="1496" spans="1:8" ht="18" hidden="1" customHeight="1" outlineLevel="1">
      <c r="A1496" s="4" t="s">
        <v>211</v>
      </c>
      <c r="B1496" s="195"/>
      <c r="C1496" s="199">
        <v>0</v>
      </c>
      <c r="D1496" s="199">
        <v>0</v>
      </c>
      <c r="E1496" s="199">
        <v>0</v>
      </c>
      <c r="F1496" s="200">
        <v>0</v>
      </c>
      <c r="G1496" s="200">
        <v>0</v>
      </c>
      <c r="H1496" s="201">
        <v>0</v>
      </c>
    </row>
    <row r="1497" spans="1:8" ht="18" hidden="1" customHeight="1" outlineLevel="1">
      <c r="A1497" s="4" t="s">
        <v>212</v>
      </c>
      <c r="B1497" s="195"/>
      <c r="C1497" s="199">
        <v>0</v>
      </c>
      <c r="D1497" s="199">
        <v>0</v>
      </c>
      <c r="E1497" s="199">
        <v>0</v>
      </c>
      <c r="F1497" s="200">
        <v>0</v>
      </c>
      <c r="G1497" s="200">
        <v>0</v>
      </c>
      <c r="H1497" s="201">
        <v>0</v>
      </c>
    </row>
    <row r="1498" spans="1:8" ht="18" hidden="1" customHeight="1" outlineLevel="1">
      <c r="A1498" s="4" t="s">
        <v>213</v>
      </c>
      <c r="B1498" s="195"/>
      <c r="C1498" s="199">
        <v>0</v>
      </c>
      <c r="D1498" s="199">
        <v>0</v>
      </c>
      <c r="E1498" s="199">
        <v>0</v>
      </c>
      <c r="F1498" s="200">
        <v>0</v>
      </c>
      <c r="G1498" s="200">
        <v>0</v>
      </c>
      <c r="H1498" s="201">
        <v>0</v>
      </c>
    </row>
    <row r="1499" spans="1:8" ht="18" hidden="1" customHeight="1" outlineLevel="1">
      <c r="A1499" s="4" t="s">
        <v>214</v>
      </c>
      <c r="B1499" s="195"/>
      <c r="C1499" s="199">
        <v>0</v>
      </c>
      <c r="D1499" s="199">
        <v>0</v>
      </c>
      <c r="E1499" s="199">
        <v>0</v>
      </c>
      <c r="F1499" s="200">
        <v>0</v>
      </c>
      <c r="G1499" s="200">
        <v>0</v>
      </c>
      <c r="H1499" s="201">
        <v>0</v>
      </c>
    </row>
    <row r="1500" spans="1:8" ht="18" hidden="1" customHeight="1" outlineLevel="1">
      <c r="A1500" s="4" t="s">
        <v>348</v>
      </c>
      <c r="B1500" s="195"/>
      <c r="C1500" s="199">
        <v>0</v>
      </c>
      <c r="D1500" s="199">
        <v>0</v>
      </c>
      <c r="E1500" s="199">
        <v>0</v>
      </c>
      <c r="F1500" s="200">
        <v>0</v>
      </c>
      <c r="G1500" s="200">
        <v>0</v>
      </c>
      <c r="H1500" s="201">
        <v>0</v>
      </c>
    </row>
    <row r="1501" spans="1:8" ht="18" hidden="1" customHeight="1" outlineLevel="1">
      <c r="A1501" s="4" t="s">
        <v>216</v>
      </c>
      <c r="B1501" s="195"/>
      <c r="C1501" s="199">
        <v>0</v>
      </c>
      <c r="D1501" s="199">
        <v>0</v>
      </c>
      <c r="E1501" s="199">
        <v>0</v>
      </c>
      <c r="F1501" s="200">
        <v>0</v>
      </c>
      <c r="G1501" s="200">
        <v>0</v>
      </c>
      <c r="H1501" s="201">
        <v>0</v>
      </c>
    </row>
    <row r="1502" spans="1:8" ht="18" hidden="1" customHeight="1" outlineLevel="1">
      <c r="A1502" s="4" t="s">
        <v>217</v>
      </c>
      <c r="B1502" s="195"/>
      <c r="C1502" s="199">
        <v>0</v>
      </c>
      <c r="D1502" s="199">
        <v>0</v>
      </c>
      <c r="E1502" s="199">
        <v>0</v>
      </c>
      <c r="F1502" s="200">
        <v>0</v>
      </c>
      <c r="G1502" s="200">
        <v>0</v>
      </c>
      <c r="H1502" s="201">
        <v>0</v>
      </c>
    </row>
    <row r="1503" spans="1:8" ht="18" hidden="1" customHeight="1" outlineLevel="1">
      <c r="A1503" s="4" t="s">
        <v>218</v>
      </c>
      <c r="B1503" s="195"/>
      <c r="C1503" s="199">
        <v>0</v>
      </c>
      <c r="D1503" s="199">
        <v>0</v>
      </c>
      <c r="E1503" s="199">
        <v>0</v>
      </c>
      <c r="F1503" s="200">
        <v>0</v>
      </c>
      <c r="G1503" s="200">
        <v>0</v>
      </c>
      <c r="H1503" s="201">
        <v>0</v>
      </c>
    </row>
    <row r="1504" spans="1:8" ht="18" hidden="1" customHeight="1" outlineLevel="1">
      <c r="A1504" s="4" t="s">
        <v>219</v>
      </c>
      <c r="B1504" s="195"/>
      <c r="C1504" s="199">
        <v>0</v>
      </c>
      <c r="D1504" s="199">
        <v>0</v>
      </c>
      <c r="E1504" s="199">
        <v>0</v>
      </c>
      <c r="F1504" s="200">
        <v>0</v>
      </c>
      <c r="G1504" s="200">
        <v>0</v>
      </c>
      <c r="H1504" s="201">
        <v>0</v>
      </c>
    </row>
    <row r="1505" spans="1:8" ht="18" hidden="1" customHeight="1" outlineLevel="1">
      <c r="A1505" s="4" t="s">
        <v>220</v>
      </c>
      <c r="B1505" s="195"/>
      <c r="C1505" s="199">
        <v>0</v>
      </c>
      <c r="D1505" s="199">
        <v>0</v>
      </c>
      <c r="E1505" s="199">
        <v>0</v>
      </c>
      <c r="F1505" s="200">
        <v>0</v>
      </c>
      <c r="G1505" s="200">
        <v>0</v>
      </c>
      <c r="H1505" s="201">
        <v>0</v>
      </c>
    </row>
    <row r="1506" spans="1:8" ht="18" hidden="1" customHeight="1" outlineLevel="1">
      <c r="A1506" s="4" t="s">
        <v>349</v>
      </c>
      <c r="B1506" s="195"/>
      <c r="C1506" s="199">
        <v>0</v>
      </c>
      <c r="D1506" s="199">
        <v>0</v>
      </c>
      <c r="E1506" s="199">
        <v>0</v>
      </c>
      <c r="F1506" s="200">
        <v>0</v>
      </c>
      <c r="G1506" s="200">
        <v>0</v>
      </c>
      <c r="H1506" s="201">
        <v>0</v>
      </c>
    </row>
    <row r="1507" spans="1:8" ht="18" hidden="1" customHeight="1" outlineLevel="1">
      <c r="A1507" s="4" t="s">
        <v>222</v>
      </c>
      <c r="B1507" s="195"/>
      <c r="C1507" s="199">
        <v>0</v>
      </c>
      <c r="D1507" s="199">
        <v>0</v>
      </c>
      <c r="E1507" s="199">
        <v>0</v>
      </c>
      <c r="F1507" s="200">
        <v>0</v>
      </c>
      <c r="G1507" s="200">
        <v>0</v>
      </c>
      <c r="H1507" s="201">
        <v>0</v>
      </c>
    </row>
    <row r="1508" spans="1:8" ht="18" hidden="1" customHeight="1" outlineLevel="1">
      <c r="A1508" s="4" t="s">
        <v>223</v>
      </c>
      <c r="B1508" s="195"/>
      <c r="C1508" s="199">
        <v>1</v>
      </c>
      <c r="D1508" s="199">
        <v>1</v>
      </c>
      <c r="E1508" s="199">
        <v>0</v>
      </c>
      <c r="F1508" s="200">
        <v>11600</v>
      </c>
      <c r="G1508" s="200">
        <v>2900</v>
      </c>
      <c r="H1508" s="201">
        <v>0</v>
      </c>
    </row>
    <row r="1509" spans="1:8" ht="18" hidden="1" customHeight="1" outlineLevel="1">
      <c r="A1509" s="4" t="s">
        <v>224</v>
      </c>
      <c r="B1509" s="195"/>
      <c r="C1509" s="199">
        <v>0</v>
      </c>
      <c r="D1509" s="199">
        <v>0</v>
      </c>
      <c r="E1509" s="199">
        <v>0</v>
      </c>
      <c r="F1509" s="200">
        <v>0</v>
      </c>
      <c r="G1509" s="200">
        <v>0</v>
      </c>
      <c r="H1509" s="201">
        <v>0</v>
      </c>
    </row>
    <row r="1510" spans="1:8" ht="18" hidden="1" customHeight="1" outlineLevel="1">
      <c r="A1510" s="4" t="s">
        <v>225</v>
      </c>
      <c r="B1510" s="195"/>
      <c r="C1510" s="199">
        <v>0</v>
      </c>
      <c r="D1510" s="199">
        <v>0</v>
      </c>
      <c r="E1510" s="199">
        <v>0</v>
      </c>
      <c r="F1510" s="200">
        <v>0</v>
      </c>
      <c r="G1510" s="200">
        <v>0</v>
      </c>
      <c r="H1510" s="201">
        <v>0</v>
      </c>
    </row>
    <row r="1511" spans="1:8" ht="18" customHeight="1" collapsed="1">
      <c r="A1511" s="4"/>
      <c r="B1511" s="195" t="s">
        <v>410</v>
      </c>
      <c r="C1511" s="199">
        <f>SUM(C1487:C1510)</f>
        <v>1</v>
      </c>
      <c r="D1511" s="199">
        <f t="shared" ref="D1511:H1511" si="59">SUM(D1487:D1510)</f>
        <v>1</v>
      </c>
      <c r="E1511" s="199">
        <f t="shared" si="59"/>
        <v>0</v>
      </c>
      <c r="F1511" s="200">
        <f t="shared" si="59"/>
        <v>11600</v>
      </c>
      <c r="G1511" s="200">
        <f t="shared" si="59"/>
        <v>2900</v>
      </c>
      <c r="H1511" s="201">
        <f t="shared" si="59"/>
        <v>0</v>
      </c>
    </row>
    <row r="1512" spans="1:8" ht="18" hidden="1" customHeight="1" outlineLevel="1">
      <c r="A1512" s="4" t="s">
        <v>202</v>
      </c>
      <c r="B1512" s="195"/>
      <c r="C1512" s="199">
        <v>0</v>
      </c>
      <c r="D1512" s="199">
        <v>0</v>
      </c>
      <c r="E1512" s="199">
        <v>0</v>
      </c>
      <c r="F1512" s="200">
        <v>0</v>
      </c>
      <c r="G1512" s="200">
        <v>0</v>
      </c>
      <c r="H1512" s="201">
        <v>0</v>
      </c>
    </row>
    <row r="1513" spans="1:8" ht="18" hidden="1" customHeight="1" outlineLevel="1">
      <c r="A1513" s="4" t="s">
        <v>203</v>
      </c>
      <c r="B1513" s="195"/>
      <c r="C1513" s="199">
        <v>0</v>
      </c>
      <c r="D1513" s="199">
        <v>0</v>
      </c>
      <c r="E1513" s="199">
        <v>0</v>
      </c>
      <c r="F1513" s="200">
        <v>0</v>
      </c>
      <c r="G1513" s="200">
        <v>0</v>
      </c>
      <c r="H1513" s="201">
        <v>0</v>
      </c>
    </row>
    <row r="1514" spans="1:8" ht="18" hidden="1" customHeight="1" outlineLevel="1">
      <c r="A1514" s="4" t="s">
        <v>204</v>
      </c>
      <c r="B1514" s="195"/>
      <c r="C1514" s="199">
        <v>0</v>
      </c>
      <c r="D1514" s="199">
        <v>0</v>
      </c>
      <c r="E1514" s="199">
        <v>0</v>
      </c>
      <c r="F1514" s="200">
        <v>0</v>
      </c>
      <c r="G1514" s="200">
        <v>0</v>
      </c>
      <c r="H1514" s="201">
        <v>0</v>
      </c>
    </row>
    <row r="1515" spans="1:8" ht="18" hidden="1" customHeight="1" outlineLevel="1">
      <c r="A1515" s="4" t="s">
        <v>205</v>
      </c>
      <c r="B1515" s="195"/>
      <c r="C1515" s="199">
        <v>0</v>
      </c>
      <c r="D1515" s="199">
        <v>0</v>
      </c>
      <c r="E1515" s="199">
        <v>0</v>
      </c>
      <c r="F1515" s="200">
        <v>0</v>
      </c>
      <c r="G1515" s="200">
        <v>0</v>
      </c>
      <c r="H1515" s="201">
        <v>0</v>
      </c>
    </row>
    <row r="1516" spans="1:8" ht="18" hidden="1" customHeight="1" outlineLevel="1">
      <c r="A1516" s="4" t="s">
        <v>206</v>
      </c>
      <c r="B1516" s="195"/>
      <c r="C1516" s="199">
        <v>0</v>
      </c>
      <c r="D1516" s="199">
        <v>0</v>
      </c>
      <c r="E1516" s="199">
        <v>0</v>
      </c>
      <c r="F1516" s="200">
        <v>0</v>
      </c>
      <c r="G1516" s="200">
        <v>0</v>
      </c>
      <c r="H1516" s="201">
        <v>0</v>
      </c>
    </row>
    <row r="1517" spans="1:8" ht="18" hidden="1" customHeight="1" outlineLevel="1">
      <c r="A1517" s="4" t="s">
        <v>207</v>
      </c>
      <c r="B1517" s="195"/>
      <c r="C1517" s="199">
        <v>0</v>
      </c>
      <c r="D1517" s="199">
        <v>0</v>
      </c>
      <c r="E1517" s="199">
        <v>0</v>
      </c>
      <c r="F1517" s="200">
        <v>0</v>
      </c>
      <c r="G1517" s="200">
        <v>0</v>
      </c>
      <c r="H1517" s="201">
        <v>0</v>
      </c>
    </row>
    <row r="1518" spans="1:8" ht="18" hidden="1" customHeight="1" outlineLevel="1">
      <c r="A1518" s="4" t="s">
        <v>208</v>
      </c>
      <c r="B1518" s="195"/>
      <c r="C1518" s="199">
        <v>0</v>
      </c>
      <c r="D1518" s="199">
        <v>0</v>
      </c>
      <c r="E1518" s="199">
        <v>0</v>
      </c>
      <c r="F1518" s="200">
        <v>0</v>
      </c>
      <c r="G1518" s="200">
        <v>0</v>
      </c>
      <c r="H1518" s="201">
        <v>0</v>
      </c>
    </row>
    <row r="1519" spans="1:8" ht="18" hidden="1" customHeight="1" outlineLevel="1">
      <c r="A1519" s="4" t="s">
        <v>209</v>
      </c>
      <c r="B1519" s="195"/>
      <c r="C1519" s="199">
        <v>0</v>
      </c>
      <c r="D1519" s="199">
        <v>0</v>
      </c>
      <c r="E1519" s="199">
        <v>0</v>
      </c>
      <c r="F1519" s="200">
        <v>0</v>
      </c>
      <c r="G1519" s="200">
        <v>0</v>
      </c>
      <c r="H1519" s="201">
        <v>0</v>
      </c>
    </row>
    <row r="1520" spans="1:8" ht="18" hidden="1" customHeight="1" outlineLevel="1">
      <c r="A1520" s="4" t="s">
        <v>210</v>
      </c>
      <c r="B1520" s="195"/>
      <c r="C1520" s="199">
        <v>0</v>
      </c>
      <c r="D1520" s="199">
        <v>0</v>
      </c>
      <c r="E1520" s="199">
        <v>0</v>
      </c>
      <c r="F1520" s="200">
        <v>0</v>
      </c>
      <c r="G1520" s="200">
        <v>0</v>
      </c>
      <c r="H1520" s="201">
        <v>0</v>
      </c>
    </row>
    <row r="1521" spans="1:8" ht="18" hidden="1" customHeight="1" outlineLevel="1">
      <c r="A1521" s="4" t="s">
        <v>211</v>
      </c>
      <c r="B1521" s="195"/>
      <c r="C1521" s="199">
        <v>0</v>
      </c>
      <c r="D1521" s="199">
        <v>0</v>
      </c>
      <c r="E1521" s="199">
        <v>0</v>
      </c>
      <c r="F1521" s="200">
        <v>0</v>
      </c>
      <c r="G1521" s="200">
        <v>0</v>
      </c>
      <c r="H1521" s="201">
        <v>0</v>
      </c>
    </row>
    <row r="1522" spans="1:8" ht="18" hidden="1" customHeight="1" outlineLevel="1">
      <c r="A1522" s="4" t="s">
        <v>212</v>
      </c>
      <c r="B1522" s="195"/>
      <c r="C1522" s="199">
        <v>0</v>
      </c>
      <c r="D1522" s="199">
        <v>0</v>
      </c>
      <c r="E1522" s="199">
        <v>0</v>
      </c>
      <c r="F1522" s="200">
        <v>0</v>
      </c>
      <c r="G1522" s="200">
        <v>0</v>
      </c>
      <c r="H1522" s="201">
        <v>0</v>
      </c>
    </row>
    <row r="1523" spans="1:8" ht="18" hidden="1" customHeight="1" outlineLevel="1">
      <c r="A1523" s="4" t="s">
        <v>213</v>
      </c>
      <c r="B1523" s="195"/>
      <c r="C1523" s="199">
        <v>0</v>
      </c>
      <c r="D1523" s="199">
        <v>0</v>
      </c>
      <c r="E1523" s="199">
        <v>0</v>
      </c>
      <c r="F1523" s="200">
        <v>0</v>
      </c>
      <c r="G1523" s="200">
        <v>0</v>
      </c>
      <c r="H1523" s="201">
        <v>0</v>
      </c>
    </row>
    <row r="1524" spans="1:8" ht="18" hidden="1" customHeight="1" outlineLevel="1">
      <c r="A1524" s="4" t="s">
        <v>214</v>
      </c>
      <c r="B1524" s="195"/>
      <c r="C1524" s="199">
        <v>0</v>
      </c>
      <c r="D1524" s="199">
        <v>0</v>
      </c>
      <c r="E1524" s="199">
        <v>0</v>
      </c>
      <c r="F1524" s="200">
        <v>0</v>
      </c>
      <c r="G1524" s="200">
        <v>0</v>
      </c>
      <c r="H1524" s="201">
        <v>0</v>
      </c>
    </row>
    <row r="1525" spans="1:8" ht="18" hidden="1" customHeight="1" outlineLevel="1">
      <c r="A1525" s="4" t="s">
        <v>348</v>
      </c>
      <c r="B1525" s="195"/>
      <c r="C1525" s="199">
        <v>0</v>
      </c>
      <c r="D1525" s="199">
        <v>0</v>
      </c>
      <c r="E1525" s="199">
        <v>0</v>
      </c>
      <c r="F1525" s="200">
        <v>0</v>
      </c>
      <c r="G1525" s="200">
        <v>0</v>
      </c>
      <c r="H1525" s="201">
        <v>0</v>
      </c>
    </row>
    <row r="1526" spans="1:8" ht="18" hidden="1" customHeight="1" outlineLevel="1">
      <c r="A1526" s="4" t="s">
        <v>216</v>
      </c>
      <c r="B1526" s="195"/>
      <c r="C1526" s="199">
        <v>0</v>
      </c>
      <c r="D1526" s="199">
        <v>0</v>
      </c>
      <c r="E1526" s="199">
        <v>0</v>
      </c>
      <c r="F1526" s="200">
        <v>0</v>
      </c>
      <c r="G1526" s="200">
        <v>0</v>
      </c>
      <c r="H1526" s="201">
        <v>0</v>
      </c>
    </row>
    <row r="1527" spans="1:8" ht="18" hidden="1" customHeight="1" outlineLevel="1">
      <c r="A1527" s="4" t="s">
        <v>217</v>
      </c>
      <c r="B1527" s="195"/>
      <c r="C1527" s="199">
        <v>0</v>
      </c>
      <c r="D1527" s="199">
        <v>0</v>
      </c>
      <c r="E1527" s="199">
        <v>0</v>
      </c>
      <c r="F1527" s="200">
        <v>0</v>
      </c>
      <c r="G1527" s="200">
        <v>0</v>
      </c>
      <c r="H1527" s="201">
        <v>0</v>
      </c>
    </row>
    <row r="1528" spans="1:8" ht="18" hidden="1" customHeight="1" outlineLevel="1">
      <c r="A1528" s="4" t="s">
        <v>218</v>
      </c>
      <c r="B1528" s="195"/>
      <c r="C1528" s="199">
        <v>0</v>
      </c>
      <c r="D1528" s="199">
        <v>0</v>
      </c>
      <c r="E1528" s="199">
        <v>0</v>
      </c>
      <c r="F1528" s="200">
        <v>0</v>
      </c>
      <c r="G1528" s="200">
        <v>0</v>
      </c>
      <c r="H1528" s="201">
        <v>0</v>
      </c>
    </row>
    <row r="1529" spans="1:8" ht="18" hidden="1" customHeight="1" outlineLevel="1">
      <c r="A1529" s="4" t="s">
        <v>219</v>
      </c>
      <c r="B1529" s="195"/>
      <c r="C1529" s="199">
        <v>0</v>
      </c>
      <c r="D1529" s="199">
        <v>0</v>
      </c>
      <c r="E1529" s="199">
        <v>0</v>
      </c>
      <c r="F1529" s="200">
        <v>0</v>
      </c>
      <c r="G1529" s="200">
        <v>0</v>
      </c>
      <c r="H1529" s="201">
        <v>0</v>
      </c>
    </row>
    <row r="1530" spans="1:8" ht="18" hidden="1" customHeight="1" outlineLevel="1">
      <c r="A1530" s="4" t="s">
        <v>220</v>
      </c>
      <c r="B1530" s="195"/>
      <c r="C1530" s="199">
        <v>0</v>
      </c>
      <c r="D1530" s="199">
        <v>0</v>
      </c>
      <c r="E1530" s="199">
        <v>0</v>
      </c>
      <c r="F1530" s="200">
        <v>0</v>
      </c>
      <c r="G1530" s="200">
        <v>0</v>
      </c>
      <c r="H1530" s="201">
        <v>0</v>
      </c>
    </row>
    <row r="1531" spans="1:8" ht="18" hidden="1" customHeight="1" outlineLevel="1">
      <c r="A1531" s="4" t="s">
        <v>349</v>
      </c>
      <c r="B1531" s="195"/>
      <c r="C1531" s="199">
        <v>0</v>
      </c>
      <c r="D1531" s="199">
        <v>0</v>
      </c>
      <c r="E1531" s="199">
        <v>0</v>
      </c>
      <c r="F1531" s="200">
        <v>0</v>
      </c>
      <c r="G1531" s="200">
        <v>0</v>
      </c>
      <c r="H1531" s="201">
        <v>0</v>
      </c>
    </row>
    <row r="1532" spans="1:8" ht="18" hidden="1" customHeight="1" outlineLevel="1">
      <c r="A1532" s="4" t="s">
        <v>222</v>
      </c>
      <c r="B1532" s="195"/>
      <c r="C1532" s="199">
        <v>3</v>
      </c>
      <c r="D1532" s="199">
        <v>2</v>
      </c>
      <c r="E1532" s="199">
        <v>0</v>
      </c>
      <c r="F1532" s="200">
        <v>115578</v>
      </c>
      <c r="G1532" s="200">
        <v>22414</v>
      </c>
      <c r="H1532" s="201">
        <v>0</v>
      </c>
    </row>
    <row r="1533" spans="1:8" ht="18" hidden="1" customHeight="1" outlineLevel="1">
      <c r="A1533" s="4" t="s">
        <v>223</v>
      </c>
      <c r="B1533" s="195"/>
      <c r="C1533" s="199">
        <v>0</v>
      </c>
      <c r="D1533" s="199">
        <v>0</v>
      </c>
      <c r="E1533" s="199">
        <v>0</v>
      </c>
      <c r="F1533" s="200">
        <v>0</v>
      </c>
      <c r="G1533" s="200">
        <v>0</v>
      </c>
      <c r="H1533" s="201">
        <v>0</v>
      </c>
    </row>
    <row r="1534" spans="1:8" ht="18" hidden="1" customHeight="1" outlineLevel="1">
      <c r="A1534" s="4" t="s">
        <v>224</v>
      </c>
      <c r="B1534" s="195"/>
      <c r="C1534" s="199">
        <v>0</v>
      </c>
      <c r="D1534" s="199">
        <v>0</v>
      </c>
      <c r="E1534" s="199">
        <v>0</v>
      </c>
      <c r="F1534" s="200">
        <v>0</v>
      </c>
      <c r="G1534" s="200">
        <v>0</v>
      </c>
      <c r="H1534" s="201">
        <v>0</v>
      </c>
    </row>
    <row r="1535" spans="1:8" ht="18" hidden="1" customHeight="1" outlineLevel="1">
      <c r="A1535" s="4" t="s">
        <v>225</v>
      </c>
      <c r="B1535" s="195"/>
      <c r="C1535" s="199">
        <v>0</v>
      </c>
      <c r="D1535" s="199">
        <v>0</v>
      </c>
      <c r="E1535" s="199">
        <v>0</v>
      </c>
      <c r="F1535" s="200">
        <v>0</v>
      </c>
      <c r="G1535" s="200">
        <v>0</v>
      </c>
      <c r="H1535" s="201">
        <v>0</v>
      </c>
    </row>
    <row r="1536" spans="1:8" ht="18" customHeight="1" collapsed="1">
      <c r="A1536" s="4"/>
      <c r="B1536" s="195" t="s">
        <v>411</v>
      </c>
      <c r="C1536" s="199">
        <f>SUM(C1512:C1535)</f>
        <v>3</v>
      </c>
      <c r="D1536" s="199">
        <f t="shared" ref="D1536:H1536" si="60">SUM(D1512:D1535)</f>
        <v>2</v>
      </c>
      <c r="E1536" s="199">
        <f t="shared" si="60"/>
        <v>0</v>
      </c>
      <c r="F1536" s="200">
        <f t="shared" si="60"/>
        <v>115578</v>
      </c>
      <c r="G1536" s="200">
        <f t="shared" si="60"/>
        <v>22414</v>
      </c>
      <c r="H1536" s="201">
        <f t="shared" si="60"/>
        <v>0</v>
      </c>
    </row>
    <row r="1537" spans="1:8" ht="18" customHeight="1">
      <c r="B1537" s="203" t="s">
        <v>412</v>
      </c>
      <c r="C1537" s="204"/>
      <c r="D1537" s="204"/>
      <c r="E1537" s="204"/>
      <c r="F1537" s="193"/>
      <c r="G1537" s="193"/>
      <c r="H1537" s="194"/>
    </row>
    <row r="1538" spans="1:8" ht="18" hidden="1" customHeight="1" outlineLevel="1">
      <c r="A1538" s="4" t="s">
        <v>202</v>
      </c>
      <c r="B1538" s="195"/>
      <c r="C1538" s="196">
        <v>0</v>
      </c>
      <c r="D1538" s="196">
        <v>0</v>
      </c>
      <c r="E1538" s="196">
        <v>0</v>
      </c>
      <c r="F1538" s="197">
        <v>0</v>
      </c>
      <c r="G1538" s="197">
        <v>0</v>
      </c>
      <c r="H1538" s="198">
        <v>0</v>
      </c>
    </row>
    <row r="1539" spans="1:8" ht="18" hidden="1" customHeight="1" outlineLevel="1">
      <c r="A1539" s="4" t="s">
        <v>203</v>
      </c>
      <c r="B1539" s="195"/>
      <c r="C1539" s="196">
        <v>0</v>
      </c>
      <c r="D1539" s="196">
        <v>0</v>
      </c>
      <c r="E1539" s="196">
        <v>0</v>
      </c>
      <c r="F1539" s="197">
        <v>0</v>
      </c>
      <c r="G1539" s="197">
        <v>0</v>
      </c>
      <c r="H1539" s="198">
        <v>0</v>
      </c>
    </row>
    <row r="1540" spans="1:8" ht="18" hidden="1" customHeight="1" outlineLevel="1">
      <c r="A1540" s="4" t="s">
        <v>204</v>
      </c>
      <c r="B1540" s="195"/>
      <c r="C1540" s="196">
        <v>0</v>
      </c>
      <c r="D1540" s="196">
        <v>0</v>
      </c>
      <c r="E1540" s="196">
        <v>0</v>
      </c>
      <c r="F1540" s="197">
        <v>0</v>
      </c>
      <c r="G1540" s="197">
        <v>0</v>
      </c>
      <c r="H1540" s="198">
        <v>0</v>
      </c>
    </row>
    <row r="1541" spans="1:8" ht="18" hidden="1" customHeight="1" outlineLevel="1">
      <c r="A1541" s="4" t="s">
        <v>205</v>
      </c>
      <c r="B1541" s="195"/>
      <c r="C1541" s="196">
        <v>0</v>
      </c>
      <c r="D1541" s="196">
        <v>0</v>
      </c>
      <c r="E1541" s="196">
        <v>0</v>
      </c>
      <c r="F1541" s="197">
        <v>0</v>
      </c>
      <c r="G1541" s="197">
        <v>0</v>
      </c>
      <c r="H1541" s="198">
        <v>0</v>
      </c>
    </row>
    <row r="1542" spans="1:8" ht="18" hidden="1" customHeight="1" outlineLevel="1">
      <c r="A1542" s="4" t="s">
        <v>206</v>
      </c>
      <c r="B1542" s="195"/>
      <c r="C1542" s="196">
        <v>0</v>
      </c>
      <c r="D1542" s="196">
        <v>0</v>
      </c>
      <c r="E1542" s="196">
        <v>0</v>
      </c>
      <c r="F1542" s="197">
        <v>0</v>
      </c>
      <c r="G1542" s="197">
        <v>0</v>
      </c>
      <c r="H1542" s="198">
        <v>0</v>
      </c>
    </row>
    <row r="1543" spans="1:8" ht="18" hidden="1" customHeight="1" outlineLevel="1">
      <c r="A1543" s="4" t="s">
        <v>207</v>
      </c>
      <c r="B1543" s="195"/>
      <c r="C1543" s="196">
        <v>0</v>
      </c>
      <c r="D1543" s="196">
        <v>0</v>
      </c>
      <c r="E1543" s="196">
        <v>0</v>
      </c>
      <c r="F1543" s="197">
        <v>0</v>
      </c>
      <c r="G1543" s="197">
        <v>0</v>
      </c>
      <c r="H1543" s="198">
        <v>0</v>
      </c>
    </row>
    <row r="1544" spans="1:8" ht="18" hidden="1" customHeight="1" outlineLevel="1">
      <c r="A1544" s="4" t="s">
        <v>208</v>
      </c>
      <c r="B1544" s="195"/>
      <c r="C1544" s="196">
        <v>0</v>
      </c>
      <c r="D1544" s="196">
        <v>0</v>
      </c>
      <c r="E1544" s="196">
        <v>0</v>
      </c>
      <c r="F1544" s="197">
        <v>0</v>
      </c>
      <c r="G1544" s="197">
        <v>0</v>
      </c>
      <c r="H1544" s="198">
        <v>0</v>
      </c>
    </row>
    <row r="1545" spans="1:8" ht="18" hidden="1" customHeight="1" outlineLevel="1">
      <c r="A1545" s="4" t="s">
        <v>209</v>
      </c>
      <c r="B1545" s="195"/>
      <c r="C1545" s="196">
        <v>0</v>
      </c>
      <c r="D1545" s="196">
        <v>1</v>
      </c>
      <c r="E1545" s="196">
        <v>0</v>
      </c>
      <c r="F1545" s="197">
        <v>-4708</v>
      </c>
      <c r="G1545" s="197">
        <v>0</v>
      </c>
      <c r="H1545" s="198">
        <v>0</v>
      </c>
    </row>
    <row r="1546" spans="1:8" ht="18" hidden="1" customHeight="1" outlineLevel="1">
      <c r="A1546" s="4" t="s">
        <v>210</v>
      </c>
      <c r="B1546" s="195"/>
      <c r="C1546" s="196">
        <v>0</v>
      </c>
      <c r="D1546" s="196">
        <v>0</v>
      </c>
      <c r="E1546" s="196">
        <v>0</v>
      </c>
      <c r="F1546" s="197">
        <v>0</v>
      </c>
      <c r="G1546" s="197">
        <v>0</v>
      </c>
      <c r="H1546" s="198">
        <v>0</v>
      </c>
    </row>
    <row r="1547" spans="1:8" ht="18" hidden="1" customHeight="1" outlineLevel="1">
      <c r="A1547" s="4" t="s">
        <v>211</v>
      </c>
      <c r="B1547" s="195"/>
      <c r="C1547" s="196">
        <v>1</v>
      </c>
      <c r="D1547" s="196">
        <v>1</v>
      </c>
      <c r="E1547" s="196">
        <v>0</v>
      </c>
      <c r="F1547" s="197">
        <v>-3900</v>
      </c>
      <c r="G1547" s="197">
        <v>0</v>
      </c>
      <c r="H1547" s="198">
        <v>0</v>
      </c>
    </row>
    <row r="1548" spans="1:8" ht="18" hidden="1" customHeight="1" outlineLevel="1">
      <c r="A1548" s="4" t="s">
        <v>212</v>
      </c>
      <c r="B1548" s="195"/>
      <c r="C1548" s="196">
        <v>0</v>
      </c>
      <c r="D1548" s="196">
        <v>0</v>
      </c>
      <c r="E1548" s="196">
        <v>0</v>
      </c>
      <c r="F1548" s="197">
        <v>0</v>
      </c>
      <c r="G1548" s="197">
        <v>0</v>
      </c>
      <c r="H1548" s="198">
        <v>0</v>
      </c>
    </row>
    <row r="1549" spans="1:8" ht="18" hidden="1" customHeight="1" outlineLevel="1">
      <c r="A1549" s="4" t="s">
        <v>213</v>
      </c>
      <c r="B1549" s="195"/>
      <c r="C1549" s="196">
        <v>0</v>
      </c>
      <c r="D1549" s="196">
        <v>0</v>
      </c>
      <c r="E1549" s="196">
        <v>0</v>
      </c>
      <c r="F1549" s="197">
        <v>0</v>
      </c>
      <c r="G1549" s="197">
        <v>0</v>
      </c>
      <c r="H1549" s="198">
        <v>0</v>
      </c>
    </row>
    <row r="1550" spans="1:8" ht="18" hidden="1" customHeight="1" outlineLevel="1">
      <c r="A1550" s="4" t="s">
        <v>214</v>
      </c>
      <c r="B1550" s="195"/>
      <c r="C1550" s="196">
        <v>1</v>
      </c>
      <c r="D1550" s="196">
        <v>1</v>
      </c>
      <c r="E1550" s="196">
        <v>0</v>
      </c>
      <c r="F1550" s="197">
        <v>4462.95</v>
      </c>
      <c r="G1550" s="197">
        <v>0</v>
      </c>
      <c r="H1550" s="198">
        <v>0</v>
      </c>
    </row>
    <row r="1551" spans="1:8" ht="18" hidden="1" customHeight="1" outlineLevel="1">
      <c r="A1551" s="4" t="s">
        <v>348</v>
      </c>
      <c r="B1551" s="195"/>
      <c r="C1551" s="196">
        <v>0</v>
      </c>
      <c r="D1551" s="196">
        <v>0</v>
      </c>
      <c r="E1551" s="196">
        <v>0</v>
      </c>
      <c r="F1551" s="197">
        <v>0</v>
      </c>
      <c r="G1551" s="197">
        <v>0</v>
      </c>
      <c r="H1551" s="198">
        <v>0</v>
      </c>
    </row>
    <row r="1552" spans="1:8" ht="18" hidden="1" customHeight="1" outlineLevel="1">
      <c r="A1552" s="4" t="s">
        <v>216</v>
      </c>
      <c r="B1552" s="195"/>
      <c r="C1552" s="196">
        <v>0</v>
      </c>
      <c r="D1552" s="196">
        <v>0</v>
      </c>
      <c r="E1552" s="196">
        <v>0</v>
      </c>
      <c r="F1552" s="197">
        <v>0</v>
      </c>
      <c r="G1552" s="197">
        <v>0</v>
      </c>
      <c r="H1552" s="198">
        <v>0</v>
      </c>
    </row>
    <row r="1553" spans="1:8" ht="18" hidden="1" customHeight="1" outlineLevel="1">
      <c r="A1553" s="4" t="s">
        <v>217</v>
      </c>
      <c r="B1553" s="195"/>
      <c r="C1553" s="196">
        <v>0</v>
      </c>
      <c r="D1553" s="196">
        <v>0</v>
      </c>
      <c r="E1553" s="196">
        <v>0</v>
      </c>
      <c r="F1553" s="197">
        <v>0</v>
      </c>
      <c r="G1553" s="197">
        <v>0</v>
      </c>
      <c r="H1553" s="198">
        <v>0</v>
      </c>
    </row>
    <row r="1554" spans="1:8" ht="18" hidden="1" customHeight="1" outlineLevel="1">
      <c r="A1554" s="4" t="s">
        <v>218</v>
      </c>
      <c r="B1554" s="195"/>
      <c r="C1554" s="196">
        <v>0</v>
      </c>
      <c r="D1554" s="196">
        <v>0</v>
      </c>
      <c r="E1554" s="196">
        <v>0</v>
      </c>
      <c r="F1554" s="197">
        <v>0</v>
      </c>
      <c r="G1554" s="197">
        <v>0</v>
      </c>
      <c r="H1554" s="198">
        <v>0</v>
      </c>
    </row>
    <row r="1555" spans="1:8" ht="18" hidden="1" customHeight="1" outlineLevel="1">
      <c r="A1555" s="4" t="s">
        <v>219</v>
      </c>
      <c r="B1555" s="195"/>
      <c r="C1555" s="196">
        <v>0</v>
      </c>
      <c r="D1555" s="196">
        <v>0</v>
      </c>
      <c r="E1555" s="196">
        <v>0</v>
      </c>
      <c r="F1555" s="197">
        <v>0</v>
      </c>
      <c r="G1555" s="197">
        <v>0</v>
      </c>
      <c r="H1555" s="198">
        <v>0</v>
      </c>
    </row>
    <row r="1556" spans="1:8" ht="18" hidden="1" customHeight="1" outlineLevel="1">
      <c r="A1556" s="4" t="s">
        <v>220</v>
      </c>
      <c r="B1556" s="195"/>
      <c r="C1556" s="196">
        <v>0</v>
      </c>
      <c r="D1556" s="196">
        <v>0</v>
      </c>
      <c r="E1556" s="196">
        <v>0</v>
      </c>
      <c r="F1556" s="197">
        <v>0</v>
      </c>
      <c r="G1556" s="197">
        <v>0</v>
      </c>
      <c r="H1556" s="198">
        <v>0</v>
      </c>
    </row>
    <row r="1557" spans="1:8" ht="18" hidden="1" customHeight="1" outlineLevel="1">
      <c r="A1557" s="4" t="s">
        <v>349</v>
      </c>
      <c r="B1557" s="195"/>
      <c r="C1557" s="196">
        <v>0</v>
      </c>
      <c r="D1557" s="196">
        <v>0</v>
      </c>
      <c r="E1557" s="196">
        <v>0</v>
      </c>
      <c r="F1557" s="197">
        <v>0</v>
      </c>
      <c r="G1557" s="197">
        <v>0</v>
      </c>
      <c r="H1557" s="198">
        <v>0</v>
      </c>
    </row>
    <row r="1558" spans="1:8" ht="18" hidden="1" customHeight="1" outlineLevel="1">
      <c r="A1558" s="4" t="s">
        <v>222</v>
      </c>
      <c r="B1558" s="195"/>
      <c r="C1558" s="196">
        <v>0</v>
      </c>
      <c r="D1558" s="196">
        <v>0</v>
      </c>
      <c r="E1558" s="196">
        <v>0</v>
      </c>
      <c r="F1558" s="197">
        <v>0</v>
      </c>
      <c r="G1558" s="197">
        <v>0</v>
      </c>
      <c r="H1558" s="198">
        <v>0</v>
      </c>
    </row>
    <row r="1559" spans="1:8" ht="18" hidden="1" customHeight="1" outlineLevel="1">
      <c r="A1559" s="4" t="s">
        <v>223</v>
      </c>
      <c r="B1559" s="195"/>
      <c r="C1559" s="196">
        <v>1</v>
      </c>
      <c r="D1559" s="196">
        <v>0</v>
      </c>
      <c r="E1559" s="196">
        <v>0</v>
      </c>
      <c r="F1559" s="197">
        <v>0</v>
      </c>
      <c r="G1559" s="197">
        <v>0</v>
      </c>
      <c r="H1559" s="198">
        <v>0</v>
      </c>
    </row>
    <row r="1560" spans="1:8" ht="18" hidden="1" customHeight="1" outlineLevel="1">
      <c r="A1560" s="4" t="s">
        <v>224</v>
      </c>
      <c r="B1560" s="195"/>
      <c r="C1560" s="196">
        <v>0</v>
      </c>
      <c r="D1560" s="196">
        <v>0</v>
      </c>
      <c r="E1560" s="196">
        <v>0</v>
      </c>
      <c r="F1560" s="197">
        <v>0</v>
      </c>
      <c r="G1560" s="197">
        <v>0</v>
      </c>
      <c r="H1560" s="198">
        <v>0</v>
      </c>
    </row>
    <row r="1561" spans="1:8" ht="18" hidden="1" customHeight="1" outlineLevel="1">
      <c r="A1561" s="4" t="s">
        <v>225</v>
      </c>
      <c r="B1561" s="195"/>
      <c r="C1561" s="196">
        <v>2</v>
      </c>
      <c r="D1561" s="196">
        <v>1</v>
      </c>
      <c r="E1561" s="196">
        <v>1</v>
      </c>
      <c r="F1561" s="197">
        <v>-2218</v>
      </c>
      <c r="G1561" s="197">
        <v>0</v>
      </c>
      <c r="H1561" s="198">
        <v>0</v>
      </c>
    </row>
    <row r="1562" spans="1:8" collapsed="1">
      <c r="A1562" s="4"/>
      <c r="B1562" s="195" t="s">
        <v>413</v>
      </c>
      <c r="C1562" s="199">
        <f t="shared" ref="C1562:H1562" si="61">SUM(C1538:C1561)</f>
        <v>5</v>
      </c>
      <c r="D1562" s="199">
        <f t="shared" si="61"/>
        <v>4</v>
      </c>
      <c r="E1562" s="199">
        <f t="shared" si="61"/>
        <v>1</v>
      </c>
      <c r="F1562" s="200">
        <f t="shared" si="61"/>
        <v>-6363.05</v>
      </c>
      <c r="G1562" s="200">
        <f t="shared" si="61"/>
        <v>0</v>
      </c>
      <c r="H1562" s="201">
        <f t="shared" si="61"/>
        <v>0</v>
      </c>
    </row>
    <row r="1563" spans="1:8" ht="18" hidden="1" customHeight="1" outlineLevel="1">
      <c r="A1563" s="4" t="s">
        <v>202</v>
      </c>
      <c r="B1563" s="195"/>
      <c r="C1563" s="196">
        <v>0</v>
      </c>
      <c r="D1563" s="196">
        <v>0</v>
      </c>
      <c r="E1563" s="196">
        <v>0</v>
      </c>
      <c r="F1563" s="197">
        <v>0</v>
      </c>
      <c r="G1563" s="197">
        <v>0</v>
      </c>
      <c r="H1563" s="198">
        <v>0</v>
      </c>
    </row>
    <row r="1564" spans="1:8" ht="18" hidden="1" customHeight="1" outlineLevel="1">
      <c r="A1564" s="4" t="s">
        <v>203</v>
      </c>
      <c r="B1564" s="195"/>
      <c r="C1564" s="196">
        <v>0</v>
      </c>
      <c r="D1564" s="196">
        <v>1</v>
      </c>
      <c r="E1564" s="196">
        <v>0</v>
      </c>
      <c r="F1564" s="197">
        <v>0</v>
      </c>
      <c r="G1564" s="197">
        <v>26</v>
      </c>
      <c r="H1564" s="198">
        <v>0</v>
      </c>
    </row>
    <row r="1565" spans="1:8" ht="18" hidden="1" customHeight="1" outlineLevel="1">
      <c r="A1565" s="4" t="s">
        <v>204</v>
      </c>
      <c r="B1565" s="195"/>
      <c r="C1565" s="196">
        <v>0</v>
      </c>
      <c r="D1565" s="196">
        <v>0</v>
      </c>
      <c r="E1565" s="196">
        <v>0</v>
      </c>
      <c r="F1565" s="197">
        <v>0</v>
      </c>
      <c r="G1565" s="197">
        <v>0</v>
      </c>
      <c r="H1565" s="198">
        <v>0</v>
      </c>
    </row>
    <row r="1566" spans="1:8" ht="18" hidden="1" customHeight="1" outlineLevel="1">
      <c r="A1566" s="4" t="s">
        <v>205</v>
      </c>
      <c r="B1566" s="195"/>
      <c r="C1566" s="196">
        <v>0</v>
      </c>
      <c r="D1566" s="196">
        <v>0</v>
      </c>
      <c r="E1566" s="196">
        <v>0</v>
      </c>
      <c r="F1566" s="197">
        <v>0</v>
      </c>
      <c r="G1566" s="197">
        <v>0</v>
      </c>
      <c r="H1566" s="198">
        <v>0</v>
      </c>
    </row>
    <row r="1567" spans="1:8" ht="18" hidden="1" customHeight="1" outlineLevel="1">
      <c r="A1567" s="4" t="s">
        <v>206</v>
      </c>
      <c r="B1567" s="195"/>
      <c r="C1567" s="196">
        <v>0</v>
      </c>
      <c r="D1567" s="196">
        <v>0</v>
      </c>
      <c r="E1567" s="196">
        <v>0</v>
      </c>
      <c r="F1567" s="197">
        <v>0</v>
      </c>
      <c r="G1567" s="197">
        <v>0</v>
      </c>
      <c r="H1567" s="198">
        <v>0</v>
      </c>
    </row>
    <row r="1568" spans="1:8" ht="18" hidden="1" customHeight="1" outlineLevel="1">
      <c r="A1568" s="4" t="s">
        <v>207</v>
      </c>
      <c r="B1568" s="195"/>
      <c r="C1568" s="196">
        <v>0</v>
      </c>
      <c r="D1568" s="196">
        <v>0</v>
      </c>
      <c r="E1568" s="196">
        <v>0</v>
      </c>
      <c r="F1568" s="197">
        <v>0</v>
      </c>
      <c r="G1568" s="197">
        <v>0</v>
      </c>
      <c r="H1568" s="198">
        <v>0</v>
      </c>
    </row>
    <row r="1569" spans="1:8" ht="18" hidden="1" customHeight="1" outlineLevel="1">
      <c r="A1569" s="4" t="s">
        <v>208</v>
      </c>
      <c r="B1569" s="195"/>
      <c r="C1569" s="196">
        <v>0</v>
      </c>
      <c r="D1569" s="196">
        <v>0</v>
      </c>
      <c r="E1569" s="196">
        <v>0</v>
      </c>
      <c r="F1569" s="197">
        <v>0</v>
      </c>
      <c r="G1569" s="197">
        <v>0</v>
      </c>
      <c r="H1569" s="198">
        <v>0</v>
      </c>
    </row>
    <row r="1570" spans="1:8" ht="18" hidden="1" customHeight="1" outlineLevel="1">
      <c r="A1570" s="4" t="s">
        <v>209</v>
      </c>
      <c r="B1570" s="195"/>
      <c r="C1570" s="196">
        <v>0</v>
      </c>
      <c r="D1570" s="196">
        <v>0</v>
      </c>
      <c r="E1570" s="196">
        <v>0</v>
      </c>
      <c r="F1570" s="197">
        <v>0</v>
      </c>
      <c r="G1570" s="197">
        <v>0</v>
      </c>
      <c r="H1570" s="198">
        <v>0</v>
      </c>
    </row>
    <row r="1571" spans="1:8" ht="18" hidden="1" customHeight="1" outlineLevel="1">
      <c r="A1571" s="4" t="s">
        <v>210</v>
      </c>
      <c r="B1571" s="195"/>
      <c r="C1571" s="196">
        <v>0</v>
      </c>
      <c r="D1571" s="196">
        <v>0</v>
      </c>
      <c r="E1571" s="196">
        <v>0</v>
      </c>
      <c r="F1571" s="197">
        <v>0</v>
      </c>
      <c r="G1571" s="197">
        <v>0</v>
      </c>
      <c r="H1571" s="198">
        <v>0</v>
      </c>
    </row>
    <row r="1572" spans="1:8" ht="18" hidden="1" customHeight="1" outlineLevel="1">
      <c r="A1572" s="4" t="s">
        <v>211</v>
      </c>
      <c r="B1572" s="195"/>
      <c r="C1572" s="196">
        <v>0</v>
      </c>
      <c r="D1572" s="196">
        <v>4</v>
      </c>
      <c r="E1572" s="196">
        <v>0</v>
      </c>
      <c r="F1572" s="197">
        <v>-13500</v>
      </c>
      <c r="G1572" s="197">
        <v>-4774.24</v>
      </c>
      <c r="H1572" s="198">
        <v>0</v>
      </c>
    </row>
    <row r="1573" spans="1:8" ht="18" hidden="1" customHeight="1" outlineLevel="1">
      <c r="A1573" s="4" t="s">
        <v>212</v>
      </c>
      <c r="B1573" s="195"/>
      <c r="C1573" s="196">
        <v>0</v>
      </c>
      <c r="D1573" s="196">
        <v>0</v>
      </c>
      <c r="E1573" s="196">
        <v>0</v>
      </c>
      <c r="F1573" s="197">
        <v>0</v>
      </c>
      <c r="G1573" s="197">
        <v>0</v>
      </c>
      <c r="H1573" s="198">
        <v>0</v>
      </c>
    </row>
    <row r="1574" spans="1:8" ht="18" hidden="1" customHeight="1" outlineLevel="1">
      <c r="A1574" s="4" t="s">
        <v>213</v>
      </c>
      <c r="B1574" s="195"/>
      <c r="C1574" s="196">
        <v>2</v>
      </c>
      <c r="D1574" s="196">
        <v>1</v>
      </c>
      <c r="E1574" s="196">
        <v>0</v>
      </c>
      <c r="F1574" s="197">
        <v>243</v>
      </c>
      <c r="G1574" s="197">
        <v>12500</v>
      </c>
      <c r="H1574" s="198">
        <v>0</v>
      </c>
    </row>
    <row r="1575" spans="1:8" ht="18" hidden="1" customHeight="1" outlineLevel="1">
      <c r="A1575" s="4" t="s">
        <v>214</v>
      </c>
      <c r="B1575" s="195"/>
      <c r="C1575" s="196">
        <v>0</v>
      </c>
      <c r="D1575" s="196">
        <v>0</v>
      </c>
      <c r="E1575" s="196">
        <v>0</v>
      </c>
      <c r="F1575" s="197">
        <v>0</v>
      </c>
      <c r="G1575" s="197">
        <v>0</v>
      </c>
      <c r="H1575" s="198">
        <v>0</v>
      </c>
    </row>
    <row r="1576" spans="1:8" ht="18" hidden="1" customHeight="1" outlineLevel="1">
      <c r="A1576" s="4" t="s">
        <v>348</v>
      </c>
      <c r="B1576" s="195"/>
      <c r="C1576" s="196">
        <v>0</v>
      </c>
      <c r="D1576" s="196">
        <v>0</v>
      </c>
      <c r="E1576" s="196">
        <v>0</v>
      </c>
      <c r="F1576" s="197">
        <v>0</v>
      </c>
      <c r="G1576" s="197">
        <v>0</v>
      </c>
      <c r="H1576" s="198">
        <v>0</v>
      </c>
    </row>
    <row r="1577" spans="1:8" ht="18" hidden="1" customHeight="1" outlineLevel="1">
      <c r="A1577" s="4" t="s">
        <v>216</v>
      </c>
      <c r="B1577" s="195"/>
      <c r="C1577" s="196">
        <v>0</v>
      </c>
      <c r="D1577" s="196">
        <v>0</v>
      </c>
      <c r="E1577" s="196">
        <v>0</v>
      </c>
      <c r="F1577" s="197">
        <v>0</v>
      </c>
      <c r="G1577" s="197">
        <v>0</v>
      </c>
      <c r="H1577" s="198">
        <v>0</v>
      </c>
    </row>
    <row r="1578" spans="1:8" ht="18" hidden="1" customHeight="1" outlineLevel="1">
      <c r="A1578" s="4" t="s">
        <v>217</v>
      </c>
      <c r="B1578" s="195"/>
      <c r="C1578" s="196">
        <v>0</v>
      </c>
      <c r="D1578" s="196">
        <v>0</v>
      </c>
      <c r="E1578" s="196">
        <v>0</v>
      </c>
      <c r="F1578" s="197">
        <v>0</v>
      </c>
      <c r="G1578" s="197">
        <v>0</v>
      </c>
      <c r="H1578" s="198">
        <v>0</v>
      </c>
    </row>
    <row r="1579" spans="1:8" ht="18" hidden="1" customHeight="1" outlineLevel="1">
      <c r="A1579" s="4" t="s">
        <v>218</v>
      </c>
      <c r="B1579" s="195"/>
      <c r="C1579" s="196">
        <v>0</v>
      </c>
      <c r="D1579" s="196">
        <v>5</v>
      </c>
      <c r="E1579" s="196">
        <v>0</v>
      </c>
      <c r="F1579" s="197">
        <v>8210</v>
      </c>
      <c r="G1579" s="197">
        <v>62610</v>
      </c>
      <c r="H1579" s="198">
        <v>0</v>
      </c>
    </row>
    <row r="1580" spans="1:8" ht="18" hidden="1" customHeight="1" outlineLevel="1">
      <c r="A1580" s="4" t="s">
        <v>219</v>
      </c>
      <c r="B1580" s="195"/>
      <c r="C1580" s="196">
        <v>0</v>
      </c>
      <c r="D1580" s="196">
        <v>0</v>
      </c>
      <c r="E1580" s="196">
        <v>0</v>
      </c>
      <c r="F1580" s="197">
        <v>0</v>
      </c>
      <c r="G1580" s="197">
        <v>0</v>
      </c>
      <c r="H1580" s="198">
        <v>0</v>
      </c>
    </row>
    <row r="1581" spans="1:8" ht="18" hidden="1" customHeight="1" outlineLevel="1">
      <c r="A1581" s="4" t="s">
        <v>220</v>
      </c>
      <c r="B1581" s="195"/>
      <c r="C1581" s="196">
        <v>0</v>
      </c>
      <c r="D1581" s="196">
        <v>0</v>
      </c>
      <c r="E1581" s="196">
        <v>0</v>
      </c>
      <c r="F1581" s="197">
        <v>0</v>
      </c>
      <c r="G1581" s="197">
        <v>0</v>
      </c>
      <c r="H1581" s="198">
        <v>0</v>
      </c>
    </row>
    <row r="1582" spans="1:8" ht="18" hidden="1" customHeight="1" outlineLevel="1">
      <c r="A1582" s="4" t="s">
        <v>349</v>
      </c>
      <c r="B1582" s="195"/>
      <c r="C1582" s="196">
        <v>0</v>
      </c>
      <c r="D1582" s="196">
        <v>0</v>
      </c>
      <c r="E1582" s="196">
        <v>0</v>
      </c>
      <c r="F1582" s="197">
        <v>0</v>
      </c>
      <c r="G1582" s="197">
        <v>0</v>
      </c>
      <c r="H1582" s="198">
        <v>0</v>
      </c>
    </row>
    <row r="1583" spans="1:8" ht="18" hidden="1" customHeight="1" outlineLevel="1">
      <c r="A1583" s="4" t="s">
        <v>222</v>
      </c>
      <c r="B1583" s="195"/>
      <c r="C1583" s="196">
        <v>0</v>
      </c>
      <c r="D1583" s="196">
        <v>0</v>
      </c>
      <c r="E1583" s="196">
        <v>0</v>
      </c>
      <c r="F1583" s="197">
        <v>0</v>
      </c>
      <c r="G1583" s="197">
        <v>0</v>
      </c>
      <c r="H1583" s="198">
        <v>0</v>
      </c>
    </row>
    <row r="1584" spans="1:8" ht="18" hidden="1" customHeight="1" outlineLevel="1">
      <c r="A1584" s="4" t="s">
        <v>223</v>
      </c>
      <c r="B1584" s="195"/>
      <c r="C1584" s="196">
        <v>0</v>
      </c>
      <c r="D1584" s="196">
        <v>0</v>
      </c>
      <c r="E1584" s="196">
        <v>0</v>
      </c>
      <c r="F1584" s="197">
        <v>0</v>
      </c>
      <c r="G1584" s="197">
        <v>0</v>
      </c>
      <c r="H1584" s="198">
        <v>0</v>
      </c>
    </row>
    <row r="1585" spans="1:8" ht="18" hidden="1" customHeight="1" outlineLevel="1">
      <c r="A1585" s="4" t="s">
        <v>224</v>
      </c>
      <c r="B1585" s="195"/>
      <c r="C1585" s="196">
        <v>0</v>
      </c>
      <c r="D1585" s="196">
        <v>0</v>
      </c>
      <c r="E1585" s="196">
        <v>0</v>
      </c>
      <c r="F1585" s="197">
        <v>0</v>
      </c>
      <c r="G1585" s="197">
        <v>0</v>
      </c>
      <c r="H1585" s="198">
        <v>0</v>
      </c>
    </row>
    <row r="1586" spans="1:8" ht="18" hidden="1" customHeight="1" outlineLevel="1">
      <c r="A1586" s="4" t="s">
        <v>225</v>
      </c>
      <c r="B1586" s="195"/>
      <c r="C1586" s="196">
        <v>1</v>
      </c>
      <c r="D1586" s="196">
        <v>1</v>
      </c>
      <c r="E1586" s="196">
        <v>0</v>
      </c>
      <c r="F1586" s="197">
        <v>1249</v>
      </c>
      <c r="G1586" s="197">
        <v>1751</v>
      </c>
      <c r="H1586" s="198">
        <v>0</v>
      </c>
    </row>
    <row r="1587" spans="1:8" ht="18" customHeight="1" collapsed="1">
      <c r="A1587" s="4"/>
      <c r="B1587" s="195" t="s">
        <v>414</v>
      </c>
      <c r="C1587" s="199">
        <f t="shared" ref="C1587:H1587" si="62">SUM(C1563:C1586)</f>
        <v>3</v>
      </c>
      <c r="D1587" s="199">
        <f t="shared" si="62"/>
        <v>12</v>
      </c>
      <c r="E1587" s="199">
        <f t="shared" si="62"/>
        <v>0</v>
      </c>
      <c r="F1587" s="200">
        <f t="shared" si="62"/>
        <v>-3798</v>
      </c>
      <c r="G1587" s="200">
        <f t="shared" si="62"/>
        <v>72112.759999999995</v>
      </c>
      <c r="H1587" s="201">
        <f t="shared" si="62"/>
        <v>0</v>
      </c>
    </row>
    <row r="1588" spans="1:8" ht="18" hidden="1" customHeight="1" outlineLevel="1">
      <c r="A1588" s="4" t="s">
        <v>202</v>
      </c>
      <c r="B1588" s="195"/>
      <c r="C1588" s="196">
        <v>0</v>
      </c>
      <c r="D1588" s="196">
        <v>0</v>
      </c>
      <c r="E1588" s="196">
        <v>0</v>
      </c>
      <c r="F1588" s="197">
        <v>0</v>
      </c>
      <c r="G1588" s="197">
        <v>0</v>
      </c>
      <c r="H1588" s="198">
        <v>0</v>
      </c>
    </row>
    <row r="1589" spans="1:8" ht="18" hidden="1" customHeight="1" outlineLevel="1">
      <c r="A1589" s="4" t="s">
        <v>203</v>
      </c>
      <c r="B1589" s="195"/>
      <c r="C1589" s="196">
        <v>3</v>
      </c>
      <c r="D1589" s="196">
        <v>4</v>
      </c>
      <c r="E1589" s="196">
        <v>0</v>
      </c>
      <c r="F1589" s="197">
        <v>-800</v>
      </c>
      <c r="G1589" s="197">
        <v>21573</v>
      </c>
      <c r="H1589" s="198">
        <v>0</v>
      </c>
    </row>
    <row r="1590" spans="1:8" ht="18" hidden="1" customHeight="1" outlineLevel="1">
      <c r="A1590" s="4" t="s">
        <v>204</v>
      </c>
      <c r="B1590" s="195"/>
      <c r="C1590" s="196">
        <v>1</v>
      </c>
      <c r="D1590" s="196">
        <v>1</v>
      </c>
      <c r="E1590" s="196">
        <v>0</v>
      </c>
      <c r="F1590" s="197">
        <v>100</v>
      </c>
      <c r="G1590" s="197">
        <v>0</v>
      </c>
      <c r="H1590" s="198">
        <v>0</v>
      </c>
    </row>
    <row r="1591" spans="1:8" ht="18" hidden="1" customHeight="1" outlineLevel="1">
      <c r="A1591" s="4" t="s">
        <v>205</v>
      </c>
      <c r="B1591" s="195"/>
      <c r="C1591" s="196">
        <v>0</v>
      </c>
      <c r="D1591" s="196">
        <v>0</v>
      </c>
      <c r="E1591" s="196">
        <v>0</v>
      </c>
      <c r="F1591" s="197">
        <v>0</v>
      </c>
      <c r="G1591" s="197">
        <v>0</v>
      </c>
      <c r="H1591" s="198">
        <v>0</v>
      </c>
    </row>
    <row r="1592" spans="1:8" ht="18" hidden="1" customHeight="1" outlineLevel="1">
      <c r="A1592" s="4" t="s">
        <v>206</v>
      </c>
      <c r="B1592" s="195"/>
      <c r="C1592" s="196">
        <v>0</v>
      </c>
      <c r="D1592" s="196">
        <v>0</v>
      </c>
      <c r="E1592" s="196">
        <v>0</v>
      </c>
      <c r="F1592" s="197">
        <v>0</v>
      </c>
      <c r="G1592" s="197">
        <v>0</v>
      </c>
      <c r="H1592" s="198">
        <v>0</v>
      </c>
    </row>
    <row r="1593" spans="1:8" ht="18" hidden="1" customHeight="1" outlineLevel="1">
      <c r="A1593" s="4" t="s">
        <v>207</v>
      </c>
      <c r="B1593" s="195"/>
      <c r="C1593" s="196">
        <v>0</v>
      </c>
      <c r="D1593" s="196">
        <v>0</v>
      </c>
      <c r="E1593" s="196">
        <v>0</v>
      </c>
      <c r="F1593" s="197">
        <v>0</v>
      </c>
      <c r="G1593" s="197">
        <v>0</v>
      </c>
      <c r="H1593" s="198">
        <v>0</v>
      </c>
    </row>
    <row r="1594" spans="1:8" ht="18" hidden="1" customHeight="1" outlineLevel="1">
      <c r="A1594" s="4" t="s">
        <v>208</v>
      </c>
      <c r="B1594" s="195"/>
      <c r="C1594" s="196">
        <v>0</v>
      </c>
      <c r="D1594" s="196">
        <v>0</v>
      </c>
      <c r="E1594" s="196">
        <v>0</v>
      </c>
      <c r="F1594" s="197">
        <v>0</v>
      </c>
      <c r="G1594" s="197">
        <v>0</v>
      </c>
      <c r="H1594" s="198">
        <v>0</v>
      </c>
    </row>
    <row r="1595" spans="1:8" ht="18" hidden="1" customHeight="1" outlineLevel="1">
      <c r="A1595" s="4" t="s">
        <v>209</v>
      </c>
      <c r="B1595" s="195"/>
      <c r="C1595" s="196">
        <v>0</v>
      </c>
      <c r="D1595" s="196">
        <v>0</v>
      </c>
      <c r="E1595" s="196">
        <v>0</v>
      </c>
      <c r="F1595" s="197">
        <v>0</v>
      </c>
      <c r="G1595" s="197">
        <v>0</v>
      </c>
      <c r="H1595" s="198">
        <v>0</v>
      </c>
    </row>
    <row r="1596" spans="1:8" ht="18" hidden="1" customHeight="1" outlineLevel="1">
      <c r="A1596" s="4" t="s">
        <v>210</v>
      </c>
      <c r="B1596" s="195"/>
      <c r="C1596" s="196">
        <v>0</v>
      </c>
      <c r="D1596" s="196">
        <v>0</v>
      </c>
      <c r="E1596" s="196">
        <v>0</v>
      </c>
      <c r="F1596" s="197">
        <v>0</v>
      </c>
      <c r="G1596" s="197">
        <v>0</v>
      </c>
      <c r="H1596" s="198">
        <v>0</v>
      </c>
    </row>
    <row r="1597" spans="1:8" ht="18" hidden="1" customHeight="1" outlineLevel="1">
      <c r="A1597" s="4" t="s">
        <v>211</v>
      </c>
      <c r="B1597" s="195"/>
      <c r="C1597" s="196">
        <v>10</v>
      </c>
      <c r="D1597" s="196">
        <v>16</v>
      </c>
      <c r="E1597" s="196">
        <v>0</v>
      </c>
      <c r="F1597" s="197">
        <v>142086.99</v>
      </c>
      <c r="G1597" s="197">
        <v>82387.31</v>
      </c>
      <c r="H1597" s="198">
        <v>0</v>
      </c>
    </row>
    <row r="1598" spans="1:8" ht="18" hidden="1" customHeight="1" outlineLevel="1">
      <c r="A1598" s="4" t="s">
        <v>212</v>
      </c>
      <c r="B1598" s="195"/>
      <c r="C1598" s="196">
        <v>1</v>
      </c>
      <c r="D1598" s="196">
        <v>1</v>
      </c>
      <c r="E1598" s="196">
        <v>0</v>
      </c>
      <c r="F1598" s="197">
        <v>928</v>
      </c>
      <c r="G1598" s="197">
        <v>0</v>
      </c>
      <c r="H1598" s="198">
        <v>0</v>
      </c>
    </row>
    <row r="1599" spans="1:8" ht="18" hidden="1" customHeight="1" outlineLevel="1">
      <c r="A1599" s="4" t="s">
        <v>213</v>
      </c>
      <c r="B1599" s="195"/>
      <c r="C1599" s="196">
        <v>3</v>
      </c>
      <c r="D1599" s="196">
        <v>2</v>
      </c>
      <c r="E1599" s="196">
        <v>0</v>
      </c>
      <c r="F1599" s="197">
        <v>48902</v>
      </c>
      <c r="G1599" s="197">
        <v>14315</v>
      </c>
      <c r="H1599" s="198">
        <v>0</v>
      </c>
    </row>
    <row r="1600" spans="1:8" ht="18" hidden="1" customHeight="1" outlineLevel="1">
      <c r="A1600" s="4" t="s">
        <v>214</v>
      </c>
      <c r="B1600" s="195"/>
      <c r="C1600" s="196">
        <v>5</v>
      </c>
      <c r="D1600" s="196">
        <v>1</v>
      </c>
      <c r="E1600" s="196">
        <v>0</v>
      </c>
      <c r="F1600" s="197">
        <v>8957.7476112000004</v>
      </c>
      <c r="G1600" s="197">
        <v>8173.8347744000002</v>
      </c>
      <c r="H1600" s="198">
        <v>0</v>
      </c>
    </row>
    <row r="1601" spans="1:8" ht="18" hidden="1" customHeight="1" outlineLevel="1">
      <c r="A1601" s="4" t="s">
        <v>348</v>
      </c>
      <c r="B1601" s="195"/>
      <c r="C1601" s="196">
        <v>3</v>
      </c>
      <c r="D1601" s="196">
        <v>3</v>
      </c>
      <c r="E1601" s="196">
        <v>0</v>
      </c>
      <c r="F1601" s="197">
        <v>21000</v>
      </c>
      <c r="G1601" s="197">
        <v>7500</v>
      </c>
      <c r="H1601" s="198">
        <v>0</v>
      </c>
    </row>
    <row r="1602" spans="1:8" ht="18" hidden="1" customHeight="1" outlineLevel="1">
      <c r="A1602" s="4" t="s">
        <v>216</v>
      </c>
      <c r="B1602" s="195"/>
      <c r="C1602" s="196">
        <v>1</v>
      </c>
      <c r="D1602" s="196">
        <v>0</v>
      </c>
      <c r="E1602" s="196">
        <v>0</v>
      </c>
      <c r="F1602" s="197">
        <v>0</v>
      </c>
      <c r="G1602" s="197">
        <v>0</v>
      </c>
      <c r="H1602" s="198">
        <v>0</v>
      </c>
    </row>
    <row r="1603" spans="1:8" ht="18" hidden="1" customHeight="1" outlineLevel="1">
      <c r="A1603" s="4" t="s">
        <v>217</v>
      </c>
      <c r="B1603" s="195"/>
      <c r="C1603" s="196">
        <v>0</v>
      </c>
      <c r="D1603" s="196">
        <v>0</v>
      </c>
      <c r="E1603" s="196">
        <v>0</v>
      </c>
      <c r="F1603" s="197">
        <v>0</v>
      </c>
      <c r="G1603" s="197">
        <v>0</v>
      </c>
      <c r="H1603" s="198">
        <v>0</v>
      </c>
    </row>
    <row r="1604" spans="1:8" ht="18" hidden="1" customHeight="1" outlineLevel="1">
      <c r="A1604" s="4" t="s">
        <v>218</v>
      </c>
      <c r="B1604" s="195"/>
      <c r="C1604" s="196">
        <v>71</v>
      </c>
      <c r="D1604" s="196">
        <v>16</v>
      </c>
      <c r="E1604" s="196">
        <v>0</v>
      </c>
      <c r="F1604" s="197">
        <v>-27639</v>
      </c>
      <c r="G1604" s="197">
        <v>123327</v>
      </c>
      <c r="H1604" s="198">
        <v>-47392</v>
      </c>
    </row>
    <row r="1605" spans="1:8" ht="18" hidden="1" customHeight="1" outlineLevel="1">
      <c r="A1605" s="4" t="s">
        <v>219</v>
      </c>
      <c r="B1605" s="195"/>
      <c r="C1605" s="196">
        <v>0</v>
      </c>
      <c r="D1605" s="196">
        <v>0</v>
      </c>
      <c r="E1605" s="196">
        <v>0</v>
      </c>
      <c r="F1605" s="197">
        <v>0</v>
      </c>
      <c r="G1605" s="197">
        <v>0</v>
      </c>
      <c r="H1605" s="198">
        <v>0</v>
      </c>
    </row>
    <row r="1606" spans="1:8" ht="18" hidden="1" customHeight="1" outlineLevel="1">
      <c r="A1606" s="4" t="s">
        <v>220</v>
      </c>
      <c r="B1606" s="195"/>
      <c r="C1606" s="196">
        <v>0</v>
      </c>
      <c r="D1606" s="196">
        <v>0</v>
      </c>
      <c r="E1606" s="196">
        <v>0</v>
      </c>
      <c r="F1606" s="197">
        <v>0</v>
      </c>
      <c r="G1606" s="197">
        <v>0</v>
      </c>
      <c r="H1606" s="198">
        <v>0</v>
      </c>
    </row>
    <row r="1607" spans="1:8" ht="18" hidden="1" customHeight="1" outlineLevel="1">
      <c r="A1607" s="4" t="s">
        <v>349</v>
      </c>
      <c r="B1607" s="195"/>
      <c r="C1607" s="196">
        <v>0</v>
      </c>
      <c r="D1607" s="196">
        <v>0</v>
      </c>
      <c r="E1607" s="196">
        <v>0</v>
      </c>
      <c r="F1607" s="197">
        <v>0</v>
      </c>
      <c r="G1607" s="197">
        <v>0</v>
      </c>
      <c r="H1607" s="198">
        <v>0</v>
      </c>
    </row>
    <row r="1608" spans="1:8" ht="18" hidden="1" customHeight="1" outlineLevel="1">
      <c r="A1608" s="4" t="s">
        <v>222</v>
      </c>
      <c r="B1608" s="195"/>
      <c r="C1608" s="196">
        <v>50</v>
      </c>
      <c r="D1608" s="196">
        <v>44</v>
      </c>
      <c r="E1608" s="196">
        <v>1</v>
      </c>
      <c r="F1608" s="197">
        <v>593777</v>
      </c>
      <c r="G1608" s="197">
        <v>115153</v>
      </c>
      <c r="H1608" s="198">
        <v>818288</v>
      </c>
    </row>
    <row r="1609" spans="1:8" ht="18" hidden="1" customHeight="1" outlineLevel="1">
      <c r="A1609" s="4" t="s">
        <v>223</v>
      </c>
      <c r="B1609" s="195"/>
      <c r="C1609" s="196">
        <v>13</v>
      </c>
      <c r="D1609" s="196">
        <v>7</v>
      </c>
      <c r="E1609" s="196">
        <v>0</v>
      </c>
      <c r="F1609" s="197">
        <v>522798.06999999995</v>
      </c>
      <c r="G1609" s="197">
        <v>134429</v>
      </c>
      <c r="H1609" s="198">
        <v>242790</v>
      </c>
    </row>
    <row r="1610" spans="1:8" ht="18" hidden="1" customHeight="1" outlineLevel="1">
      <c r="A1610" s="4" t="s">
        <v>224</v>
      </c>
      <c r="B1610" s="195"/>
      <c r="C1610" s="196">
        <v>0</v>
      </c>
      <c r="D1610" s="196">
        <v>0</v>
      </c>
      <c r="E1610" s="196">
        <v>0</v>
      </c>
      <c r="F1610" s="197">
        <v>0</v>
      </c>
      <c r="G1610" s="197">
        <v>0</v>
      </c>
      <c r="H1610" s="198">
        <v>0</v>
      </c>
    </row>
    <row r="1611" spans="1:8" ht="18" hidden="1" customHeight="1" outlineLevel="1">
      <c r="A1611" s="4" t="s">
        <v>225</v>
      </c>
      <c r="B1611" s="195"/>
      <c r="C1611" s="196">
        <v>46</v>
      </c>
      <c r="D1611" s="196">
        <v>41</v>
      </c>
      <c r="E1611" s="196">
        <v>5</v>
      </c>
      <c r="F1611" s="197">
        <v>874762</v>
      </c>
      <c r="G1611" s="197">
        <v>659116</v>
      </c>
      <c r="H1611" s="198">
        <v>0</v>
      </c>
    </row>
    <row r="1612" spans="1:8" ht="18" customHeight="1" collapsed="1">
      <c r="A1612" s="4"/>
      <c r="B1612" s="195" t="s">
        <v>415</v>
      </c>
      <c r="C1612" s="199">
        <f t="shared" ref="C1612:H1612" si="63">SUM(C1588:C1611)</f>
        <v>207</v>
      </c>
      <c r="D1612" s="199">
        <f t="shared" si="63"/>
        <v>136</v>
      </c>
      <c r="E1612" s="199">
        <f t="shared" si="63"/>
        <v>6</v>
      </c>
      <c r="F1612" s="200">
        <f t="shared" si="63"/>
        <v>2184872.8076112</v>
      </c>
      <c r="G1612" s="200">
        <f t="shared" si="63"/>
        <v>1165974.1447743999</v>
      </c>
      <c r="H1612" s="201">
        <f t="shared" si="63"/>
        <v>1013686</v>
      </c>
    </row>
    <row r="1613" spans="1:8" ht="18" hidden="1" customHeight="1" outlineLevel="1">
      <c r="A1613" s="4" t="s">
        <v>202</v>
      </c>
      <c r="B1613" s="195"/>
      <c r="C1613" s="196">
        <v>0</v>
      </c>
      <c r="D1613" s="196">
        <v>0</v>
      </c>
      <c r="E1613" s="196">
        <v>0</v>
      </c>
      <c r="F1613" s="197">
        <v>0</v>
      </c>
      <c r="G1613" s="197">
        <v>0</v>
      </c>
      <c r="H1613" s="198">
        <v>0</v>
      </c>
    </row>
    <row r="1614" spans="1:8" ht="18" hidden="1" customHeight="1" outlineLevel="1">
      <c r="A1614" s="4" t="s">
        <v>203</v>
      </c>
      <c r="B1614" s="195"/>
      <c r="C1614" s="196">
        <v>0</v>
      </c>
      <c r="D1614" s="196">
        <v>0</v>
      </c>
      <c r="E1614" s="196">
        <v>0</v>
      </c>
      <c r="F1614" s="197">
        <v>0</v>
      </c>
      <c r="G1614" s="197">
        <v>0</v>
      </c>
      <c r="H1614" s="198">
        <v>0</v>
      </c>
    </row>
    <row r="1615" spans="1:8" ht="18" hidden="1" customHeight="1" outlineLevel="1">
      <c r="A1615" s="4" t="s">
        <v>204</v>
      </c>
      <c r="B1615" s="195"/>
      <c r="C1615" s="196">
        <v>0</v>
      </c>
      <c r="D1615" s="196">
        <v>0</v>
      </c>
      <c r="E1615" s="196">
        <v>0</v>
      </c>
      <c r="F1615" s="197">
        <v>0</v>
      </c>
      <c r="G1615" s="197">
        <v>0</v>
      </c>
      <c r="H1615" s="198">
        <v>0</v>
      </c>
    </row>
    <row r="1616" spans="1:8" ht="18" hidden="1" customHeight="1" outlineLevel="1">
      <c r="A1616" s="4" t="s">
        <v>205</v>
      </c>
      <c r="B1616" s="195"/>
      <c r="C1616" s="196">
        <v>0</v>
      </c>
      <c r="D1616" s="196">
        <v>0</v>
      </c>
      <c r="E1616" s="196">
        <v>0</v>
      </c>
      <c r="F1616" s="197">
        <v>0</v>
      </c>
      <c r="G1616" s="197">
        <v>0</v>
      </c>
      <c r="H1616" s="198">
        <v>0</v>
      </c>
    </row>
    <row r="1617" spans="1:8" ht="18" hidden="1" customHeight="1" outlineLevel="1">
      <c r="A1617" s="4" t="s">
        <v>206</v>
      </c>
      <c r="B1617" s="195"/>
      <c r="C1617" s="196">
        <v>0</v>
      </c>
      <c r="D1617" s="196">
        <v>0</v>
      </c>
      <c r="E1617" s="196">
        <v>0</v>
      </c>
      <c r="F1617" s="197">
        <v>0</v>
      </c>
      <c r="G1617" s="197">
        <v>0</v>
      </c>
      <c r="H1617" s="198">
        <v>0</v>
      </c>
    </row>
    <row r="1618" spans="1:8" ht="18" hidden="1" customHeight="1" outlineLevel="1">
      <c r="A1618" s="4" t="s">
        <v>207</v>
      </c>
      <c r="B1618" s="195"/>
      <c r="C1618" s="196">
        <v>0</v>
      </c>
      <c r="D1618" s="196">
        <v>0</v>
      </c>
      <c r="E1618" s="196">
        <v>0</v>
      </c>
      <c r="F1618" s="197">
        <v>0</v>
      </c>
      <c r="G1618" s="197">
        <v>0</v>
      </c>
      <c r="H1618" s="198">
        <v>0</v>
      </c>
    </row>
    <row r="1619" spans="1:8" ht="18" hidden="1" customHeight="1" outlineLevel="1">
      <c r="A1619" s="4" t="s">
        <v>208</v>
      </c>
      <c r="B1619" s="195"/>
      <c r="C1619" s="196">
        <v>0</v>
      </c>
      <c r="D1619" s="196">
        <v>0</v>
      </c>
      <c r="E1619" s="196">
        <v>0</v>
      </c>
      <c r="F1619" s="197">
        <v>0</v>
      </c>
      <c r="G1619" s="197">
        <v>0</v>
      </c>
      <c r="H1619" s="198">
        <v>0</v>
      </c>
    </row>
    <row r="1620" spans="1:8" ht="18" hidden="1" customHeight="1" outlineLevel="1">
      <c r="A1620" s="4" t="s">
        <v>209</v>
      </c>
      <c r="B1620" s="195"/>
      <c r="C1620" s="196">
        <v>0</v>
      </c>
      <c r="D1620" s="196">
        <v>0</v>
      </c>
      <c r="E1620" s="196">
        <v>0</v>
      </c>
      <c r="F1620" s="197">
        <v>0</v>
      </c>
      <c r="G1620" s="197">
        <v>0</v>
      </c>
      <c r="H1620" s="198">
        <v>0</v>
      </c>
    </row>
    <row r="1621" spans="1:8" ht="18" hidden="1" customHeight="1" outlineLevel="1">
      <c r="A1621" s="4" t="s">
        <v>210</v>
      </c>
      <c r="B1621" s="195"/>
      <c r="C1621" s="196">
        <v>0</v>
      </c>
      <c r="D1621" s="196">
        <v>0</v>
      </c>
      <c r="E1621" s="196">
        <v>0</v>
      </c>
      <c r="F1621" s="197">
        <v>0</v>
      </c>
      <c r="G1621" s="197">
        <v>0</v>
      </c>
      <c r="H1621" s="198">
        <v>0</v>
      </c>
    </row>
    <row r="1622" spans="1:8" ht="18" hidden="1" customHeight="1" outlineLevel="1">
      <c r="A1622" s="4" t="s">
        <v>211</v>
      </c>
      <c r="B1622" s="195"/>
      <c r="C1622" s="196">
        <v>0</v>
      </c>
      <c r="D1622" s="196">
        <v>1</v>
      </c>
      <c r="E1622" s="196">
        <v>0</v>
      </c>
      <c r="F1622" s="197">
        <v>-5.42</v>
      </c>
      <c r="G1622" s="197">
        <v>0</v>
      </c>
      <c r="H1622" s="198">
        <v>0</v>
      </c>
    </row>
    <row r="1623" spans="1:8" ht="18" hidden="1" customHeight="1" outlineLevel="1">
      <c r="A1623" s="4" t="s">
        <v>212</v>
      </c>
      <c r="B1623" s="195"/>
      <c r="C1623" s="196">
        <v>0</v>
      </c>
      <c r="D1623" s="196">
        <v>0</v>
      </c>
      <c r="E1623" s="196">
        <v>0</v>
      </c>
      <c r="F1623" s="197">
        <v>0</v>
      </c>
      <c r="G1623" s="197">
        <v>0</v>
      </c>
      <c r="H1623" s="198">
        <v>0</v>
      </c>
    </row>
    <row r="1624" spans="1:8" ht="18" hidden="1" customHeight="1" outlineLevel="1">
      <c r="A1624" s="4" t="s">
        <v>213</v>
      </c>
      <c r="B1624" s="195"/>
      <c r="C1624" s="196">
        <v>0</v>
      </c>
      <c r="D1624" s="196">
        <v>0</v>
      </c>
      <c r="E1624" s="196">
        <v>0</v>
      </c>
      <c r="F1624" s="197">
        <v>0</v>
      </c>
      <c r="G1624" s="197">
        <v>0</v>
      </c>
      <c r="H1624" s="198">
        <v>0</v>
      </c>
    </row>
    <row r="1625" spans="1:8" ht="18" hidden="1" customHeight="1" outlineLevel="1">
      <c r="A1625" s="4" t="s">
        <v>214</v>
      </c>
      <c r="B1625" s="195"/>
      <c r="C1625" s="196">
        <v>1</v>
      </c>
      <c r="D1625" s="196">
        <v>0</v>
      </c>
      <c r="E1625" s="196">
        <v>0</v>
      </c>
      <c r="F1625" s="197">
        <v>0</v>
      </c>
      <c r="G1625" s="197">
        <v>0</v>
      </c>
      <c r="H1625" s="198">
        <v>0</v>
      </c>
    </row>
    <row r="1626" spans="1:8" ht="18" hidden="1" customHeight="1" outlineLevel="1">
      <c r="A1626" s="4" t="s">
        <v>348</v>
      </c>
      <c r="B1626" s="195"/>
      <c r="C1626" s="196">
        <v>0</v>
      </c>
      <c r="D1626" s="196">
        <v>0</v>
      </c>
      <c r="E1626" s="196">
        <v>0</v>
      </c>
      <c r="F1626" s="197">
        <v>0</v>
      </c>
      <c r="G1626" s="197">
        <v>0</v>
      </c>
      <c r="H1626" s="198">
        <v>0</v>
      </c>
    </row>
    <row r="1627" spans="1:8" ht="18" hidden="1" customHeight="1" outlineLevel="1">
      <c r="A1627" s="4" t="s">
        <v>216</v>
      </c>
      <c r="B1627" s="195"/>
      <c r="C1627" s="196">
        <v>0</v>
      </c>
      <c r="D1627" s="196">
        <v>0</v>
      </c>
      <c r="E1627" s="196">
        <v>0</v>
      </c>
      <c r="F1627" s="197">
        <v>0</v>
      </c>
      <c r="G1627" s="197">
        <v>0</v>
      </c>
      <c r="H1627" s="198">
        <v>0</v>
      </c>
    </row>
    <row r="1628" spans="1:8" ht="18" hidden="1" customHeight="1" outlineLevel="1">
      <c r="A1628" s="4" t="s">
        <v>217</v>
      </c>
      <c r="B1628" s="195"/>
      <c r="C1628" s="196">
        <v>0</v>
      </c>
      <c r="D1628" s="196">
        <v>0</v>
      </c>
      <c r="E1628" s="196">
        <v>0</v>
      </c>
      <c r="F1628" s="197">
        <v>0</v>
      </c>
      <c r="G1628" s="197">
        <v>0</v>
      </c>
      <c r="H1628" s="198">
        <v>0</v>
      </c>
    </row>
    <row r="1629" spans="1:8" ht="18" hidden="1" customHeight="1" outlineLevel="1">
      <c r="A1629" s="4" t="s">
        <v>218</v>
      </c>
      <c r="B1629" s="195"/>
      <c r="C1629" s="196">
        <v>8</v>
      </c>
      <c r="D1629" s="196">
        <v>1</v>
      </c>
      <c r="E1629" s="196">
        <v>0</v>
      </c>
      <c r="F1629" s="197">
        <v>0</v>
      </c>
      <c r="G1629" s="197">
        <v>3379</v>
      </c>
      <c r="H1629" s="198">
        <v>0</v>
      </c>
    </row>
    <row r="1630" spans="1:8" ht="18" hidden="1" customHeight="1" outlineLevel="1">
      <c r="A1630" s="4" t="s">
        <v>219</v>
      </c>
      <c r="B1630" s="195"/>
      <c r="C1630" s="196">
        <v>1</v>
      </c>
      <c r="D1630" s="196">
        <v>0</v>
      </c>
      <c r="E1630" s="196">
        <v>1</v>
      </c>
      <c r="F1630" s="197">
        <v>0</v>
      </c>
      <c r="G1630" s="197">
        <v>0</v>
      </c>
      <c r="H1630" s="198">
        <v>0</v>
      </c>
    </row>
    <row r="1631" spans="1:8" ht="18" hidden="1" customHeight="1" outlineLevel="1">
      <c r="A1631" s="4" t="s">
        <v>220</v>
      </c>
      <c r="B1631" s="195"/>
      <c r="C1631" s="196">
        <v>0</v>
      </c>
      <c r="D1631" s="196">
        <v>0</v>
      </c>
      <c r="E1631" s="196">
        <v>0</v>
      </c>
      <c r="F1631" s="197">
        <v>0</v>
      </c>
      <c r="G1631" s="197">
        <v>0</v>
      </c>
      <c r="H1631" s="198">
        <v>0</v>
      </c>
    </row>
    <row r="1632" spans="1:8" ht="18" hidden="1" customHeight="1" outlineLevel="1">
      <c r="A1632" s="4" t="s">
        <v>349</v>
      </c>
      <c r="B1632" s="195"/>
      <c r="C1632" s="196">
        <v>0</v>
      </c>
      <c r="D1632" s="196">
        <v>0</v>
      </c>
      <c r="E1632" s="196">
        <v>0</v>
      </c>
      <c r="F1632" s="197">
        <v>0</v>
      </c>
      <c r="G1632" s="197">
        <v>0</v>
      </c>
      <c r="H1632" s="198">
        <v>0</v>
      </c>
    </row>
    <row r="1633" spans="1:8" ht="18" hidden="1" customHeight="1" outlineLevel="1">
      <c r="A1633" s="4" t="s">
        <v>222</v>
      </c>
      <c r="B1633" s="195"/>
      <c r="C1633" s="196">
        <v>0</v>
      </c>
      <c r="D1633" s="196">
        <v>0</v>
      </c>
      <c r="E1633" s="196">
        <v>0</v>
      </c>
      <c r="F1633" s="197">
        <v>0</v>
      </c>
      <c r="G1633" s="197">
        <v>0</v>
      </c>
      <c r="H1633" s="198">
        <v>0</v>
      </c>
    </row>
    <row r="1634" spans="1:8" ht="18" hidden="1" customHeight="1" outlineLevel="1">
      <c r="A1634" s="4" t="s">
        <v>223</v>
      </c>
      <c r="B1634" s="195"/>
      <c r="C1634" s="196">
        <v>0</v>
      </c>
      <c r="D1634" s="196">
        <v>0</v>
      </c>
      <c r="E1634" s="196">
        <v>0</v>
      </c>
      <c r="F1634" s="197">
        <v>0</v>
      </c>
      <c r="G1634" s="197">
        <v>0</v>
      </c>
      <c r="H1634" s="198">
        <v>0</v>
      </c>
    </row>
    <row r="1635" spans="1:8" ht="18" hidden="1" customHeight="1" outlineLevel="1">
      <c r="A1635" s="4" t="s">
        <v>224</v>
      </c>
      <c r="B1635" s="195"/>
      <c r="C1635" s="196">
        <v>0</v>
      </c>
      <c r="D1635" s="196">
        <v>0</v>
      </c>
      <c r="E1635" s="196">
        <v>0</v>
      </c>
      <c r="F1635" s="197">
        <v>0</v>
      </c>
      <c r="G1635" s="197">
        <v>0</v>
      </c>
      <c r="H1635" s="198">
        <v>0</v>
      </c>
    </row>
    <row r="1636" spans="1:8" ht="18" hidden="1" customHeight="1" outlineLevel="1">
      <c r="A1636" s="4" t="s">
        <v>225</v>
      </c>
      <c r="B1636" s="195"/>
      <c r="C1636" s="196">
        <v>0</v>
      </c>
      <c r="D1636" s="196">
        <v>0</v>
      </c>
      <c r="E1636" s="196">
        <v>0</v>
      </c>
      <c r="F1636" s="197">
        <v>0</v>
      </c>
      <c r="G1636" s="197">
        <v>0</v>
      </c>
      <c r="H1636" s="198">
        <v>0</v>
      </c>
    </row>
    <row r="1637" spans="1:8" ht="18" customHeight="1" collapsed="1">
      <c r="A1637" s="4"/>
      <c r="B1637" s="195" t="s">
        <v>416</v>
      </c>
      <c r="C1637" s="199">
        <f t="shared" ref="C1637:H1637" si="64">SUM(C1613:C1636)</f>
        <v>10</v>
      </c>
      <c r="D1637" s="199">
        <f t="shared" si="64"/>
        <v>2</v>
      </c>
      <c r="E1637" s="199">
        <f t="shared" si="64"/>
        <v>1</v>
      </c>
      <c r="F1637" s="200">
        <f t="shared" si="64"/>
        <v>-5.42</v>
      </c>
      <c r="G1637" s="200">
        <f t="shared" si="64"/>
        <v>3379</v>
      </c>
      <c r="H1637" s="201">
        <f t="shared" si="64"/>
        <v>0</v>
      </c>
    </row>
    <row r="1638" spans="1:8" ht="18" hidden="1" customHeight="1" outlineLevel="1">
      <c r="A1638" s="4" t="s">
        <v>202</v>
      </c>
      <c r="B1638" s="195"/>
      <c r="C1638" s="196">
        <v>0</v>
      </c>
      <c r="D1638" s="196">
        <v>0</v>
      </c>
      <c r="E1638" s="196">
        <v>0</v>
      </c>
      <c r="F1638" s="197">
        <v>0</v>
      </c>
      <c r="G1638" s="197">
        <v>0</v>
      </c>
      <c r="H1638" s="198">
        <v>0</v>
      </c>
    </row>
    <row r="1639" spans="1:8" ht="18" hidden="1" customHeight="1" outlineLevel="1">
      <c r="A1639" s="4" t="s">
        <v>203</v>
      </c>
      <c r="B1639" s="195"/>
      <c r="C1639" s="196">
        <v>8</v>
      </c>
      <c r="D1639" s="196">
        <v>13</v>
      </c>
      <c r="E1639" s="196">
        <v>0</v>
      </c>
      <c r="F1639" s="197">
        <v>164138</v>
      </c>
      <c r="G1639" s="197">
        <v>79461.86</v>
      </c>
      <c r="H1639" s="198">
        <v>0</v>
      </c>
    </row>
    <row r="1640" spans="1:8" ht="18" hidden="1" customHeight="1" outlineLevel="1">
      <c r="A1640" s="4" t="s">
        <v>204</v>
      </c>
      <c r="B1640" s="195"/>
      <c r="C1640" s="196">
        <v>0</v>
      </c>
      <c r="D1640" s="196">
        <v>0</v>
      </c>
      <c r="E1640" s="196">
        <v>0</v>
      </c>
      <c r="F1640" s="197">
        <v>0</v>
      </c>
      <c r="G1640" s="197">
        <v>0</v>
      </c>
      <c r="H1640" s="198">
        <v>0</v>
      </c>
    </row>
    <row r="1641" spans="1:8" ht="18" hidden="1" customHeight="1" outlineLevel="1">
      <c r="A1641" s="4" t="s">
        <v>205</v>
      </c>
      <c r="B1641" s="195"/>
      <c r="C1641" s="196">
        <v>0</v>
      </c>
      <c r="D1641" s="196">
        <v>0</v>
      </c>
      <c r="E1641" s="196">
        <v>0</v>
      </c>
      <c r="F1641" s="197">
        <v>0</v>
      </c>
      <c r="G1641" s="197">
        <v>0</v>
      </c>
      <c r="H1641" s="198">
        <v>0</v>
      </c>
    </row>
    <row r="1642" spans="1:8" ht="18" hidden="1" customHeight="1" outlineLevel="1">
      <c r="A1642" s="4" t="s">
        <v>206</v>
      </c>
      <c r="B1642" s="195"/>
      <c r="C1642" s="196">
        <v>0</v>
      </c>
      <c r="D1642" s="196">
        <v>0</v>
      </c>
      <c r="E1642" s="196">
        <v>0</v>
      </c>
      <c r="F1642" s="197">
        <v>0</v>
      </c>
      <c r="G1642" s="197">
        <v>0</v>
      </c>
      <c r="H1642" s="198">
        <v>0</v>
      </c>
    </row>
    <row r="1643" spans="1:8" ht="18" hidden="1" customHeight="1" outlineLevel="1">
      <c r="A1643" s="4" t="s">
        <v>207</v>
      </c>
      <c r="B1643" s="195"/>
      <c r="C1643" s="196">
        <v>0</v>
      </c>
      <c r="D1643" s="196">
        <v>0</v>
      </c>
      <c r="E1643" s="196">
        <v>0</v>
      </c>
      <c r="F1643" s="197">
        <v>0</v>
      </c>
      <c r="G1643" s="197">
        <v>0</v>
      </c>
      <c r="H1643" s="198">
        <v>0</v>
      </c>
    </row>
    <row r="1644" spans="1:8" ht="18" hidden="1" customHeight="1" outlineLevel="1">
      <c r="A1644" s="4" t="s">
        <v>208</v>
      </c>
      <c r="B1644" s="195"/>
      <c r="C1644" s="196">
        <v>0</v>
      </c>
      <c r="D1644" s="196">
        <v>0</v>
      </c>
      <c r="E1644" s="196">
        <v>0</v>
      </c>
      <c r="F1644" s="197">
        <v>0</v>
      </c>
      <c r="G1644" s="197">
        <v>0</v>
      </c>
      <c r="H1644" s="198">
        <v>0</v>
      </c>
    </row>
    <row r="1645" spans="1:8" ht="18" hidden="1" customHeight="1" outlineLevel="1">
      <c r="A1645" s="4" t="s">
        <v>209</v>
      </c>
      <c r="B1645" s="195"/>
      <c r="C1645" s="196">
        <v>3</v>
      </c>
      <c r="D1645" s="196">
        <v>3</v>
      </c>
      <c r="E1645" s="196">
        <v>0</v>
      </c>
      <c r="F1645" s="197">
        <v>37257</v>
      </c>
      <c r="G1645" s="197">
        <v>1466.5</v>
      </c>
      <c r="H1645" s="198">
        <v>0</v>
      </c>
    </row>
    <row r="1646" spans="1:8" ht="18" hidden="1" customHeight="1" outlineLevel="1">
      <c r="A1646" s="4" t="s">
        <v>210</v>
      </c>
      <c r="B1646" s="195"/>
      <c r="C1646" s="196">
        <v>0</v>
      </c>
      <c r="D1646" s="196">
        <v>0</v>
      </c>
      <c r="E1646" s="196">
        <v>0</v>
      </c>
      <c r="F1646" s="197">
        <v>0</v>
      </c>
      <c r="G1646" s="197">
        <v>0</v>
      </c>
      <c r="H1646" s="198">
        <v>0</v>
      </c>
    </row>
    <row r="1647" spans="1:8" ht="18" hidden="1" customHeight="1" outlineLevel="1">
      <c r="A1647" s="4" t="s">
        <v>211</v>
      </c>
      <c r="B1647" s="195"/>
      <c r="C1647" s="196">
        <v>19</v>
      </c>
      <c r="D1647" s="196">
        <v>31</v>
      </c>
      <c r="E1647" s="196">
        <v>0</v>
      </c>
      <c r="F1647" s="197">
        <v>822539.68</v>
      </c>
      <c r="G1647" s="197">
        <v>6619.4799999999959</v>
      </c>
      <c r="H1647" s="198">
        <v>0</v>
      </c>
    </row>
    <row r="1648" spans="1:8" ht="18" hidden="1" customHeight="1" outlineLevel="1">
      <c r="A1648" s="4" t="s">
        <v>212</v>
      </c>
      <c r="B1648" s="195"/>
      <c r="C1648" s="196">
        <v>0</v>
      </c>
      <c r="D1648" s="196">
        <v>0</v>
      </c>
      <c r="E1648" s="196">
        <v>0</v>
      </c>
      <c r="F1648" s="197">
        <v>0</v>
      </c>
      <c r="G1648" s="197">
        <v>0</v>
      </c>
      <c r="H1648" s="198">
        <v>0</v>
      </c>
    </row>
    <row r="1649" spans="1:8" ht="18" hidden="1" customHeight="1" outlineLevel="1">
      <c r="A1649" s="4" t="s">
        <v>213</v>
      </c>
      <c r="B1649" s="195"/>
      <c r="C1649" s="196">
        <v>0</v>
      </c>
      <c r="D1649" s="196">
        <v>0</v>
      </c>
      <c r="E1649" s="196">
        <v>0</v>
      </c>
      <c r="F1649" s="197">
        <v>0</v>
      </c>
      <c r="G1649" s="197">
        <v>0</v>
      </c>
      <c r="H1649" s="198">
        <v>0</v>
      </c>
    </row>
    <row r="1650" spans="1:8" ht="18" hidden="1" customHeight="1" outlineLevel="1">
      <c r="A1650" s="4" t="s">
        <v>214</v>
      </c>
      <c r="B1650" s="195"/>
      <c r="C1650" s="196">
        <v>1</v>
      </c>
      <c r="D1650" s="196">
        <v>1</v>
      </c>
      <c r="E1650" s="196">
        <v>0</v>
      </c>
      <c r="F1650" s="197">
        <v>10432.092069600001</v>
      </c>
      <c r="G1650" s="197">
        <v>0</v>
      </c>
      <c r="H1650" s="198">
        <v>0</v>
      </c>
    </row>
    <row r="1651" spans="1:8" ht="18" hidden="1" customHeight="1" outlineLevel="1">
      <c r="A1651" s="4" t="s">
        <v>348</v>
      </c>
      <c r="B1651" s="195"/>
      <c r="C1651" s="196">
        <v>0</v>
      </c>
      <c r="D1651" s="196">
        <v>0</v>
      </c>
      <c r="E1651" s="196">
        <v>0</v>
      </c>
      <c r="F1651" s="197">
        <v>0</v>
      </c>
      <c r="G1651" s="197">
        <v>0</v>
      </c>
      <c r="H1651" s="198">
        <v>0</v>
      </c>
    </row>
    <row r="1652" spans="1:8" ht="18" hidden="1" customHeight="1" outlineLevel="1">
      <c r="A1652" s="4" t="s">
        <v>216</v>
      </c>
      <c r="B1652" s="195"/>
      <c r="C1652" s="196">
        <v>1</v>
      </c>
      <c r="D1652" s="196">
        <v>1</v>
      </c>
      <c r="E1652" s="196">
        <v>0</v>
      </c>
      <c r="F1652" s="197">
        <v>0</v>
      </c>
      <c r="G1652" s="197">
        <v>106.6</v>
      </c>
      <c r="H1652" s="198">
        <v>0</v>
      </c>
    </row>
    <row r="1653" spans="1:8" ht="18" hidden="1" customHeight="1" outlineLevel="1">
      <c r="A1653" s="4" t="s">
        <v>217</v>
      </c>
      <c r="B1653" s="195"/>
      <c r="C1653" s="196">
        <v>0</v>
      </c>
      <c r="D1653" s="196">
        <v>0</v>
      </c>
      <c r="E1653" s="196">
        <v>0</v>
      </c>
      <c r="F1653" s="197">
        <v>0</v>
      </c>
      <c r="G1653" s="197">
        <v>0</v>
      </c>
      <c r="H1653" s="198">
        <v>0</v>
      </c>
    </row>
    <row r="1654" spans="1:8" ht="18" hidden="1" customHeight="1" outlineLevel="1">
      <c r="A1654" s="4" t="s">
        <v>218</v>
      </c>
      <c r="B1654" s="195"/>
      <c r="C1654" s="196">
        <v>10</v>
      </c>
      <c r="D1654" s="196">
        <v>5</v>
      </c>
      <c r="E1654" s="196">
        <v>0</v>
      </c>
      <c r="F1654" s="197">
        <v>11500</v>
      </c>
      <c r="G1654" s="197">
        <v>49531</v>
      </c>
      <c r="H1654" s="198">
        <v>0</v>
      </c>
    </row>
    <row r="1655" spans="1:8" ht="18" hidden="1" customHeight="1" outlineLevel="1">
      <c r="A1655" s="4" t="s">
        <v>219</v>
      </c>
      <c r="B1655" s="195"/>
      <c r="C1655" s="196">
        <v>3</v>
      </c>
      <c r="D1655" s="196">
        <v>0</v>
      </c>
      <c r="E1655" s="196">
        <v>2</v>
      </c>
      <c r="F1655" s="197">
        <v>0</v>
      </c>
      <c r="G1655" s="197">
        <v>0</v>
      </c>
      <c r="H1655" s="198">
        <v>0</v>
      </c>
    </row>
    <row r="1656" spans="1:8" ht="18" hidden="1" customHeight="1" outlineLevel="1">
      <c r="A1656" s="4" t="s">
        <v>220</v>
      </c>
      <c r="B1656" s="195"/>
      <c r="C1656" s="196">
        <v>0</v>
      </c>
      <c r="D1656" s="196">
        <v>0</v>
      </c>
      <c r="E1656" s="196">
        <v>0</v>
      </c>
      <c r="F1656" s="197">
        <v>0</v>
      </c>
      <c r="G1656" s="197">
        <v>0</v>
      </c>
      <c r="H1656" s="198">
        <v>0</v>
      </c>
    </row>
    <row r="1657" spans="1:8" ht="18" hidden="1" customHeight="1" outlineLevel="1">
      <c r="A1657" s="4" t="s">
        <v>349</v>
      </c>
      <c r="B1657" s="195"/>
      <c r="C1657" s="196">
        <v>0</v>
      </c>
      <c r="D1657" s="196">
        <v>0</v>
      </c>
      <c r="E1657" s="196">
        <v>0</v>
      </c>
      <c r="F1657" s="197">
        <v>0</v>
      </c>
      <c r="G1657" s="197">
        <v>0</v>
      </c>
      <c r="H1657" s="198">
        <v>0</v>
      </c>
    </row>
    <row r="1658" spans="1:8" ht="18" hidden="1" customHeight="1" outlineLevel="1">
      <c r="A1658" s="4" t="s">
        <v>222</v>
      </c>
      <c r="B1658" s="195"/>
      <c r="C1658" s="196">
        <v>0</v>
      </c>
      <c r="D1658" s="196">
        <v>0</v>
      </c>
      <c r="E1658" s="196">
        <v>0</v>
      </c>
      <c r="F1658" s="197">
        <v>0</v>
      </c>
      <c r="G1658" s="197">
        <v>0</v>
      </c>
      <c r="H1658" s="198">
        <v>0</v>
      </c>
    </row>
    <row r="1659" spans="1:8" ht="18" hidden="1" customHeight="1" outlineLevel="1">
      <c r="A1659" s="4" t="s">
        <v>223</v>
      </c>
      <c r="B1659" s="195"/>
      <c r="C1659" s="196">
        <v>16</v>
      </c>
      <c r="D1659" s="196">
        <v>0</v>
      </c>
      <c r="E1659" s="196">
        <v>0</v>
      </c>
      <c r="F1659" s="197">
        <v>2688</v>
      </c>
      <c r="G1659" s="197">
        <v>50233</v>
      </c>
      <c r="H1659" s="198">
        <v>0</v>
      </c>
    </row>
    <row r="1660" spans="1:8" ht="18" hidden="1" customHeight="1" outlineLevel="1">
      <c r="A1660" s="4" t="s">
        <v>224</v>
      </c>
      <c r="B1660" s="195"/>
      <c r="C1660" s="196">
        <v>0</v>
      </c>
      <c r="D1660" s="196">
        <v>0</v>
      </c>
      <c r="E1660" s="196">
        <v>0</v>
      </c>
      <c r="F1660" s="197">
        <v>0</v>
      </c>
      <c r="G1660" s="197">
        <v>0</v>
      </c>
      <c r="H1660" s="198">
        <v>0</v>
      </c>
    </row>
    <row r="1661" spans="1:8" ht="18" hidden="1" customHeight="1" outlineLevel="1">
      <c r="A1661" s="4" t="s">
        <v>225</v>
      </c>
      <c r="B1661" s="195"/>
      <c r="C1661" s="196">
        <v>0</v>
      </c>
      <c r="D1661" s="196">
        <v>0</v>
      </c>
      <c r="E1661" s="196">
        <v>0</v>
      </c>
      <c r="F1661" s="197">
        <v>0</v>
      </c>
      <c r="G1661" s="197">
        <v>0</v>
      </c>
      <c r="H1661" s="198">
        <v>0</v>
      </c>
    </row>
    <row r="1662" spans="1:8" ht="18" customHeight="1" collapsed="1">
      <c r="A1662" s="4"/>
      <c r="B1662" s="195" t="s">
        <v>417</v>
      </c>
      <c r="C1662" s="199">
        <f t="shared" ref="C1662:H1662" si="65">SUM(C1638:C1661)</f>
        <v>61</v>
      </c>
      <c r="D1662" s="199">
        <f t="shared" si="65"/>
        <v>54</v>
      </c>
      <c r="E1662" s="199">
        <f t="shared" si="65"/>
        <v>2</v>
      </c>
      <c r="F1662" s="200">
        <f t="shared" si="65"/>
        <v>1048554.7720696001</v>
      </c>
      <c r="G1662" s="200">
        <f t="shared" si="65"/>
        <v>187418.44</v>
      </c>
      <c r="H1662" s="201">
        <f t="shared" si="65"/>
        <v>0</v>
      </c>
    </row>
    <row r="1663" spans="1:8" ht="18" customHeight="1">
      <c r="B1663" s="203" t="s">
        <v>418</v>
      </c>
      <c r="C1663" s="204"/>
      <c r="D1663" s="204"/>
      <c r="E1663" s="204"/>
      <c r="F1663" s="193"/>
      <c r="G1663" s="193"/>
      <c r="H1663" s="194"/>
    </row>
    <row r="1664" spans="1:8" ht="18" hidden="1" customHeight="1" outlineLevel="1">
      <c r="A1664" s="4" t="s">
        <v>202</v>
      </c>
      <c r="B1664" s="195"/>
      <c r="C1664" s="196">
        <v>0</v>
      </c>
      <c r="D1664" s="196">
        <v>0</v>
      </c>
      <c r="E1664" s="196">
        <v>0</v>
      </c>
      <c r="F1664" s="197">
        <v>0</v>
      </c>
      <c r="G1664" s="197">
        <v>0</v>
      </c>
      <c r="H1664" s="198">
        <v>0</v>
      </c>
    </row>
    <row r="1665" spans="1:8" ht="18" hidden="1" customHeight="1" outlineLevel="1">
      <c r="A1665" s="4" t="s">
        <v>203</v>
      </c>
      <c r="B1665" s="195"/>
      <c r="C1665" s="196">
        <v>0</v>
      </c>
      <c r="D1665" s="196">
        <v>3</v>
      </c>
      <c r="E1665" s="196">
        <v>0</v>
      </c>
      <c r="F1665" s="197">
        <v>13850</v>
      </c>
      <c r="G1665" s="197">
        <v>51196</v>
      </c>
      <c r="H1665" s="198">
        <v>0</v>
      </c>
    </row>
    <row r="1666" spans="1:8" ht="18" hidden="1" customHeight="1" outlineLevel="1">
      <c r="A1666" s="4" t="s">
        <v>204</v>
      </c>
      <c r="B1666" s="195"/>
      <c r="C1666" s="196">
        <v>0</v>
      </c>
      <c r="D1666" s="196">
        <v>0</v>
      </c>
      <c r="E1666" s="196">
        <v>0</v>
      </c>
      <c r="F1666" s="197">
        <v>0</v>
      </c>
      <c r="G1666" s="197">
        <v>0</v>
      </c>
      <c r="H1666" s="198">
        <v>0</v>
      </c>
    </row>
    <row r="1667" spans="1:8" ht="18" hidden="1" customHeight="1" outlineLevel="1">
      <c r="A1667" s="4" t="s">
        <v>205</v>
      </c>
      <c r="B1667" s="195"/>
      <c r="C1667" s="196">
        <v>0</v>
      </c>
      <c r="D1667" s="196">
        <v>0</v>
      </c>
      <c r="E1667" s="196">
        <v>0</v>
      </c>
      <c r="F1667" s="197">
        <v>0</v>
      </c>
      <c r="G1667" s="197">
        <v>0</v>
      </c>
      <c r="H1667" s="198">
        <v>0</v>
      </c>
    </row>
    <row r="1668" spans="1:8" ht="18" hidden="1" customHeight="1" outlineLevel="1">
      <c r="A1668" s="4" t="s">
        <v>206</v>
      </c>
      <c r="B1668" s="195"/>
      <c r="C1668" s="196">
        <v>0</v>
      </c>
      <c r="D1668" s="196">
        <v>0</v>
      </c>
      <c r="E1668" s="196">
        <v>0</v>
      </c>
      <c r="F1668" s="197">
        <v>0</v>
      </c>
      <c r="G1668" s="197">
        <v>0</v>
      </c>
      <c r="H1668" s="198">
        <v>0</v>
      </c>
    </row>
    <row r="1669" spans="1:8" ht="18" hidden="1" customHeight="1" outlineLevel="1">
      <c r="A1669" s="4" t="s">
        <v>207</v>
      </c>
      <c r="B1669" s="195"/>
      <c r="C1669" s="196">
        <v>0</v>
      </c>
      <c r="D1669" s="196">
        <v>0</v>
      </c>
      <c r="E1669" s="196">
        <v>0</v>
      </c>
      <c r="F1669" s="197">
        <v>0</v>
      </c>
      <c r="G1669" s="197">
        <v>0</v>
      </c>
      <c r="H1669" s="198">
        <v>0</v>
      </c>
    </row>
    <row r="1670" spans="1:8" ht="18" hidden="1" customHeight="1" outlineLevel="1">
      <c r="A1670" s="4" t="s">
        <v>208</v>
      </c>
      <c r="B1670" s="195"/>
      <c r="C1670" s="196">
        <v>0</v>
      </c>
      <c r="D1670" s="196">
        <v>0</v>
      </c>
      <c r="E1670" s="196">
        <v>0</v>
      </c>
      <c r="F1670" s="197">
        <v>0</v>
      </c>
      <c r="G1670" s="197">
        <v>0</v>
      </c>
      <c r="H1670" s="198">
        <v>0</v>
      </c>
    </row>
    <row r="1671" spans="1:8" ht="18" hidden="1" customHeight="1" outlineLevel="1">
      <c r="A1671" s="4" t="s">
        <v>209</v>
      </c>
      <c r="B1671" s="195"/>
      <c r="C1671" s="196">
        <v>0</v>
      </c>
      <c r="D1671" s="196">
        <v>0</v>
      </c>
      <c r="E1671" s="196">
        <v>0</v>
      </c>
      <c r="F1671" s="197">
        <v>0</v>
      </c>
      <c r="G1671" s="197">
        <v>0</v>
      </c>
      <c r="H1671" s="198">
        <v>0</v>
      </c>
    </row>
    <row r="1672" spans="1:8" ht="18" hidden="1" customHeight="1" outlineLevel="1">
      <c r="A1672" s="4" t="s">
        <v>210</v>
      </c>
      <c r="B1672" s="195"/>
      <c r="C1672" s="196">
        <v>0</v>
      </c>
      <c r="D1672" s="196">
        <v>0</v>
      </c>
      <c r="E1672" s="196">
        <v>0</v>
      </c>
      <c r="F1672" s="197">
        <v>0</v>
      </c>
      <c r="G1672" s="197">
        <v>0</v>
      </c>
      <c r="H1672" s="198">
        <v>0</v>
      </c>
    </row>
    <row r="1673" spans="1:8" ht="18" hidden="1" customHeight="1" outlineLevel="1">
      <c r="A1673" s="4" t="s">
        <v>211</v>
      </c>
      <c r="B1673" s="195"/>
      <c r="C1673" s="196">
        <v>1</v>
      </c>
      <c r="D1673" s="196">
        <v>5</v>
      </c>
      <c r="E1673" s="196">
        <v>0</v>
      </c>
      <c r="F1673" s="197">
        <v>56367.46</v>
      </c>
      <c r="G1673" s="197">
        <v>17237.25</v>
      </c>
      <c r="H1673" s="198">
        <v>0</v>
      </c>
    </row>
    <row r="1674" spans="1:8" ht="18" hidden="1" customHeight="1" outlineLevel="1">
      <c r="A1674" s="4" t="s">
        <v>212</v>
      </c>
      <c r="B1674" s="195"/>
      <c r="C1674" s="196">
        <v>1</v>
      </c>
      <c r="D1674" s="196">
        <v>0</v>
      </c>
      <c r="E1674" s="196">
        <v>0</v>
      </c>
      <c r="F1674" s="197">
        <v>0</v>
      </c>
      <c r="G1674" s="197">
        <v>0</v>
      </c>
      <c r="H1674" s="198">
        <v>0</v>
      </c>
    </row>
    <row r="1675" spans="1:8" ht="18" hidden="1" customHeight="1" outlineLevel="1">
      <c r="A1675" s="4" t="s">
        <v>213</v>
      </c>
      <c r="B1675" s="195"/>
      <c r="C1675" s="196">
        <v>24</v>
      </c>
      <c r="D1675" s="196">
        <v>3</v>
      </c>
      <c r="E1675" s="196">
        <v>0</v>
      </c>
      <c r="F1675" s="197">
        <v>29163</v>
      </c>
      <c r="G1675" s="197">
        <v>117790</v>
      </c>
      <c r="H1675" s="198">
        <v>0</v>
      </c>
    </row>
    <row r="1676" spans="1:8" ht="18" hidden="1" customHeight="1" outlineLevel="1">
      <c r="A1676" s="4" t="s">
        <v>214</v>
      </c>
      <c r="B1676" s="195"/>
      <c r="C1676" s="196">
        <v>1</v>
      </c>
      <c r="D1676" s="196">
        <v>0</v>
      </c>
      <c r="E1676" s="196">
        <v>0</v>
      </c>
      <c r="F1676" s="197">
        <v>0</v>
      </c>
      <c r="G1676" s="197">
        <v>0</v>
      </c>
      <c r="H1676" s="198">
        <v>0</v>
      </c>
    </row>
    <row r="1677" spans="1:8" ht="18" hidden="1" customHeight="1" outlineLevel="1">
      <c r="A1677" s="4" t="s">
        <v>348</v>
      </c>
      <c r="B1677" s="195"/>
      <c r="C1677" s="196">
        <v>0</v>
      </c>
      <c r="D1677" s="196">
        <v>0</v>
      </c>
      <c r="E1677" s="196">
        <v>0</v>
      </c>
      <c r="F1677" s="197">
        <v>0</v>
      </c>
      <c r="G1677" s="197">
        <v>0</v>
      </c>
      <c r="H1677" s="198">
        <v>0</v>
      </c>
    </row>
    <row r="1678" spans="1:8" ht="18" hidden="1" customHeight="1" outlineLevel="1">
      <c r="A1678" s="4" t="s">
        <v>216</v>
      </c>
      <c r="B1678" s="195"/>
      <c r="C1678" s="196">
        <v>0</v>
      </c>
      <c r="D1678" s="196">
        <v>0</v>
      </c>
      <c r="E1678" s="196">
        <v>0</v>
      </c>
      <c r="F1678" s="197">
        <v>0</v>
      </c>
      <c r="G1678" s="197">
        <v>0</v>
      </c>
      <c r="H1678" s="198">
        <v>0</v>
      </c>
    </row>
    <row r="1679" spans="1:8" ht="18" hidden="1" customHeight="1" outlineLevel="1">
      <c r="A1679" s="4" t="s">
        <v>217</v>
      </c>
      <c r="B1679" s="195"/>
      <c r="C1679" s="196">
        <v>0</v>
      </c>
      <c r="D1679" s="196">
        <v>0</v>
      </c>
      <c r="E1679" s="196">
        <v>0</v>
      </c>
      <c r="F1679" s="197">
        <v>0</v>
      </c>
      <c r="G1679" s="197">
        <v>0</v>
      </c>
      <c r="H1679" s="198">
        <v>0</v>
      </c>
    </row>
    <row r="1680" spans="1:8" ht="18" hidden="1" customHeight="1" outlineLevel="1">
      <c r="A1680" s="4" t="s">
        <v>218</v>
      </c>
      <c r="B1680" s="195"/>
      <c r="C1680" s="196">
        <v>0</v>
      </c>
      <c r="D1680" s="196">
        <v>0</v>
      </c>
      <c r="E1680" s="196">
        <v>0</v>
      </c>
      <c r="F1680" s="197">
        <v>0</v>
      </c>
      <c r="G1680" s="197">
        <v>0</v>
      </c>
      <c r="H1680" s="198">
        <v>0</v>
      </c>
    </row>
    <row r="1681" spans="1:8" ht="18" hidden="1" customHeight="1" outlineLevel="1">
      <c r="A1681" s="4" t="s">
        <v>219</v>
      </c>
      <c r="B1681" s="195"/>
      <c r="C1681" s="196">
        <v>0</v>
      </c>
      <c r="D1681" s="196">
        <v>0</v>
      </c>
      <c r="E1681" s="196">
        <v>0</v>
      </c>
      <c r="F1681" s="197">
        <v>0</v>
      </c>
      <c r="G1681" s="197">
        <v>0</v>
      </c>
      <c r="H1681" s="198">
        <v>0</v>
      </c>
    </row>
    <row r="1682" spans="1:8" ht="18" hidden="1" customHeight="1" outlineLevel="1">
      <c r="A1682" s="4" t="s">
        <v>220</v>
      </c>
      <c r="B1682" s="195"/>
      <c r="C1682" s="196">
        <v>0</v>
      </c>
      <c r="D1682" s="196">
        <v>0</v>
      </c>
      <c r="E1682" s="196">
        <v>0</v>
      </c>
      <c r="F1682" s="197">
        <v>0</v>
      </c>
      <c r="G1682" s="197">
        <v>0</v>
      </c>
      <c r="H1682" s="198">
        <v>0</v>
      </c>
    </row>
    <row r="1683" spans="1:8" ht="18" hidden="1" customHeight="1" outlineLevel="1">
      <c r="A1683" s="4" t="s">
        <v>349</v>
      </c>
      <c r="B1683" s="195"/>
      <c r="C1683" s="196">
        <v>0</v>
      </c>
      <c r="D1683" s="196">
        <v>0</v>
      </c>
      <c r="E1683" s="196">
        <v>0</v>
      </c>
      <c r="F1683" s="197">
        <v>0</v>
      </c>
      <c r="G1683" s="197">
        <v>0</v>
      </c>
      <c r="H1683" s="198">
        <v>0</v>
      </c>
    </row>
    <row r="1684" spans="1:8" ht="18" hidden="1" customHeight="1" outlineLevel="1">
      <c r="A1684" s="4" t="s">
        <v>222</v>
      </c>
      <c r="B1684" s="195"/>
      <c r="C1684" s="196">
        <v>2</v>
      </c>
      <c r="D1684" s="196">
        <v>1</v>
      </c>
      <c r="E1684" s="196">
        <v>0</v>
      </c>
      <c r="F1684" s="197">
        <v>-46016</v>
      </c>
      <c r="G1684" s="197">
        <v>-8924</v>
      </c>
      <c r="H1684" s="198">
        <v>44430</v>
      </c>
    </row>
    <row r="1685" spans="1:8" ht="18" hidden="1" customHeight="1" outlineLevel="1">
      <c r="A1685" s="4" t="s">
        <v>223</v>
      </c>
      <c r="B1685" s="195"/>
      <c r="C1685" s="196">
        <v>4</v>
      </c>
      <c r="D1685" s="196">
        <v>0</v>
      </c>
      <c r="E1685" s="196">
        <v>0</v>
      </c>
      <c r="F1685" s="197">
        <v>0</v>
      </c>
      <c r="G1685" s="197">
        <v>0</v>
      </c>
      <c r="H1685" s="198">
        <v>0</v>
      </c>
    </row>
    <row r="1686" spans="1:8" ht="18" hidden="1" customHeight="1" outlineLevel="1">
      <c r="A1686" s="4" t="s">
        <v>224</v>
      </c>
      <c r="B1686" s="195"/>
      <c r="C1686" s="196">
        <v>0</v>
      </c>
      <c r="D1686" s="196">
        <v>0</v>
      </c>
      <c r="E1686" s="196">
        <v>0</v>
      </c>
      <c r="F1686" s="197">
        <v>0</v>
      </c>
      <c r="G1686" s="197">
        <v>0</v>
      </c>
      <c r="H1686" s="198">
        <v>0</v>
      </c>
    </row>
    <row r="1687" spans="1:8" ht="18" hidden="1" customHeight="1" outlineLevel="1">
      <c r="A1687" s="4" t="s">
        <v>225</v>
      </c>
      <c r="B1687" s="195"/>
      <c r="C1687" s="196">
        <v>52</v>
      </c>
      <c r="D1687" s="196">
        <v>43</v>
      </c>
      <c r="E1687" s="196">
        <v>9</v>
      </c>
      <c r="F1687" s="197">
        <v>33183</v>
      </c>
      <c r="G1687" s="197">
        <v>481982</v>
      </c>
      <c r="H1687" s="198">
        <v>0</v>
      </c>
    </row>
    <row r="1688" spans="1:8" ht="18" customHeight="1" collapsed="1">
      <c r="A1688" s="4"/>
      <c r="B1688" s="195" t="s">
        <v>419</v>
      </c>
      <c r="C1688" s="199">
        <f t="shared" ref="C1688:H1688" si="66">SUM(C1664:C1687)</f>
        <v>85</v>
      </c>
      <c r="D1688" s="199">
        <f t="shared" si="66"/>
        <v>55</v>
      </c>
      <c r="E1688" s="199">
        <f t="shared" si="66"/>
        <v>9</v>
      </c>
      <c r="F1688" s="200">
        <f t="shared" si="66"/>
        <v>86547.459999999992</v>
      </c>
      <c r="G1688" s="200">
        <f t="shared" si="66"/>
        <v>659281.25</v>
      </c>
      <c r="H1688" s="201">
        <f t="shared" si="66"/>
        <v>44430</v>
      </c>
    </row>
    <row r="1689" spans="1:8" ht="18" hidden="1" customHeight="1" outlineLevel="1">
      <c r="A1689" s="4" t="s">
        <v>202</v>
      </c>
      <c r="B1689" s="195"/>
      <c r="C1689" s="196">
        <v>0</v>
      </c>
      <c r="D1689" s="196">
        <v>0</v>
      </c>
      <c r="E1689" s="196">
        <v>0</v>
      </c>
      <c r="F1689" s="197">
        <v>0</v>
      </c>
      <c r="G1689" s="197">
        <v>0</v>
      </c>
      <c r="H1689" s="198">
        <v>0</v>
      </c>
    </row>
    <row r="1690" spans="1:8" ht="18" hidden="1" customHeight="1" outlineLevel="1">
      <c r="A1690" s="4" t="s">
        <v>203</v>
      </c>
      <c r="B1690" s="195"/>
      <c r="C1690" s="196">
        <v>0</v>
      </c>
      <c r="D1690" s="196">
        <v>0</v>
      </c>
      <c r="E1690" s="196">
        <v>0</v>
      </c>
      <c r="F1690" s="197">
        <v>0</v>
      </c>
      <c r="G1690" s="197">
        <v>0</v>
      </c>
      <c r="H1690" s="198">
        <v>0</v>
      </c>
    </row>
    <row r="1691" spans="1:8" ht="18" hidden="1" customHeight="1" outlineLevel="1">
      <c r="A1691" s="4" t="s">
        <v>204</v>
      </c>
      <c r="B1691" s="195"/>
      <c r="C1691" s="196">
        <v>1</v>
      </c>
      <c r="D1691" s="196">
        <v>0</v>
      </c>
      <c r="E1691" s="196">
        <v>0</v>
      </c>
      <c r="F1691" s="197">
        <v>0</v>
      </c>
      <c r="G1691" s="197">
        <v>14808</v>
      </c>
      <c r="H1691" s="198">
        <v>0</v>
      </c>
    </row>
    <row r="1692" spans="1:8" ht="18" hidden="1" customHeight="1" outlineLevel="1">
      <c r="A1692" s="4" t="s">
        <v>205</v>
      </c>
      <c r="B1692" s="195"/>
      <c r="C1692" s="196">
        <v>0</v>
      </c>
      <c r="D1692" s="196">
        <v>0</v>
      </c>
      <c r="E1692" s="196">
        <v>0</v>
      </c>
      <c r="F1692" s="197">
        <v>0</v>
      </c>
      <c r="G1692" s="197">
        <v>0</v>
      </c>
      <c r="H1692" s="198">
        <v>0</v>
      </c>
    </row>
    <row r="1693" spans="1:8" ht="18" hidden="1" customHeight="1" outlineLevel="1">
      <c r="A1693" s="4" t="s">
        <v>206</v>
      </c>
      <c r="B1693" s="195"/>
      <c r="C1693" s="196">
        <v>0</v>
      </c>
      <c r="D1693" s="196">
        <v>0</v>
      </c>
      <c r="E1693" s="196">
        <v>0</v>
      </c>
      <c r="F1693" s="197">
        <v>0</v>
      </c>
      <c r="G1693" s="197">
        <v>0</v>
      </c>
      <c r="H1693" s="198">
        <v>0</v>
      </c>
    </row>
    <row r="1694" spans="1:8" ht="18" hidden="1" customHeight="1" outlineLevel="1">
      <c r="A1694" s="4" t="s">
        <v>207</v>
      </c>
      <c r="B1694" s="195"/>
      <c r="C1694" s="196">
        <v>0</v>
      </c>
      <c r="D1694" s="196">
        <v>0</v>
      </c>
      <c r="E1694" s="196">
        <v>0</v>
      </c>
      <c r="F1694" s="197">
        <v>0</v>
      </c>
      <c r="G1694" s="197">
        <v>0</v>
      </c>
      <c r="H1694" s="198">
        <v>0</v>
      </c>
    </row>
    <row r="1695" spans="1:8" ht="18" hidden="1" customHeight="1" outlineLevel="1">
      <c r="A1695" s="4" t="s">
        <v>208</v>
      </c>
      <c r="B1695" s="195"/>
      <c r="C1695" s="196">
        <v>0</v>
      </c>
      <c r="D1695" s="196">
        <v>0</v>
      </c>
      <c r="E1695" s="196">
        <v>0</v>
      </c>
      <c r="F1695" s="197">
        <v>0</v>
      </c>
      <c r="G1695" s="197">
        <v>0</v>
      </c>
      <c r="H1695" s="198">
        <v>0</v>
      </c>
    </row>
    <row r="1696" spans="1:8" ht="18" hidden="1" customHeight="1" outlineLevel="1">
      <c r="A1696" s="4" t="s">
        <v>209</v>
      </c>
      <c r="B1696" s="195"/>
      <c r="C1696" s="196">
        <v>2</v>
      </c>
      <c r="D1696" s="196">
        <v>0</v>
      </c>
      <c r="E1696" s="196">
        <v>0</v>
      </c>
      <c r="F1696" s="197">
        <v>0</v>
      </c>
      <c r="G1696" s="197">
        <v>0</v>
      </c>
      <c r="H1696" s="198">
        <v>0</v>
      </c>
    </row>
    <row r="1697" spans="1:8" ht="18" hidden="1" customHeight="1" outlineLevel="1">
      <c r="A1697" s="4" t="s">
        <v>210</v>
      </c>
      <c r="B1697" s="195"/>
      <c r="C1697" s="196">
        <v>0</v>
      </c>
      <c r="D1697" s="196">
        <v>0</v>
      </c>
      <c r="E1697" s="196">
        <v>0</v>
      </c>
      <c r="F1697" s="197">
        <v>0</v>
      </c>
      <c r="G1697" s="197">
        <v>0</v>
      </c>
      <c r="H1697" s="198">
        <v>0</v>
      </c>
    </row>
    <row r="1698" spans="1:8" ht="18" hidden="1" customHeight="1" outlineLevel="1">
      <c r="A1698" s="4" t="s">
        <v>211</v>
      </c>
      <c r="B1698" s="195"/>
      <c r="C1698" s="196">
        <v>3</v>
      </c>
      <c r="D1698" s="196">
        <v>3</v>
      </c>
      <c r="E1698" s="196">
        <v>0</v>
      </c>
      <c r="F1698" s="197">
        <v>0</v>
      </c>
      <c r="G1698" s="197">
        <v>386.43000000000029</v>
      </c>
      <c r="H1698" s="198">
        <v>0</v>
      </c>
    </row>
    <row r="1699" spans="1:8" ht="18" hidden="1" customHeight="1" outlineLevel="1">
      <c r="A1699" s="4" t="s">
        <v>212</v>
      </c>
      <c r="B1699" s="195"/>
      <c r="C1699" s="196">
        <v>3</v>
      </c>
      <c r="D1699" s="196">
        <v>2</v>
      </c>
      <c r="E1699" s="196">
        <v>0</v>
      </c>
      <c r="F1699" s="197">
        <v>21723.9</v>
      </c>
      <c r="G1699" s="197">
        <v>5450</v>
      </c>
      <c r="H1699" s="198">
        <v>0</v>
      </c>
    </row>
    <row r="1700" spans="1:8" ht="18" hidden="1" customHeight="1" outlineLevel="1">
      <c r="A1700" s="4" t="s">
        <v>213</v>
      </c>
      <c r="B1700" s="195"/>
      <c r="C1700" s="196">
        <v>20</v>
      </c>
      <c r="D1700" s="196">
        <v>13</v>
      </c>
      <c r="E1700" s="196">
        <v>0</v>
      </c>
      <c r="F1700" s="197">
        <v>278403</v>
      </c>
      <c r="G1700" s="197">
        <v>50766</v>
      </c>
      <c r="H1700" s="198">
        <v>0</v>
      </c>
    </row>
    <row r="1701" spans="1:8" ht="18" hidden="1" customHeight="1" outlineLevel="1">
      <c r="A1701" s="4" t="s">
        <v>214</v>
      </c>
      <c r="B1701" s="195"/>
      <c r="C1701" s="196">
        <v>2</v>
      </c>
      <c r="D1701" s="196">
        <v>1</v>
      </c>
      <c r="E1701" s="196">
        <v>0</v>
      </c>
      <c r="F1701" s="197">
        <v>14281.44</v>
      </c>
      <c r="G1701" s="197">
        <v>0</v>
      </c>
      <c r="H1701" s="198">
        <v>0</v>
      </c>
    </row>
    <row r="1702" spans="1:8" ht="18" hidden="1" customHeight="1" outlineLevel="1">
      <c r="A1702" s="4" t="s">
        <v>348</v>
      </c>
      <c r="B1702" s="195"/>
      <c r="C1702" s="196">
        <v>0</v>
      </c>
      <c r="D1702" s="196">
        <v>0</v>
      </c>
      <c r="E1702" s="196">
        <v>0</v>
      </c>
      <c r="F1702" s="197">
        <v>0</v>
      </c>
      <c r="G1702" s="197">
        <v>0</v>
      </c>
      <c r="H1702" s="198">
        <v>0</v>
      </c>
    </row>
    <row r="1703" spans="1:8" ht="18" hidden="1" customHeight="1" outlineLevel="1">
      <c r="A1703" s="4" t="s">
        <v>216</v>
      </c>
      <c r="B1703" s="195"/>
      <c r="C1703" s="196">
        <v>0</v>
      </c>
      <c r="D1703" s="196">
        <v>0</v>
      </c>
      <c r="E1703" s="196">
        <v>0</v>
      </c>
      <c r="F1703" s="197">
        <v>0</v>
      </c>
      <c r="G1703" s="197">
        <v>0</v>
      </c>
      <c r="H1703" s="198">
        <v>0</v>
      </c>
    </row>
    <row r="1704" spans="1:8" ht="18" hidden="1" customHeight="1" outlineLevel="1">
      <c r="A1704" s="4" t="s">
        <v>217</v>
      </c>
      <c r="B1704" s="195"/>
      <c r="C1704" s="196">
        <v>0</v>
      </c>
      <c r="D1704" s="196">
        <v>0</v>
      </c>
      <c r="E1704" s="196">
        <v>0</v>
      </c>
      <c r="F1704" s="197">
        <v>0</v>
      </c>
      <c r="G1704" s="197">
        <v>0</v>
      </c>
      <c r="H1704" s="198">
        <v>0</v>
      </c>
    </row>
    <row r="1705" spans="1:8" ht="18" hidden="1" customHeight="1" outlineLevel="1">
      <c r="A1705" s="4" t="s">
        <v>218</v>
      </c>
      <c r="B1705" s="195"/>
      <c r="C1705" s="196">
        <v>0</v>
      </c>
      <c r="D1705" s="196">
        <v>0</v>
      </c>
      <c r="E1705" s="196">
        <v>0</v>
      </c>
      <c r="F1705" s="197">
        <v>0</v>
      </c>
      <c r="G1705" s="197">
        <v>0</v>
      </c>
      <c r="H1705" s="198">
        <v>0</v>
      </c>
    </row>
    <row r="1706" spans="1:8" ht="18" hidden="1" customHeight="1" outlineLevel="1">
      <c r="A1706" s="4" t="s">
        <v>219</v>
      </c>
      <c r="B1706" s="195"/>
      <c r="C1706" s="196">
        <v>0</v>
      </c>
      <c r="D1706" s="196">
        <v>0</v>
      </c>
      <c r="E1706" s="196">
        <v>0</v>
      </c>
      <c r="F1706" s="197">
        <v>0</v>
      </c>
      <c r="G1706" s="197">
        <v>0</v>
      </c>
      <c r="H1706" s="198">
        <v>0</v>
      </c>
    </row>
    <row r="1707" spans="1:8" ht="18" hidden="1" customHeight="1" outlineLevel="1">
      <c r="A1707" s="4" t="s">
        <v>220</v>
      </c>
      <c r="B1707" s="195"/>
      <c r="C1707" s="196">
        <v>0</v>
      </c>
      <c r="D1707" s="196">
        <v>0</v>
      </c>
      <c r="E1707" s="196">
        <v>0</v>
      </c>
      <c r="F1707" s="197">
        <v>0</v>
      </c>
      <c r="G1707" s="197">
        <v>0</v>
      </c>
      <c r="H1707" s="198">
        <v>0</v>
      </c>
    </row>
    <row r="1708" spans="1:8" ht="18" hidden="1" customHeight="1" outlineLevel="1">
      <c r="A1708" s="4" t="s">
        <v>349</v>
      </c>
      <c r="B1708" s="195"/>
      <c r="C1708" s="196">
        <v>0</v>
      </c>
      <c r="D1708" s="196">
        <v>0</v>
      </c>
      <c r="E1708" s="196">
        <v>0</v>
      </c>
      <c r="F1708" s="197">
        <v>0</v>
      </c>
      <c r="G1708" s="197">
        <v>0</v>
      </c>
      <c r="H1708" s="198">
        <v>0</v>
      </c>
    </row>
    <row r="1709" spans="1:8" ht="18" hidden="1" customHeight="1" outlineLevel="1">
      <c r="A1709" s="4" t="s">
        <v>222</v>
      </c>
      <c r="B1709" s="195"/>
      <c r="C1709" s="196">
        <v>1</v>
      </c>
      <c r="D1709" s="196">
        <v>1</v>
      </c>
      <c r="E1709" s="196">
        <v>0</v>
      </c>
      <c r="F1709" s="197">
        <v>22292</v>
      </c>
      <c r="G1709" s="197">
        <v>4323</v>
      </c>
      <c r="H1709" s="198">
        <v>0</v>
      </c>
    </row>
    <row r="1710" spans="1:8" ht="18" hidden="1" customHeight="1" outlineLevel="1">
      <c r="A1710" s="4" t="s">
        <v>223</v>
      </c>
      <c r="B1710" s="195"/>
      <c r="C1710" s="196">
        <v>0</v>
      </c>
      <c r="D1710" s="196">
        <v>0</v>
      </c>
      <c r="E1710" s="196">
        <v>0</v>
      </c>
      <c r="F1710" s="197">
        <v>0</v>
      </c>
      <c r="G1710" s="197">
        <v>0</v>
      </c>
      <c r="H1710" s="198">
        <v>0</v>
      </c>
    </row>
    <row r="1711" spans="1:8" ht="18" hidden="1" customHeight="1" outlineLevel="1">
      <c r="A1711" s="4" t="s">
        <v>224</v>
      </c>
      <c r="B1711" s="195"/>
      <c r="C1711" s="196">
        <v>23</v>
      </c>
      <c r="D1711" s="196">
        <v>1</v>
      </c>
      <c r="E1711" s="196">
        <v>0</v>
      </c>
      <c r="F1711" s="197">
        <v>223018.31</v>
      </c>
      <c r="G1711" s="197">
        <v>265614.47000000003</v>
      </c>
      <c r="H1711" s="198">
        <v>12981.69</v>
      </c>
    </row>
    <row r="1712" spans="1:8" ht="18" hidden="1" customHeight="1" outlineLevel="1">
      <c r="A1712" s="4" t="s">
        <v>225</v>
      </c>
      <c r="B1712" s="195"/>
      <c r="C1712" s="196">
        <v>3</v>
      </c>
      <c r="D1712" s="196">
        <v>2</v>
      </c>
      <c r="E1712" s="196">
        <v>1</v>
      </c>
      <c r="F1712" s="197">
        <v>9683</v>
      </c>
      <c r="G1712" s="197">
        <v>16928</v>
      </c>
      <c r="H1712" s="198">
        <v>0</v>
      </c>
    </row>
    <row r="1713" spans="1:8" ht="18" customHeight="1" collapsed="1">
      <c r="A1713" s="4"/>
      <c r="B1713" s="195" t="s">
        <v>420</v>
      </c>
      <c r="C1713" s="199">
        <f t="shared" ref="C1713:H1713" si="67">SUM(C1689:C1712)</f>
        <v>58</v>
      </c>
      <c r="D1713" s="199">
        <f t="shared" si="67"/>
        <v>23</v>
      </c>
      <c r="E1713" s="199">
        <f t="shared" si="67"/>
        <v>1</v>
      </c>
      <c r="F1713" s="200">
        <f t="shared" si="67"/>
        <v>569401.65</v>
      </c>
      <c r="G1713" s="200">
        <f t="shared" si="67"/>
        <v>358275.9</v>
      </c>
      <c r="H1713" s="201">
        <f t="shared" si="67"/>
        <v>12981.69</v>
      </c>
    </row>
    <row r="1714" spans="1:8" ht="18" hidden="1" customHeight="1" outlineLevel="1">
      <c r="A1714" s="4" t="s">
        <v>202</v>
      </c>
      <c r="B1714" s="195"/>
      <c r="C1714" s="196">
        <v>0</v>
      </c>
      <c r="D1714" s="196">
        <v>0</v>
      </c>
      <c r="E1714" s="196">
        <v>0</v>
      </c>
      <c r="F1714" s="197">
        <v>0</v>
      </c>
      <c r="G1714" s="197">
        <v>0</v>
      </c>
      <c r="H1714" s="198">
        <v>0</v>
      </c>
    </row>
    <row r="1715" spans="1:8" ht="18" hidden="1" customHeight="1" outlineLevel="1">
      <c r="A1715" s="4" t="s">
        <v>203</v>
      </c>
      <c r="B1715" s="195"/>
      <c r="C1715" s="196">
        <v>1</v>
      </c>
      <c r="D1715" s="196">
        <v>3</v>
      </c>
      <c r="E1715" s="196">
        <v>0</v>
      </c>
      <c r="F1715" s="197">
        <v>19174.05</v>
      </c>
      <c r="G1715" s="197">
        <v>15836.5</v>
      </c>
      <c r="H1715" s="198">
        <v>0</v>
      </c>
    </row>
    <row r="1716" spans="1:8" ht="18" hidden="1" customHeight="1" outlineLevel="1">
      <c r="A1716" s="4" t="s">
        <v>204</v>
      </c>
      <c r="B1716" s="195"/>
      <c r="C1716" s="196">
        <v>0</v>
      </c>
      <c r="D1716" s="196">
        <v>0</v>
      </c>
      <c r="E1716" s="196">
        <v>0</v>
      </c>
      <c r="F1716" s="197">
        <v>0</v>
      </c>
      <c r="G1716" s="197">
        <v>0</v>
      </c>
      <c r="H1716" s="198">
        <v>0</v>
      </c>
    </row>
    <row r="1717" spans="1:8" ht="18" hidden="1" customHeight="1" outlineLevel="1">
      <c r="A1717" s="4" t="s">
        <v>205</v>
      </c>
      <c r="B1717" s="195"/>
      <c r="C1717" s="196">
        <v>0</v>
      </c>
      <c r="D1717" s="196">
        <v>0</v>
      </c>
      <c r="E1717" s="196">
        <v>0</v>
      </c>
      <c r="F1717" s="197">
        <v>0</v>
      </c>
      <c r="G1717" s="197">
        <v>0</v>
      </c>
      <c r="H1717" s="198">
        <v>0</v>
      </c>
    </row>
    <row r="1718" spans="1:8" ht="18" hidden="1" customHeight="1" outlineLevel="1">
      <c r="A1718" s="4" t="s">
        <v>206</v>
      </c>
      <c r="B1718" s="195"/>
      <c r="C1718" s="196">
        <v>0</v>
      </c>
      <c r="D1718" s="196">
        <v>0</v>
      </c>
      <c r="E1718" s="196">
        <v>0</v>
      </c>
      <c r="F1718" s="197">
        <v>0</v>
      </c>
      <c r="G1718" s="197">
        <v>0</v>
      </c>
      <c r="H1718" s="198">
        <v>0</v>
      </c>
    </row>
    <row r="1719" spans="1:8" ht="18" hidden="1" customHeight="1" outlineLevel="1">
      <c r="A1719" s="4" t="s">
        <v>207</v>
      </c>
      <c r="B1719" s="195"/>
      <c r="C1719" s="196">
        <v>0</v>
      </c>
      <c r="D1719" s="196">
        <v>0</v>
      </c>
      <c r="E1719" s="196">
        <v>0</v>
      </c>
      <c r="F1719" s="197">
        <v>0</v>
      </c>
      <c r="G1719" s="197">
        <v>0</v>
      </c>
      <c r="H1719" s="198">
        <v>0</v>
      </c>
    </row>
    <row r="1720" spans="1:8" ht="18" hidden="1" customHeight="1" outlineLevel="1">
      <c r="A1720" s="4" t="s">
        <v>208</v>
      </c>
      <c r="B1720" s="195"/>
      <c r="C1720" s="196">
        <v>0</v>
      </c>
      <c r="D1720" s="196">
        <v>0</v>
      </c>
      <c r="E1720" s="196">
        <v>0</v>
      </c>
      <c r="F1720" s="197">
        <v>0</v>
      </c>
      <c r="G1720" s="197">
        <v>0</v>
      </c>
      <c r="H1720" s="198">
        <v>0</v>
      </c>
    </row>
    <row r="1721" spans="1:8" ht="18" hidden="1" customHeight="1" outlineLevel="1">
      <c r="A1721" s="4" t="s">
        <v>209</v>
      </c>
      <c r="B1721" s="195"/>
      <c r="C1721" s="196">
        <v>1</v>
      </c>
      <c r="D1721" s="196">
        <v>2</v>
      </c>
      <c r="E1721" s="196">
        <v>0</v>
      </c>
      <c r="F1721" s="197">
        <v>43473</v>
      </c>
      <c r="G1721" s="197">
        <v>2990.5</v>
      </c>
      <c r="H1721" s="198">
        <v>0</v>
      </c>
    </row>
    <row r="1722" spans="1:8" ht="18" hidden="1" customHeight="1" outlineLevel="1">
      <c r="A1722" s="4" t="s">
        <v>210</v>
      </c>
      <c r="B1722" s="195"/>
      <c r="C1722" s="196">
        <v>0</v>
      </c>
      <c r="D1722" s="196">
        <v>0</v>
      </c>
      <c r="E1722" s="196">
        <v>0</v>
      </c>
      <c r="F1722" s="197">
        <v>0</v>
      </c>
      <c r="G1722" s="197">
        <v>0</v>
      </c>
      <c r="H1722" s="198">
        <v>0</v>
      </c>
    </row>
    <row r="1723" spans="1:8" ht="18" hidden="1" customHeight="1" outlineLevel="1">
      <c r="A1723" s="4" t="s">
        <v>211</v>
      </c>
      <c r="B1723" s="195"/>
      <c r="C1723" s="196">
        <v>2</v>
      </c>
      <c r="D1723" s="196">
        <v>6</v>
      </c>
      <c r="E1723" s="196">
        <v>0</v>
      </c>
      <c r="F1723" s="197">
        <v>57200</v>
      </c>
      <c r="G1723" s="197">
        <v>-4985.6399999999994</v>
      </c>
      <c r="H1723" s="198">
        <v>0</v>
      </c>
    </row>
    <row r="1724" spans="1:8" ht="18" hidden="1" customHeight="1" outlineLevel="1">
      <c r="A1724" s="4" t="s">
        <v>212</v>
      </c>
      <c r="B1724" s="195"/>
      <c r="C1724" s="196">
        <v>6</v>
      </c>
      <c r="D1724" s="196">
        <v>1</v>
      </c>
      <c r="E1724" s="196">
        <v>0</v>
      </c>
      <c r="F1724" s="197">
        <v>8000</v>
      </c>
      <c r="G1724" s="197">
        <v>5438.09</v>
      </c>
      <c r="H1724" s="198">
        <v>0</v>
      </c>
    </row>
    <row r="1725" spans="1:8" ht="18" hidden="1" customHeight="1" outlineLevel="1">
      <c r="A1725" s="4" t="s">
        <v>213</v>
      </c>
      <c r="B1725" s="195"/>
      <c r="C1725" s="196">
        <v>240</v>
      </c>
      <c r="D1725" s="196">
        <v>22</v>
      </c>
      <c r="E1725" s="196">
        <v>5</v>
      </c>
      <c r="F1725" s="197">
        <v>628445</v>
      </c>
      <c r="G1725" s="197">
        <v>173761</v>
      </c>
      <c r="H1725" s="198">
        <v>0</v>
      </c>
    </row>
    <row r="1726" spans="1:8" ht="18" hidden="1" customHeight="1" outlineLevel="1">
      <c r="A1726" s="4" t="s">
        <v>214</v>
      </c>
      <c r="B1726" s="195"/>
      <c r="C1726" s="196">
        <v>1</v>
      </c>
      <c r="D1726" s="196">
        <v>0</v>
      </c>
      <c r="E1726" s="196">
        <v>0</v>
      </c>
      <c r="F1726" s="197">
        <v>0</v>
      </c>
      <c r="G1726" s="197">
        <v>0</v>
      </c>
      <c r="H1726" s="198">
        <v>0</v>
      </c>
    </row>
    <row r="1727" spans="1:8" ht="18" hidden="1" customHeight="1" outlineLevel="1">
      <c r="A1727" s="4" t="s">
        <v>348</v>
      </c>
      <c r="B1727" s="195"/>
      <c r="C1727" s="196">
        <v>0</v>
      </c>
      <c r="D1727" s="196">
        <v>0</v>
      </c>
      <c r="E1727" s="196">
        <v>0</v>
      </c>
      <c r="F1727" s="197">
        <v>0</v>
      </c>
      <c r="G1727" s="197">
        <v>0</v>
      </c>
      <c r="H1727" s="198">
        <v>0</v>
      </c>
    </row>
    <row r="1728" spans="1:8" ht="18" hidden="1" customHeight="1" outlineLevel="1">
      <c r="A1728" s="4" t="s">
        <v>216</v>
      </c>
      <c r="B1728" s="195"/>
      <c r="C1728" s="196">
        <v>0</v>
      </c>
      <c r="D1728" s="196">
        <v>0</v>
      </c>
      <c r="E1728" s="196">
        <v>0</v>
      </c>
      <c r="F1728" s="197">
        <v>0</v>
      </c>
      <c r="G1728" s="197">
        <v>0</v>
      </c>
      <c r="H1728" s="198">
        <v>0</v>
      </c>
    </row>
    <row r="1729" spans="1:8" ht="18" hidden="1" customHeight="1" outlineLevel="1">
      <c r="A1729" s="4" t="s">
        <v>217</v>
      </c>
      <c r="B1729" s="195"/>
      <c r="C1729" s="196">
        <v>0</v>
      </c>
      <c r="D1729" s="196">
        <v>0</v>
      </c>
      <c r="E1729" s="196">
        <v>0</v>
      </c>
      <c r="F1729" s="197">
        <v>0</v>
      </c>
      <c r="G1729" s="197">
        <v>0</v>
      </c>
      <c r="H1729" s="198">
        <v>0</v>
      </c>
    </row>
    <row r="1730" spans="1:8" ht="18" hidden="1" customHeight="1" outlineLevel="1">
      <c r="A1730" s="4" t="s">
        <v>218</v>
      </c>
      <c r="B1730" s="195"/>
      <c r="C1730" s="196">
        <v>0</v>
      </c>
      <c r="D1730" s="196">
        <v>0</v>
      </c>
      <c r="E1730" s="196">
        <v>0</v>
      </c>
      <c r="F1730" s="197">
        <v>0</v>
      </c>
      <c r="G1730" s="197">
        <v>0</v>
      </c>
      <c r="H1730" s="198">
        <v>0</v>
      </c>
    </row>
    <row r="1731" spans="1:8" ht="18" hidden="1" customHeight="1" outlineLevel="1">
      <c r="A1731" s="4" t="s">
        <v>219</v>
      </c>
      <c r="B1731" s="195"/>
      <c r="C1731" s="196">
        <v>0</v>
      </c>
      <c r="D1731" s="196">
        <v>0</v>
      </c>
      <c r="E1731" s="196">
        <v>0</v>
      </c>
      <c r="F1731" s="197">
        <v>0</v>
      </c>
      <c r="G1731" s="197">
        <v>0</v>
      </c>
      <c r="H1731" s="198">
        <v>0</v>
      </c>
    </row>
    <row r="1732" spans="1:8" ht="18" hidden="1" customHeight="1" outlineLevel="1">
      <c r="A1732" s="4" t="s">
        <v>220</v>
      </c>
      <c r="B1732" s="195"/>
      <c r="C1732" s="196">
        <v>0</v>
      </c>
      <c r="D1732" s="196">
        <v>0</v>
      </c>
      <c r="E1732" s="196">
        <v>0</v>
      </c>
      <c r="F1732" s="197">
        <v>0</v>
      </c>
      <c r="G1732" s="197">
        <v>0</v>
      </c>
      <c r="H1732" s="198">
        <v>0</v>
      </c>
    </row>
    <row r="1733" spans="1:8" ht="18" hidden="1" customHeight="1" outlineLevel="1">
      <c r="A1733" s="4" t="s">
        <v>349</v>
      </c>
      <c r="B1733" s="195"/>
      <c r="C1733" s="196">
        <v>0</v>
      </c>
      <c r="D1733" s="196">
        <v>0</v>
      </c>
      <c r="E1733" s="196">
        <v>0</v>
      </c>
      <c r="F1733" s="197">
        <v>0</v>
      </c>
      <c r="G1733" s="197">
        <v>0</v>
      </c>
      <c r="H1733" s="198">
        <v>0</v>
      </c>
    </row>
    <row r="1734" spans="1:8" ht="18" hidden="1" customHeight="1" outlineLevel="1">
      <c r="A1734" s="4" t="s">
        <v>222</v>
      </c>
      <c r="B1734" s="195"/>
      <c r="C1734" s="196">
        <v>3</v>
      </c>
      <c r="D1734" s="196">
        <v>2</v>
      </c>
      <c r="E1734" s="196">
        <v>0</v>
      </c>
      <c r="F1734" s="197">
        <v>41545</v>
      </c>
      <c r="G1734" s="197">
        <v>8057</v>
      </c>
      <c r="H1734" s="198">
        <v>35127</v>
      </c>
    </row>
    <row r="1735" spans="1:8" ht="18" hidden="1" customHeight="1" outlineLevel="1">
      <c r="A1735" s="4" t="s">
        <v>223</v>
      </c>
      <c r="B1735" s="195"/>
      <c r="C1735" s="196">
        <v>0</v>
      </c>
      <c r="D1735" s="196">
        <v>0</v>
      </c>
      <c r="E1735" s="196">
        <v>0</v>
      </c>
      <c r="F1735" s="197">
        <v>0</v>
      </c>
      <c r="G1735" s="197">
        <v>0</v>
      </c>
      <c r="H1735" s="198">
        <v>0</v>
      </c>
    </row>
    <row r="1736" spans="1:8" ht="18" hidden="1" customHeight="1" outlineLevel="1">
      <c r="A1736" s="4" t="s">
        <v>224</v>
      </c>
      <c r="B1736" s="195"/>
      <c r="C1736" s="196">
        <v>0</v>
      </c>
      <c r="D1736" s="196">
        <v>0</v>
      </c>
      <c r="E1736" s="196">
        <v>0</v>
      </c>
      <c r="F1736" s="197">
        <v>0</v>
      </c>
      <c r="G1736" s="197">
        <v>0</v>
      </c>
      <c r="H1736" s="198">
        <v>0</v>
      </c>
    </row>
    <row r="1737" spans="1:8" ht="18" hidden="1" customHeight="1" outlineLevel="1">
      <c r="A1737" s="4" t="s">
        <v>225</v>
      </c>
      <c r="B1737" s="195"/>
      <c r="C1737" s="196">
        <v>2</v>
      </c>
      <c r="D1737" s="196">
        <v>2</v>
      </c>
      <c r="E1737" s="196">
        <v>0</v>
      </c>
      <c r="F1737" s="197">
        <v>-24745</v>
      </c>
      <c r="G1737" s="197">
        <v>145627</v>
      </c>
      <c r="H1737" s="198">
        <v>0</v>
      </c>
    </row>
    <row r="1738" spans="1:8" ht="18" customHeight="1" collapsed="1">
      <c r="A1738" s="4"/>
      <c r="B1738" s="195" t="s">
        <v>421</v>
      </c>
      <c r="C1738" s="199">
        <f t="shared" ref="C1738:H1738" si="68">SUM(C1714:C1737)</f>
        <v>256</v>
      </c>
      <c r="D1738" s="199">
        <f t="shared" si="68"/>
        <v>38</v>
      </c>
      <c r="E1738" s="199">
        <f t="shared" si="68"/>
        <v>5</v>
      </c>
      <c r="F1738" s="200">
        <f t="shared" si="68"/>
        <v>773092.05</v>
      </c>
      <c r="G1738" s="200">
        <f t="shared" si="68"/>
        <v>346724.45</v>
      </c>
      <c r="H1738" s="201">
        <f t="shared" si="68"/>
        <v>35127</v>
      </c>
    </row>
    <row r="1739" spans="1:8" ht="18" hidden="1" customHeight="1" outlineLevel="1">
      <c r="A1739" s="4" t="s">
        <v>202</v>
      </c>
      <c r="B1739" s="195"/>
      <c r="C1739" s="199">
        <v>0</v>
      </c>
      <c r="D1739" s="199">
        <v>0</v>
      </c>
      <c r="E1739" s="199">
        <v>0</v>
      </c>
      <c r="F1739" s="200">
        <v>0</v>
      </c>
      <c r="G1739" s="200">
        <v>0</v>
      </c>
      <c r="H1739" s="201">
        <v>0</v>
      </c>
    </row>
    <row r="1740" spans="1:8" ht="18" hidden="1" customHeight="1" outlineLevel="1">
      <c r="A1740" s="4" t="s">
        <v>203</v>
      </c>
      <c r="B1740" s="195"/>
      <c r="C1740" s="199">
        <v>0</v>
      </c>
      <c r="D1740" s="199">
        <v>0</v>
      </c>
      <c r="E1740" s="199">
        <v>0</v>
      </c>
      <c r="F1740" s="200">
        <v>0</v>
      </c>
      <c r="G1740" s="200">
        <v>0</v>
      </c>
      <c r="H1740" s="201">
        <v>0</v>
      </c>
    </row>
    <row r="1741" spans="1:8" ht="18" hidden="1" customHeight="1" outlineLevel="1">
      <c r="A1741" s="4" t="s">
        <v>204</v>
      </c>
      <c r="B1741" s="195"/>
      <c r="C1741" s="199">
        <v>0</v>
      </c>
      <c r="D1741" s="199">
        <v>0</v>
      </c>
      <c r="E1741" s="199">
        <v>0</v>
      </c>
      <c r="F1741" s="200">
        <v>0</v>
      </c>
      <c r="G1741" s="200">
        <v>0</v>
      </c>
      <c r="H1741" s="201">
        <v>0</v>
      </c>
    </row>
    <row r="1742" spans="1:8" ht="18" hidden="1" customHeight="1" outlineLevel="1">
      <c r="A1742" s="4" t="s">
        <v>205</v>
      </c>
      <c r="B1742" s="195"/>
      <c r="C1742" s="199">
        <v>0</v>
      </c>
      <c r="D1742" s="199">
        <v>0</v>
      </c>
      <c r="E1742" s="199">
        <v>0</v>
      </c>
      <c r="F1742" s="200">
        <v>0</v>
      </c>
      <c r="G1742" s="200">
        <v>0</v>
      </c>
      <c r="H1742" s="201">
        <v>0</v>
      </c>
    </row>
    <row r="1743" spans="1:8" ht="18" hidden="1" customHeight="1" outlineLevel="1">
      <c r="A1743" s="4" t="s">
        <v>206</v>
      </c>
      <c r="B1743" s="195"/>
      <c r="C1743" s="199">
        <v>0</v>
      </c>
      <c r="D1743" s="199">
        <v>0</v>
      </c>
      <c r="E1743" s="199">
        <v>0</v>
      </c>
      <c r="F1743" s="200">
        <v>0</v>
      </c>
      <c r="G1743" s="200">
        <v>0</v>
      </c>
      <c r="H1743" s="201">
        <v>0</v>
      </c>
    </row>
    <row r="1744" spans="1:8" ht="18" hidden="1" customHeight="1" outlineLevel="1">
      <c r="A1744" s="4" t="s">
        <v>207</v>
      </c>
      <c r="B1744" s="195"/>
      <c r="C1744" s="199">
        <v>0</v>
      </c>
      <c r="D1744" s="199">
        <v>0</v>
      </c>
      <c r="E1744" s="199">
        <v>0</v>
      </c>
      <c r="F1744" s="200">
        <v>0</v>
      </c>
      <c r="G1744" s="200">
        <v>0</v>
      </c>
      <c r="H1744" s="201">
        <v>0</v>
      </c>
    </row>
    <row r="1745" spans="1:8" ht="18" hidden="1" customHeight="1" outlineLevel="1">
      <c r="A1745" s="4" t="s">
        <v>208</v>
      </c>
      <c r="B1745" s="195"/>
      <c r="C1745" s="199">
        <v>0</v>
      </c>
      <c r="D1745" s="199">
        <v>0</v>
      </c>
      <c r="E1745" s="199">
        <v>0</v>
      </c>
      <c r="F1745" s="200">
        <v>0</v>
      </c>
      <c r="G1745" s="200">
        <v>0</v>
      </c>
      <c r="H1745" s="201">
        <v>0</v>
      </c>
    </row>
    <row r="1746" spans="1:8" ht="18" hidden="1" customHeight="1" outlineLevel="1">
      <c r="A1746" s="4" t="s">
        <v>209</v>
      </c>
      <c r="B1746" s="195"/>
      <c r="C1746" s="199">
        <v>0</v>
      </c>
      <c r="D1746" s="199">
        <v>0</v>
      </c>
      <c r="E1746" s="199">
        <v>0</v>
      </c>
      <c r="F1746" s="200">
        <v>0</v>
      </c>
      <c r="G1746" s="200">
        <v>0</v>
      </c>
      <c r="H1746" s="201">
        <v>0</v>
      </c>
    </row>
    <row r="1747" spans="1:8" ht="18" hidden="1" customHeight="1" outlineLevel="1">
      <c r="A1747" s="4" t="s">
        <v>210</v>
      </c>
      <c r="B1747" s="195"/>
      <c r="C1747" s="199">
        <v>0</v>
      </c>
      <c r="D1747" s="199">
        <v>0</v>
      </c>
      <c r="E1747" s="199">
        <v>0</v>
      </c>
      <c r="F1747" s="200">
        <v>0</v>
      </c>
      <c r="G1747" s="200">
        <v>0</v>
      </c>
      <c r="H1747" s="201">
        <v>0</v>
      </c>
    </row>
    <row r="1748" spans="1:8" ht="18" hidden="1" customHeight="1" outlineLevel="1">
      <c r="A1748" s="4" t="s">
        <v>211</v>
      </c>
      <c r="B1748" s="195"/>
      <c r="C1748" s="199">
        <v>0</v>
      </c>
      <c r="D1748" s="199">
        <v>0</v>
      </c>
      <c r="E1748" s="199">
        <v>0</v>
      </c>
      <c r="F1748" s="200">
        <v>0</v>
      </c>
      <c r="G1748" s="200">
        <v>0</v>
      </c>
      <c r="H1748" s="201">
        <v>0</v>
      </c>
    </row>
    <row r="1749" spans="1:8" ht="18" hidden="1" customHeight="1" outlineLevel="1">
      <c r="A1749" s="4" t="s">
        <v>212</v>
      </c>
      <c r="B1749" s="195"/>
      <c r="C1749" s="199">
        <v>0</v>
      </c>
      <c r="D1749" s="199">
        <v>0</v>
      </c>
      <c r="E1749" s="199">
        <v>0</v>
      </c>
      <c r="F1749" s="200">
        <v>0</v>
      </c>
      <c r="G1749" s="200">
        <v>0</v>
      </c>
      <c r="H1749" s="201">
        <v>0</v>
      </c>
    </row>
    <row r="1750" spans="1:8" ht="18" hidden="1" customHeight="1" outlineLevel="1">
      <c r="A1750" s="4" t="s">
        <v>213</v>
      </c>
      <c r="B1750" s="195"/>
      <c r="C1750" s="199">
        <v>0</v>
      </c>
      <c r="D1750" s="199">
        <v>0</v>
      </c>
      <c r="E1750" s="199">
        <v>0</v>
      </c>
      <c r="F1750" s="200">
        <v>0</v>
      </c>
      <c r="G1750" s="200">
        <v>0</v>
      </c>
      <c r="H1750" s="201">
        <v>0</v>
      </c>
    </row>
    <row r="1751" spans="1:8" ht="18" hidden="1" customHeight="1" outlineLevel="1">
      <c r="A1751" s="4" t="s">
        <v>214</v>
      </c>
      <c r="B1751" s="195"/>
      <c r="C1751" s="199">
        <v>0</v>
      </c>
      <c r="D1751" s="199">
        <v>0</v>
      </c>
      <c r="E1751" s="199">
        <v>0</v>
      </c>
      <c r="F1751" s="200">
        <v>0</v>
      </c>
      <c r="G1751" s="200">
        <v>0</v>
      </c>
      <c r="H1751" s="201">
        <v>0</v>
      </c>
    </row>
    <row r="1752" spans="1:8" ht="18" hidden="1" customHeight="1" outlineLevel="1">
      <c r="A1752" s="4" t="s">
        <v>348</v>
      </c>
      <c r="B1752" s="195"/>
      <c r="C1752" s="199">
        <v>0</v>
      </c>
      <c r="D1752" s="199">
        <v>0</v>
      </c>
      <c r="E1752" s="199">
        <v>0</v>
      </c>
      <c r="F1752" s="200">
        <v>0</v>
      </c>
      <c r="G1752" s="200">
        <v>0</v>
      </c>
      <c r="H1752" s="201">
        <v>0</v>
      </c>
    </row>
    <row r="1753" spans="1:8" ht="18" hidden="1" customHeight="1" outlineLevel="1">
      <c r="A1753" s="4" t="s">
        <v>216</v>
      </c>
      <c r="B1753" s="195"/>
      <c r="C1753" s="199">
        <v>0</v>
      </c>
      <c r="D1753" s="199">
        <v>0</v>
      </c>
      <c r="E1753" s="199">
        <v>0</v>
      </c>
      <c r="F1753" s="200">
        <v>0</v>
      </c>
      <c r="G1753" s="200">
        <v>0</v>
      </c>
      <c r="H1753" s="201">
        <v>0</v>
      </c>
    </row>
    <row r="1754" spans="1:8" ht="18" hidden="1" customHeight="1" outlineLevel="1">
      <c r="A1754" s="4" t="s">
        <v>217</v>
      </c>
      <c r="B1754" s="195"/>
      <c r="C1754" s="199">
        <v>0</v>
      </c>
      <c r="D1754" s="199">
        <v>0</v>
      </c>
      <c r="E1754" s="199">
        <v>0</v>
      </c>
      <c r="F1754" s="200">
        <v>0</v>
      </c>
      <c r="G1754" s="200">
        <v>0</v>
      </c>
      <c r="H1754" s="201">
        <v>0</v>
      </c>
    </row>
    <row r="1755" spans="1:8" ht="18" hidden="1" customHeight="1" outlineLevel="1">
      <c r="A1755" s="4" t="s">
        <v>218</v>
      </c>
      <c r="B1755" s="195"/>
      <c r="C1755" s="199">
        <v>0</v>
      </c>
      <c r="D1755" s="199">
        <v>0</v>
      </c>
      <c r="E1755" s="199">
        <v>0</v>
      </c>
      <c r="F1755" s="200">
        <v>0</v>
      </c>
      <c r="G1755" s="200">
        <v>0</v>
      </c>
      <c r="H1755" s="201">
        <v>0</v>
      </c>
    </row>
    <row r="1756" spans="1:8" ht="18" hidden="1" customHeight="1" outlineLevel="1">
      <c r="A1756" s="4" t="s">
        <v>219</v>
      </c>
      <c r="B1756" s="195"/>
      <c r="C1756" s="199">
        <v>0</v>
      </c>
      <c r="D1756" s="199">
        <v>0</v>
      </c>
      <c r="E1756" s="199">
        <v>0</v>
      </c>
      <c r="F1756" s="200">
        <v>0</v>
      </c>
      <c r="G1756" s="200">
        <v>0</v>
      </c>
      <c r="H1756" s="201">
        <v>0</v>
      </c>
    </row>
    <row r="1757" spans="1:8" ht="18" hidden="1" customHeight="1" outlineLevel="1">
      <c r="A1757" s="4" t="s">
        <v>220</v>
      </c>
      <c r="B1757" s="195"/>
      <c r="C1757" s="199">
        <v>0</v>
      </c>
      <c r="D1757" s="199">
        <v>0</v>
      </c>
      <c r="E1757" s="199">
        <v>0</v>
      </c>
      <c r="F1757" s="200">
        <v>0</v>
      </c>
      <c r="G1757" s="200">
        <v>0</v>
      </c>
      <c r="H1757" s="201">
        <v>0</v>
      </c>
    </row>
    <row r="1758" spans="1:8" ht="18" hidden="1" customHeight="1" outlineLevel="1">
      <c r="A1758" s="4" t="s">
        <v>349</v>
      </c>
      <c r="B1758" s="195"/>
      <c r="C1758" s="199">
        <v>0</v>
      </c>
      <c r="D1758" s="199">
        <v>0</v>
      </c>
      <c r="E1758" s="199">
        <v>0</v>
      </c>
      <c r="F1758" s="200">
        <v>0</v>
      </c>
      <c r="G1758" s="200">
        <v>0</v>
      </c>
      <c r="H1758" s="201">
        <v>0</v>
      </c>
    </row>
    <row r="1759" spans="1:8" ht="18" hidden="1" customHeight="1" outlineLevel="1">
      <c r="A1759" s="4" t="s">
        <v>222</v>
      </c>
      <c r="B1759" s="195"/>
      <c r="C1759" s="199">
        <v>0</v>
      </c>
      <c r="D1759" s="199">
        <v>0</v>
      </c>
      <c r="E1759" s="199">
        <v>0</v>
      </c>
      <c r="F1759" s="200">
        <v>0</v>
      </c>
      <c r="G1759" s="200">
        <v>0</v>
      </c>
      <c r="H1759" s="201">
        <v>0</v>
      </c>
    </row>
    <row r="1760" spans="1:8" ht="18" hidden="1" customHeight="1" outlineLevel="1">
      <c r="A1760" s="4" t="s">
        <v>223</v>
      </c>
      <c r="B1760" s="195"/>
      <c r="C1760" s="199">
        <v>5</v>
      </c>
      <c r="D1760" s="199">
        <v>0</v>
      </c>
      <c r="E1760" s="199">
        <v>0</v>
      </c>
      <c r="F1760" s="200">
        <v>0</v>
      </c>
      <c r="G1760" s="200">
        <v>7523</v>
      </c>
      <c r="H1760" s="201">
        <v>9818</v>
      </c>
    </row>
    <row r="1761" spans="1:8" ht="18" hidden="1" customHeight="1" outlineLevel="1">
      <c r="A1761" s="4" t="s">
        <v>224</v>
      </c>
      <c r="B1761" s="195"/>
      <c r="C1761" s="199">
        <v>0</v>
      </c>
      <c r="D1761" s="199">
        <v>0</v>
      </c>
      <c r="E1761" s="199">
        <v>0</v>
      </c>
      <c r="F1761" s="200">
        <v>0</v>
      </c>
      <c r="G1761" s="200">
        <v>0</v>
      </c>
      <c r="H1761" s="201">
        <v>0</v>
      </c>
    </row>
    <row r="1762" spans="1:8" ht="18" hidden="1" customHeight="1" outlineLevel="1">
      <c r="A1762" s="4" t="s">
        <v>225</v>
      </c>
      <c r="B1762" s="195"/>
      <c r="C1762" s="199">
        <v>0</v>
      </c>
      <c r="D1762" s="199">
        <v>0</v>
      </c>
      <c r="E1762" s="199">
        <v>0</v>
      </c>
      <c r="F1762" s="200">
        <v>0</v>
      </c>
      <c r="G1762" s="200">
        <v>0</v>
      </c>
      <c r="H1762" s="201">
        <v>0</v>
      </c>
    </row>
    <row r="1763" spans="1:8" ht="18" customHeight="1" collapsed="1">
      <c r="A1763" s="4"/>
      <c r="B1763" s="195" t="s">
        <v>422</v>
      </c>
      <c r="C1763" s="199">
        <f t="shared" ref="C1763:H1763" si="69">SUM(C1739:C1762)</f>
        <v>5</v>
      </c>
      <c r="D1763" s="199">
        <f t="shared" si="69"/>
        <v>0</v>
      </c>
      <c r="E1763" s="199">
        <f t="shared" si="69"/>
        <v>0</v>
      </c>
      <c r="F1763" s="200">
        <f t="shared" si="69"/>
        <v>0</v>
      </c>
      <c r="G1763" s="200">
        <f t="shared" si="69"/>
        <v>7523</v>
      </c>
      <c r="H1763" s="201">
        <f t="shared" si="69"/>
        <v>9818</v>
      </c>
    </row>
    <row r="1764" spans="1:8" ht="18" customHeight="1">
      <c r="B1764" s="203" t="s">
        <v>423</v>
      </c>
      <c r="C1764" s="204"/>
      <c r="D1764" s="204"/>
      <c r="E1764" s="204"/>
      <c r="F1764" s="193"/>
      <c r="G1764" s="193"/>
      <c r="H1764" s="194"/>
    </row>
    <row r="1765" spans="1:8" ht="18" hidden="1" customHeight="1" outlineLevel="1">
      <c r="A1765" s="4" t="s">
        <v>202</v>
      </c>
      <c r="B1765" s="195"/>
      <c r="C1765" s="196">
        <v>0</v>
      </c>
      <c r="D1765" s="196">
        <v>0</v>
      </c>
      <c r="E1765" s="196">
        <v>0</v>
      </c>
      <c r="F1765" s="197">
        <v>0</v>
      </c>
      <c r="G1765" s="197">
        <v>0</v>
      </c>
      <c r="H1765" s="198">
        <v>0</v>
      </c>
    </row>
    <row r="1766" spans="1:8" ht="18" hidden="1" customHeight="1" outlineLevel="1">
      <c r="A1766" s="4" t="s">
        <v>203</v>
      </c>
      <c r="B1766" s="195"/>
      <c r="C1766" s="196">
        <v>3</v>
      </c>
      <c r="D1766" s="196">
        <v>3</v>
      </c>
      <c r="E1766" s="196">
        <v>0</v>
      </c>
      <c r="F1766" s="197">
        <v>0</v>
      </c>
      <c r="G1766" s="197">
        <v>20702.62</v>
      </c>
      <c r="H1766" s="198">
        <v>0</v>
      </c>
    </row>
    <row r="1767" spans="1:8" ht="18" hidden="1" customHeight="1" outlineLevel="1">
      <c r="A1767" s="4" t="s">
        <v>204</v>
      </c>
      <c r="B1767" s="195"/>
      <c r="C1767" s="196">
        <v>0</v>
      </c>
      <c r="D1767" s="196">
        <v>0</v>
      </c>
      <c r="E1767" s="196">
        <v>0</v>
      </c>
      <c r="F1767" s="197">
        <v>0</v>
      </c>
      <c r="G1767" s="197">
        <v>0</v>
      </c>
      <c r="H1767" s="198">
        <v>0</v>
      </c>
    </row>
    <row r="1768" spans="1:8" ht="18" hidden="1" customHeight="1" outlineLevel="1">
      <c r="A1768" s="4" t="s">
        <v>205</v>
      </c>
      <c r="B1768" s="195"/>
      <c r="C1768" s="196">
        <v>0</v>
      </c>
      <c r="D1768" s="196">
        <v>0</v>
      </c>
      <c r="E1768" s="196">
        <v>0</v>
      </c>
      <c r="F1768" s="197">
        <v>0</v>
      </c>
      <c r="G1768" s="197">
        <v>0</v>
      </c>
      <c r="H1768" s="198">
        <v>0</v>
      </c>
    </row>
    <row r="1769" spans="1:8" ht="18" hidden="1" customHeight="1" outlineLevel="1">
      <c r="A1769" s="4" t="s">
        <v>206</v>
      </c>
      <c r="B1769" s="195"/>
      <c r="C1769" s="196">
        <v>0</v>
      </c>
      <c r="D1769" s="196">
        <v>0</v>
      </c>
      <c r="E1769" s="196">
        <v>0</v>
      </c>
      <c r="F1769" s="197">
        <v>0</v>
      </c>
      <c r="G1769" s="197">
        <v>0</v>
      </c>
      <c r="H1769" s="198">
        <v>0</v>
      </c>
    </row>
    <row r="1770" spans="1:8" ht="18" hidden="1" customHeight="1" outlineLevel="1">
      <c r="A1770" s="4" t="s">
        <v>207</v>
      </c>
      <c r="B1770" s="195"/>
      <c r="C1770" s="196">
        <v>0</v>
      </c>
      <c r="D1770" s="196">
        <v>0</v>
      </c>
      <c r="E1770" s="196">
        <v>0</v>
      </c>
      <c r="F1770" s="197">
        <v>0</v>
      </c>
      <c r="G1770" s="197">
        <v>0</v>
      </c>
      <c r="H1770" s="198">
        <v>0</v>
      </c>
    </row>
    <row r="1771" spans="1:8" ht="18" hidden="1" customHeight="1" outlineLevel="1">
      <c r="A1771" s="4" t="s">
        <v>208</v>
      </c>
      <c r="B1771" s="195"/>
      <c r="C1771" s="196">
        <v>0</v>
      </c>
      <c r="D1771" s="196">
        <v>0</v>
      </c>
      <c r="E1771" s="196">
        <v>0</v>
      </c>
      <c r="F1771" s="197">
        <v>0</v>
      </c>
      <c r="G1771" s="197">
        <v>0</v>
      </c>
      <c r="H1771" s="198">
        <v>0</v>
      </c>
    </row>
    <row r="1772" spans="1:8" ht="18" hidden="1" customHeight="1" outlineLevel="1">
      <c r="A1772" s="4" t="s">
        <v>209</v>
      </c>
      <c r="B1772" s="195"/>
      <c r="C1772" s="196">
        <v>2</v>
      </c>
      <c r="D1772" s="196">
        <v>2</v>
      </c>
      <c r="E1772" s="196">
        <v>0</v>
      </c>
      <c r="F1772" s="197">
        <v>30000</v>
      </c>
      <c r="G1772" s="197">
        <v>-3110</v>
      </c>
      <c r="H1772" s="198">
        <v>0</v>
      </c>
    </row>
    <row r="1773" spans="1:8" ht="18" hidden="1" customHeight="1" outlineLevel="1">
      <c r="A1773" s="4" t="s">
        <v>210</v>
      </c>
      <c r="B1773" s="195"/>
      <c r="C1773" s="196">
        <v>0</v>
      </c>
      <c r="D1773" s="196">
        <v>0</v>
      </c>
      <c r="E1773" s="196">
        <v>0</v>
      </c>
      <c r="F1773" s="197">
        <v>0</v>
      </c>
      <c r="G1773" s="197">
        <v>0</v>
      </c>
      <c r="H1773" s="198">
        <v>0</v>
      </c>
    </row>
    <row r="1774" spans="1:8" ht="18" hidden="1" customHeight="1" outlineLevel="1">
      <c r="A1774" s="4" t="s">
        <v>211</v>
      </c>
      <c r="B1774" s="195"/>
      <c r="C1774" s="196">
        <v>3</v>
      </c>
      <c r="D1774" s="196">
        <v>6</v>
      </c>
      <c r="E1774" s="196">
        <v>0</v>
      </c>
      <c r="F1774" s="197">
        <v>190132.38</v>
      </c>
      <c r="G1774" s="197">
        <v>12841.879999999997</v>
      </c>
      <c r="H1774" s="198">
        <v>0</v>
      </c>
    </row>
    <row r="1775" spans="1:8" ht="18" hidden="1" customHeight="1" outlineLevel="1">
      <c r="A1775" s="4" t="s">
        <v>212</v>
      </c>
      <c r="B1775" s="195"/>
      <c r="C1775" s="196">
        <v>0</v>
      </c>
      <c r="D1775" s="196">
        <v>0</v>
      </c>
      <c r="E1775" s="196">
        <v>0</v>
      </c>
      <c r="F1775" s="197">
        <v>0</v>
      </c>
      <c r="G1775" s="197">
        <v>0</v>
      </c>
      <c r="H1775" s="198">
        <v>0</v>
      </c>
    </row>
    <row r="1776" spans="1:8" ht="18" hidden="1" customHeight="1" outlineLevel="1">
      <c r="A1776" s="4" t="s">
        <v>213</v>
      </c>
      <c r="B1776" s="195"/>
      <c r="C1776" s="196">
        <v>1</v>
      </c>
      <c r="D1776" s="196">
        <v>1</v>
      </c>
      <c r="E1776" s="196">
        <v>1</v>
      </c>
      <c r="F1776" s="197">
        <v>45000</v>
      </c>
      <c r="G1776" s="197">
        <v>90912</v>
      </c>
      <c r="H1776" s="198">
        <v>0</v>
      </c>
    </row>
    <row r="1777" spans="1:8" ht="18" hidden="1" customHeight="1" outlineLevel="1">
      <c r="A1777" s="4" t="s">
        <v>214</v>
      </c>
      <c r="B1777" s="195"/>
      <c r="C1777" s="196">
        <v>1</v>
      </c>
      <c r="D1777" s="196">
        <v>0</v>
      </c>
      <c r="E1777" s="196">
        <v>0</v>
      </c>
      <c r="F1777" s="197">
        <v>0</v>
      </c>
      <c r="G1777" s="197">
        <v>0</v>
      </c>
      <c r="H1777" s="198">
        <v>0</v>
      </c>
    </row>
    <row r="1778" spans="1:8" ht="18" hidden="1" customHeight="1" outlineLevel="1">
      <c r="A1778" s="4" t="s">
        <v>348</v>
      </c>
      <c r="B1778" s="195"/>
      <c r="C1778" s="196">
        <v>1</v>
      </c>
      <c r="D1778" s="196">
        <v>1</v>
      </c>
      <c r="E1778" s="196">
        <v>0</v>
      </c>
      <c r="F1778" s="197">
        <v>0</v>
      </c>
      <c r="G1778" s="197">
        <v>3021</v>
      </c>
      <c r="H1778" s="198">
        <v>0</v>
      </c>
    </row>
    <row r="1779" spans="1:8" ht="18" hidden="1" customHeight="1" outlineLevel="1">
      <c r="A1779" s="4" t="s">
        <v>216</v>
      </c>
      <c r="B1779" s="195"/>
      <c r="C1779" s="196">
        <v>0</v>
      </c>
      <c r="D1779" s="196">
        <v>0</v>
      </c>
      <c r="E1779" s="196">
        <v>0</v>
      </c>
      <c r="F1779" s="197">
        <v>0</v>
      </c>
      <c r="G1779" s="197">
        <v>0</v>
      </c>
      <c r="H1779" s="198">
        <v>0</v>
      </c>
    </row>
    <row r="1780" spans="1:8" ht="18" hidden="1" customHeight="1" outlineLevel="1">
      <c r="A1780" s="4" t="s">
        <v>217</v>
      </c>
      <c r="B1780" s="195"/>
      <c r="C1780" s="196">
        <v>0</v>
      </c>
      <c r="D1780" s="196">
        <v>0</v>
      </c>
      <c r="E1780" s="196">
        <v>0</v>
      </c>
      <c r="F1780" s="197">
        <v>0</v>
      </c>
      <c r="G1780" s="197">
        <v>0</v>
      </c>
      <c r="H1780" s="198">
        <v>0</v>
      </c>
    </row>
    <row r="1781" spans="1:8" ht="18" hidden="1" customHeight="1" outlineLevel="1">
      <c r="A1781" s="4" t="s">
        <v>218</v>
      </c>
      <c r="B1781" s="195"/>
      <c r="C1781" s="196">
        <v>12</v>
      </c>
      <c r="D1781" s="196">
        <v>8</v>
      </c>
      <c r="E1781" s="196">
        <v>0</v>
      </c>
      <c r="F1781" s="197">
        <v>17756</v>
      </c>
      <c r="G1781" s="197">
        <v>28675</v>
      </c>
      <c r="H1781" s="198">
        <v>0</v>
      </c>
    </row>
    <row r="1782" spans="1:8" ht="18" hidden="1" customHeight="1" outlineLevel="1">
      <c r="A1782" s="4" t="s">
        <v>219</v>
      </c>
      <c r="B1782" s="195"/>
      <c r="C1782" s="196">
        <v>0</v>
      </c>
      <c r="D1782" s="196">
        <v>0</v>
      </c>
      <c r="E1782" s="196">
        <v>0</v>
      </c>
      <c r="F1782" s="197">
        <v>0</v>
      </c>
      <c r="G1782" s="197">
        <v>0</v>
      </c>
      <c r="H1782" s="198">
        <v>0</v>
      </c>
    </row>
    <row r="1783" spans="1:8" ht="18" hidden="1" customHeight="1" outlineLevel="1">
      <c r="A1783" s="4" t="s">
        <v>220</v>
      </c>
      <c r="B1783" s="195"/>
      <c r="C1783" s="196">
        <v>0</v>
      </c>
      <c r="D1783" s="196">
        <v>0</v>
      </c>
      <c r="E1783" s="196">
        <v>0</v>
      </c>
      <c r="F1783" s="197">
        <v>0</v>
      </c>
      <c r="G1783" s="197">
        <v>0</v>
      </c>
      <c r="H1783" s="198">
        <v>0</v>
      </c>
    </row>
    <row r="1784" spans="1:8" ht="18" hidden="1" customHeight="1" outlineLevel="1">
      <c r="A1784" s="4" t="s">
        <v>349</v>
      </c>
      <c r="B1784" s="195"/>
      <c r="C1784" s="196">
        <v>0</v>
      </c>
      <c r="D1784" s="196">
        <v>0</v>
      </c>
      <c r="E1784" s="196">
        <v>0</v>
      </c>
      <c r="F1784" s="197">
        <v>0</v>
      </c>
      <c r="G1784" s="197">
        <v>0</v>
      </c>
      <c r="H1784" s="198">
        <v>0</v>
      </c>
    </row>
    <row r="1785" spans="1:8" ht="18" hidden="1" customHeight="1" outlineLevel="1">
      <c r="A1785" s="4" t="s">
        <v>222</v>
      </c>
      <c r="B1785" s="195"/>
      <c r="C1785" s="196">
        <v>9</v>
      </c>
      <c r="D1785" s="196">
        <v>5</v>
      </c>
      <c r="E1785" s="196">
        <v>0</v>
      </c>
      <c r="F1785" s="197">
        <v>149436</v>
      </c>
      <c r="G1785" s="197">
        <v>28980</v>
      </c>
      <c r="H1785" s="198">
        <v>11228</v>
      </c>
    </row>
    <row r="1786" spans="1:8" ht="18" hidden="1" customHeight="1" outlineLevel="1">
      <c r="A1786" s="4" t="s">
        <v>223</v>
      </c>
      <c r="B1786" s="195"/>
      <c r="C1786" s="196">
        <v>0</v>
      </c>
      <c r="D1786" s="196">
        <v>0</v>
      </c>
      <c r="E1786" s="196">
        <v>0</v>
      </c>
      <c r="F1786" s="197">
        <v>0</v>
      </c>
      <c r="G1786" s="197">
        <v>0</v>
      </c>
      <c r="H1786" s="198">
        <v>0</v>
      </c>
    </row>
    <row r="1787" spans="1:8" ht="18" hidden="1" customHeight="1" outlineLevel="1">
      <c r="A1787" s="4" t="s">
        <v>224</v>
      </c>
      <c r="B1787" s="195"/>
      <c r="C1787" s="196">
        <v>2</v>
      </c>
      <c r="D1787" s="196">
        <v>0</v>
      </c>
      <c r="E1787" s="196">
        <v>0</v>
      </c>
      <c r="F1787" s="197">
        <v>0</v>
      </c>
      <c r="G1787" s="197">
        <v>4649.55</v>
      </c>
      <c r="H1787" s="198">
        <v>0</v>
      </c>
    </row>
    <row r="1788" spans="1:8" ht="18" hidden="1" customHeight="1" outlineLevel="1">
      <c r="A1788" s="4" t="s">
        <v>225</v>
      </c>
      <c r="B1788" s="195"/>
      <c r="C1788" s="196">
        <v>0</v>
      </c>
      <c r="D1788" s="196">
        <v>0</v>
      </c>
      <c r="E1788" s="196">
        <v>0</v>
      </c>
      <c r="F1788" s="197">
        <v>0</v>
      </c>
      <c r="G1788" s="197">
        <v>0</v>
      </c>
      <c r="H1788" s="198">
        <v>0</v>
      </c>
    </row>
    <row r="1789" spans="1:8" ht="18" customHeight="1" collapsed="1">
      <c r="A1789" s="4"/>
      <c r="B1789" s="195" t="s">
        <v>424</v>
      </c>
      <c r="C1789" s="199">
        <f t="shared" ref="C1789:H1789" si="70">SUM(C1765:C1788)</f>
        <v>34</v>
      </c>
      <c r="D1789" s="199">
        <f t="shared" si="70"/>
        <v>26</v>
      </c>
      <c r="E1789" s="199">
        <f t="shared" si="70"/>
        <v>1</v>
      </c>
      <c r="F1789" s="200">
        <f t="shared" si="70"/>
        <v>432324.38</v>
      </c>
      <c r="G1789" s="200">
        <f t="shared" si="70"/>
        <v>186672.05</v>
      </c>
      <c r="H1789" s="201">
        <f t="shared" si="70"/>
        <v>11228</v>
      </c>
    </row>
    <row r="1790" spans="1:8" ht="18" hidden="1" customHeight="1" outlineLevel="1">
      <c r="A1790" s="4" t="s">
        <v>202</v>
      </c>
      <c r="B1790" s="195"/>
      <c r="C1790" s="196">
        <v>0</v>
      </c>
      <c r="D1790" s="196">
        <v>0</v>
      </c>
      <c r="E1790" s="196">
        <v>0</v>
      </c>
      <c r="F1790" s="197">
        <v>0</v>
      </c>
      <c r="G1790" s="197">
        <v>0</v>
      </c>
      <c r="H1790" s="198">
        <v>0</v>
      </c>
    </row>
    <row r="1791" spans="1:8" ht="18" hidden="1" customHeight="1" outlineLevel="1">
      <c r="A1791" s="4" t="s">
        <v>203</v>
      </c>
      <c r="B1791" s="195"/>
      <c r="C1791" s="196">
        <v>14</v>
      </c>
      <c r="D1791" s="196">
        <v>11</v>
      </c>
      <c r="E1791" s="196">
        <v>0</v>
      </c>
      <c r="F1791" s="197">
        <v>20000</v>
      </c>
      <c r="G1791" s="197">
        <v>31995.200000000001</v>
      </c>
      <c r="H1791" s="198">
        <v>0</v>
      </c>
    </row>
    <row r="1792" spans="1:8" ht="18" hidden="1" customHeight="1" outlineLevel="1">
      <c r="A1792" s="4" t="s">
        <v>204</v>
      </c>
      <c r="B1792" s="195"/>
      <c r="C1792" s="196">
        <v>12</v>
      </c>
      <c r="D1792" s="196">
        <v>8</v>
      </c>
      <c r="E1792" s="196">
        <v>0</v>
      </c>
      <c r="F1792" s="197">
        <v>156277.95000000001</v>
      </c>
      <c r="G1792" s="197">
        <v>104832</v>
      </c>
      <c r="H1792" s="198">
        <v>0</v>
      </c>
    </row>
    <row r="1793" spans="1:8" ht="18" hidden="1" customHeight="1" outlineLevel="1">
      <c r="A1793" s="4" t="s">
        <v>205</v>
      </c>
      <c r="B1793" s="195"/>
      <c r="C1793" s="196">
        <v>0</v>
      </c>
      <c r="D1793" s="196">
        <v>0</v>
      </c>
      <c r="E1793" s="196">
        <v>0</v>
      </c>
      <c r="F1793" s="197">
        <v>0</v>
      </c>
      <c r="G1793" s="197">
        <v>0</v>
      </c>
      <c r="H1793" s="198">
        <v>0</v>
      </c>
    </row>
    <row r="1794" spans="1:8" ht="18" hidden="1" customHeight="1" outlineLevel="1">
      <c r="A1794" s="4" t="s">
        <v>206</v>
      </c>
      <c r="B1794" s="195"/>
      <c r="C1794" s="196">
        <v>0</v>
      </c>
      <c r="D1794" s="196">
        <v>0</v>
      </c>
      <c r="E1794" s="196">
        <v>0</v>
      </c>
      <c r="F1794" s="197">
        <v>0</v>
      </c>
      <c r="G1794" s="197">
        <v>0</v>
      </c>
      <c r="H1794" s="198">
        <v>0</v>
      </c>
    </row>
    <row r="1795" spans="1:8" ht="18" hidden="1" customHeight="1" outlineLevel="1">
      <c r="A1795" s="4" t="s">
        <v>207</v>
      </c>
      <c r="B1795" s="195"/>
      <c r="C1795" s="196">
        <v>0</v>
      </c>
      <c r="D1795" s="196">
        <v>0</v>
      </c>
      <c r="E1795" s="196">
        <v>0</v>
      </c>
      <c r="F1795" s="197">
        <v>0</v>
      </c>
      <c r="G1795" s="197">
        <v>0</v>
      </c>
      <c r="H1795" s="198">
        <v>0</v>
      </c>
    </row>
    <row r="1796" spans="1:8" ht="18" hidden="1" customHeight="1" outlineLevel="1">
      <c r="A1796" s="4" t="s">
        <v>208</v>
      </c>
      <c r="B1796" s="195"/>
      <c r="C1796" s="196">
        <v>0</v>
      </c>
      <c r="D1796" s="196">
        <v>0</v>
      </c>
      <c r="E1796" s="196">
        <v>0</v>
      </c>
      <c r="F1796" s="197">
        <v>0</v>
      </c>
      <c r="G1796" s="197">
        <v>0</v>
      </c>
      <c r="H1796" s="198">
        <v>0</v>
      </c>
    </row>
    <row r="1797" spans="1:8" ht="18" hidden="1" customHeight="1" outlineLevel="1">
      <c r="A1797" s="4" t="s">
        <v>209</v>
      </c>
      <c r="B1797" s="195"/>
      <c r="C1797" s="196">
        <v>10</v>
      </c>
      <c r="D1797" s="196">
        <v>15</v>
      </c>
      <c r="E1797" s="196">
        <v>0</v>
      </c>
      <c r="F1797" s="197">
        <v>39574</v>
      </c>
      <c r="G1797" s="197">
        <v>111242.34</v>
      </c>
      <c r="H1797" s="198">
        <v>0</v>
      </c>
    </row>
    <row r="1798" spans="1:8" ht="18" hidden="1" customHeight="1" outlineLevel="1">
      <c r="A1798" s="4" t="s">
        <v>210</v>
      </c>
      <c r="B1798" s="195"/>
      <c r="C1798" s="196">
        <v>0</v>
      </c>
      <c r="D1798" s="196">
        <v>0</v>
      </c>
      <c r="E1798" s="196">
        <v>0</v>
      </c>
      <c r="F1798" s="197">
        <v>0</v>
      </c>
      <c r="G1798" s="197">
        <v>0</v>
      </c>
      <c r="H1798" s="198">
        <v>0</v>
      </c>
    </row>
    <row r="1799" spans="1:8" ht="18" hidden="1" customHeight="1" outlineLevel="1">
      <c r="A1799" s="4" t="s">
        <v>211</v>
      </c>
      <c r="B1799" s="195"/>
      <c r="C1799" s="196">
        <v>56</v>
      </c>
      <c r="D1799" s="196">
        <v>61</v>
      </c>
      <c r="E1799" s="196">
        <v>0</v>
      </c>
      <c r="F1799" s="197">
        <v>123421.9</v>
      </c>
      <c r="G1799" s="197">
        <v>143052.69</v>
      </c>
      <c r="H1799" s="198">
        <v>0</v>
      </c>
    </row>
    <row r="1800" spans="1:8" ht="18" hidden="1" customHeight="1" outlineLevel="1">
      <c r="A1800" s="4" t="s">
        <v>212</v>
      </c>
      <c r="B1800" s="195"/>
      <c r="C1800" s="196">
        <v>1</v>
      </c>
      <c r="D1800" s="196">
        <v>0</v>
      </c>
      <c r="E1800" s="196">
        <v>0</v>
      </c>
      <c r="F1800" s="197">
        <v>0</v>
      </c>
      <c r="G1800" s="197">
        <v>3961.51</v>
      </c>
      <c r="H1800" s="198">
        <v>0</v>
      </c>
    </row>
    <row r="1801" spans="1:8" ht="18" hidden="1" customHeight="1" outlineLevel="1">
      <c r="A1801" s="4" t="s">
        <v>213</v>
      </c>
      <c r="B1801" s="195"/>
      <c r="C1801" s="196">
        <v>3</v>
      </c>
      <c r="D1801" s="196">
        <v>0</v>
      </c>
      <c r="E1801" s="196">
        <v>0</v>
      </c>
      <c r="F1801" s="197">
        <v>-1018</v>
      </c>
      <c r="G1801" s="197">
        <v>10509</v>
      </c>
      <c r="H1801" s="198">
        <v>0</v>
      </c>
    </row>
    <row r="1802" spans="1:8" ht="18" hidden="1" customHeight="1" outlineLevel="1">
      <c r="A1802" s="4" t="s">
        <v>214</v>
      </c>
      <c r="B1802" s="195"/>
      <c r="C1802" s="196">
        <v>3</v>
      </c>
      <c r="D1802" s="196">
        <v>0</v>
      </c>
      <c r="E1802" s="196">
        <v>0</v>
      </c>
      <c r="F1802" s="197">
        <v>0</v>
      </c>
      <c r="G1802" s="197">
        <v>0</v>
      </c>
      <c r="H1802" s="198">
        <v>0</v>
      </c>
    </row>
    <row r="1803" spans="1:8" ht="18" hidden="1" customHeight="1" outlineLevel="1">
      <c r="A1803" s="4" t="s">
        <v>348</v>
      </c>
      <c r="B1803" s="195"/>
      <c r="C1803" s="196">
        <v>1</v>
      </c>
      <c r="D1803" s="196">
        <v>0</v>
      </c>
      <c r="E1803" s="196">
        <v>1</v>
      </c>
      <c r="F1803" s="197">
        <v>0</v>
      </c>
      <c r="G1803" s="197">
        <v>0</v>
      </c>
      <c r="H1803" s="198">
        <v>0</v>
      </c>
    </row>
    <row r="1804" spans="1:8" ht="18" hidden="1" customHeight="1" outlineLevel="1">
      <c r="A1804" s="4" t="s">
        <v>216</v>
      </c>
      <c r="B1804" s="195"/>
      <c r="C1804" s="196">
        <v>1</v>
      </c>
      <c r="D1804" s="196">
        <v>0</v>
      </c>
      <c r="E1804" s="196">
        <v>0</v>
      </c>
      <c r="F1804" s="197">
        <v>0</v>
      </c>
      <c r="G1804" s="197">
        <v>0</v>
      </c>
      <c r="H1804" s="198">
        <v>0</v>
      </c>
    </row>
    <row r="1805" spans="1:8" ht="18" hidden="1" customHeight="1" outlineLevel="1">
      <c r="A1805" s="4" t="s">
        <v>217</v>
      </c>
      <c r="B1805" s="195"/>
      <c r="C1805" s="196">
        <v>0</v>
      </c>
      <c r="D1805" s="196">
        <v>0</v>
      </c>
      <c r="E1805" s="196">
        <v>0</v>
      </c>
      <c r="F1805" s="197">
        <v>0</v>
      </c>
      <c r="G1805" s="197">
        <v>0</v>
      </c>
      <c r="H1805" s="198">
        <v>0</v>
      </c>
    </row>
    <row r="1806" spans="1:8" ht="18" hidden="1" customHeight="1" outlineLevel="1">
      <c r="A1806" s="4" t="s">
        <v>218</v>
      </c>
      <c r="B1806" s="195"/>
      <c r="C1806" s="196">
        <v>43</v>
      </c>
      <c r="D1806" s="196">
        <v>4</v>
      </c>
      <c r="E1806" s="196">
        <v>0</v>
      </c>
      <c r="F1806" s="197">
        <v>22920</v>
      </c>
      <c r="G1806" s="197">
        <v>39760</v>
      </c>
      <c r="H1806" s="198">
        <v>0</v>
      </c>
    </row>
    <row r="1807" spans="1:8" ht="18" hidden="1" customHeight="1" outlineLevel="1">
      <c r="A1807" s="4" t="s">
        <v>219</v>
      </c>
      <c r="B1807" s="195"/>
      <c r="C1807" s="196">
        <v>4</v>
      </c>
      <c r="D1807" s="196">
        <v>0</v>
      </c>
      <c r="E1807" s="196">
        <v>1</v>
      </c>
      <c r="F1807" s="197">
        <v>0</v>
      </c>
      <c r="G1807" s="197">
        <v>0</v>
      </c>
      <c r="H1807" s="198">
        <v>0</v>
      </c>
    </row>
    <row r="1808" spans="1:8" ht="18" hidden="1" customHeight="1" outlineLevel="1">
      <c r="A1808" s="4" t="s">
        <v>220</v>
      </c>
      <c r="B1808" s="195"/>
      <c r="C1808" s="196">
        <v>0</v>
      </c>
      <c r="D1808" s="196">
        <v>0</v>
      </c>
      <c r="E1808" s="196">
        <v>0</v>
      </c>
      <c r="F1808" s="197">
        <v>0</v>
      </c>
      <c r="G1808" s="197">
        <v>0</v>
      </c>
      <c r="H1808" s="198">
        <v>0</v>
      </c>
    </row>
    <row r="1809" spans="1:8" ht="18" hidden="1" customHeight="1" outlineLevel="1">
      <c r="A1809" s="4" t="s">
        <v>349</v>
      </c>
      <c r="B1809" s="195"/>
      <c r="C1809" s="196">
        <v>0</v>
      </c>
      <c r="D1809" s="196">
        <v>0</v>
      </c>
      <c r="E1809" s="196">
        <v>0</v>
      </c>
      <c r="F1809" s="197">
        <v>0</v>
      </c>
      <c r="G1809" s="197">
        <v>0</v>
      </c>
      <c r="H1809" s="198">
        <v>0</v>
      </c>
    </row>
    <row r="1810" spans="1:8" ht="18" hidden="1" customHeight="1" outlineLevel="1">
      <c r="A1810" s="4" t="s">
        <v>222</v>
      </c>
      <c r="B1810" s="195"/>
      <c r="C1810" s="196">
        <v>12</v>
      </c>
      <c r="D1810" s="196">
        <v>4</v>
      </c>
      <c r="E1810" s="196">
        <v>0</v>
      </c>
      <c r="F1810" s="197">
        <v>129669</v>
      </c>
      <c r="G1810" s="197">
        <v>25147</v>
      </c>
      <c r="H1810" s="198">
        <v>9693</v>
      </c>
    </row>
    <row r="1811" spans="1:8" ht="18" hidden="1" customHeight="1" outlineLevel="1">
      <c r="A1811" s="4" t="s">
        <v>223</v>
      </c>
      <c r="B1811" s="195"/>
      <c r="C1811" s="196">
        <v>0</v>
      </c>
      <c r="D1811" s="196">
        <v>0</v>
      </c>
      <c r="E1811" s="196">
        <v>0</v>
      </c>
      <c r="F1811" s="197">
        <v>0</v>
      </c>
      <c r="G1811" s="197">
        <v>0</v>
      </c>
      <c r="H1811" s="198">
        <v>0</v>
      </c>
    </row>
    <row r="1812" spans="1:8" ht="18" hidden="1" customHeight="1" outlineLevel="1">
      <c r="A1812" s="4" t="s">
        <v>224</v>
      </c>
      <c r="B1812" s="195"/>
      <c r="C1812" s="196">
        <v>11</v>
      </c>
      <c r="D1812" s="196">
        <v>1</v>
      </c>
      <c r="E1812" s="196">
        <v>0</v>
      </c>
      <c r="F1812" s="197">
        <v>9764.01</v>
      </c>
      <c r="G1812" s="197">
        <v>-1699.1100000000006</v>
      </c>
      <c r="H1812" s="198">
        <v>0</v>
      </c>
    </row>
    <row r="1813" spans="1:8" ht="18" hidden="1" customHeight="1" outlineLevel="1">
      <c r="A1813" s="4" t="s">
        <v>225</v>
      </c>
      <c r="B1813" s="195"/>
      <c r="C1813" s="196">
        <v>1</v>
      </c>
      <c r="D1813" s="196">
        <v>1</v>
      </c>
      <c r="E1813" s="196">
        <v>0</v>
      </c>
      <c r="F1813" s="197">
        <v>-12346</v>
      </c>
      <c r="G1813" s="197">
        <v>2793</v>
      </c>
      <c r="H1813" s="198">
        <v>0</v>
      </c>
    </row>
    <row r="1814" spans="1:8" ht="18" customHeight="1" collapsed="1">
      <c r="A1814" s="4"/>
      <c r="B1814" s="195" t="s">
        <v>425</v>
      </c>
      <c r="C1814" s="199">
        <f t="shared" ref="C1814:H1814" si="71">SUM(C1790:C1813)</f>
        <v>172</v>
      </c>
      <c r="D1814" s="199">
        <f t="shared" si="71"/>
        <v>105</v>
      </c>
      <c r="E1814" s="199">
        <f t="shared" si="71"/>
        <v>2</v>
      </c>
      <c r="F1814" s="200">
        <f t="shared" si="71"/>
        <v>488262.86</v>
      </c>
      <c r="G1814" s="200">
        <f t="shared" si="71"/>
        <v>471593.63</v>
      </c>
      <c r="H1814" s="201">
        <f t="shared" si="71"/>
        <v>9693</v>
      </c>
    </row>
    <row r="1815" spans="1:8" ht="18" customHeight="1">
      <c r="B1815" s="203" t="s">
        <v>426</v>
      </c>
      <c r="C1815" s="204"/>
      <c r="D1815" s="204"/>
      <c r="E1815" s="204"/>
      <c r="F1815" s="193"/>
      <c r="G1815" s="193"/>
      <c r="H1815" s="194"/>
    </row>
    <row r="1816" spans="1:8" ht="18" hidden="1" customHeight="1" outlineLevel="1">
      <c r="A1816" s="4" t="s">
        <v>202</v>
      </c>
      <c r="B1816" s="195"/>
      <c r="C1816" s="196">
        <v>0</v>
      </c>
      <c r="D1816" s="196">
        <v>0</v>
      </c>
      <c r="E1816" s="196">
        <v>0</v>
      </c>
      <c r="F1816" s="197">
        <v>0</v>
      </c>
      <c r="G1816" s="197">
        <v>0</v>
      </c>
      <c r="H1816" s="198">
        <v>0</v>
      </c>
    </row>
    <row r="1817" spans="1:8" ht="18" hidden="1" customHeight="1" outlineLevel="1">
      <c r="A1817" s="4" t="s">
        <v>203</v>
      </c>
      <c r="B1817" s="195"/>
      <c r="C1817" s="196">
        <v>0</v>
      </c>
      <c r="D1817" s="196">
        <v>0</v>
      </c>
      <c r="E1817" s="196">
        <v>0</v>
      </c>
      <c r="F1817" s="197">
        <v>0</v>
      </c>
      <c r="G1817" s="197">
        <v>0</v>
      </c>
      <c r="H1817" s="198">
        <v>0</v>
      </c>
    </row>
    <row r="1818" spans="1:8" ht="18" hidden="1" customHeight="1" outlineLevel="1">
      <c r="A1818" s="4" t="s">
        <v>204</v>
      </c>
      <c r="B1818" s="195"/>
      <c r="C1818" s="196">
        <v>1</v>
      </c>
      <c r="D1818" s="196">
        <v>0</v>
      </c>
      <c r="E1818" s="196">
        <v>0</v>
      </c>
      <c r="F1818" s="197">
        <v>-6000</v>
      </c>
      <c r="G1818" s="197">
        <v>0</v>
      </c>
      <c r="H1818" s="198">
        <v>0</v>
      </c>
    </row>
    <row r="1819" spans="1:8" ht="18" hidden="1" customHeight="1" outlineLevel="1">
      <c r="A1819" s="4" t="s">
        <v>205</v>
      </c>
      <c r="B1819" s="195"/>
      <c r="C1819" s="196">
        <v>0</v>
      </c>
      <c r="D1819" s="196">
        <v>0</v>
      </c>
      <c r="E1819" s="196">
        <v>0</v>
      </c>
      <c r="F1819" s="197">
        <v>0</v>
      </c>
      <c r="G1819" s="197">
        <v>0</v>
      </c>
      <c r="H1819" s="198">
        <v>0</v>
      </c>
    </row>
    <row r="1820" spans="1:8" ht="18" hidden="1" customHeight="1" outlineLevel="1">
      <c r="A1820" s="4" t="s">
        <v>206</v>
      </c>
      <c r="B1820" s="195"/>
      <c r="C1820" s="196">
        <v>0</v>
      </c>
      <c r="D1820" s="196">
        <v>0</v>
      </c>
      <c r="E1820" s="196">
        <v>0</v>
      </c>
      <c r="F1820" s="197">
        <v>0</v>
      </c>
      <c r="G1820" s="197">
        <v>0</v>
      </c>
      <c r="H1820" s="198">
        <v>0</v>
      </c>
    </row>
    <row r="1821" spans="1:8" ht="18" hidden="1" customHeight="1" outlineLevel="1">
      <c r="A1821" s="4" t="s">
        <v>207</v>
      </c>
      <c r="B1821" s="195"/>
      <c r="C1821" s="196">
        <v>0</v>
      </c>
      <c r="D1821" s="196">
        <v>0</v>
      </c>
      <c r="E1821" s="196">
        <v>0</v>
      </c>
      <c r="F1821" s="197">
        <v>0</v>
      </c>
      <c r="G1821" s="197">
        <v>0</v>
      </c>
      <c r="H1821" s="198">
        <v>0</v>
      </c>
    </row>
    <row r="1822" spans="1:8" ht="18" hidden="1" customHeight="1" outlineLevel="1">
      <c r="A1822" s="4" t="s">
        <v>208</v>
      </c>
      <c r="B1822" s="195"/>
      <c r="C1822" s="196">
        <v>0</v>
      </c>
      <c r="D1822" s="196">
        <v>0</v>
      </c>
      <c r="E1822" s="196">
        <v>0</v>
      </c>
      <c r="F1822" s="197">
        <v>0</v>
      </c>
      <c r="G1822" s="197">
        <v>0</v>
      </c>
      <c r="H1822" s="198">
        <v>0</v>
      </c>
    </row>
    <row r="1823" spans="1:8" ht="18" hidden="1" customHeight="1" outlineLevel="1">
      <c r="A1823" s="4" t="s">
        <v>209</v>
      </c>
      <c r="B1823" s="195"/>
      <c r="C1823" s="196">
        <v>0</v>
      </c>
      <c r="D1823" s="196">
        <v>0</v>
      </c>
      <c r="E1823" s="196">
        <v>0</v>
      </c>
      <c r="F1823" s="197">
        <v>0</v>
      </c>
      <c r="G1823" s="197">
        <v>0</v>
      </c>
      <c r="H1823" s="198">
        <v>0</v>
      </c>
    </row>
    <row r="1824" spans="1:8" ht="18" hidden="1" customHeight="1" outlineLevel="1">
      <c r="A1824" s="4" t="s">
        <v>210</v>
      </c>
      <c r="B1824" s="195"/>
      <c r="C1824" s="196">
        <v>0</v>
      </c>
      <c r="D1824" s="196">
        <v>0</v>
      </c>
      <c r="E1824" s="196">
        <v>0</v>
      </c>
      <c r="F1824" s="197">
        <v>0</v>
      </c>
      <c r="G1824" s="197">
        <v>0</v>
      </c>
      <c r="H1824" s="198">
        <v>0</v>
      </c>
    </row>
    <row r="1825" spans="1:8" ht="18" hidden="1" customHeight="1" outlineLevel="1">
      <c r="A1825" s="4" t="s">
        <v>211</v>
      </c>
      <c r="B1825" s="195"/>
      <c r="C1825" s="196">
        <v>0</v>
      </c>
      <c r="D1825" s="196">
        <v>0</v>
      </c>
      <c r="E1825" s="196">
        <v>0</v>
      </c>
      <c r="F1825" s="197">
        <v>-80862.28</v>
      </c>
      <c r="G1825" s="197">
        <v>39357.5</v>
      </c>
      <c r="H1825" s="198">
        <v>0</v>
      </c>
    </row>
    <row r="1826" spans="1:8" ht="18" hidden="1" customHeight="1" outlineLevel="1">
      <c r="A1826" s="4" t="s">
        <v>212</v>
      </c>
      <c r="B1826" s="195"/>
      <c r="C1826" s="196">
        <v>1</v>
      </c>
      <c r="D1826" s="196">
        <v>0</v>
      </c>
      <c r="E1826" s="196">
        <v>0</v>
      </c>
      <c r="F1826" s="197">
        <v>0</v>
      </c>
      <c r="G1826" s="197">
        <v>0</v>
      </c>
      <c r="H1826" s="198">
        <v>0</v>
      </c>
    </row>
    <row r="1827" spans="1:8" ht="18" hidden="1" customHeight="1" outlineLevel="1">
      <c r="A1827" s="4" t="s">
        <v>213</v>
      </c>
      <c r="B1827" s="195"/>
      <c r="C1827" s="196">
        <v>1</v>
      </c>
      <c r="D1827" s="196">
        <v>0</v>
      </c>
      <c r="E1827" s="196">
        <v>0</v>
      </c>
      <c r="F1827" s="197">
        <v>0</v>
      </c>
      <c r="G1827" s="197">
        <v>0</v>
      </c>
      <c r="H1827" s="198">
        <v>0</v>
      </c>
    </row>
    <row r="1828" spans="1:8" ht="18" hidden="1" customHeight="1" outlineLevel="1">
      <c r="A1828" s="4" t="s">
        <v>214</v>
      </c>
      <c r="B1828" s="195"/>
      <c r="C1828" s="196">
        <v>0</v>
      </c>
      <c r="D1828" s="196">
        <v>0</v>
      </c>
      <c r="E1828" s="196">
        <v>0</v>
      </c>
      <c r="F1828" s="197">
        <v>0</v>
      </c>
      <c r="G1828" s="197">
        <v>0</v>
      </c>
      <c r="H1828" s="198">
        <v>0</v>
      </c>
    </row>
    <row r="1829" spans="1:8" ht="18" hidden="1" customHeight="1" outlineLevel="1">
      <c r="A1829" s="4" t="s">
        <v>348</v>
      </c>
      <c r="B1829" s="195"/>
      <c r="C1829" s="196">
        <v>0</v>
      </c>
      <c r="D1829" s="196">
        <v>0</v>
      </c>
      <c r="E1829" s="196">
        <v>0</v>
      </c>
      <c r="F1829" s="197">
        <v>0</v>
      </c>
      <c r="G1829" s="197">
        <v>0</v>
      </c>
      <c r="H1829" s="198">
        <v>0</v>
      </c>
    </row>
    <row r="1830" spans="1:8" ht="18" hidden="1" customHeight="1" outlineLevel="1">
      <c r="A1830" s="4" t="s">
        <v>216</v>
      </c>
      <c r="B1830" s="195"/>
      <c r="C1830" s="196">
        <v>0</v>
      </c>
      <c r="D1830" s="196">
        <v>0</v>
      </c>
      <c r="E1830" s="196">
        <v>0</v>
      </c>
      <c r="F1830" s="197">
        <v>0</v>
      </c>
      <c r="G1830" s="197">
        <v>0</v>
      </c>
      <c r="H1830" s="198">
        <v>0</v>
      </c>
    </row>
    <row r="1831" spans="1:8" ht="18" hidden="1" customHeight="1" outlineLevel="1">
      <c r="A1831" s="4" t="s">
        <v>217</v>
      </c>
      <c r="B1831" s="195"/>
      <c r="C1831" s="196">
        <v>0</v>
      </c>
      <c r="D1831" s="196">
        <v>0</v>
      </c>
      <c r="E1831" s="196">
        <v>0</v>
      </c>
      <c r="F1831" s="197">
        <v>0</v>
      </c>
      <c r="G1831" s="197">
        <v>0</v>
      </c>
      <c r="H1831" s="198">
        <v>0</v>
      </c>
    </row>
    <row r="1832" spans="1:8" ht="18" hidden="1" customHeight="1" outlineLevel="1">
      <c r="A1832" s="4" t="s">
        <v>218</v>
      </c>
      <c r="B1832" s="195"/>
      <c r="C1832" s="196">
        <v>0</v>
      </c>
      <c r="D1832" s="196">
        <v>0</v>
      </c>
      <c r="E1832" s="196">
        <v>0</v>
      </c>
      <c r="F1832" s="197">
        <v>0</v>
      </c>
      <c r="G1832" s="197">
        <v>0</v>
      </c>
      <c r="H1832" s="198">
        <v>0</v>
      </c>
    </row>
    <row r="1833" spans="1:8" ht="18" hidden="1" customHeight="1" outlineLevel="1">
      <c r="A1833" s="4" t="s">
        <v>219</v>
      </c>
      <c r="B1833" s="195"/>
      <c r="C1833" s="196">
        <v>0</v>
      </c>
      <c r="D1833" s="196">
        <v>0</v>
      </c>
      <c r="E1833" s="196">
        <v>0</v>
      </c>
      <c r="F1833" s="197">
        <v>0</v>
      </c>
      <c r="G1833" s="197">
        <v>0</v>
      </c>
      <c r="H1833" s="198">
        <v>0</v>
      </c>
    </row>
    <row r="1834" spans="1:8" ht="18" hidden="1" customHeight="1" outlineLevel="1">
      <c r="A1834" s="4" t="s">
        <v>220</v>
      </c>
      <c r="B1834" s="195"/>
      <c r="C1834" s="196">
        <v>0</v>
      </c>
      <c r="D1834" s="196">
        <v>0</v>
      </c>
      <c r="E1834" s="196">
        <v>0</v>
      </c>
      <c r="F1834" s="197">
        <v>0</v>
      </c>
      <c r="G1834" s="197">
        <v>0</v>
      </c>
      <c r="H1834" s="198">
        <v>0</v>
      </c>
    </row>
    <row r="1835" spans="1:8" ht="18" hidden="1" customHeight="1" outlineLevel="1">
      <c r="A1835" s="4" t="s">
        <v>349</v>
      </c>
      <c r="B1835" s="195"/>
      <c r="C1835" s="196">
        <v>0</v>
      </c>
      <c r="D1835" s="196">
        <v>0</v>
      </c>
      <c r="E1835" s="196">
        <v>0</v>
      </c>
      <c r="F1835" s="197">
        <v>0</v>
      </c>
      <c r="G1835" s="197">
        <v>0</v>
      </c>
      <c r="H1835" s="198">
        <v>0</v>
      </c>
    </row>
    <row r="1836" spans="1:8" ht="18" hidden="1" customHeight="1" outlineLevel="1">
      <c r="A1836" s="4" t="s">
        <v>222</v>
      </c>
      <c r="B1836" s="195"/>
      <c r="C1836" s="196">
        <v>0</v>
      </c>
      <c r="D1836" s="196">
        <v>0</v>
      </c>
      <c r="E1836" s="196">
        <v>0</v>
      </c>
      <c r="F1836" s="197">
        <v>0</v>
      </c>
      <c r="G1836" s="197">
        <v>0</v>
      </c>
      <c r="H1836" s="198">
        <v>0</v>
      </c>
    </row>
    <row r="1837" spans="1:8" ht="18" hidden="1" customHeight="1" outlineLevel="1">
      <c r="A1837" s="4" t="s">
        <v>223</v>
      </c>
      <c r="B1837" s="195"/>
      <c r="C1837" s="196">
        <v>0</v>
      </c>
      <c r="D1837" s="196">
        <v>0</v>
      </c>
      <c r="E1837" s="196">
        <v>0</v>
      </c>
      <c r="F1837" s="197">
        <v>0</v>
      </c>
      <c r="G1837" s="197">
        <v>0</v>
      </c>
      <c r="H1837" s="198">
        <v>0</v>
      </c>
    </row>
    <row r="1838" spans="1:8" ht="18" hidden="1" customHeight="1" outlineLevel="1">
      <c r="A1838" s="4" t="s">
        <v>224</v>
      </c>
      <c r="B1838" s="195"/>
      <c r="C1838" s="196">
        <v>0</v>
      </c>
      <c r="D1838" s="196">
        <v>0</v>
      </c>
      <c r="E1838" s="196">
        <v>0</v>
      </c>
      <c r="F1838" s="197">
        <v>0</v>
      </c>
      <c r="G1838" s="197">
        <v>0</v>
      </c>
      <c r="H1838" s="198">
        <v>0</v>
      </c>
    </row>
    <row r="1839" spans="1:8" ht="18" hidden="1" customHeight="1" outlineLevel="1">
      <c r="A1839" s="4" t="s">
        <v>225</v>
      </c>
      <c r="B1839" s="195"/>
      <c r="C1839" s="196">
        <v>0</v>
      </c>
      <c r="D1839" s="196">
        <v>0</v>
      </c>
      <c r="E1839" s="196">
        <v>0</v>
      </c>
      <c r="F1839" s="197">
        <v>0</v>
      </c>
      <c r="G1839" s="197">
        <v>0</v>
      </c>
      <c r="H1839" s="198">
        <v>0</v>
      </c>
    </row>
    <row r="1840" spans="1:8" collapsed="1">
      <c r="A1840" s="4"/>
      <c r="B1840" s="195" t="s">
        <v>427</v>
      </c>
      <c r="C1840" s="199">
        <f t="shared" ref="C1840:H1840" si="72">SUM(C1816:C1839)</f>
        <v>3</v>
      </c>
      <c r="D1840" s="199">
        <f t="shared" si="72"/>
        <v>0</v>
      </c>
      <c r="E1840" s="199">
        <f t="shared" si="72"/>
        <v>0</v>
      </c>
      <c r="F1840" s="200">
        <f t="shared" si="72"/>
        <v>-86862.28</v>
      </c>
      <c r="G1840" s="200">
        <f t="shared" si="72"/>
        <v>39357.5</v>
      </c>
      <c r="H1840" s="201">
        <f t="shared" si="72"/>
        <v>0</v>
      </c>
    </row>
    <row r="1841" spans="1:8" ht="18" hidden="1" customHeight="1" outlineLevel="1">
      <c r="A1841" s="4" t="s">
        <v>202</v>
      </c>
      <c r="B1841" s="195"/>
      <c r="C1841" s="196">
        <v>0</v>
      </c>
      <c r="D1841" s="196">
        <v>0</v>
      </c>
      <c r="E1841" s="196">
        <v>0</v>
      </c>
      <c r="F1841" s="197">
        <v>0</v>
      </c>
      <c r="G1841" s="197">
        <v>0</v>
      </c>
      <c r="H1841" s="198">
        <v>0</v>
      </c>
    </row>
    <row r="1842" spans="1:8" ht="18" hidden="1" customHeight="1" outlineLevel="1">
      <c r="A1842" s="4" t="s">
        <v>203</v>
      </c>
      <c r="B1842" s="195"/>
      <c r="C1842" s="196">
        <v>1</v>
      </c>
      <c r="D1842" s="196">
        <v>0</v>
      </c>
      <c r="E1842" s="196">
        <v>0</v>
      </c>
      <c r="F1842" s="197">
        <v>0</v>
      </c>
      <c r="G1842" s="197">
        <v>0</v>
      </c>
      <c r="H1842" s="198">
        <v>0</v>
      </c>
    </row>
    <row r="1843" spans="1:8" ht="18" hidden="1" customHeight="1" outlineLevel="1">
      <c r="A1843" s="4" t="s">
        <v>204</v>
      </c>
      <c r="B1843" s="195"/>
      <c r="C1843" s="196">
        <v>2</v>
      </c>
      <c r="D1843" s="196">
        <v>2</v>
      </c>
      <c r="E1843" s="196">
        <v>0</v>
      </c>
      <c r="F1843" s="197">
        <v>77000</v>
      </c>
      <c r="G1843" s="197">
        <v>43035.57</v>
      </c>
      <c r="H1843" s="198">
        <v>0</v>
      </c>
    </row>
    <row r="1844" spans="1:8" ht="18" hidden="1" customHeight="1" outlineLevel="1">
      <c r="A1844" s="4" t="s">
        <v>205</v>
      </c>
      <c r="B1844" s="195"/>
      <c r="C1844" s="196">
        <v>0</v>
      </c>
      <c r="D1844" s="196">
        <v>0</v>
      </c>
      <c r="E1844" s="196">
        <v>0</v>
      </c>
      <c r="F1844" s="197">
        <v>0</v>
      </c>
      <c r="G1844" s="197">
        <v>0</v>
      </c>
      <c r="H1844" s="198">
        <v>0</v>
      </c>
    </row>
    <row r="1845" spans="1:8" ht="18" hidden="1" customHeight="1" outlineLevel="1">
      <c r="A1845" s="4" t="s">
        <v>206</v>
      </c>
      <c r="B1845" s="195"/>
      <c r="C1845" s="196">
        <v>0</v>
      </c>
      <c r="D1845" s="196">
        <v>0</v>
      </c>
      <c r="E1845" s="196">
        <v>0</v>
      </c>
      <c r="F1845" s="197">
        <v>0</v>
      </c>
      <c r="G1845" s="197">
        <v>0</v>
      </c>
      <c r="H1845" s="198">
        <v>0</v>
      </c>
    </row>
    <row r="1846" spans="1:8" ht="18" hidden="1" customHeight="1" outlineLevel="1">
      <c r="A1846" s="4" t="s">
        <v>207</v>
      </c>
      <c r="B1846" s="195"/>
      <c r="C1846" s="196">
        <v>0</v>
      </c>
      <c r="D1846" s="196">
        <v>0</v>
      </c>
      <c r="E1846" s="196">
        <v>0</v>
      </c>
      <c r="F1846" s="197">
        <v>0</v>
      </c>
      <c r="G1846" s="197">
        <v>0</v>
      </c>
      <c r="H1846" s="198">
        <v>0</v>
      </c>
    </row>
    <row r="1847" spans="1:8" ht="18" hidden="1" customHeight="1" outlineLevel="1">
      <c r="A1847" s="4" t="s">
        <v>208</v>
      </c>
      <c r="B1847" s="195"/>
      <c r="C1847" s="196">
        <v>0</v>
      </c>
      <c r="D1847" s="196">
        <v>0</v>
      </c>
      <c r="E1847" s="196">
        <v>0</v>
      </c>
      <c r="F1847" s="197">
        <v>0</v>
      </c>
      <c r="G1847" s="197">
        <v>0</v>
      </c>
      <c r="H1847" s="198">
        <v>0</v>
      </c>
    </row>
    <row r="1848" spans="1:8" ht="18" hidden="1" customHeight="1" outlineLevel="1">
      <c r="A1848" s="4" t="s">
        <v>209</v>
      </c>
      <c r="B1848" s="195"/>
      <c r="C1848" s="196">
        <v>0</v>
      </c>
      <c r="D1848" s="196">
        <v>1</v>
      </c>
      <c r="E1848" s="196">
        <v>0</v>
      </c>
      <c r="F1848" s="197">
        <v>-561</v>
      </c>
      <c r="G1848" s="197">
        <v>0</v>
      </c>
      <c r="H1848" s="198">
        <v>0</v>
      </c>
    </row>
    <row r="1849" spans="1:8" ht="18" hidden="1" customHeight="1" outlineLevel="1">
      <c r="A1849" s="4" t="s">
        <v>210</v>
      </c>
      <c r="B1849" s="195"/>
      <c r="C1849" s="196">
        <v>1</v>
      </c>
      <c r="D1849" s="196">
        <v>1</v>
      </c>
      <c r="E1849" s="196">
        <v>0</v>
      </c>
      <c r="F1849" s="197">
        <v>0</v>
      </c>
      <c r="G1849" s="197">
        <v>500</v>
      </c>
      <c r="H1849" s="198">
        <v>0</v>
      </c>
    </row>
    <row r="1850" spans="1:8" ht="18" hidden="1" customHeight="1" outlineLevel="1">
      <c r="A1850" s="4" t="s">
        <v>211</v>
      </c>
      <c r="B1850" s="195"/>
      <c r="C1850" s="196">
        <v>1</v>
      </c>
      <c r="D1850" s="196">
        <v>7</v>
      </c>
      <c r="E1850" s="196">
        <v>0</v>
      </c>
      <c r="F1850" s="197">
        <v>0</v>
      </c>
      <c r="G1850" s="197">
        <v>0</v>
      </c>
      <c r="H1850" s="198">
        <v>0</v>
      </c>
    </row>
    <row r="1851" spans="1:8" ht="18" hidden="1" customHeight="1" outlineLevel="1">
      <c r="A1851" s="4" t="s">
        <v>212</v>
      </c>
      <c r="B1851" s="195"/>
      <c r="C1851" s="196">
        <v>6</v>
      </c>
      <c r="D1851" s="196">
        <v>3</v>
      </c>
      <c r="E1851" s="196">
        <v>0</v>
      </c>
      <c r="F1851" s="197">
        <v>15620.46</v>
      </c>
      <c r="G1851" s="197">
        <v>34</v>
      </c>
      <c r="H1851" s="198">
        <v>0</v>
      </c>
    </row>
    <row r="1852" spans="1:8" ht="18" hidden="1" customHeight="1" outlineLevel="1">
      <c r="A1852" s="4" t="s">
        <v>213</v>
      </c>
      <c r="B1852" s="195"/>
      <c r="C1852" s="196">
        <v>236</v>
      </c>
      <c r="D1852" s="196">
        <v>71</v>
      </c>
      <c r="E1852" s="196">
        <v>0</v>
      </c>
      <c r="F1852" s="197">
        <v>161624</v>
      </c>
      <c r="G1852" s="197">
        <v>88835</v>
      </c>
      <c r="H1852" s="198">
        <v>0</v>
      </c>
    </row>
    <row r="1853" spans="1:8" ht="18" hidden="1" customHeight="1" outlineLevel="1">
      <c r="A1853" s="4" t="s">
        <v>214</v>
      </c>
      <c r="B1853" s="195"/>
      <c r="C1853" s="196">
        <v>0</v>
      </c>
      <c r="D1853" s="196">
        <v>0</v>
      </c>
      <c r="E1853" s="196">
        <v>0</v>
      </c>
      <c r="F1853" s="197">
        <v>0</v>
      </c>
      <c r="G1853" s="197">
        <v>0</v>
      </c>
      <c r="H1853" s="198">
        <v>0</v>
      </c>
    </row>
    <row r="1854" spans="1:8" ht="18" hidden="1" customHeight="1" outlineLevel="1">
      <c r="A1854" s="4" t="s">
        <v>348</v>
      </c>
      <c r="B1854" s="195"/>
      <c r="C1854" s="196">
        <v>1</v>
      </c>
      <c r="D1854" s="196">
        <v>0</v>
      </c>
      <c r="E1854" s="196">
        <v>1</v>
      </c>
      <c r="F1854" s="197">
        <v>0</v>
      </c>
      <c r="G1854" s="197">
        <v>0</v>
      </c>
      <c r="H1854" s="198">
        <v>0</v>
      </c>
    </row>
    <row r="1855" spans="1:8" ht="18" hidden="1" customHeight="1" outlineLevel="1">
      <c r="A1855" s="4" t="s">
        <v>216</v>
      </c>
      <c r="B1855" s="195"/>
      <c r="C1855" s="196">
        <v>0</v>
      </c>
      <c r="D1855" s="196">
        <v>0</v>
      </c>
      <c r="E1855" s="196">
        <v>0</v>
      </c>
      <c r="F1855" s="197">
        <v>0</v>
      </c>
      <c r="G1855" s="197">
        <v>0</v>
      </c>
      <c r="H1855" s="198">
        <v>0</v>
      </c>
    </row>
    <row r="1856" spans="1:8" ht="18" hidden="1" customHeight="1" outlineLevel="1">
      <c r="A1856" s="4" t="s">
        <v>217</v>
      </c>
      <c r="B1856" s="195"/>
      <c r="C1856" s="196">
        <v>0</v>
      </c>
      <c r="D1856" s="196">
        <v>0</v>
      </c>
      <c r="E1856" s="196">
        <v>0</v>
      </c>
      <c r="F1856" s="197">
        <v>0</v>
      </c>
      <c r="G1856" s="197">
        <v>0</v>
      </c>
      <c r="H1856" s="198">
        <v>0</v>
      </c>
    </row>
    <row r="1857" spans="1:8" ht="18" hidden="1" customHeight="1" outlineLevel="1">
      <c r="A1857" s="4" t="s">
        <v>218</v>
      </c>
      <c r="B1857" s="195"/>
      <c r="C1857" s="196">
        <v>0</v>
      </c>
      <c r="D1857" s="196">
        <v>0</v>
      </c>
      <c r="E1857" s="196">
        <v>0</v>
      </c>
      <c r="F1857" s="197">
        <v>0</v>
      </c>
      <c r="G1857" s="197">
        <v>0</v>
      </c>
      <c r="H1857" s="198">
        <v>0</v>
      </c>
    </row>
    <row r="1858" spans="1:8" ht="18" hidden="1" customHeight="1" outlineLevel="1">
      <c r="A1858" s="4" t="s">
        <v>219</v>
      </c>
      <c r="B1858" s="195"/>
      <c r="C1858" s="196">
        <v>3</v>
      </c>
      <c r="D1858" s="196">
        <v>0</v>
      </c>
      <c r="E1858" s="196">
        <v>0</v>
      </c>
      <c r="F1858" s="197">
        <v>0</v>
      </c>
      <c r="G1858" s="197">
        <v>0</v>
      </c>
      <c r="H1858" s="198">
        <v>0</v>
      </c>
    </row>
    <row r="1859" spans="1:8" ht="18" hidden="1" customHeight="1" outlineLevel="1">
      <c r="A1859" s="4" t="s">
        <v>220</v>
      </c>
      <c r="B1859" s="195"/>
      <c r="C1859" s="196">
        <v>0</v>
      </c>
      <c r="D1859" s="196">
        <v>0</v>
      </c>
      <c r="E1859" s="196">
        <v>0</v>
      </c>
      <c r="F1859" s="197">
        <v>0</v>
      </c>
      <c r="G1859" s="197">
        <v>0</v>
      </c>
      <c r="H1859" s="198">
        <v>0</v>
      </c>
    </row>
    <row r="1860" spans="1:8" ht="18" hidden="1" customHeight="1" outlineLevel="1">
      <c r="A1860" s="4" t="s">
        <v>349</v>
      </c>
      <c r="B1860" s="195"/>
      <c r="C1860" s="196">
        <v>0</v>
      </c>
      <c r="D1860" s="196">
        <v>0</v>
      </c>
      <c r="E1860" s="196">
        <v>0</v>
      </c>
      <c r="F1860" s="197">
        <v>0</v>
      </c>
      <c r="G1860" s="197">
        <v>0</v>
      </c>
      <c r="H1860" s="198">
        <v>0</v>
      </c>
    </row>
    <row r="1861" spans="1:8" ht="18" hidden="1" customHeight="1" outlineLevel="1">
      <c r="A1861" s="4" t="s">
        <v>222</v>
      </c>
      <c r="B1861" s="195"/>
      <c r="C1861" s="196">
        <v>0</v>
      </c>
      <c r="D1861" s="196">
        <v>3</v>
      </c>
      <c r="E1861" s="196">
        <v>0</v>
      </c>
      <c r="F1861" s="197">
        <v>-24676</v>
      </c>
      <c r="G1861" s="197">
        <v>-4786</v>
      </c>
      <c r="H1861" s="198">
        <v>5484</v>
      </c>
    </row>
    <row r="1862" spans="1:8" ht="18" hidden="1" customHeight="1" outlineLevel="1">
      <c r="A1862" s="4" t="s">
        <v>223</v>
      </c>
      <c r="B1862" s="195"/>
      <c r="C1862" s="196">
        <v>7</v>
      </c>
      <c r="D1862" s="196">
        <v>0</v>
      </c>
      <c r="E1862" s="196">
        <v>0</v>
      </c>
      <c r="F1862" s="197">
        <v>0</v>
      </c>
      <c r="G1862" s="197">
        <v>4577</v>
      </c>
      <c r="H1862" s="198">
        <v>0</v>
      </c>
    </row>
    <row r="1863" spans="1:8" ht="18" hidden="1" customHeight="1" outlineLevel="1">
      <c r="A1863" s="4" t="s">
        <v>224</v>
      </c>
      <c r="B1863" s="195"/>
      <c r="C1863" s="196">
        <v>7</v>
      </c>
      <c r="D1863" s="196">
        <v>0</v>
      </c>
      <c r="E1863" s="196">
        <v>0</v>
      </c>
      <c r="F1863" s="197">
        <v>0</v>
      </c>
      <c r="G1863" s="197">
        <v>2186.61</v>
      </c>
      <c r="H1863" s="198">
        <v>0</v>
      </c>
    </row>
    <row r="1864" spans="1:8" ht="18" hidden="1" customHeight="1" outlineLevel="1">
      <c r="A1864" s="4" t="s">
        <v>225</v>
      </c>
      <c r="B1864" s="195"/>
      <c r="C1864" s="196">
        <v>0</v>
      </c>
      <c r="D1864" s="196">
        <v>0</v>
      </c>
      <c r="E1864" s="196">
        <v>0</v>
      </c>
      <c r="F1864" s="197">
        <v>0</v>
      </c>
      <c r="G1864" s="197">
        <v>0</v>
      </c>
      <c r="H1864" s="198">
        <v>0</v>
      </c>
    </row>
    <row r="1865" spans="1:8" ht="18" customHeight="1" collapsed="1">
      <c r="A1865" s="4"/>
      <c r="B1865" s="195" t="s">
        <v>428</v>
      </c>
      <c r="C1865" s="199">
        <f t="shared" ref="C1865:H1865" si="73">SUM(C1841:C1864)</f>
        <v>265</v>
      </c>
      <c r="D1865" s="199">
        <f t="shared" si="73"/>
        <v>88</v>
      </c>
      <c r="E1865" s="199">
        <f t="shared" si="73"/>
        <v>1</v>
      </c>
      <c r="F1865" s="200">
        <f t="shared" si="73"/>
        <v>229007.46</v>
      </c>
      <c r="G1865" s="200">
        <f t="shared" si="73"/>
        <v>134382.18</v>
      </c>
      <c r="H1865" s="201">
        <f t="shared" si="73"/>
        <v>5484</v>
      </c>
    </row>
    <row r="1866" spans="1:8" ht="18" hidden="1" customHeight="1" outlineLevel="1">
      <c r="A1866" s="4" t="s">
        <v>202</v>
      </c>
      <c r="B1866" s="195"/>
      <c r="C1866" s="196">
        <v>0</v>
      </c>
      <c r="D1866" s="196">
        <v>0</v>
      </c>
      <c r="E1866" s="196">
        <v>0</v>
      </c>
      <c r="F1866" s="197">
        <v>0</v>
      </c>
      <c r="G1866" s="197">
        <v>0</v>
      </c>
      <c r="H1866" s="198">
        <v>0</v>
      </c>
    </row>
    <row r="1867" spans="1:8" ht="18" hidden="1" customHeight="1" outlineLevel="1">
      <c r="A1867" s="4" t="s">
        <v>203</v>
      </c>
      <c r="B1867" s="195"/>
      <c r="C1867" s="196">
        <v>3</v>
      </c>
      <c r="D1867" s="196">
        <v>5</v>
      </c>
      <c r="E1867" s="196">
        <v>0</v>
      </c>
      <c r="F1867" s="197">
        <v>15750</v>
      </c>
      <c r="G1867" s="197">
        <v>2200.06</v>
      </c>
      <c r="H1867" s="198">
        <v>0</v>
      </c>
    </row>
    <row r="1868" spans="1:8" ht="18" hidden="1" customHeight="1" outlineLevel="1">
      <c r="A1868" s="4" t="s">
        <v>204</v>
      </c>
      <c r="B1868" s="195"/>
      <c r="C1868" s="196">
        <v>0</v>
      </c>
      <c r="D1868" s="196">
        <v>0</v>
      </c>
      <c r="E1868" s="196">
        <v>0</v>
      </c>
      <c r="F1868" s="197">
        <v>0</v>
      </c>
      <c r="G1868" s="197">
        <v>0</v>
      </c>
      <c r="H1868" s="198">
        <v>0</v>
      </c>
    </row>
    <row r="1869" spans="1:8" ht="18" hidden="1" customHeight="1" outlineLevel="1">
      <c r="A1869" s="4" t="s">
        <v>205</v>
      </c>
      <c r="B1869" s="195"/>
      <c r="C1869" s="196">
        <v>0</v>
      </c>
      <c r="D1869" s="196">
        <v>0</v>
      </c>
      <c r="E1869" s="196">
        <v>0</v>
      </c>
      <c r="F1869" s="197">
        <v>0</v>
      </c>
      <c r="G1869" s="197">
        <v>0</v>
      </c>
      <c r="H1869" s="198">
        <v>0</v>
      </c>
    </row>
    <row r="1870" spans="1:8" ht="18" hidden="1" customHeight="1" outlineLevel="1">
      <c r="A1870" s="4" t="s">
        <v>206</v>
      </c>
      <c r="B1870" s="195"/>
      <c r="C1870" s="196">
        <v>0</v>
      </c>
      <c r="D1870" s="196">
        <v>0</v>
      </c>
      <c r="E1870" s="196">
        <v>0</v>
      </c>
      <c r="F1870" s="197">
        <v>0</v>
      </c>
      <c r="G1870" s="197">
        <v>0</v>
      </c>
      <c r="H1870" s="198">
        <v>0</v>
      </c>
    </row>
    <row r="1871" spans="1:8" ht="18" hidden="1" customHeight="1" outlineLevel="1">
      <c r="A1871" s="4" t="s">
        <v>207</v>
      </c>
      <c r="B1871" s="195"/>
      <c r="C1871" s="196">
        <v>0</v>
      </c>
      <c r="D1871" s="196">
        <v>0</v>
      </c>
      <c r="E1871" s="196">
        <v>0</v>
      </c>
      <c r="F1871" s="197">
        <v>0</v>
      </c>
      <c r="G1871" s="197">
        <v>0</v>
      </c>
      <c r="H1871" s="198">
        <v>0</v>
      </c>
    </row>
    <row r="1872" spans="1:8" ht="18" hidden="1" customHeight="1" outlineLevel="1">
      <c r="A1872" s="4" t="s">
        <v>208</v>
      </c>
      <c r="B1872" s="195"/>
      <c r="C1872" s="196">
        <v>0</v>
      </c>
      <c r="D1872" s="196">
        <v>0</v>
      </c>
      <c r="E1872" s="196">
        <v>0</v>
      </c>
      <c r="F1872" s="197">
        <v>0</v>
      </c>
      <c r="G1872" s="197">
        <v>0</v>
      </c>
      <c r="H1872" s="198">
        <v>0</v>
      </c>
    </row>
    <row r="1873" spans="1:8" ht="18" hidden="1" customHeight="1" outlineLevel="1">
      <c r="A1873" s="4" t="s">
        <v>209</v>
      </c>
      <c r="B1873" s="195"/>
      <c r="C1873" s="196">
        <v>0</v>
      </c>
      <c r="D1873" s="196">
        <v>2</v>
      </c>
      <c r="E1873" s="196">
        <v>0</v>
      </c>
      <c r="F1873" s="197">
        <v>-3500</v>
      </c>
      <c r="G1873" s="197">
        <v>1750</v>
      </c>
      <c r="H1873" s="198">
        <v>0</v>
      </c>
    </row>
    <row r="1874" spans="1:8" ht="18" hidden="1" customHeight="1" outlineLevel="1">
      <c r="A1874" s="4" t="s">
        <v>210</v>
      </c>
      <c r="B1874" s="195"/>
      <c r="C1874" s="196">
        <v>0</v>
      </c>
      <c r="D1874" s="196">
        <v>0</v>
      </c>
      <c r="E1874" s="196">
        <v>0</v>
      </c>
      <c r="F1874" s="197">
        <v>0</v>
      </c>
      <c r="G1874" s="197">
        <v>0</v>
      </c>
      <c r="H1874" s="198">
        <v>0</v>
      </c>
    </row>
    <row r="1875" spans="1:8" ht="18" hidden="1" customHeight="1" outlineLevel="1">
      <c r="A1875" s="4" t="s">
        <v>211</v>
      </c>
      <c r="B1875" s="195"/>
      <c r="C1875" s="196">
        <v>5</v>
      </c>
      <c r="D1875" s="196">
        <v>8</v>
      </c>
      <c r="E1875" s="196">
        <v>0</v>
      </c>
      <c r="F1875" s="197">
        <v>-29415.47</v>
      </c>
      <c r="G1875" s="197">
        <v>2500.06</v>
      </c>
      <c r="H1875" s="198">
        <v>0</v>
      </c>
    </row>
    <row r="1876" spans="1:8" ht="18" hidden="1" customHeight="1" outlineLevel="1">
      <c r="A1876" s="4" t="s">
        <v>212</v>
      </c>
      <c r="B1876" s="195"/>
      <c r="C1876" s="196">
        <v>7</v>
      </c>
      <c r="D1876" s="196">
        <v>5</v>
      </c>
      <c r="E1876" s="196">
        <v>0</v>
      </c>
      <c r="F1876" s="197">
        <v>50422.319999999978</v>
      </c>
      <c r="G1876" s="197">
        <v>10000</v>
      </c>
      <c r="H1876" s="198">
        <v>0</v>
      </c>
    </row>
    <row r="1877" spans="1:8" ht="18" hidden="1" customHeight="1" outlineLevel="1">
      <c r="A1877" s="4" t="s">
        <v>213</v>
      </c>
      <c r="B1877" s="195"/>
      <c r="C1877" s="196">
        <v>43</v>
      </c>
      <c r="D1877" s="196">
        <v>28</v>
      </c>
      <c r="E1877" s="196">
        <v>1</v>
      </c>
      <c r="F1877" s="197">
        <v>383579</v>
      </c>
      <c r="G1877" s="197">
        <v>15729</v>
      </c>
      <c r="H1877" s="198">
        <v>0</v>
      </c>
    </row>
    <row r="1878" spans="1:8" ht="18" hidden="1" customHeight="1" outlineLevel="1">
      <c r="A1878" s="4" t="s">
        <v>214</v>
      </c>
      <c r="B1878" s="195"/>
      <c r="C1878" s="196">
        <v>0</v>
      </c>
      <c r="D1878" s="196">
        <v>0</v>
      </c>
      <c r="E1878" s="196">
        <v>0</v>
      </c>
      <c r="F1878" s="197">
        <v>0</v>
      </c>
      <c r="G1878" s="197">
        <v>0</v>
      </c>
      <c r="H1878" s="198">
        <v>0</v>
      </c>
    </row>
    <row r="1879" spans="1:8" ht="18" hidden="1" customHeight="1" outlineLevel="1">
      <c r="A1879" s="4" t="s">
        <v>348</v>
      </c>
      <c r="B1879" s="195"/>
      <c r="C1879" s="196">
        <v>0</v>
      </c>
      <c r="D1879" s="196">
        <v>0</v>
      </c>
      <c r="E1879" s="196">
        <v>0</v>
      </c>
      <c r="F1879" s="197">
        <v>0</v>
      </c>
      <c r="G1879" s="197">
        <v>0</v>
      </c>
      <c r="H1879" s="198">
        <v>0</v>
      </c>
    </row>
    <row r="1880" spans="1:8" ht="18" hidden="1" customHeight="1" outlineLevel="1">
      <c r="A1880" s="4" t="s">
        <v>216</v>
      </c>
      <c r="B1880" s="195"/>
      <c r="C1880" s="196">
        <v>0</v>
      </c>
      <c r="D1880" s="196">
        <v>0</v>
      </c>
      <c r="E1880" s="196">
        <v>0</v>
      </c>
      <c r="F1880" s="197">
        <v>0</v>
      </c>
      <c r="G1880" s="197">
        <v>0</v>
      </c>
      <c r="H1880" s="198">
        <v>0</v>
      </c>
    </row>
    <row r="1881" spans="1:8" ht="18" hidden="1" customHeight="1" outlineLevel="1">
      <c r="A1881" s="4" t="s">
        <v>217</v>
      </c>
      <c r="B1881" s="195"/>
      <c r="C1881" s="196">
        <v>0</v>
      </c>
      <c r="D1881" s="196">
        <v>0</v>
      </c>
      <c r="E1881" s="196">
        <v>0</v>
      </c>
      <c r="F1881" s="197">
        <v>0</v>
      </c>
      <c r="G1881" s="197">
        <v>0</v>
      </c>
      <c r="H1881" s="198">
        <v>0</v>
      </c>
    </row>
    <row r="1882" spans="1:8" ht="18" hidden="1" customHeight="1" outlineLevel="1">
      <c r="A1882" s="4" t="s">
        <v>218</v>
      </c>
      <c r="B1882" s="195"/>
      <c r="C1882" s="196">
        <v>1</v>
      </c>
      <c r="D1882" s="196">
        <v>2</v>
      </c>
      <c r="E1882" s="196">
        <v>0</v>
      </c>
      <c r="F1882" s="197">
        <v>-32493</v>
      </c>
      <c r="G1882" s="197">
        <v>-2021</v>
      </c>
      <c r="H1882" s="198">
        <v>-33283</v>
      </c>
    </row>
    <row r="1883" spans="1:8" ht="18" hidden="1" customHeight="1" outlineLevel="1">
      <c r="A1883" s="4" t="s">
        <v>219</v>
      </c>
      <c r="B1883" s="195"/>
      <c r="C1883" s="196">
        <v>0</v>
      </c>
      <c r="D1883" s="196">
        <v>0</v>
      </c>
      <c r="E1883" s="196">
        <v>0</v>
      </c>
      <c r="F1883" s="197">
        <v>0</v>
      </c>
      <c r="G1883" s="197">
        <v>0</v>
      </c>
      <c r="H1883" s="198">
        <v>0</v>
      </c>
    </row>
    <row r="1884" spans="1:8" ht="18" hidden="1" customHeight="1" outlineLevel="1">
      <c r="A1884" s="4" t="s">
        <v>220</v>
      </c>
      <c r="B1884" s="195"/>
      <c r="C1884" s="196">
        <v>0</v>
      </c>
      <c r="D1884" s="196">
        <v>0</v>
      </c>
      <c r="E1884" s="196">
        <v>0</v>
      </c>
      <c r="F1884" s="197">
        <v>0</v>
      </c>
      <c r="G1884" s="197">
        <v>0</v>
      </c>
      <c r="H1884" s="198">
        <v>0</v>
      </c>
    </row>
    <row r="1885" spans="1:8" ht="18" hidden="1" customHeight="1" outlineLevel="1">
      <c r="A1885" s="4" t="s">
        <v>349</v>
      </c>
      <c r="B1885" s="195"/>
      <c r="C1885" s="196">
        <v>0</v>
      </c>
      <c r="D1885" s="196">
        <v>0</v>
      </c>
      <c r="E1885" s="196">
        <v>0</v>
      </c>
      <c r="F1885" s="197">
        <v>0</v>
      </c>
      <c r="G1885" s="197">
        <v>0</v>
      </c>
      <c r="H1885" s="198">
        <v>0</v>
      </c>
    </row>
    <row r="1886" spans="1:8" ht="18" hidden="1" customHeight="1" outlineLevel="1">
      <c r="A1886" s="4" t="s">
        <v>222</v>
      </c>
      <c r="B1886" s="195"/>
      <c r="C1886" s="196">
        <v>2</v>
      </c>
      <c r="D1886" s="196">
        <v>3</v>
      </c>
      <c r="E1886" s="196">
        <v>1</v>
      </c>
      <c r="F1886" s="197">
        <v>-351206</v>
      </c>
      <c r="G1886" s="197">
        <v>-68110</v>
      </c>
      <c r="H1886" s="198">
        <v>232677</v>
      </c>
    </row>
    <row r="1887" spans="1:8" ht="18" hidden="1" customHeight="1" outlineLevel="1">
      <c r="A1887" s="4" t="s">
        <v>223</v>
      </c>
      <c r="B1887" s="195"/>
      <c r="C1887" s="196">
        <v>1</v>
      </c>
      <c r="D1887" s="196">
        <v>0</v>
      </c>
      <c r="E1887" s="196">
        <v>0</v>
      </c>
      <c r="F1887" s="197">
        <v>0</v>
      </c>
      <c r="G1887" s="197">
        <v>0</v>
      </c>
      <c r="H1887" s="198">
        <v>0</v>
      </c>
    </row>
    <row r="1888" spans="1:8" ht="18" hidden="1" customHeight="1" outlineLevel="1">
      <c r="A1888" s="4" t="s">
        <v>224</v>
      </c>
      <c r="B1888" s="195"/>
      <c r="C1888" s="196">
        <v>1</v>
      </c>
      <c r="D1888" s="196">
        <v>0</v>
      </c>
      <c r="E1888" s="196">
        <v>0</v>
      </c>
      <c r="F1888" s="197">
        <v>0</v>
      </c>
      <c r="G1888" s="197">
        <v>6317.67</v>
      </c>
      <c r="H1888" s="198">
        <v>0</v>
      </c>
    </row>
    <row r="1889" spans="1:8" ht="18" hidden="1" customHeight="1" outlineLevel="1">
      <c r="A1889" s="4" t="s">
        <v>225</v>
      </c>
      <c r="B1889" s="195"/>
      <c r="C1889" s="196">
        <v>4</v>
      </c>
      <c r="D1889" s="196">
        <v>4</v>
      </c>
      <c r="E1889" s="196">
        <v>0</v>
      </c>
      <c r="F1889" s="197">
        <v>19430</v>
      </c>
      <c r="G1889" s="197">
        <v>5070</v>
      </c>
      <c r="H1889" s="198">
        <v>0</v>
      </c>
    </row>
    <row r="1890" spans="1:8" ht="18" customHeight="1" collapsed="1">
      <c r="A1890" s="4"/>
      <c r="B1890" s="195" t="s">
        <v>429</v>
      </c>
      <c r="C1890" s="199">
        <f t="shared" ref="C1890:H1890" si="74">SUM(C1866:C1889)</f>
        <v>67</v>
      </c>
      <c r="D1890" s="199">
        <f t="shared" si="74"/>
        <v>57</v>
      </c>
      <c r="E1890" s="199">
        <f t="shared" si="74"/>
        <v>2</v>
      </c>
      <c r="F1890" s="200">
        <f t="shared" si="74"/>
        <v>52566.849999999977</v>
      </c>
      <c r="G1890" s="200">
        <f t="shared" si="74"/>
        <v>-26564.210000000006</v>
      </c>
      <c r="H1890" s="201">
        <f t="shared" si="74"/>
        <v>199394</v>
      </c>
    </row>
    <row r="1891" spans="1:8" ht="18" hidden="1" customHeight="1" outlineLevel="1">
      <c r="A1891" s="4" t="s">
        <v>202</v>
      </c>
      <c r="B1891" s="195"/>
      <c r="C1891" s="196">
        <v>0</v>
      </c>
      <c r="D1891" s="196">
        <v>0</v>
      </c>
      <c r="E1891" s="196">
        <v>0</v>
      </c>
      <c r="F1891" s="197">
        <v>0</v>
      </c>
      <c r="G1891" s="197">
        <v>0</v>
      </c>
      <c r="H1891" s="198">
        <v>0</v>
      </c>
    </row>
    <row r="1892" spans="1:8" ht="18" hidden="1" customHeight="1" outlineLevel="1">
      <c r="A1892" s="4" t="s">
        <v>203</v>
      </c>
      <c r="B1892" s="195"/>
      <c r="C1892" s="196">
        <v>0</v>
      </c>
      <c r="D1892" s="196">
        <v>0</v>
      </c>
      <c r="E1892" s="196">
        <v>0</v>
      </c>
      <c r="F1892" s="197">
        <v>0</v>
      </c>
      <c r="G1892" s="197">
        <v>0</v>
      </c>
      <c r="H1892" s="198">
        <v>0</v>
      </c>
    </row>
    <row r="1893" spans="1:8" ht="18" hidden="1" customHeight="1" outlineLevel="1">
      <c r="A1893" s="4" t="s">
        <v>204</v>
      </c>
      <c r="B1893" s="195"/>
      <c r="C1893" s="196">
        <v>0</v>
      </c>
      <c r="D1893" s="196">
        <v>0</v>
      </c>
      <c r="E1893" s="196">
        <v>0</v>
      </c>
      <c r="F1893" s="197">
        <v>0</v>
      </c>
      <c r="G1893" s="197">
        <v>0</v>
      </c>
      <c r="H1893" s="198">
        <v>0</v>
      </c>
    </row>
    <row r="1894" spans="1:8" ht="18" hidden="1" customHeight="1" outlineLevel="1">
      <c r="A1894" s="4" t="s">
        <v>205</v>
      </c>
      <c r="B1894" s="195"/>
      <c r="C1894" s="196">
        <v>0</v>
      </c>
      <c r="D1894" s="196">
        <v>0</v>
      </c>
      <c r="E1894" s="196">
        <v>0</v>
      </c>
      <c r="F1894" s="197">
        <v>0</v>
      </c>
      <c r="G1894" s="197">
        <v>0</v>
      </c>
      <c r="H1894" s="198">
        <v>0</v>
      </c>
    </row>
    <row r="1895" spans="1:8" ht="18" hidden="1" customHeight="1" outlineLevel="1">
      <c r="A1895" s="4" t="s">
        <v>206</v>
      </c>
      <c r="B1895" s="195"/>
      <c r="C1895" s="196">
        <v>0</v>
      </c>
      <c r="D1895" s="196">
        <v>0</v>
      </c>
      <c r="E1895" s="196">
        <v>0</v>
      </c>
      <c r="F1895" s="197">
        <v>0</v>
      </c>
      <c r="G1895" s="197">
        <v>0</v>
      </c>
      <c r="H1895" s="198">
        <v>0</v>
      </c>
    </row>
    <row r="1896" spans="1:8" ht="18" hidden="1" customHeight="1" outlineLevel="1">
      <c r="A1896" s="4" t="s">
        <v>207</v>
      </c>
      <c r="B1896" s="195"/>
      <c r="C1896" s="196">
        <v>0</v>
      </c>
      <c r="D1896" s="196">
        <v>0</v>
      </c>
      <c r="E1896" s="196">
        <v>0</v>
      </c>
      <c r="F1896" s="197">
        <v>0</v>
      </c>
      <c r="G1896" s="197">
        <v>0</v>
      </c>
      <c r="H1896" s="198">
        <v>0</v>
      </c>
    </row>
    <row r="1897" spans="1:8" ht="18" hidden="1" customHeight="1" outlineLevel="1">
      <c r="A1897" s="4" t="s">
        <v>208</v>
      </c>
      <c r="B1897" s="195"/>
      <c r="C1897" s="196">
        <v>0</v>
      </c>
      <c r="D1897" s="196">
        <v>0</v>
      </c>
      <c r="E1897" s="196">
        <v>0</v>
      </c>
      <c r="F1897" s="197">
        <v>0</v>
      </c>
      <c r="G1897" s="197">
        <v>0</v>
      </c>
      <c r="H1897" s="198">
        <v>0</v>
      </c>
    </row>
    <row r="1898" spans="1:8" ht="18" hidden="1" customHeight="1" outlineLevel="1">
      <c r="A1898" s="4" t="s">
        <v>209</v>
      </c>
      <c r="B1898" s="195"/>
      <c r="C1898" s="196">
        <v>0</v>
      </c>
      <c r="D1898" s="196">
        <v>1</v>
      </c>
      <c r="E1898" s="196">
        <v>0</v>
      </c>
      <c r="F1898" s="197">
        <v>-104703</v>
      </c>
      <c r="G1898" s="197">
        <v>0</v>
      </c>
      <c r="H1898" s="198">
        <v>0</v>
      </c>
    </row>
    <row r="1899" spans="1:8" ht="18" hidden="1" customHeight="1" outlineLevel="1">
      <c r="A1899" s="4" t="s">
        <v>210</v>
      </c>
      <c r="B1899" s="195"/>
      <c r="C1899" s="196">
        <v>0</v>
      </c>
      <c r="D1899" s="196">
        <v>0</v>
      </c>
      <c r="E1899" s="196">
        <v>0</v>
      </c>
      <c r="F1899" s="197">
        <v>0</v>
      </c>
      <c r="G1899" s="197">
        <v>0</v>
      </c>
      <c r="H1899" s="198">
        <v>0</v>
      </c>
    </row>
    <row r="1900" spans="1:8" ht="18" hidden="1" customHeight="1" outlineLevel="1">
      <c r="A1900" s="4" t="s">
        <v>211</v>
      </c>
      <c r="B1900" s="195"/>
      <c r="C1900" s="196">
        <v>0</v>
      </c>
      <c r="D1900" s="196">
        <v>1</v>
      </c>
      <c r="E1900" s="196">
        <v>0</v>
      </c>
      <c r="F1900" s="197">
        <v>0</v>
      </c>
      <c r="G1900" s="197">
        <v>1720.5</v>
      </c>
      <c r="H1900" s="198">
        <v>0</v>
      </c>
    </row>
    <row r="1901" spans="1:8" ht="18" hidden="1" customHeight="1" outlineLevel="1">
      <c r="A1901" s="4" t="s">
        <v>212</v>
      </c>
      <c r="B1901" s="195"/>
      <c r="C1901" s="196">
        <v>0</v>
      </c>
      <c r="D1901" s="196">
        <v>0</v>
      </c>
      <c r="E1901" s="196">
        <v>0</v>
      </c>
      <c r="F1901" s="197">
        <v>0</v>
      </c>
      <c r="G1901" s="197">
        <v>0</v>
      </c>
      <c r="H1901" s="198">
        <v>0</v>
      </c>
    </row>
    <row r="1902" spans="1:8" ht="18" hidden="1" customHeight="1" outlineLevel="1">
      <c r="A1902" s="4" t="s">
        <v>213</v>
      </c>
      <c r="B1902" s="195"/>
      <c r="C1902" s="196">
        <v>0</v>
      </c>
      <c r="D1902" s="196">
        <v>0</v>
      </c>
      <c r="E1902" s="196">
        <v>0</v>
      </c>
      <c r="F1902" s="197">
        <v>0</v>
      </c>
      <c r="G1902" s="197">
        <v>0</v>
      </c>
      <c r="H1902" s="198">
        <v>0</v>
      </c>
    </row>
    <row r="1903" spans="1:8" ht="18" hidden="1" customHeight="1" outlineLevel="1">
      <c r="A1903" s="4" t="s">
        <v>214</v>
      </c>
      <c r="B1903" s="195"/>
      <c r="C1903" s="196">
        <v>0</v>
      </c>
      <c r="D1903" s="196">
        <v>0</v>
      </c>
      <c r="E1903" s="196">
        <v>0</v>
      </c>
      <c r="F1903" s="197">
        <v>0</v>
      </c>
      <c r="G1903" s="197">
        <v>0</v>
      </c>
      <c r="H1903" s="198">
        <v>0</v>
      </c>
    </row>
    <row r="1904" spans="1:8" ht="18" hidden="1" customHeight="1" outlineLevel="1">
      <c r="A1904" s="4" t="s">
        <v>348</v>
      </c>
      <c r="B1904" s="195"/>
      <c r="C1904" s="196">
        <v>0</v>
      </c>
      <c r="D1904" s="196">
        <v>0</v>
      </c>
      <c r="E1904" s="196">
        <v>0</v>
      </c>
      <c r="F1904" s="197">
        <v>0</v>
      </c>
      <c r="G1904" s="197">
        <v>0</v>
      </c>
      <c r="H1904" s="198">
        <v>0</v>
      </c>
    </row>
    <row r="1905" spans="1:8" ht="18" hidden="1" customHeight="1" outlineLevel="1">
      <c r="A1905" s="4" t="s">
        <v>216</v>
      </c>
      <c r="B1905" s="195"/>
      <c r="C1905" s="196">
        <v>0</v>
      </c>
      <c r="D1905" s="196">
        <v>0</v>
      </c>
      <c r="E1905" s="196">
        <v>0</v>
      </c>
      <c r="F1905" s="197">
        <v>0</v>
      </c>
      <c r="G1905" s="197">
        <v>0</v>
      </c>
      <c r="H1905" s="198">
        <v>0</v>
      </c>
    </row>
    <row r="1906" spans="1:8" ht="18" hidden="1" customHeight="1" outlineLevel="1">
      <c r="A1906" s="4" t="s">
        <v>217</v>
      </c>
      <c r="B1906" s="195"/>
      <c r="C1906" s="196">
        <v>0</v>
      </c>
      <c r="D1906" s="196">
        <v>0</v>
      </c>
      <c r="E1906" s="196">
        <v>0</v>
      </c>
      <c r="F1906" s="197">
        <v>0</v>
      </c>
      <c r="G1906" s="197">
        <v>0</v>
      </c>
      <c r="H1906" s="198">
        <v>0</v>
      </c>
    </row>
    <row r="1907" spans="1:8" ht="18" hidden="1" customHeight="1" outlineLevel="1">
      <c r="A1907" s="4" t="s">
        <v>218</v>
      </c>
      <c r="B1907" s="195"/>
      <c r="C1907" s="196">
        <v>0</v>
      </c>
      <c r="D1907" s="196">
        <v>0</v>
      </c>
      <c r="E1907" s="196">
        <v>0</v>
      </c>
      <c r="F1907" s="197">
        <v>0</v>
      </c>
      <c r="G1907" s="197">
        <v>0</v>
      </c>
      <c r="H1907" s="198">
        <v>0</v>
      </c>
    </row>
    <row r="1908" spans="1:8" ht="18" hidden="1" customHeight="1" outlineLevel="1">
      <c r="A1908" s="4" t="s">
        <v>219</v>
      </c>
      <c r="B1908" s="195"/>
      <c r="C1908" s="196">
        <v>0</v>
      </c>
      <c r="D1908" s="196">
        <v>0</v>
      </c>
      <c r="E1908" s="196">
        <v>0</v>
      </c>
      <c r="F1908" s="197">
        <v>0</v>
      </c>
      <c r="G1908" s="197">
        <v>0</v>
      </c>
      <c r="H1908" s="198">
        <v>0</v>
      </c>
    </row>
    <row r="1909" spans="1:8" ht="18" hidden="1" customHeight="1" outlineLevel="1">
      <c r="A1909" s="4" t="s">
        <v>220</v>
      </c>
      <c r="B1909" s="195"/>
      <c r="C1909" s="196">
        <v>0</v>
      </c>
      <c r="D1909" s="196">
        <v>0</v>
      </c>
      <c r="E1909" s="196">
        <v>0</v>
      </c>
      <c r="F1909" s="197">
        <v>0</v>
      </c>
      <c r="G1909" s="197">
        <v>0</v>
      </c>
      <c r="H1909" s="198">
        <v>0</v>
      </c>
    </row>
    <row r="1910" spans="1:8" ht="18" hidden="1" customHeight="1" outlineLevel="1">
      <c r="A1910" s="4" t="s">
        <v>349</v>
      </c>
      <c r="B1910" s="195"/>
      <c r="C1910" s="196">
        <v>0</v>
      </c>
      <c r="D1910" s="196">
        <v>0</v>
      </c>
      <c r="E1910" s="196">
        <v>0</v>
      </c>
      <c r="F1910" s="197">
        <v>0</v>
      </c>
      <c r="G1910" s="197">
        <v>0</v>
      </c>
      <c r="H1910" s="198">
        <v>0</v>
      </c>
    </row>
    <row r="1911" spans="1:8" ht="18" hidden="1" customHeight="1" outlineLevel="1">
      <c r="A1911" s="4" t="s">
        <v>222</v>
      </c>
      <c r="B1911" s="195"/>
      <c r="C1911" s="196">
        <v>0</v>
      </c>
      <c r="D1911" s="196">
        <v>0</v>
      </c>
      <c r="E1911" s="196">
        <v>0</v>
      </c>
      <c r="F1911" s="197">
        <v>0</v>
      </c>
      <c r="G1911" s="197">
        <v>0</v>
      </c>
      <c r="H1911" s="198">
        <v>0</v>
      </c>
    </row>
    <row r="1912" spans="1:8" ht="18" hidden="1" customHeight="1" outlineLevel="1">
      <c r="A1912" s="4" t="s">
        <v>223</v>
      </c>
      <c r="B1912" s="195"/>
      <c r="C1912" s="196">
        <v>0</v>
      </c>
      <c r="D1912" s="196">
        <v>0</v>
      </c>
      <c r="E1912" s="196">
        <v>0</v>
      </c>
      <c r="F1912" s="197">
        <v>0</v>
      </c>
      <c r="G1912" s="197">
        <v>0</v>
      </c>
      <c r="H1912" s="198">
        <v>0</v>
      </c>
    </row>
    <row r="1913" spans="1:8" ht="18" hidden="1" customHeight="1" outlineLevel="1">
      <c r="A1913" s="4" t="s">
        <v>224</v>
      </c>
      <c r="B1913" s="195"/>
      <c r="C1913" s="196">
        <v>0</v>
      </c>
      <c r="D1913" s="196">
        <v>0</v>
      </c>
      <c r="E1913" s="196">
        <v>0</v>
      </c>
      <c r="F1913" s="197">
        <v>0</v>
      </c>
      <c r="G1913" s="197">
        <v>0</v>
      </c>
      <c r="H1913" s="198">
        <v>0</v>
      </c>
    </row>
    <row r="1914" spans="1:8" ht="18" hidden="1" customHeight="1" outlineLevel="1">
      <c r="A1914" s="4" t="s">
        <v>225</v>
      </c>
      <c r="B1914" s="195"/>
      <c r="C1914" s="196">
        <v>0</v>
      </c>
      <c r="D1914" s="196">
        <v>0</v>
      </c>
      <c r="E1914" s="196">
        <v>0</v>
      </c>
      <c r="F1914" s="197">
        <v>0</v>
      </c>
      <c r="G1914" s="197">
        <v>0</v>
      </c>
      <c r="H1914" s="198">
        <v>0</v>
      </c>
    </row>
    <row r="1915" spans="1:8" ht="18" customHeight="1" collapsed="1">
      <c r="A1915" s="4"/>
      <c r="B1915" s="195" t="s">
        <v>430</v>
      </c>
      <c r="C1915" s="199">
        <f t="shared" ref="C1915:H1915" si="75">SUM(C1891:C1914)</f>
        <v>0</v>
      </c>
      <c r="D1915" s="199">
        <f t="shared" si="75"/>
        <v>2</v>
      </c>
      <c r="E1915" s="199">
        <f t="shared" si="75"/>
        <v>0</v>
      </c>
      <c r="F1915" s="200">
        <f t="shared" si="75"/>
        <v>-104703</v>
      </c>
      <c r="G1915" s="200">
        <f t="shared" si="75"/>
        <v>1720.5</v>
      </c>
      <c r="H1915" s="201">
        <f t="shared" si="75"/>
        <v>0</v>
      </c>
    </row>
    <row r="1916" spans="1:8" ht="18" hidden="1" customHeight="1" outlineLevel="1">
      <c r="A1916" s="4" t="s">
        <v>202</v>
      </c>
      <c r="B1916" s="195"/>
      <c r="C1916" s="196">
        <v>0</v>
      </c>
      <c r="D1916" s="196">
        <v>0</v>
      </c>
      <c r="E1916" s="196">
        <v>0</v>
      </c>
      <c r="F1916" s="197">
        <v>0</v>
      </c>
      <c r="G1916" s="197">
        <v>0</v>
      </c>
      <c r="H1916" s="198">
        <v>0</v>
      </c>
    </row>
    <row r="1917" spans="1:8" ht="18" hidden="1" customHeight="1" outlineLevel="1">
      <c r="A1917" s="4" t="s">
        <v>203</v>
      </c>
      <c r="B1917" s="195"/>
      <c r="C1917" s="196">
        <v>2</v>
      </c>
      <c r="D1917" s="196">
        <v>4</v>
      </c>
      <c r="E1917" s="196">
        <v>0</v>
      </c>
      <c r="F1917" s="197">
        <v>50000</v>
      </c>
      <c r="G1917" s="197">
        <v>21805</v>
      </c>
      <c r="H1917" s="198">
        <v>0</v>
      </c>
    </row>
    <row r="1918" spans="1:8" ht="18" hidden="1" customHeight="1" outlineLevel="1">
      <c r="A1918" s="4" t="s">
        <v>204</v>
      </c>
      <c r="B1918" s="195"/>
      <c r="C1918" s="196">
        <v>0</v>
      </c>
      <c r="D1918" s="196">
        <v>0</v>
      </c>
      <c r="E1918" s="196">
        <v>0</v>
      </c>
      <c r="F1918" s="197">
        <v>0</v>
      </c>
      <c r="G1918" s="197">
        <v>0</v>
      </c>
      <c r="H1918" s="198">
        <v>0</v>
      </c>
    </row>
    <row r="1919" spans="1:8" ht="18" hidden="1" customHeight="1" outlineLevel="1">
      <c r="A1919" s="4" t="s">
        <v>205</v>
      </c>
      <c r="B1919" s="195"/>
      <c r="C1919" s="196">
        <v>0</v>
      </c>
      <c r="D1919" s="196">
        <v>0</v>
      </c>
      <c r="E1919" s="196">
        <v>0</v>
      </c>
      <c r="F1919" s="197">
        <v>0</v>
      </c>
      <c r="G1919" s="197">
        <v>0</v>
      </c>
      <c r="H1919" s="198">
        <v>0</v>
      </c>
    </row>
    <row r="1920" spans="1:8" ht="18" hidden="1" customHeight="1" outlineLevel="1">
      <c r="A1920" s="4" t="s">
        <v>206</v>
      </c>
      <c r="B1920" s="195"/>
      <c r="C1920" s="196">
        <v>0</v>
      </c>
      <c r="D1920" s="196">
        <v>0</v>
      </c>
      <c r="E1920" s="196">
        <v>0</v>
      </c>
      <c r="F1920" s="197">
        <v>0</v>
      </c>
      <c r="G1920" s="197">
        <v>0</v>
      </c>
      <c r="H1920" s="198">
        <v>0</v>
      </c>
    </row>
    <row r="1921" spans="1:8" ht="18" hidden="1" customHeight="1" outlineLevel="1">
      <c r="A1921" s="4" t="s">
        <v>207</v>
      </c>
      <c r="B1921" s="195"/>
      <c r="C1921" s="196">
        <v>0</v>
      </c>
      <c r="D1921" s="196">
        <v>0</v>
      </c>
      <c r="E1921" s="196">
        <v>0</v>
      </c>
      <c r="F1921" s="197">
        <v>0</v>
      </c>
      <c r="G1921" s="197">
        <v>0</v>
      </c>
      <c r="H1921" s="198">
        <v>0</v>
      </c>
    </row>
    <row r="1922" spans="1:8" ht="18" hidden="1" customHeight="1" outlineLevel="1">
      <c r="A1922" s="4" t="s">
        <v>208</v>
      </c>
      <c r="B1922" s="195"/>
      <c r="C1922" s="196">
        <v>0</v>
      </c>
      <c r="D1922" s="196">
        <v>0</v>
      </c>
      <c r="E1922" s="196">
        <v>0</v>
      </c>
      <c r="F1922" s="197">
        <v>0</v>
      </c>
      <c r="G1922" s="197">
        <v>0</v>
      </c>
      <c r="H1922" s="198">
        <v>0</v>
      </c>
    </row>
    <row r="1923" spans="1:8" ht="18" hidden="1" customHeight="1" outlineLevel="1">
      <c r="A1923" s="4" t="s">
        <v>209</v>
      </c>
      <c r="B1923" s="195"/>
      <c r="C1923" s="196">
        <v>5</v>
      </c>
      <c r="D1923" s="196">
        <v>9</v>
      </c>
      <c r="E1923" s="196">
        <v>0</v>
      </c>
      <c r="F1923" s="197">
        <v>8976</v>
      </c>
      <c r="G1923" s="197">
        <v>7273.08</v>
      </c>
      <c r="H1923" s="198">
        <v>0</v>
      </c>
    </row>
    <row r="1924" spans="1:8" ht="18" hidden="1" customHeight="1" outlineLevel="1">
      <c r="A1924" s="4" t="s">
        <v>210</v>
      </c>
      <c r="B1924" s="195"/>
      <c r="C1924" s="196">
        <v>0</v>
      </c>
      <c r="D1924" s="196">
        <v>0</v>
      </c>
      <c r="E1924" s="196">
        <v>0</v>
      </c>
      <c r="F1924" s="197">
        <v>0</v>
      </c>
      <c r="G1924" s="197">
        <v>0</v>
      </c>
      <c r="H1924" s="198">
        <v>0</v>
      </c>
    </row>
    <row r="1925" spans="1:8" ht="18" hidden="1" customHeight="1" outlineLevel="1">
      <c r="A1925" s="4" t="s">
        <v>211</v>
      </c>
      <c r="B1925" s="195"/>
      <c r="C1925" s="196">
        <v>13</v>
      </c>
      <c r="D1925" s="196">
        <v>27</v>
      </c>
      <c r="E1925" s="196">
        <v>0</v>
      </c>
      <c r="F1925" s="197">
        <v>391164.34</v>
      </c>
      <c r="G1925" s="197">
        <v>9395.1299999999992</v>
      </c>
      <c r="H1925" s="198">
        <v>0</v>
      </c>
    </row>
    <row r="1926" spans="1:8" ht="18" hidden="1" customHeight="1" outlineLevel="1">
      <c r="A1926" s="4" t="s">
        <v>212</v>
      </c>
      <c r="B1926" s="195"/>
      <c r="C1926" s="196">
        <v>6</v>
      </c>
      <c r="D1926" s="196">
        <v>1</v>
      </c>
      <c r="E1926" s="196">
        <v>0</v>
      </c>
      <c r="F1926" s="197">
        <v>20000</v>
      </c>
      <c r="G1926" s="197">
        <v>18250</v>
      </c>
      <c r="H1926" s="198">
        <v>0</v>
      </c>
    </row>
    <row r="1927" spans="1:8" ht="18" hidden="1" customHeight="1" outlineLevel="1">
      <c r="A1927" s="4" t="s">
        <v>213</v>
      </c>
      <c r="B1927" s="195"/>
      <c r="C1927" s="196">
        <v>85</v>
      </c>
      <c r="D1927" s="196">
        <v>4</v>
      </c>
      <c r="E1927" s="196">
        <v>3</v>
      </c>
      <c r="F1927" s="197">
        <v>39484</v>
      </c>
      <c r="G1927" s="197">
        <v>5874</v>
      </c>
      <c r="H1927" s="198">
        <v>0</v>
      </c>
    </row>
    <row r="1928" spans="1:8" ht="18" hidden="1" customHeight="1" outlineLevel="1">
      <c r="A1928" s="4" t="s">
        <v>214</v>
      </c>
      <c r="B1928" s="195"/>
      <c r="C1928" s="196">
        <v>1</v>
      </c>
      <c r="D1928" s="196">
        <v>0</v>
      </c>
      <c r="E1928" s="196">
        <v>0</v>
      </c>
      <c r="F1928" s="197">
        <v>0</v>
      </c>
      <c r="G1928" s="197">
        <v>0</v>
      </c>
      <c r="H1928" s="198">
        <v>0</v>
      </c>
    </row>
    <row r="1929" spans="1:8" ht="18" hidden="1" customHeight="1" outlineLevel="1">
      <c r="A1929" s="4" t="s">
        <v>348</v>
      </c>
      <c r="B1929" s="195"/>
      <c r="C1929" s="196">
        <v>1</v>
      </c>
      <c r="D1929" s="196">
        <v>0</v>
      </c>
      <c r="E1929" s="196">
        <v>1</v>
      </c>
      <c r="F1929" s="197">
        <v>0</v>
      </c>
      <c r="G1929" s="197">
        <v>0</v>
      </c>
      <c r="H1929" s="198">
        <v>0</v>
      </c>
    </row>
    <row r="1930" spans="1:8" ht="18" hidden="1" customHeight="1" outlineLevel="1">
      <c r="A1930" s="4" t="s">
        <v>216</v>
      </c>
      <c r="B1930" s="195"/>
      <c r="C1930" s="196">
        <v>0</v>
      </c>
      <c r="D1930" s="196">
        <v>1</v>
      </c>
      <c r="E1930" s="196">
        <v>0</v>
      </c>
      <c r="F1930" s="197">
        <v>0</v>
      </c>
      <c r="G1930" s="197">
        <v>-2395.5</v>
      </c>
      <c r="H1930" s="198">
        <v>0</v>
      </c>
    </row>
    <row r="1931" spans="1:8" ht="18" hidden="1" customHeight="1" outlineLevel="1">
      <c r="A1931" s="4" t="s">
        <v>217</v>
      </c>
      <c r="B1931" s="195"/>
      <c r="C1931" s="196">
        <v>0</v>
      </c>
      <c r="D1931" s="196">
        <v>0</v>
      </c>
      <c r="E1931" s="196">
        <v>0</v>
      </c>
      <c r="F1931" s="197">
        <v>0</v>
      </c>
      <c r="G1931" s="197">
        <v>0</v>
      </c>
      <c r="H1931" s="198">
        <v>0</v>
      </c>
    </row>
    <row r="1932" spans="1:8" ht="18" hidden="1" customHeight="1" outlineLevel="1">
      <c r="A1932" s="4" t="s">
        <v>218</v>
      </c>
      <c r="B1932" s="195"/>
      <c r="C1932" s="196">
        <v>105</v>
      </c>
      <c r="D1932" s="196">
        <v>2</v>
      </c>
      <c r="E1932" s="196">
        <v>0</v>
      </c>
      <c r="F1932" s="197">
        <v>8756</v>
      </c>
      <c r="G1932" s="197">
        <v>2508</v>
      </c>
      <c r="H1932" s="198">
        <v>0</v>
      </c>
    </row>
    <row r="1933" spans="1:8" ht="18" hidden="1" customHeight="1" outlineLevel="1">
      <c r="A1933" s="4" t="s">
        <v>219</v>
      </c>
      <c r="B1933" s="195"/>
      <c r="C1933" s="196">
        <v>0</v>
      </c>
      <c r="D1933" s="196">
        <v>0</v>
      </c>
      <c r="E1933" s="196">
        <v>0</v>
      </c>
      <c r="F1933" s="197">
        <v>0</v>
      </c>
      <c r="G1933" s="197">
        <v>0</v>
      </c>
      <c r="H1933" s="198">
        <v>0</v>
      </c>
    </row>
    <row r="1934" spans="1:8" ht="18" hidden="1" customHeight="1" outlineLevel="1">
      <c r="A1934" s="4" t="s">
        <v>220</v>
      </c>
      <c r="B1934" s="195"/>
      <c r="C1934" s="196">
        <v>0</v>
      </c>
      <c r="D1934" s="196">
        <v>0</v>
      </c>
      <c r="E1934" s="196">
        <v>0</v>
      </c>
      <c r="F1934" s="197">
        <v>0</v>
      </c>
      <c r="G1934" s="197">
        <v>0</v>
      </c>
      <c r="H1934" s="198">
        <v>0</v>
      </c>
    </row>
    <row r="1935" spans="1:8" ht="18" hidden="1" customHeight="1" outlineLevel="1">
      <c r="A1935" s="4" t="s">
        <v>349</v>
      </c>
      <c r="B1935" s="195"/>
      <c r="C1935" s="196">
        <v>0</v>
      </c>
      <c r="D1935" s="196">
        <v>0</v>
      </c>
      <c r="E1935" s="196">
        <v>0</v>
      </c>
      <c r="F1935" s="197">
        <v>0</v>
      </c>
      <c r="G1935" s="197">
        <v>0</v>
      </c>
      <c r="H1935" s="198">
        <v>0</v>
      </c>
    </row>
    <row r="1936" spans="1:8" ht="18" hidden="1" customHeight="1" outlineLevel="1">
      <c r="A1936" s="4" t="s">
        <v>222</v>
      </c>
      <c r="B1936" s="195"/>
      <c r="C1936" s="196">
        <v>38</v>
      </c>
      <c r="D1936" s="196">
        <v>37</v>
      </c>
      <c r="E1936" s="196">
        <v>0</v>
      </c>
      <c r="F1936" s="197">
        <v>-153710</v>
      </c>
      <c r="G1936" s="197">
        <v>-29811</v>
      </c>
      <c r="H1936" s="198">
        <v>175351</v>
      </c>
    </row>
    <row r="1937" spans="1:8" ht="18" hidden="1" customHeight="1" outlineLevel="1">
      <c r="A1937" s="4" t="s">
        <v>223</v>
      </c>
      <c r="B1937" s="195"/>
      <c r="C1937" s="196">
        <v>0</v>
      </c>
      <c r="D1937" s="196">
        <v>0</v>
      </c>
      <c r="E1937" s="196">
        <v>0</v>
      </c>
      <c r="F1937" s="197">
        <v>0</v>
      </c>
      <c r="G1937" s="197">
        <v>0</v>
      </c>
      <c r="H1937" s="198">
        <v>0</v>
      </c>
    </row>
    <row r="1938" spans="1:8" ht="18" hidden="1" customHeight="1" outlineLevel="1">
      <c r="A1938" s="4" t="s">
        <v>224</v>
      </c>
      <c r="B1938" s="195"/>
      <c r="C1938" s="196">
        <v>0</v>
      </c>
      <c r="D1938" s="196">
        <v>0</v>
      </c>
      <c r="E1938" s="196">
        <v>0</v>
      </c>
      <c r="F1938" s="197">
        <v>0</v>
      </c>
      <c r="G1938" s="197">
        <v>0</v>
      </c>
      <c r="H1938" s="198">
        <v>0</v>
      </c>
    </row>
    <row r="1939" spans="1:8" ht="18" hidden="1" customHeight="1" outlineLevel="1">
      <c r="A1939" s="4" t="s">
        <v>225</v>
      </c>
      <c r="B1939" s="195"/>
      <c r="C1939" s="196">
        <v>0</v>
      </c>
      <c r="D1939" s="196">
        <v>0</v>
      </c>
      <c r="E1939" s="196">
        <v>0</v>
      </c>
      <c r="F1939" s="197">
        <v>0</v>
      </c>
      <c r="G1939" s="197">
        <v>0</v>
      </c>
      <c r="H1939" s="198">
        <v>0</v>
      </c>
    </row>
    <row r="1940" spans="1:8" ht="18" customHeight="1" collapsed="1">
      <c r="A1940" s="4"/>
      <c r="B1940" s="195" t="s">
        <v>431</v>
      </c>
      <c r="C1940" s="199">
        <f t="shared" ref="C1940:H1940" si="76">SUM(C1916:C1939)</f>
        <v>256</v>
      </c>
      <c r="D1940" s="199">
        <f t="shared" si="76"/>
        <v>85</v>
      </c>
      <c r="E1940" s="199">
        <f t="shared" si="76"/>
        <v>4</v>
      </c>
      <c r="F1940" s="200">
        <f t="shared" si="76"/>
        <v>364670.34</v>
      </c>
      <c r="G1940" s="200">
        <f t="shared" si="76"/>
        <v>32898.71</v>
      </c>
      <c r="H1940" s="201">
        <f t="shared" si="76"/>
        <v>175351</v>
      </c>
    </row>
    <row r="1941" spans="1:8" ht="18" hidden="1" customHeight="1" outlineLevel="1">
      <c r="A1941" s="4" t="s">
        <v>202</v>
      </c>
      <c r="B1941" s="195"/>
      <c r="C1941" s="196">
        <v>0</v>
      </c>
      <c r="D1941" s="196">
        <v>0</v>
      </c>
      <c r="E1941" s="196">
        <v>0</v>
      </c>
      <c r="F1941" s="197">
        <v>0</v>
      </c>
      <c r="G1941" s="197">
        <v>0</v>
      </c>
      <c r="H1941" s="198">
        <v>0</v>
      </c>
    </row>
    <row r="1942" spans="1:8" ht="18" hidden="1" customHeight="1" outlineLevel="1">
      <c r="A1942" s="4" t="s">
        <v>203</v>
      </c>
      <c r="B1942" s="195"/>
      <c r="C1942" s="196">
        <v>6</v>
      </c>
      <c r="D1942" s="196">
        <v>4</v>
      </c>
      <c r="E1942" s="196">
        <v>0</v>
      </c>
      <c r="F1942" s="197">
        <v>0</v>
      </c>
      <c r="G1942" s="197">
        <v>88366.14</v>
      </c>
      <c r="H1942" s="198">
        <v>0</v>
      </c>
    </row>
    <row r="1943" spans="1:8" ht="18" hidden="1" customHeight="1" outlineLevel="1">
      <c r="A1943" s="4" t="s">
        <v>204</v>
      </c>
      <c r="B1943" s="195"/>
      <c r="C1943" s="196">
        <v>1</v>
      </c>
      <c r="D1943" s="196">
        <v>0</v>
      </c>
      <c r="E1943" s="196">
        <v>0</v>
      </c>
      <c r="F1943" s="197">
        <v>-281.2</v>
      </c>
      <c r="G1943" s="197">
        <v>3975.6</v>
      </c>
      <c r="H1943" s="198">
        <v>0</v>
      </c>
    </row>
    <row r="1944" spans="1:8" ht="18" hidden="1" customHeight="1" outlineLevel="1">
      <c r="A1944" s="4" t="s">
        <v>205</v>
      </c>
      <c r="B1944" s="195"/>
      <c r="C1944" s="196">
        <v>0</v>
      </c>
      <c r="D1944" s="196">
        <v>0</v>
      </c>
      <c r="E1944" s="196">
        <v>0</v>
      </c>
      <c r="F1944" s="197">
        <v>0</v>
      </c>
      <c r="G1944" s="197">
        <v>0</v>
      </c>
      <c r="H1944" s="198">
        <v>0</v>
      </c>
    </row>
    <row r="1945" spans="1:8" ht="18" hidden="1" customHeight="1" outlineLevel="1">
      <c r="A1945" s="4" t="s">
        <v>206</v>
      </c>
      <c r="B1945" s="195"/>
      <c r="C1945" s="196">
        <v>0</v>
      </c>
      <c r="D1945" s="196">
        <v>0</v>
      </c>
      <c r="E1945" s="196">
        <v>0</v>
      </c>
      <c r="F1945" s="197">
        <v>0</v>
      </c>
      <c r="G1945" s="197">
        <v>0</v>
      </c>
      <c r="H1945" s="198">
        <v>0</v>
      </c>
    </row>
    <row r="1946" spans="1:8" ht="18" hidden="1" customHeight="1" outlineLevel="1">
      <c r="A1946" s="4" t="s">
        <v>207</v>
      </c>
      <c r="B1946" s="195"/>
      <c r="C1946" s="196">
        <v>0</v>
      </c>
      <c r="D1946" s="196">
        <v>0</v>
      </c>
      <c r="E1946" s="196">
        <v>0</v>
      </c>
      <c r="F1946" s="197">
        <v>0</v>
      </c>
      <c r="G1946" s="197">
        <v>0</v>
      </c>
      <c r="H1946" s="198">
        <v>0</v>
      </c>
    </row>
    <row r="1947" spans="1:8" ht="18" hidden="1" customHeight="1" outlineLevel="1">
      <c r="A1947" s="4" t="s">
        <v>208</v>
      </c>
      <c r="B1947" s="195"/>
      <c r="C1947" s="196">
        <v>0</v>
      </c>
      <c r="D1947" s="196">
        <v>0</v>
      </c>
      <c r="E1947" s="196">
        <v>0</v>
      </c>
      <c r="F1947" s="197">
        <v>0</v>
      </c>
      <c r="G1947" s="197">
        <v>0</v>
      </c>
      <c r="H1947" s="198">
        <v>0</v>
      </c>
    </row>
    <row r="1948" spans="1:8" ht="18" hidden="1" customHeight="1" outlineLevel="1">
      <c r="A1948" s="4" t="s">
        <v>209</v>
      </c>
      <c r="B1948" s="195"/>
      <c r="C1948" s="196">
        <v>1</v>
      </c>
      <c r="D1948" s="196">
        <v>0</v>
      </c>
      <c r="E1948" s="196">
        <v>0</v>
      </c>
      <c r="F1948" s="197">
        <v>7763</v>
      </c>
      <c r="G1948" s="197">
        <v>0</v>
      </c>
      <c r="H1948" s="198">
        <v>0</v>
      </c>
    </row>
    <row r="1949" spans="1:8" ht="18" hidden="1" customHeight="1" outlineLevel="1">
      <c r="A1949" s="4" t="s">
        <v>210</v>
      </c>
      <c r="B1949" s="195"/>
      <c r="C1949" s="196">
        <v>1</v>
      </c>
      <c r="D1949" s="196">
        <v>0</v>
      </c>
      <c r="E1949" s="196">
        <v>0</v>
      </c>
      <c r="F1949" s="197">
        <v>0</v>
      </c>
      <c r="G1949" s="197">
        <v>0</v>
      </c>
      <c r="H1949" s="198">
        <v>0</v>
      </c>
    </row>
    <row r="1950" spans="1:8" ht="18" hidden="1" customHeight="1" outlineLevel="1">
      <c r="A1950" s="4" t="s">
        <v>211</v>
      </c>
      <c r="B1950" s="195"/>
      <c r="C1950" s="196">
        <v>21</v>
      </c>
      <c r="D1950" s="196">
        <v>15</v>
      </c>
      <c r="E1950" s="196">
        <v>0</v>
      </c>
      <c r="F1950" s="197">
        <v>112880</v>
      </c>
      <c r="G1950" s="197">
        <v>73237.179999999993</v>
      </c>
      <c r="H1950" s="198">
        <v>0</v>
      </c>
    </row>
    <row r="1951" spans="1:8" ht="18" hidden="1" customHeight="1" outlineLevel="1">
      <c r="A1951" s="4" t="s">
        <v>212</v>
      </c>
      <c r="B1951" s="195"/>
      <c r="C1951" s="196">
        <v>2</v>
      </c>
      <c r="D1951" s="196">
        <v>0</v>
      </c>
      <c r="E1951" s="196">
        <v>0</v>
      </c>
      <c r="F1951" s="197">
        <v>0</v>
      </c>
      <c r="G1951" s="197">
        <v>3000</v>
      </c>
      <c r="H1951" s="198">
        <v>0</v>
      </c>
    </row>
    <row r="1952" spans="1:8" ht="18" hidden="1" customHeight="1" outlineLevel="1">
      <c r="A1952" s="4" t="s">
        <v>213</v>
      </c>
      <c r="B1952" s="195"/>
      <c r="C1952" s="196">
        <v>136</v>
      </c>
      <c r="D1952" s="196">
        <v>2</v>
      </c>
      <c r="E1952" s="196">
        <v>9</v>
      </c>
      <c r="F1952" s="197">
        <v>30742</v>
      </c>
      <c r="G1952" s="197">
        <v>214131</v>
      </c>
      <c r="H1952" s="198">
        <v>0</v>
      </c>
    </row>
    <row r="1953" spans="1:8" ht="18" hidden="1" customHeight="1" outlineLevel="1">
      <c r="A1953" s="4" t="s">
        <v>214</v>
      </c>
      <c r="B1953" s="195"/>
      <c r="C1953" s="196">
        <v>0</v>
      </c>
      <c r="D1953" s="196">
        <v>0</v>
      </c>
      <c r="E1953" s="196">
        <v>0</v>
      </c>
      <c r="F1953" s="197">
        <v>0</v>
      </c>
      <c r="G1953" s="197">
        <v>33042.396470399995</v>
      </c>
      <c r="H1953" s="198">
        <v>0</v>
      </c>
    </row>
    <row r="1954" spans="1:8" ht="18" hidden="1" customHeight="1" outlineLevel="1">
      <c r="A1954" s="4" t="s">
        <v>348</v>
      </c>
      <c r="B1954" s="195"/>
      <c r="C1954" s="196">
        <v>0</v>
      </c>
      <c r="D1954" s="196">
        <v>0</v>
      </c>
      <c r="E1954" s="196">
        <v>0</v>
      </c>
      <c r="F1954" s="197">
        <v>0</v>
      </c>
      <c r="G1954" s="197">
        <v>0</v>
      </c>
      <c r="H1954" s="198">
        <v>0</v>
      </c>
    </row>
    <row r="1955" spans="1:8" ht="18" hidden="1" customHeight="1" outlineLevel="1">
      <c r="A1955" s="4" t="s">
        <v>216</v>
      </c>
      <c r="B1955" s="195"/>
      <c r="C1955" s="196">
        <v>0</v>
      </c>
      <c r="D1955" s="196">
        <v>0</v>
      </c>
      <c r="E1955" s="196">
        <v>0</v>
      </c>
      <c r="F1955" s="197">
        <v>0</v>
      </c>
      <c r="G1955" s="197">
        <v>0</v>
      </c>
      <c r="H1955" s="198">
        <v>0</v>
      </c>
    </row>
    <row r="1956" spans="1:8" ht="18" hidden="1" customHeight="1" outlineLevel="1">
      <c r="A1956" s="4" t="s">
        <v>217</v>
      </c>
      <c r="B1956" s="195"/>
      <c r="C1956" s="196">
        <v>0</v>
      </c>
      <c r="D1956" s="196">
        <v>0</v>
      </c>
      <c r="E1956" s="196">
        <v>0</v>
      </c>
      <c r="F1956" s="197">
        <v>0</v>
      </c>
      <c r="G1956" s="197">
        <v>0</v>
      </c>
      <c r="H1956" s="198">
        <v>0</v>
      </c>
    </row>
    <row r="1957" spans="1:8" ht="18" hidden="1" customHeight="1" outlineLevel="1">
      <c r="A1957" s="4" t="s">
        <v>218</v>
      </c>
      <c r="B1957" s="195"/>
      <c r="C1957" s="196">
        <v>6</v>
      </c>
      <c r="D1957" s="196">
        <v>4</v>
      </c>
      <c r="E1957" s="196">
        <v>0</v>
      </c>
      <c r="F1957" s="197">
        <v>54580</v>
      </c>
      <c r="G1957" s="197">
        <v>442736</v>
      </c>
      <c r="H1957" s="198">
        <v>0</v>
      </c>
    </row>
    <row r="1958" spans="1:8" ht="18" hidden="1" customHeight="1" outlineLevel="1">
      <c r="A1958" s="4" t="s">
        <v>219</v>
      </c>
      <c r="B1958" s="195"/>
      <c r="C1958" s="196">
        <v>5</v>
      </c>
      <c r="D1958" s="196">
        <v>1</v>
      </c>
      <c r="E1958" s="196">
        <v>2</v>
      </c>
      <c r="F1958" s="197">
        <v>0</v>
      </c>
      <c r="G1958" s="197">
        <v>16996</v>
      </c>
      <c r="H1958" s="198">
        <v>-5000</v>
      </c>
    </row>
    <row r="1959" spans="1:8" ht="18" hidden="1" customHeight="1" outlineLevel="1">
      <c r="A1959" s="4" t="s">
        <v>220</v>
      </c>
      <c r="B1959" s="195"/>
      <c r="C1959" s="196">
        <v>0</v>
      </c>
      <c r="D1959" s="196">
        <v>0</v>
      </c>
      <c r="E1959" s="196">
        <v>0</v>
      </c>
      <c r="F1959" s="197">
        <v>0</v>
      </c>
      <c r="G1959" s="197">
        <v>0</v>
      </c>
      <c r="H1959" s="198">
        <v>0</v>
      </c>
    </row>
    <row r="1960" spans="1:8" ht="18" hidden="1" customHeight="1" outlineLevel="1">
      <c r="A1960" s="4" t="s">
        <v>349</v>
      </c>
      <c r="B1960" s="195"/>
      <c r="C1960" s="196">
        <v>0</v>
      </c>
      <c r="D1960" s="196">
        <v>0</v>
      </c>
      <c r="E1960" s="196">
        <v>0</v>
      </c>
      <c r="F1960" s="197">
        <v>0</v>
      </c>
      <c r="G1960" s="197">
        <v>0</v>
      </c>
      <c r="H1960" s="198">
        <v>0</v>
      </c>
    </row>
    <row r="1961" spans="1:8" ht="18" hidden="1" customHeight="1" outlineLevel="1">
      <c r="A1961" s="4" t="s">
        <v>222</v>
      </c>
      <c r="B1961" s="195"/>
      <c r="C1961" s="196">
        <v>0</v>
      </c>
      <c r="D1961" s="196">
        <v>0</v>
      </c>
      <c r="E1961" s="196">
        <v>0</v>
      </c>
      <c r="F1961" s="197">
        <v>0</v>
      </c>
      <c r="G1961" s="197">
        <v>0</v>
      </c>
      <c r="H1961" s="198">
        <v>0</v>
      </c>
    </row>
    <row r="1962" spans="1:8" ht="18" hidden="1" customHeight="1" outlineLevel="1">
      <c r="A1962" s="4" t="s">
        <v>223</v>
      </c>
      <c r="B1962" s="195"/>
      <c r="C1962" s="196">
        <v>0</v>
      </c>
      <c r="D1962" s="196">
        <v>0</v>
      </c>
      <c r="E1962" s="196">
        <v>0</v>
      </c>
      <c r="F1962" s="197">
        <v>0</v>
      </c>
      <c r="G1962" s="197">
        <v>0</v>
      </c>
      <c r="H1962" s="198">
        <v>0</v>
      </c>
    </row>
    <row r="1963" spans="1:8" ht="18" hidden="1" customHeight="1" outlineLevel="1">
      <c r="A1963" s="4" t="s">
        <v>224</v>
      </c>
      <c r="B1963" s="195"/>
      <c r="C1963" s="196">
        <v>0</v>
      </c>
      <c r="D1963" s="196">
        <v>0</v>
      </c>
      <c r="E1963" s="196">
        <v>0</v>
      </c>
      <c r="F1963" s="197">
        <v>0</v>
      </c>
      <c r="G1963" s="197">
        <v>0</v>
      </c>
      <c r="H1963" s="198">
        <v>0</v>
      </c>
    </row>
    <row r="1964" spans="1:8" ht="18" hidden="1" customHeight="1" outlineLevel="1">
      <c r="A1964" s="4" t="s">
        <v>225</v>
      </c>
      <c r="B1964" s="195"/>
      <c r="C1964" s="196">
        <v>3</v>
      </c>
      <c r="D1964" s="196">
        <v>3</v>
      </c>
      <c r="E1964" s="196">
        <v>0</v>
      </c>
      <c r="F1964" s="197">
        <v>351187</v>
      </c>
      <c r="G1964" s="197">
        <v>118789</v>
      </c>
      <c r="H1964" s="198">
        <v>0</v>
      </c>
    </row>
    <row r="1965" spans="1:8" ht="18" customHeight="1" collapsed="1">
      <c r="A1965" s="4"/>
      <c r="B1965" s="195" t="s">
        <v>432</v>
      </c>
      <c r="C1965" s="199">
        <f t="shared" ref="C1965:H1965" si="77">SUM(C1941:C1964)</f>
        <v>182</v>
      </c>
      <c r="D1965" s="199">
        <f t="shared" si="77"/>
        <v>29</v>
      </c>
      <c r="E1965" s="199">
        <f t="shared" si="77"/>
        <v>11</v>
      </c>
      <c r="F1965" s="200">
        <f t="shared" si="77"/>
        <v>556870.80000000005</v>
      </c>
      <c r="G1965" s="200">
        <f t="shared" si="77"/>
        <v>994273.31647039996</v>
      </c>
      <c r="H1965" s="201">
        <f t="shared" si="77"/>
        <v>-5000</v>
      </c>
    </row>
    <row r="1966" spans="1:8" ht="18" customHeight="1">
      <c r="B1966" s="203" t="s">
        <v>433</v>
      </c>
      <c r="C1966" s="204"/>
      <c r="D1966" s="204"/>
      <c r="E1966" s="204"/>
      <c r="F1966" s="193"/>
      <c r="G1966" s="193"/>
      <c r="H1966" s="194"/>
    </row>
    <row r="1967" spans="1:8" ht="18" hidden="1" customHeight="1" outlineLevel="1">
      <c r="A1967" s="4" t="s">
        <v>202</v>
      </c>
      <c r="B1967" s="195"/>
      <c r="C1967" s="196">
        <v>0</v>
      </c>
      <c r="D1967" s="196">
        <v>0</v>
      </c>
      <c r="E1967" s="196">
        <v>0</v>
      </c>
      <c r="F1967" s="197">
        <v>0</v>
      </c>
      <c r="G1967" s="197">
        <v>0</v>
      </c>
      <c r="H1967" s="198">
        <v>0</v>
      </c>
    </row>
    <row r="1968" spans="1:8" ht="18" hidden="1" customHeight="1" outlineLevel="1">
      <c r="A1968" s="4" t="s">
        <v>203</v>
      </c>
      <c r="B1968" s="195"/>
      <c r="C1968" s="196">
        <v>0</v>
      </c>
      <c r="D1968" s="196">
        <v>0</v>
      </c>
      <c r="E1968" s="196">
        <v>0</v>
      </c>
      <c r="F1968" s="197">
        <v>0</v>
      </c>
      <c r="G1968" s="197">
        <v>0</v>
      </c>
      <c r="H1968" s="198">
        <v>0</v>
      </c>
    </row>
    <row r="1969" spans="1:8" ht="18" hidden="1" customHeight="1" outlineLevel="1">
      <c r="A1969" s="4" t="s">
        <v>204</v>
      </c>
      <c r="B1969" s="195"/>
      <c r="C1969" s="196">
        <v>0</v>
      </c>
      <c r="D1969" s="196">
        <v>0</v>
      </c>
      <c r="E1969" s="196">
        <v>0</v>
      </c>
      <c r="F1969" s="197">
        <v>0</v>
      </c>
      <c r="G1969" s="197">
        <v>0</v>
      </c>
      <c r="H1969" s="198">
        <v>0</v>
      </c>
    </row>
    <row r="1970" spans="1:8" ht="18" hidden="1" customHeight="1" outlineLevel="1">
      <c r="A1970" s="4" t="s">
        <v>205</v>
      </c>
      <c r="B1970" s="195"/>
      <c r="C1970" s="196">
        <v>0</v>
      </c>
      <c r="D1970" s="196">
        <v>0</v>
      </c>
      <c r="E1970" s="196">
        <v>0</v>
      </c>
      <c r="F1970" s="197">
        <v>0</v>
      </c>
      <c r="G1970" s="197">
        <v>0</v>
      </c>
      <c r="H1970" s="198">
        <v>0</v>
      </c>
    </row>
    <row r="1971" spans="1:8" ht="18" hidden="1" customHeight="1" outlineLevel="1">
      <c r="A1971" s="4" t="s">
        <v>206</v>
      </c>
      <c r="B1971" s="195"/>
      <c r="C1971" s="196">
        <v>0</v>
      </c>
      <c r="D1971" s="196">
        <v>0</v>
      </c>
      <c r="E1971" s="196">
        <v>0</v>
      </c>
      <c r="F1971" s="197">
        <v>0</v>
      </c>
      <c r="G1971" s="197">
        <v>0</v>
      </c>
      <c r="H1971" s="198">
        <v>0</v>
      </c>
    </row>
    <row r="1972" spans="1:8" ht="18" hidden="1" customHeight="1" outlineLevel="1">
      <c r="A1972" s="4" t="s">
        <v>207</v>
      </c>
      <c r="B1972" s="195"/>
      <c r="C1972" s="196">
        <v>0</v>
      </c>
      <c r="D1972" s="196">
        <v>0</v>
      </c>
      <c r="E1972" s="196">
        <v>0</v>
      </c>
      <c r="F1972" s="197">
        <v>0</v>
      </c>
      <c r="G1972" s="197">
        <v>0</v>
      </c>
      <c r="H1972" s="198">
        <v>0</v>
      </c>
    </row>
    <row r="1973" spans="1:8" ht="18" hidden="1" customHeight="1" outlineLevel="1">
      <c r="A1973" s="4" t="s">
        <v>208</v>
      </c>
      <c r="B1973" s="195"/>
      <c r="C1973" s="196">
        <v>0</v>
      </c>
      <c r="D1973" s="196">
        <v>0</v>
      </c>
      <c r="E1973" s="196">
        <v>0</v>
      </c>
      <c r="F1973" s="197">
        <v>0</v>
      </c>
      <c r="G1973" s="197">
        <v>0</v>
      </c>
      <c r="H1973" s="198">
        <v>0</v>
      </c>
    </row>
    <row r="1974" spans="1:8" ht="18" hidden="1" customHeight="1" outlineLevel="1">
      <c r="A1974" s="4" t="s">
        <v>209</v>
      </c>
      <c r="B1974" s="195"/>
      <c r="C1974" s="196">
        <v>1</v>
      </c>
      <c r="D1974" s="196">
        <v>1</v>
      </c>
      <c r="E1974" s="196">
        <v>0</v>
      </c>
      <c r="F1974" s="197">
        <v>0</v>
      </c>
      <c r="G1974" s="197">
        <v>34.5</v>
      </c>
      <c r="H1974" s="198">
        <v>0</v>
      </c>
    </row>
    <row r="1975" spans="1:8" ht="18" hidden="1" customHeight="1" outlineLevel="1">
      <c r="A1975" s="4" t="s">
        <v>210</v>
      </c>
      <c r="B1975" s="195"/>
      <c r="C1975" s="196">
        <v>0</v>
      </c>
      <c r="D1975" s="196">
        <v>0</v>
      </c>
      <c r="E1975" s="196">
        <v>0</v>
      </c>
      <c r="F1975" s="197">
        <v>0</v>
      </c>
      <c r="G1975" s="197">
        <v>0</v>
      </c>
      <c r="H1975" s="198">
        <v>0</v>
      </c>
    </row>
    <row r="1976" spans="1:8" ht="18" hidden="1" customHeight="1" outlineLevel="1">
      <c r="A1976" s="4" t="s">
        <v>211</v>
      </c>
      <c r="B1976" s="195"/>
      <c r="C1976" s="196">
        <v>4</v>
      </c>
      <c r="D1976" s="196">
        <v>1</v>
      </c>
      <c r="E1976" s="196">
        <v>0</v>
      </c>
      <c r="F1976" s="197">
        <v>3000</v>
      </c>
      <c r="G1976" s="197">
        <v>42.5</v>
      </c>
      <c r="H1976" s="198">
        <v>0</v>
      </c>
    </row>
    <row r="1977" spans="1:8" ht="18" hidden="1" customHeight="1" outlineLevel="1">
      <c r="A1977" s="4" t="s">
        <v>212</v>
      </c>
      <c r="B1977" s="195"/>
      <c r="C1977" s="196">
        <v>0</v>
      </c>
      <c r="D1977" s="196">
        <v>0</v>
      </c>
      <c r="E1977" s="196">
        <v>0</v>
      </c>
      <c r="F1977" s="197">
        <v>0</v>
      </c>
      <c r="G1977" s="197">
        <v>0</v>
      </c>
      <c r="H1977" s="198">
        <v>0</v>
      </c>
    </row>
    <row r="1978" spans="1:8" ht="18" hidden="1" customHeight="1" outlineLevel="1">
      <c r="A1978" s="4" t="s">
        <v>213</v>
      </c>
      <c r="B1978" s="195"/>
      <c r="C1978" s="196">
        <v>15</v>
      </c>
      <c r="D1978" s="196">
        <v>7</v>
      </c>
      <c r="E1978" s="196">
        <v>0</v>
      </c>
      <c r="F1978" s="197">
        <v>182537.44</v>
      </c>
      <c r="G1978" s="197">
        <v>27979</v>
      </c>
      <c r="H1978" s="198">
        <v>0</v>
      </c>
    </row>
    <row r="1979" spans="1:8" ht="18" hidden="1" customHeight="1" outlineLevel="1">
      <c r="A1979" s="4" t="s">
        <v>214</v>
      </c>
      <c r="B1979" s="195"/>
      <c r="C1979" s="196">
        <v>0</v>
      </c>
      <c r="D1979" s="196">
        <v>0</v>
      </c>
      <c r="E1979" s="196">
        <v>0</v>
      </c>
      <c r="F1979" s="197">
        <v>0</v>
      </c>
      <c r="G1979" s="197">
        <v>0</v>
      </c>
      <c r="H1979" s="198">
        <v>0</v>
      </c>
    </row>
    <row r="1980" spans="1:8" ht="18" hidden="1" customHeight="1" outlineLevel="1">
      <c r="A1980" s="4" t="s">
        <v>348</v>
      </c>
      <c r="B1980" s="195"/>
      <c r="C1980" s="196">
        <v>0</v>
      </c>
      <c r="D1980" s="196">
        <v>0</v>
      </c>
      <c r="E1980" s="196">
        <v>0</v>
      </c>
      <c r="F1980" s="197">
        <v>0</v>
      </c>
      <c r="G1980" s="197">
        <v>0</v>
      </c>
      <c r="H1980" s="198">
        <v>0</v>
      </c>
    </row>
    <row r="1981" spans="1:8" ht="18" hidden="1" customHeight="1" outlineLevel="1">
      <c r="A1981" s="4" t="s">
        <v>216</v>
      </c>
      <c r="B1981" s="195"/>
      <c r="C1981" s="196">
        <v>0</v>
      </c>
      <c r="D1981" s="196">
        <v>0</v>
      </c>
      <c r="E1981" s="196">
        <v>0</v>
      </c>
      <c r="F1981" s="197">
        <v>0</v>
      </c>
      <c r="G1981" s="197">
        <v>0</v>
      </c>
      <c r="H1981" s="198">
        <v>0</v>
      </c>
    </row>
    <row r="1982" spans="1:8" ht="18" hidden="1" customHeight="1" outlineLevel="1">
      <c r="A1982" s="4" t="s">
        <v>217</v>
      </c>
      <c r="B1982" s="195"/>
      <c r="C1982" s="196">
        <v>0</v>
      </c>
      <c r="D1982" s="196">
        <v>0</v>
      </c>
      <c r="E1982" s="196">
        <v>0</v>
      </c>
      <c r="F1982" s="197">
        <v>0</v>
      </c>
      <c r="G1982" s="197">
        <v>0</v>
      </c>
      <c r="H1982" s="198">
        <v>0</v>
      </c>
    </row>
    <row r="1983" spans="1:8" ht="18" hidden="1" customHeight="1" outlineLevel="1">
      <c r="A1983" s="4" t="s">
        <v>218</v>
      </c>
      <c r="B1983" s="195"/>
      <c r="C1983" s="196">
        <v>0</v>
      </c>
      <c r="D1983" s="196">
        <v>0</v>
      </c>
      <c r="E1983" s="196">
        <v>0</v>
      </c>
      <c r="F1983" s="197">
        <v>0</v>
      </c>
      <c r="G1983" s="197">
        <v>0</v>
      </c>
      <c r="H1983" s="198">
        <v>0</v>
      </c>
    </row>
    <row r="1984" spans="1:8" ht="18" hidden="1" customHeight="1" outlineLevel="1">
      <c r="A1984" s="4" t="s">
        <v>219</v>
      </c>
      <c r="B1984" s="195"/>
      <c r="C1984" s="196">
        <v>0</v>
      </c>
      <c r="D1984" s="196">
        <v>0</v>
      </c>
      <c r="E1984" s="196">
        <v>0</v>
      </c>
      <c r="F1984" s="197">
        <v>0</v>
      </c>
      <c r="G1984" s="197">
        <v>0</v>
      </c>
      <c r="H1984" s="198">
        <v>0</v>
      </c>
    </row>
    <row r="1985" spans="1:8" ht="18" hidden="1" customHeight="1" outlineLevel="1">
      <c r="A1985" s="4" t="s">
        <v>220</v>
      </c>
      <c r="B1985" s="195"/>
      <c r="C1985" s="196">
        <v>0</v>
      </c>
      <c r="D1985" s="196">
        <v>0</v>
      </c>
      <c r="E1985" s="196">
        <v>0</v>
      </c>
      <c r="F1985" s="197">
        <v>0</v>
      </c>
      <c r="G1985" s="197">
        <v>0</v>
      </c>
      <c r="H1985" s="198">
        <v>0</v>
      </c>
    </row>
    <row r="1986" spans="1:8" ht="18" hidden="1" customHeight="1" outlineLevel="1">
      <c r="A1986" s="4" t="s">
        <v>349</v>
      </c>
      <c r="B1986" s="195"/>
      <c r="C1986" s="196">
        <v>0</v>
      </c>
      <c r="D1986" s="196">
        <v>0</v>
      </c>
      <c r="E1986" s="196">
        <v>0</v>
      </c>
      <c r="F1986" s="197">
        <v>0</v>
      </c>
      <c r="G1986" s="197">
        <v>0</v>
      </c>
      <c r="H1986" s="198">
        <v>0</v>
      </c>
    </row>
    <row r="1987" spans="1:8" ht="18" hidden="1" customHeight="1" outlineLevel="1">
      <c r="A1987" s="4" t="s">
        <v>222</v>
      </c>
      <c r="B1987" s="195"/>
      <c r="C1987" s="196">
        <v>0</v>
      </c>
      <c r="D1987" s="196">
        <v>0</v>
      </c>
      <c r="E1987" s="196">
        <v>0</v>
      </c>
      <c r="F1987" s="197">
        <v>0</v>
      </c>
      <c r="G1987" s="197">
        <v>0</v>
      </c>
      <c r="H1987" s="198">
        <v>0</v>
      </c>
    </row>
    <row r="1988" spans="1:8" ht="18" hidden="1" customHeight="1" outlineLevel="1">
      <c r="A1988" s="4" t="s">
        <v>223</v>
      </c>
      <c r="B1988" s="195"/>
      <c r="C1988" s="196">
        <v>0</v>
      </c>
      <c r="D1988" s="196">
        <v>0</v>
      </c>
      <c r="E1988" s="196">
        <v>0</v>
      </c>
      <c r="F1988" s="197">
        <v>0</v>
      </c>
      <c r="G1988" s="197">
        <v>0</v>
      </c>
      <c r="H1988" s="198">
        <v>0</v>
      </c>
    </row>
    <row r="1989" spans="1:8" ht="18" hidden="1" customHeight="1" outlineLevel="1">
      <c r="A1989" s="4" t="s">
        <v>224</v>
      </c>
      <c r="B1989" s="195"/>
      <c r="C1989" s="196">
        <v>0</v>
      </c>
      <c r="D1989" s="196">
        <v>0</v>
      </c>
      <c r="E1989" s="196">
        <v>0</v>
      </c>
      <c r="F1989" s="197">
        <v>0</v>
      </c>
      <c r="G1989" s="197">
        <v>0</v>
      </c>
      <c r="H1989" s="198">
        <v>0</v>
      </c>
    </row>
    <row r="1990" spans="1:8" ht="18" hidden="1" customHeight="1" outlineLevel="1">
      <c r="A1990" s="4" t="s">
        <v>225</v>
      </c>
      <c r="B1990" s="195"/>
      <c r="C1990" s="196">
        <v>0</v>
      </c>
      <c r="D1990" s="196">
        <v>0</v>
      </c>
      <c r="E1990" s="196">
        <v>0</v>
      </c>
      <c r="F1990" s="197">
        <v>0</v>
      </c>
      <c r="G1990" s="197">
        <v>0</v>
      </c>
      <c r="H1990" s="198">
        <v>0</v>
      </c>
    </row>
    <row r="1991" spans="1:8" collapsed="1">
      <c r="A1991" s="4"/>
      <c r="B1991" s="195" t="s">
        <v>434</v>
      </c>
      <c r="C1991" s="199">
        <f t="shared" ref="C1991:H1991" si="78">SUM(C1967:C1990)</f>
        <v>20</v>
      </c>
      <c r="D1991" s="199">
        <f t="shared" si="78"/>
        <v>9</v>
      </c>
      <c r="E1991" s="199">
        <f t="shared" si="78"/>
        <v>0</v>
      </c>
      <c r="F1991" s="200">
        <f t="shared" si="78"/>
        <v>185537.44</v>
      </c>
      <c r="G1991" s="200">
        <f t="shared" si="78"/>
        <v>28056</v>
      </c>
      <c r="H1991" s="201">
        <f t="shared" si="78"/>
        <v>0</v>
      </c>
    </row>
    <row r="1992" spans="1:8" ht="18" customHeight="1">
      <c r="B1992" s="203" t="s">
        <v>435</v>
      </c>
      <c r="C1992" s="204"/>
      <c r="D1992" s="204"/>
      <c r="E1992" s="204"/>
      <c r="F1992" s="193"/>
      <c r="G1992" s="193"/>
      <c r="H1992" s="194"/>
    </row>
    <row r="1993" spans="1:8" ht="18" hidden="1" customHeight="1" outlineLevel="1">
      <c r="A1993" s="4" t="s">
        <v>202</v>
      </c>
      <c r="B1993" s="195"/>
      <c r="C1993" s="196">
        <v>0</v>
      </c>
      <c r="D1993" s="196">
        <v>0</v>
      </c>
      <c r="E1993" s="196">
        <v>0</v>
      </c>
      <c r="F1993" s="197">
        <v>0</v>
      </c>
      <c r="G1993" s="197">
        <v>0</v>
      </c>
      <c r="H1993" s="198">
        <v>0</v>
      </c>
    </row>
    <row r="1994" spans="1:8" ht="18" hidden="1" customHeight="1" outlineLevel="1">
      <c r="A1994" s="4" t="s">
        <v>203</v>
      </c>
      <c r="B1994" s="195"/>
      <c r="C1994" s="196">
        <v>37</v>
      </c>
      <c r="D1994" s="196">
        <v>37</v>
      </c>
      <c r="E1994" s="196">
        <v>0</v>
      </c>
      <c r="F1994" s="197">
        <v>81762.92</v>
      </c>
      <c r="G1994" s="197">
        <v>2644.8099999999995</v>
      </c>
      <c r="H1994" s="198">
        <v>0</v>
      </c>
    </row>
    <row r="1995" spans="1:8" ht="18" hidden="1" customHeight="1" outlineLevel="1">
      <c r="A1995" s="4" t="s">
        <v>204</v>
      </c>
      <c r="B1995" s="195"/>
      <c r="C1995" s="196">
        <v>17</v>
      </c>
      <c r="D1995" s="196">
        <v>15</v>
      </c>
      <c r="E1995" s="196">
        <v>0</v>
      </c>
      <c r="F1995" s="197">
        <v>350291.20000000001</v>
      </c>
      <c r="G1995" s="197">
        <v>279262.84999999998</v>
      </c>
      <c r="H1995" s="198">
        <v>0</v>
      </c>
    </row>
    <row r="1996" spans="1:8" ht="18" hidden="1" customHeight="1" outlineLevel="1">
      <c r="A1996" s="4" t="s">
        <v>205</v>
      </c>
      <c r="B1996" s="195"/>
      <c r="C1996" s="196">
        <v>0</v>
      </c>
      <c r="D1996" s="196">
        <v>0</v>
      </c>
      <c r="E1996" s="196">
        <v>0</v>
      </c>
      <c r="F1996" s="197">
        <v>0</v>
      </c>
      <c r="G1996" s="197">
        <v>0</v>
      </c>
      <c r="H1996" s="198">
        <v>0</v>
      </c>
    </row>
    <row r="1997" spans="1:8" ht="18" hidden="1" customHeight="1" outlineLevel="1">
      <c r="A1997" s="4" t="s">
        <v>206</v>
      </c>
      <c r="B1997" s="195"/>
      <c r="C1997" s="196">
        <v>0</v>
      </c>
      <c r="D1997" s="196">
        <v>0</v>
      </c>
      <c r="E1997" s="196">
        <v>0</v>
      </c>
      <c r="F1997" s="197">
        <v>0</v>
      </c>
      <c r="G1997" s="197">
        <v>0</v>
      </c>
      <c r="H1997" s="198">
        <v>0</v>
      </c>
    </row>
    <row r="1998" spans="1:8" ht="18" hidden="1" customHeight="1" outlineLevel="1">
      <c r="A1998" s="4" t="s">
        <v>207</v>
      </c>
      <c r="B1998" s="195"/>
      <c r="C1998" s="196">
        <v>0</v>
      </c>
      <c r="D1998" s="196">
        <v>0</v>
      </c>
      <c r="E1998" s="196">
        <v>0</v>
      </c>
      <c r="F1998" s="197">
        <v>0</v>
      </c>
      <c r="G1998" s="197">
        <v>0</v>
      </c>
      <c r="H1998" s="198">
        <v>0</v>
      </c>
    </row>
    <row r="1999" spans="1:8" ht="18" hidden="1" customHeight="1" outlineLevel="1">
      <c r="A1999" s="4" t="s">
        <v>208</v>
      </c>
      <c r="B1999" s="195"/>
      <c r="C1999" s="196">
        <v>0</v>
      </c>
      <c r="D1999" s="196">
        <v>0</v>
      </c>
      <c r="E1999" s="196">
        <v>0</v>
      </c>
      <c r="F1999" s="197">
        <v>0</v>
      </c>
      <c r="G1999" s="197">
        <v>0</v>
      </c>
      <c r="H1999" s="198">
        <v>0</v>
      </c>
    </row>
    <row r="2000" spans="1:8" ht="18" hidden="1" customHeight="1" outlineLevel="1">
      <c r="A2000" s="4" t="s">
        <v>209</v>
      </c>
      <c r="B2000" s="195"/>
      <c r="C2000" s="196">
        <v>10</v>
      </c>
      <c r="D2000" s="196">
        <v>10</v>
      </c>
      <c r="E2000" s="196">
        <v>0</v>
      </c>
      <c r="F2000" s="197">
        <v>14731</v>
      </c>
      <c r="G2000" s="197">
        <v>5956</v>
      </c>
      <c r="H2000" s="198">
        <v>0</v>
      </c>
    </row>
    <row r="2001" spans="1:8" ht="18" hidden="1" customHeight="1" outlineLevel="1">
      <c r="A2001" s="4" t="s">
        <v>210</v>
      </c>
      <c r="B2001" s="195"/>
      <c r="C2001" s="196">
        <v>0</v>
      </c>
      <c r="D2001" s="196">
        <v>0</v>
      </c>
      <c r="E2001" s="196">
        <v>0</v>
      </c>
      <c r="F2001" s="197">
        <v>0</v>
      </c>
      <c r="G2001" s="197">
        <v>0</v>
      </c>
      <c r="H2001" s="198">
        <v>0</v>
      </c>
    </row>
    <row r="2002" spans="1:8" ht="18" hidden="1" customHeight="1" outlineLevel="1">
      <c r="A2002" s="4" t="s">
        <v>211</v>
      </c>
      <c r="B2002" s="195"/>
      <c r="C2002" s="196">
        <v>57</v>
      </c>
      <c r="D2002" s="196">
        <v>61</v>
      </c>
      <c r="E2002" s="196">
        <v>0</v>
      </c>
      <c r="F2002" s="197">
        <v>157547.37</v>
      </c>
      <c r="G2002" s="197">
        <v>12286.84</v>
      </c>
      <c r="H2002" s="198">
        <v>0</v>
      </c>
    </row>
    <row r="2003" spans="1:8" ht="18" hidden="1" customHeight="1" outlineLevel="1">
      <c r="A2003" s="4" t="s">
        <v>212</v>
      </c>
      <c r="B2003" s="195"/>
      <c r="C2003" s="196">
        <v>4</v>
      </c>
      <c r="D2003" s="196">
        <v>1</v>
      </c>
      <c r="E2003" s="196">
        <v>2</v>
      </c>
      <c r="F2003" s="197">
        <v>13649.02</v>
      </c>
      <c r="G2003" s="197">
        <v>0</v>
      </c>
      <c r="H2003" s="198">
        <v>0</v>
      </c>
    </row>
    <row r="2004" spans="1:8" ht="18" hidden="1" customHeight="1" outlineLevel="1">
      <c r="A2004" s="4" t="s">
        <v>213</v>
      </c>
      <c r="B2004" s="195"/>
      <c r="C2004" s="196">
        <v>11</v>
      </c>
      <c r="D2004" s="196">
        <v>3</v>
      </c>
      <c r="E2004" s="196">
        <v>6</v>
      </c>
      <c r="F2004" s="197">
        <v>-28552</v>
      </c>
      <c r="G2004" s="197">
        <v>583</v>
      </c>
      <c r="H2004" s="198">
        <v>0</v>
      </c>
    </row>
    <row r="2005" spans="1:8" ht="18" hidden="1" customHeight="1" outlineLevel="1">
      <c r="A2005" s="4" t="s">
        <v>214</v>
      </c>
      <c r="B2005" s="195"/>
      <c r="C2005" s="196">
        <v>2</v>
      </c>
      <c r="D2005" s="196">
        <v>2</v>
      </c>
      <c r="E2005" s="196">
        <v>0</v>
      </c>
      <c r="F2005" s="197">
        <v>4977.1710990000001</v>
      </c>
      <c r="G2005" s="197">
        <v>0</v>
      </c>
      <c r="H2005" s="198">
        <v>0</v>
      </c>
    </row>
    <row r="2006" spans="1:8" ht="18" hidden="1" customHeight="1" outlineLevel="1">
      <c r="A2006" s="4" t="s">
        <v>348</v>
      </c>
      <c r="B2006" s="195"/>
      <c r="C2006" s="196">
        <v>4</v>
      </c>
      <c r="D2006" s="196">
        <v>3</v>
      </c>
      <c r="E2006" s="196">
        <v>1</v>
      </c>
      <c r="F2006" s="197">
        <v>19736</v>
      </c>
      <c r="G2006" s="197">
        <v>2500</v>
      </c>
      <c r="H2006" s="198">
        <v>0</v>
      </c>
    </row>
    <row r="2007" spans="1:8" ht="18" hidden="1" customHeight="1" outlineLevel="1">
      <c r="A2007" s="4" t="s">
        <v>216</v>
      </c>
      <c r="B2007" s="195"/>
      <c r="C2007" s="196">
        <v>1</v>
      </c>
      <c r="D2007" s="196">
        <v>3</v>
      </c>
      <c r="E2007" s="196">
        <v>0</v>
      </c>
      <c r="F2007" s="197">
        <v>-5894.6799999999994</v>
      </c>
      <c r="G2007" s="197">
        <v>0</v>
      </c>
      <c r="H2007" s="198">
        <v>0</v>
      </c>
    </row>
    <row r="2008" spans="1:8" ht="18" hidden="1" customHeight="1" outlineLevel="1">
      <c r="A2008" s="4" t="s">
        <v>217</v>
      </c>
      <c r="B2008" s="195"/>
      <c r="C2008" s="196">
        <v>2</v>
      </c>
      <c r="D2008" s="196">
        <v>1</v>
      </c>
      <c r="E2008" s="196">
        <v>2</v>
      </c>
      <c r="F2008" s="197">
        <v>3</v>
      </c>
      <c r="G2008" s="197">
        <v>11945.37</v>
      </c>
      <c r="H2008" s="198">
        <v>0</v>
      </c>
    </row>
    <row r="2009" spans="1:8" ht="18" hidden="1" customHeight="1" outlineLevel="1">
      <c r="A2009" s="4" t="s">
        <v>218</v>
      </c>
      <c r="B2009" s="195"/>
      <c r="C2009" s="196">
        <v>14</v>
      </c>
      <c r="D2009" s="196">
        <v>11</v>
      </c>
      <c r="E2009" s="196">
        <v>0</v>
      </c>
      <c r="F2009" s="197">
        <v>49837</v>
      </c>
      <c r="G2009" s="197">
        <v>1582</v>
      </c>
      <c r="H2009" s="198">
        <v>-2000</v>
      </c>
    </row>
    <row r="2010" spans="1:8" ht="18" hidden="1" customHeight="1" outlineLevel="1">
      <c r="A2010" s="4" t="s">
        <v>219</v>
      </c>
      <c r="B2010" s="195"/>
      <c r="C2010" s="196">
        <v>0</v>
      </c>
      <c r="D2010" s="196">
        <v>0</v>
      </c>
      <c r="E2010" s="196">
        <v>0</v>
      </c>
      <c r="F2010" s="197">
        <v>0</v>
      </c>
      <c r="G2010" s="197">
        <v>0</v>
      </c>
      <c r="H2010" s="198">
        <v>0</v>
      </c>
    </row>
    <row r="2011" spans="1:8" ht="18" hidden="1" customHeight="1" outlineLevel="1">
      <c r="A2011" s="4" t="s">
        <v>220</v>
      </c>
      <c r="B2011" s="195"/>
      <c r="C2011" s="196">
        <v>0</v>
      </c>
      <c r="D2011" s="196">
        <v>0</v>
      </c>
      <c r="E2011" s="196">
        <v>0</v>
      </c>
      <c r="F2011" s="197">
        <v>0</v>
      </c>
      <c r="G2011" s="197">
        <v>0</v>
      </c>
      <c r="H2011" s="198">
        <v>0</v>
      </c>
    </row>
    <row r="2012" spans="1:8" ht="18" hidden="1" customHeight="1" outlineLevel="1">
      <c r="A2012" s="4" t="s">
        <v>349</v>
      </c>
      <c r="B2012" s="195"/>
      <c r="C2012" s="196">
        <v>0</v>
      </c>
      <c r="D2012" s="196">
        <v>0</v>
      </c>
      <c r="E2012" s="196">
        <v>0</v>
      </c>
      <c r="F2012" s="197">
        <v>0</v>
      </c>
      <c r="G2012" s="197">
        <v>0</v>
      </c>
      <c r="H2012" s="198">
        <v>0</v>
      </c>
    </row>
    <row r="2013" spans="1:8" ht="18" hidden="1" customHeight="1" outlineLevel="1">
      <c r="A2013" s="4" t="s">
        <v>222</v>
      </c>
      <c r="B2013" s="195"/>
      <c r="C2013" s="196">
        <v>62</v>
      </c>
      <c r="D2013" s="196">
        <v>57</v>
      </c>
      <c r="E2013" s="196">
        <v>2</v>
      </c>
      <c r="F2013" s="197">
        <v>104488</v>
      </c>
      <c r="G2013" s="197">
        <v>20264</v>
      </c>
      <c r="H2013" s="198">
        <v>516647</v>
      </c>
    </row>
    <row r="2014" spans="1:8" ht="18" hidden="1" customHeight="1" outlineLevel="1">
      <c r="A2014" s="4" t="s">
        <v>223</v>
      </c>
      <c r="B2014" s="195"/>
      <c r="C2014" s="196">
        <v>0</v>
      </c>
      <c r="D2014" s="196">
        <v>0</v>
      </c>
      <c r="E2014" s="196">
        <v>0</v>
      </c>
      <c r="F2014" s="197">
        <v>0</v>
      </c>
      <c r="G2014" s="197">
        <v>0</v>
      </c>
      <c r="H2014" s="198">
        <v>0</v>
      </c>
    </row>
    <row r="2015" spans="1:8" ht="18" hidden="1" customHeight="1" outlineLevel="1">
      <c r="A2015" s="4" t="s">
        <v>224</v>
      </c>
      <c r="B2015" s="195"/>
      <c r="C2015" s="196">
        <v>14</v>
      </c>
      <c r="D2015" s="196">
        <v>3</v>
      </c>
      <c r="E2015" s="196">
        <v>0</v>
      </c>
      <c r="F2015" s="197">
        <v>137735.78</v>
      </c>
      <c r="G2015" s="197">
        <v>2778.4899999999907</v>
      </c>
      <c r="H2015" s="198">
        <v>3662.48</v>
      </c>
    </row>
    <row r="2016" spans="1:8" ht="18" hidden="1" customHeight="1" outlineLevel="1">
      <c r="A2016" s="4" t="s">
        <v>225</v>
      </c>
      <c r="B2016" s="195"/>
      <c r="C2016" s="196">
        <v>8</v>
      </c>
      <c r="D2016" s="196">
        <v>5</v>
      </c>
      <c r="E2016" s="196">
        <v>3</v>
      </c>
      <c r="F2016" s="197">
        <v>22101</v>
      </c>
      <c r="G2016" s="197">
        <v>6394</v>
      </c>
      <c r="H2016" s="198">
        <v>0</v>
      </c>
    </row>
    <row r="2017" spans="1:8" collapsed="1">
      <c r="A2017" s="4"/>
      <c r="B2017" s="195" t="s">
        <v>436</v>
      </c>
      <c r="C2017" s="199">
        <f t="shared" ref="C2017:H2017" si="79">SUM(C1993:C2016)</f>
        <v>243</v>
      </c>
      <c r="D2017" s="199">
        <f t="shared" si="79"/>
        <v>212</v>
      </c>
      <c r="E2017" s="199">
        <f t="shared" si="79"/>
        <v>16</v>
      </c>
      <c r="F2017" s="200">
        <f t="shared" si="79"/>
        <v>922412.78109900001</v>
      </c>
      <c r="G2017" s="200">
        <f t="shared" si="79"/>
        <v>346197.36</v>
      </c>
      <c r="H2017" s="201">
        <f t="shared" si="79"/>
        <v>518309.48</v>
      </c>
    </row>
    <row r="2018" spans="1:8" ht="18" customHeight="1">
      <c r="B2018" s="203" t="s">
        <v>437</v>
      </c>
      <c r="C2018" s="204"/>
      <c r="D2018" s="204"/>
      <c r="E2018" s="204"/>
      <c r="F2018" s="193"/>
      <c r="G2018" s="193"/>
      <c r="H2018" s="194"/>
    </row>
    <row r="2019" spans="1:8" ht="18" hidden="1" customHeight="1" outlineLevel="1">
      <c r="A2019" s="4" t="s">
        <v>202</v>
      </c>
      <c r="B2019" s="195"/>
      <c r="C2019" s="196">
        <v>0</v>
      </c>
      <c r="D2019" s="196">
        <v>0</v>
      </c>
      <c r="E2019" s="196">
        <v>0</v>
      </c>
      <c r="F2019" s="197">
        <v>0</v>
      </c>
      <c r="G2019" s="197">
        <v>0</v>
      </c>
      <c r="H2019" s="198">
        <v>0</v>
      </c>
    </row>
    <row r="2020" spans="1:8" ht="18" hidden="1" customHeight="1" outlineLevel="1">
      <c r="A2020" s="4" t="s">
        <v>203</v>
      </c>
      <c r="B2020" s="195"/>
      <c r="C2020" s="196">
        <v>5</v>
      </c>
      <c r="D2020" s="196">
        <v>0</v>
      </c>
      <c r="E2020" s="196">
        <v>0</v>
      </c>
      <c r="F2020" s="197">
        <v>0</v>
      </c>
      <c r="G2020" s="197">
        <v>0</v>
      </c>
      <c r="H2020" s="198">
        <v>0</v>
      </c>
    </row>
    <row r="2021" spans="1:8" ht="18" hidden="1" customHeight="1" outlineLevel="1">
      <c r="A2021" s="4" t="s">
        <v>204</v>
      </c>
      <c r="B2021" s="195"/>
      <c r="C2021" s="196">
        <v>0</v>
      </c>
      <c r="D2021" s="196">
        <v>0</v>
      </c>
      <c r="E2021" s="196">
        <v>0</v>
      </c>
      <c r="F2021" s="197">
        <v>0</v>
      </c>
      <c r="G2021" s="197">
        <v>0</v>
      </c>
      <c r="H2021" s="198">
        <v>0</v>
      </c>
    </row>
    <row r="2022" spans="1:8" ht="18" hidden="1" customHeight="1" outlineLevel="1">
      <c r="A2022" s="4" t="s">
        <v>205</v>
      </c>
      <c r="B2022" s="195"/>
      <c r="C2022" s="196">
        <v>0</v>
      </c>
      <c r="D2022" s="196">
        <v>0</v>
      </c>
      <c r="E2022" s="196">
        <v>0</v>
      </c>
      <c r="F2022" s="197">
        <v>0</v>
      </c>
      <c r="G2022" s="197">
        <v>0</v>
      </c>
      <c r="H2022" s="198">
        <v>0</v>
      </c>
    </row>
    <row r="2023" spans="1:8" ht="18" hidden="1" customHeight="1" outlineLevel="1">
      <c r="A2023" s="4" t="s">
        <v>206</v>
      </c>
      <c r="B2023" s="195"/>
      <c r="C2023" s="196">
        <v>0</v>
      </c>
      <c r="D2023" s="196">
        <v>0</v>
      </c>
      <c r="E2023" s="196">
        <v>0</v>
      </c>
      <c r="F2023" s="197">
        <v>0</v>
      </c>
      <c r="G2023" s="197">
        <v>0</v>
      </c>
      <c r="H2023" s="198">
        <v>0</v>
      </c>
    </row>
    <row r="2024" spans="1:8" ht="18" hidden="1" customHeight="1" outlineLevel="1">
      <c r="A2024" s="4" t="s">
        <v>207</v>
      </c>
      <c r="B2024" s="195"/>
      <c r="C2024" s="196">
        <v>0</v>
      </c>
      <c r="D2024" s="196">
        <v>0</v>
      </c>
      <c r="E2024" s="196">
        <v>0</v>
      </c>
      <c r="F2024" s="197">
        <v>0</v>
      </c>
      <c r="G2024" s="197">
        <v>0</v>
      </c>
      <c r="H2024" s="198">
        <v>0</v>
      </c>
    </row>
    <row r="2025" spans="1:8" ht="18" hidden="1" customHeight="1" outlineLevel="1">
      <c r="A2025" s="4" t="s">
        <v>208</v>
      </c>
      <c r="B2025" s="195"/>
      <c r="C2025" s="196">
        <v>0</v>
      </c>
      <c r="D2025" s="196">
        <v>0</v>
      </c>
      <c r="E2025" s="196">
        <v>0</v>
      </c>
      <c r="F2025" s="197">
        <v>0</v>
      </c>
      <c r="G2025" s="197">
        <v>0</v>
      </c>
      <c r="H2025" s="198">
        <v>0</v>
      </c>
    </row>
    <row r="2026" spans="1:8" ht="18" hidden="1" customHeight="1" outlineLevel="1">
      <c r="A2026" s="4" t="s">
        <v>209</v>
      </c>
      <c r="B2026" s="195"/>
      <c r="C2026" s="196">
        <v>0</v>
      </c>
      <c r="D2026" s="196">
        <v>0</v>
      </c>
      <c r="E2026" s="196">
        <v>0</v>
      </c>
      <c r="F2026" s="197">
        <v>0</v>
      </c>
      <c r="G2026" s="197">
        <v>0</v>
      </c>
      <c r="H2026" s="198">
        <v>0</v>
      </c>
    </row>
    <row r="2027" spans="1:8" ht="18" hidden="1" customHeight="1" outlineLevel="1">
      <c r="A2027" s="4" t="s">
        <v>210</v>
      </c>
      <c r="B2027" s="195"/>
      <c r="C2027" s="196">
        <v>0</v>
      </c>
      <c r="D2027" s="196">
        <v>0</v>
      </c>
      <c r="E2027" s="196">
        <v>0</v>
      </c>
      <c r="F2027" s="197">
        <v>0</v>
      </c>
      <c r="G2027" s="197">
        <v>0</v>
      </c>
      <c r="H2027" s="198">
        <v>0</v>
      </c>
    </row>
    <row r="2028" spans="1:8" ht="18" hidden="1" customHeight="1" outlineLevel="1">
      <c r="A2028" s="4" t="s">
        <v>211</v>
      </c>
      <c r="B2028" s="195"/>
      <c r="C2028" s="196">
        <v>14</v>
      </c>
      <c r="D2028" s="196">
        <v>5</v>
      </c>
      <c r="E2028" s="196">
        <v>0</v>
      </c>
      <c r="F2028" s="197">
        <v>7500</v>
      </c>
      <c r="G2028" s="197">
        <v>27468</v>
      </c>
      <c r="H2028" s="198">
        <v>0</v>
      </c>
    </row>
    <row r="2029" spans="1:8" ht="18" hidden="1" customHeight="1" outlineLevel="1">
      <c r="A2029" s="4" t="s">
        <v>212</v>
      </c>
      <c r="B2029" s="195"/>
      <c r="C2029" s="196">
        <v>2</v>
      </c>
      <c r="D2029" s="196">
        <v>0</v>
      </c>
      <c r="E2029" s="196">
        <v>2</v>
      </c>
      <c r="F2029" s="197">
        <v>0</v>
      </c>
      <c r="G2029" s="197">
        <v>0</v>
      </c>
      <c r="H2029" s="198">
        <v>0</v>
      </c>
    </row>
    <row r="2030" spans="1:8" ht="18" hidden="1" customHeight="1" outlineLevel="1">
      <c r="A2030" s="4" t="s">
        <v>213</v>
      </c>
      <c r="B2030" s="195"/>
      <c r="C2030" s="196">
        <v>24</v>
      </c>
      <c r="D2030" s="196">
        <v>0</v>
      </c>
      <c r="E2030" s="196">
        <v>18</v>
      </c>
      <c r="F2030" s="197">
        <v>0</v>
      </c>
      <c r="G2030" s="197">
        <v>44585</v>
      </c>
      <c r="H2030" s="198">
        <v>0</v>
      </c>
    </row>
    <row r="2031" spans="1:8" ht="18" hidden="1" customHeight="1" outlineLevel="1">
      <c r="A2031" s="4" t="s">
        <v>214</v>
      </c>
      <c r="B2031" s="195"/>
      <c r="C2031" s="196">
        <v>0</v>
      </c>
      <c r="D2031" s="196">
        <v>0</v>
      </c>
      <c r="E2031" s="196">
        <v>0</v>
      </c>
      <c r="F2031" s="197">
        <v>0</v>
      </c>
      <c r="G2031" s="197">
        <v>0</v>
      </c>
      <c r="H2031" s="198">
        <v>0</v>
      </c>
    </row>
    <row r="2032" spans="1:8" ht="18" hidden="1" customHeight="1" outlineLevel="1">
      <c r="A2032" s="4" t="s">
        <v>348</v>
      </c>
      <c r="B2032" s="195"/>
      <c r="C2032" s="196">
        <v>1</v>
      </c>
      <c r="D2032" s="196">
        <v>0</v>
      </c>
      <c r="E2032" s="196">
        <v>1</v>
      </c>
      <c r="F2032" s="197">
        <v>0</v>
      </c>
      <c r="G2032" s="197">
        <v>0</v>
      </c>
      <c r="H2032" s="198">
        <v>0</v>
      </c>
    </row>
    <row r="2033" spans="1:8" ht="18" hidden="1" customHeight="1" outlineLevel="1">
      <c r="A2033" s="4" t="s">
        <v>216</v>
      </c>
      <c r="B2033" s="195"/>
      <c r="C2033" s="196">
        <v>0</v>
      </c>
      <c r="D2033" s="196">
        <v>0</v>
      </c>
      <c r="E2033" s="196">
        <v>0</v>
      </c>
      <c r="F2033" s="197">
        <v>0</v>
      </c>
      <c r="G2033" s="197">
        <v>0</v>
      </c>
      <c r="H2033" s="198">
        <v>0</v>
      </c>
    </row>
    <row r="2034" spans="1:8" ht="18" hidden="1" customHeight="1" outlineLevel="1">
      <c r="A2034" s="4" t="s">
        <v>217</v>
      </c>
      <c r="B2034" s="195"/>
      <c r="C2034" s="196">
        <v>0</v>
      </c>
      <c r="D2034" s="196">
        <v>0</v>
      </c>
      <c r="E2034" s="196">
        <v>0</v>
      </c>
      <c r="F2034" s="197">
        <v>0</v>
      </c>
      <c r="G2034" s="197">
        <v>0</v>
      </c>
      <c r="H2034" s="198">
        <v>0</v>
      </c>
    </row>
    <row r="2035" spans="1:8" ht="18" hidden="1" customHeight="1" outlineLevel="1">
      <c r="A2035" s="4" t="s">
        <v>218</v>
      </c>
      <c r="B2035" s="195"/>
      <c r="C2035" s="196">
        <v>0</v>
      </c>
      <c r="D2035" s="196">
        <v>0</v>
      </c>
      <c r="E2035" s="196">
        <v>0</v>
      </c>
      <c r="F2035" s="197">
        <v>0</v>
      </c>
      <c r="G2035" s="197">
        <v>0</v>
      </c>
      <c r="H2035" s="198">
        <v>0</v>
      </c>
    </row>
    <row r="2036" spans="1:8" ht="18" hidden="1" customHeight="1" outlineLevel="1">
      <c r="A2036" s="4" t="s">
        <v>219</v>
      </c>
      <c r="B2036" s="195"/>
      <c r="C2036" s="196">
        <v>0</v>
      </c>
      <c r="D2036" s="196">
        <v>0</v>
      </c>
      <c r="E2036" s="196">
        <v>0</v>
      </c>
      <c r="F2036" s="197">
        <v>0</v>
      </c>
      <c r="G2036" s="197">
        <v>0</v>
      </c>
      <c r="H2036" s="198">
        <v>0</v>
      </c>
    </row>
    <row r="2037" spans="1:8" ht="18" hidden="1" customHeight="1" outlineLevel="1">
      <c r="A2037" s="4" t="s">
        <v>220</v>
      </c>
      <c r="B2037" s="195"/>
      <c r="C2037" s="196">
        <v>0</v>
      </c>
      <c r="D2037" s="196">
        <v>0</v>
      </c>
      <c r="E2037" s="196">
        <v>0</v>
      </c>
      <c r="F2037" s="197">
        <v>0</v>
      </c>
      <c r="G2037" s="197">
        <v>0</v>
      </c>
      <c r="H2037" s="198">
        <v>0</v>
      </c>
    </row>
    <row r="2038" spans="1:8" ht="18" hidden="1" customHeight="1" outlineLevel="1">
      <c r="A2038" s="4" t="s">
        <v>349</v>
      </c>
      <c r="B2038" s="195"/>
      <c r="C2038" s="196">
        <v>0</v>
      </c>
      <c r="D2038" s="196">
        <v>0</v>
      </c>
      <c r="E2038" s="196">
        <v>0</v>
      </c>
      <c r="F2038" s="197">
        <v>0</v>
      </c>
      <c r="G2038" s="197">
        <v>0</v>
      </c>
      <c r="H2038" s="198">
        <v>0</v>
      </c>
    </row>
    <row r="2039" spans="1:8" ht="18" hidden="1" customHeight="1" outlineLevel="1">
      <c r="A2039" s="4" t="s">
        <v>222</v>
      </c>
      <c r="B2039" s="195"/>
      <c r="C2039" s="196">
        <v>0</v>
      </c>
      <c r="D2039" s="196">
        <v>0</v>
      </c>
      <c r="E2039" s="196">
        <v>0</v>
      </c>
      <c r="F2039" s="197">
        <v>0</v>
      </c>
      <c r="G2039" s="197">
        <v>0</v>
      </c>
      <c r="H2039" s="198">
        <v>0</v>
      </c>
    </row>
    <row r="2040" spans="1:8" ht="18" hidden="1" customHeight="1" outlineLevel="1">
      <c r="A2040" s="4" t="s">
        <v>223</v>
      </c>
      <c r="B2040" s="195"/>
      <c r="C2040" s="196">
        <v>0</v>
      </c>
      <c r="D2040" s="196">
        <v>0</v>
      </c>
      <c r="E2040" s="196">
        <v>0</v>
      </c>
      <c r="F2040" s="197">
        <v>0</v>
      </c>
      <c r="G2040" s="197">
        <v>0</v>
      </c>
      <c r="H2040" s="198">
        <v>0</v>
      </c>
    </row>
    <row r="2041" spans="1:8" ht="18" hidden="1" customHeight="1" outlineLevel="1">
      <c r="A2041" s="4" t="s">
        <v>224</v>
      </c>
      <c r="B2041" s="195"/>
      <c r="C2041" s="196">
        <v>0</v>
      </c>
      <c r="D2041" s="196">
        <v>0</v>
      </c>
      <c r="E2041" s="196">
        <v>0</v>
      </c>
      <c r="F2041" s="197">
        <v>0</v>
      </c>
      <c r="G2041" s="197">
        <v>0</v>
      </c>
      <c r="H2041" s="198">
        <v>0</v>
      </c>
    </row>
    <row r="2042" spans="1:8" ht="18" hidden="1" customHeight="1" outlineLevel="1">
      <c r="A2042" s="4" t="s">
        <v>225</v>
      </c>
      <c r="B2042" s="195"/>
      <c r="C2042" s="196">
        <v>0</v>
      </c>
      <c r="D2042" s="196">
        <v>0</v>
      </c>
      <c r="E2042" s="196">
        <v>0</v>
      </c>
      <c r="F2042" s="197">
        <v>0</v>
      </c>
      <c r="G2042" s="197">
        <v>0</v>
      </c>
      <c r="H2042" s="198">
        <v>0</v>
      </c>
    </row>
    <row r="2043" spans="1:8" collapsed="1">
      <c r="A2043" s="4"/>
      <c r="B2043" s="195" t="s">
        <v>438</v>
      </c>
      <c r="C2043" s="199">
        <f t="shared" ref="C2043:H2043" si="80">SUM(C2019:C2042)</f>
        <v>46</v>
      </c>
      <c r="D2043" s="199">
        <f t="shared" si="80"/>
        <v>5</v>
      </c>
      <c r="E2043" s="199">
        <f t="shared" si="80"/>
        <v>21</v>
      </c>
      <c r="F2043" s="200">
        <f t="shared" si="80"/>
        <v>7500</v>
      </c>
      <c r="G2043" s="200">
        <f t="shared" si="80"/>
        <v>72053</v>
      </c>
      <c r="H2043" s="201">
        <f t="shared" si="80"/>
        <v>0</v>
      </c>
    </row>
    <row r="2044" spans="1:8" ht="18" hidden="1" customHeight="1" outlineLevel="1">
      <c r="A2044" s="4" t="s">
        <v>202</v>
      </c>
      <c r="B2044" s="195"/>
      <c r="C2044" s="196">
        <v>0</v>
      </c>
      <c r="D2044" s="196">
        <v>0</v>
      </c>
      <c r="E2044" s="196">
        <v>0</v>
      </c>
      <c r="F2044" s="197">
        <v>0</v>
      </c>
      <c r="G2044" s="197">
        <v>0</v>
      </c>
      <c r="H2044" s="198">
        <v>0</v>
      </c>
    </row>
    <row r="2045" spans="1:8" ht="18" hidden="1" customHeight="1" outlineLevel="1">
      <c r="A2045" s="4" t="s">
        <v>203</v>
      </c>
      <c r="B2045" s="195"/>
      <c r="C2045" s="196">
        <v>1</v>
      </c>
      <c r="D2045" s="196">
        <v>0</v>
      </c>
      <c r="E2045" s="196">
        <v>0</v>
      </c>
      <c r="F2045" s="197">
        <v>0</v>
      </c>
      <c r="G2045" s="197">
        <v>0</v>
      </c>
      <c r="H2045" s="198">
        <v>0</v>
      </c>
    </row>
    <row r="2046" spans="1:8" ht="18" hidden="1" customHeight="1" outlineLevel="1">
      <c r="A2046" s="4" t="s">
        <v>204</v>
      </c>
      <c r="B2046" s="195"/>
      <c r="C2046" s="196">
        <v>0</v>
      </c>
      <c r="D2046" s="196">
        <v>0</v>
      </c>
      <c r="E2046" s="196">
        <v>0</v>
      </c>
      <c r="F2046" s="197">
        <v>0</v>
      </c>
      <c r="G2046" s="197">
        <v>0</v>
      </c>
      <c r="H2046" s="198">
        <v>0</v>
      </c>
    </row>
    <row r="2047" spans="1:8" ht="18" hidden="1" customHeight="1" outlineLevel="1">
      <c r="A2047" s="4" t="s">
        <v>205</v>
      </c>
      <c r="B2047" s="195"/>
      <c r="C2047" s="196">
        <v>0</v>
      </c>
      <c r="D2047" s="196">
        <v>0</v>
      </c>
      <c r="E2047" s="196">
        <v>0</v>
      </c>
      <c r="F2047" s="197">
        <v>0</v>
      </c>
      <c r="G2047" s="197">
        <v>0</v>
      </c>
      <c r="H2047" s="198">
        <v>0</v>
      </c>
    </row>
    <row r="2048" spans="1:8" ht="18" hidden="1" customHeight="1" outlineLevel="1">
      <c r="A2048" s="4" t="s">
        <v>206</v>
      </c>
      <c r="B2048" s="195"/>
      <c r="C2048" s="196">
        <v>0</v>
      </c>
      <c r="D2048" s="196">
        <v>0</v>
      </c>
      <c r="E2048" s="196">
        <v>0</v>
      </c>
      <c r="F2048" s="197">
        <v>0</v>
      </c>
      <c r="G2048" s="197">
        <v>0</v>
      </c>
      <c r="H2048" s="198">
        <v>0</v>
      </c>
    </row>
    <row r="2049" spans="1:8" ht="18" hidden="1" customHeight="1" outlineLevel="1">
      <c r="A2049" s="4" t="s">
        <v>207</v>
      </c>
      <c r="B2049" s="195"/>
      <c r="C2049" s="196">
        <v>0</v>
      </c>
      <c r="D2049" s="196">
        <v>0</v>
      </c>
      <c r="E2049" s="196">
        <v>0</v>
      </c>
      <c r="F2049" s="197">
        <v>0</v>
      </c>
      <c r="G2049" s="197">
        <v>0</v>
      </c>
      <c r="H2049" s="198">
        <v>0</v>
      </c>
    </row>
    <row r="2050" spans="1:8" ht="18" hidden="1" customHeight="1" outlineLevel="1">
      <c r="A2050" s="4" t="s">
        <v>208</v>
      </c>
      <c r="B2050" s="195"/>
      <c r="C2050" s="196">
        <v>0</v>
      </c>
      <c r="D2050" s="196">
        <v>0</v>
      </c>
      <c r="E2050" s="196">
        <v>0</v>
      </c>
      <c r="F2050" s="197">
        <v>0</v>
      </c>
      <c r="G2050" s="197">
        <v>0</v>
      </c>
      <c r="H2050" s="198">
        <v>0</v>
      </c>
    </row>
    <row r="2051" spans="1:8" ht="18" hidden="1" customHeight="1" outlineLevel="1">
      <c r="A2051" s="4" t="s">
        <v>209</v>
      </c>
      <c r="B2051" s="195"/>
      <c r="C2051" s="196">
        <v>0</v>
      </c>
      <c r="D2051" s="196">
        <v>1</v>
      </c>
      <c r="E2051" s="196">
        <v>0</v>
      </c>
      <c r="F2051" s="197">
        <v>0</v>
      </c>
      <c r="G2051" s="197">
        <v>187.5</v>
      </c>
      <c r="H2051" s="198">
        <v>0</v>
      </c>
    </row>
    <row r="2052" spans="1:8" ht="18" hidden="1" customHeight="1" outlineLevel="1">
      <c r="A2052" s="4" t="s">
        <v>210</v>
      </c>
      <c r="B2052" s="195"/>
      <c r="C2052" s="196">
        <v>0</v>
      </c>
      <c r="D2052" s="196">
        <v>0</v>
      </c>
      <c r="E2052" s="196">
        <v>0</v>
      </c>
      <c r="F2052" s="197">
        <v>0</v>
      </c>
      <c r="G2052" s="197">
        <v>0</v>
      </c>
      <c r="H2052" s="198">
        <v>0</v>
      </c>
    </row>
    <row r="2053" spans="1:8" ht="18" hidden="1" customHeight="1" outlineLevel="1">
      <c r="A2053" s="4" t="s">
        <v>211</v>
      </c>
      <c r="B2053" s="195"/>
      <c r="C2053" s="196">
        <v>3</v>
      </c>
      <c r="D2053" s="196">
        <v>2</v>
      </c>
      <c r="E2053" s="196">
        <v>0</v>
      </c>
      <c r="F2053" s="197">
        <v>3377.6</v>
      </c>
      <c r="G2053" s="197">
        <v>4466.5</v>
      </c>
      <c r="H2053" s="198">
        <v>0</v>
      </c>
    </row>
    <row r="2054" spans="1:8" ht="18" hidden="1" customHeight="1" outlineLevel="1">
      <c r="A2054" s="4" t="s">
        <v>212</v>
      </c>
      <c r="B2054" s="195"/>
      <c r="C2054" s="196">
        <v>2</v>
      </c>
      <c r="D2054" s="196">
        <v>0</v>
      </c>
      <c r="E2054" s="196">
        <v>2</v>
      </c>
      <c r="F2054" s="197">
        <v>0</v>
      </c>
      <c r="G2054" s="197">
        <v>0</v>
      </c>
      <c r="H2054" s="198">
        <v>0</v>
      </c>
    </row>
    <row r="2055" spans="1:8" ht="18" hidden="1" customHeight="1" outlineLevel="1">
      <c r="A2055" s="4" t="s">
        <v>213</v>
      </c>
      <c r="B2055" s="195"/>
      <c r="C2055" s="196">
        <v>17</v>
      </c>
      <c r="D2055" s="196">
        <v>0</v>
      </c>
      <c r="E2055" s="196">
        <v>15</v>
      </c>
      <c r="F2055" s="197">
        <v>0</v>
      </c>
      <c r="G2055" s="197">
        <v>0</v>
      </c>
      <c r="H2055" s="198">
        <v>0</v>
      </c>
    </row>
    <row r="2056" spans="1:8" ht="18" hidden="1" customHeight="1" outlineLevel="1">
      <c r="A2056" s="4" t="s">
        <v>214</v>
      </c>
      <c r="B2056" s="195"/>
      <c r="C2056" s="196">
        <v>0</v>
      </c>
      <c r="D2056" s="196">
        <v>0</v>
      </c>
      <c r="E2056" s="196">
        <v>0</v>
      </c>
      <c r="F2056" s="197">
        <v>0</v>
      </c>
      <c r="G2056" s="197">
        <v>0</v>
      </c>
      <c r="H2056" s="198">
        <v>0</v>
      </c>
    </row>
    <row r="2057" spans="1:8" ht="18" hidden="1" customHeight="1" outlineLevel="1">
      <c r="A2057" s="4" t="s">
        <v>348</v>
      </c>
      <c r="B2057" s="195"/>
      <c r="C2057" s="196">
        <v>2</v>
      </c>
      <c r="D2057" s="196">
        <v>0</v>
      </c>
      <c r="E2057" s="196">
        <v>2</v>
      </c>
      <c r="F2057" s="197">
        <v>0</v>
      </c>
      <c r="G2057" s="197">
        <v>0</v>
      </c>
      <c r="H2057" s="198">
        <v>0</v>
      </c>
    </row>
    <row r="2058" spans="1:8" ht="18" hidden="1" customHeight="1" outlineLevel="1">
      <c r="A2058" s="4" t="s">
        <v>216</v>
      </c>
      <c r="B2058" s="195"/>
      <c r="C2058" s="196">
        <v>0</v>
      </c>
      <c r="D2058" s="196">
        <v>0</v>
      </c>
      <c r="E2058" s="196">
        <v>0</v>
      </c>
      <c r="F2058" s="197">
        <v>0</v>
      </c>
      <c r="G2058" s="197">
        <v>0</v>
      </c>
      <c r="H2058" s="198">
        <v>0</v>
      </c>
    </row>
    <row r="2059" spans="1:8" ht="18" hidden="1" customHeight="1" outlineLevel="1">
      <c r="A2059" s="4" t="s">
        <v>217</v>
      </c>
      <c r="B2059" s="195"/>
      <c r="C2059" s="196">
        <v>0</v>
      </c>
      <c r="D2059" s="196">
        <v>0</v>
      </c>
      <c r="E2059" s="196">
        <v>0</v>
      </c>
      <c r="F2059" s="197">
        <v>0</v>
      </c>
      <c r="G2059" s="197">
        <v>0</v>
      </c>
      <c r="H2059" s="198">
        <v>0</v>
      </c>
    </row>
    <row r="2060" spans="1:8" ht="18" hidden="1" customHeight="1" outlineLevel="1">
      <c r="A2060" s="4" t="s">
        <v>218</v>
      </c>
      <c r="B2060" s="195"/>
      <c r="C2060" s="196">
        <v>0</v>
      </c>
      <c r="D2060" s="196">
        <v>0</v>
      </c>
      <c r="E2060" s="196">
        <v>0</v>
      </c>
      <c r="F2060" s="197">
        <v>0</v>
      </c>
      <c r="G2060" s="197">
        <v>0</v>
      </c>
      <c r="H2060" s="198">
        <v>0</v>
      </c>
    </row>
    <row r="2061" spans="1:8" ht="18" hidden="1" customHeight="1" outlineLevel="1">
      <c r="A2061" s="4" t="s">
        <v>219</v>
      </c>
      <c r="B2061" s="195"/>
      <c r="C2061" s="196">
        <v>0</v>
      </c>
      <c r="D2061" s="196">
        <v>0</v>
      </c>
      <c r="E2061" s="196">
        <v>0</v>
      </c>
      <c r="F2061" s="197">
        <v>0</v>
      </c>
      <c r="G2061" s="197">
        <v>0</v>
      </c>
      <c r="H2061" s="198">
        <v>0</v>
      </c>
    </row>
    <row r="2062" spans="1:8" ht="18" hidden="1" customHeight="1" outlineLevel="1">
      <c r="A2062" s="4" t="s">
        <v>220</v>
      </c>
      <c r="B2062" s="195"/>
      <c r="C2062" s="196">
        <v>0</v>
      </c>
      <c r="D2062" s="196">
        <v>0</v>
      </c>
      <c r="E2062" s="196">
        <v>0</v>
      </c>
      <c r="F2062" s="197">
        <v>0</v>
      </c>
      <c r="G2062" s="197">
        <v>0</v>
      </c>
      <c r="H2062" s="198">
        <v>0</v>
      </c>
    </row>
    <row r="2063" spans="1:8" ht="18" hidden="1" customHeight="1" outlineLevel="1">
      <c r="A2063" s="4" t="s">
        <v>349</v>
      </c>
      <c r="B2063" s="195"/>
      <c r="C2063" s="196">
        <v>0</v>
      </c>
      <c r="D2063" s="196">
        <v>0</v>
      </c>
      <c r="E2063" s="196">
        <v>0</v>
      </c>
      <c r="F2063" s="197">
        <v>0</v>
      </c>
      <c r="G2063" s="197">
        <v>0</v>
      </c>
      <c r="H2063" s="198">
        <v>0</v>
      </c>
    </row>
    <row r="2064" spans="1:8" ht="18" hidden="1" customHeight="1" outlineLevel="1">
      <c r="A2064" s="4" t="s">
        <v>222</v>
      </c>
      <c r="B2064" s="195"/>
      <c r="C2064" s="196">
        <v>0</v>
      </c>
      <c r="D2064" s="196">
        <v>0</v>
      </c>
      <c r="E2064" s="196">
        <v>0</v>
      </c>
      <c r="F2064" s="197">
        <v>0</v>
      </c>
      <c r="G2064" s="197">
        <v>0</v>
      </c>
      <c r="H2064" s="198">
        <v>0</v>
      </c>
    </row>
    <row r="2065" spans="1:8" ht="18" hidden="1" customHeight="1" outlineLevel="1">
      <c r="A2065" s="4" t="s">
        <v>223</v>
      </c>
      <c r="B2065" s="195"/>
      <c r="C2065" s="196">
        <v>0</v>
      </c>
      <c r="D2065" s="196">
        <v>0</v>
      </c>
      <c r="E2065" s="196">
        <v>0</v>
      </c>
      <c r="F2065" s="197">
        <v>0</v>
      </c>
      <c r="G2065" s="197">
        <v>0</v>
      </c>
      <c r="H2065" s="198">
        <v>0</v>
      </c>
    </row>
    <row r="2066" spans="1:8" ht="18" hidden="1" customHeight="1" outlineLevel="1">
      <c r="A2066" s="4" t="s">
        <v>224</v>
      </c>
      <c r="B2066" s="195"/>
      <c r="C2066" s="196">
        <v>0</v>
      </c>
      <c r="D2066" s="196">
        <v>0</v>
      </c>
      <c r="E2066" s="196">
        <v>0</v>
      </c>
      <c r="F2066" s="197">
        <v>0</v>
      </c>
      <c r="G2066" s="197">
        <v>0</v>
      </c>
      <c r="H2066" s="198">
        <v>0</v>
      </c>
    </row>
    <row r="2067" spans="1:8" ht="18" hidden="1" customHeight="1" outlineLevel="1">
      <c r="A2067" s="4" t="s">
        <v>225</v>
      </c>
      <c r="B2067" s="195"/>
      <c r="C2067" s="196">
        <v>6</v>
      </c>
      <c r="D2067" s="196">
        <v>6</v>
      </c>
      <c r="E2067" s="196">
        <v>0</v>
      </c>
      <c r="F2067" s="197">
        <v>-39376</v>
      </c>
      <c r="G2067" s="197">
        <v>59478</v>
      </c>
      <c r="H2067" s="198">
        <v>0</v>
      </c>
    </row>
    <row r="2068" spans="1:8" ht="18" customHeight="1" collapsed="1">
      <c r="A2068" s="4"/>
      <c r="B2068" s="195" t="s">
        <v>439</v>
      </c>
      <c r="C2068" s="199">
        <f t="shared" ref="C2068:H2068" si="81">SUM(C2044:C2067)</f>
        <v>31</v>
      </c>
      <c r="D2068" s="199">
        <f t="shared" si="81"/>
        <v>9</v>
      </c>
      <c r="E2068" s="199">
        <f t="shared" si="81"/>
        <v>19</v>
      </c>
      <c r="F2068" s="200">
        <f t="shared" si="81"/>
        <v>-35998.400000000001</v>
      </c>
      <c r="G2068" s="200">
        <f t="shared" si="81"/>
        <v>64132</v>
      </c>
      <c r="H2068" s="201">
        <f t="shared" si="81"/>
        <v>0</v>
      </c>
    </row>
    <row r="2069" spans="1:8" ht="18" hidden="1" customHeight="1" outlineLevel="1">
      <c r="A2069" s="4" t="s">
        <v>202</v>
      </c>
      <c r="B2069" s="195"/>
      <c r="C2069" s="196">
        <v>0</v>
      </c>
      <c r="D2069" s="196">
        <v>0</v>
      </c>
      <c r="E2069" s="196">
        <v>0</v>
      </c>
      <c r="F2069" s="197">
        <v>0</v>
      </c>
      <c r="G2069" s="197">
        <v>0</v>
      </c>
      <c r="H2069" s="198">
        <v>0</v>
      </c>
    </row>
    <row r="2070" spans="1:8" ht="18" hidden="1" customHeight="1" outlineLevel="1">
      <c r="A2070" s="4" t="s">
        <v>203</v>
      </c>
      <c r="B2070" s="195"/>
      <c r="C2070" s="196">
        <v>3</v>
      </c>
      <c r="D2070" s="196">
        <v>1</v>
      </c>
      <c r="E2070" s="196">
        <v>0</v>
      </c>
      <c r="F2070" s="197">
        <v>0</v>
      </c>
      <c r="G2070" s="197">
        <v>13429.5</v>
      </c>
      <c r="H2070" s="198">
        <v>0</v>
      </c>
    </row>
    <row r="2071" spans="1:8" ht="18" hidden="1" customHeight="1" outlineLevel="1">
      <c r="A2071" s="4" t="s">
        <v>204</v>
      </c>
      <c r="B2071" s="195"/>
      <c r="C2071" s="196">
        <v>0</v>
      </c>
      <c r="D2071" s="196">
        <v>0</v>
      </c>
      <c r="E2071" s="196">
        <v>0</v>
      </c>
      <c r="F2071" s="197">
        <v>0</v>
      </c>
      <c r="G2071" s="197">
        <v>0</v>
      </c>
      <c r="H2071" s="198">
        <v>0</v>
      </c>
    </row>
    <row r="2072" spans="1:8" ht="18" hidden="1" customHeight="1" outlineLevel="1">
      <c r="A2072" s="4" t="s">
        <v>205</v>
      </c>
      <c r="B2072" s="195"/>
      <c r="C2072" s="196">
        <v>0</v>
      </c>
      <c r="D2072" s="196">
        <v>0</v>
      </c>
      <c r="E2072" s="196">
        <v>0</v>
      </c>
      <c r="F2072" s="197">
        <v>0</v>
      </c>
      <c r="G2072" s="197">
        <v>0</v>
      </c>
      <c r="H2072" s="198">
        <v>0</v>
      </c>
    </row>
    <row r="2073" spans="1:8" ht="18" hidden="1" customHeight="1" outlineLevel="1">
      <c r="A2073" s="4" t="s">
        <v>206</v>
      </c>
      <c r="B2073" s="195"/>
      <c r="C2073" s="196">
        <v>0</v>
      </c>
      <c r="D2073" s="196">
        <v>0</v>
      </c>
      <c r="E2073" s="196">
        <v>0</v>
      </c>
      <c r="F2073" s="197">
        <v>0</v>
      </c>
      <c r="G2073" s="197">
        <v>0</v>
      </c>
      <c r="H2073" s="198">
        <v>0</v>
      </c>
    </row>
    <row r="2074" spans="1:8" ht="18" hidden="1" customHeight="1" outlineLevel="1">
      <c r="A2074" s="4" t="s">
        <v>207</v>
      </c>
      <c r="B2074" s="195"/>
      <c r="C2074" s="196">
        <v>0</v>
      </c>
      <c r="D2074" s="196">
        <v>0</v>
      </c>
      <c r="E2074" s="196">
        <v>0</v>
      </c>
      <c r="F2074" s="197">
        <v>0</v>
      </c>
      <c r="G2074" s="197">
        <v>0</v>
      </c>
      <c r="H2074" s="198">
        <v>0</v>
      </c>
    </row>
    <row r="2075" spans="1:8" ht="18" hidden="1" customHeight="1" outlineLevel="1">
      <c r="A2075" s="4" t="s">
        <v>208</v>
      </c>
      <c r="B2075" s="195"/>
      <c r="C2075" s="196">
        <v>0</v>
      </c>
      <c r="D2075" s="196">
        <v>0</v>
      </c>
      <c r="E2075" s="196">
        <v>0</v>
      </c>
      <c r="F2075" s="197">
        <v>0</v>
      </c>
      <c r="G2075" s="197">
        <v>0</v>
      </c>
      <c r="H2075" s="198">
        <v>0</v>
      </c>
    </row>
    <row r="2076" spans="1:8" ht="18" hidden="1" customHeight="1" outlineLevel="1">
      <c r="A2076" s="4" t="s">
        <v>209</v>
      </c>
      <c r="B2076" s="195"/>
      <c r="C2076" s="196">
        <v>0</v>
      </c>
      <c r="D2076" s="196">
        <v>1</v>
      </c>
      <c r="E2076" s="196">
        <v>0</v>
      </c>
      <c r="F2076" s="197">
        <v>0</v>
      </c>
      <c r="G2076" s="197">
        <v>7222.75</v>
      </c>
      <c r="H2076" s="198">
        <v>0</v>
      </c>
    </row>
    <row r="2077" spans="1:8" ht="18" hidden="1" customHeight="1" outlineLevel="1">
      <c r="A2077" s="4" t="s">
        <v>210</v>
      </c>
      <c r="B2077" s="195"/>
      <c r="C2077" s="196">
        <v>0</v>
      </c>
      <c r="D2077" s="196">
        <v>0</v>
      </c>
      <c r="E2077" s="196">
        <v>0</v>
      </c>
      <c r="F2077" s="197">
        <v>0</v>
      </c>
      <c r="G2077" s="197">
        <v>0</v>
      </c>
      <c r="H2077" s="198">
        <v>0</v>
      </c>
    </row>
    <row r="2078" spans="1:8" ht="18" hidden="1" customHeight="1" outlineLevel="1">
      <c r="A2078" s="4" t="s">
        <v>211</v>
      </c>
      <c r="B2078" s="195"/>
      <c r="C2078" s="196">
        <v>2</v>
      </c>
      <c r="D2078" s="196">
        <v>2</v>
      </c>
      <c r="E2078" s="196">
        <v>0</v>
      </c>
      <c r="F2078" s="197">
        <v>18500</v>
      </c>
      <c r="G2078" s="197">
        <v>-4921.5</v>
      </c>
      <c r="H2078" s="198">
        <v>0</v>
      </c>
    </row>
    <row r="2079" spans="1:8" ht="18" hidden="1" customHeight="1" outlineLevel="1">
      <c r="A2079" s="4" t="s">
        <v>212</v>
      </c>
      <c r="B2079" s="195"/>
      <c r="C2079" s="196">
        <v>3</v>
      </c>
      <c r="D2079" s="196">
        <v>0</v>
      </c>
      <c r="E2079" s="196">
        <v>2</v>
      </c>
      <c r="F2079" s="197">
        <v>0</v>
      </c>
      <c r="G2079" s="197">
        <v>0</v>
      </c>
      <c r="H2079" s="198">
        <v>0</v>
      </c>
    </row>
    <row r="2080" spans="1:8" ht="18" hidden="1" customHeight="1" outlineLevel="1">
      <c r="A2080" s="4" t="s">
        <v>213</v>
      </c>
      <c r="B2080" s="195"/>
      <c r="C2080" s="196">
        <v>20</v>
      </c>
      <c r="D2080" s="196">
        <v>0</v>
      </c>
      <c r="E2080" s="196">
        <v>19</v>
      </c>
      <c r="F2080" s="197">
        <v>0</v>
      </c>
      <c r="G2080" s="197">
        <v>7284</v>
      </c>
      <c r="H2080" s="198">
        <v>0</v>
      </c>
    </row>
    <row r="2081" spans="1:8" ht="18" hidden="1" customHeight="1" outlineLevel="1">
      <c r="A2081" s="4" t="s">
        <v>214</v>
      </c>
      <c r="B2081" s="195"/>
      <c r="C2081" s="196">
        <v>1</v>
      </c>
      <c r="D2081" s="196">
        <v>0</v>
      </c>
      <c r="E2081" s="196">
        <v>0</v>
      </c>
      <c r="F2081" s="197">
        <v>0</v>
      </c>
      <c r="G2081" s="197">
        <v>0</v>
      </c>
      <c r="H2081" s="198">
        <v>0</v>
      </c>
    </row>
    <row r="2082" spans="1:8" ht="18" hidden="1" customHeight="1" outlineLevel="1">
      <c r="A2082" s="4" t="s">
        <v>348</v>
      </c>
      <c r="B2082" s="195"/>
      <c r="C2082" s="196">
        <v>0</v>
      </c>
      <c r="D2082" s="196">
        <v>0</v>
      </c>
      <c r="E2082" s="196">
        <v>0</v>
      </c>
      <c r="F2082" s="197">
        <v>0</v>
      </c>
      <c r="G2082" s="197">
        <v>0</v>
      </c>
      <c r="H2082" s="198">
        <v>0</v>
      </c>
    </row>
    <row r="2083" spans="1:8" ht="18" hidden="1" customHeight="1" outlineLevel="1">
      <c r="A2083" s="4" t="s">
        <v>216</v>
      </c>
      <c r="B2083" s="195"/>
      <c r="C2083" s="196">
        <v>0</v>
      </c>
      <c r="D2083" s="196">
        <v>0</v>
      </c>
      <c r="E2083" s="196">
        <v>0</v>
      </c>
      <c r="F2083" s="197">
        <v>0</v>
      </c>
      <c r="G2083" s="197">
        <v>0</v>
      </c>
      <c r="H2083" s="198">
        <v>0</v>
      </c>
    </row>
    <row r="2084" spans="1:8" ht="18" hidden="1" customHeight="1" outlineLevel="1">
      <c r="A2084" s="4" t="s">
        <v>217</v>
      </c>
      <c r="B2084" s="195"/>
      <c r="C2084" s="196">
        <v>0</v>
      </c>
      <c r="D2084" s="196">
        <v>0</v>
      </c>
      <c r="E2084" s="196">
        <v>0</v>
      </c>
      <c r="F2084" s="197">
        <v>0</v>
      </c>
      <c r="G2084" s="197">
        <v>0</v>
      </c>
      <c r="H2084" s="198">
        <v>0</v>
      </c>
    </row>
    <row r="2085" spans="1:8" ht="18" hidden="1" customHeight="1" outlineLevel="1">
      <c r="A2085" s="4" t="s">
        <v>218</v>
      </c>
      <c r="B2085" s="195"/>
      <c r="C2085" s="196">
        <v>0</v>
      </c>
      <c r="D2085" s="196">
        <v>0</v>
      </c>
      <c r="E2085" s="196">
        <v>0</v>
      </c>
      <c r="F2085" s="197">
        <v>0</v>
      </c>
      <c r="G2085" s="197">
        <v>0</v>
      </c>
      <c r="H2085" s="198">
        <v>0</v>
      </c>
    </row>
    <row r="2086" spans="1:8" ht="18" hidden="1" customHeight="1" outlineLevel="1">
      <c r="A2086" s="4" t="s">
        <v>219</v>
      </c>
      <c r="B2086" s="195"/>
      <c r="C2086" s="196">
        <v>0</v>
      </c>
      <c r="D2086" s="196">
        <v>0</v>
      </c>
      <c r="E2086" s="196">
        <v>0</v>
      </c>
      <c r="F2086" s="197">
        <v>0</v>
      </c>
      <c r="G2086" s="197">
        <v>0</v>
      </c>
      <c r="H2086" s="198">
        <v>0</v>
      </c>
    </row>
    <row r="2087" spans="1:8" ht="18" hidden="1" customHeight="1" outlineLevel="1">
      <c r="A2087" s="4" t="s">
        <v>220</v>
      </c>
      <c r="B2087" s="195"/>
      <c r="C2087" s="196">
        <v>0</v>
      </c>
      <c r="D2087" s="196">
        <v>0</v>
      </c>
      <c r="E2087" s="196">
        <v>0</v>
      </c>
      <c r="F2087" s="197">
        <v>0</v>
      </c>
      <c r="G2087" s="197">
        <v>0</v>
      </c>
      <c r="H2087" s="198">
        <v>0</v>
      </c>
    </row>
    <row r="2088" spans="1:8" ht="18" hidden="1" customHeight="1" outlineLevel="1">
      <c r="A2088" s="4" t="s">
        <v>349</v>
      </c>
      <c r="B2088" s="195"/>
      <c r="C2088" s="196">
        <v>0</v>
      </c>
      <c r="D2088" s="196">
        <v>0</v>
      </c>
      <c r="E2088" s="196">
        <v>0</v>
      </c>
      <c r="F2088" s="197">
        <v>0</v>
      </c>
      <c r="G2088" s="197">
        <v>0</v>
      </c>
      <c r="H2088" s="198">
        <v>0</v>
      </c>
    </row>
    <row r="2089" spans="1:8" ht="18" hidden="1" customHeight="1" outlineLevel="1">
      <c r="A2089" s="4" t="s">
        <v>222</v>
      </c>
      <c r="B2089" s="195"/>
      <c r="C2089" s="196">
        <v>0</v>
      </c>
      <c r="D2089" s="196">
        <v>0</v>
      </c>
      <c r="E2089" s="196">
        <v>0</v>
      </c>
      <c r="F2089" s="197">
        <v>0</v>
      </c>
      <c r="G2089" s="197">
        <v>0</v>
      </c>
      <c r="H2089" s="198">
        <v>0</v>
      </c>
    </row>
    <row r="2090" spans="1:8" ht="18" hidden="1" customHeight="1" outlineLevel="1">
      <c r="A2090" s="4" t="s">
        <v>223</v>
      </c>
      <c r="B2090" s="195"/>
      <c r="C2090" s="196">
        <v>0</v>
      </c>
      <c r="D2090" s="196">
        <v>0</v>
      </c>
      <c r="E2090" s="196">
        <v>0</v>
      </c>
      <c r="F2090" s="197">
        <v>0</v>
      </c>
      <c r="G2090" s="197">
        <v>0</v>
      </c>
      <c r="H2090" s="198">
        <v>0</v>
      </c>
    </row>
    <row r="2091" spans="1:8" ht="18" hidden="1" customHeight="1" outlineLevel="1">
      <c r="A2091" s="4" t="s">
        <v>224</v>
      </c>
      <c r="B2091" s="195"/>
      <c r="C2091" s="196">
        <v>0</v>
      </c>
      <c r="D2091" s="196">
        <v>0</v>
      </c>
      <c r="E2091" s="196">
        <v>0</v>
      </c>
      <c r="F2091" s="197">
        <v>0</v>
      </c>
      <c r="G2091" s="197">
        <v>0</v>
      </c>
      <c r="H2091" s="198">
        <v>0</v>
      </c>
    </row>
    <row r="2092" spans="1:8" ht="18" hidden="1" customHeight="1" outlineLevel="1">
      <c r="A2092" s="4" t="s">
        <v>225</v>
      </c>
      <c r="B2092" s="195"/>
      <c r="C2092" s="196">
        <v>0</v>
      </c>
      <c r="D2092" s="196">
        <v>0</v>
      </c>
      <c r="E2092" s="196">
        <v>0</v>
      </c>
      <c r="F2092" s="197">
        <v>0</v>
      </c>
      <c r="G2092" s="197">
        <v>0</v>
      </c>
      <c r="H2092" s="198">
        <v>0</v>
      </c>
    </row>
    <row r="2093" spans="1:8" ht="18" customHeight="1" collapsed="1">
      <c r="A2093" s="4"/>
      <c r="B2093" s="195" t="s">
        <v>440</v>
      </c>
      <c r="C2093" s="199">
        <f t="shared" ref="C2093:H2093" si="82">SUM(C2069:C2092)</f>
        <v>29</v>
      </c>
      <c r="D2093" s="199">
        <f t="shared" si="82"/>
        <v>4</v>
      </c>
      <c r="E2093" s="199">
        <f t="shared" si="82"/>
        <v>21</v>
      </c>
      <c r="F2093" s="200">
        <f t="shared" si="82"/>
        <v>18500</v>
      </c>
      <c r="G2093" s="200">
        <f t="shared" si="82"/>
        <v>23014.75</v>
      </c>
      <c r="H2093" s="201">
        <f t="shared" si="82"/>
        <v>0</v>
      </c>
    </row>
    <row r="2094" spans="1:8" ht="18" hidden="1" customHeight="1" outlineLevel="1">
      <c r="A2094" s="4" t="s">
        <v>202</v>
      </c>
      <c r="B2094" s="195"/>
      <c r="C2094" s="196">
        <v>0</v>
      </c>
      <c r="D2094" s="196">
        <v>0</v>
      </c>
      <c r="E2094" s="196">
        <v>0</v>
      </c>
      <c r="F2094" s="197">
        <v>0</v>
      </c>
      <c r="G2094" s="197">
        <v>0</v>
      </c>
      <c r="H2094" s="198">
        <v>0</v>
      </c>
    </row>
    <row r="2095" spans="1:8" ht="18" hidden="1" customHeight="1" outlineLevel="1">
      <c r="A2095" s="4" t="s">
        <v>203</v>
      </c>
      <c r="B2095" s="195"/>
      <c r="C2095" s="196">
        <v>15</v>
      </c>
      <c r="D2095" s="196">
        <v>10</v>
      </c>
      <c r="E2095" s="196">
        <v>0</v>
      </c>
      <c r="F2095" s="197">
        <v>21846.879999999997</v>
      </c>
      <c r="G2095" s="197">
        <v>19380.43</v>
      </c>
      <c r="H2095" s="198">
        <v>0</v>
      </c>
    </row>
    <row r="2096" spans="1:8" ht="18" hidden="1" customHeight="1" outlineLevel="1">
      <c r="A2096" s="4" t="s">
        <v>204</v>
      </c>
      <c r="B2096" s="195"/>
      <c r="C2096" s="196">
        <v>0</v>
      </c>
      <c r="D2096" s="196">
        <v>0</v>
      </c>
      <c r="E2096" s="196">
        <v>0</v>
      </c>
      <c r="F2096" s="197">
        <v>0</v>
      </c>
      <c r="G2096" s="197">
        <v>0</v>
      </c>
      <c r="H2096" s="198">
        <v>0</v>
      </c>
    </row>
    <row r="2097" spans="1:8" ht="18" hidden="1" customHeight="1" outlineLevel="1">
      <c r="A2097" s="4" t="s">
        <v>205</v>
      </c>
      <c r="B2097" s="195"/>
      <c r="C2097" s="196">
        <v>0</v>
      </c>
      <c r="D2097" s="196">
        <v>0</v>
      </c>
      <c r="E2097" s="196">
        <v>0</v>
      </c>
      <c r="F2097" s="197">
        <v>0</v>
      </c>
      <c r="G2097" s="197">
        <v>0</v>
      </c>
      <c r="H2097" s="198">
        <v>0</v>
      </c>
    </row>
    <row r="2098" spans="1:8" ht="18" hidden="1" customHeight="1" outlineLevel="1">
      <c r="A2098" s="4" t="s">
        <v>206</v>
      </c>
      <c r="B2098" s="195"/>
      <c r="C2098" s="196">
        <v>0</v>
      </c>
      <c r="D2098" s="196">
        <v>0</v>
      </c>
      <c r="E2098" s="196">
        <v>0</v>
      </c>
      <c r="F2098" s="197">
        <v>0</v>
      </c>
      <c r="G2098" s="197">
        <v>0</v>
      </c>
      <c r="H2098" s="198">
        <v>0</v>
      </c>
    </row>
    <row r="2099" spans="1:8" ht="18" hidden="1" customHeight="1" outlineLevel="1">
      <c r="A2099" s="4" t="s">
        <v>207</v>
      </c>
      <c r="B2099" s="195"/>
      <c r="C2099" s="196">
        <v>0</v>
      </c>
      <c r="D2099" s="196">
        <v>0</v>
      </c>
      <c r="E2099" s="196">
        <v>0</v>
      </c>
      <c r="F2099" s="197">
        <v>0</v>
      </c>
      <c r="G2099" s="197">
        <v>0</v>
      </c>
      <c r="H2099" s="198">
        <v>0</v>
      </c>
    </row>
    <row r="2100" spans="1:8" ht="18" hidden="1" customHeight="1" outlineLevel="1">
      <c r="A2100" s="4" t="s">
        <v>208</v>
      </c>
      <c r="B2100" s="195"/>
      <c r="C2100" s="196">
        <v>0</v>
      </c>
      <c r="D2100" s="196">
        <v>0</v>
      </c>
      <c r="E2100" s="196">
        <v>0</v>
      </c>
      <c r="F2100" s="197">
        <v>0</v>
      </c>
      <c r="G2100" s="197">
        <v>0</v>
      </c>
      <c r="H2100" s="198">
        <v>0</v>
      </c>
    </row>
    <row r="2101" spans="1:8" ht="18" hidden="1" customHeight="1" outlineLevel="1">
      <c r="A2101" s="4" t="s">
        <v>209</v>
      </c>
      <c r="B2101" s="195"/>
      <c r="C2101" s="196">
        <v>5</v>
      </c>
      <c r="D2101" s="196">
        <v>6</v>
      </c>
      <c r="E2101" s="196">
        <v>0</v>
      </c>
      <c r="F2101" s="197">
        <v>-300</v>
      </c>
      <c r="G2101" s="197">
        <v>31971.17</v>
      </c>
      <c r="H2101" s="198">
        <v>0</v>
      </c>
    </row>
    <row r="2102" spans="1:8" ht="18" hidden="1" customHeight="1" outlineLevel="1">
      <c r="A2102" s="4" t="s">
        <v>210</v>
      </c>
      <c r="B2102" s="195"/>
      <c r="C2102" s="196">
        <v>0</v>
      </c>
      <c r="D2102" s="196">
        <v>0</v>
      </c>
      <c r="E2102" s="196">
        <v>0</v>
      </c>
      <c r="F2102" s="197">
        <v>0</v>
      </c>
      <c r="G2102" s="197">
        <v>0</v>
      </c>
      <c r="H2102" s="198">
        <v>0</v>
      </c>
    </row>
    <row r="2103" spans="1:8" ht="18" hidden="1" customHeight="1" outlineLevel="1">
      <c r="A2103" s="4" t="s">
        <v>211</v>
      </c>
      <c r="B2103" s="195"/>
      <c r="C2103" s="196">
        <v>63</v>
      </c>
      <c r="D2103" s="196">
        <v>44</v>
      </c>
      <c r="E2103" s="196">
        <v>0</v>
      </c>
      <c r="F2103" s="197">
        <v>240475.93</v>
      </c>
      <c r="G2103" s="197">
        <v>106913.19</v>
      </c>
      <c r="H2103" s="198">
        <v>0</v>
      </c>
    </row>
    <row r="2104" spans="1:8" ht="18" hidden="1" customHeight="1" outlineLevel="1">
      <c r="A2104" s="4" t="s">
        <v>212</v>
      </c>
      <c r="B2104" s="195"/>
      <c r="C2104" s="196">
        <v>11</v>
      </c>
      <c r="D2104" s="196">
        <v>0</v>
      </c>
      <c r="E2104" s="196">
        <v>7</v>
      </c>
      <c r="F2104" s="197">
        <v>0</v>
      </c>
      <c r="G2104" s="197">
        <v>0</v>
      </c>
      <c r="H2104" s="198">
        <v>0</v>
      </c>
    </row>
    <row r="2105" spans="1:8" ht="18" hidden="1" customHeight="1" outlineLevel="1">
      <c r="A2105" s="4" t="s">
        <v>213</v>
      </c>
      <c r="B2105" s="195"/>
      <c r="C2105" s="196">
        <v>68</v>
      </c>
      <c r="D2105" s="196">
        <v>1</v>
      </c>
      <c r="E2105" s="196">
        <v>51</v>
      </c>
      <c r="F2105" s="197">
        <v>5713</v>
      </c>
      <c r="G2105" s="197">
        <v>3267</v>
      </c>
      <c r="H2105" s="198">
        <v>0</v>
      </c>
    </row>
    <row r="2106" spans="1:8" ht="18" hidden="1" customHeight="1" outlineLevel="1">
      <c r="A2106" s="4" t="s">
        <v>214</v>
      </c>
      <c r="B2106" s="195"/>
      <c r="C2106" s="196">
        <v>0</v>
      </c>
      <c r="D2106" s="196">
        <v>0</v>
      </c>
      <c r="E2106" s="196">
        <v>0</v>
      </c>
      <c r="F2106" s="197">
        <v>0</v>
      </c>
      <c r="G2106" s="197">
        <v>0</v>
      </c>
      <c r="H2106" s="198">
        <v>0</v>
      </c>
    </row>
    <row r="2107" spans="1:8" ht="18" hidden="1" customHeight="1" outlineLevel="1">
      <c r="A2107" s="4" t="s">
        <v>348</v>
      </c>
      <c r="B2107" s="195"/>
      <c r="C2107" s="196">
        <v>0</v>
      </c>
      <c r="D2107" s="196">
        <v>0</v>
      </c>
      <c r="E2107" s="196">
        <v>0</v>
      </c>
      <c r="F2107" s="197">
        <v>0</v>
      </c>
      <c r="G2107" s="197">
        <v>0</v>
      </c>
      <c r="H2107" s="198">
        <v>0</v>
      </c>
    </row>
    <row r="2108" spans="1:8" ht="18" hidden="1" customHeight="1" outlineLevel="1">
      <c r="A2108" s="4" t="s">
        <v>216</v>
      </c>
      <c r="B2108" s="195"/>
      <c r="C2108" s="196">
        <v>1</v>
      </c>
      <c r="D2108" s="196">
        <v>3</v>
      </c>
      <c r="E2108" s="196">
        <v>0</v>
      </c>
      <c r="F2108" s="197">
        <v>127200</v>
      </c>
      <c r="G2108" s="197">
        <v>-6209.5</v>
      </c>
      <c r="H2108" s="198">
        <v>0</v>
      </c>
    </row>
    <row r="2109" spans="1:8" ht="18" hidden="1" customHeight="1" outlineLevel="1">
      <c r="A2109" s="4" t="s">
        <v>217</v>
      </c>
      <c r="B2109" s="195"/>
      <c r="C2109" s="196">
        <v>0</v>
      </c>
      <c r="D2109" s="196">
        <v>0</v>
      </c>
      <c r="E2109" s="196">
        <v>0</v>
      </c>
      <c r="F2109" s="197">
        <v>0</v>
      </c>
      <c r="G2109" s="197">
        <v>0</v>
      </c>
      <c r="H2109" s="198">
        <v>0</v>
      </c>
    </row>
    <row r="2110" spans="1:8" ht="18" hidden="1" customHeight="1" outlineLevel="1">
      <c r="A2110" s="4" t="s">
        <v>218</v>
      </c>
      <c r="B2110" s="195"/>
      <c r="C2110" s="196">
        <v>0</v>
      </c>
      <c r="D2110" s="196">
        <v>0</v>
      </c>
      <c r="E2110" s="196">
        <v>0</v>
      </c>
      <c r="F2110" s="197">
        <v>0</v>
      </c>
      <c r="G2110" s="197">
        <v>0</v>
      </c>
      <c r="H2110" s="198">
        <v>0</v>
      </c>
    </row>
    <row r="2111" spans="1:8" ht="18" hidden="1" customHeight="1" outlineLevel="1">
      <c r="A2111" s="4" t="s">
        <v>219</v>
      </c>
      <c r="B2111" s="195"/>
      <c r="C2111" s="196">
        <v>0</v>
      </c>
      <c r="D2111" s="196">
        <v>0</v>
      </c>
      <c r="E2111" s="196">
        <v>0</v>
      </c>
      <c r="F2111" s="197">
        <v>0</v>
      </c>
      <c r="G2111" s="197">
        <v>0</v>
      </c>
      <c r="H2111" s="198">
        <v>0</v>
      </c>
    </row>
    <row r="2112" spans="1:8" ht="18" hidden="1" customHeight="1" outlineLevel="1">
      <c r="A2112" s="4" t="s">
        <v>220</v>
      </c>
      <c r="B2112" s="195"/>
      <c r="C2112" s="196">
        <v>0</v>
      </c>
      <c r="D2112" s="196">
        <v>0</v>
      </c>
      <c r="E2112" s="196">
        <v>0</v>
      </c>
      <c r="F2112" s="197">
        <v>0</v>
      </c>
      <c r="G2112" s="197">
        <v>0</v>
      </c>
      <c r="H2112" s="198">
        <v>0</v>
      </c>
    </row>
    <row r="2113" spans="1:8" ht="18" hidden="1" customHeight="1" outlineLevel="1">
      <c r="A2113" s="4" t="s">
        <v>349</v>
      </c>
      <c r="B2113" s="195"/>
      <c r="C2113" s="196">
        <v>0</v>
      </c>
      <c r="D2113" s="196">
        <v>0</v>
      </c>
      <c r="E2113" s="196">
        <v>0</v>
      </c>
      <c r="F2113" s="197">
        <v>0</v>
      </c>
      <c r="G2113" s="197">
        <v>0</v>
      </c>
      <c r="H2113" s="198">
        <v>0</v>
      </c>
    </row>
    <row r="2114" spans="1:8" ht="18" hidden="1" customHeight="1" outlineLevel="1">
      <c r="A2114" s="4" t="s">
        <v>222</v>
      </c>
      <c r="B2114" s="195"/>
      <c r="C2114" s="196">
        <v>0</v>
      </c>
      <c r="D2114" s="196">
        <v>0</v>
      </c>
      <c r="E2114" s="196">
        <v>0</v>
      </c>
      <c r="F2114" s="197">
        <v>0</v>
      </c>
      <c r="G2114" s="197">
        <v>0</v>
      </c>
      <c r="H2114" s="198">
        <v>0</v>
      </c>
    </row>
    <row r="2115" spans="1:8" ht="18" hidden="1" customHeight="1" outlineLevel="1">
      <c r="A2115" s="4" t="s">
        <v>223</v>
      </c>
      <c r="B2115" s="195"/>
      <c r="C2115" s="196">
        <v>2</v>
      </c>
      <c r="D2115" s="196">
        <v>0</v>
      </c>
      <c r="E2115" s="196">
        <v>0</v>
      </c>
      <c r="F2115" s="197">
        <v>0</v>
      </c>
      <c r="G2115" s="197">
        <v>1927</v>
      </c>
      <c r="H2115" s="198">
        <v>0</v>
      </c>
    </row>
    <row r="2116" spans="1:8" ht="18" hidden="1" customHeight="1" outlineLevel="1">
      <c r="A2116" s="4" t="s">
        <v>224</v>
      </c>
      <c r="B2116" s="195"/>
      <c r="C2116" s="196">
        <v>0</v>
      </c>
      <c r="D2116" s="196">
        <v>0</v>
      </c>
      <c r="E2116" s="196">
        <v>0</v>
      </c>
      <c r="F2116" s="197">
        <v>0</v>
      </c>
      <c r="G2116" s="197">
        <v>0</v>
      </c>
      <c r="H2116" s="198">
        <v>0</v>
      </c>
    </row>
    <row r="2117" spans="1:8" ht="18" hidden="1" customHeight="1" outlineLevel="1">
      <c r="A2117" s="4" t="s">
        <v>225</v>
      </c>
      <c r="B2117" s="195"/>
      <c r="C2117" s="196">
        <v>0</v>
      </c>
      <c r="D2117" s="196">
        <v>0</v>
      </c>
      <c r="E2117" s="196">
        <v>0</v>
      </c>
      <c r="F2117" s="197">
        <v>0</v>
      </c>
      <c r="G2117" s="197">
        <v>0</v>
      </c>
      <c r="H2117" s="198">
        <v>0</v>
      </c>
    </row>
    <row r="2118" spans="1:8" ht="18" customHeight="1" collapsed="1">
      <c r="A2118" s="4"/>
      <c r="B2118" s="195" t="s">
        <v>441</v>
      </c>
      <c r="C2118" s="199">
        <f t="shared" ref="C2118:H2118" si="83">SUM(C2094:C2117)</f>
        <v>165</v>
      </c>
      <c r="D2118" s="199">
        <f t="shared" si="83"/>
        <v>64</v>
      </c>
      <c r="E2118" s="199">
        <f t="shared" si="83"/>
        <v>58</v>
      </c>
      <c r="F2118" s="200">
        <f t="shared" si="83"/>
        <v>394935.81</v>
      </c>
      <c r="G2118" s="200">
        <f t="shared" si="83"/>
        <v>157249.29</v>
      </c>
      <c r="H2118" s="201">
        <f t="shared" si="83"/>
        <v>0</v>
      </c>
    </row>
    <row r="2119" spans="1:8" ht="18" customHeight="1">
      <c r="B2119" s="203" t="s">
        <v>442</v>
      </c>
      <c r="C2119" s="204"/>
      <c r="D2119" s="204"/>
      <c r="E2119" s="204"/>
      <c r="F2119" s="193"/>
      <c r="G2119" s="193"/>
      <c r="H2119" s="194"/>
    </row>
    <row r="2120" spans="1:8" ht="18" hidden="1" customHeight="1" outlineLevel="1">
      <c r="A2120" s="4" t="s">
        <v>202</v>
      </c>
      <c r="B2120" s="195"/>
      <c r="C2120" s="196">
        <v>0</v>
      </c>
      <c r="D2120" s="196">
        <v>0</v>
      </c>
      <c r="E2120" s="196">
        <v>0</v>
      </c>
      <c r="F2120" s="197">
        <v>0</v>
      </c>
      <c r="G2120" s="197">
        <v>0</v>
      </c>
      <c r="H2120" s="198">
        <v>0</v>
      </c>
    </row>
    <row r="2121" spans="1:8" ht="18" hidden="1" customHeight="1" outlineLevel="1">
      <c r="A2121" s="4" t="s">
        <v>203</v>
      </c>
      <c r="B2121" s="195"/>
      <c r="C2121" s="196">
        <v>0</v>
      </c>
      <c r="D2121" s="196">
        <v>0</v>
      </c>
      <c r="E2121" s="196">
        <v>0</v>
      </c>
      <c r="F2121" s="197">
        <v>0</v>
      </c>
      <c r="G2121" s="197">
        <v>0</v>
      </c>
      <c r="H2121" s="198">
        <v>0</v>
      </c>
    </row>
    <row r="2122" spans="1:8" ht="18" hidden="1" customHeight="1" outlineLevel="1">
      <c r="A2122" s="4" t="s">
        <v>204</v>
      </c>
      <c r="B2122" s="195"/>
      <c r="C2122" s="196">
        <v>0</v>
      </c>
      <c r="D2122" s="196">
        <v>0</v>
      </c>
      <c r="E2122" s="196">
        <v>0</v>
      </c>
      <c r="F2122" s="197">
        <v>0</v>
      </c>
      <c r="G2122" s="197">
        <v>0</v>
      </c>
      <c r="H2122" s="198">
        <v>0</v>
      </c>
    </row>
    <row r="2123" spans="1:8" ht="18" hidden="1" customHeight="1" outlineLevel="1">
      <c r="A2123" s="4" t="s">
        <v>205</v>
      </c>
      <c r="B2123" s="195"/>
      <c r="C2123" s="196">
        <v>0</v>
      </c>
      <c r="D2123" s="196">
        <v>0</v>
      </c>
      <c r="E2123" s="196">
        <v>0</v>
      </c>
      <c r="F2123" s="197">
        <v>0</v>
      </c>
      <c r="G2123" s="197">
        <v>0</v>
      </c>
      <c r="H2123" s="198">
        <v>0</v>
      </c>
    </row>
    <row r="2124" spans="1:8" ht="18" hidden="1" customHeight="1" outlineLevel="1">
      <c r="A2124" s="4" t="s">
        <v>206</v>
      </c>
      <c r="B2124" s="195"/>
      <c r="C2124" s="196">
        <v>0</v>
      </c>
      <c r="D2124" s="196">
        <v>0</v>
      </c>
      <c r="E2124" s="196">
        <v>0</v>
      </c>
      <c r="F2124" s="197">
        <v>0</v>
      </c>
      <c r="G2124" s="197">
        <v>0</v>
      </c>
      <c r="H2124" s="198">
        <v>0</v>
      </c>
    </row>
    <row r="2125" spans="1:8" ht="18" hidden="1" customHeight="1" outlineLevel="1">
      <c r="A2125" s="4" t="s">
        <v>207</v>
      </c>
      <c r="B2125" s="195"/>
      <c r="C2125" s="196">
        <v>0</v>
      </c>
      <c r="D2125" s="196">
        <v>0</v>
      </c>
      <c r="E2125" s="196">
        <v>0</v>
      </c>
      <c r="F2125" s="197">
        <v>0</v>
      </c>
      <c r="G2125" s="197">
        <v>0</v>
      </c>
      <c r="H2125" s="198">
        <v>0</v>
      </c>
    </row>
    <row r="2126" spans="1:8" ht="18" hidden="1" customHeight="1" outlineLevel="1">
      <c r="A2126" s="4" t="s">
        <v>208</v>
      </c>
      <c r="B2126" s="195"/>
      <c r="C2126" s="196">
        <v>0</v>
      </c>
      <c r="D2126" s="196">
        <v>0</v>
      </c>
      <c r="E2126" s="196">
        <v>0</v>
      </c>
      <c r="F2126" s="197">
        <v>0</v>
      </c>
      <c r="G2126" s="197">
        <v>0</v>
      </c>
      <c r="H2126" s="198">
        <v>0</v>
      </c>
    </row>
    <row r="2127" spans="1:8" ht="18" hidden="1" customHeight="1" outlineLevel="1">
      <c r="A2127" s="4" t="s">
        <v>209</v>
      </c>
      <c r="B2127" s="195"/>
      <c r="C2127" s="196">
        <v>0</v>
      </c>
      <c r="D2127" s="196">
        <v>0</v>
      </c>
      <c r="E2127" s="196">
        <v>0</v>
      </c>
      <c r="F2127" s="197">
        <v>0</v>
      </c>
      <c r="G2127" s="197">
        <v>0</v>
      </c>
      <c r="H2127" s="198">
        <v>0</v>
      </c>
    </row>
    <row r="2128" spans="1:8" ht="18" hidden="1" customHeight="1" outlineLevel="1">
      <c r="A2128" s="4" t="s">
        <v>210</v>
      </c>
      <c r="B2128" s="195"/>
      <c r="C2128" s="196">
        <v>0</v>
      </c>
      <c r="D2128" s="196">
        <v>0</v>
      </c>
      <c r="E2128" s="196">
        <v>0</v>
      </c>
      <c r="F2128" s="197">
        <v>0</v>
      </c>
      <c r="G2128" s="197">
        <v>0</v>
      </c>
      <c r="H2128" s="198">
        <v>0</v>
      </c>
    </row>
    <row r="2129" spans="1:8" ht="18" hidden="1" customHeight="1" outlineLevel="1">
      <c r="A2129" s="4" t="s">
        <v>211</v>
      </c>
      <c r="B2129" s="195"/>
      <c r="C2129" s="196">
        <v>0</v>
      </c>
      <c r="D2129" s="196">
        <v>0</v>
      </c>
      <c r="E2129" s="196">
        <v>0</v>
      </c>
      <c r="F2129" s="197">
        <v>0</v>
      </c>
      <c r="G2129" s="197">
        <v>0</v>
      </c>
      <c r="H2129" s="198">
        <v>0</v>
      </c>
    </row>
    <row r="2130" spans="1:8" ht="18" hidden="1" customHeight="1" outlineLevel="1">
      <c r="A2130" s="4" t="s">
        <v>212</v>
      </c>
      <c r="B2130" s="195"/>
      <c r="C2130" s="196">
        <v>0</v>
      </c>
      <c r="D2130" s="196">
        <v>0</v>
      </c>
      <c r="E2130" s="196">
        <v>0</v>
      </c>
      <c r="F2130" s="197">
        <v>0</v>
      </c>
      <c r="G2130" s="197">
        <v>0</v>
      </c>
      <c r="H2130" s="198">
        <v>0</v>
      </c>
    </row>
    <row r="2131" spans="1:8" ht="18" hidden="1" customHeight="1" outlineLevel="1">
      <c r="A2131" s="4" t="s">
        <v>213</v>
      </c>
      <c r="B2131" s="195"/>
      <c r="C2131" s="196">
        <v>7</v>
      </c>
      <c r="D2131" s="196">
        <v>1</v>
      </c>
      <c r="E2131" s="196">
        <v>0</v>
      </c>
      <c r="F2131" s="197">
        <v>2314</v>
      </c>
      <c r="G2131" s="197">
        <v>15967</v>
      </c>
      <c r="H2131" s="198">
        <v>0</v>
      </c>
    </row>
    <row r="2132" spans="1:8" ht="18" hidden="1" customHeight="1" outlineLevel="1">
      <c r="A2132" s="4" t="s">
        <v>214</v>
      </c>
      <c r="B2132" s="195"/>
      <c r="C2132" s="196">
        <v>0</v>
      </c>
      <c r="D2132" s="196">
        <v>0</v>
      </c>
      <c r="E2132" s="196">
        <v>0</v>
      </c>
      <c r="F2132" s="197">
        <v>0</v>
      </c>
      <c r="G2132" s="197">
        <v>0</v>
      </c>
      <c r="H2132" s="198">
        <v>0</v>
      </c>
    </row>
    <row r="2133" spans="1:8" ht="18" hidden="1" customHeight="1" outlineLevel="1">
      <c r="A2133" s="4" t="s">
        <v>348</v>
      </c>
      <c r="B2133" s="195"/>
      <c r="C2133" s="196">
        <v>0</v>
      </c>
      <c r="D2133" s="196">
        <v>0</v>
      </c>
      <c r="E2133" s="196">
        <v>0</v>
      </c>
      <c r="F2133" s="197">
        <v>0</v>
      </c>
      <c r="G2133" s="197">
        <v>0</v>
      </c>
      <c r="H2133" s="198">
        <v>0</v>
      </c>
    </row>
    <row r="2134" spans="1:8" ht="18" hidden="1" customHeight="1" outlineLevel="1">
      <c r="A2134" s="4" t="s">
        <v>216</v>
      </c>
      <c r="B2134" s="195"/>
      <c r="C2134" s="196">
        <v>0</v>
      </c>
      <c r="D2134" s="196">
        <v>0</v>
      </c>
      <c r="E2134" s="196">
        <v>0</v>
      </c>
      <c r="F2134" s="197">
        <v>0</v>
      </c>
      <c r="G2134" s="197">
        <v>0</v>
      </c>
      <c r="H2134" s="198">
        <v>0</v>
      </c>
    </row>
    <row r="2135" spans="1:8" ht="18" hidden="1" customHeight="1" outlineLevel="1">
      <c r="A2135" s="4" t="s">
        <v>217</v>
      </c>
      <c r="B2135" s="195"/>
      <c r="C2135" s="196">
        <v>0</v>
      </c>
      <c r="D2135" s="196">
        <v>0</v>
      </c>
      <c r="E2135" s="196">
        <v>0</v>
      </c>
      <c r="F2135" s="197">
        <v>0</v>
      </c>
      <c r="G2135" s="197">
        <v>0</v>
      </c>
      <c r="H2135" s="198">
        <v>0</v>
      </c>
    </row>
    <row r="2136" spans="1:8" ht="18" hidden="1" customHeight="1" outlineLevel="1">
      <c r="A2136" s="4" t="s">
        <v>218</v>
      </c>
      <c r="B2136" s="195"/>
      <c r="C2136" s="196">
        <v>0</v>
      </c>
      <c r="D2136" s="196">
        <v>0</v>
      </c>
      <c r="E2136" s="196">
        <v>0</v>
      </c>
      <c r="F2136" s="197">
        <v>0</v>
      </c>
      <c r="G2136" s="197">
        <v>0</v>
      </c>
      <c r="H2136" s="198">
        <v>0</v>
      </c>
    </row>
    <row r="2137" spans="1:8" ht="18" hidden="1" customHeight="1" outlineLevel="1">
      <c r="A2137" s="4" t="s">
        <v>219</v>
      </c>
      <c r="B2137" s="195"/>
      <c r="C2137" s="196">
        <v>0</v>
      </c>
      <c r="D2137" s="196">
        <v>0</v>
      </c>
      <c r="E2137" s="196">
        <v>0</v>
      </c>
      <c r="F2137" s="197">
        <v>0</v>
      </c>
      <c r="G2137" s="197">
        <v>0</v>
      </c>
      <c r="H2137" s="198">
        <v>0</v>
      </c>
    </row>
    <row r="2138" spans="1:8" ht="18" hidden="1" customHeight="1" outlineLevel="1">
      <c r="A2138" s="4" t="s">
        <v>220</v>
      </c>
      <c r="B2138" s="195"/>
      <c r="C2138" s="196">
        <v>0</v>
      </c>
      <c r="D2138" s="196">
        <v>0</v>
      </c>
      <c r="E2138" s="196">
        <v>0</v>
      </c>
      <c r="F2138" s="197">
        <v>0</v>
      </c>
      <c r="G2138" s="197">
        <v>0</v>
      </c>
      <c r="H2138" s="198">
        <v>0</v>
      </c>
    </row>
    <row r="2139" spans="1:8" ht="18" hidden="1" customHeight="1" outlineLevel="1">
      <c r="A2139" s="4" t="s">
        <v>349</v>
      </c>
      <c r="B2139" s="195"/>
      <c r="C2139" s="196">
        <v>0</v>
      </c>
      <c r="D2139" s="196">
        <v>0</v>
      </c>
      <c r="E2139" s="196">
        <v>0</v>
      </c>
      <c r="F2139" s="197">
        <v>0</v>
      </c>
      <c r="G2139" s="197">
        <v>0</v>
      </c>
      <c r="H2139" s="198">
        <v>0</v>
      </c>
    </row>
    <row r="2140" spans="1:8" ht="18" hidden="1" customHeight="1" outlineLevel="1">
      <c r="A2140" s="4" t="s">
        <v>222</v>
      </c>
      <c r="B2140" s="195"/>
      <c r="C2140" s="196">
        <v>0</v>
      </c>
      <c r="D2140" s="196">
        <v>0</v>
      </c>
      <c r="E2140" s="196">
        <v>0</v>
      </c>
      <c r="F2140" s="197">
        <v>0</v>
      </c>
      <c r="G2140" s="197">
        <v>0</v>
      </c>
      <c r="H2140" s="198">
        <v>0</v>
      </c>
    </row>
    <row r="2141" spans="1:8" ht="18" hidden="1" customHeight="1" outlineLevel="1">
      <c r="A2141" s="4" t="s">
        <v>223</v>
      </c>
      <c r="B2141" s="195"/>
      <c r="C2141" s="196">
        <v>0</v>
      </c>
      <c r="D2141" s="196">
        <v>0</v>
      </c>
      <c r="E2141" s="196">
        <v>0</v>
      </c>
      <c r="F2141" s="197">
        <v>0</v>
      </c>
      <c r="G2141" s="197">
        <v>0</v>
      </c>
      <c r="H2141" s="198">
        <v>0</v>
      </c>
    </row>
    <row r="2142" spans="1:8" ht="18" hidden="1" customHeight="1" outlineLevel="1">
      <c r="A2142" s="4" t="s">
        <v>224</v>
      </c>
      <c r="B2142" s="195"/>
      <c r="C2142" s="196">
        <v>0</v>
      </c>
      <c r="D2142" s="196">
        <v>0</v>
      </c>
      <c r="E2142" s="196">
        <v>0</v>
      </c>
      <c r="F2142" s="197">
        <v>0</v>
      </c>
      <c r="G2142" s="197">
        <v>0</v>
      </c>
      <c r="H2142" s="198">
        <v>0</v>
      </c>
    </row>
    <row r="2143" spans="1:8" ht="18" hidden="1" customHeight="1" outlineLevel="1">
      <c r="A2143" s="4" t="s">
        <v>225</v>
      </c>
      <c r="B2143" s="195"/>
      <c r="C2143" s="196">
        <v>0</v>
      </c>
      <c r="D2143" s="196">
        <v>0</v>
      </c>
      <c r="E2143" s="196">
        <v>0</v>
      </c>
      <c r="F2143" s="197">
        <v>0</v>
      </c>
      <c r="G2143" s="197">
        <v>0</v>
      </c>
      <c r="H2143" s="198">
        <v>0</v>
      </c>
    </row>
    <row r="2144" spans="1:8" collapsed="1">
      <c r="A2144" s="4"/>
      <c r="B2144" s="195" t="s">
        <v>443</v>
      </c>
      <c r="C2144" s="199">
        <f t="shared" ref="C2144:H2144" si="84">SUM(C2120:C2143)</f>
        <v>7</v>
      </c>
      <c r="D2144" s="199">
        <f t="shared" si="84"/>
        <v>1</v>
      </c>
      <c r="E2144" s="199">
        <f t="shared" si="84"/>
        <v>0</v>
      </c>
      <c r="F2144" s="200">
        <f t="shared" si="84"/>
        <v>2314</v>
      </c>
      <c r="G2144" s="200">
        <f t="shared" si="84"/>
        <v>15967</v>
      </c>
      <c r="H2144" s="201">
        <f t="shared" si="84"/>
        <v>0</v>
      </c>
    </row>
    <row r="2145" spans="1:8" ht="18" customHeight="1">
      <c r="B2145" s="203" t="s">
        <v>444</v>
      </c>
      <c r="C2145" s="204"/>
      <c r="D2145" s="204"/>
      <c r="E2145" s="204"/>
      <c r="F2145" s="193"/>
      <c r="G2145" s="193"/>
      <c r="H2145" s="194"/>
    </row>
    <row r="2146" spans="1:8" ht="18" hidden="1" customHeight="1" outlineLevel="1">
      <c r="A2146" s="4" t="s">
        <v>202</v>
      </c>
      <c r="B2146" s="195"/>
      <c r="C2146" s="196">
        <v>0</v>
      </c>
      <c r="D2146" s="196">
        <v>0</v>
      </c>
      <c r="E2146" s="196">
        <v>0</v>
      </c>
      <c r="F2146" s="197">
        <v>0</v>
      </c>
      <c r="G2146" s="197">
        <v>0</v>
      </c>
      <c r="H2146" s="198">
        <v>0</v>
      </c>
    </row>
    <row r="2147" spans="1:8" ht="18" hidden="1" customHeight="1" outlineLevel="1">
      <c r="A2147" s="4" t="s">
        <v>203</v>
      </c>
      <c r="B2147" s="195"/>
      <c r="C2147" s="196">
        <v>0</v>
      </c>
      <c r="D2147" s="196">
        <v>0</v>
      </c>
      <c r="E2147" s="196">
        <v>0</v>
      </c>
      <c r="F2147" s="197">
        <v>0</v>
      </c>
      <c r="G2147" s="197">
        <v>0</v>
      </c>
      <c r="H2147" s="198">
        <v>0</v>
      </c>
    </row>
    <row r="2148" spans="1:8" ht="18" hidden="1" customHeight="1" outlineLevel="1">
      <c r="A2148" s="4" t="s">
        <v>204</v>
      </c>
      <c r="B2148" s="195"/>
      <c r="C2148" s="196">
        <v>1</v>
      </c>
      <c r="D2148" s="196">
        <v>1</v>
      </c>
      <c r="E2148" s="196">
        <v>0</v>
      </c>
      <c r="F2148" s="197">
        <v>6718.8</v>
      </c>
      <c r="G2148" s="197">
        <v>344.5</v>
      </c>
      <c r="H2148" s="198">
        <v>0</v>
      </c>
    </row>
    <row r="2149" spans="1:8" ht="18" hidden="1" customHeight="1" outlineLevel="1">
      <c r="A2149" s="4" t="s">
        <v>205</v>
      </c>
      <c r="B2149" s="195"/>
      <c r="C2149" s="196">
        <v>0</v>
      </c>
      <c r="D2149" s="196">
        <v>0</v>
      </c>
      <c r="E2149" s="196">
        <v>0</v>
      </c>
      <c r="F2149" s="197">
        <v>0</v>
      </c>
      <c r="G2149" s="197">
        <v>0</v>
      </c>
      <c r="H2149" s="198">
        <v>0</v>
      </c>
    </row>
    <row r="2150" spans="1:8" ht="18" hidden="1" customHeight="1" outlineLevel="1">
      <c r="A2150" s="4" t="s">
        <v>206</v>
      </c>
      <c r="B2150" s="195"/>
      <c r="C2150" s="196">
        <v>0</v>
      </c>
      <c r="D2150" s="196">
        <v>0</v>
      </c>
      <c r="E2150" s="196">
        <v>0</v>
      </c>
      <c r="F2150" s="197">
        <v>0</v>
      </c>
      <c r="G2150" s="197">
        <v>0</v>
      </c>
      <c r="H2150" s="198">
        <v>0</v>
      </c>
    </row>
    <row r="2151" spans="1:8" ht="18" hidden="1" customHeight="1" outlineLevel="1">
      <c r="A2151" s="4" t="s">
        <v>207</v>
      </c>
      <c r="B2151" s="195"/>
      <c r="C2151" s="196">
        <v>0</v>
      </c>
      <c r="D2151" s="196">
        <v>0</v>
      </c>
      <c r="E2151" s="196">
        <v>0</v>
      </c>
      <c r="F2151" s="197">
        <v>0</v>
      </c>
      <c r="G2151" s="197">
        <v>0</v>
      </c>
      <c r="H2151" s="198">
        <v>0</v>
      </c>
    </row>
    <row r="2152" spans="1:8" ht="18" hidden="1" customHeight="1" outlineLevel="1">
      <c r="A2152" s="4" t="s">
        <v>208</v>
      </c>
      <c r="B2152" s="195"/>
      <c r="C2152" s="196">
        <v>0</v>
      </c>
      <c r="D2152" s="196">
        <v>0</v>
      </c>
      <c r="E2152" s="196">
        <v>0</v>
      </c>
      <c r="F2152" s="197">
        <v>0</v>
      </c>
      <c r="G2152" s="197">
        <v>0</v>
      </c>
      <c r="H2152" s="198">
        <v>0</v>
      </c>
    </row>
    <row r="2153" spans="1:8" ht="18" hidden="1" customHeight="1" outlineLevel="1">
      <c r="A2153" s="4" t="s">
        <v>209</v>
      </c>
      <c r="B2153" s="195"/>
      <c r="C2153" s="196">
        <v>0</v>
      </c>
      <c r="D2153" s="196">
        <v>0</v>
      </c>
      <c r="E2153" s="196">
        <v>0</v>
      </c>
      <c r="F2153" s="197">
        <v>0</v>
      </c>
      <c r="G2153" s="197">
        <v>0</v>
      </c>
      <c r="H2153" s="198">
        <v>0</v>
      </c>
    </row>
    <row r="2154" spans="1:8" ht="18" hidden="1" customHeight="1" outlineLevel="1">
      <c r="A2154" s="4" t="s">
        <v>210</v>
      </c>
      <c r="B2154" s="195"/>
      <c r="C2154" s="196">
        <v>0</v>
      </c>
      <c r="D2154" s="196">
        <v>0</v>
      </c>
      <c r="E2154" s="196">
        <v>0</v>
      </c>
      <c r="F2154" s="197">
        <v>0</v>
      </c>
      <c r="G2154" s="197">
        <v>0</v>
      </c>
      <c r="H2154" s="198">
        <v>0</v>
      </c>
    </row>
    <row r="2155" spans="1:8" ht="18" hidden="1" customHeight="1" outlineLevel="1">
      <c r="A2155" s="4" t="s">
        <v>211</v>
      </c>
      <c r="B2155" s="195"/>
      <c r="C2155" s="196">
        <v>0</v>
      </c>
      <c r="D2155" s="196">
        <v>0</v>
      </c>
      <c r="E2155" s="196">
        <v>0</v>
      </c>
      <c r="F2155" s="197">
        <v>0</v>
      </c>
      <c r="G2155" s="197">
        <v>0</v>
      </c>
      <c r="H2155" s="198">
        <v>0</v>
      </c>
    </row>
    <row r="2156" spans="1:8" ht="18" hidden="1" customHeight="1" outlineLevel="1">
      <c r="A2156" s="4" t="s">
        <v>212</v>
      </c>
      <c r="B2156" s="195"/>
      <c r="C2156" s="196">
        <v>0</v>
      </c>
      <c r="D2156" s="196">
        <v>0</v>
      </c>
      <c r="E2156" s="196">
        <v>0</v>
      </c>
      <c r="F2156" s="197">
        <v>0</v>
      </c>
      <c r="G2156" s="197">
        <v>0</v>
      </c>
      <c r="H2156" s="198">
        <v>0</v>
      </c>
    </row>
    <row r="2157" spans="1:8" ht="18" hidden="1" customHeight="1" outlineLevel="1">
      <c r="A2157" s="4" t="s">
        <v>213</v>
      </c>
      <c r="B2157" s="195"/>
      <c r="C2157" s="196">
        <v>1</v>
      </c>
      <c r="D2157" s="196">
        <v>0</v>
      </c>
      <c r="E2157" s="196">
        <v>0</v>
      </c>
      <c r="F2157" s="197">
        <v>0</v>
      </c>
      <c r="G2157" s="197">
        <v>75140</v>
      </c>
      <c r="H2157" s="198">
        <v>0</v>
      </c>
    </row>
    <row r="2158" spans="1:8" ht="18" hidden="1" customHeight="1" outlineLevel="1">
      <c r="A2158" s="4" t="s">
        <v>214</v>
      </c>
      <c r="B2158" s="195"/>
      <c r="C2158" s="196">
        <v>0</v>
      </c>
      <c r="D2158" s="196">
        <v>0</v>
      </c>
      <c r="E2158" s="196">
        <v>0</v>
      </c>
      <c r="F2158" s="197">
        <v>0</v>
      </c>
      <c r="G2158" s="197">
        <v>9005.4563814000012</v>
      </c>
      <c r="H2158" s="198">
        <v>0</v>
      </c>
    </row>
    <row r="2159" spans="1:8" ht="18" hidden="1" customHeight="1" outlineLevel="1">
      <c r="A2159" s="4" t="s">
        <v>348</v>
      </c>
      <c r="B2159" s="195"/>
      <c r="C2159" s="196">
        <v>4</v>
      </c>
      <c r="D2159" s="196">
        <v>2</v>
      </c>
      <c r="E2159" s="196">
        <v>2</v>
      </c>
      <c r="F2159" s="197">
        <v>7500</v>
      </c>
      <c r="G2159" s="197">
        <v>14400</v>
      </c>
      <c r="H2159" s="198">
        <v>0</v>
      </c>
    </row>
    <row r="2160" spans="1:8" ht="18" hidden="1" customHeight="1" outlineLevel="1">
      <c r="A2160" s="4" t="s">
        <v>216</v>
      </c>
      <c r="B2160" s="195"/>
      <c r="C2160" s="196">
        <v>0</v>
      </c>
      <c r="D2160" s="196">
        <v>0</v>
      </c>
      <c r="E2160" s="196">
        <v>0</v>
      </c>
      <c r="F2160" s="197">
        <v>0</v>
      </c>
      <c r="G2160" s="197">
        <v>0</v>
      </c>
      <c r="H2160" s="198">
        <v>0</v>
      </c>
    </row>
    <row r="2161" spans="1:8" ht="18" hidden="1" customHeight="1" outlineLevel="1">
      <c r="A2161" s="4" t="s">
        <v>217</v>
      </c>
      <c r="B2161" s="195"/>
      <c r="C2161" s="196">
        <v>0</v>
      </c>
      <c r="D2161" s="196">
        <v>0</v>
      </c>
      <c r="E2161" s="196">
        <v>0</v>
      </c>
      <c r="F2161" s="197">
        <v>0</v>
      </c>
      <c r="G2161" s="197">
        <v>0</v>
      </c>
      <c r="H2161" s="198">
        <v>0</v>
      </c>
    </row>
    <row r="2162" spans="1:8" ht="18" hidden="1" customHeight="1" outlineLevel="1">
      <c r="A2162" s="4" t="s">
        <v>218</v>
      </c>
      <c r="B2162" s="195"/>
      <c r="C2162" s="196">
        <v>1</v>
      </c>
      <c r="D2162" s="196">
        <v>0</v>
      </c>
      <c r="E2162" s="196">
        <v>0</v>
      </c>
      <c r="F2162" s="197">
        <v>0</v>
      </c>
      <c r="G2162" s="197">
        <v>0</v>
      </c>
      <c r="H2162" s="198">
        <v>0</v>
      </c>
    </row>
    <row r="2163" spans="1:8" ht="18" hidden="1" customHeight="1" outlineLevel="1">
      <c r="A2163" s="4" t="s">
        <v>219</v>
      </c>
      <c r="B2163" s="195"/>
      <c r="C2163" s="196">
        <v>0</v>
      </c>
      <c r="D2163" s="196">
        <v>0</v>
      </c>
      <c r="E2163" s="196">
        <v>0</v>
      </c>
      <c r="F2163" s="197">
        <v>0</v>
      </c>
      <c r="G2163" s="197">
        <v>0</v>
      </c>
      <c r="H2163" s="198">
        <v>0</v>
      </c>
    </row>
    <row r="2164" spans="1:8" ht="18" hidden="1" customHeight="1" outlineLevel="1">
      <c r="A2164" s="4" t="s">
        <v>220</v>
      </c>
      <c r="B2164" s="195"/>
      <c r="C2164" s="196">
        <v>0</v>
      </c>
      <c r="D2164" s="196">
        <v>0</v>
      </c>
      <c r="E2164" s="196">
        <v>0</v>
      </c>
      <c r="F2164" s="197">
        <v>0</v>
      </c>
      <c r="G2164" s="197">
        <v>0</v>
      </c>
      <c r="H2164" s="198">
        <v>0</v>
      </c>
    </row>
    <row r="2165" spans="1:8" ht="18" hidden="1" customHeight="1" outlineLevel="1">
      <c r="A2165" s="4" t="s">
        <v>349</v>
      </c>
      <c r="B2165" s="195"/>
      <c r="C2165" s="196">
        <v>0</v>
      </c>
      <c r="D2165" s="196">
        <v>0</v>
      </c>
      <c r="E2165" s="196">
        <v>0</v>
      </c>
      <c r="F2165" s="197">
        <v>0</v>
      </c>
      <c r="G2165" s="197">
        <v>0</v>
      </c>
      <c r="H2165" s="198">
        <v>0</v>
      </c>
    </row>
    <row r="2166" spans="1:8" ht="18" hidden="1" customHeight="1" outlineLevel="1">
      <c r="A2166" s="4" t="s">
        <v>222</v>
      </c>
      <c r="B2166" s="195"/>
      <c r="C2166" s="196">
        <v>0</v>
      </c>
      <c r="D2166" s="196">
        <v>0</v>
      </c>
      <c r="E2166" s="196">
        <v>0</v>
      </c>
      <c r="F2166" s="197">
        <v>0</v>
      </c>
      <c r="G2166" s="197">
        <v>0</v>
      </c>
      <c r="H2166" s="198">
        <v>0</v>
      </c>
    </row>
    <row r="2167" spans="1:8" ht="18" hidden="1" customHeight="1" outlineLevel="1">
      <c r="A2167" s="4" t="s">
        <v>223</v>
      </c>
      <c r="B2167" s="195"/>
      <c r="C2167" s="196">
        <v>2</v>
      </c>
      <c r="D2167" s="196">
        <v>0</v>
      </c>
      <c r="E2167" s="196">
        <v>0</v>
      </c>
      <c r="F2167" s="197">
        <v>10000</v>
      </c>
      <c r="G2167" s="197">
        <v>12550</v>
      </c>
      <c r="H2167" s="198">
        <v>0</v>
      </c>
    </row>
    <row r="2168" spans="1:8" ht="18" hidden="1" customHeight="1" outlineLevel="1">
      <c r="A2168" s="4" t="s">
        <v>224</v>
      </c>
      <c r="B2168" s="195"/>
      <c r="C2168" s="196">
        <v>0</v>
      </c>
      <c r="D2168" s="196">
        <v>0</v>
      </c>
      <c r="E2168" s="196">
        <v>0</v>
      </c>
      <c r="F2168" s="197">
        <v>0</v>
      </c>
      <c r="G2168" s="197">
        <v>0</v>
      </c>
      <c r="H2168" s="198">
        <v>0</v>
      </c>
    </row>
    <row r="2169" spans="1:8" ht="18" hidden="1" customHeight="1" outlineLevel="1">
      <c r="A2169" s="4" t="s">
        <v>225</v>
      </c>
      <c r="B2169" s="195"/>
      <c r="C2169" s="196">
        <v>0</v>
      </c>
      <c r="D2169" s="196">
        <v>0</v>
      </c>
      <c r="E2169" s="196">
        <v>0</v>
      </c>
      <c r="F2169" s="197">
        <v>0</v>
      </c>
      <c r="G2169" s="197">
        <v>0</v>
      </c>
      <c r="H2169" s="198">
        <v>0</v>
      </c>
    </row>
    <row r="2170" spans="1:8" collapsed="1">
      <c r="A2170" s="4"/>
      <c r="B2170" s="195" t="s">
        <v>445</v>
      </c>
      <c r="C2170" s="199">
        <f t="shared" ref="C2170:H2170" si="85">SUM(C2146:C2169)</f>
        <v>9</v>
      </c>
      <c r="D2170" s="199">
        <f t="shared" si="85"/>
        <v>3</v>
      </c>
      <c r="E2170" s="199">
        <f t="shared" si="85"/>
        <v>2</v>
      </c>
      <c r="F2170" s="200">
        <f t="shared" si="85"/>
        <v>24218.799999999999</v>
      </c>
      <c r="G2170" s="200">
        <f t="shared" si="85"/>
        <v>111439.9563814</v>
      </c>
      <c r="H2170" s="201">
        <f t="shared" si="85"/>
        <v>0</v>
      </c>
    </row>
    <row r="2171" spans="1:8" ht="18" hidden="1" customHeight="1" outlineLevel="1">
      <c r="A2171" s="4" t="s">
        <v>202</v>
      </c>
      <c r="B2171" s="195"/>
      <c r="C2171" s="196">
        <v>0</v>
      </c>
      <c r="D2171" s="196">
        <v>0</v>
      </c>
      <c r="E2171" s="196">
        <v>0</v>
      </c>
      <c r="F2171" s="197">
        <v>0</v>
      </c>
      <c r="G2171" s="197">
        <v>0</v>
      </c>
      <c r="H2171" s="198">
        <v>0</v>
      </c>
    </row>
    <row r="2172" spans="1:8" ht="18" hidden="1" customHeight="1" outlineLevel="1">
      <c r="A2172" s="4" t="s">
        <v>203</v>
      </c>
      <c r="B2172" s="195"/>
      <c r="C2172" s="196">
        <v>0</v>
      </c>
      <c r="D2172" s="196">
        <v>0</v>
      </c>
      <c r="E2172" s="196">
        <v>0</v>
      </c>
      <c r="F2172" s="197">
        <v>0</v>
      </c>
      <c r="G2172" s="197">
        <v>0</v>
      </c>
      <c r="H2172" s="198">
        <v>0</v>
      </c>
    </row>
    <row r="2173" spans="1:8" ht="18" hidden="1" customHeight="1" outlineLevel="1">
      <c r="A2173" s="4" t="s">
        <v>204</v>
      </c>
      <c r="B2173" s="195"/>
      <c r="C2173" s="196">
        <v>0</v>
      </c>
      <c r="D2173" s="196">
        <v>0</v>
      </c>
      <c r="E2173" s="196">
        <v>0</v>
      </c>
      <c r="F2173" s="197">
        <v>0</v>
      </c>
      <c r="G2173" s="197">
        <v>0</v>
      </c>
      <c r="H2173" s="198">
        <v>0</v>
      </c>
    </row>
    <row r="2174" spans="1:8" ht="18" hidden="1" customHeight="1" outlineLevel="1">
      <c r="A2174" s="4" t="s">
        <v>205</v>
      </c>
      <c r="B2174" s="195"/>
      <c r="C2174" s="196">
        <v>0</v>
      </c>
      <c r="D2174" s="196">
        <v>0</v>
      </c>
      <c r="E2174" s="196">
        <v>0</v>
      </c>
      <c r="F2174" s="197">
        <v>0</v>
      </c>
      <c r="G2174" s="197">
        <v>0</v>
      </c>
      <c r="H2174" s="198">
        <v>0</v>
      </c>
    </row>
    <row r="2175" spans="1:8" ht="18" hidden="1" customHeight="1" outlineLevel="1">
      <c r="A2175" s="4" t="s">
        <v>206</v>
      </c>
      <c r="B2175" s="195"/>
      <c r="C2175" s="196">
        <v>0</v>
      </c>
      <c r="D2175" s="196">
        <v>0</v>
      </c>
      <c r="E2175" s="196">
        <v>0</v>
      </c>
      <c r="F2175" s="197">
        <v>0</v>
      </c>
      <c r="G2175" s="197">
        <v>0</v>
      </c>
      <c r="H2175" s="198">
        <v>0</v>
      </c>
    </row>
    <row r="2176" spans="1:8" ht="18" hidden="1" customHeight="1" outlineLevel="1">
      <c r="A2176" s="4" t="s">
        <v>207</v>
      </c>
      <c r="B2176" s="195"/>
      <c r="C2176" s="196">
        <v>0</v>
      </c>
      <c r="D2176" s="196">
        <v>0</v>
      </c>
      <c r="E2176" s="196">
        <v>0</v>
      </c>
      <c r="F2176" s="197">
        <v>0</v>
      </c>
      <c r="G2176" s="197">
        <v>0</v>
      </c>
      <c r="H2176" s="198">
        <v>0</v>
      </c>
    </row>
    <row r="2177" spans="1:8" ht="18" hidden="1" customHeight="1" outlineLevel="1">
      <c r="A2177" s="4" t="s">
        <v>208</v>
      </c>
      <c r="B2177" s="195"/>
      <c r="C2177" s="196">
        <v>0</v>
      </c>
      <c r="D2177" s="196">
        <v>0</v>
      </c>
      <c r="E2177" s="196">
        <v>0</v>
      </c>
      <c r="F2177" s="197">
        <v>0</v>
      </c>
      <c r="G2177" s="197">
        <v>0</v>
      </c>
      <c r="H2177" s="198">
        <v>0</v>
      </c>
    </row>
    <row r="2178" spans="1:8" ht="18" hidden="1" customHeight="1" outlineLevel="1">
      <c r="A2178" s="4" t="s">
        <v>209</v>
      </c>
      <c r="B2178" s="195"/>
      <c r="C2178" s="196">
        <v>0</v>
      </c>
      <c r="D2178" s="196">
        <v>0</v>
      </c>
      <c r="E2178" s="196">
        <v>0</v>
      </c>
      <c r="F2178" s="197">
        <v>0</v>
      </c>
      <c r="G2178" s="197">
        <v>0</v>
      </c>
      <c r="H2178" s="198">
        <v>0</v>
      </c>
    </row>
    <row r="2179" spans="1:8" ht="18" hidden="1" customHeight="1" outlineLevel="1">
      <c r="A2179" s="4" t="s">
        <v>210</v>
      </c>
      <c r="B2179" s="195"/>
      <c r="C2179" s="196">
        <v>0</v>
      </c>
      <c r="D2179" s="196">
        <v>0</v>
      </c>
      <c r="E2179" s="196">
        <v>0</v>
      </c>
      <c r="F2179" s="197">
        <v>0</v>
      </c>
      <c r="G2179" s="197">
        <v>0</v>
      </c>
      <c r="H2179" s="198">
        <v>0</v>
      </c>
    </row>
    <row r="2180" spans="1:8" ht="18" hidden="1" customHeight="1" outlineLevel="1">
      <c r="A2180" s="4" t="s">
        <v>211</v>
      </c>
      <c r="B2180" s="195"/>
      <c r="C2180" s="196">
        <v>0</v>
      </c>
      <c r="D2180" s="196">
        <v>0</v>
      </c>
      <c r="E2180" s="196">
        <v>0</v>
      </c>
      <c r="F2180" s="197">
        <v>0</v>
      </c>
      <c r="G2180" s="197">
        <v>0</v>
      </c>
      <c r="H2180" s="198">
        <v>0</v>
      </c>
    </row>
    <row r="2181" spans="1:8" ht="18" hidden="1" customHeight="1" outlineLevel="1">
      <c r="A2181" s="4" t="s">
        <v>212</v>
      </c>
      <c r="B2181" s="195"/>
      <c r="C2181" s="196">
        <v>0</v>
      </c>
      <c r="D2181" s="196">
        <v>0</v>
      </c>
      <c r="E2181" s="196">
        <v>0</v>
      </c>
      <c r="F2181" s="197">
        <v>0</v>
      </c>
      <c r="G2181" s="197">
        <v>0</v>
      </c>
      <c r="H2181" s="198">
        <v>0</v>
      </c>
    </row>
    <row r="2182" spans="1:8" ht="18" hidden="1" customHeight="1" outlineLevel="1">
      <c r="A2182" s="4" t="s">
        <v>213</v>
      </c>
      <c r="B2182" s="195"/>
      <c r="C2182" s="196">
        <v>0</v>
      </c>
      <c r="D2182" s="196">
        <v>0</v>
      </c>
      <c r="E2182" s="196">
        <v>0</v>
      </c>
      <c r="F2182" s="197">
        <v>0</v>
      </c>
      <c r="G2182" s="197">
        <v>0</v>
      </c>
      <c r="H2182" s="198">
        <v>0</v>
      </c>
    </row>
    <row r="2183" spans="1:8" ht="18" hidden="1" customHeight="1" outlineLevel="1">
      <c r="A2183" s="4" t="s">
        <v>214</v>
      </c>
      <c r="B2183" s="195"/>
      <c r="C2183" s="196">
        <v>0</v>
      </c>
      <c r="D2183" s="196">
        <v>0</v>
      </c>
      <c r="E2183" s="196">
        <v>0</v>
      </c>
      <c r="F2183" s="197">
        <v>0</v>
      </c>
      <c r="G2183" s="197">
        <v>0</v>
      </c>
      <c r="H2183" s="198">
        <v>0</v>
      </c>
    </row>
    <row r="2184" spans="1:8" ht="18" hidden="1" customHeight="1" outlineLevel="1">
      <c r="A2184" s="4" t="s">
        <v>348</v>
      </c>
      <c r="B2184" s="195"/>
      <c r="C2184" s="196">
        <v>0</v>
      </c>
      <c r="D2184" s="196">
        <v>0</v>
      </c>
      <c r="E2184" s="196">
        <v>0</v>
      </c>
      <c r="F2184" s="197">
        <v>0</v>
      </c>
      <c r="G2184" s="197">
        <v>0</v>
      </c>
      <c r="H2184" s="198">
        <v>0</v>
      </c>
    </row>
    <row r="2185" spans="1:8" ht="18" hidden="1" customHeight="1" outlineLevel="1">
      <c r="A2185" s="4" t="s">
        <v>216</v>
      </c>
      <c r="B2185" s="195"/>
      <c r="C2185" s="196">
        <v>0</v>
      </c>
      <c r="D2185" s="196">
        <v>0</v>
      </c>
      <c r="E2185" s="196">
        <v>0</v>
      </c>
      <c r="F2185" s="197">
        <v>0</v>
      </c>
      <c r="G2185" s="197">
        <v>0</v>
      </c>
      <c r="H2185" s="198">
        <v>0</v>
      </c>
    </row>
    <row r="2186" spans="1:8" ht="18" hidden="1" customHeight="1" outlineLevel="1">
      <c r="A2186" s="4" t="s">
        <v>217</v>
      </c>
      <c r="B2186" s="195"/>
      <c r="C2186" s="196">
        <v>0</v>
      </c>
      <c r="D2186" s="196">
        <v>0</v>
      </c>
      <c r="E2186" s="196">
        <v>0</v>
      </c>
      <c r="F2186" s="197">
        <v>0</v>
      </c>
      <c r="G2186" s="197">
        <v>0</v>
      </c>
      <c r="H2186" s="198">
        <v>0</v>
      </c>
    </row>
    <row r="2187" spans="1:8" ht="18" hidden="1" customHeight="1" outlineLevel="1">
      <c r="A2187" s="4" t="s">
        <v>218</v>
      </c>
      <c r="B2187" s="195"/>
      <c r="C2187" s="196">
        <v>0</v>
      </c>
      <c r="D2187" s="196">
        <v>0</v>
      </c>
      <c r="E2187" s="196">
        <v>0</v>
      </c>
      <c r="F2187" s="197">
        <v>0</v>
      </c>
      <c r="G2187" s="197">
        <v>0</v>
      </c>
      <c r="H2187" s="198">
        <v>0</v>
      </c>
    </row>
    <row r="2188" spans="1:8" ht="18" hidden="1" customHeight="1" outlineLevel="1">
      <c r="A2188" s="4" t="s">
        <v>219</v>
      </c>
      <c r="B2188" s="195"/>
      <c r="C2188" s="196">
        <v>0</v>
      </c>
      <c r="D2188" s="196">
        <v>0</v>
      </c>
      <c r="E2188" s="196">
        <v>0</v>
      </c>
      <c r="F2188" s="197">
        <v>0</v>
      </c>
      <c r="G2188" s="197">
        <v>0</v>
      </c>
      <c r="H2188" s="198">
        <v>0</v>
      </c>
    </row>
    <row r="2189" spans="1:8" ht="18" hidden="1" customHeight="1" outlineLevel="1">
      <c r="A2189" s="4" t="s">
        <v>220</v>
      </c>
      <c r="B2189" s="195"/>
      <c r="C2189" s="196">
        <v>0</v>
      </c>
      <c r="D2189" s="196">
        <v>0</v>
      </c>
      <c r="E2189" s="196">
        <v>0</v>
      </c>
      <c r="F2189" s="197">
        <v>0</v>
      </c>
      <c r="G2189" s="197">
        <v>0</v>
      </c>
      <c r="H2189" s="198">
        <v>0</v>
      </c>
    </row>
    <row r="2190" spans="1:8" ht="18" hidden="1" customHeight="1" outlineLevel="1">
      <c r="A2190" s="4" t="s">
        <v>349</v>
      </c>
      <c r="B2190" s="195"/>
      <c r="C2190" s="196">
        <v>0</v>
      </c>
      <c r="D2190" s="196">
        <v>0</v>
      </c>
      <c r="E2190" s="196">
        <v>0</v>
      </c>
      <c r="F2190" s="197">
        <v>0</v>
      </c>
      <c r="G2190" s="197">
        <v>0</v>
      </c>
      <c r="H2190" s="198">
        <v>0</v>
      </c>
    </row>
    <row r="2191" spans="1:8" ht="18" hidden="1" customHeight="1" outlineLevel="1">
      <c r="A2191" s="4" t="s">
        <v>222</v>
      </c>
      <c r="B2191" s="195"/>
      <c r="C2191" s="196">
        <v>0</v>
      </c>
      <c r="D2191" s="196">
        <v>0</v>
      </c>
      <c r="E2191" s="196">
        <v>0</v>
      </c>
      <c r="F2191" s="197">
        <v>0</v>
      </c>
      <c r="G2191" s="197">
        <v>0</v>
      </c>
      <c r="H2191" s="198">
        <v>0</v>
      </c>
    </row>
    <row r="2192" spans="1:8" ht="18" hidden="1" customHeight="1" outlineLevel="1">
      <c r="A2192" s="4" t="s">
        <v>223</v>
      </c>
      <c r="B2192" s="195"/>
      <c r="C2192" s="196">
        <v>0</v>
      </c>
      <c r="D2192" s="196">
        <v>0</v>
      </c>
      <c r="E2192" s="196">
        <v>0</v>
      </c>
      <c r="F2192" s="197">
        <v>0</v>
      </c>
      <c r="G2192" s="197">
        <v>0</v>
      </c>
      <c r="H2192" s="198">
        <v>0</v>
      </c>
    </row>
    <row r="2193" spans="1:8" ht="18" hidden="1" customHeight="1" outlineLevel="1">
      <c r="A2193" s="4" t="s">
        <v>224</v>
      </c>
      <c r="B2193" s="195"/>
      <c r="C2193" s="196">
        <v>0</v>
      </c>
      <c r="D2193" s="196">
        <v>0</v>
      </c>
      <c r="E2193" s="196">
        <v>0</v>
      </c>
      <c r="F2193" s="197">
        <v>0</v>
      </c>
      <c r="G2193" s="197">
        <v>0</v>
      </c>
      <c r="H2193" s="198">
        <v>0</v>
      </c>
    </row>
    <row r="2194" spans="1:8" ht="18" hidden="1" customHeight="1" outlineLevel="1">
      <c r="A2194" s="4" t="s">
        <v>225</v>
      </c>
      <c r="B2194" s="195"/>
      <c r="C2194" s="196">
        <v>0</v>
      </c>
      <c r="D2194" s="196">
        <v>0</v>
      </c>
      <c r="E2194" s="196">
        <v>0</v>
      </c>
      <c r="F2194" s="197">
        <v>0</v>
      </c>
      <c r="G2194" s="197">
        <v>0</v>
      </c>
      <c r="H2194" s="198">
        <v>0</v>
      </c>
    </row>
    <row r="2195" spans="1:8" ht="18" customHeight="1" collapsed="1">
      <c r="A2195" s="4"/>
      <c r="B2195" s="195" t="s">
        <v>446</v>
      </c>
      <c r="C2195" s="199">
        <f t="shared" ref="C2195:H2195" si="86">SUM(C2171:C2194)</f>
        <v>0</v>
      </c>
      <c r="D2195" s="199">
        <f t="shared" si="86"/>
        <v>0</v>
      </c>
      <c r="E2195" s="199">
        <f t="shared" si="86"/>
        <v>0</v>
      </c>
      <c r="F2195" s="200">
        <f t="shared" si="86"/>
        <v>0</v>
      </c>
      <c r="G2195" s="200">
        <f t="shared" si="86"/>
        <v>0</v>
      </c>
      <c r="H2195" s="201">
        <f t="shared" si="86"/>
        <v>0</v>
      </c>
    </row>
    <row r="2196" spans="1:8" ht="18" customHeight="1">
      <c r="B2196" s="203" t="s">
        <v>447</v>
      </c>
      <c r="C2196" s="204"/>
      <c r="D2196" s="204"/>
      <c r="E2196" s="204"/>
      <c r="F2196" s="193"/>
      <c r="G2196" s="193"/>
      <c r="H2196" s="194"/>
    </row>
    <row r="2197" spans="1:8" ht="18" hidden="1" customHeight="1" outlineLevel="1">
      <c r="A2197" s="4" t="s">
        <v>202</v>
      </c>
      <c r="B2197" s="195"/>
      <c r="C2197" s="196">
        <v>0</v>
      </c>
      <c r="D2197" s="196">
        <v>0</v>
      </c>
      <c r="E2197" s="196">
        <v>0</v>
      </c>
      <c r="F2197" s="197">
        <v>0</v>
      </c>
      <c r="G2197" s="197">
        <v>0</v>
      </c>
      <c r="H2197" s="198">
        <v>0</v>
      </c>
    </row>
    <row r="2198" spans="1:8" ht="18" hidden="1" customHeight="1" outlineLevel="1">
      <c r="A2198" s="4" t="s">
        <v>203</v>
      </c>
      <c r="B2198" s="195"/>
      <c r="C2198" s="196">
        <v>0</v>
      </c>
      <c r="D2198" s="196">
        <v>0</v>
      </c>
      <c r="E2198" s="196">
        <v>0</v>
      </c>
      <c r="F2198" s="197">
        <v>0</v>
      </c>
      <c r="G2198" s="197">
        <v>0</v>
      </c>
      <c r="H2198" s="198">
        <v>0</v>
      </c>
    </row>
    <row r="2199" spans="1:8" ht="18" hidden="1" customHeight="1" outlineLevel="1">
      <c r="A2199" s="4" t="s">
        <v>204</v>
      </c>
      <c r="B2199" s="195"/>
      <c r="C2199" s="196">
        <v>0</v>
      </c>
      <c r="D2199" s="196">
        <v>0</v>
      </c>
      <c r="E2199" s="196">
        <v>0</v>
      </c>
      <c r="F2199" s="197">
        <v>0</v>
      </c>
      <c r="G2199" s="197">
        <v>0</v>
      </c>
      <c r="H2199" s="198">
        <v>0</v>
      </c>
    </row>
    <row r="2200" spans="1:8" ht="18" hidden="1" customHeight="1" outlineLevel="1">
      <c r="A2200" s="4" t="s">
        <v>205</v>
      </c>
      <c r="B2200" s="195"/>
      <c r="C2200" s="196">
        <v>0</v>
      </c>
      <c r="D2200" s="196">
        <v>0</v>
      </c>
      <c r="E2200" s="196">
        <v>0</v>
      </c>
      <c r="F2200" s="197">
        <v>0</v>
      </c>
      <c r="G2200" s="197">
        <v>0</v>
      </c>
      <c r="H2200" s="198">
        <v>0</v>
      </c>
    </row>
    <row r="2201" spans="1:8" ht="18" hidden="1" customHeight="1" outlineLevel="1">
      <c r="A2201" s="4" t="s">
        <v>206</v>
      </c>
      <c r="B2201" s="195"/>
      <c r="C2201" s="196">
        <v>0</v>
      </c>
      <c r="D2201" s="196">
        <v>0</v>
      </c>
      <c r="E2201" s="196">
        <v>0</v>
      </c>
      <c r="F2201" s="197">
        <v>0</v>
      </c>
      <c r="G2201" s="197">
        <v>0</v>
      </c>
      <c r="H2201" s="198">
        <v>0</v>
      </c>
    </row>
    <row r="2202" spans="1:8" ht="18" hidden="1" customHeight="1" outlineLevel="1">
      <c r="A2202" s="4" t="s">
        <v>207</v>
      </c>
      <c r="B2202" s="195"/>
      <c r="C2202" s="196">
        <v>0</v>
      </c>
      <c r="D2202" s="196">
        <v>0</v>
      </c>
      <c r="E2202" s="196">
        <v>0</v>
      </c>
      <c r="F2202" s="197">
        <v>0</v>
      </c>
      <c r="G2202" s="197">
        <v>0</v>
      </c>
      <c r="H2202" s="198">
        <v>0</v>
      </c>
    </row>
    <row r="2203" spans="1:8" ht="18" hidden="1" customHeight="1" outlineLevel="1">
      <c r="A2203" s="4" t="s">
        <v>208</v>
      </c>
      <c r="B2203" s="195"/>
      <c r="C2203" s="196">
        <v>0</v>
      </c>
      <c r="D2203" s="196">
        <v>0</v>
      </c>
      <c r="E2203" s="196">
        <v>0</v>
      </c>
      <c r="F2203" s="197">
        <v>0</v>
      </c>
      <c r="G2203" s="197">
        <v>0</v>
      </c>
      <c r="H2203" s="198">
        <v>0</v>
      </c>
    </row>
    <row r="2204" spans="1:8" ht="18" hidden="1" customHeight="1" outlineLevel="1">
      <c r="A2204" s="4" t="s">
        <v>209</v>
      </c>
      <c r="B2204" s="195"/>
      <c r="C2204" s="196">
        <v>0</v>
      </c>
      <c r="D2204" s="196">
        <v>0</v>
      </c>
      <c r="E2204" s="196">
        <v>0</v>
      </c>
      <c r="F2204" s="197">
        <v>0</v>
      </c>
      <c r="G2204" s="197">
        <v>0</v>
      </c>
      <c r="H2204" s="198">
        <v>0</v>
      </c>
    </row>
    <row r="2205" spans="1:8" ht="18" hidden="1" customHeight="1" outlineLevel="1">
      <c r="A2205" s="4" t="s">
        <v>210</v>
      </c>
      <c r="B2205" s="195"/>
      <c r="C2205" s="196">
        <v>0</v>
      </c>
      <c r="D2205" s="196">
        <v>0</v>
      </c>
      <c r="E2205" s="196">
        <v>0</v>
      </c>
      <c r="F2205" s="197">
        <v>0</v>
      </c>
      <c r="G2205" s="197">
        <v>0</v>
      </c>
      <c r="H2205" s="198">
        <v>0</v>
      </c>
    </row>
    <row r="2206" spans="1:8" ht="18" hidden="1" customHeight="1" outlineLevel="1">
      <c r="A2206" s="4" t="s">
        <v>211</v>
      </c>
      <c r="B2206" s="195"/>
      <c r="C2206" s="196">
        <v>0</v>
      </c>
      <c r="D2206" s="196">
        <v>0</v>
      </c>
      <c r="E2206" s="196">
        <v>0</v>
      </c>
      <c r="F2206" s="197">
        <v>0</v>
      </c>
      <c r="G2206" s="197">
        <v>0</v>
      </c>
      <c r="H2206" s="198">
        <v>0</v>
      </c>
    </row>
    <row r="2207" spans="1:8" ht="18" hidden="1" customHeight="1" outlineLevel="1">
      <c r="A2207" s="4" t="s">
        <v>212</v>
      </c>
      <c r="B2207" s="195"/>
      <c r="C2207" s="196">
        <v>0</v>
      </c>
      <c r="D2207" s="196">
        <v>0</v>
      </c>
      <c r="E2207" s="196">
        <v>0</v>
      </c>
      <c r="F2207" s="197">
        <v>0</v>
      </c>
      <c r="G2207" s="197">
        <v>0</v>
      </c>
      <c r="H2207" s="198">
        <v>0</v>
      </c>
    </row>
    <row r="2208" spans="1:8" ht="18" hidden="1" customHeight="1" outlineLevel="1">
      <c r="A2208" s="4" t="s">
        <v>213</v>
      </c>
      <c r="B2208" s="195"/>
      <c r="C2208" s="196">
        <v>0</v>
      </c>
      <c r="D2208" s="196">
        <v>0</v>
      </c>
      <c r="E2208" s="196">
        <v>0</v>
      </c>
      <c r="F2208" s="197">
        <v>0</v>
      </c>
      <c r="G2208" s="197">
        <v>0</v>
      </c>
      <c r="H2208" s="198">
        <v>0</v>
      </c>
    </row>
    <row r="2209" spans="1:8" ht="18" hidden="1" customHeight="1" outlineLevel="1">
      <c r="A2209" s="4" t="s">
        <v>214</v>
      </c>
      <c r="B2209" s="195"/>
      <c r="C2209" s="196">
        <v>0</v>
      </c>
      <c r="D2209" s="196">
        <v>0</v>
      </c>
      <c r="E2209" s="196">
        <v>0</v>
      </c>
      <c r="F2209" s="197">
        <v>0</v>
      </c>
      <c r="G2209" s="197">
        <v>0</v>
      </c>
      <c r="H2209" s="198">
        <v>0</v>
      </c>
    </row>
    <row r="2210" spans="1:8" ht="18" hidden="1" customHeight="1" outlineLevel="1">
      <c r="A2210" s="4" t="s">
        <v>348</v>
      </c>
      <c r="B2210" s="195"/>
      <c r="C2210" s="196">
        <v>0</v>
      </c>
      <c r="D2210" s="196">
        <v>0</v>
      </c>
      <c r="E2210" s="196">
        <v>0</v>
      </c>
      <c r="F2210" s="197">
        <v>0</v>
      </c>
      <c r="G2210" s="197">
        <v>0</v>
      </c>
      <c r="H2210" s="198">
        <v>0</v>
      </c>
    </row>
    <row r="2211" spans="1:8" ht="18" hidden="1" customHeight="1" outlineLevel="1">
      <c r="A2211" s="4" t="s">
        <v>216</v>
      </c>
      <c r="B2211" s="195"/>
      <c r="C2211" s="196">
        <v>0</v>
      </c>
      <c r="D2211" s="196">
        <v>0</v>
      </c>
      <c r="E2211" s="196">
        <v>0</v>
      </c>
      <c r="F2211" s="197">
        <v>0</v>
      </c>
      <c r="G2211" s="197">
        <v>0</v>
      </c>
      <c r="H2211" s="198">
        <v>0</v>
      </c>
    </row>
    <row r="2212" spans="1:8" ht="18" hidden="1" customHeight="1" outlineLevel="1">
      <c r="A2212" s="4" t="s">
        <v>217</v>
      </c>
      <c r="B2212" s="195"/>
      <c r="C2212" s="196">
        <v>0</v>
      </c>
      <c r="D2212" s="196">
        <v>0</v>
      </c>
      <c r="E2212" s="196">
        <v>0</v>
      </c>
      <c r="F2212" s="197">
        <v>0</v>
      </c>
      <c r="G2212" s="197">
        <v>0</v>
      </c>
      <c r="H2212" s="198">
        <v>0</v>
      </c>
    </row>
    <row r="2213" spans="1:8" ht="18" hidden="1" customHeight="1" outlineLevel="1">
      <c r="A2213" s="4" t="s">
        <v>218</v>
      </c>
      <c r="B2213" s="195"/>
      <c r="C2213" s="196">
        <v>0</v>
      </c>
      <c r="D2213" s="196">
        <v>0</v>
      </c>
      <c r="E2213" s="196">
        <v>0</v>
      </c>
      <c r="F2213" s="197">
        <v>0</v>
      </c>
      <c r="G2213" s="197">
        <v>0</v>
      </c>
      <c r="H2213" s="198">
        <v>0</v>
      </c>
    </row>
    <row r="2214" spans="1:8" ht="18" hidden="1" customHeight="1" outlineLevel="1">
      <c r="A2214" s="4" t="s">
        <v>219</v>
      </c>
      <c r="B2214" s="195"/>
      <c r="C2214" s="196">
        <v>0</v>
      </c>
      <c r="D2214" s="196">
        <v>0</v>
      </c>
      <c r="E2214" s="196">
        <v>0</v>
      </c>
      <c r="F2214" s="197">
        <v>0</v>
      </c>
      <c r="G2214" s="197">
        <v>0</v>
      </c>
      <c r="H2214" s="198">
        <v>0</v>
      </c>
    </row>
    <row r="2215" spans="1:8" ht="18" hidden="1" customHeight="1" outlineLevel="1">
      <c r="A2215" s="4" t="s">
        <v>220</v>
      </c>
      <c r="B2215" s="195"/>
      <c r="C2215" s="196">
        <v>0</v>
      </c>
      <c r="D2215" s="196">
        <v>0</v>
      </c>
      <c r="E2215" s="196">
        <v>0</v>
      </c>
      <c r="F2215" s="197">
        <v>0</v>
      </c>
      <c r="G2215" s="197">
        <v>0</v>
      </c>
      <c r="H2215" s="198">
        <v>0</v>
      </c>
    </row>
    <row r="2216" spans="1:8" ht="18" hidden="1" customHeight="1" outlineLevel="1">
      <c r="A2216" s="4" t="s">
        <v>349</v>
      </c>
      <c r="B2216" s="195"/>
      <c r="C2216" s="196">
        <v>0</v>
      </c>
      <c r="D2216" s="196">
        <v>0</v>
      </c>
      <c r="E2216" s="196">
        <v>0</v>
      </c>
      <c r="F2216" s="197">
        <v>0</v>
      </c>
      <c r="G2216" s="197">
        <v>0</v>
      </c>
      <c r="H2216" s="198">
        <v>0</v>
      </c>
    </row>
    <row r="2217" spans="1:8" ht="18" hidden="1" customHeight="1" outlineLevel="1">
      <c r="A2217" s="4" t="s">
        <v>222</v>
      </c>
      <c r="B2217" s="195"/>
      <c r="C2217" s="196">
        <v>0</v>
      </c>
      <c r="D2217" s="196">
        <v>0</v>
      </c>
      <c r="E2217" s="196">
        <v>0</v>
      </c>
      <c r="F2217" s="197">
        <v>0</v>
      </c>
      <c r="G2217" s="197">
        <v>0</v>
      </c>
      <c r="H2217" s="198">
        <v>0</v>
      </c>
    </row>
    <row r="2218" spans="1:8" ht="18" hidden="1" customHeight="1" outlineLevel="1">
      <c r="A2218" s="4" t="s">
        <v>223</v>
      </c>
      <c r="B2218" s="195"/>
      <c r="C2218" s="196">
        <v>0</v>
      </c>
      <c r="D2218" s="196">
        <v>0</v>
      </c>
      <c r="E2218" s="196">
        <v>0</v>
      </c>
      <c r="F2218" s="197">
        <v>0</v>
      </c>
      <c r="G2218" s="197">
        <v>0</v>
      </c>
      <c r="H2218" s="198">
        <v>0</v>
      </c>
    </row>
    <row r="2219" spans="1:8" ht="18" hidden="1" customHeight="1" outlineLevel="1">
      <c r="A2219" s="4" t="s">
        <v>224</v>
      </c>
      <c r="B2219" s="195"/>
      <c r="C2219" s="196">
        <v>0</v>
      </c>
      <c r="D2219" s="196">
        <v>0</v>
      </c>
      <c r="E2219" s="196">
        <v>0</v>
      </c>
      <c r="F2219" s="197">
        <v>0</v>
      </c>
      <c r="G2219" s="197">
        <v>0</v>
      </c>
      <c r="H2219" s="198">
        <v>0</v>
      </c>
    </row>
    <row r="2220" spans="1:8" ht="18" hidden="1" customHeight="1" outlineLevel="1">
      <c r="A2220" s="4" t="s">
        <v>225</v>
      </c>
      <c r="B2220" s="195"/>
      <c r="C2220" s="196">
        <v>0</v>
      </c>
      <c r="D2220" s="196">
        <v>0</v>
      </c>
      <c r="E2220" s="196">
        <v>0</v>
      </c>
      <c r="F2220" s="197">
        <v>0</v>
      </c>
      <c r="G2220" s="197">
        <v>0</v>
      </c>
      <c r="H2220" s="198">
        <v>0</v>
      </c>
    </row>
    <row r="2221" spans="1:8" collapsed="1">
      <c r="A2221" s="4"/>
      <c r="B2221" s="195" t="s">
        <v>448</v>
      </c>
      <c r="C2221" s="199">
        <f t="shared" ref="C2221:H2221" si="87">SUM(C2197:C2220)</f>
        <v>0</v>
      </c>
      <c r="D2221" s="199">
        <f t="shared" si="87"/>
        <v>0</v>
      </c>
      <c r="E2221" s="199">
        <f t="shared" si="87"/>
        <v>0</v>
      </c>
      <c r="F2221" s="200">
        <f t="shared" si="87"/>
        <v>0</v>
      </c>
      <c r="G2221" s="200">
        <f t="shared" si="87"/>
        <v>0</v>
      </c>
      <c r="H2221" s="201">
        <f t="shared" si="87"/>
        <v>0</v>
      </c>
    </row>
    <row r="2222" spans="1:8" ht="18" customHeight="1">
      <c r="B2222" s="203" t="s">
        <v>449</v>
      </c>
      <c r="C2222" s="204"/>
      <c r="D2222" s="204"/>
      <c r="E2222" s="204"/>
      <c r="F2222" s="193"/>
      <c r="G2222" s="193"/>
      <c r="H2222" s="194"/>
    </row>
    <row r="2223" spans="1:8" ht="18" customHeight="1">
      <c r="B2223" s="203" t="s">
        <v>450</v>
      </c>
      <c r="C2223" s="204"/>
      <c r="D2223" s="204"/>
      <c r="E2223" s="204"/>
      <c r="F2223" s="193"/>
      <c r="G2223" s="193"/>
      <c r="H2223" s="194"/>
    </row>
    <row r="2224" spans="1:8" ht="18" customHeight="1">
      <c r="B2224" s="203" t="s">
        <v>451</v>
      </c>
      <c r="C2224" s="204"/>
      <c r="D2224" s="204"/>
      <c r="E2224" s="204"/>
      <c r="F2224" s="193"/>
      <c r="G2224" s="193"/>
      <c r="H2224" s="194"/>
    </row>
    <row r="2225" spans="1:8" ht="18" hidden="1" customHeight="1" outlineLevel="1">
      <c r="A2225" s="4" t="s">
        <v>202</v>
      </c>
      <c r="B2225" s="195"/>
      <c r="C2225" s="196">
        <v>0</v>
      </c>
      <c r="D2225" s="196">
        <v>0</v>
      </c>
      <c r="E2225" s="196">
        <v>0</v>
      </c>
      <c r="F2225" s="197">
        <v>0</v>
      </c>
      <c r="G2225" s="197">
        <v>0</v>
      </c>
      <c r="H2225" s="198">
        <v>0</v>
      </c>
    </row>
    <row r="2226" spans="1:8" ht="18" hidden="1" customHeight="1" outlineLevel="1">
      <c r="A2226" s="4" t="s">
        <v>203</v>
      </c>
      <c r="B2226" s="195"/>
      <c r="C2226" s="196">
        <v>0</v>
      </c>
      <c r="D2226" s="196">
        <v>0</v>
      </c>
      <c r="E2226" s="196">
        <v>0</v>
      </c>
      <c r="F2226" s="197">
        <v>0</v>
      </c>
      <c r="G2226" s="197">
        <v>0</v>
      </c>
      <c r="H2226" s="198">
        <v>0</v>
      </c>
    </row>
    <row r="2227" spans="1:8" ht="18" hidden="1" customHeight="1" outlineLevel="1">
      <c r="A2227" s="4" t="s">
        <v>204</v>
      </c>
      <c r="B2227" s="195"/>
      <c r="C2227" s="196">
        <v>0</v>
      </c>
      <c r="D2227" s="196">
        <v>0</v>
      </c>
      <c r="E2227" s="196">
        <v>0</v>
      </c>
      <c r="F2227" s="197">
        <v>0</v>
      </c>
      <c r="G2227" s="197">
        <v>0</v>
      </c>
      <c r="H2227" s="198">
        <v>0</v>
      </c>
    </row>
    <row r="2228" spans="1:8" ht="18" hidden="1" customHeight="1" outlineLevel="1">
      <c r="A2228" s="4" t="s">
        <v>205</v>
      </c>
      <c r="B2228" s="195"/>
      <c r="C2228" s="196">
        <v>0</v>
      </c>
      <c r="D2228" s="196">
        <v>0</v>
      </c>
      <c r="E2228" s="196">
        <v>0</v>
      </c>
      <c r="F2228" s="197">
        <v>0</v>
      </c>
      <c r="G2228" s="197">
        <v>0</v>
      </c>
      <c r="H2228" s="198">
        <v>0</v>
      </c>
    </row>
    <row r="2229" spans="1:8" ht="18" hidden="1" customHeight="1" outlineLevel="1">
      <c r="A2229" s="4" t="s">
        <v>206</v>
      </c>
      <c r="B2229" s="195"/>
      <c r="C2229" s="196">
        <v>0</v>
      </c>
      <c r="D2229" s="196">
        <v>0</v>
      </c>
      <c r="E2229" s="196">
        <v>0</v>
      </c>
      <c r="F2229" s="197">
        <v>0</v>
      </c>
      <c r="G2229" s="197">
        <v>0</v>
      </c>
      <c r="H2229" s="198">
        <v>0</v>
      </c>
    </row>
    <row r="2230" spans="1:8" ht="18" hidden="1" customHeight="1" outlineLevel="1">
      <c r="A2230" s="4" t="s">
        <v>207</v>
      </c>
      <c r="B2230" s="195"/>
      <c r="C2230" s="196">
        <v>0</v>
      </c>
      <c r="D2230" s="196">
        <v>0</v>
      </c>
      <c r="E2230" s="196">
        <v>0</v>
      </c>
      <c r="F2230" s="197">
        <v>0</v>
      </c>
      <c r="G2230" s="197">
        <v>0</v>
      </c>
      <c r="H2230" s="198">
        <v>0</v>
      </c>
    </row>
    <row r="2231" spans="1:8" ht="18" hidden="1" customHeight="1" outlineLevel="1">
      <c r="A2231" s="4" t="s">
        <v>208</v>
      </c>
      <c r="B2231" s="195"/>
      <c r="C2231" s="196">
        <v>0</v>
      </c>
      <c r="D2231" s="196">
        <v>0</v>
      </c>
      <c r="E2231" s="196">
        <v>0</v>
      </c>
      <c r="F2231" s="197">
        <v>0</v>
      </c>
      <c r="G2231" s="197">
        <v>0</v>
      </c>
      <c r="H2231" s="198">
        <v>0</v>
      </c>
    </row>
    <row r="2232" spans="1:8" ht="18" hidden="1" customHeight="1" outlineLevel="1">
      <c r="A2232" s="4" t="s">
        <v>209</v>
      </c>
      <c r="B2232" s="195"/>
      <c r="C2232" s="196">
        <v>0</v>
      </c>
      <c r="D2232" s="196">
        <v>0</v>
      </c>
      <c r="E2232" s="196">
        <v>0</v>
      </c>
      <c r="F2232" s="197">
        <v>0</v>
      </c>
      <c r="G2232" s="197">
        <v>0</v>
      </c>
      <c r="H2232" s="198">
        <v>0</v>
      </c>
    </row>
    <row r="2233" spans="1:8" ht="18" hidden="1" customHeight="1" outlineLevel="1">
      <c r="A2233" s="4" t="s">
        <v>210</v>
      </c>
      <c r="B2233" s="195"/>
      <c r="C2233" s="196">
        <v>0</v>
      </c>
      <c r="D2233" s="196">
        <v>0</v>
      </c>
      <c r="E2233" s="196">
        <v>0</v>
      </c>
      <c r="F2233" s="197">
        <v>0</v>
      </c>
      <c r="G2233" s="197">
        <v>0</v>
      </c>
      <c r="H2233" s="198">
        <v>0</v>
      </c>
    </row>
    <row r="2234" spans="1:8" ht="18" hidden="1" customHeight="1" outlineLevel="1">
      <c r="A2234" s="4" t="s">
        <v>211</v>
      </c>
      <c r="B2234" s="195"/>
      <c r="C2234" s="196">
        <v>0</v>
      </c>
      <c r="D2234" s="196">
        <v>0</v>
      </c>
      <c r="E2234" s="196">
        <v>0</v>
      </c>
      <c r="F2234" s="197">
        <v>0</v>
      </c>
      <c r="G2234" s="197">
        <v>0</v>
      </c>
      <c r="H2234" s="198">
        <v>0</v>
      </c>
    </row>
    <row r="2235" spans="1:8" ht="18" hidden="1" customHeight="1" outlineLevel="1">
      <c r="A2235" s="4" t="s">
        <v>212</v>
      </c>
      <c r="B2235" s="195"/>
      <c r="C2235" s="196">
        <v>0</v>
      </c>
      <c r="D2235" s="196">
        <v>0</v>
      </c>
      <c r="E2235" s="196">
        <v>0</v>
      </c>
      <c r="F2235" s="197">
        <v>0</v>
      </c>
      <c r="G2235" s="197">
        <v>0</v>
      </c>
      <c r="H2235" s="198">
        <v>0</v>
      </c>
    </row>
    <row r="2236" spans="1:8" ht="18" hidden="1" customHeight="1" outlineLevel="1">
      <c r="A2236" s="4" t="s">
        <v>213</v>
      </c>
      <c r="B2236" s="195"/>
      <c r="C2236" s="196">
        <v>0</v>
      </c>
      <c r="D2236" s="196">
        <v>0</v>
      </c>
      <c r="E2236" s="196">
        <v>0</v>
      </c>
      <c r="F2236" s="197">
        <v>0</v>
      </c>
      <c r="G2236" s="197">
        <v>0</v>
      </c>
      <c r="H2236" s="198">
        <v>0</v>
      </c>
    </row>
    <row r="2237" spans="1:8" ht="18" hidden="1" customHeight="1" outlineLevel="1">
      <c r="A2237" s="4" t="s">
        <v>214</v>
      </c>
      <c r="B2237" s="195"/>
      <c r="C2237" s="196">
        <v>0</v>
      </c>
      <c r="D2237" s="196">
        <v>0</v>
      </c>
      <c r="E2237" s="196">
        <v>0</v>
      </c>
      <c r="F2237" s="197">
        <v>0</v>
      </c>
      <c r="G2237" s="197">
        <v>0</v>
      </c>
      <c r="H2237" s="198">
        <v>0</v>
      </c>
    </row>
    <row r="2238" spans="1:8" ht="18" hidden="1" customHeight="1" outlineLevel="1">
      <c r="A2238" s="4" t="s">
        <v>348</v>
      </c>
      <c r="B2238" s="195"/>
      <c r="C2238" s="196">
        <v>0</v>
      </c>
      <c r="D2238" s="196">
        <v>0</v>
      </c>
      <c r="E2238" s="196">
        <v>0</v>
      </c>
      <c r="F2238" s="197">
        <v>0</v>
      </c>
      <c r="G2238" s="197">
        <v>0</v>
      </c>
      <c r="H2238" s="198">
        <v>0</v>
      </c>
    </row>
    <row r="2239" spans="1:8" ht="18" hidden="1" customHeight="1" outlineLevel="1">
      <c r="A2239" s="4" t="s">
        <v>216</v>
      </c>
      <c r="B2239" s="195"/>
      <c r="C2239" s="196">
        <v>0</v>
      </c>
      <c r="D2239" s="196">
        <v>0</v>
      </c>
      <c r="E2239" s="196">
        <v>0</v>
      </c>
      <c r="F2239" s="197">
        <v>0</v>
      </c>
      <c r="G2239" s="197">
        <v>0</v>
      </c>
      <c r="H2239" s="198">
        <v>0</v>
      </c>
    </row>
    <row r="2240" spans="1:8" ht="18" hidden="1" customHeight="1" outlineLevel="1">
      <c r="A2240" s="4" t="s">
        <v>217</v>
      </c>
      <c r="B2240" s="195"/>
      <c r="C2240" s="196">
        <v>0</v>
      </c>
      <c r="D2240" s="196">
        <v>0</v>
      </c>
      <c r="E2240" s="196">
        <v>0</v>
      </c>
      <c r="F2240" s="197">
        <v>0</v>
      </c>
      <c r="G2240" s="197">
        <v>0</v>
      </c>
      <c r="H2240" s="198">
        <v>0</v>
      </c>
    </row>
    <row r="2241" spans="1:8" ht="18" hidden="1" customHeight="1" outlineLevel="1">
      <c r="A2241" s="4" t="s">
        <v>218</v>
      </c>
      <c r="B2241" s="195"/>
      <c r="C2241" s="196">
        <v>0</v>
      </c>
      <c r="D2241" s="196">
        <v>0</v>
      </c>
      <c r="E2241" s="196">
        <v>0</v>
      </c>
      <c r="F2241" s="197">
        <v>0</v>
      </c>
      <c r="G2241" s="197">
        <v>0</v>
      </c>
      <c r="H2241" s="198">
        <v>0</v>
      </c>
    </row>
    <row r="2242" spans="1:8" ht="18" hidden="1" customHeight="1" outlineLevel="1">
      <c r="A2242" s="4" t="s">
        <v>219</v>
      </c>
      <c r="B2242" s="195"/>
      <c r="C2242" s="196">
        <v>0</v>
      </c>
      <c r="D2242" s="196">
        <v>0</v>
      </c>
      <c r="E2242" s="196">
        <v>0</v>
      </c>
      <c r="F2242" s="197">
        <v>0</v>
      </c>
      <c r="G2242" s="197">
        <v>0</v>
      </c>
      <c r="H2242" s="198">
        <v>0</v>
      </c>
    </row>
    <row r="2243" spans="1:8" ht="18" hidden="1" customHeight="1" outlineLevel="1">
      <c r="A2243" s="4" t="s">
        <v>220</v>
      </c>
      <c r="B2243" s="195"/>
      <c r="C2243" s="196">
        <v>0</v>
      </c>
      <c r="D2243" s="196">
        <v>0</v>
      </c>
      <c r="E2243" s="196">
        <v>0</v>
      </c>
      <c r="F2243" s="197">
        <v>0</v>
      </c>
      <c r="G2243" s="197">
        <v>0</v>
      </c>
      <c r="H2243" s="198">
        <v>0</v>
      </c>
    </row>
    <row r="2244" spans="1:8" ht="18" hidden="1" customHeight="1" outlineLevel="1">
      <c r="A2244" s="4" t="s">
        <v>349</v>
      </c>
      <c r="B2244" s="195"/>
      <c r="C2244" s="196">
        <v>0</v>
      </c>
      <c r="D2244" s="196">
        <v>0</v>
      </c>
      <c r="E2244" s="196">
        <v>0</v>
      </c>
      <c r="F2244" s="197">
        <v>0</v>
      </c>
      <c r="G2244" s="197">
        <v>0</v>
      </c>
      <c r="H2244" s="198">
        <v>0</v>
      </c>
    </row>
    <row r="2245" spans="1:8" ht="18" hidden="1" customHeight="1" outlineLevel="1">
      <c r="A2245" s="4" t="s">
        <v>222</v>
      </c>
      <c r="B2245" s="195"/>
      <c r="C2245" s="196">
        <v>0</v>
      </c>
      <c r="D2245" s="196">
        <v>0</v>
      </c>
      <c r="E2245" s="196">
        <v>0</v>
      </c>
      <c r="F2245" s="197">
        <v>0</v>
      </c>
      <c r="G2245" s="197">
        <v>0</v>
      </c>
      <c r="H2245" s="198">
        <v>0</v>
      </c>
    </row>
    <row r="2246" spans="1:8" ht="18" hidden="1" customHeight="1" outlineLevel="1">
      <c r="A2246" s="4" t="s">
        <v>223</v>
      </c>
      <c r="B2246" s="195"/>
      <c r="C2246" s="196">
        <v>0</v>
      </c>
      <c r="D2246" s="196">
        <v>0</v>
      </c>
      <c r="E2246" s="196">
        <v>0</v>
      </c>
      <c r="F2246" s="197">
        <v>0</v>
      </c>
      <c r="G2246" s="197">
        <v>0</v>
      </c>
      <c r="H2246" s="198">
        <v>0</v>
      </c>
    </row>
    <row r="2247" spans="1:8" ht="18" hidden="1" customHeight="1" outlineLevel="1">
      <c r="A2247" s="4" t="s">
        <v>224</v>
      </c>
      <c r="B2247" s="195"/>
      <c r="C2247" s="196">
        <v>0</v>
      </c>
      <c r="D2247" s="196">
        <v>0</v>
      </c>
      <c r="E2247" s="196">
        <v>0</v>
      </c>
      <c r="F2247" s="197">
        <v>0</v>
      </c>
      <c r="G2247" s="197">
        <v>0</v>
      </c>
      <c r="H2247" s="198">
        <v>0</v>
      </c>
    </row>
    <row r="2248" spans="1:8" ht="18" hidden="1" customHeight="1" outlineLevel="1">
      <c r="A2248" s="4" t="s">
        <v>225</v>
      </c>
      <c r="B2248" s="195"/>
      <c r="C2248" s="196">
        <v>0</v>
      </c>
      <c r="D2248" s="196">
        <v>0</v>
      </c>
      <c r="E2248" s="196">
        <v>0</v>
      </c>
      <c r="F2248" s="197">
        <v>0</v>
      </c>
      <c r="G2248" s="197">
        <v>0</v>
      </c>
      <c r="H2248" s="198">
        <v>0</v>
      </c>
    </row>
    <row r="2249" spans="1:8" ht="18" customHeight="1" collapsed="1">
      <c r="A2249" s="4"/>
      <c r="B2249" s="195" t="s">
        <v>452</v>
      </c>
      <c r="C2249" s="199">
        <f t="shared" ref="C2249:H2249" si="88">SUM(C2225:C2248)</f>
        <v>0</v>
      </c>
      <c r="D2249" s="199">
        <f t="shared" si="88"/>
        <v>0</v>
      </c>
      <c r="E2249" s="199">
        <f t="shared" si="88"/>
        <v>0</v>
      </c>
      <c r="F2249" s="200">
        <f t="shared" si="88"/>
        <v>0</v>
      </c>
      <c r="G2249" s="200">
        <f t="shared" si="88"/>
        <v>0</v>
      </c>
      <c r="H2249" s="201">
        <f t="shared" si="88"/>
        <v>0</v>
      </c>
    </row>
    <row r="2250" spans="1:8" ht="18" customHeight="1">
      <c r="B2250" s="203" t="s">
        <v>453</v>
      </c>
      <c r="C2250" s="204"/>
      <c r="D2250" s="204"/>
      <c r="E2250" s="204"/>
      <c r="F2250" s="193"/>
      <c r="G2250" s="193"/>
      <c r="H2250" s="194"/>
    </row>
    <row r="2251" spans="1:8" ht="18" hidden="1" customHeight="1" outlineLevel="1">
      <c r="A2251" s="4" t="s">
        <v>202</v>
      </c>
      <c r="B2251" s="195"/>
      <c r="C2251" s="196">
        <v>0</v>
      </c>
      <c r="D2251" s="196">
        <v>0</v>
      </c>
      <c r="E2251" s="196">
        <v>0</v>
      </c>
      <c r="F2251" s="197">
        <v>0</v>
      </c>
      <c r="G2251" s="197">
        <v>0</v>
      </c>
      <c r="H2251" s="198">
        <v>0</v>
      </c>
    </row>
    <row r="2252" spans="1:8" ht="18" hidden="1" customHeight="1" outlineLevel="1">
      <c r="A2252" s="4" t="s">
        <v>203</v>
      </c>
      <c r="B2252" s="195"/>
      <c r="C2252" s="196">
        <v>0</v>
      </c>
      <c r="D2252" s="196">
        <v>0</v>
      </c>
      <c r="E2252" s="196">
        <v>0</v>
      </c>
      <c r="F2252" s="197">
        <v>0</v>
      </c>
      <c r="G2252" s="197">
        <v>0</v>
      </c>
      <c r="H2252" s="198">
        <v>0</v>
      </c>
    </row>
    <row r="2253" spans="1:8" ht="18" hidden="1" customHeight="1" outlineLevel="1">
      <c r="A2253" s="4" t="s">
        <v>204</v>
      </c>
      <c r="B2253" s="195"/>
      <c r="C2253" s="196">
        <v>0</v>
      </c>
      <c r="D2253" s="196">
        <v>0</v>
      </c>
      <c r="E2253" s="196">
        <v>0</v>
      </c>
      <c r="F2253" s="197">
        <v>0</v>
      </c>
      <c r="G2253" s="197">
        <v>0</v>
      </c>
      <c r="H2253" s="198">
        <v>0</v>
      </c>
    </row>
    <row r="2254" spans="1:8" ht="18" hidden="1" customHeight="1" outlineLevel="1">
      <c r="A2254" s="4" t="s">
        <v>205</v>
      </c>
      <c r="B2254" s="195"/>
      <c r="C2254" s="196">
        <v>0</v>
      </c>
      <c r="D2254" s="196">
        <v>0</v>
      </c>
      <c r="E2254" s="196">
        <v>0</v>
      </c>
      <c r="F2254" s="197">
        <v>0</v>
      </c>
      <c r="G2254" s="197">
        <v>0</v>
      </c>
      <c r="H2254" s="198">
        <v>0</v>
      </c>
    </row>
    <row r="2255" spans="1:8" ht="18" hidden="1" customHeight="1" outlineLevel="1">
      <c r="A2255" s="4" t="s">
        <v>206</v>
      </c>
      <c r="B2255" s="195"/>
      <c r="C2255" s="196">
        <v>0</v>
      </c>
      <c r="D2255" s="196">
        <v>0</v>
      </c>
      <c r="E2255" s="196">
        <v>0</v>
      </c>
      <c r="F2255" s="197">
        <v>0</v>
      </c>
      <c r="G2255" s="197">
        <v>0</v>
      </c>
      <c r="H2255" s="198">
        <v>0</v>
      </c>
    </row>
    <row r="2256" spans="1:8" ht="18" hidden="1" customHeight="1" outlineLevel="1">
      <c r="A2256" s="4" t="s">
        <v>207</v>
      </c>
      <c r="B2256" s="195"/>
      <c r="C2256" s="196">
        <v>0</v>
      </c>
      <c r="D2256" s="196">
        <v>0</v>
      </c>
      <c r="E2256" s="196">
        <v>0</v>
      </c>
      <c r="F2256" s="197">
        <v>0</v>
      </c>
      <c r="G2256" s="197">
        <v>0</v>
      </c>
      <c r="H2256" s="198">
        <v>0</v>
      </c>
    </row>
    <row r="2257" spans="1:8" ht="18" hidden="1" customHeight="1" outlineLevel="1">
      <c r="A2257" s="4" t="s">
        <v>208</v>
      </c>
      <c r="B2257" s="195"/>
      <c r="C2257" s="196">
        <v>0</v>
      </c>
      <c r="D2257" s="196">
        <v>0</v>
      </c>
      <c r="E2257" s="196">
        <v>0</v>
      </c>
      <c r="F2257" s="197">
        <v>0</v>
      </c>
      <c r="G2257" s="197">
        <v>0</v>
      </c>
      <c r="H2257" s="198">
        <v>0</v>
      </c>
    </row>
    <row r="2258" spans="1:8" ht="18" hidden="1" customHeight="1" outlineLevel="1">
      <c r="A2258" s="4" t="s">
        <v>209</v>
      </c>
      <c r="B2258" s="195"/>
      <c r="C2258" s="196">
        <v>0</v>
      </c>
      <c r="D2258" s="196">
        <v>0</v>
      </c>
      <c r="E2258" s="196">
        <v>0</v>
      </c>
      <c r="F2258" s="197">
        <v>0</v>
      </c>
      <c r="G2258" s="197">
        <v>0</v>
      </c>
      <c r="H2258" s="198">
        <v>0</v>
      </c>
    </row>
    <row r="2259" spans="1:8" ht="18" hidden="1" customHeight="1" outlineLevel="1">
      <c r="A2259" s="4" t="s">
        <v>210</v>
      </c>
      <c r="B2259" s="195"/>
      <c r="C2259" s="196">
        <v>0</v>
      </c>
      <c r="D2259" s="196">
        <v>0</v>
      </c>
      <c r="E2259" s="196">
        <v>0</v>
      </c>
      <c r="F2259" s="197">
        <v>0</v>
      </c>
      <c r="G2259" s="197">
        <v>0</v>
      </c>
      <c r="H2259" s="198">
        <v>0</v>
      </c>
    </row>
    <row r="2260" spans="1:8" ht="18" hidden="1" customHeight="1" outlineLevel="1">
      <c r="A2260" s="4" t="s">
        <v>211</v>
      </c>
      <c r="B2260" s="195"/>
      <c r="C2260" s="196">
        <v>0</v>
      </c>
      <c r="D2260" s="196">
        <v>0</v>
      </c>
      <c r="E2260" s="196">
        <v>0</v>
      </c>
      <c r="F2260" s="197">
        <v>0</v>
      </c>
      <c r="G2260" s="197">
        <v>0</v>
      </c>
      <c r="H2260" s="198">
        <v>0</v>
      </c>
    </row>
    <row r="2261" spans="1:8" ht="18" hidden="1" customHeight="1" outlineLevel="1">
      <c r="A2261" s="4" t="s">
        <v>212</v>
      </c>
      <c r="B2261" s="195"/>
      <c r="C2261" s="196">
        <v>7</v>
      </c>
      <c r="D2261" s="196">
        <v>0</v>
      </c>
      <c r="E2261" s="196">
        <v>0</v>
      </c>
      <c r="F2261" s="197">
        <v>0</v>
      </c>
      <c r="G2261" s="197">
        <v>0</v>
      </c>
      <c r="H2261" s="198">
        <v>0</v>
      </c>
    </row>
    <row r="2262" spans="1:8" ht="18" hidden="1" customHeight="1" outlineLevel="1">
      <c r="A2262" s="4" t="s">
        <v>213</v>
      </c>
      <c r="B2262" s="195"/>
      <c r="C2262" s="196">
        <v>47</v>
      </c>
      <c r="D2262" s="196">
        <v>0</v>
      </c>
      <c r="E2262" s="196">
        <v>0</v>
      </c>
      <c r="F2262" s="197">
        <v>200000</v>
      </c>
      <c r="G2262" s="197">
        <v>15000</v>
      </c>
      <c r="H2262" s="198">
        <v>0</v>
      </c>
    </row>
    <row r="2263" spans="1:8" ht="18" hidden="1" customHeight="1" outlineLevel="1">
      <c r="A2263" s="4" t="s">
        <v>214</v>
      </c>
      <c r="B2263" s="195"/>
      <c r="C2263" s="196">
        <v>0</v>
      </c>
      <c r="D2263" s="196">
        <v>0</v>
      </c>
      <c r="E2263" s="196">
        <v>0</v>
      </c>
      <c r="F2263" s="197">
        <v>0</v>
      </c>
      <c r="G2263" s="197">
        <v>0</v>
      </c>
      <c r="H2263" s="198">
        <v>0</v>
      </c>
    </row>
    <row r="2264" spans="1:8" ht="18" hidden="1" customHeight="1" outlineLevel="1">
      <c r="A2264" s="4" t="s">
        <v>348</v>
      </c>
      <c r="B2264" s="195"/>
      <c r="C2264" s="196">
        <v>0</v>
      </c>
      <c r="D2264" s="196">
        <v>0</v>
      </c>
      <c r="E2264" s="196">
        <v>0</v>
      </c>
      <c r="F2264" s="197">
        <v>0</v>
      </c>
      <c r="G2264" s="197">
        <v>0</v>
      </c>
      <c r="H2264" s="198">
        <v>0</v>
      </c>
    </row>
    <row r="2265" spans="1:8" ht="18" hidden="1" customHeight="1" outlineLevel="1">
      <c r="A2265" s="4" t="s">
        <v>216</v>
      </c>
      <c r="B2265" s="195"/>
      <c r="C2265" s="196">
        <v>0</v>
      </c>
      <c r="D2265" s="196">
        <v>0</v>
      </c>
      <c r="E2265" s="196">
        <v>0</v>
      </c>
      <c r="F2265" s="197">
        <v>0</v>
      </c>
      <c r="G2265" s="197">
        <v>0</v>
      </c>
      <c r="H2265" s="198">
        <v>0</v>
      </c>
    </row>
    <row r="2266" spans="1:8" ht="18" hidden="1" customHeight="1" outlineLevel="1">
      <c r="A2266" s="4" t="s">
        <v>217</v>
      </c>
      <c r="B2266" s="195"/>
      <c r="C2266" s="196">
        <v>0</v>
      </c>
      <c r="D2266" s="196">
        <v>0</v>
      </c>
      <c r="E2266" s="196">
        <v>0</v>
      </c>
      <c r="F2266" s="197">
        <v>0</v>
      </c>
      <c r="G2266" s="197">
        <v>0</v>
      </c>
      <c r="H2266" s="198">
        <v>0</v>
      </c>
    </row>
    <row r="2267" spans="1:8" ht="18" hidden="1" customHeight="1" outlineLevel="1">
      <c r="A2267" s="4" t="s">
        <v>218</v>
      </c>
      <c r="B2267" s="195"/>
      <c r="C2267" s="196">
        <v>0</v>
      </c>
      <c r="D2267" s="196">
        <v>0</v>
      </c>
      <c r="E2267" s="196">
        <v>0</v>
      </c>
      <c r="F2267" s="197">
        <v>0</v>
      </c>
      <c r="G2267" s="197">
        <v>0</v>
      </c>
      <c r="H2267" s="198">
        <v>0</v>
      </c>
    </row>
    <row r="2268" spans="1:8" ht="18" hidden="1" customHeight="1" outlineLevel="1">
      <c r="A2268" s="4" t="s">
        <v>219</v>
      </c>
      <c r="B2268" s="195"/>
      <c r="C2268" s="196">
        <v>0</v>
      </c>
      <c r="D2268" s="196">
        <v>0</v>
      </c>
      <c r="E2268" s="196">
        <v>0</v>
      </c>
      <c r="F2268" s="197">
        <v>0</v>
      </c>
      <c r="G2268" s="197">
        <v>0</v>
      </c>
      <c r="H2268" s="198">
        <v>0</v>
      </c>
    </row>
    <row r="2269" spans="1:8" ht="18" hidden="1" customHeight="1" outlineLevel="1">
      <c r="A2269" s="4" t="s">
        <v>220</v>
      </c>
      <c r="B2269" s="195"/>
      <c r="C2269" s="196">
        <v>0</v>
      </c>
      <c r="D2269" s="196">
        <v>0</v>
      </c>
      <c r="E2269" s="196">
        <v>0</v>
      </c>
      <c r="F2269" s="197">
        <v>0</v>
      </c>
      <c r="G2269" s="197">
        <v>0</v>
      </c>
      <c r="H2269" s="198">
        <v>0</v>
      </c>
    </row>
    <row r="2270" spans="1:8" ht="18" hidden="1" customHeight="1" outlineLevel="1">
      <c r="A2270" s="4" t="s">
        <v>349</v>
      </c>
      <c r="B2270" s="195"/>
      <c r="C2270" s="196">
        <v>0</v>
      </c>
      <c r="D2270" s="196">
        <v>0</v>
      </c>
      <c r="E2270" s="196">
        <v>0</v>
      </c>
      <c r="F2270" s="197">
        <v>0</v>
      </c>
      <c r="G2270" s="197">
        <v>0</v>
      </c>
      <c r="H2270" s="198">
        <v>0</v>
      </c>
    </row>
    <row r="2271" spans="1:8" ht="18" hidden="1" customHeight="1" outlineLevel="1">
      <c r="A2271" s="4" t="s">
        <v>222</v>
      </c>
      <c r="B2271" s="195"/>
      <c r="C2271" s="196">
        <v>0</v>
      </c>
      <c r="D2271" s="196">
        <v>0</v>
      </c>
      <c r="E2271" s="196">
        <v>0</v>
      </c>
      <c r="F2271" s="197">
        <v>0</v>
      </c>
      <c r="G2271" s="197">
        <v>0</v>
      </c>
      <c r="H2271" s="198">
        <v>0</v>
      </c>
    </row>
    <row r="2272" spans="1:8" ht="18" hidden="1" customHeight="1" outlineLevel="1">
      <c r="A2272" s="4" t="s">
        <v>223</v>
      </c>
      <c r="B2272" s="195"/>
      <c r="C2272" s="196">
        <v>0</v>
      </c>
      <c r="D2272" s="196">
        <v>0</v>
      </c>
      <c r="E2272" s="196">
        <v>0</v>
      </c>
      <c r="F2272" s="197">
        <v>0</v>
      </c>
      <c r="G2272" s="197">
        <v>0</v>
      </c>
      <c r="H2272" s="198">
        <v>0</v>
      </c>
    </row>
    <row r="2273" spans="1:8" ht="18" hidden="1" customHeight="1" outlineLevel="1">
      <c r="A2273" s="4" t="s">
        <v>224</v>
      </c>
      <c r="B2273" s="195"/>
      <c r="C2273" s="196">
        <v>0</v>
      </c>
      <c r="D2273" s="196">
        <v>0</v>
      </c>
      <c r="E2273" s="196">
        <v>0</v>
      </c>
      <c r="F2273" s="197">
        <v>0</v>
      </c>
      <c r="G2273" s="197">
        <v>0</v>
      </c>
      <c r="H2273" s="198">
        <v>0</v>
      </c>
    </row>
    <row r="2274" spans="1:8" ht="18" hidden="1" customHeight="1" outlineLevel="1">
      <c r="A2274" s="4" t="s">
        <v>225</v>
      </c>
      <c r="B2274" s="195"/>
      <c r="C2274" s="196">
        <v>0</v>
      </c>
      <c r="D2274" s="196">
        <v>0</v>
      </c>
      <c r="E2274" s="196">
        <v>0</v>
      </c>
      <c r="F2274" s="197">
        <v>0</v>
      </c>
      <c r="G2274" s="197">
        <v>0</v>
      </c>
      <c r="H2274" s="198">
        <v>0</v>
      </c>
    </row>
    <row r="2275" spans="1:8" collapsed="1">
      <c r="A2275" s="4"/>
      <c r="B2275" s="195" t="s">
        <v>454</v>
      </c>
      <c r="C2275" s="199">
        <f t="shared" ref="C2275:H2275" si="89">SUM(C2251:C2274)</f>
        <v>54</v>
      </c>
      <c r="D2275" s="199">
        <f t="shared" si="89"/>
        <v>0</v>
      </c>
      <c r="E2275" s="199">
        <f t="shared" si="89"/>
        <v>0</v>
      </c>
      <c r="F2275" s="200">
        <f t="shared" si="89"/>
        <v>200000</v>
      </c>
      <c r="G2275" s="200">
        <f t="shared" si="89"/>
        <v>15000</v>
      </c>
      <c r="H2275" s="201">
        <f t="shared" si="89"/>
        <v>0</v>
      </c>
    </row>
    <row r="2276" spans="1:8" ht="18" hidden="1" customHeight="1" outlineLevel="1">
      <c r="A2276" s="4" t="s">
        <v>202</v>
      </c>
      <c r="B2276" s="195"/>
      <c r="C2276" s="196">
        <f t="shared" ref="C2276:H2276" si="90">SUMIFS(C$11:C$2275, $A$11:$A$2275, "ACE Capital Title Reinsurance Company")</f>
        <v>0</v>
      </c>
      <c r="D2276" s="196">
        <f t="shared" si="90"/>
        <v>0</v>
      </c>
      <c r="E2276" s="196">
        <f t="shared" si="90"/>
        <v>0</v>
      </c>
      <c r="F2276" s="197">
        <f t="shared" si="90"/>
        <v>0</v>
      </c>
      <c r="G2276" s="197">
        <f t="shared" si="90"/>
        <v>0</v>
      </c>
      <c r="H2276" s="197">
        <f t="shared" si="90"/>
        <v>0</v>
      </c>
    </row>
    <row r="2277" spans="1:8" ht="18" hidden="1" customHeight="1" outlineLevel="1">
      <c r="A2277" s="4" t="s">
        <v>203</v>
      </c>
      <c r="B2277" s="195"/>
      <c r="C2277" s="196">
        <f t="shared" ref="C2277:H2277" si="91">SUMIFS(C$11:C$2275, $A$11:$A$2275, "Alamo Title Insurance")</f>
        <v>198</v>
      </c>
      <c r="D2277" s="196">
        <f t="shared" si="91"/>
        <v>221</v>
      </c>
      <c r="E2277" s="196">
        <f t="shared" si="91"/>
        <v>0</v>
      </c>
      <c r="F2277" s="197">
        <f t="shared" si="91"/>
        <v>1911480.28</v>
      </c>
      <c r="G2277" s="197">
        <f t="shared" si="91"/>
        <v>1439498.93</v>
      </c>
      <c r="H2277" s="197">
        <f t="shared" si="91"/>
        <v>0</v>
      </c>
    </row>
    <row r="2278" spans="1:8" ht="18" hidden="1" customHeight="1" outlineLevel="1">
      <c r="A2278" s="4" t="s">
        <v>204</v>
      </c>
      <c r="B2278" s="195"/>
      <c r="C2278" s="196">
        <f t="shared" ref="C2278:H2278" si="92">SUMIFS(C$11:C$2275, $A$11:$A$2275, "Alliant National Title Insurance Company, Inc.")</f>
        <v>74</v>
      </c>
      <c r="D2278" s="196">
        <f t="shared" si="92"/>
        <v>49</v>
      </c>
      <c r="E2278" s="196">
        <f t="shared" si="92"/>
        <v>0</v>
      </c>
      <c r="F2278" s="197">
        <f t="shared" si="92"/>
        <v>1070115.2400000002</v>
      </c>
      <c r="G2278" s="197">
        <f t="shared" si="92"/>
        <v>723948.6399999999</v>
      </c>
      <c r="H2278" s="197">
        <f t="shared" si="92"/>
        <v>0</v>
      </c>
    </row>
    <row r="2279" spans="1:8" ht="18" hidden="1" customHeight="1" outlineLevel="1">
      <c r="A2279" s="4" t="s">
        <v>205</v>
      </c>
      <c r="B2279" s="195"/>
      <c r="C2279" s="196">
        <f t="shared" ref="C2279:H2279" si="93">SUMIFS(C$11:C$2275, $A$11:$A$2275, "American Guaranty Title Insurance Company")</f>
        <v>0</v>
      </c>
      <c r="D2279" s="196">
        <f t="shared" si="93"/>
        <v>0</v>
      </c>
      <c r="E2279" s="196">
        <f t="shared" si="93"/>
        <v>0</v>
      </c>
      <c r="F2279" s="197">
        <f t="shared" si="93"/>
        <v>0</v>
      </c>
      <c r="G2279" s="197">
        <f t="shared" si="93"/>
        <v>0</v>
      </c>
      <c r="H2279" s="197">
        <f t="shared" si="93"/>
        <v>0</v>
      </c>
    </row>
    <row r="2280" spans="1:8" ht="18" hidden="1" customHeight="1" outlineLevel="1">
      <c r="A2280" s="4" t="s">
        <v>206</v>
      </c>
      <c r="B2280" s="195"/>
      <c r="C2280" s="196">
        <f t="shared" ref="C2280:H2280" si="94">SUMIFS(C$11:C$2275, $A$11:$A$2275, "Amrock Title Insurance Company")</f>
        <v>0</v>
      </c>
      <c r="D2280" s="196">
        <f t="shared" si="94"/>
        <v>0</v>
      </c>
      <c r="E2280" s="196">
        <f t="shared" si="94"/>
        <v>0</v>
      </c>
      <c r="F2280" s="197">
        <f t="shared" si="94"/>
        <v>0</v>
      </c>
      <c r="G2280" s="197">
        <f t="shared" si="94"/>
        <v>0</v>
      </c>
      <c r="H2280" s="197">
        <f t="shared" si="94"/>
        <v>0</v>
      </c>
    </row>
    <row r="2281" spans="1:8" ht="18" hidden="1" customHeight="1" outlineLevel="1">
      <c r="A2281" s="4" t="s">
        <v>207</v>
      </c>
      <c r="B2281" s="195"/>
      <c r="C2281" s="196">
        <f t="shared" ref="C2281:H2281" si="95">SUMIFS(C$11:C$2275, $A$11:$A$2275, "AmTrust Title Insurance Company")</f>
        <v>0</v>
      </c>
      <c r="D2281" s="196">
        <f t="shared" si="95"/>
        <v>0</v>
      </c>
      <c r="E2281" s="196">
        <f t="shared" si="95"/>
        <v>0</v>
      </c>
      <c r="F2281" s="197">
        <f t="shared" si="95"/>
        <v>0</v>
      </c>
      <c r="G2281" s="197">
        <f t="shared" si="95"/>
        <v>0</v>
      </c>
      <c r="H2281" s="197">
        <f t="shared" si="95"/>
        <v>0</v>
      </c>
    </row>
    <row r="2282" spans="1:8" ht="18" hidden="1" customHeight="1" outlineLevel="1">
      <c r="A2282" s="4" t="s">
        <v>208</v>
      </c>
      <c r="B2282" s="195"/>
      <c r="C2282" s="196">
        <f t="shared" ref="C2282:H2282" si="96">SUMIFS(C$11:C$2275, $A$11:$A$2275, "Chicago Title Insurance Company")</f>
        <v>0</v>
      </c>
      <c r="D2282" s="196">
        <f t="shared" si="96"/>
        <v>0</v>
      </c>
      <c r="E2282" s="196">
        <f t="shared" si="96"/>
        <v>0</v>
      </c>
      <c r="F2282" s="197">
        <f t="shared" si="96"/>
        <v>0</v>
      </c>
      <c r="G2282" s="197">
        <f t="shared" si="96"/>
        <v>0</v>
      </c>
      <c r="H2282" s="197">
        <f t="shared" si="96"/>
        <v>0</v>
      </c>
    </row>
    <row r="2283" spans="1:8" ht="18" hidden="1" customHeight="1" outlineLevel="1">
      <c r="A2283" s="4" t="s">
        <v>209</v>
      </c>
      <c r="B2283" s="195"/>
      <c r="C2283" s="196">
        <f t="shared" ref="C2283:H2283" si="97">SUMIFS(C$11:C$2275, $A$11:$A$2275, "Commonwealth Land Title Insurance Company")</f>
        <v>77</v>
      </c>
      <c r="D2283" s="196">
        <f t="shared" si="97"/>
        <v>112</v>
      </c>
      <c r="E2283" s="196">
        <f t="shared" si="97"/>
        <v>0</v>
      </c>
      <c r="F2283" s="197">
        <f t="shared" si="97"/>
        <v>307983.5</v>
      </c>
      <c r="G2283" s="197">
        <f t="shared" si="97"/>
        <v>278331.27999999997</v>
      </c>
      <c r="H2283" s="197">
        <f t="shared" si="97"/>
        <v>0</v>
      </c>
    </row>
    <row r="2284" spans="1:8" ht="18" hidden="1" customHeight="1" outlineLevel="1">
      <c r="A2284" s="4" t="s">
        <v>210</v>
      </c>
      <c r="B2284" s="195"/>
      <c r="C2284" s="196">
        <f t="shared" ref="C2284:H2284" si="98">SUMIFS(C$11:C$2275, $A$11:$A$2275, "EnTitle Insurance Company")</f>
        <v>2</v>
      </c>
      <c r="D2284" s="196">
        <f t="shared" si="98"/>
        <v>1</v>
      </c>
      <c r="E2284" s="196">
        <f t="shared" si="98"/>
        <v>0</v>
      </c>
      <c r="F2284" s="197">
        <f t="shared" si="98"/>
        <v>0</v>
      </c>
      <c r="G2284" s="197">
        <f t="shared" si="98"/>
        <v>500</v>
      </c>
      <c r="H2284" s="197">
        <f t="shared" si="98"/>
        <v>0</v>
      </c>
    </row>
    <row r="2285" spans="1:8" ht="18" hidden="1" customHeight="1" outlineLevel="1">
      <c r="A2285" s="4" t="s">
        <v>211</v>
      </c>
      <c r="B2285" s="195"/>
      <c r="C2285" s="196">
        <f t="shared" ref="C2285:H2285" si="99">SUMIFS(C$11:C$2275, $A$11:$A$2275, "Fidelity National Title Insurance Company")</f>
        <v>518</v>
      </c>
      <c r="D2285" s="196">
        <f t="shared" si="99"/>
        <v>678</v>
      </c>
      <c r="E2285" s="196">
        <f t="shared" si="99"/>
        <v>0</v>
      </c>
      <c r="F2285" s="197">
        <f t="shared" si="99"/>
        <v>4103612.0900000003</v>
      </c>
      <c r="G2285" s="197">
        <f t="shared" si="99"/>
        <v>2005352.47</v>
      </c>
      <c r="H2285" s="197">
        <f t="shared" si="99"/>
        <v>0</v>
      </c>
    </row>
    <row r="2286" spans="1:8" ht="18" hidden="1" customHeight="1" outlineLevel="1">
      <c r="A2286" s="4" t="s">
        <v>212</v>
      </c>
      <c r="B2286" s="195"/>
      <c r="C2286" s="196">
        <f t="shared" ref="C2286:H2286" si="100">SUMIFS(C$11:C$2275, $A$11:$A$2275, "First American Title Guaranty Company")</f>
        <v>73</v>
      </c>
      <c r="D2286" s="196">
        <f t="shared" si="100"/>
        <v>18</v>
      </c>
      <c r="E2286" s="196">
        <f t="shared" si="100"/>
        <v>18</v>
      </c>
      <c r="F2286" s="197">
        <f t="shared" si="100"/>
        <v>239296.48999999996</v>
      </c>
      <c r="G2286" s="197">
        <f t="shared" si="100"/>
        <v>41480.720000000001</v>
      </c>
      <c r="H2286" s="197">
        <f t="shared" si="100"/>
        <v>0</v>
      </c>
    </row>
    <row r="2287" spans="1:8" ht="18" hidden="1" customHeight="1" outlineLevel="1">
      <c r="A2287" s="4" t="s">
        <v>213</v>
      </c>
      <c r="B2287" s="195"/>
      <c r="C2287" s="196">
        <f t="shared" ref="C2287:H2287" si="101">SUMIFS(C$11:C$2275, $A$11:$A$2275, "First American Title Insurance Company")</f>
        <v>1160</v>
      </c>
      <c r="D2287" s="196">
        <f t="shared" si="101"/>
        <v>177</v>
      </c>
      <c r="E2287" s="196">
        <f t="shared" si="101"/>
        <v>219</v>
      </c>
      <c r="F2287" s="197">
        <f t="shared" si="101"/>
        <v>2531795.44</v>
      </c>
      <c r="G2287" s="197">
        <f t="shared" si="101"/>
        <v>1780234.51</v>
      </c>
      <c r="H2287" s="197">
        <f t="shared" si="101"/>
        <v>0</v>
      </c>
    </row>
    <row r="2288" spans="1:8" ht="18" hidden="1" customHeight="1" outlineLevel="1">
      <c r="A2288" s="4" t="s">
        <v>214</v>
      </c>
      <c r="B2288" s="195"/>
      <c r="C2288" s="196">
        <f t="shared" ref="C2288:H2288" si="102">SUMIFS(C$11:C$2275, $A$11:$A$2275, "First National Title Insurance Company")</f>
        <v>49</v>
      </c>
      <c r="D2288" s="196">
        <f t="shared" si="102"/>
        <v>15</v>
      </c>
      <c r="E2288" s="196">
        <f t="shared" si="102"/>
        <v>0</v>
      </c>
      <c r="F2288" s="197">
        <f t="shared" si="102"/>
        <v>459580.00237020006</v>
      </c>
      <c r="G2288" s="197">
        <f t="shared" si="102"/>
        <v>179321.25961879996</v>
      </c>
      <c r="H2288" s="197">
        <f t="shared" si="102"/>
        <v>0</v>
      </c>
    </row>
    <row r="2289" spans="1:8" ht="18" hidden="1" customHeight="1" outlineLevel="1">
      <c r="A2289" s="4" t="s">
        <v>348</v>
      </c>
      <c r="B2289" s="195"/>
      <c r="C2289" s="196">
        <f t="shared" ref="C2289:H2289" si="103">SUMIFS(C$11:C$2275, $A$11:$A$2275, "National InvestorsTitle Insurance Company")</f>
        <v>36</v>
      </c>
      <c r="D2289" s="196">
        <f t="shared" si="103"/>
        <v>13</v>
      </c>
      <c r="E2289" s="196">
        <f t="shared" si="103"/>
        <v>23</v>
      </c>
      <c r="F2289" s="197">
        <f t="shared" si="103"/>
        <v>80906</v>
      </c>
      <c r="G2289" s="197">
        <f t="shared" si="103"/>
        <v>59601</v>
      </c>
      <c r="H2289" s="197">
        <f t="shared" si="103"/>
        <v>0</v>
      </c>
    </row>
    <row r="2290" spans="1:8" ht="18" hidden="1" customHeight="1" outlineLevel="1">
      <c r="A2290" s="4" t="s">
        <v>216</v>
      </c>
      <c r="B2290" s="195"/>
      <c r="C2290" s="196">
        <f t="shared" ref="C2290:H2290" si="104">SUMIFS(C$11:C$2275, $A$11:$A$2275, "National Title Insurance of New York, Inc.")</f>
        <v>16</v>
      </c>
      <c r="D2290" s="196">
        <f t="shared" si="104"/>
        <v>25</v>
      </c>
      <c r="E2290" s="196">
        <f t="shared" si="104"/>
        <v>0</v>
      </c>
      <c r="F2290" s="197">
        <f t="shared" si="104"/>
        <v>114557.25</v>
      </c>
      <c r="G2290" s="197">
        <f t="shared" si="104"/>
        <v>-5196.76</v>
      </c>
      <c r="H2290" s="197">
        <f t="shared" si="104"/>
        <v>0</v>
      </c>
    </row>
    <row r="2291" spans="1:8" ht="18" hidden="1" customHeight="1" outlineLevel="1">
      <c r="A2291" s="4" t="s">
        <v>217</v>
      </c>
      <c r="B2291" s="195"/>
      <c r="C2291" s="196">
        <f t="shared" ref="C2291:H2291" si="105">SUMIFS(C$11:C$2275, $A$11:$A$2275, "North American Title Insurance Company")</f>
        <v>2</v>
      </c>
      <c r="D2291" s="196">
        <f t="shared" si="105"/>
        <v>1</v>
      </c>
      <c r="E2291" s="196">
        <f t="shared" si="105"/>
        <v>2</v>
      </c>
      <c r="F2291" s="197">
        <f t="shared" si="105"/>
        <v>3</v>
      </c>
      <c r="G2291" s="197">
        <f t="shared" si="105"/>
        <v>11945.37</v>
      </c>
      <c r="H2291" s="197">
        <f t="shared" si="105"/>
        <v>0</v>
      </c>
    </row>
    <row r="2292" spans="1:8" ht="18" hidden="1" customHeight="1" outlineLevel="1">
      <c r="A2292" s="4" t="s">
        <v>218</v>
      </c>
      <c r="B2292" s="195"/>
      <c r="C2292" s="196">
        <f t="shared" ref="C2292:H2292" si="106">SUMIFS(C$11:C$2275, $A$11:$A$2275, "Old Republic National Title Insurance Company")</f>
        <v>288</v>
      </c>
      <c r="D2292" s="196">
        <f t="shared" si="106"/>
        <v>83</v>
      </c>
      <c r="E2292" s="196">
        <f t="shared" si="106"/>
        <v>0</v>
      </c>
      <c r="F2292" s="197">
        <f t="shared" si="106"/>
        <v>775001</v>
      </c>
      <c r="G2292" s="197">
        <f t="shared" si="106"/>
        <v>981579</v>
      </c>
      <c r="H2292" s="197">
        <f t="shared" si="106"/>
        <v>-300476</v>
      </c>
    </row>
    <row r="2293" spans="1:8" ht="18" hidden="1" customHeight="1" outlineLevel="1">
      <c r="A2293" s="4" t="s">
        <v>219</v>
      </c>
      <c r="B2293" s="195"/>
      <c r="C2293" s="196">
        <f t="shared" ref="C2293:H2293" si="107">SUMIFS(C$11:C$2275, $A$11:$A$2275, "Premier Land Title Insurance Company")</f>
        <v>29</v>
      </c>
      <c r="D2293" s="196">
        <f t="shared" si="107"/>
        <v>1</v>
      </c>
      <c r="E2293" s="196">
        <f t="shared" si="107"/>
        <v>19</v>
      </c>
      <c r="F2293" s="197">
        <f t="shared" si="107"/>
        <v>0</v>
      </c>
      <c r="G2293" s="197">
        <f t="shared" si="107"/>
        <v>16996</v>
      </c>
      <c r="H2293" s="197">
        <f t="shared" si="107"/>
        <v>-5000</v>
      </c>
    </row>
    <row r="2294" spans="1:8" ht="18" hidden="1" customHeight="1" outlineLevel="1">
      <c r="A2294" s="4" t="s">
        <v>220</v>
      </c>
      <c r="B2294" s="195"/>
      <c r="C2294" s="196">
        <f t="shared" ref="C2294:H2294" si="108">SUMIFS(C$11:C$2275, $A$11:$A$2275, "Real Advantage Title Insurance Company")</f>
        <v>0</v>
      </c>
      <c r="D2294" s="196">
        <f t="shared" si="108"/>
        <v>0</v>
      </c>
      <c r="E2294" s="196">
        <f t="shared" si="108"/>
        <v>0</v>
      </c>
      <c r="F2294" s="197">
        <f t="shared" si="108"/>
        <v>0</v>
      </c>
      <c r="G2294" s="197">
        <f t="shared" si="108"/>
        <v>0</v>
      </c>
      <c r="H2294" s="197">
        <f t="shared" si="108"/>
        <v>0</v>
      </c>
    </row>
    <row r="2295" spans="1:8" ht="18" hidden="1" customHeight="1" outlineLevel="1">
      <c r="A2295" s="4" t="s">
        <v>349</v>
      </c>
      <c r="B2295" s="195"/>
      <c r="C2295" s="196">
        <f t="shared" ref="C2295:H2295" si="109">SUMIFS(C$11:C$2275, $A$11:$A$2275, "Sierra Title Insurance Guaranty")</f>
        <v>3</v>
      </c>
      <c r="D2295" s="196">
        <f t="shared" si="109"/>
        <v>0</v>
      </c>
      <c r="E2295" s="196">
        <f t="shared" si="109"/>
        <v>1</v>
      </c>
      <c r="F2295" s="197">
        <f t="shared" si="109"/>
        <v>120000</v>
      </c>
      <c r="G2295" s="197">
        <f t="shared" si="109"/>
        <v>45000</v>
      </c>
      <c r="H2295" s="197">
        <f t="shared" si="109"/>
        <v>0</v>
      </c>
    </row>
    <row r="2296" spans="1:8" ht="18" hidden="1" customHeight="1" outlineLevel="1">
      <c r="A2296" s="4" t="s">
        <v>222</v>
      </c>
      <c r="B2296" s="195"/>
      <c r="C2296" s="196">
        <f t="shared" ref="C2296:H2296" si="110">SUMIFS(C$11:C$2275, $A$11:$A$2275, "Stewart Title Guaranty Company")</f>
        <v>200</v>
      </c>
      <c r="D2296" s="196">
        <f t="shared" si="110"/>
        <v>170</v>
      </c>
      <c r="E2296" s="196">
        <f t="shared" si="110"/>
        <v>4</v>
      </c>
      <c r="F2296" s="197">
        <f t="shared" si="110"/>
        <v>2662622</v>
      </c>
      <c r="G2296" s="197">
        <f t="shared" si="110"/>
        <v>516368</v>
      </c>
      <c r="H2296" s="197">
        <f t="shared" si="110"/>
        <v>1852555</v>
      </c>
    </row>
    <row r="2297" spans="1:8" ht="18" hidden="1" customHeight="1" outlineLevel="1">
      <c r="A2297" s="4" t="s">
        <v>223</v>
      </c>
      <c r="B2297" s="195"/>
      <c r="C2297" s="196">
        <f t="shared" ref="C2297:H2297" si="111">SUMIFS(C$11:C$2275, $A$11:$A$2275, "Title Resources Guaranty Company")</f>
        <v>240</v>
      </c>
      <c r="D2297" s="196">
        <f t="shared" si="111"/>
        <v>26</v>
      </c>
      <c r="E2297" s="196">
        <f t="shared" si="111"/>
        <v>0</v>
      </c>
      <c r="F2297" s="197">
        <f t="shared" si="111"/>
        <v>905535.95</v>
      </c>
      <c r="G2297" s="197">
        <f t="shared" si="111"/>
        <v>797539</v>
      </c>
      <c r="H2297" s="197">
        <f t="shared" si="111"/>
        <v>378268</v>
      </c>
    </row>
    <row r="2298" spans="1:8" ht="18" hidden="1" customHeight="1" outlineLevel="1">
      <c r="A2298" s="4" t="s">
        <v>224</v>
      </c>
      <c r="B2298" s="195"/>
      <c r="C2298" s="196">
        <f t="shared" ref="C2298:H2298" si="112">SUMIFS(C$11:C$2275, $A$11:$A$2275, "Westcor Land Title Insurance Company")</f>
        <v>72</v>
      </c>
      <c r="D2298" s="196">
        <f t="shared" si="112"/>
        <v>10</v>
      </c>
      <c r="E2298" s="196">
        <f t="shared" si="112"/>
        <v>0</v>
      </c>
      <c r="F2298" s="197">
        <f t="shared" si="112"/>
        <v>465217.5</v>
      </c>
      <c r="G2298" s="197">
        <f t="shared" si="112"/>
        <v>468172.37</v>
      </c>
      <c r="H2298" s="197">
        <f t="shared" si="112"/>
        <v>16644.170000000002</v>
      </c>
    </row>
    <row r="2299" spans="1:8" ht="18" hidden="1" customHeight="1" outlineLevel="1">
      <c r="A2299" s="4" t="s">
        <v>225</v>
      </c>
      <c r="B2299" s="195"/>
      <c r="C2299" s="196">
        <f t="shared" ref="C2299:H2299" si="113">SUMIFS(C$11:C$2275, $A$11:$A$2275, "WFG National Title Insurance Company")</f>
        <v>133</v>
      </c>
      <c r="D2299" s="196">
        <f t="shared" si="113"/>
        <v>114</v>
      </c>
      <c r="E2299" s="196">
        <f t="shared" si="113"/>
        <v>19</v>
      </c>
      <c r="F2299" s="197">
        <f t="shared" si="113"/>
        <v>1221727</v>
      </c>
      <c r="G2299" s="197">
        <f t="shared" si="113"/>
        <v>1550700</v>
      </c>
      <c r="H2299" s="197">
        <f t="shared" si="113"/>
        <v>0</v>
      </c>
    </row>
    <row r="2300" spans="1:8" ht="18" customHeight="1" collapsed="1">
      <c r="A2300" s="4"/>
      <c r="B2300" s="208" t="s">
        <v>455</v>
      </c>
      <c r="C2300" s="209">
        <f>SUM(C2276:C2299)</f>
        <v>3170</v>
      </c>
      <c r="D2300" s="209">
        <f>SUM(D2276:D2299)</f>
        <v>1714</v>
      </c>
      <c r="E2300" s="209">
        <f>SUM(E2276:E2299)</f>
        <v>305</v>
      </c>
      <c r="F2300" s="210">
        <f>SUM(F2276:F2299)</f>
        <v>16969432.742370199</v>
      </c>
      <c r="G2300" s="210">
        <f>SUM(G2276:G2299)</f>
        <v>10891371.789618799</v>
      </c>
      <c r="H2300" s="211">
        <f t="shared" ref="H2300" si="114">SUM(H2276:H2299)</f>
        <v>1941991.17</v>
      </c>
    </row>
    <row r="2301" spans="1:8" ht="18" customHeight="1"/>
    <row r="2302" spans="1:8" ht="18" customHeight="1"/>
    <row r="2303" spans="1:8" ht="18" customHeight="1"/>
    <row r="2304" spans="1:8" ht="18" customHeight="1"/>
    <row r="2305" ht="18" customHeight="1"/>
    <row r="2306" ht="18" customHeight="1"/>
    <row r="2307" ht="18" customHeight="1"/>
    <row r="2308" ht="18" customHeight="1"/>
    <row r="2309" ht="18" customHeight="1"/>
    <row r="2310" ht="18" customHeight="1"/>
    <row r="2311" ht="18" customHeight="1"/>
    <row r="2312" ht="18" customHeight="1"/>
    <row r="2313" ht="18" customHeight="1"/>
    <row r="2314" ht="18" customHeight="1"/>
    <row r="2315" ht="18" customHeight="1"/>
    <row r="2316" ht="18" customHeight="1"/>
    <row r="2317" ht="18" customHeight="1"/>
    <row r="2318" ht="18" customHeight="1"/>
    <row r="2319" ht="18" customHeight="1"/>
    <row r="2320" ht="18" customHeight="1"/>
    <row r="2321" ht="18" customHeight="1"/>
    <row r="2322" ht="18" customHeight="1"/>
    <row r="2323" ht="18" customHeight="1"/>
    <row r="2324" ht="18" customHeight="1"/>
    <row r="2325"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35" fitToHeight="4" orientation="portrait" useFirstPageNumber="1" r:id="rId1"/>
  <headerFooter alignWithMargins="0">
    <oddFooter>&amp;C&amp;P</oddFooter>
  </headerFooter>
  <rowBreaks count="3" manualBreakCount="3">
    <brk id="710" min="1" max="7" man="1"/>
    <brk id="1536" min="1" max="7" man="1"/>
    <brk id="2144" min="1"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D091-C95A-4E12-8C1B-3C622A695254}">
  <sheetPr>
    <pageSetUpPr fitToPage="1"/>
  </sheetPr>
  <dimension ref="A1:H2355"/>
  <sheetViews>
    <sheetView showGridLines="0" zoomScaleNormal="100" workbookViewId="0">
      <selection activeCell="B1916" sqref="B1916"/>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12" bestFit="1" customWidth="1"/>
    <col min="7" max="7" width="11.140625" style="212" customWidth="1"/>
    <col min="8" max="8" width="11.7109375" style="212"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20" t="s">
        <v>333</v>
      </c>
      <c r="C1" s="420"/>
      <c r="D1" s="420"/>
      <c r="E1" s="420"/>
      <c r="F1" s="420"/>
      <c r="G1" s="420"/>
      <c r="H1" s="420"/>
    </row>
    <row r="2" spans="1:8">
      <c r="B2" s="420" t="s">
        <v>334</v>
      </c>
      <c r="C2" s="420"/>
      <c r="D2" s="420"/>
      <c r="E2" s="420"/>
      <c r="F2" s="420"/>
      <c r="G2" s="420"/>
      <c r="H2" s="420"/>
    </row>
    <row r="3" spans="1:8">
      <c r="B3" s="420" t="s">
        <v>331</v>
      </c>
      <c r="C3" s="420"/>
      <c r="D3" s="420"/>
      <c r="E3" s="420"/>
      <c r="F3" s="420"/>
      <c r="G3" s="420"/>
      <c r="H3" s="420"/>
    </row>
    <row r="4" spans="1:8">
      <c r="B4" s="44"/>
      <c r="C4" s="44"/>
      <c r="D4" s="44"/>
      <c r="E4" s="44"/>
      <c r="F4" s="181"/>
      <c r="G4" s="181"/>
      <c r="H4" s="181"/>
    </row>
    <row r="5" spans="1:8">
      <c r="B5" s="44"/>
      <c r="C5" s="44"/>
      <c r="D5" s="44"/>
      <c r="E5" s="44"/>
      <c r="F5" s="181"/>
      <c r="G5" s="181"/>
      <c r="H5" s="181"/>
    </row>
    <row r="6" spans="1:8">
      <c r="B6" s="420" t="s">
        <v>34</v>
      </c>
      <c r="C6" s="420"/>
      <c r="D6" s="420"/>
      <c r="E6" s="420"/>
      <c r="F6" s="420"/>
      <c r="G6" s="420"/>
      <c r="H6" s="420"/>
    </row>
    <row r="7" spans="1:8" ht="15" thickBot="1">
      <c r="B7" s="4"/>
      <c r="C7" s="4"/>
      <c r="D7" s="4"/>
      <c r="E7" s="4"/>
      <c r="F7" s="182"/>
      <c r="G7" s="182"/>
      <c r="H7" s="182"/>
    </row>
    <row r="8" spans="1:8" ht="18" customHeight="1">
      <c r="B8" s="183" t="s">
        <v>335</v>
      </c>
      <c r="C8" s="184" t="s">
        <v>336</v>
      </c>
      <c r="D8" s="184" t="s">
        <v>337</v>
      </c>
      <c r="E8" s="184" t="s">
        <v>337</v>
      </c>
      <c r="F8" s="185" t="s">
        <v>338</v>
      </c>
      <c r="G8" s="185" t="s">
        <v>339</v>
      </c>
      <c r="H8" s="186" t="s">
        <v>340</v>
      </c>
    </row>
    <row r="9" spans="1:8" ht="15.75" customHeight="1" thickBot="1">
      <c r="B9" s="187" t="s">
        <v>341</v>
      </c>
      <c r="C9" s="188" t="s">
        <v>342</v>
      </c>
      <c r="D9" s="188" t="s">
        <v>343</v>
      </c>
      <c r="E9" s="188" t="s">
        <v>344</v>
      </c>
      <c r="F9" s="189" t="s">
        <v>345</v>
      </c>
      <c r="G9" s="189"/>
      <c r="H9" s="190" t="s">
        <v>346</v>
      </c>
    </row>
    <row r="10" spans="1:8">
      <c r="B10" s="191" t="s">
        <v>347</v>
      </c>
      <c r="C10" s="192"/>
      <c r="D10" s="192"/>
      <c r="E10" s="192"/>
      <c r="F10" s="193"/>
      <c r="G10" s="193"/>
      <c r="H10" s="194"/>
    </row>
    <row r="11" spans="1:8" ht="18" hidden="1" customHeight="1" outlineLevel="1">
      <c r="A11" s="4" t="s">
        <v>272</v>
      </c>
      <c r="B11" s="195"/>
      <c r="C11" s="196">
        <v>0</v>
      </c>
      <c r="D11" s="196">
        <v>0</v>
      </c>
      <c r="E11" s="196">
        <v>0</v>
      </c>
      <c r="F11" s="197">
        <v>0</v>
      </c>
      <c r="G11" s="197">
        <v>0</v>
      </c>
      <c r="H11" s="198">
        <v>0</v>
      </c>
    </row>
    <row r="12" spans="1:8" ht="18" hidden="1" customHeight="1" outlineLevel="1">
      <c r="A12" s="4" t="s">
        <v>203</v>
      </c>
      <c r="B12" s="195"/>
      <c r="C12" s="196">
        <v>7</v>
      </c>
      <c r="D12" s="196">
        <v>5</v>
      </c>
      <c r="E12" s="196">
        <v>0</v>
      </c>
      <c r="F12" s="197">
        <v>-212500</v>
      </c>
      <c r="G12" s="197">
        <v>132626.25</v>
      </c>
      <c r="H12" s="198">
        <v>0</v>
      </c>
    </row>
    <row r="13" spans="1:8" ht="18" hidden="1" customHeight="1" outlineLevel="1">
      <c r="A13" s="4" t="s">
        <v>204</v>
      </c>
      <c r="B13" s="195"/>
      <c r="C13" s="196">
        <v>11</v>
      </c>
      <c r="D13" s="196">
        <v>11</v>
      </c>
      <c r="E13" s="196">
        <v>0</v>
      </c>
      <c r="F13" s="197">
        <v>8500</v>
      </c>
      <c r="G13" s="197">
        <v>14430.5</v>
      </c>
      <c r="H13" s="198">
        <v>0</v>
      </c>
    </row>
    <row r="14" spans="1:8" ht="18" hidden="1" customHeight="1" outlineLevel="1">
      <c r="A14" s="4" t="s">
        <v>205</v>
      </c>
      <c r="B14" s="195"/>
      <c r="C14" s="196">
        <v>0</v>
      </c>
      <c r="D14" s="196">
        <v>0</v>
      </c>
      <c r="E14" s="196">
        <v>0</v>
      </c>
      <c r="F14" s="197">
        <v>0</v>
      </c>
      <c r="G14" s="197">
        <v>0</v>
      </c>
      <c r="H14" s="198">
        <v>0</v>
      </c>
    </row>
    <row r="15" spans="1:8" ht="18" hidden="1" customHeight="1" outlineLevel="1">
      <c r="A15" s="4" t="s">
        <v>206</v>
      </c>
      <c r="B15" s="195"/>
      <c r="C15" s="196">
        <v>0</v>
      </c>
      <c r="D15" s="196">
        <v>0</v>
      </c>
      <c r="E15" s="196">
        <v>0</v>
      </c>
      <c r="F15" s="197">
        <v>0</v>
      </c>
      <c r="G15" s="197">
        <v>0</v>
      </c>
      <c r="H15" s="198">
        <v>0</v>
      </c>
    </row>
    <row r="16" spans="1:8" ht="18" hidden="1" customHeight="1" outlineLevel="1">
      <c r="A16" s="4" t="s">
        <v>207</v>
      </c>
      <c r="B16" s="195"/>
      <c r="C16" s="196">
        <v>0</v>
      </c>
      <c r="D16" s="196">
        <v>0</v>
      </c>
      <c r="E16" s="196">
        <v>0</v>
      </c>
      <c r="F16" s="197">
        <v>0</v>
      </c>
      <c r="G16" s="197">
        <v>0</v>
      </c>
      <c r="H16" s="198">
        <v>0</v>
      </c>
    </row>
    <row r="17" spans="1:8" ht="18" hidden="1" customHeight="1" outlineLevel="1">
      <c r="A17" s="4" t="s">
        <v>208</v>
      </c>
      <c r="B17" s="195"/>
      <c r="C17" s="196">
        <v>5</v>
      </c>
      <c r="D17" s="196">
        <v>4</v>
      </c>
      <c r="E17" s="196">
        <v>0</v>
      </c>
      <c r="F17" s="197">
        <v>1008948.16</v>
      </c>
      <c r="G17" s="197">
        <v>67088.639999999999</v>
      </c>
      <c r="H17" s="198">
        <v>0</v>
      </c>
    </row>
    <row r="18" spans="1:8" ht="18" hidden="1" customHeight="1" outlineLevel="1">
      <c r="A18" s="4" t="s">
        <v>209</v>
      </c>
      <c r="B18" s="195"/>
      <c r="C18" s="196">
        <v>1</v>
      </c>
      <c r="D18" s="196">
        <v>3</v>
      </c>
      <c r="E18" s="196">
        <v>0</v>
      </c>
      <c r="F18" s="197">
        <v>25000</v>
      </c>
      <c r="G18" s="197">
        <v>171435.6</v>
      </c>
      <c r="H18" s="198">
        <v>0</v>
      </c>
    </row>
    <row r="19" spans="1:8" ht="18" hidden="1" customHeight="1" outlineLevel="1">
      <c r="A19" s="4" t="s">
        <v>210</v>
      </c>
      <c r="B19" s="195"/>
      <c r="C19" s="196">
        <v>0</v>
      </c>
      <c r="D19" s="196">
        <v>0</v>
      </c>
      <c r="E19" s="196">
        <v>0</v>
      </c>
      <c r="F19" s="197">
        <v>0</v>
      </c>
      <c r="G19" s="197">
        <v>0</v>
      </c>
      <c r="H19" s="198">
        <v>0</v>
      </c>
    </row>
    <row r="20" spans="1:8" ht="18" hidden="1" customHeight="1" outlineLevel="1">
      <c r="A20" s="4" t="s">
        <v>211</v>
      </c>
      <c r="B20" s="195"/>
      <c r="C20" s="196">
        <v>13</v>
      </c>
      <c r="D20" s="196">
        <v>25</v>
      </c>
      <c r="E20" s="196">
        <v>0</v>
      </c>
      <c r="F20" s="197">
        <v>185557.77999999997</v>
      </c>
      <c r="G20" s="197">
        <v>71086.53</v>
      </c>
      <c r="H20" s="198">
        <v>0</v>
      </c>
    </row>
    <row r="21" spans="1:8" ht="18" hidden="1" customHeight="1" outlineLevel="1">
      <c r="A21" s="4" t="s">
        <v>212</v>
      </c>
      <c r="B21" s="195"/>
      <c r="C21" s="196">
        <v>1</v>
      </c>
      <c r="D21" s="196">
        <v>0</v>
      </c>
      <c r="E21" s="196">
        <v>0</v>
      </c>
      <c r="F21" s="197">
        <v>0</v>
      </c>
      <c r="G21" s="197">
        <v>22404</v>
      </c>
      <c r="H21" s="198">
        <v>0</v>
      </c>
    </row>
    <row r="22" spans="1:8" ht="18" hidden="1" customHeight="1" outlineLevel="1">
      <c r="A22" s="4" t="s">
        <v>213</v>
      </c>
      <c r="B22" s="195"/>
      <c r="C22" s="196">
        <v>1</v>
      </c>
      <c r="D22" s="196">
        <v>1</v>
      </c>
      <c r="E22" s="196">
        <v>0</v>
      </c>
      <c r="F22" s="197">
        <v>359308</v>
      </c>
      <c r="G22" s="197">
        <v>5000</v>
      </c>
      <c r="H22" s="198">
        <v>0</v>
      </c>
    </row>
    <row r="23" spans="1:8" ht="18" hidden="1" customHeight="1" outlineLevel="1">
      <c r="A23" s="4" t="s">
        <v>214</v>
      </c>
      <c r="B23" s="195"/>
      <c r="C23" s="196">
        <v>0</v>
      </c>
      <c r="D23" s="196">
        <v>0</v>
      </c>
      <c r="E23" s="196">
        <v>0</v>
      </c>
      <c r="F23" s="197">
        <v>0</v>
      </c>
      <c r="G23" s="197">
        <v>6692</v>
      </c>
      <c r="H23" s="198">
        <v>0</v>
      </c>
    </row>
    <row r="24" spans="1:8" ht="18" hidden="1" customHeight="1" outlineLevel="1">
      <c r="A24" s="4" t="s">
        <v>348</v>
      </c>
      <c r="B24" s="195"/>
      <c r="C24" s="196">
        <v>0</v>
      </c>
      <c r="D24" s="196">
        <v>0</v>
      </c>
      <c r="E24" s="196">
        <v>0</v>
      </c>
      <c r="F24" s="197">
        <v>0</v>
      </c>
      <c r="G24" s="197">
        <v>0</v>
      </c>
      <c r="H24" s="198">
        <v>0</v>
      </c>
    </row>
    <row r="25" spans="1:8" ht="18" hidden="1" customHeight="1" outlineLevel="1">
      <c r="A25" s="4" t="s">
        <v>216</v>
      </c>
      <c r="B25" s="195"/>
      <c r="C25" s="196">
        <v>0</v>
      </c>
      <c r="D25" s="196">
        <v>0</v>
      </c>
      <c r="E25" s="196">
        <v>0</v>
      </c>
      <c r="F25" s="197">
        <v>0</v>
      </c>
      <c r="G25" s="197">
        <v>0</v>
      </c>
      <c r="H25" s="198">
        <v>0</v>
      </c>
    </row>
    <row r="26" spans="1:8" ht="18" hidden="1" customHeight="1" outlineLevel="1">
      <c r="A26" s="4" t="s">
        <v>217</v>
      </c>
      <c r="B26" s="195"/>
      <c r="C26" s="196">
        <v>1</v>
      </c>
      <c r="D26" s="196">
        <v>1</v>
      </c>
      <c r="E26" s="196">
        <v>0</v>
      </c>
      <c r="F26" s="197">
        <v>0</v>
      </c>
      <c r="G26" s="197">
        <v>3017</v>
      </c>
      <c r="H26" s="198">
        <v>0</v>
      </c>
    </row>
    <row r="27" spans="1:8" ht="18" hidden="1" customHeight="1" outlineLevel="1">
      <c r="A27" s="4" t="s">
        <v>218</v>
      </c>
      <c r="B27" s="195"/>
      <c r="C27" s="196">
        <v>1</v>
      </c>
      <c r="D27" s="196">
        <v>4</v>
      </c>
      <c r="E27" s="196">
        <v>0</v>
      </c>
      <c r="F27" s="197">
        <v>4367</v>
      </c>
      <c r="G27" s="197">
        <v>250185</v>
      </c>
      <c r="H27" s="198">
        <v>0</v>
      </c>
    </row>
    <row r="28" spans="1:8" ht="18" hidden="1" customHeight="1" outlineLevel="1">
      <c r="A28" s="4" t="s">
        <v>219</v>
      </c>
      <c r="B28" s="195"/>
      <c r="C28" s="196">
        <v>0</v>
      </c>
      <c r="D28" s="196">
        <v>0</v>
      </c>
      <c r="E28" s="196">
        <v>0</v>
      </c>
      <c r="F28" s="197">
        <v>0</v>
      </c>
      <c r="G28" s="197">
        <v>0</v>
      </c>
      <c r="H28" s="198">
        <v>0</v>
      </c>
    </row>
    <row r="29" spans="1:8" ht="18" hidden="1" customHeight="1" outlineLevel="1">
      <c r="A29" s="4" t="s">
        <v>220</v>
      </c>
      <c r="B29" s="195"/>
      <c r="C29" s="196">
        <v>0</v>
      </c>
      <c r="D29" s="196">
        <v>0</v>
      </c>
      <c r="E29" s="196">
        <v>0</v>
      </c>
      <c r="F29" s="197">
        <v>0</v>
      </c>
      <c r="G29" s="197">
        <v>0</v>
      </c>
      <c r="H29" s="198">
        <v>0</v>
      </c>
    </row>
    <row r="30" spans="1:8" ht="18" hidden="1" customHeight="1" outlineLevel="1">
      <c r="A30" s="4" t="s">
        <v>349</v>
      </c>
      <c r="B30" s="195"/>
      <c r="C30" s="196">
        <v>0</v>
      </c>
      <c r="D30" s="196">
        <v>0</v>
      </c>
      <c r="E30" s="196">
        <v>0</v>
      </c>
      <c r="F30" s="197">
        <v>0</v>
      </c>
      <c r="G30" s="197">
        <v>0</v>
      </c>
      <c r="H30" s="198">
        <v>0</v>
      </c>
    </row>
    <row r="31" spans="1:8" ht="18" hidden="1" customHeight="1" outlineLevel="1">
      <c r="A31" s="4" t="s">
        <v>222</v>
      </c>
      <c r="B31" s="195"/>
      <c r="C31" s="196">
        <v>6</v>
      </c>
      <c r="D31" s="196">
        <v>2</v>
      </c>
      <c r="E31" s="196">
        <v>0</v>
      </c>
      <c r="F31" s="197">
        <v>166794</v>
      </c>
      <c r="G31" s="197">
        <v>145597</v>
      </c>
      <c r="H31" s="198">
        <v>3000</v>
      </c>
    </row>
    <row r="32" spans="1:8" ht="18" hidden="1" customHeight="1" outlineLevel="1">
      <c r="A32" s="4" t="s">
        <v>223</v>
      </c>
      <c r="B32" s="195"/>
      <c r="C32" s="196">
        <v>8</v>
      </c>
      <c r="D32" s="196">
        <v>9</v>
      </c>
      <c r="E32" s="196">
        <v>2</v>
      </c>
      <c r="F32" s="197">
        <v>0</v>
      </c>
      <c r="G32" s="197">
        <v>-13929.18</v>
      </c>
      <c r="H32" s="198">
        <v>0</v>
      </c>
    </row>
    <row r="33" spans="1:8" ht="18" hidden="1" customHeight="1" outlineLevel="1">
      <c r="A33" s="4" t="s">
        <v>224</v>
      </c>
      <c r="B33" s="195"/>
      <c r="C33" s="196">
        <v>0</v>
      </c>
      <c r="D33" s="196">
        <v>0</v>
      </c>
      <c r="E33" s="196">
        <v>0</v>
      </c>
      <c r="F33" s="197">
        <v>0</v>
      </c>
      <c r="G33" s="197">
        <v>0</v>
      </c>
      <c r="H33" s="198">
        <v>0</v>
      </c>
    </row>
    <row r="34" spans="1:8" ht="18" hidden="1" customHeight="1" outlineLevel="1">
      <c r="A34" s="4" t="s">
        <v>225</v>
      </c>
      <c r="B34" s="195"/>
      <c r="C34" s="196">
        <v>4</v>
      </c>
      <c r="D34" s="196">
        <v>2</v>
      </c>
      <c r="E34" s="196">
        <v>2</v>
      </c>
      <c r="F34" s="197">
        <v>2199</v>
      </c>
      <c r="G34" s="197">
        <v>4143</v>
      </c>
      <c r="H34" s="198">
        <v>0</v>
      </c>
    </row>
    <row r="35" spans="1:8" ht="18" customHeight="1" collapsed="1">
      <c r="A35" s="4"/>
      <c r="B35" s="195" t="s">
        <v>350</v>
      </c>
      <c r="C35" s="199">
        <f t="shared" ref="C35:H35" si="0">SUM(C11:C34)</f>
        <v>59</v>
      </c>
      <c r="D35" s="199">
        <f t="shared" si="0"/>
        <v>67</v>
      </c>
      <c r="E35" s="199">
        <f t="shared" si="0"/>
        <v>4</v>
      </c>
      <c r="F35" s="200">
        <f t="shared" si="0"/>
        <v>1548173.94</v>
      </c>
      <c r="G35" s="200">
        <f t="shared" si="0"/>
        <v>879776.34</v>
      </c>
      <c r="H35" s="201">
        <f t="shared" si="0"/>
        <v>3000</v>
      </c>
    </row>
    <row r="36" spans="1:8" ht="18" hidden="1" customHeight="1" outlineLevel="1">
      <c r="A36" s="4" t="s">
        <v>272</v>
      </c>
      <c r="B36" s="195"/>
      <c r="C36" s="196">
        <v>0</v>
      </c>
      <c r="D36" s="196">
        <v>0</v>
      </c>
      <c r="E36" s="196">
        <v>0</v>
      </c>
      <c r="F36" s="197">
        <v>0</v>
      </c>
      <c r="G36" s="197">
        <v>0</v>
      </c>
      <c r="H36" s="198">
        <v>0</v>
      </c>
    </row>
    <row r="37" spans="1:8" ht="18" hidden="1" customHeight="1" outlineLevel="1">
      <c r="A37" s="4" t="s">
        <v>203</v>
      </c>
      <c r="B37" s="195"/>
      <c r="C37" s="196">
        <v>2</v>
      </c>
      <c r="D37" s="196">
        <v>6</v>
      </c>
      <c r="E37" s="196">
        <v>0</v>
      </c>
      <c r="F37" s="197">
        <v>119791</v>
      </c>
      <c r="G37" s="197">
        <v>33926.080000000002</v>
      </c>
      <c r="H37" s="198">
        <v>0</v>
      </c>
    </row>
    <row r="38" spans="1:8" ht="18" hidden="1" customHeight="1" outlineLevel="1">
      <c r="A38" s="4" t="s">
        <v>204</v>
      </c>
      <c r="B38" s="195"/>
      <c r="C38" s="196">
        <v>6</v>
      </c>
      <c r="D38" s="196">
        <v>6</v>
      </c>
      <c r="E38" s="196">
        <v>0</v>
      </c>
      <c r="F38" s="197">
        <v>10000</v>
      </c>
      <c r="G38" s="197">
        <v>3011.96</v>
      </c>
      <c r="H38" s="198">
        <v>0</v>
      </c>
    </row>
    <row r="39" spans="1:8" ht="18" hidden="1" customHeight="1" outlineLevel="1">
      <c r="A39" s="4" t="s">
        <v>205</v>
      </c>
      <c r="B39" s="195"/>
      <c r="C39" s="196">
        <v>0</v>
      </c>
      <c r="D39" s="196">
        <v>0</v>
      </c>
      <c r="E39" s="196">
        <v>0</v>
      </c>
      <c r="F39" s="197">
        <v>0</v>
      </c>
      <c r="G39" s="197">
        <v>0</v>
      </c>
      <c r="H39" s="198">
        <v>0</v>
      </c>
    </row>
    <row r="40" spans="1:8" ht="18" hidden="1" customHeight="1" outlineLevel="1">
      <c r="A40" s="4" t="s">
        <v>206</v>
      </c>
      <c r="B40" s="195"/>
      <c r="C40" s="196">
        <v>0</v>
      </c>
      <c r="D40" s="196">
        <v>0</v>
      </c>
      <c r="E40" s="196">
        <v>0</v>
      </c>
      <c r="F40" s="197">
        <v>0</v>
      </c>
      <c r="G40" s="197">
        <v>0</v>
      </c>
      <c r="H40" s="198">
        <v>0</v>
      </c>
    </row>
    <row r="41" spans="1:8" ht="18" hidden="1" customHeight="1" outlineLevel="1">
      <c r="A41" s="4" t="s">
        <v>207</v>
      </c>
      <c r="B41" s="195"/>
      <c r="C41" s="196">
        <v>0</v>
      </c>
      <c r="D41" s="196">
        <v>0</v>
      </c>
      <c r="E41" s="196">
        <v>0</v>
      </c>
      <c r="F41" s="197">
        <v>0</v>
      </c>
      <c r="G41" s="197">
        <v>0</v>
      </c>
      <c r="H41" s="198">
        <v>0</v>
      </c>
    </row>
    <row r="42" spans="1:8" ht="18" hidden="1" customHeight="1" outlineLevel="1">
      <c r="A42" s="4" t="s">
        <v>208</v>
      </c>
      <c r="B42" s="195"/>
      <c r="C42" s="196">
        <v>3</v>
      </c>
      <c r="D42" s="196">
        <v>5</v>
      </c>
      <c r="E42" s="196">
        <v>0</v>
      </c>
      <c r="F42" s="197">
        <v>105000</v>
      </c>
      <c r="G42" s="197">
        <v>63050.63</v>
      </c>
      <c r="H42" s="198">
        <v>0</v>
      </c>
    </row>
    <row r="43" spans="1:8" ht="18" hidden="1" customHeight="1" outlineLevel="1">
      <c r="A43" s="4" t="s">
        <v>209</v>
      </c>
      <c r="B43" s="195"/>
      <c r="C43" s="196">
        <v>0</v>
      </c>
      <c r="D43" s="196">
        <v>3</v>
      </c>
      <c r="E43" s="196">
        <v>0</v>
      </c>
      <c r="F43" s="197">
        <v>4933.04</v>
      </c>
      <c r="G43" s="197">
        <v>50396.480000000003</v>
      </c>
      <c r="H43" s="198">
        <v>0</v>
      </c>
    </row>
    <row r="44" spans="1:8" ht="18" hidden="1" customHeight="1" outlineLevel="1">
      <c r="A44" s="4" t="s">
        <v>210</v>
      </c>
      <c r="B44" s="195"/>
      <c r="C44" s="196">
        <v>0</v>
      </c>
      <c r="D44" s="196">
        <v>0</v>
      </c>
      <c r="E44" s="196">
        <v>0</v>
      </c>
      <c r="F44" s="197">
        <v>0</v>
      </c>
      <c r="G44" s="197">
        <v>0</v>
      </c>
      <c r="H44" s="198">
        <v>0</v>
      </c>
    </row>
    <row r="45" spans="1:8" ht="18" hidden="1" customHeight="1" outlineLevel="1">
      <c r="A45" s="4" t="s">
        <v>211</v>
      </c>
      <c r="B45" s="195"/>
      <c r="C45" s="196">
        <v>7</v>
      </c>
      <c r="D45" s="196">
        <v>15</v>
      </c>
      <c r="E45" s="196">
        <v>0</v>
      </c>
      <c r="F45" s="197">
        <v>-78875.75</v>
      </c>
      <c r="G45" s="197">
        <v>231058.38</v>
      </c>
      <c r="H45" s="198">
        <v>0</v>
      </c>
    </row>
    <row r="46" spans="1:8" ht="18" hidden="1" customHeight="1" outlineLevel="1">
      <c r="A46" s="4" t="s">
        <v>212</v>
      </c>
      <c r="B46" s="195"/>
      <c r="C46" s="196">
        <v>0</v>
      </c>
      <c r="D46" s="196">
        <v>0</v>
      </c>
      <c r="E46" s="196">
        <v>0</v>
      </c>
      <c r="F46" s="197">
        <v>0</v>
      </c>
      <c r="G46" s="197">
        <v>0</v>
      </c>
      <c r="H46" s="198">
        <v>0</v>
      </c>
    </row>
    <row r="47" spans="1:8" ht="18" hidden="1" customHeight="1" outlineLevel="1">
      <c r="A47" s="4" t="s">
        <v>213</v>
      </c>
      <c r="B47" s="195"/>
      <c r="C47" s="196">
        <v>3</v>
      </c>
      <c r="D47" s="196">
        <v>0</v>
      </c>
      <c r="E47" s="196">
        <v>0</v>
      </c>
      <c r="F47" s="197">
        <v>0</v>
      </c>
      <c r="G47" s="197">
        <v>137500</v>
      </c>
      <c r="H47" s="198">
        <v>0</v>
      </c>
    </row>
    <row r="48" spans="1:8" ht="18" hidden="1" customHeight="1" outlineLevel="1">
      <c r="A48" s="4" t="s">
        <v>214</v>
      </c>
      <c r="B48" s="195"/>
      <c r="C48" s="196">
        <v>0</v>
      </c>
      <c r="D48" s="196">
        <v>0</v>
      </c>
      <c r="E48" s="196">
        <v>0</v>
      </c>
      <c r="F48" s="197">
        <v>-25000</v>
      </c>
      <c r="G48" s="197">
        <v>25688</v>
      </c>
      <c r="H48" s="198">
        <v>0</v>
      </c>
    </row>
    <row r="49" spans="1:8" ht="18" hidden="1" customHeight="1" outlineLevel="1">
      <c r="A49" s="4" t="s">
        <v>348</v>
      </c>
      <c r="B49" s="195"/>
      <c r="C49" s="196">
        <v>0</v>
      </c>
      <c r="D49" s="196">
        <v>0</v>
      </c>
      <c r="E49" s="196">
        <v>0</v>
      </c>
      <c r="F49" s="197">
        <v>0</v>
      </c>
      <c r="G49" s="197">
        <v>0</v>
      </c>
      <c r="H49" s="198">
        <v>0</v>
      </c>
    </row>
    <row r="50" spans="1:8" ht="18" hidden="1" customHeight="1" outlineLevel="1">
      <c r="A50" s="4" t="s">
        <v>216</v>
      </c>
      <c r="B50" s="195"/>
      <c r="C50" s="196">
        <v>0</v>
      </c>
      <c r="D50" s="196">
        <v>0</v>
      </c>
      <c r="E50" s="196">
        <v>0</v>
      </c>
      <c r="F50" s="197">
        <v>0</v>
      </c>
      <c r="G50" s="197">
        <v>0</v>
      </c>
      <c r="H50" s="198">
        <v>0</v>
      </c>
    </row>
    <row r="51" spans="1:8" ht="18" hidden="1" customHeight="1" outlineLevel="1">
      <c r="A51" s="4" t="s">
        <v>217</v>
      </c>
      <c r="B51" s="195"/>
      <c r="C51" s="196">
        <v>1</v>
      </c>
      <c r="D51" s="196">
        <v>1</v>
      </c>
      <c r="E51" s="196">
        <v>0</v>
      </c>
      <c r="F51" s="197">
        <v>15000</v>
      </c>
      <c r="G51" s="197">
        <v>4000.0000000000014</v>
      </c>
      <c r="H51" s="198">
        <v>0</v>
      </c>
    </row>
    <row r="52" spans="1:8" ht="18" hidden="1" customHeight="1" outlineLevel="1">
      <c r="A52" s="4" t="s">
        <v>218</v>
      </c>
      <c r="B52" s="195"/>
      <c r="C52" s="196">
        <v>1</v>
      </c>
      <c r="D52" s="196">
        <v>0</v>
      </c>
      <c r="E52" s="196">
        <v>0</v>
      </c>
      <c r="F52" s="197">
        <v>0</v>
      </c>
      <c r="G52" s="197">
        <v>0</v>
      </c>
      <c r="H52" s="198">
        <v>0</v>
      </c>
    </row>
    <row r="53" spans="1:8" ht="18" hidden="1" customHeight="1" outlineLevel="1">
      <c r="A53" s="4" t="s">
        <v>219</v>
      </c>
      <c r="B53" s="195"/>
      <c r="C53" s="196">
        <v>0</v>
      </c>
      <c r="D53" s="196">
        <v>0</v>
      </c>
      <c r="E53" s="196">
        <v>0</v>
      </c>
      <c r="F53" s="197">
        <v>0</v>
      </c>
      <c r="G53" s="197">
        <v>0</v>
      </c>
      <c r="H53" s="198">
        <v>0</v>
      </c>
    </row>
    <row r="54" spans="1:8" ht="18" hidden="1" customHeight="1" outlineLevel="1">
      <c r="A54" s="4" t="s">
        <v>220</v>
      </c>
      <c r="B54" s="195"/>
      <c r="C54" s="196"/>
      <c r="D54" s="196"/>
      <c r="E54" s="196"/>
      <c r="F54" s="197"/>
      <c r="G54" s="197"/>
      <c r="H54" s="198"/>
    </row>
    <row r="55" spans="1:8" ht="18" hidden="1" customHeight="1" outlineLevel="1">
      <c r="A55" s="4" t="s">
        <v>349</v>
      </c>
      <c r="B55" s="195"/>
      <c r="C55" s="196">
        <v>0</v>
      </c>
      <c r="D55" s="196">
        <v>0</v>
      </c>
      <c r="E55" s="196">
        <v>0</v>
      </c>
      <c r="F55" s="197">
        <v>0</v>
      </c>
      <c r="G55" s="197">
        <v>0</v>
      </c>
      <c r="H55" s="198">
        <v>0</v>
      </c>
    </row>
    <row r="56" spans="1:8" ht="18" hidden="1" customHeight="1" outlineLevel="1">
      <c r="A56" s="4" t="s">
        <v>222</v>
      </c>
      <c r="B56" s="195"/>
      <c r="C56" s="196">
        <v>2</v>
      </c>
      <c r="D56" s="196">
        <v>0</v>
      </c>
      <c r="E56" s="196">
        <v>0</v>
      </c>
      <c r="F56" s="197">
        <v>100000</v>
      </c>
      <c r="G56" s="197">
        <v>39182</v>
      </c>
      <c r="H56" s="198">
        <v>0</v>
      </c>
    </row>
    <row r="57" spans="1:8" ht="18" hidden="1" customHeight="1" outlineLevel="1">
      <c r="A57" s="4" t="s">
        <v>223</v>
      </c>
      <c r="B57" s="195"/>
      <c r="C57" s="196">
        <v>7</v>
      </c>
      <c r="D57" s="196">
        <v>8</v>
      </c>
      <c r="E57" s="196">
        <v>0</v>
      </c>
      <c r="F57" s="197">
        <v>160000</v>
      </c>
      <c r="G57" s="197">
        <v>4384.04</v>
      </c>
      <c r="H57" s="198">
        <v>0</v>
      </c>
    </row>
    <row r="58" spans="1:8" ht="18" hidden="1" customHeight="1" outlineLevel="1">
      <c r="A58" s="4" t="s">
        <v>224</v>
      </c>
      <c r="B58" s="195"/>
      <c r="C58" s="196">
        <v>1</v>
      </c>
      <c r="D58" s="196">
        <v>0</v>
      </c>
      <c r="E58" s="196">
        <v>0</v>
      </c>
      <c r="F58" s="197">
        <v>0</v>
      </c>
      <c r="G58" s="197">
        <v>0</v>
      </c>
      <c r="H58" s="198">
        <v>0</v>
      </c>
    </row>
    <row r="59" spans="1:8" ht="18" hidden="1" customHeight="1" outlineLevel="1">
      <c r="A59" s="4" t="s">
        <v>225</v>
      </c>
      <c r="B59" s="195"/>
      <c r="C59" s="196">
        <v>0</v>
      </c>
      <c r="D59" s="196">
        <v>0</v>
      </c>
      <c r="E59" s="196">
        <v>0</v>
      </c>
      <c r="F59" s="197">
        <v>0</v>
      </c>
      <c r="G59" s="197">
        <v>0</v>
      </c>
      <c r="H59" s="198">
        <v>0</v>
      </c>
    </row>
    <row r="60" spans="1:8" ht="18" customHeight="1" collapsed="1">
      <c r="A60" s="4"/>
      <c r="B60" s="195" t="s">
        <v>351</v>
      </c>
      <c r="C60" s="199">
        <f t="shared" ref="C60:H60" si="1">SUM(C36:C59)</f>
        <v>33</v>
      </c>
      <c r="D60" s="199">
        <f t="shared" si="1"/>
        <v>44</v>
      </c>
      <c r="E60" s="199">
        <f t="shared" si="1"/>
        <v>0</v>
      </c>
      <c r="F60" s="200">
        <f t="shared" si="1"/>
        <v>410848.29000000004</v>
      </c>
      <c r="G60" s="200">
        <f t="shared" si="1"/>
        <v>592197.57000000007</v>
      </c>
      <c r="H60" s="201">
        <f t="shared" si="1"/>
        <v>0</v>
      </c>
    </row>
    <row r="61" spans="1:8" ht="18" hidden="1" customHeight="1" outlineLevel="1">
      <c r="A61" s="4" t="s">
        <v>272</v>
      </c>
      <c r="B61" s="195"/>
      <c r="C61" s="196">
        <v>0</v>
      </c>
      <c r="D61" s="196">
        <v>0</v>
      </c>
      <c r="E61" s="196">
        <v>0</v>
      </c>
      <c r="F61" s="197">
        <v>0</v>
      </c>
      <c r="G61" s="197">
        <v>0</v>
      </c>
      <c r="H61" s="198">
        <v>0</v>
      </c>
    </row>
    <row r="62" spans="1:8" ht="18" hidden="1" customHeight="1" outlineLevel="1">
      <c r="A62" s="4" t="s">
        <v>203</v>
      </c>
      <c r="B62" s="195"/>
      <c r="C62" s="196">
        <v>5</v>
      </c>
      <c r="D62" s="196">
        <v>4</v>
      </c>
      <c r="E62" s="196">
        <v>0</v>
      </c>
      <c r="F62" s="197">
        <v>81786.66</v>
      </c>
      <c r="G62" s="197">
        <v>-7271.5</v>
      </c>
      <c r="H62" s="198">
        <v>0</v>
      </c>
    </row>
    <row r="63" spans="1:8" ht="18" hidden="1" customHeight="1" outlineLevel="1">
      <c r="A63" s="4" t="s">
        <v>204</v>
      </c>
      <c r="B63" s="195"/>
      <c r="C63" s="196">
        <v>62</v>
      </c>
      <c r="D63" s="196">
        <v>62</v>
      </c>
      <c r="E63" s="196">
        <v>0</v>
      </c>
      <c r="F63" s="197">
        <v>14700</v>
      </c>
      <c r="G63" s="197">
        <v>7589.3099999999995</v>
      </c>
      <c r="H63" s="198">
        <v>0</v>
      </c>
    </row>
    <row r="64" spans="1:8" ht="18" hidden="1" customHeight="1" outlineLevel="1">
      <c r="A64" s="4" t="s">
        <v>205</v>
      </c>
      <c r="B64" s="195"/>
      <c r="C64" s="196">
        <v>0</v>
      </c>
      <c r="D64" s="196">
        <v>0</v>
      </c>
      <c r="E64" s="196">
        <v>0</v>
      </c>
      <c r="F64" s="197">
        <v>0</v>
      </c>
      <c r="G64" s="197">
        <v>0</v>
      </c>
      <c r="H64" s="198">
        <v>0</v>
      </c>
    </row>
    <row r="65" spans="1:8" ht="18" hidden="1" customHeight="1" outlineLevel="1">
      <c r="A65" s="4" t="s">
        <v>206</v>
      </c>
      <c r="B65" s="195"/>
      <c r="C65" s="196">
        <v>0</v>
      </c>
      <c r="D65" s="196">
        <v>0</v>
      </c>
      <c r="E65" s="196">
        <v>0</v>
      </c>
      <c r="F65" s="197">
        <v>0</v>
      </c>
      <c r="G65" s="197">
        <v>0</v>
      </c>
      <c r="H65" s="198">
        <v>0</v>
      </c>
    </row>
    <row r="66" spans="1:8" ht="18" hidden="1" customHeight="1" outlineLevel="1">
      <c r="A66" s="4" t="s">
        <v>207</v>
      </c>
      <c r="B66" s="195"/>
      <c r="C66" s="196">
        <v>0</v>
      </c>
      <c r="D66" s="196">
        <v>0</v>
      </c>
      <c r="E66" s="196">
        <v>0</v>
      </c>
      <c r="F66" s="197">
        <v>0</v>
      </c>
      <c r="G66" s="197">
        <v>0</v>
      </c>
      <c r="H66" s="198">
        <v>0</v>
      </c>
    </row>
    <row r="67" spans="1:8" ht="18" hidden="1" customHeight="1" outlineLevel="1">
      <c r="A67" s="4" t="s">
        <v>208</v>
      </c>
      <c r="B67" s="195"/>
      <c r="C67" s="196">
        <v>8</v>
      </c>
      <c r="D67" s="196">
        <v>8</v>
      </c>
      <c r="E67" s="196">
        <v>0</v>
      </c>
      <c r="F67" s="197">
        <v>5000</v>
      </c>
      <c r="G67" s="197">
        <v>929513.29</v>
      </c>
      <c r="H67" s="198">
        <v>0</v>
      </c>
    </row>
    <row r="68" spans="1:8" ht="18" hidden="1" customHeight="1" outlineLevel="1">
      <c r="A68" s="4" t="s">
        <v>209</v>
      </c>
      <c r="B68" s="195"/>
      <c r="C68" s="196">
        <v>5</v>
      </c>
      <c r="D68" s="196">
        <v>6</v>
      </c>
      <c r="E68" s="196">
        <v>0</v>
      </c>
      <c r="F68" s="197">
        <v>15000</v>
      </c>
      <c r="G68" s="197">
        <v>144338.04</v>
      </c>
      <c r="H68" s="198">
        <v>0</v>
      </c>
    </row>
    <row r="69" spans="1:8" ht="18" hidden="1" customHeight="1" outlineLevel="1">
      <c r="A69" s="4" t="s">
        <v>210</v>
      </c>
      <c r="B69" s="195"/>
      <c r="C69" s="196">
        <v>0</v>
      </c>
      <c r="D69" s="196">
        <v>0</v>
      </c>
      <c r="E69" s="196">
        <v>0</v>
      </c>
      <c r="F69" s="197">
        <v>0</v>
      </c>
      <c r="G69" s="197">
        <v>0</v>
      </c>
      <c r="H69" s="198">
        <v>0</v>
      </c>
    </row>
    <row r="70" spans="1:8" ht="18" hidden="1" customHeight="1" outlineLevel="1">
      <c r="A70" s="4" t="s">
        <v>211</v>
      </c>
      <c r="B70" s="195"/>
      <c r="C70" s="196">
        <v>16</v>
      </c>
      <c r="D70" s="196">
        <v>18</v>
      </c>
      <c r="E70" s="196">
        <v>0</v>
      </c>
      <c r="F70" s="197">
        <v>275218.96000000002</v>
      </c>
      <c r="G70" s="197">
        <v>286476.08</v>
      </c>
      <c r="H70" s="198">
        <v>0</v>
      </c>
    </row>
    <row r="71" spans="1:8" ht="18" hidden="1" customHeight="1" outlineLevel="1">
      <c r="A71" s="4" t="s">
        <v>212</v>
      </c>
      <c r="B71" s="195"/>
      <c r="C71" s="196">
        <v>0</v>
      </c>
      <c r="D71" s="196">
        <v>0</v>
      </c>
      <c r="E71" s="196">
        <v>0</v>
      </c>
      <c r="F71" s="197">
        <v>0</v>
      </c>
      <c r="G71" s="197">
        <v>0</v>
      </c>
      <c r="H71" s="198">
        <v>0</v>
      </c>
    </row>
    <row r="72" spans="1:8" ht="18" hidden="1" customHeight="1" outlineLevel="1">
      <c r="A72" s="4" t="s">
        <v>213</v>
      </c>
      <c r="B72" s="195"/>
      <c r="C72" s="196">
        <v>3</v>
      </c>
      <c r="D72" s="196">
        <v>1</v>
      </c>
      <c r="E72" s="196">
        <v>0</v>
      </c>
      <c r="F72" s="197">
        <v>1500</v>
      </c>
      <c r="G72" s="197">
        <v>24529.88</v>
      </c>
      <c r="H72" s="198">
        <v>0</v>
      </c>
    </row>
    <row r="73" spans="1:8" ht="18" hidden="1" customHeight="1" outlineLevel="1">
      <c r="A73" s="4" t="s">
        <v>214</v>
      </c>
      <c r="B73" s="195"/>
      <c r="C73" s="196">
        <v>1</v>
      </c>
      <c r="D73" s="196">
        <v>1</v>
      </c>
      <c r="E73" s="196">
        <v>0</v>
      </c>
      <c r="F73" s="197">
        <v>3106</v>
      </c>
      <c r="G73" s="197">
        <v>0</v>
      </c>
      <c r="H73" s="198">
        <v>0</v>
      </c>
    </row>
    <row r="74" spans="1:8" ht="18" hidden="1" customHeight="1" outlineLevel="1">
      <c r="A74" s="4" t="s">
        <v>348</v>
      </c>
      <c r="B74" s="195"/>
      <c r="C74" s="196">
        <v>0</v>
      </c>
      <c r="D74" s="196">
        <v>0</v>
      </c>
      <c r="E74" s="196">
        <v>0</v>
      </c>
      <c r="F74" s="197">
        <v>0</v>
      </c>
      <c r="G74" s="197">
        <v>0</v>
      </c>
      <c r="H74" s="198">
        <v>0</v>
      </c>
    </row>
    <row r="75" spans="1:8" ht="18" hidden="1" customHeight="1" outlineLevel="1">
      <c r="A75" s="4" t="s">
        <v>216</v>
      </c>
      <c r="B75" s="195"/>
      <c r="C75" s="196">
        <v>0</v>
      </c>
      <c r="D75" s="196">
        <v>0</v>
      </c>
      <c r="E75" s="196">
        <v>0</v>
      </c>
      <c r="F75" s="197">
        <v>0</v>
      </c>
      <c r="G75" s="197">
        <v>0</v>
      </c>
      <c r="H75" s="198">
        <v>0</v>
      </c>
    </row>
    <row r="76" spans="1:8" ht="18" hidden="1" customHeight="1" outlineLevel="1">
      <c r="A76" s="4" t="s">
        <v>217</v>
      </c>
      <c r="B76" s="195"/>
      <c r="C76" s="196">
        <v>0</v>
      </c>
      <c r="D76" s="196">
        <v>0</v>
      </c>
      <c r="E76" s="196">
        <v>0</v>
      </c>
      <c r="F76" s="197">
        <v>0</v>
      </c>
      <c r="G76" s="197">
        <v>0</v>
      </c>
      <c r="H76" s="198">
        <v>0</v>
      </c>
    </row>
    <row r="77" spans="1:8" ht="18" hidden="1" customHeight="1" outlineLevel="1">
      <c r="A77" s="4" t="s">
        <v>218</v>
      </c>
      <c r="B77" s="195"/>
      <c r="C77" s="196">
        <v>3</v>
      </c>
      <c r="D77" s="196">
        <v>3</v>
      </c>
      <c r="E77" s="196">
        <v>0</v>
      </c>
      <c r="F77" s="197">
        <v>0</v>
      </c>
      <c r="G77" s="197">
        <v>42500</v>
      </c>
      <c r="H77" s="198">
        <v>0</v>
      </c>
    </row>
    <row r="78" spans="1:8" ht="18" hidden="1" customHeight="1" outlineLevel="1">
      <c r="A78" s="4" t="s">
        <v>219</v>
      </c>
      <c r="B78" s="195"/>
      <c r="C78" s="196">
        <v>0</v>
      </c>
      <c r="D78" s="196">
        <v>0</v>
      </c>
      <c r="E78" s="196">
        <v>0</v>
      </c>
      <c r="F78" s="197">
        <v>0</v>
      </c>
      <c r="G78" s="197">
        <v>0</v>
      </c>
      <c r="H78" s="198">
        <v>0</v>
      </c>
    </row>
    <row r="79" spans="1:8" ht="18" hidden="1" customHeight="1" outlineLevel="1">
      <c r="A79" s="4" t="s">
        <v>220</v>
      </c>
      <c r="B79" s="195"/>
      <c r="C79" s="196">
        <v>0</v>
      </c>
      <c r="D79" s="196">
        <v>0</v>
      </c>
      <c r="E79" s="196">
        <v>0</v>
      </c>
      <c r="F79" s="197">
        <v>0</v>
      </c>
      <c r="G79" s="197">
        <v>0</v>
      </c>
      <c r="H79" s="198">
        <v>0</v>
      </c>
    </row>
    <row r="80" spans="1:8" ht="18" hidden="1" customHeight="1" outlineLevel="1">
      <c r="A80" s="4" t="s">
        <v>349</v>
      </c>
      <c r="B80" s="195"/>
      <c r="C80" s="196">
        <v>0</v>
      </c>
      <c r="D80" s="196">
        <v>0</v>
      </c>
      <c r="E80" s="196">
        <v>0</v>
      </c>
      <c r="F80" s="197">
        <v>0</v>
      </c>
      <c r="G80" s="197">
        <v>0</v>
      </c>
      <c r="H80" s="198">
        <v>0</v>
      </c>
    </row>
    <row r="81" spans="1:8" ht="18" hidden="1" customHeight="1" outlineLevel="1">
      <c r="A81" s="4" t="s">
        <v>222</v>
      </c>
      <c r="B81" s="195"/>
      <c r="C81" s="196">
        <v>2</v>
      </c>
      <c r="D81" s="196">
        <v>1</v>
      </c>
      <c r="E81" s="196">
        <v>0</v>
      </c>
      <c r="F81" s="197">
        <v>40349</v>
      </c>
      <c r="G81" s="197">
        <v>27590</v>
      </c>
      <c r="H81" s="198">
        <v>1000</v>
      </c>
    </row>
    <row r="82" spans="1:8" ht="18" hidden="1" customHeight="1" outlineLevel="1">
      <c r="A82" s="4" t="s">
        <v>223</v>
      </c>
      <c r="B82" s="195"/>
      <c r="C82" s="196">
        <v>17</v>
      </c>
      <c r="D82" s="196">
        <v>3</v>
      </c>
      <c r="E82" s="196">
        <v>1</v>
      </c>
      <c r="F82" s="197">
        <v>42000</v>
      </c>
      <c r="G82" s="197">
        <v>0</v>
      </c>
      <c r="H82" s="198">
        <v>0</v>
      </c>
    </row>
    <row r="83" spans="1:8" ht="18" hidden="1" customHeight="1" outlineLevel="1">
      <c r="A83" s="4" t="s">
        <v>224</v>
      </c>
      <c r="B83" s="195"/>
      <c r="C83" s="196">
        <v>0</v>
      </c>
      <c r="D83" s="196">
        <v>0</v>
      </c>
      <c r="E83" s="196">
        <v>0</v>
      </c>
      <c r="F83" s="197">
        <v>0</v>
      </c>
      <c r="G83" s="197">
        <v>0</v>
      </c>
      <c r="H83" s="198">
        <v>0</v>
      </c>
    </row>
    <row r="84" spans="1:8" ht="18" hidden="1" customHeight="1" outlineLevel="1">
      <c r="A84" s="4" t="s">
        <v>225</v>
      </c>
      <c r="B84" s="195"/>
      <c r="C84" s="196">
        <v>0</v>
      </c>
      <c r="D84" s="196">
        <v>0</v>
      </c>
      <c r="E84" s="196">
        <v>0</v>
      </c>
      <c r="F84" s="197">
        <v>0</v>
      </c>
      <c r="G84" s="197">
        <v>0</v>
      </c>
      <c r="H84" s="198">
        <v>0</v>
      </c>
    </row>
    <row r="85" spans="1:8" ht="18" customHeight="1" collapsed="1">
      <c r="A85" s="4"/>
      <c r="B85" s="195" t="s">
        <v>352</v>
      </c>
      <c r="C85" s="199">
        <f t="shared" ref="C85:H85" si="2">SUM(C61:C84)</f>
        <v>122</v>
      </c>
      <c r="D85" s="199">
        <f t="shared" si="2"/>
        <v>107</v>
      </c>
      <c r="E85" s="199">
        <f t="shared" si="2"/>
        <v>1</v>
      </c>
      <c r="F85" s="200">
        <f t="shared" si="2"/>
        <v>478660.62</v>
      </c>
      <c r="G85" s="200">
        <f t="shared" si="2"/>
        <v>1455265.1</v>
      </c>
      <c r="H85" s="201">
        <f t="shared" si="2"/>
        <v>1000</v>
      </c>
    </row>
    <row r="86" spans="1:8" ht="18" hidden="1" customHeight="1" outlineLevel="1">
      <c r="A86" s="4" t="s">
        <v>272</v>
      </c>
      <c r="B86" s="195"/>
      <c r="C86" s="196">
        <v>0</v>
      </c>
      <c r="D86" s="196">
        <v>0</v>
      </c>
      <c r="E86" s="196">
        <v>0</v>
      </c>
      <c r="F86" s="197">
        <v>0</v>
      </c>
      <c r="G86" s="197">
        <v>0</v>
      </c>
      <c r="H86" s="198">
        <v>0</v>
      </c>
    </row>
    <row r="87" spans="1:8" ht="18" hidden="1" customHeight="1" outlineLevel="1">
      <c r="A87" s="4" t="s">
        <v>203</v>
      </c>
      <c r="B87" s="195"/>
      <c r="C87" s="196">
        <v>7</v>
      </c>
      <c r="D87" s="196">
        <v>10</v>
      </c>
      <c r="E87" s="196">
        <v>0</v>
      </c>
      <c r="F87" s="197">
        <v>189568.56</v>
      </c>
      <c r="G87" s="197">
        <v>40109.279999999999</v>
      </c>
      <c r="H87" s="198">
        <v>0</v>
      </c>
    </row>
    <row r="88" spans="1:8" ht="18" hidden="1" customHeight="1" outlineLevel="1">
      <c r="A88" s="4" t="s">
        <v>204</v>
      </c>
      <c r="B88" s="195"/>
      <c r="C88" s="196">
        <v>26</v>
      </c>
      <c r="D88" s="196">
        <v>26</v>
      </c>
      <c r="E88" s="196">
        <v>0</v>
      </c>
      <c r="F88" s="197">
        <v>34110.660000000003</v>
      </c>
      <c r="G88" s="197">
        <v>7667.9</v>
      </c>
      <c r="H88" s="198">
        <v>0</v>
      </c>
    </row>
    <row r="89" spans="1:8" ht="18" hidden="1" customHeight="1" outlineLevel="1">
      <c r="A89" s="4" t="s">
        <v>205</v>
      </c>
      <c r="B89" s="195"/>
      <c r="C89" s="196">
        <v>0</v>
      </c>
      <c r="D89" s="196">
        <v>0</v>
      </c>
      <c r="E89" s="196">
        <v>0</v>
      </c>
      <c r="F89" s="197">
        <v>0</v>
      </c>
      <c r="G89" s="197">
        <v>0</v>
      </c>
      <c r="H89" s="198">
        <v>0</v>
      </c>
    </row>
    <row r="90" spans="1:8" ht="18" hidden="1" customHeight="1" outlineLevel="1">
      <c r="A90" s="4" t="s">
        <v>206</v>
      </c>
      <c r="B90" s="195"/>
      <c r="C90" s="196">
        <v>0</v>
      </c>
      <c r="D90" s="196">
        <v>0</v>
      </c>
      <c r="E90" s="196">
        <v>0</v>
      </c>
      <c r="F90" s="197">
        <v>0</v>
      </c>
      <c r="G90" s="197">
        <v>0</v>
      </c>
      <c r="H90" s="198">
        <v>0</v>
      </c>
    </row>
    <row r="91" spans="1:8" ht="18" hidden="1" customHeight="1" outlineLevel="1">
      <c r="A91" s="4" t="s">
        <v>207</v>
      </c>
      <c r="B91" s="195"/>
      <c r="C91" s="196">
        <v>0</v>
      </c>
      <c r="D91" s="196">
        <v>0</v>
      </c>
      <c r="E91" s="196">
        <v>0</v>
      </c>
      <c r="F91" s="197">
        <v>0</v>
      </c>
      <c r="G91" s="197">
        <v>0</v>
      </c>
      <c r="H91" s="198">
        <v>0</v>
      </c>
    </row>
    <row r="92" spans="1:8" ht="18" hidden="1" customHeight="1" outlineLevel="1">
      <c r="A92" s="4" t="s">
        <v>208</v>
      </c>
      <c r="B92" s="195"/>
      <c r="C92" s="196">
        <v>3</v>
      </c>
      <c r="D92" s="196">
        <v>5</v>
      </c>
      <c r="E92" s="196">
        <v>0</v>
      </c>
      <c r="F92" s="197">
        <v>0</v>
      </c>
      <c r="G92" s="197">
        <v>10004</v>
      </c>
      <c r="H92" s="198">
        <v>0</v>
      </c>
    </row>
    <row r="93" spans="1:8" ht="18" hidden="1" customHeight="1" outlineLevel="1">
      <c r="A93" s="4" t="s">
        <v>209</v>
      </c>
      <c r="B93" s="195"/>
      <c r="C93" s="196">
        <v>1</v>
      </c>
      <c r="D93" s="196">
        <v>3</v>
      </c>
      <c r="E93" s="196">
        <v>0</v>
      </c>
      <c r="F93" s="197">
        <v>-7687.5</v>
      </c>
      <c r="G93" s="197">
        <v>12104.5</v>
      </c>
      <c r="H93" s="198">
        <v>0</v>
      </c>
    </row>
    <row r="94" spans="1:8" ht="18" hidden="1" customHeight="1" outlineLevel="1">
      <c r="A94" s="4" t="s">
        <v>210</v>
      </c>
      <c r="B94" s="195"/>
      <c r="C94" s="196">
        <v>0</v>
      </c>
      <c r="D94" s="196">
        <v>0</v>
      </c>
      <c r="E94" s="196">
        <v>0</v>
      </c>
      <c r="F94" s="197">
        <v>0</v>
      </c>
      <c r="G94" s="197">
        <v>0</v>
      </c>
      <c r="H94" s="198">
        <v>0</v>
      </c>
    </row>
    <row r="95" spans="1:8" ht="18" hidden="1" customHeight="1" outlineLevel="1">
      <c r="A95" s="4" t="s">
        <v>211</v>
      </c>
      <c r="B95" s="195"/>
      <c r="C95" s="196">
        <v>9</v>
      </c>
      <c r="D95" s="196">
        <v>17</v>
      </c>
      <c r="E95" s="196">
        <v>0</v>
      </c>
      <c r="F95" s="197">
        <v>220879.79</v>
      </c>
      <c r="G95" s="197">
        <v>8776.8099999999977</v>
      </c>
      <c r="H95" s="198">
        <v>0</v>
      </c>
    </row>
    <row r="96" spans="1:8" ht="18" hidden="1" customHeight="1" outlineLevel="1">
      <c r="A96" s="4" t="s">
        <v>212</v>
      </c>
      <c r="B96" s="195"/>
      <c r="C96" s="196">
        <v>0</v>
      </c>
      <c r="D96" s="196">
        <v>0</v>
      </c>
      <c r="E96" s="196">
        <v>0</v>
      </c>
      <c r="F96" s="197">
        <v>0</v>
      </c>
      <c r="G96" s="197">
        <v>0</v>
      </c>
      <c r="H96" s="198">
        <v>0</v>
      </c>
    </row>
    <row r="97" spans="1:8" ht="18" hidden="1" customHeight="1" outlineLevel="1">
      <c r="A97" s="4" t="s">
        <v>213</v>
      </c>
      <c r="B97" s="195"/>
      <c r="C97" s="196">
        <v>0</v>
      </c>
      <c r="D97" s="196">
        <v>3</v>
      </c>
      <c r="E97" s="196">
        <v>0</v>
      </c>
      <c r="F97" s="197">
        <v>67500</v>
      </c>
      <c r="G97" s="197">
        <v>30304.63</v>
      </c>
      <c r="H97" s="198">
        <v>0</v>
      </c>
    </row>
    <row r="98" spans="1:8" ht="18" hidden="1" customHeight="1" outlineLevel="1">
      <c r="A98" s="4" t="s">
        <v>214</v>
      </c>
      <c r="B98" s="195"/>
      <c r="C98" s="196">
        <v>4</v>
      </c>
      <c r="D98" s="196">
        <v>2</v>
      </c>
      <c r="E98" s="196">
        <v>0</v>
      </c>
      <c r="F98" s="197">
        <v>304097</v>
      </c>
      <c r="G98" s="197">
        <v>11052</v>
      </c>
      <c r="H98" s="198">
        <v>0</v>
      </c>
    </row>
    <row r="99" spans="1:8" ht="18" hidden="1" customHeight="1" outlineLevel="1">
      <c r="A99" s="4" t="s">
        <v>348</v>
      </c>
      <c r="B99" s="195"/>
      <c r="C99" s="196">
        <v>2</v>
      </c>
      <c r="D99" s="196">
        <v>1</v>
      </c>
      <c r="E99" s="196">
        <v>1</v>
      </c>
      <c r="F99" s="197">
        <v>3200</v>
      </c>
      <c r="G99" s="197">
        <v>0</v>
      </c>
      <c r="H99" s="198">
        <v>0</v>
      </c>
    </row>
    <row r="100" spans="1:8" ht="18" hidden="1" customHeight="1" outlineLevel="1">
      <c r="A100" s="4" t="s">
        <v>216</v>
      </c>
      <c r="B100" s="195"/>
      <c r="C100" s="196">
        <v>0</v>
      </c>
      <c r="D100" s="196">
        <v>0</v>
      </c>
      <c r="E100" s="196">
        <v>0</v>
      </c>
      <c r="F100" s="197">
        <v>0</v>
      </c>
      <c r="G100" s="197">
        <v>0</v>
      </c>
      <c r="H100" s="198">
        <v>0</v>
      </c>
    </row>
    <row r="101" spans="1:8" ht="18" hidden="1" customHeight="1" outlineLevel="1">
      <c r="A101" s="4" t="s">
        <v>217</v>
      </c>
      <c r="B101" s="195"/>
      <c r="C101" s="196">
        <v>0</v>
      </c>
      <c r="D101" s="196">
        <v>0</v>
      </c>
      <c r="E101" s="196">
        <v>0</v>
      </c>
      <c r="F101" s="197">
        <v>0</v>
      </c>
      <c r="G101" s="197">
        <v>0</v>
      </c>
      <c r="H101" s="198">
        <v>0</v>
      </c>
    </row>
    <row r="102" spans="1:8" ht="18" hidden="1" customHeight="1" outlineLevel="1">
      <c r="A102" s="4" t="s">
        <v>218</v>
      </c>
      <c r="B102" s="195"/>
      <c r="C102" s="196">
        <v>1</v>
      </c>
      <c r="D102" s="196">
        <v>1</v>
      </c>
      <c r="E102" s="196">
        <v>0</v>
      </c>
      <c r="F102" s="197">
        <v>0</v>
      </c>
      <c r="G102" s="197">
        <v>10000</v>
      </c>
      <c r="H102" s="198">
        <v>0</v>
      </c>
    </row>
    <row r="103" spans="1:8" ht="18" hidden="1" customHeight="1" outlineLevel="1">
      <c r="A103" s="4" t="s">
        <v>219</v>
      </c>
      <c r="B103" s="195"/>
      <c r="C103" s="196">
        <v>0</v>
      </c>
      <c r="D103" s="196">
        <v>0</v>
      </c>
      <c r="E103" s="196">
        <v>0</v>
      </c>
      <c r="F103" s="197">
        <v>0</v>
      </c>
      <c r="G103" s="197">
        <v>0</v>
      </c>
      <c r="H103" s="198">
        <v>0</v>
      </c>
    </row>
    <row r="104" spans="1:8" ht="18" hidden="1" customHeight="1" outlineLevel="1">
      <c r="A104" s="4" t="s">
        <v>220</v>
      </c>
      <c r="B104" s="195"/>
      <c r="C104" s="196">
        <v>0</v>
      </c>
      <c r="D104" s="196">
        <v>0</v>
      </c>
      <c r="E104" s="196">
        <v>0</v>
      </c>
      <c r="F104" s="197">
        <v>0</v>
      </c>
      <c r="G104" s="197">
        <v>0</v>
      </c>
      <c r="H104" s="198">
        <v>0</v>
      </c>
    </row>
    <row r="105" spans="1:8" ht="18" hidden="1" customHeight="1" outlineLevel="1">
      <c r="A105" s="4" t="s">
        <v>349</v>
      </c>
      <c r="B105" s="195"/>
      <c r="C105" s="196">
        <v>0</v>
      </c>
      <c r="D105" s="196">
        <v>0</v>
      </c>
      <c r="E105" s="196">
        <v>0</v>
      </c>
      <c r="F105" s="197">
        <v>0</v>
      </c>
      <c r="G105" s="197">
        <v>0</v>
      </c>
      <c r="H105" s="198">
        <v>0</v>
      </c>
    </row>
    <row r="106" spans="1:8" ht="18" hidden="1" customHeight="1" outlineLevel="1">
      <c r="A106" s="4" t="s">
        <v>222</v>
      </c>
      <c r="B106" s="195"/>
      <c r="C106" s="196">
        <v>1</v>
      </c>
      <c r="D106" s="196">
        <v>0</v>
      </c>
      <c r="E106" s="196">
        <v>0</v>
      </c>
      <c r="F106" s="197">
        <v>-25643</v>
      </c>
      <c r="G106" s="197">
        <v>79884</v>
      </c>
      <c r="H106" s="198">
        <v>0</v>
      </c>
    </row>
    <row r="107" spans="1:8" ht="18" hidden="1" customHeight="1" outlineLevel="1">
      <c r="A107" s="4" t="s">
        <v>223</v>
      </c>
      <c r="B107" s="195"/>
      <c r="C107" s="196">
        <v>22</v>
      </c>
      <c r="D107" s="196">
        <v>12</v>
      </c>
      <c r="E107" s="196">
        <v>1</v>
      </c>
      <c r="F107" s="197">
        <v>260833.33000000002</v>
      </c>
      <c r="G107" s="197">
        <v>9504.61</v>
      </c>
      <c r="H107" s="198">
        <v>-5000</v>
      </c>
    </row>
    <row r="108" spans="1:8" ht="18" hidden="1" customHeight="1" outlineLevel="1">
      <c r="A108" s="4" t="s">
        <v>224</v>
      </c>
      <c r="B108" s="195"/>
      <c r="C108" s="196">
        <v>0</v>
      </c>
      <c r="D108" s="196">
        <v>0</v>
      </c>
      <c r="E108" s="196">
        <v>0</v>
      </c>
      <c r="F108" s="197">
        <v>0</v>
      </c>
      <c r="G108" s="197">
        <v>0</v>
      </c>
      <c r="H108" s="198">
        <v>0</v>
      </c>
    </row>
    <row r="109" spans="1:8" ht="18" hidden="1" customHeight="1" outlineLevel="1">
      <c r="A109" s="4" t="s">
        <v>225</v>
      </c>
      <c r="B109" s="195"/>
      <c r="C109" s="196">
        <v>1</v>
      </c>
      <c r="D109" s="196">
        <v>1</v>
      </c>
      <c r="E109" s="196">
        <v>0</v>
      </c>
      <c r="F109" s="197">
        <v>10000</v>
      </c>
      <c r="G109" s="197">
        <v>0</v>
      </c>
      <c r="H109" s="198">
        <v>0</v>
      </c>
    </row>
    <row r="110" spans="1:8" ht="18" customHeight="1" collapsed="1">
      <c r="A110" s="4"/>
      <c r="B110" s="195" t="s">
        <v>353</v>
      </c>
      <c r="C110" s="199">
        <f t="shared" ref="C110:H110" si="3">SUM(C86:C109)</f>
        <v>77</v>
      </c>
      <c r="D110" s="199">
        <f t="shared" si="3"/>
        <v>81</v>
      </c>
      <c r="E110" s="199">
        <f t="shared" si="3"/>
        <v>2</v>
      </c>
      <c r="F110" s="200">
        <f t="shared" si="3"/>
        <v>1056858.8400000001</v>
      </c>
      <c r="G110" s="200">
        <f t="shared" si="3"/>
        <v>219407.72999999998</v>
      </c>
      <c r="H110" s="201">
        <f t="shared" si="3"/>
        <v>-5000</v>
      </c>
    </row>
    <row r="111" spans="1:8" ht="18" hidden="1" customHeight="1" outlineLevel="1">
      <c r="A111" s="4" t="s">
        <v>272</v>
      </c>
      <c r="B111" s="195"/>
      <c r="C111" s="196">
        <v>0</v>
      </c>
      <c r="D111" s="196">
        <v>0</v>
      </c>
      <c r="E111" s="196">
        <v>0</v>
      </c>
      <c r="F111" s="197">
        <v>0</v>
      </c>
      <c r="G111" s="197">
        <v>0</v>
      </c>
      <c r="H111" s="198">
        <v>0</v>
      </c>
    </row>
    <row r="112" spans="1:8" ht="18" hidden="1" customHeight="1" outlineLevel="1">
      <c r="A112" s="4" t="s">
        <v>203</v>
      </c>
      <c r="B112" s="195"/>
      <c r="C112" s="196">
        <v>4</v>
      </c>
      <c r="D112" s="196">
        <v>5</v>
      </c>
      <c r="E112" s="196">
        <v>0</v>
      </c>
      <c r="F112" s="197">
        <v>23651.919999999998</v>
      </c>
      <c r="G112" s="197">
        <v>22713.17</v>
      </c>
      <c r="H112" s="198">
        <v>0</v>
      </c>
    </row>
    <row r="113" spans="1:8" ht="18" hidden="1" customHeight="1" outlineLevel="1">
      <c r="A113" s="4" t="s">
        <v>204</v>
      </c>
      <c r="B113" s="195"/>
      <c r="C113" s="196">
        <v>0</v>
      </c>
      <c r="D113" s="196">
        <v>0</v>
      </c>
      <c r="E113" s="196">
        <v>0</v>
      </c>
      <c r="F113" s="197">
        <v>0</v>
      </c>
      <c r="G113" s="197">
        <v>0</v>
      </c>
      <c r="H113" s="198">
        <v>0</v>
      </c>
    </row>
    <row r="114" spans="1:8" ht="18" hidden="1" customHeight="1" outlineLevel="1">
      <c r="A114" s="4" t="s">
        <v>205</v>
      </c>
      <c r="B114" s="195"/>
      <c r="C114" s="196">
        <v>0</v>
      </c>
      <c r="D114" s="196">
        <v>0</v>
      </c>
      <c r="E114" s="196">
        <v>0</v>
      </c>
      <c r="F114" s="197">
        <v>0</v>
      </c>
      <c r="G114" s="197">
        <v>0</v>
      </c>
      <c r="H114" s="198">
        <v>0</v>
      </c>
    </row>
    <row r="115" spans="1:8" ht="18" hidden="1" customHeight="1" outlineLevel="1">
      <c r="A115" s="4" t="s">
        <v>206</v>
      </c>
      <c r="B115" s="195"/>
      <c r="C115" s="196">
        <v>0</v>
      </c>
      <c r="D115" s="196">
        <v>0</v>
      </c>
      <c r="E115" s="196">
        <v>0</v>
      </c>
      <c r="F115" s="197">
        <v>0</v>
      </c>
      <c r="G115" s="197">
        <v>0</v>
      </c>
      <c r="H115" s="198">
        <v>0</v>
      </c>
    </row>
    <row r="116" spans="1:8" ht="18" hidden="1" customHeight="1" outlineLevel="1">
      <c r="A116" s="4" t="s">
        <v>207</v>
      </c>
      <c r="B116" s="195"/>
      <c r="C116" s="196">
        <v>0</v>
      </c>
      <c r="D116" s="196">
        <v>0</v>
      </c>
      <c r="E116" s="196">
        <v>0</v>
      </c>
      <c r="F116" s="197">
        <v>0</v>
      </c>
      <c r="G116" s="197">
        <v>0</v>
      </c>
      <c r="H116" s="198">
        <v>0</v>
      </c>
    </row>
    <row r="117" spans="1:8" ht="18" hidden="1" customHeight="1" outlineLevel="1">
      <c r="A117" s="4" t="s">
        <v>208</v>
      </c>
      <c r="B117" s="195"/>
      <c r="C117" s="196">
        <v>1</v>
      </c>
      <c r="D117" s="196">
        <v>2</v>
      </c>
      <c r="E117" s="196">
        <v>0</v>
      </c>
      <c r="F117" s="197">
        <v>15250</v>
      </c>
      <c r="G117" s="197">
        <v>-38734.17</v>
      </c>
      <c r="H117" s="198">
        <v>0</v>
      </c>
    </row>
    <row r="118" spans="1:8" ht="18" hidden="1" customHeight="1" outlineLevel="1">
      <c r="A118" s="4" t="s">
        <v>209</v>
      </c>
      <c r="B118" s="195"/>
      <c r="C118" s="196">
        <v>2</v>
      </c>
      <c r="D118" s="196">
        <v>2</v>
      </c>
      <c r="E118" s="196">
        <v>0</v>
      </c>
      <c r="F118" s="197">
        <v>0</v>
      </c>
      <c r="G118" s="197">
        <v>3125</v>
      </c>
      <c r="H118" s="198">
        <v>0</v>
      </c>
    </row>
    <row r="119" spans="1:8" ht="18" hidden="1" customHeight="1" outlineLevel="1">
      <c r="A119" s="4" t="s">
        <v>210</v>
      </c>
      <c r="B119" s="195"/>
      <c r="C119" s="196">
        <v>0</v>
      </c>
      <c r="D119" s="196">
        <v>0</v>
      </c>
      <c r="E119" s="196">
        <v>0</v>
      </c>
      <c r="F119" s="197">
        <v>0</v>
      </c>
      <c r="G119" s="197">
        <v>0</v>
      </c>
      <c r="H119" s="198">
        <v>0</v>
      </c>
    </row>
    <row r="120" spans="1:8" ht="18" hidden="1" customHeight="1" outlineLevel="1">
      <c r="A120" s="4" t="s">
        <v>211</v>
      </c>
      <c r="B120" s="195"/>
      <c r="C120" s="196">
        <v>7</v>
      </c>
      <c r="D120" s="196">
        <v>9</v>
      </c>
      <c r="E120" s="196">
        <v>0</v>
      </c>
      <c r="F120" s="197">
        <v>14696.64</v>
      </c>
      <c r="G120" s="197">
        <v>81056.05</v>
      </c>
      <c r="H120" s="198">
        <v>0</v>
      </c>
    </row>
    <row r="121" spans="1:8" ht="18" hidden="1" customHeight="1" outlineLevel="1">
      <c r="A121" s="4" t="s">
        <v>212</v>
      </c>
      <c r="B121" s="195"/>
      <c r="C121" s="196">
        <v>0</v>
      </c>
      <c r="D121" s="196">
        <v>0</v>
      </c>
      <c r="E121" s="196">
        <v>0</v>
      </c>
      <c r="F121" s="197">
        <v>0</v>
      </c>
      <c r="G121" s="197">
        <v>0</v>
      </c>
      <c r="H121" s="198">
        <v>0</v>
      </c>
    </row>
    <row r="122" spans="1:8" ht="18" hidden="1" customHeight="1" outlineLevel="1">
      <c r="A122" s="4" t="s">
        <v>213</v>
      </c>
      <c r="B122" s="195"/>
      <c r="C122" s="196">
        <v>1</v>
      </c>
      <c r="D122" s="196">
        <v>0</v>
      </c>
      <c r="E122" s="196">
        <v>0</v>
      </c>
      <c r="F122" s="197">
        <v>0</v>
      </c>
      <c r="G122" s="197">
        <v>15000</v>
      </c>
      <c r="H122" s="198">
        <v>0</v>
      </c>
    </row>
    <row r="123" spans="1:8" ht="18" hidden="1" customHeight="1" outlineLevel="1">
      <c r="A123" s="4" t="s">
        <v>214</v>
      </c>
      <c r="B123" s="195"/>
      <c r="C123" s="196">
        <v>3</v>
      </c>
      <c r="D123" s="196">
        <v>0</v>
      </c>
      <c r="E123" s="196">
        <v>0</v>
      </c>
      <c r="F123" s="197">
        <v>13530</v>
      </c>
      <c r="G123" s="197">
        <v>500</v>
      </c>
      <c r="H123" s="198">
        <v>0</v>
      </c>
    </row>
    <row r="124" spans="1:8" ht="18" hidden="1" customHeight="1" outlineLevel="1">
      <c r="A124" s="4" t="s">
        <v>348</v>
      </c>
      <c r="B124" s="195"/>
      <c r="C124" s="196">
        <v>0</v>
      </c>
      <c r="D124" s="196">
        <v>0</v>
      </c>
      <c r="E124" s="196">
        <v>0</v>
      </c>
      <c r="F124" s="197">
        <v>0</v>
      </c>
      <c r="G124" s="197">
        <v>0</v>
      </c>
      <c r="H124" s="198">
        <v>0</v>
      </c>
    </row>
    <row r="125" spans="1:8" ht="18" hidden="1" customHeight="1" outlineLevel="1">
      <c r="A125" s="4" t="s">
        <v>216</v>
      </c>
      <c r="B125" s="195"/>
      <c r="C125" s="196">
        <v>0</v>
      </c>
      <c r="D125" s="196">
        <v>0</v>
      </c>
      <c r="E125" s="196">
        <v>0</v>
      </c>
      <c r="F125" s="197">
        <v>0</v>
      </c>
      <c r="G125" s="197">
        <v>0</v>
      </c>
      <c r="H125" s="198">
        <v>0</v>
      </c>
    </row>
    <row r="126" spans="1:8" ht="18" hidden="1" customHeight="1" outlineLevel="1">
      <c r="A126" s="4" t="s">
        <v>217</v>
      </c>
      <c r="B126" s="195"/>
      <c r="C126" s="196">
        <v>0</v>
      </c>
      <c r="D126" s="196">
        <v>0</v>
      </c>
      <c r="E126" s="196">
        <v>0</v>
      </c>
      <c r="F126" s="197">
        <v>0</v>
      </c>
      <c r="G126" s="197">
        <v>0</v>
      </c>
      <c r="H126" s="198">
        <v>0</v>
      </c>
    </row>
    <row r="127" spans="1:8" ht="18" hidden="1" customHeight="1" outlineLevel="1">
      <c r="A127" s="4" t="s">
        <v>218</v>
      </c>
      <c r="B127" s="195"/>
      <c r="C127" s="196">
        <v>0</v>
      </c>
      <c r="D127" s="196">
        <v>0</v>
      </c>
      <c r="E127" s="196">
        <v>0</v>
      </c>
      <c r="F127" s="197">
        <v>0</v>
      </c>
      <c r="G127" s="197">
        <v>0</v>
      </c>
      <c r="H127" s="198">
        <v>0</v>
      </c>
    </row>
    <row r="128" spans="1:8" ht="18" hidden="1" customHeight="1" outlineLevel="1">
      <c r="A128" s="4" t="s">
        <v>219</v>
      </c>
      <c r="B128" s="195"/>
      <c r="C128" s="196">
        <v>0</v>
      </c>
      <c r="D128" s="196">
        <v>0</v>
      </c>
      <c r="E128" s="196">
        <v>0</v>
      </c>
      <c r="F128" s="197">
        <v>0</v>
      </c>
      <c r="G128" s="197">
        <v>0</v>
      </c>
      <c r="H128" s="198">
        <v>0</v>
      </c>
    </row>
    <row r="129" spans="1:8" ht="18" hidden="1" customHeight="1" outlineLevel="1">
      <c r="A129" s="4" t="s">
        <v>220</v>
      </c>
      <c r="B129" s="195"/>
      <c r="C129" s="196">
        <v>0</v>
      </c>
      <c r="D129" s="196">
        <v>0</v>
      </c>
      <c r="E129" s="196">
        <v>0</v>
      </c>
      <c r="F129" s="197">
        <v>0</v>
      </c>
      <c r="G129" s="197">
        <v>0</v>
      </c>
      <c r="H129" s="198">
        <v>0</v>
      </c>
    </row>
    <row r="130" spans="1:8" ht="18" hidden="1" customHeight="1" outlineLevel="1">
      <c r="A130" s="4" t="s">
        <v>349</v>
      </c>
      <c r="B130" s="195"/>
      <c r="C130" s="196">
        <v>0</v>
      </c>
      <c r="D130" s="196">
        <v>0</v>
      </c>
      <c r="E130" s="196">
        <v>0</v>
      </c>
      <c r="F130" s="197">
        <v>0</v>
      </c>
      <c r="G130" s="197">
        <v>0</v>
      </c>
      <c r="H130" s="198">
        <v>0</v>
      </c>
    </row>
    <row r="131" spans="1:8" ht="18" hidden="1" customHeight="1" outlineLevel="1">
      <c r="A131" s="4" t="s">
        <v>222</v>
      </c>
      <c r="B131" s="195"/>
      <c r="C131" s="196">
        <v>1</v>
      </c>
      <c r="D131" s="196">
        <v>0</v>
      </c>
      <c r="E131" s="196">
        <v>0</v>
      </c>
      <c r="F131" s="197">
        <v>10000</v>
      </c>
      <c r="G131" s="197">
        <v>4860</v>
      </c>
      <c r="H131" s="198">
        <v>0</v>
      </c>
    </row>
    <row r="132" spans="1:8" ht="18" hidden="1" customHeight="1" outlineLevel="1">
      <c r="A132" s="4" t="s">
        <v>223</v>
      </c>
      <c r="B132" s="195"/>
      <c r="C132" s="196">
        <v>0</v>
      </c>
      <c r="D132" s="196">
        <v>0</v>
      </c>
      <c r="E132" s="196">
        <v>0</v>
      </c>
      <c r="F132" s="197">
        <v>0</v>
      </c>
      <c r="G132" s="197">
        <v>0</v>
      </c>
      <c r="H132" s="198">
        <v>0</v>
      </c>
    </row>
    <row r="133" spans="1:8" ht="18" hidden="1" customHeight="1" outlineLevel="1">
      <c r="A133" s="4" t="s">
        <v>224</v>
      </c>
      <c r="B133" s="195"/>
      <c r="C133" s="196">
        <v>0</v>
      </c>
      <c r="D133" s="196">
        <v>0</v>
      </c>
      <c r="E133" s="196">
        <v>0</v>
      </c>
      <c r="F133" s="197">
        <v>0</v>
      </c>
      <c r="G133" s="197">
        <v>0</v>
      </c>
      <c r="H133" s="198">
        <v>0</v>
      </c>
    </row>
    <row r="134" spans="1:8" ht="18" hidden="1" customHeight="1" outlineLevel="1">
      <c r="A134" s="4" t="s">
        <v>225</v>
      </c>
      <c r="B134" s="195"/>
      <c r="C134" s="196">
        <v>0</v>
      </c>
      <c r="D134" s="196">
        <v>0</v>
      </c>
      <c r="E134" s="196">
        <v>0</v>
      </c>
      <c r="F134" s="197">
        <v>0</v>
      </c>
      <c r="G134" s="197">
        <v>0</v>
      </c>
      <c r="H134" s="198">
        <v>0</v>
      </c>
    </row>
    <row r="135" spans="1:8" ht="18" customHeight="1" collapsed="1">
      <c r="A135" s="4"/>
      <c r="B135" s="195" t="s">
        <v>354</v>
      </c>
      <c r="C135" s="199">
        <f t="shared" ref="C135:H135" si="4">SUM(C111:C134)</f>
        <v>19</v>
      </c>
      <c r="D135" s="199">
        <f t="shared" si="4"/>
        <v>18</v>
      </c>
      <c r="E135" s="199">
        <f t="shared" si="4"/>
        <v>0</v>
      </c>
      <c r="F135" s="200">
        <f t="shared" si="4"/>
        <v>77128.56</v>
      </c>
      <c r="G135" s="200">
        <f t="shared" si="4"/>
        <v>88520.05</v>
      </c>
      <c r="H135" s="201">
        <f t="shared" si="4"/>
        <v>0</v>
      </c>
    </row>
    <row r="136" spans="1:8" ht="18" hidden="1" customHeight="1" outlineLevel="1">
      <c r="A136" s="4" t="s">
        <v>272</v>
      </c>
      <c r="B136" s="195"/>
      <c r="C136" s="196">
        <v>0</v>
      </c>
      <c r="D136" s="196">
        <v>0</v>
      </c>
      <c r="E136" s="196">
        <v>0</v>
      </c>
      <c r="F136" s="197">
        <v>0</v>
      </c>
      <c r="G136" s="197">
        <v>0</v>
      </c>
      <c r="H136" s="198">
        <v>0</v>
      </c>
    </row>
    <row r="137" spans="1:8" ht="18" hidden="1" customHeight="1" outlineLevel="1">
      <c r="A137" s="4" t="s">
        <v>203</v>
      </c>
      <c r="B137" s="195"/>
      <c r="C137" s="196">
        <v>0</v>
      </c>
      <c r="D137" s="196">
        <v>0</v>
      </c>
      <c r="E137" s="196">
        <v>0</v>
      </c>
      <c r="F137" s="197">
        <v>0</v>
      </c>
      <c r="G137" s="197">
        <v>0</v>
      </c>
      <c r="H137" s="198">
        <v>0</v>
      </c>
    </row>
    <row r="138" spans="1:8" ht="18" hidden="1" customHeight="1" outlineLevel="1">
      <c r="A138" s="4" t="s">
        <v>204</v>
      </c>
      <c r="B138" s="195"/>
      <c r="C138" s="196">
        <v>0</v>
      </c>
      <c r="D138" s="196">
        <v>0</v>
      </c>
      <c r="E138" s="196">
        <v>0</v>
      </c>
      <c r="F138" s="197">
        <v>0</v>
      </c>
      <c r="G138" s="197">
        <v>0</v>
      </c>
      <c r="H138" s="198">
        <v>0</v>
      </c>
    </row>
    <row r="139" spans="1:8" ht="18" hidden="1" customHeight="1" outlineLevel="1">
      <c r="A139" s="4" t="s">
        <v>205</v>
      </c>
      <c r="B139" s="195"/>
      <c r="C139" s="196">
        <v>0</v>
      </c>
      <c r="D139" s="196">
        <v>0</v>
      </c>
      <c r="E139" s="196">
        <v>0</v>
      </c>
      <c r="F139" s="197">
        <v>0</v>
      </c>
      <c r="G139" s="197">
        <v>0</v>
      </c>
      <c r="H139" s="198">
        <v>0</v>
      </c>
    </row>
    <row r="140" spans="1:8" ht="18" hidden="1" customHeight="1" outlineLevel="1">
      <c r="A140" s="4" t="s">
        <v>206</v>
      </c>
      <c r="B140" s="195"/>
      <c r="C140" s="196">
        <v>0</v>
      </c>
      <c r="D140" s="196">
        <v>0</v>
      </c>
      <c r="E140" s="196">
        <v>0</v>
      </c>
      <c r="F140" s="197">
        <v>0</v>
      </c>
      <c r="G140" s="197">
        <v>0</v>
      </c>
      <c r="H140" s="198">
        <v>0</v>
      </c>
    </row>
    <row r="141" spans="1:8" ht="18" hidden="1" customHeight="1" outlineLevel="1">
      <c r="A141" s="4" t="s">
        <v>207</v>
      </c>
      <c r="B141" s="195"/>
      <c r="C141" s="196">
        <v>0</v>
      </c>
      <c r="D141" s="196">
        <v>0</v>
      </c>
      <c r="E141" s="196">
        <v>0</v>
      </c>
      <c r="F141" s="197">
        <v>0</v>
      </c>
      <c r="G141" s="197">
        <v>0</v>
      </c>
      <c r="H141" s="198">
        <v>0</v>
      </c>
    </row>
    <row r="142" spans="1:8" ht="18" hidden="1" customHeight="1" outlineLevel="1">
      <c r="A142" s="4" t="s">
        <v>208</v>
      </c>
      <c r="B142" s="195"/>
      <c r="C142" s="196">
        <v>2</v>
      </c>
      <c r="D142" s="196">
        <v>1</v>
      </c>
      <c r="E142" s="196">
        <v>0</v>
      </c>
      <c r="F142" s="197">
        <v>0</v>
      </c>
      <c r="G142" s="197">
        <v>34.5</v>
      </c>
      <c r="H142" s="198">
        <v>0</v>
      </c>
    </row>
    <row r="143" spans="1:8" ht="18" hidden="1" customHeight="1" outlineLevel="1">
      <c r="A143" s="4" t="s">
        <v>209</v>
      </c>
      <c r="B143" s="195"/>
      <c r="C143" s="196">
        <v>0</v>
      </c>
      <c r="D143" s="196">
        <v>0</v>
      </c>
      <c r="E143" s="196">
        <v>0</v>
      </c>
      <c r="F143" s="197">
        <v>0</v>
      </c>
      <c r="G143" s="197">
        <v>0</v>
      </c>
      <c r="H143" s="198">
        <v>0</v>
      </c>
    </row>
    <row r="144" spans="1:8" ht="18" hidden="1" customHeight="1" outlineLevel="1">
      <c r="A144" s="4" t="s">
        <v>210</v>
      </c>
      <c r="B144" s="195"/>
      <c r="C144" s="196">
        <v>0</v>
      </c>
      <c r="D144" s="196">
        <v>0</v>
      </c>
      <c r="E144" s="196">
        <v>0</v>
      </c>
      <c r="F144" s="197">
        <v>0</v>
      </c>
      <c r="G144" s="197">
        <v>0</v>
      </c>
      <c r="H144" s="198">
        <v>0</v>
      </c>
    </row>
    <row r="145" spans="1:8" ht="18" hidden="1" customHeight="1" outlineLevel="1">
      <c r="A145" s="4" t="s">
        <v>211</v>
      </c>
      <c r="B145" s="195"/>
      <c r="C145" s="196">
        <v>1</v>
      </c>
      <c r="D145" s="196">
        <v>2</v>
      </c>
      <c r="E145" s="196">
        <v>0</v>
      </c>
      <c r="F145" s="197">
        <v>0</v>
      </c>
      <c r="G145" s="197">
        <v>1869.5299999999997</v>
      </c>
      <c r="H145" s="198">
        <v>0</v>
      </c>
    </row>
    <row r="146" spans="1:8" ht="18" hidden="1" customHeight="1" outlineLevel="1">
      <c r="A146" s="4" t="s">
        <v>212</v>
      </c>
      <c r="B146" s="195"/>
      <c r="C146" s="196">
        <v>0</v>
      </c>
      <c r="D146" s="196">
        <v>0</v>
      </c>
      <c r="E146" s="196">
        <v>0</v>
      </c>
      <c r="F146" s="197">
        <v>0</v>
      </c>
      <c r="G146" s="197">
        <v>0</v>
      </c>
      <c r="H146" s="198">
        <v>0</v>
      </c>
    </row>
    <row r="147" spans="1:8" ht="18" hidden="1" customHeight="1" outlineLevel="1">
      <c r="A147" s="4" t="s">
        <v>213</v>
      </c>
      <c r="B147" s="195"/>
      <c r="C147" s="196">
        <v>0</v>
      </c>
      <c r="D147" s="196">
        <v>0</v>
      </c>
      <c r="E147" s="196">
        <v>0</v>
      </c>
      <c r="F147" s="197">
        <v>0</v>
      </c>
      <c r="G147" s="197">
        <v>0</v>
      </c>
      <c r="H147" s="198">
        <v>0</v>
      </c>
    </row>
    <row r="148" spans="1:8" ht="18" hidden="1" customHeight="1" outlineLevel="1">
      <c r="A148" s="4" t="s">
        <v>214</v>
      </c>
      <c r="B148" s="195"/>
      <c r="C148" s="196">
        <v>1</v>
      </c>
      <c r="D148" s="196">
        <v>1</v>
      </c>
      <c r="E148" s="196">
        <v>0</v>
      </c>
      <c r="F148" s="197">
        <v>5819</v>
      </c>
      <c r="G148" s="197">
        <v>0</v>
      </c>
      <c r="H148" s="198">
        <v>0</v>
      </c>
    </row>
    <row r="149" spans="1:8" ht="18" hidden="1" customHeight="1" outlineLevel="1">
      <c r="A149" s="4" t="s">
        <v>348</v>
      </c>
      <c r="B149" s="195"/>
      <c r="C149" s="196">
        <v>0</v>
      </c>
      <c r="D149" s="196">
        <v>0</v>
      </c>
      <c r="E149" s="196">
        <v>0</v>
      </c>
      <c r="F149" s="197">
        <v>0</v>
      </c>
      <c r="G149" s="197">
        <v>0</v>
      </c>
      <c r="H149" s="198">
        <v>0</v>
      </c>
    </row>
    <row r="150" spans="1:8" ht="18" hidden="1" customHeight="1" outlineLevel="1">
      <c r="A150" s="4" t="s">
        <v>216</v>
      </c>
      <c r="B150" s="195"/>
      <c r="C150" s="196">
        <v>0</v>
      </c>
      <c r="D150" s="196">
        <v>0</v>
      </c>
      <c r="E150" s="196">
        <v>0</v>
      </c>
      <c r="F150" s="197">
        <v>0</v>
      </c>
      <c r="G150" s="197">
        <v>0</v>
      </c>
      <c r="H150" s="198">
        <v>0</v>
      </c>
    </row>
    <row r="151" spans="1:8" ht="18" hidden="1" customHeight="1" outlineLevel="1">
      <c r="A151" s="4" t="s">
        <v>217</v>
      </c>
      <c r="B151" s="195"/>
      <c r="C151" s="196">
        <v>3</v>
      </c>
      <c r="D151" s="196">
        <v>3</v>
      </c>
      <c r="E151" s="196">
        <v>0</v>
      </c>
      <c r="F151" s="197">
        <v>126242.5</v>
      </c>
      <c r="G151" s="197">
        <v>2592</v>
      </c>
      <c r="H151" s="198">
        <v>0</v>
      </c>
    </row>
    <row r="152" spans="1:8" ht="18" hidden="1" customHeight="1" outlineLevel="1">
      <c r="A152" s="4" t="s">
        <v>218</v>
      </c>
      <c r="B152" s="195"/>
      <c r="C152" s="196">
        <v>4</v>
      </c>
      <c r="D152" s="196">
        <v>1</v>
      </c>
      <c r="E152" s="196">
        <v>0</v>
      </c>
      <c r="F152" s="197">
        <v>0</v>
      </c>
      <c r="G152" s="197">
        <v>59974</v>
      </c>
      <c r="H152" s="198">
        <v>0</v>
      </c>
    </row>
    <row r="153" spans="1:8" ht="18" hidden="1" customHeight="1" outlineLevel="1">
      <c r="A153" s="4" t="s">
        <v>219</v>
      </c>
      <c r="B153" s="195"/>
      <c r="C153" s="196">
        <v>0</v>
      </c>
      <c r="D153" s="196">
        <v>0</v>
      </c>
      <c r="E153" s="196">
        <v>0</v>
      </c>
      <c r="F153" s="197">
        <v>0</v>
      </c>
      <c r="G153" s="197">
        <v>0</v>
      </c>
      <c r="H153" s="198">
        <v>0</v>
      </c>
    </row>
    <row r="154" spans="1:8" ht="18" hidden="1" customHeight="1" outlineLevel="1">
      <c r="A154" s="4" t="s">
        <v>220</v>
      </c>
      <c r="B154" s="195"/>
      <c r="C154" s="196">
        <v>0</v>
      </c>
      <c r="D154" s="196">
        <v>0</v>
      </c>
      <c r="E154" s="196">
        <v>0</v>
      </c>
      <c r="F154" s="197">
        <v>0</v>
      </c>
      <c r="G154" s="197">
        <v>0</v>
      </c>
      <c r="H154" s="198">
        <v>0</v>
      </c>
    </row>
    <row r="155" spans="1:8" ht="18" hidden="1" customHeight="1" outlineLevel="1">
      <c r="A155" s="4" t="s">
        <v>349</v>
      </c>
      <c r="B155" s="195"/>
      <c r="C155" s="196">
        <v>0</v>
      </c>
      <c r="D155" s="196">
        <v>0</v>
      </c>
      <c r="E155" s="196">
        <v>0</v>
      </c>
      <c r="F155" s="197">
        <v>0</v>
      </c>
      <c r="G155" s="197">
        <v>0</v>
      </c>
      <c r="H155" s="198">
        <v>0</v>
      </c>
    </row>
    <row r="156" spans="1:8" ht="18" hidden="1" customHeight="1" outlineLevel="1">
      <c r="A156" s="4" t="s">
        <v>222</v>
      </c>
      <c r="B156" s="195"/>
      <c r="C156" s="196">
        <v>17</v>
      </c>
      <c r="D156" s="196">
        <v>10</v>
      </c>
      <c r="E156" s="196">
        <v>0</v>
      </c>
      <c r="F156" s="197">
        <v>253478</v>
      </c>
      <c r="G156" s="197">
        <v>285838</v>
      </c>
      <c r="H156" s="198">
        <v>225</v>
      </c>
    </row>
    <row r="157" spans="1:8" ht="18" hidden="1" customHeight="1" outlineLevel="1">
      <c r="A157" s="4" t="s">
        <v>223</v>
      </c>
      <c r="B157" s="195"/>
      <c r="C157" s="196">
        <v>23</v>
      </c>
      <c r="D157" s="196">
        <v>25</v>
      </c>
      <c r="E157" s="196">
        <v>6</v>
      </c>
      <c r="F157" s="197">
        <v>74</v>
      </c>
      <c r="G157" s="197">
        <v>44241.95</v>
      </c>
      <c r="H157" s="198">
        <v>-49908.61</v>
      </c>
    </row>
    <row r="158" spans="1:8" ht="18" hidden="1" customHeight="1" outlineLevel="1">
      <c r="A158" s="4" t="s">
        <v>224</v>
      </c>
      <c r="B158" s="195"/>
      <c r="C158" s="196">
        <v>3</v>
      </c>
      <c r="D158" s="196">
        <v>0</v>
      </c>
      <c r="E158" s="196">
        <v>0</v>
      </c>
      <c r="F158" s="197">
        <v>0</v>
      </c>
      <c r="G158" s="197">
        <v>7760</v>
      </c>
      <c r="H158" s="198">
        <v>0</v>
      </c>
    </row>
    <row r="159" spans="1:8" ht="18" hidden="1" customHeight="1" outlineLevel="1">
      <c r="A159" s="4" t="s">
        <v>225</v>
      </c>
      <c r="B159" s="195"/>
      <c r="C159" s="196">
        <v>3</v>
      </c>
      <c r="D159" s="196">
        <v>3</v>
      </c>
      <c r="E159" s="196">
        <v>0</v>
      </c>
      <c r="F159" s="197">
        <v>33705</v>
      </c>
      <c r="G159" s="197">
        <v>22794</v>
      </c>
      <c r="H159" s="198">
        <v>0</v>
      </c>
    </row>
    <row r="160" spans="1:8" ht="18" customHeight="1" collapsed="1">
      <c r="A160" s="4"/>
      <c r="B160" s="195" t="s">
        <v>355</v>
      </c>
      <c r="C160" s="199">
        <f t="shared" ref="C160:H160" si="5">SUM(C136:C159)</f>
        <v>57</v>
      </c>
      <c r="D160" s="199">
        <f t="shared" si="5"/>
        <v>46</v>
      </c>
      <c r="E160" s="199">
        <f t="shared" si="5"/>
        <v>6</v>
      </c>
      <c r="F160" s="200">
        <f t="shared" si="5"/>
        <v>419318.5</v>
      </c>
      <c r="G160" s="200">
        <f t="shared" si="5"/>
        <v>425103.98000000004</v>
      </c>
      <c r="H160" s="201">
        <f t="shared" si="5"/>
        <v>-49683.61</v>
      </c>
    </row>
    <row r="161" spans="1:8" ht="18" hidden="1" customHeight="1" outlineLevel="1">
      <c r="A161" s="4" t="s">
        <v>272</v>
      </c>
      <c r="B161" s="195"/>
      <c r="C161" s="196">
        <v>0</v>
      </c>
      <c r="D161" s="196">
        <v>0</v>
      </c>
      <c r="E161" s="196">
        <v>0</v>
      </c>
      <c r="F161" s="197">
        <v>0</v>
      </c>
      <c r="G161" s="197">
        <v>0</v>
      </c>
      <c r="H161" s="198">
        <v>0</v>
      </c>
    </row>
    <row r="162" spans="1:8" ht="18" hidden="1" customHeight="1" outlineLevel="1">
      <c r="A162" s="4" t="s">
        <v>203</v>
      </c>
      <c r="B162" s="195"/>
      <c r="C162" s="196">
        <v>0</v>
      </c>
      <c r="D162" s="196">
        <v>1</v>
      </c>
      <c r="E162" s="196">
        <v>0</v>
      </c>
      <c r="F162" s="197">
        <v>0</v>
      </c>
      <c r="G162" s="197">
        <v>2969.5</v>
      </c>
      <c r="H162" s="198">
        <v>0</v>
      </c>
    </row>
    <row r="163" spans="1:8" ht="18" hidden="1" customHeight="1" outlineLevel="1">
      <c r="A163" s="4" t="s">
        <v>204</v>
      </c>
      <c r="B163" s="195"/>
      <c r="C163" s="196">
        <v>0</v>
      </c>
      <c r="D163" s="196">
        <v>0</v>
      </c>
      <c r="E163" s="196">
        <v>0</v>
      </c>
      <c r="F163" s="197">
        <v>0</v>
      </c>
      <c r="G163" s="197">
        <v>0</v>
      </c>
      <c r="H163" s="198">
        <v>0</v>
      </c>
    </row>
    <row r="164" spans="1:8" ht="18" hidden="1" customHeight="1" outlineLevel="1">
      <c r="A164" s="4" t="s">
        <v>205</v>
      </c>
      <c r="B164" s="195"/>
      <c r="C164" s="196">
        <v>0</v>
      </c>
      <c r="D164" s="196">
        <v>0</v>
      </c>
      <c r="E164" s="196">
        <v>0</v>
      </c>
      <c r="F164" s="197">
        <v>0</v>
      </c>
      <c r="G164" s="197">
        <v>0</v>
      </c>
      <c r="H164" s="198">
        <v>0</v>
      </c>
    </row>
    <row r="165" spans="1:8" ht="18" hidden="1" customHeight="1" outlineLevel="1">
      <c r="A165" s="4" t="s">
        <v>206</v>
      </c>
      <c r="B165" s="195"/>
      <c r="C165" s="196">
        <v>0</v>
      </c>
      <c r="D165" s="196">
        <v>0</v>
      </c>
      <c r="E165" s="196">
        <v>0</v>
      </c>
      <c r="F165" s="197">
        <v>0</v>
      </c>
      <c r="G165" s="197">
        <v>0</v>
      </c>
      <c r="H165" s="198">
        <v>0</v>
      </c>
    </row>
    <row r="166" spans="1:8" ht="18" hidden="1" customHeight="1" outlineLevel="1">
      <c r="A166" s="4" t="s">
        <v>207</v>
      </c>
      <c r="B166" s="195"/>
      <c r="C166" s="196">
        <v>0</v>
      </c>
      <c r="D166" s="196">
        <v>0</v>
      </c>
      <c r="E166" s="196">
        <v>0</v>
      </c>
      <c r="F166" s="197">
        <v>0</v>
      </c>
      <c r="G166" s="197">
        <v>0</v>
      </c>
      <c r="H166" s="198">
        <v>0</v>
      </c>
    </row>
    <row r="167" spans="1:8" ht="18" hidden="1" customHeight="1" outlineLevel="1">
      <c r="A167" s="4" t="s">
        <v>208</v>
      </c>
      <c r="B167" s="195"/>
      <c r="C167" s="196">
        <v>5</v>
      </c>
      <c r="D167" s="196">
        <v>4</v>
      </c>
      <c r="E167" s="196">
        <v>0</v>
      </c>
      <c r="F167" s="197">
        <v>0</v>
      </c>
      <c r="G167" s="197">
        <v>23436.21</v>
      </c>
      <c r="H167" s="198">
        <v>0</v>
      </c>
    </row>
    <row r="168" spans="1:8" ht="18" hidden="1" customHeight="1" outlineLevel="1">
      <c r="A168" s="4" t="s">
        <v>209</v>
      </c>
      <c r="B168" s="195"/>
      <c r="C168" s="196">
        <v>0</v>
      </c>
      <c r="D168" s="196">
        <v>0</v>
      </c>
      <c r="E168" s="196">
        <v>0</v>
      </c>
      <c r="F168" s="197">
        <v>0</v>
      </c>
      <c r="G168" s="197">
        <v>0</v>
      </c>
      <c r="H168" s="198">
        <v>0</v>
      </c>
    </row>
    <row r="169" spans="1:8" ht="18" hidden="1" customHeight="1" outlineLevel="1">
      <c r="A169" s="4" t="s">
        <v>210</v>
      </c>
      <c r="B169" s="195"/>
      <c r="C169" s="196">
        <v>0</v>
      </c>
      <c r="D169" s="196">
        <v>0</v>
      </c>
      <c r="E169" s="196">
        <v>0</v>
      </c>
      <c r="F169" s="197">
        <v>0</v>
      </c>
      <c r="G169" s="197">
        <v>0</v>
      </c>
      <c r="H169" s="198">
        <v>0</v>
      </c>
    </row>
    <row r="170" spans="1:8" ht="18" hidden="1" customHeight="1" outlineLevel="1">
      <c r="A170" s="4" t="s">
        <v>211</v>
      </c>
      <c r="B170" s="195"/>
      <c r="C170" s="196">
        <v>3</v>
      </c>
      <c r="D170" s="196">
        <v>5</v>
      </c>
      <c r="E170" s="196">
        <v>0</v>
      </c>
      <c r="F170" s="197">
        <v>72000</v>
      </c>
      <c r="G170" s="197">
        <v>74082.710000000006</v>
      </c>
      <c r="H170" s="198">
        <v>0</v>
      </c>
    </row>
    <row r="171" spans="1:8" ht="18" hidden="1" customHeight="1" outlineLevel="1">
      <c r="A171" s="4" t="s">
        <v>212</v>
      </c>
      <c r="B171" s="195"/>
      <c r="C171" s="196">
        <v>1</v>
      </c>
      <c r="D171" s="196">
        <v>0</v>
      </c>
      <c r="E171" s="196">
        <v>0</v>
      </c>
      <c r="F171" s="197">
        <v>0</v>
      </c>
      <c r="G171" s="197">
        <v>5000</v>
      </c>
      <c r="H171" s="198">
        <v>0</v>
      </c>
    </row>
    <row r="172" spans="1:8" ht="18" hidden="1" customHeight="1" outlineLevel="1">
      <c r="A172" s="4" t="s">
        <v>213</v>
      </c>
      <c r="B172" s="195"/>
      <c r="C172" s="196">
        <v>1</v>
      </c>
      <c r="D172" s="196">
        <v>2</v>
      </c>
      <c r="E172" s="196">
        <v>0</v>
      </c>
      <c r="F172" s="197">
        <v>40148.729999999996</v>
      </c>
      <c r="G172" s="197">
        <v>42450.400000000001</v>
      </c>
      <c r="H172" s="198">
        <v>0</v>
      </c>
    </row>
    <row r="173" spans="1:8" ht="18" hidden="1" customHeight="1" outlineLevel="1">
      <c r="A173" s="4" t="s">
        <v>214</v>
      </c>
      <c r="B173" s="195"/>
      <c r="C173" s="196">
        <v>0</v>
      </c>
      <c r="D173" s="196">
        <v>0</v>
      </c>
      <c r="E173" s="196">
        <v>0</v>
      </c>
      <c r="F173" s="197">
        <v>0</v>
      </c>
      <c r="G173" s="197">
        <v>0</v>
      </c>
      <c r="H173" s="198">
        <v>0</v>
      </c>
    </row>
    <row r="174" spans="1:8" ht="18" hidden="1" customHeight="1" outlineLevel="1">
      <c r="A174" s="4" t="s">
        <v>348</v>
      </c>
      <c r="B174" s="195"/>
      <c r="C174" s="196">
        <v>0</v>
      </c>
      <c r="D174" s="196">
        <v>0</v>
      </c>
      <c r="E174" s="196">
        <v>0</v>
      </c>
      <c r="F174" s="197">
        <v>0</v>
      </c>
      <c r="G174" s="197">
        <v>0</v>
      </c>
      <c r="H174" s="198">
        <v>0</v>
      </c>
    </row>
    <row r="175" spans="1:8" ht="18" hidden="1" customHeight="1" outlineLevel="1">
      <c r="A175" s="4" t="s">
        <v>216</v>
      </c>
      <c r="B175" s="195"/>
      <c r="C175" s="196">
        <v>0</v>
      </c>
      <c r="D175" s="196">
        <v>0</v>
      </c>
      <c r="E175" s="196">
        <v>0</v>
      </c>
      <c r="F175" s="197">
        <v>0</v>
      </c>
      <c r="G175" s="197">
        <v>0</v>
      </c>
      <c r="H175" s="198">
        <v>0</v>
      </c>
    </row>
    <row r="176" spans="1:8" ht="18" hidden="1" customHeight="1" outlineLevel="1">
      <c r="A176" s="4" t="s">
        <v>217</v>
      </c>
      <c r="B176" s="195"/>
      <c r="C176" s="196">
        <v>0</v>
      </c>
      <c r="D176" s="196">
        <v>0</v>
      </c>
      <c r="E176" s="196">
        <v>0</v>
      </c>
      <c r="F176" s="197">
        <v>0</v>
      </c>
      <c r="G176" s="197">
        <v>0</v>
      </c>
      <c r="H176" s="198">
        <v>0</v>
      </c>
    </row>
    <row r="177" spans="1:8" ht="18" hidden="1" customHeight="1" outlineLevel="1">
      <c r="A177" s="4" t="s">
        <v>218</v>
      </c>
      <c r="B177" s="195"/>
      <c r="C177" s="196">
        <v>0</v>
      </c>
      <c r="D177" s="196">
        <v>0</v>
      </c>
      <c r="E177" s="196">
        <v>0</v>
      </c>
      <c r="F177" s="197">
        <v>0</v>
      </c>
      <c r="G177" s="197">
        <v>0</v>
      </c>
      <c r="H177" s="198">
        <v>0</v>
      </c>
    </row>
    <row r="178" spans="1:8" ht="18" hidden="1" customHeight="1" outlineLevel="1">
      <c r="A178" s="4" t="s">
        <v>219</v>
      </c>
      <c r="B178" s="195"/>
      <c r="C178" s="196">
        <v>0</v>
      </c>
      <c r="D178" s="196">
        <v>0</v>
      </c>
      <c r="E178" s="196">
        <v>0</v>
      </c>
      <c r="F178" s="197">
        <v>0</v>
      </c>
      <c r="G178" s="197">
        <v>0</v>
      </c>
      <c r="H178" s="198">
        <v>0</v>
      </c>
    </row>
    <row r="179" spans="1:8" ht="18" hidden="1" customHeight="1" outlineLevel="1">
      <c r="A179" s="4" t="s">
        <v>220</v>
      </c>
      <c r="B179" s="195"/>
      <c r="C179" s="196">
        <v>0</v>
      </c>
      <c r="D179" s="196">
        <v>0</v>
      </c>
      <c r="E179" s="196">
        <v>0</v>
      </c>
      <c r="F179" s="197">
        <v>0</v>
      </c>
      <c r="G179" s="197">
        <v>0</v>
      </c>
      <c r="H179" s="198">
        <v>0</v>
      </c>
    </row>
    <row r="180" spans="1:8" ht="18" hidden="1" customHeight="1" outlineLevel="1">
      <c r="A180" s="4" t="s">
        <v>349</v>
      </c>
      <c r="B180" s="195"/>
      <c r="C180" s="196">
        <v>0</v>
      </c>
      <c r="D180" s="196">
        <v>0</v>
      </c>
      <c r="E180" s="196">
        <v>0</v>
      </c>
      <c r="F180" s="197">
        <v>0</v>
      </c>
      <c r="G180" s="197">
        <v>0</v>
      </c>
      <c r="H180" s="198">
        <v>0</v>
      </c>
    </row>
    <row r="181" spans="1:8" ht="18" hidden="1" customHeight="1" outlineLevel="1">
      <c r="A181" s="4" t="s">
        <v>222</v>
      </c>
      <c r="B181" s="195"/>
      <c r="C181" s="196">
        <v>0</v>
      </c>
      <c r="D181" s="196">
        <v>0</v>
      </c>
      <c r="E181" s="196">
        <v>0</v>
      </c>
      <c r="F181" s="197">
        <v>0</v>
      </c>
      <c r="G181" s="197">
        <v>0</v>
      </c>
      <c r="H181" s="198">
        <v>0</v>
      </c>
    </row>
    <row r="182" spans="1:8" ht="18" hidden="1" customHeight="1" outlineLevel="1">
      <c r="A182" s="4" t="s">
        <v>223</v>
      </c>
      <c r="B182" s="195"/>
      <c r="C182" s="196">
        <v>0</v>
      </c>
      <c r="D182" s="196">
        <v>0</v>
      </c>
      <c r="E182" s="196">
        <v>0</v>
      </c>
      <c r="F182" s="197">
        <v>0</v>
      </c>
      <c r="G182" s="197">
        <v>0</v>
      </c>
      <c r="H182" s="198">
        <v>0</v>
      </c>
    </row>
    <row r="183" spans="1:8" ht="18" hidden="1" customHeight="1" outlineLevel="1">
      <c r="A183" s="4" t="s">
        <v>224</v>
      </c>
      <c r="B183" s="195"/>
      <c r="C183" s="196">
        <v>0</v>
      </c>
      <c r="D183" s="196">
        <v>0</v>
      </c>
      <c r="E183" s="196">
        <v>0</v>
      </c>
      <c r="F183" s="197">
        <v>0</v>
      </c>
      <c r="G183" s="197">
        <v>0</v>
      </c>
      <c r="H183" s="198">
        <v>0</v>
      </c>
    </row>
    <row r="184" spans="1:8" ht="18" hidden="1" customHeight="1" outlineLevel="1">
      <c r="A184" s="4" t="s">
        <v>225</v>
      </c>
      <c r="B184" s="195"/>
      <c r="C184" s="196">
        <v>0</v>
      </c>
      <c r="D184" s="196">
        <v>0</v>
      </c>
      <c r="E184" s="196">
        <v>0</v>
      </c>
      <c r="F184" s="197">
        <v>0</v>
      </c>
      <c r="G184" s="197">
        <v>0</v>
      </c>
      <c r="H184" s="198">
        <v>0</v>
      </c>
    </row>
    <row r="185" spans="1:8" ht="18" customHeight="1" collapsed="1">
      <c r="A185" s="4"/>
      <c r="B185" s="195" t="s">
        <v>356</v>
      </c>
      <c r="C185" s="199">
        <f t="shared" ref="C185:H185" si="6">SUM(C161:C184)</f>
        <v>10</v>
      </c>
      <c r="D185" s="199">
        <f t="shared" si="6"/>
        <v>12</v>
      </c>
      <c r="E185" s="199">
        <f t="shared" si="6"/>
        <v>0</v>
      </c>
      <c r="F185" s="200">
        <f t="shared" si="6"/>
        <v>112148.73</v>
      </c>
      <c r="G185" s="200">
        <f t="shared" si="6"/>
        <v>147938.82</v>
      </c>
      <c r="H185" s="201">
        <f t="shared" si="6"/>
        <v>0</v>
      </c>
    </row>
    <row r="186" spans="1:8" ht="18" hidden="1" customHeight="1" outlineLevel="1">
      <c r="A186" s="4" t="s">
        <v>272</v>
      </c>
      <c r="B186" s="195"/>
      <c r="C186" s="196">
        <v>0</v>
      </c>
      <c r="D186" s="196">
        <v>0</v>
      </c>
      <c r="E186" s="196">
        <v>0</v>
      </c>
      <c r="F186" s="197">
        <v>0</v>
      </c>
      <c r="G186" s="197">
        <v>0</v>
      </c>
      <c r="H186" s="198">
        <v>0</v>
      </c>
    </row>
    <row r="187" spans="1:8" ht="18" hidden="1" customHeight="1" outlineLevel="1">
      <c r="A187" s="4" t="s">
        <v>203</v>
      </c>
      <c r="B187" s="195"/>
      <c r="C187" s="196">
        <v>7</v>
      </c>
      <c r="D187" s="196">
        <v>8</v>
      </c>
      <c r="E187" s="196">
        <v>0</v>
      </c>
      <c r="F187" s="197">
        <v>87967.75</v>
      </c>
      <c r="G187" s="197">
        <v>30616.5</v>
      </c>
      <c r="H187" s="198">
        <v>0</v>
      </c>
    </row>
    <row r="188" spans="1:8" ht="18" hidden="1" customHeight="1" outlineLevel="1">
      <c r="A188" s="4" t="s">
        <v>204</v>
      </c>
      <c r="B188" s="195"/>
      <c r="C188" s="196">
        <v>3</v>
      </c>
      <c r="D188" s="196">
        <v>3</v>
      </c>
      <c r="E188" s="196">
        <v>0</v>
      </c>
      <c r="F188" s="197">
        <v>0</v>
      </c>
      <c r="G188" s="197">
        <v>2260</v>
      </c>
      <c r="H188" s="198">
        <v>0</v>
      </c>
    </row>
    <row r="189" spans="1:8" ht="18" hidden="1" customHeight="1" outlineLevel="1">
      <c r="A189" s="4" t="s">
        <v>205</v>
      </c>
      <c r="B189" s="195"/>
      <c r="C189" s="196">
        <v>0</v>
      </c>
      <c r="D189" s="196">
        <v>0</v>
      </c>
      <c r="E189" s="196">
        <v>0</v>
      </c>
      <c r="F189" s="197">
        <v>0</v>
      </c>
      <c r="G189" s="197">
        <v>0</v>
      </c>
      <c r="H189" s="198">
        <v>0</v>
      </c>
    </row>
    <row r="190" spans="1:8" ht="18" hidden="1" customHeight="1" outlineLevel="1">
      <c r="A190" s="4" t="s">
        <v>206</v>
      </c>
      <c r="B190" s="195"/>
      <c r="C190" s="196">
        <v>0</v>
      </c>
      <c r="D190" s="196">
        <v>0</v>
      </c>
      <c r="E190" s="196">
        <v>0</v>
      </c>
      <c r="F190" s="197">
        <v>0</v>
      </c>
      <c r="G190" s="197">
        <v>0</v>
      </c>
      <c r="H190" s="198">
        <v>0</v>
      </c>
    </row>
    <row r="191" spans="1:8" ht="18" hidden="1" customHeight="1" outlineLevel="1">
      <c r="A191" s="4" t="s">
        <v>207</v>
      </c>
      <c r="B191" s="195"/>
      <c r="C191" s="196">
        <v>0</v>
      </c>
      <c r="D191" s="196">
        <v>0</v>
      </c>
      <c r="E191" s="196">
        <v>0</v>
      </c>
      <c r="F191" s="197">
        <v>0</v>
      </c>
      <c r="G191" s="197">
        <v>0</v>
      </c>
      <c r="H191" s="198">
        <v>0</v>
      </c>
    </row>
    <row r="192" spans="1:8" ht="18" hidden="1" customHeight="1" outlineLevel="1">
      <c r="A192" s="4" t="s">
        <v>208</v>
      </c>
      <c r="B192" s="195"/>
      <c r="C192" s="196">
        <v>2</v>
      </c>
      <c r="D192" s="196">
        <v>5</v>
      </c>
      <c r="E192" s="196">
        <v>0</v>
      </c>
      <c r="F192" s="197">
        <v>200</v>
      </c>
      <c r="G192" s="197">
        <v>51265.3</v>
      </c>
      <c r="H192" s="198">
        <v>0</v>
      </c>
    </row>
    <row r="193" spans="1:8" ht="18" hidden="1" customHeight="1" outlineLevel="1">
      <c r="A193" s="4" t="s">
        <v>209</v>
      </c>
      <c r="B193" s="195"/>
      <c r="C193" s="196">
        <v>3</v>
      </c>
      <c r="D193" s="196">
        <v>1</v>
      </c>
      <c r="E193" s="196">
        <v>0</v>
      </c>
      <c r="F193" s="197">
        <v>0</v>
      </c>
      <c r="G193" s="197">
        <v>13839</v>
      </c>
      <c r="H193" s="198">
        <v>0</v>
      </c>
    </row>
    <row r="194" spans="1:8" ht="18" hidden="1" customHeight="1" outlineLevel="1">
      <c r="A194" s="4" t="s">
        <v>210</v>
      </c>
      <c r="B194" s="195"/>
      <c r="C194" s="196">
        <v>0</v>
      </c>
      <c r="D194" s="196">
        <v>0</v>
      </c>
      <c r="E194" s="196">
        <v>0</v>
      </c>
      <c r="F194" s="197">
        <v>0</v>
      </c>
      <c r="G194" s="197">
        <v>0</v>
      </c>
      <c r="H194" s="198">
        <v>0</v>
      </c>
    </row>
    <row r="195" spans="1:8" ht="18" hidden="1" customHeight="1" outlineLevel="1">
      <c r="A195" s="4" t="s">
        <v>211</v>
      </c>
      <c r="B195" s="195"/>
      <c r="C195" s="196">
        <v>7</v>
      </c>
      <c r="D195" s="196">
        <v>17</v>
      </c>
      <c r="E195" s="196">
        <v>0</v>
      </c>
      <c r="F195" s="197">
        <v>41200</v>
      </c>
      <c r="G195" s="197">
        <v>290886.03000000003</v>
      </c>
      <c r="H195" s="198">
        <v>0</v>
      </c>
    </row>
    <row r="196" spans="1:8" ht="18" hidden="1" customHeight="1" outlineLevel="1">
      <c r="A196" s="4" t="s">
        <v>212</v>
      </c>
      <c r="B196" s="195"/>
      <c r="C196" s="196">
        <v>0</v>
      </c>
      <c r="D196" s="196">
        <v>0</v>
      </c>
      <c r="E196" s="196">
        <v>0</v>
      </c>
      <c r="F196" s="197">
        <v>0</v>
      </c>
      <c r="G196" s="197">
        <v>0</v>
      </c>
      <c r="H196" s="198">
        <v>0</v>
      </c>
    </row>
    <row r="197" spans="1:8" ht="18" hidden="1" customHeight="1" outlineLevel="1">
      <c r="A197" s="4" t="s">
        <v>213</v>
      </c>
      <c r="B197" s="195"/>
      <c r="C197" s="196">
        <v>0</v>
      </c>
      <c r="D197" s="196">
        <v>0</v>
      </c>
      <c r="E197" s="196">
        <v>0</v>
      </c>
      <c r="F197" s="197">
        <v>0</v>
      </c>
      <c r="G197" s="197">
        <v>0</v>
      </c>
      <c r="H197" s="198">
        <v>0</v>
      </c>
    </row>
    <row r="198" spans="1:8" ht="18" hidden="1" customHeight="1" outlineLevel="1">
      <c r="A198" s="4" t="s">
        <v>214</v>
      </c>
      <c r="B198" s="195"/>
      <c r="C198" s="196">
        <v>0</v>
      </c>
      <c r="D198" s="196">
        <v>0</v>
      </c>
      <c r="E198" s="196">
        <v>0</v>
      </c>
      <c r="F198" s="197">
        <v>0</v>
      </c>
      <c r="G198" s="197">
        <v>0</v>
      </c>
      <c r="H198" s="198">
        <v>0</v>
      </c>
    </row>
    <row r="199" spans="1:8" ht="18" hidden="1" customHeight="1" outlineLevel="1">
      <c r="A199" s="4" t="s">
        <v>348</v>
      </c>
      <c r="B199" s="195"/>
      <c r="C199" s="196">
        <v>0</v>
      </c>
      <c r="D199" s="196">
        <v>0</v>
      </c>
      <c r="E199" s="196">
        <v>0</v>
      </c>
      <c r="F199" s="197">
        <v>0</v>
      </c>
      <c r="G199" s="197">
        <v>0</v>
      </c>
      <c r="H199" s="198">
        <v>0</v>
      </c>
    </row>
    <row r="200" spans="1:8" ht="18" hidden="1" customHeight="1" outlineLevel="1">
      <c r="A200" s="4" t="s">
        <v>216</v>
      </c>
      <c r="B200" s="195"/>
      <c r="C200" s="196">
        <v>0</v>
      </c>
      <c r="D200" s="196">
        <v>1</v>
      </c>
      <c r="E200" s="196">
        <v>0</v>
      </c>
      <c r="F200" s="197">
        <v>0</v>
      </c>
      <c r="G200" s="197">
        <v>-310.5</v>
      </c>
      <c r="H200" s="198">
        <v>0</v>
      </c>
    </row>
    <row r="201" spans="1:8" ht="18" hidden="1" customHeight="1" outlineLevel="1">
      <c r="A201" s="4" t="s">
        <v>217</v>
      </c>
      <c r="B201" s="195"/>
      <c r="C201" s="196">
        <v>0</v>
      </c>
      <c r="D201" s="196">
        <v>0</v>
      </c>
      <c r="E201" s="196">
        <v>0</v>
      </c>
      <c r="F201" s="197">
        <v>0</v>
      </c>
      <c r="G201" s="197">
        <v>0</v>
      </c>
      <c r="H201" s="198">
        <v>0</v>
      </c>
    </row>
    <row r="202" spans="1:8" ht="18" hidden="1" customHeight="1" outlineLevel="1">
      <c r="A202" s="4" t="s">
        <v>218</v>
      </c>
      <c r="B202" s="195"/>
      <c r="C202" s="196">
        <v>0</v>
      </c>
      <c r="D202" s="196">
        <v>0</v>
      </c>
      <c r="E202" s="196">
        <v>0</v>
      </c>
      <c r="F202" s="197">
        <v>0</v>
      </c>
      <c r="G202" s="197">
        <v>0</v>
      </c>
      <c r="H202" s="198">
        <v>0</v>
      </c>
    </row>
    <row r="203" spans="1:8" ht="18" hidden="1" customHeight="1" outlineLevel="1">
      <c r="A203" s="4" t="s">
        <v>219</v>
      </c>
      <c r="B203" s="195"/>
      <c r="C203" s="196">
        <v>0</v>
      </c>
      <c r="D203" s="196">
        <v>0</v>
      </c>
      <c r="E203" s="196">
        <v>0</v>
      </c>
      <c r="F203" s="197">
        <v>0</v>
      </c>
      <c r="G203" s="197">
        <v>0</v>
      </c>
      <c r="H203" s="198">
        <v>0</v>
      </c>
    </row>
    <row r="204" spans="1:8" ht="18" hidden="1" customHeight="1" outlineLevel="1">
      <c r="A204" s="4" t="s">
        <v>220</v>
      </c>
      <c r="B204" s="195"/>
      <c r="C204" s="196">
        <v>0</v>
      </c>
      <c r="D204" s="196">
        <v>0</v>
      </c>
      <c r="E204" s="196">
        <v>0</v>
      </c>
      <c r="F204" s="197">
        <v>0</v>
      </c>
      <c r="G204" s="197">
        <v>0</v>
      </c>
      <c r="H204" s="198">
        <v>0</v>
      </c>
    </row>
    <row r="205" spans="1:8" ht="18" hidden="1" customHeight="1" outlineLevel="1">
      <c r="A205" s="4" t="s">
        <v>349</v>
      </c>
      <c r="B205" s="195"/>
      <c r="C205" s="196">
        <v>0</v>
      </c>
      <c r="D205" s="196">
        <v>0</v>
      </c>
      <c r="E205" s="196">
        <v>0</v>
      </c>
      <c r="F205" s="197">
        <v>0</v>
      </c>
      <c r="G205" s="197">
        <v>0</v>
      </c>
      <c r="H205" s="198">
        <v>0</v>
      </c>
    </row>
    <row r="206" spans="1:8" ht="18" hidden="1" customHeight="1" outlineLevel="1">
      <c r="A206" s="4" t="s">
        <v>222</v>
      </c>
      <c r="B206" s="195"/>
      <c r="C206" s="196">
        <v>0</v>
      </c>
      <c r="D206" s="196">
        <v>0</v>
      </c>
      <c r="E206" s="196">
        <v>0</v>
      </c>
      <c r="F206" s="197">
        <v>0</v>
      </c>
      <c r="G206" s="197">
        <v>0</v>
      </c>
      <c r="H206" s="198">
        <v>0</v>
      </c>
    </row>
    <row r="207" spans="1:8" ht="18" hidden="1" customHeight="1" outlineLevel="1">
      <c r="A207" s="4" t="s">
        <v>223</v>
      </c>
      <c r="B207" s="195"/>
      <c r="C207" s="196">
        <v>4</v>
      </c>
      <c r="D207" s="196">
        <v>4</v>
      </c>
      <c r="E207" s="196">
        <v>1</v>
      </c>
      <c r="F207" s="197">
        <v>0</v>
      </c>
      <c r="G207" s="197">
        <v>11038</v>
      </c>
      <c r="H207" s="198">
        <v>0</v>
      </c>
    </row>
    <row r="208" spans="1:8" ht="18" hidden="1" customHeight="1" outlineLevel="1">
      <c r="A208" s="4" t="s">
        <v>224</v>
      </c>
      <c r="B208" s="195"/>
      <c r="C208" s="196">
        <v>0</v>
      </c>
      <c r="D208" s="196">
        <v>0</v>
      </c>
      <c r="E208" s="196">
        <v>0</v>
      </c>
      <c r="F208" s="197">
        <v>0</v>
      </c>
      <c r="G208" s="197">
        <v>0</v>
      </c>
      <c r="H208" s="198">
        <v>0</v>
      </c>
    </row>
    <row r="209" spans="1:8" ht="18" hidden="1" customHeight="1" outlineLevel="1">
      <c r="A209" s="4" t="s">
        <v>225</v>
      </c>
      <c r="B209" s="195"/>
      <c r="C209" s="196">
        <v>0</v>
      </c>
      <c r="D209" s="196">
        <v>0</v>
      </c>
      <c r="E209" s="196">
        <v>0</v>
      </c>
      <c r="F209" s="197">
        <v>0</v>
      </c>
      <c r="G209" s="197">
        <v>0</v>
      </c>
      <c r="H209" s="198">
        <v>0</v>
      </c>
    </row>
    <row r="210" spans="1:8" ht="18" customHeight="1" collapsed="1">
      <c r="A210" s="4"/>
      <c r="B210" s="195" t="s">
        <v>357</v>
      </c>
      <c r="C210" s="199">
        <f t="shared" ref="C210:H210" si="7">SUM(C186:C209)</f>
        <v>26</v>
      </c>
      <c r="D210" s="199">
        <f t="shared" si="7"/>
        <v>39</v>
      </c>
      <c r="E210" s="199">
        <f t="shared" si="7"/>
        <v>1</v>
      </c>
      <c r="F210" s="200">
        <f t="shared" si="7"/>
        <v>129367.75</v>
      </c>
      <c r="G210" s="200">
        <f t="shared" si="7"/>
        <v>399594.33</v>
      </c>
      <c r="H210" s="201">
        <f t="shared" si="7"/>
        <v>0</v>
      </c>
    </row>
    <row r="211" spans="1:8" ht="18" hidden="1" customHeight="1" outlineLevel="1">
      <c r="A211" s="4" t="s">
        <v>272</v>
      </c>
      <c r="B211" s="195"/>
      <c r="C211" s="196">
        <v>0</v>
      </c>
      <c r="D211" s="196">
        <v>0</v>
      </c>
      <c r="E211" s="196">
        <v>0</v>
      </c>
      <c r="F211" s="197">
        <v>0</v>
      </c>
      <c r="G211" s="197">
        <v>0</v>
      </c>
      <c r="H211" s="198">
        <v>0</v>
      </c>
    </row>
    <row r="212" spans="1:8" ht="18" hidden="1" customHeight="1" outlineLevel="1">
      <c r="A212" s="4" t="s">
        <v>203</v>
      </c>
      <c r="B212" s="195"/>
      <c r="C212" s="196">
        <v>1</v>
      </c>
      <c r="D212" s="196">
        <v>1</v>
      </c>
      <c r="E212" s="196">
        <v>0</v>
      </c>
      <c r="F212" s="197">
        <v>0</v>
      </c>
      <c r="G212" s="197">
        <v>3287.5</v>
      </c>
      <c r="H212" s="198">
        <v>0</v>
      </c>
    </row>
    <row r="213" spans="1:8" ht="18" hidden="1" customHeight="1" outlineLevel="1">
      <c r="A213" s="4" t="s">
        <v>204</v>
      </c>
      <c r="B213" s="195"/>
      <c r="C213" s="196">
        <v>0</v>
      </c>
      <c r="D213" s="196">
        <v>0</v>
      </c>
      <c r="E213" s="196">
        <v>0</v>
      </c>
      <c r="F213" s="197">
        <v>0</v>
      </c>
      <c r="G213" s="197">
        <v>0</v>
      </c>
      <c r="H213" s="198">
        <v>0</v>
      </c>
    </row>
    <row r="214" spans="1:8" ht="18" hidden="1" customHeight="1" outlineLevel="1">
      <c r="A214" s="4" t="s">
        <v>205</v>
      </c>
      <c r="B214" s="195"/>
      <c r="C214" s="196">
        <v>0</v>
      </c>
      <c r="D214" s="196">
        <v>0</v>
      </c>
      <c r="E214" s="196">
        <v>0</v>
      </c>
      <c r="F214" s="197">
        <v>0</v>
      </c>
      <c r="G214" s="197">
        <v>0</v>
      </c>
      <c r="H214" s="198">
        <v>0</v>
      </c>
    </row>
    <row r="215" spans="1:8" ht="18" hidden="1" customHeight="1" outlineLevel="1">
      <c r="A215" s="4" t="s">
        <v>206</v>
      </c>
      <c r="B215" s="195"/>
      <c r="C215" s="196">
        <v>0</v>
      </c>
      <c r="D215" s="196">
        <v>0</v>
      </c>
      <c r="E215" s="196">
        <v>0</v>
      </c>
      <c r="F215" s="197">
        <v>0</v>
      </c>
      <c r="G215" s="197">
        <v>0</v>
      </c>
      <c r="H215" s="198">
        <v>0</v>
      </c>
    </row>
    <row r="216" spans="1:8" ht="18" hidden="1" customHeight="1" outlineLevel="1">
      <c r="A216" s="4" t="s">
        <v>207</v>
      </c>
      <c r="B216" s="195"/>
      <c r="C216" s="196">
        <v>0</v>
      </c>
      <c r="D216" s="196">
        <v>0</v>
      </c>
      <c r="E216" s="196">
        <v>0</v>
      </c>
      <c r="F216" s="197">
        <v>0</v>
      </c>
      <c r="G216" s="197">
        <v>0</v>
      </c>
      <c r="H216" s="198">
        <v>0</v>
      </c>
    </row>
    <row r="217" spans="1:8" ht="18" hidden="1" customHeight="1" outlineLevel="1">
      <c r="A217" s="4" t="s">
        <v>208</v>
      </c>
      <c r="B217" s="195"/>
      <c r="C217" s="196">
        <v>4</v>
      </c>
      <c r="D217" s="196">
        <v>2</v>
      </c>
      <c r="E217" s="196">
        <v>0</v>
      </c>
      <c r="F217" s="197">
        <v>-2359.19</v>
      </c>
      <c r="G217" s="197">
        <v>10057</v>
      </c>
      <c r="H217" s="198">
        <v>0</v>
      </c>
    </row>
    <row r="218" spans="1:8" ht="18" hidden="1" customHeight="1" outlineLevel="1">
      <c r="A218" s="4" t="s">
        <v>209</v>
      </c>
      <c r="B218" s="195"/>
      <c r="C218" s="196">
        <v>1</v>
      </c>
      <c r="D218" s="196">
        <v>2</v>
      </c>
      <c r="E218" s="196">
        <v>0</v>
      </c>
      <c r="F218" s="197">
        <v>0</v>
      </c>
      <c r="G218" s="197">
        <v>15191.5</v>
      </c>
      <c r="H218" s="198">
        <v>0</v>
      </c>
    </row>
    <row r="219" spans="1:8" ht="18" hidden="1" customHeight="1" outlineLevel="1">
      <c r="A219" s="4" t="s">
        <v>210</v>
      </c>
      <c r="B219" s="195"/>
      <c r="C219" s="196">
        <v>0</v>
      </c>
      <c r="D219" s="196">
        <v>0</v>
      </c>
      <c r="E219" s="196">
        <v>0</v>
      </c>
      <c r="F219" s="197">
        <v>0</v>
      </c>
      <c r="G219" s="197">
        <v>0</v>
      </c>
      <c r="H219" s="198">
        <v>0</v>
      </c>
    </row>
    <row r="220" spans="1:8" ht="18" hidden="1" customHeight="1" outlineLevel="1">
      <c r="A220" s="4" t="s">
        <v>211</v>
      </c>
      <c r="B220" s="195"/>
      <c r="C220" s="196">
        <v>6</v>
      </c>
      <c r="D220" s="196">
        <v>5</v>
      </c>
      <c r="E220" s="196">
        <v>0</v>
      </c>
      <c r="F220" s="197">
        <v>2150</v>
      </c>
      <c r="G220" s="197">
        <v>24927.06</v>
      </c>
      <c r="H220" s="198">
        <v>0</v>
      </c>
    </row>
    <row r="221" spans="1:8" ht="18" hidden="1" customHeight="1" outlineLevel="1">
      <c r="A221" s="4" t="s">
        <v>212</v>
      </c>
      <c r="B221" s="195"/>
      <c r="C221" s="196">
        <v>0</v>
      </c>
      <c r="D221" s="196">
        <v>0</v>
      </c>
      <c r="E221" s="196">
        <v>0</v>
      </c>
      <c r="F221" s="197">
        <v>0</v>
      </c>
      <c r="G221" s="197">
        <v>0</v>
      </c>
      <c r="H221" s="198">
        <v>0</v>
      </c>
    </row>
    <row r="222" spans="1:8" ht="18" hidden="1" customHeight="1" outlineLevel="1">
      <c r="A222" s="4" t="s">
        <v>213</v>
      </c>
      <c r="B222" s="195"/>
      <c r="C222" s="196">
        <v>1</v>
      </c>
      <c r="D222" s="196">
        <v>0</v>
      </c>
      <c r="E222" s="196">
        <v>0</v>
      </c>
      <c r="F222" s="197">
        <v>150000</v>
      </c>
      <c r="G222" s="197">
        <v>10000</v>
      </c>
      <c r="H222" s="198">
        <v>0</v>
      </c>
    </row>
    <row r="223" spans="1:8" ht="18" hidden="1" customHeight="1" outlineLevel="1">
      <c r="A223" s="4" t="s">
        <v>214</v>
      </c>
      <c r="B223" s="195"/>
      <c r="C223" s="196">
        <v>1</v>
      </c>
      <c r="D223" s="196">
        <v>2</v>
      </c>
      <c r="E223" s="196">
        <v>0</v>
      </c>
      <c r="F223" s="197">
        <v>117267</v>
      </c>
      <c r="G223" s="197">
        <v>0</v>
      </c>
      <c r="H223" s="198">
        <v>0</v>
      </c>
    </row>
    <row r="224" spans="1:8" ht="18" hidden="1" customHeight="1" outlineLevel="1">
      <c r="A224" s="4" t="s">
        <v>348</v>
      </c>
      <c r="B224" s="195"/>
      <c r="C224" s="196">
        <v>0</v>
      </c>
      <c r="D224" s="196">
        <v>0</v>
      </c>
      <c r="E224" s="196">
        <v>0</v>
      </c>
      <c r="F224" s="197">
        <v>0</v>
      </c>
      <c r="G224" s="197">
        <v>0</v>
      </c>
      <c r="H224" s="198">
        <v>0</v>
      </c>
    </row>
    <row r="225" spans="1:8" ht="18" hidden="1" customHeight="1" outlineLevel="1">
      <c r="A225" s="4" t="s">
        <v>216</v>
      </c>
      <c r="B225" s="195"/>
      <c r="C225" s="196">
        <v>0</v>
      </c>
      <c r="D225" s="196">
        <v>0</v>
      </c>
      <c r="E225" s="196">
        <v>0</v>
      </c>
      <c r="F225" s="197">
        <v>0</v>
      </c>
      <c r="G225" s="197">
        <v>0</v>
      </c>
      <c r="H225" s="198">
        <v>0</v>
      </c>
    </row>
    <row r="226" spans="1:8" ht="18" hidden="1" customHeight="1" outlineLevel="1">
      <c r="A226" s="4" t="s">
        <v>217</v>
      </c>
      <c r="B226" s="195"/>
      <c r="C226" s="196">
        <v>0</v>
      </c>
      <c r="D226" s="196">
        <v>0</v>
      </c>
      <c r="E226" s="196">
        <v>0</v>
      </c>
      <c r="F226" s="197">
        <v>0</v>
      </c>
      <c r="G226" s="197">
        <v>0</v>
      </c>
      <c r="H226" s="198">
        <v>0</v>
      </c>
    </row>
    <row r="227" spans="1:8" ht="18" hidden="1" customHeight="1" outlineLevel="1">
      <c r="A227" s="4" t="s">
        <v>218</v>
      </c>
      <c r="B227" s="195"/>
      <c r="C227" s="196">
        <v>0</v>
      </c>
      <c r="D227" s="196">
        <v>0</v>
      </c>
      <c r="E227" s="196">
        <v>0</v>
      </c>
      <c r="F227" s="197">
        <v>0</v>
      </c>
      <c r="G227" s="197">
        <v>0</v>
      </c>
      <c r="H227" s="198">
        <v>0</v>
      </c>
    </row>
    <row r="228" spans="1:8" ht="18" hidden="1" customHeight="1" outlineLevel="1">
      <c r="A228" s="4" t="s">
        <v>219</v>
      </c>
      <c r="B228" s="195"/>
      <c r="C228" s="196">
        <v>0</v>
      </c>
      <c r="D228" s="196">
        <v>0</v>
      </c>
      <c r="E228" s="196">
        <v>0</v>
      </c>
      <c r="F228" s="197">
        <v>0</v>
      </c>
      <c r="G228" s="197">
        <v>0</v>
      </c>
      <c r="H228" s="198">
        <v>0</v>
      </c>
    </row>
    <row r="229" spans="1:8" ht="18" hidden="1" customHeight="1" outlineLevel="1">
      <c r="A229" s="4" t="s">
        <v>220</v>
      </c>
      <c r="B229" s="195"/>
      <c r="C229" s="196">
        <v>0</v>
      </c>
      <c r="D229" s="196">
        <v>0</v>
      </c>
      <c r="E229" s="196">
        <v>0</v>
      </c>
      <c r="F229" s="197">
        <v>0</v>
      </c>
      <c r="G229" s="197">
        <v>0</v>
      </c>
      <c r="H229" s="198">
        <v>0</v>
      </c>
    </row>
    <row r="230" spans="1:8" ht="18" hidden="1" customHeight="1" outlineLevel="1">
      <c r="A230" s="4" t="s">
        <v>349</v>
      </c>
      <c r="B230" s="195"/>
      <c r="C230" s="196">
        <v>0</v>
      </c>
      <c r="D230" s="196">
        <v>0</v>
      </c>
      <c r="E230" s="196">
        <v>0</v>
      </c>
      <c r="F230" s="197">
        <v>0</v>
      </c>
      <c r="G230" s="197">
        <v>0</v>
      </c>
      <c r="H230" s="198">
        <v>0</v>
      </c>
    </row>
    <row r="231" spans="1:8" ht="18" hidden="1" customHeight="1" outlineLevel="1">
      <c r="A231" s="4" t="s">
        <v>222</v>
      </c>
      <c r="B231" s="195"/>
      <c r="C231" s="196">
        <v>0</v>
      </c>
      <c r="D231" s="196">
        <v>0</v>
      </c>
      <c r="E231" s="196">
        <v>0</v>
      </c>
      <c r="F231" s="197">
        <v>0</v>
      </c>
      <c r="G231" s="197">
        <v>0</v>
      </c>
      <c r="H231" s="198">
        <v>0</v>
      </c>
    </row>
    <row r="232" spans="1:8" ht="18" hidden="1" customHeight="1" outlineLevel="1">
      <c r="A232" s="4" t="s">
        <v>223</v>
      </c>
      <c r="B232" s="195"/>
      <c r="C232" s="196">
        <v>0</v>
      </c>
      <c r="D232" s="196">
        <v>0</v>
      </c>
      <c r="E232" s="196">
        <v>0</v>
      </c>
      <c r="F232" s="197">
        <v>0</v>
      </c>
      <c r="G232" s="197">
        <v>0</v>
      </c>
      <c r="H232" s="198">
        <v>0</v>
      </c>
    </row>
    <row r="233" spans="1:8" ht="18" hidden="1" customHeight="1" outlineLevel="1">
      <c r="A233" s="4" t="s">
        <v>224</v>
      </c>
      <c r="B233" s="195"/>
      <c r="C233" s="196">
        <v>0</v>
      </c>
      <c r="D233" s="196">
        <v>0</v>
      </c>
      <c r="E233" s="196">
        <v>0</v>
      </c>
      <c r="F233" s="197">
        <v>0</v>
      </c>
      <c r="G233" s="197">
        <v>0</v>
      </c>
      <c r="H233" s="198">
        <v>0</v>
      </c>
    </row>
    <row r="234" spans="1:8" ht="18" hidden="1" customHeight="1" outlineLevel="1">
      <c r="A234" s="4" t="s">
        <v>225</v>
      </c>
      <c r="B234" s="195"/>
      <c r="C234" s="196">
        <v>0</v>
      </c>
      <c r="D234" s="196">
        <v>0</v>
      </c>
      <c r="E234" s="196">
        <v>0</v>
      </c>
      <c r="F234" s="197">
        <v>0</v>
      </c>
      <c r="G234" s="197">
        <v>0</v>
      </c>
      <c r="H234" s="198">
        <v>0</v>
      </c>
    </row>
    <row r="235" spans="1:8" ht="18" customHeight="1" collapsed="1">
      <c r="A235" s="4"/>
      <c r="B235" s="195" t="s">
        <v>358</v>
      </c>
      <c r="C235" s="199">
        <f t="shared" ref="C235:H235" si="8">SUM(C211:C234)</f>
        <v>14</v>
      </c>
      <c r="D235" s="199">
        <f t="shared" si="8"/>
        <v>12</v>
      </c>
      <c r="E235" s="199">
        <f t="shared" si="8"/>
        <v>0</v>
      </c>
      <c r="F235" s="200">
        <f t="shared" si="8"/>
        <v>267057.81</v>
      </c>
      <c r="G235" s="200">
        <f t="shared" si="8"/>
        <v>63463.06</v>
      </c>
      <c r="H235" s="201">
        <f t="shared" si="8"/>
        <v>0</v>
      </c>
    </row>
    <row r="236" spans="1:8" ht="18" hidden="1" customHeight="1" outlineLevel="1">
      <c r="A236" s="4" t="s">
        <v>272</v>
      </c>
      <c r="B236" s="195"/>
      <c r="C236" s="199">
        <v>0</v>
      </c>
      <c r="D236" s="199">
        <v>0</v>
      </c>
      <c r="E236" s="199">
        <v>0</v>
      </c>
      <c r="F236" s="200">
        <v>0</v>
      </c>
      <c r="G236" s="200">
        <v>0</v>
      </c>
      <c r="H236" s="201">
        <v>0</v>
      </c>
    </row>
    <row r="237" spans="1:8" ht="18" hidden="1" customHeight="1" outlineLevel="1">
      <c r="A237" s="4" t="s">
        <v>203</v>
      </c>
      <c r="B237" s="195"/>
      <c r="C237" s="199">
        <v>0</v>
      </c>
      <c r="D237" s="199">
        <v>0</v>
      </c>
      <c r="E237" s="199">
        <v>0</v>
      </c>
      <c r="F237" s="200">
        <v>0</v>
      </c>
      <c r="G237" s="200">
        <v>0</v>
      </c>
      <c r="H237" s="201">
        <v>0</v>
      </c>
    </row>
    <row r="238" spans="1:8" ht="18" hidden="1" customHeight="1" outlineLevel="1">
      <c r="A238" s="4" t="s">
        <v>204</v>
      </c>
      <c r="B238" s="195"/>
      <c r="C238" s="199">
        <v>0</v>
      </c>
      <c r="D238" s="199">
        <v>0</v>
      </c>
      <c r="E238" s="199">
        <v>0</v>
      </c>
      <c r="F238" s="200">
        <v>0</v>
      </c>
      <c r="G238" s="200">
        <v>0</v>
      </c>
      <c r="H238" s="201">
        <v>0</v>
      </c>
    </row>
    <row r="239" spans="1:8" ht="18" hidden="1" customHeight="1" outlineLevel="1">
      <c r="A239" s="4" t="s">
        <v>205</v>
      </c>
      <c r="B239" s="195"/>
      <c r="C239" s="199">
        <v>0</v>
      </c>
      <c r="D239" s="199">
        <v>0</v>
      </c>
      <c r="E239" s="199">
        <v>0</v>
      </c>
      <c r="F239" s="200">
        <v>0</v>
      </c>
      <c r="G239" s="200">
        <v>0</v>
      </c>
      <c r="H239" s="201">
        <v>0</v>
      </c>
    </row>
    <row r="240" spans="1:8" ht="18" hidden="1" customHeight="1" outlineLevel="1">
      <c r="A240" s="4" t="s">
        <v>206</v>
      </c>
      <c r="B240" s="195"/>
      <c r="C240" s="199">
        <v>0</v>
      </c>
      <c r="D240" s="199">
        <v>0</v>
      </c>
      <c r="E240" s="199">
        <v>0</v>
      </c>
      <c r="F240" s="200">
        <v>0</v>
      </c>
      <c r="G240" s="200">
        <v>0</v>
      </c>
      <c r="H240" s="201">
        <v>0</v>
      </c>
    </row>
    <row r="241" spans="1:8" ht="18" hidden="1" customHeight="1" outlineLevel="1">
      <c r="A241" s="4" t="s">
        <v>207</v>
      </c>
      <c r="B241" s="195"/>
      <c r="C241" s="199">
        <v>0</v>
      </c>
      <c r="D241" s="199">
        <v>0</v>
      </c>
      <c r="E241" s="199">
        <v>0</v>
      </c>
      <c r="F241" s="200">
        <v>0</v>
      </c>
      <c r="G241" s="200">
        <v>0</v>
      </c>
      <c r="H241" s="201">
        <v>0</v>
      </c>
    </row>
    <row r="242" spans="1:8" ht="18" hidden="1" customHeight="1" outlineLevel="1">
      <c r="A242" s="4" t="s">
        <v>208</v>
      </c>
      <c r="B242" s="195"/>
      <c r="C242" s="199">
        <v>2</v>
      </c>
      <c r="D242" s="199">
        <v>1</v>
      </c>
      <c r="E242" s="199">
        <v>0</v>
      </c>
      <c r="F242" s="200">
        <v>0</v>
      </c>
      <c r="G242" s="200">
        <v>10904.5</v>
      </c>
      <c r="H242" s="201">
        <v>0</v>
      </c>
    </row>
    <row r="243" spans="1:8" ht="18" hidden="1" customHeight="1" outlineLevel="1">
      <c r="A243" s="4" t="s">
        <v>209</v>
      </c>
      <c r="B243" s="195"/>
      <c r="C243" s="199">
        <v>0</v>
      </c>
      <c r="D243" s="199">
        <v>0</v>
      </c>
      <c r="E243" s="199">
        <v>0</v>
      </c>
      <c r="F243" s="200">
        <v>0</v>
      </c>
      <c r="G243" s="200">
        <v>0</v>
      </c>
      <c r="H243" s="201">
        <v>0</v>
      </c>
    </row>
    <row r="244" spans="1:8" ht="18" hidden="1" customHeight="1" outlineLevel="1">
      <c r="A244" s="4" t="s">
        <v>210</v>
      </c>
      <c r="B244" s="195"/>
      <c r="C244" s="199">
        <v>0</v>
      </c>
      <c r="D244" s="199">
        <v>0</v>
      </c>
      <c r="E244" s="199">
        <v>0</v>
      </c>
      <c r="F244" s="200">
        <v>0</v>
      </c>
      <c r="G244" s="200">
        <v>0</v>
      </c>
      <c r="H244" s="201">
        <v>0</v>
      </c>
    </row>
    <row r="245" spans="1:8" ht="18" hidden="1" customHeight="1" outlineLevel="1">
      <c r="A245" s="4" t="s">
        <v>211</v>
      </c>
      <c r="B245" s="195"/>
      <c r="C245" s="199">
        <v>2</v>
      </c>
      <c r="D245" s="199">
        <v>0</v>
      </c>
      <c r="E245" s="199">
        <v>0</v>
      </c>
      <c r="F245" s="200">
        <v>0</v>
      </c>
      <c r="G245" s="200">
        <v>0</v>
      </c>
      <c r="H245" s="201">
        <v>0</v>
      </c>
    </row>
    <row r="246" spans="1:8" ht="18" hidden="1" customHeight="1" outlineLevel="1">
      <c r="A246" s="4" t="s">
        <v>212</v>
      </c>
      <c r="B246" s="195"/>
      <c r="C246" s="199">
        <v>0</v>
      </c>
      <c r="D246" s="199">
        <v>0</v>
      </c>
      <c r="E246" s="199">
        <v>0</v>
      </c>
      <c r="F246" s="200">
        <v>0</v>
      </c>
      <c r="G246" s="200">
        <v>0</v>
      </c>
      <c r="H246" s="201">
        <v>0</v>
      </c>
    </row>
    <row r="247" spans="1:8" ht="18" hidden="1" customHeight="1" outlineLevel="1">
      <c r="A247" s="4" t="s">
        <v>213</v>
      </c>
      <c r="B247" s="195"/>
      <c r="C247" s="199">
        <v>0</v>
      </c>
      <c r="D247" s="199">
        <v>0</v>
      </c>
      <c r="E247" s="199">
        <v>0</v>
      </c>
      <c r="F247" s="200">
        <v>0</v>
      </c>
      <c r="G247" s="200">
        <v>0</v>
      </c>
      <c r="H247" s="201">
        <v>0</v>
      </c>
    </row>
    <row r="248" spans="1:8" ht="18" hidden="1" customHeight="1" outlineLevel="1">
      <c r="A248" s="4" t="s">
        <v>214</v>
      </c>
      <c r="B248" s="195"/>
      <c r="C248" s="199">
        <v>0</v>
      </c>
      <c r="D248" s="199">
        <v>0</v>
      </c>
      <c r="E248" s="199">
        <v>0</v>
      </c>
      <c r="F248" s="200">
        <v>0</v>
      </c>
      <c r="G248" s="200">
        <v>0</v>
      </c>
      <c r="H248" s="201">
        <v>0</v>
      </c>
    </row>
    <row r="249" spans="1:8" ht="18" hidden="1" customHeight="1" outlineLevel="1">
      <c r="A249" s="4" t="s">
        <v>348</v>
      </c>
      <c r="B249" s="195"/>
      <c r="C249" s="199">
        <v>0</v>
      </c>
      <c r="D249" s="199">
        <v>0</v>
      </c>
      <c r="E249" s="199">
        <v>0</v>
      </c>
      <c r="F249" s="200">
        <v>0</v>
      </c>
      <c r="G249" s="200">
        <v>0</v>
      </c>
      <c r="H249" s="201">
        <v>0</v>
      </c>
    </row>
    <row r="250" spans="1:8" ht="18" hidden="1" customHeight="1" outlineLevel="1">
      <c r="A250" s="4" t="s">
        <v>216</v>
      </c>
      <c r="B250" s="195"/>
      <c r="C250" s="199">
        <v>0</v>
      </c>
      <c r="D250" s="199">
        <v>0</v>
      </c>
      <c r="E250" s="199">
        <v>0</v>
      </c>
      <c r="F250" s="200">
        <v>0</v>
      </c>
      <c r="G250" s="200">
        <v>0</v>
      </c>
      <c r="H250" s="201">
        <v>0</v>
      </c>
    </row>
    <row r="251" spans="1:8" ht="18" hidden="1" customHeight="1" outlineLevel="1">
      <c r="A251" s="4" t="s">
        <v>217</v>
      </c>
      <c r="B251" s="195"/>
      <c r="C251" s="199">
        <v>0</v>
      </c>
      <c r="D251" s="199">
        <v>0</v>
      </c>
      <c r="E251" s="199">
        <v>0</v>
      </c>
      <c r="F251" s="200">
        <v>0</v>
      </c>
      <c r="G251" s="200">
        <v>0</v>
      </c>
      <c r="H251" s="201">
        <v>0</v>
      </c>
    </row>
    <row r="252" spans="1:8" ht="18" hidden="1" customHeight="1" outlineLevel="1">
      <c r="A252" s="4" t="s">
        <v>218</v>
      </c>
      <c r="B252" s="195"/>
      <c r="C252" s="199">
        <v>0</v>
      </c>
      <c r="D252" s="199">
        <v>0</v>
      </c>
      <c r="E252" s="199">
        <v>0</v>
      </c>
      <c r="F252" s="200">
        <v>0</v>
      </c>
      <c r="G252" s="200">
        <v>0</v>
      </c>
      <c r="H252" s="201">
        <v>0</v>
      </c>
    </row>
    <row r="253" spans="1:8" ht="18" hidden="1" customHeight="1" outlineLevel="1">
      <c r="A253" s="4" t="s">
        <v>219</v>
      </c>
      <c r="B253" s="195"/>
      <c r="C253" s="199">
        <v>0</v>
      </c>
      <c r="D253" s="199">
        <v>0</v>
      </c>
      <c r="E253" s="199">
        <v>0</v>
      </c>
      <c r="F253" s="200">
        <v>0</v>
      </c>
      <c r="G253" s="200">
        <v>0</v>
      </c>
      <c r="H253" s="201">
        <v>0</v>
      </c>
    </row>
    <row r="254" spans="1:8" ht="18" hidden="1" customHeight="1" outlineLevel="1">
      <c r="A254" s="4" t="s">
        <v>220</v>
      </c>
      <c r="B254" s="195"/>
      <c r="C254" s="199">
        <v>0</v>
      </c>
      <c r="D254" s="199">
        <v>0</v>
      </c>
      <c r="E254" s="199">
        <v>0</v>
      </c>
      <c r="F254" s="200">
        <v>0</v>
      </c>
      <c r="G254" s="200">
        <v>0</v>
      </c>
      <c r="H254" s="201">
        <v>0</v>
      </c>
    </row>
    <row r="255" spans="1:8" ht="18" hidden="1" customHeight="1" outlineLevel="1">
      <c r="A255" s="4" t="s">
        <v>349</v>
      </c>
      <c r="B255" s="195"/>
      <c r="C255" s="199">
        <v>0</v>
      </c>
      <c r="D255" s="199">
        <v>0</v>
      </c>
      <c r="E255" s="199">
        <v>0</v>
      </c>
      <c r="F255" s="200">
        <v>0</v>
      </c>
      <c r="G255" s="200">
        <v>0</v>
      </c>
      <c r="H255" s="201">
        <v>0</v>
      </c>
    </row>
    <row r="256" spans="1:8" ht="18" hidden="1" customHeight="1" outlineLevel="1">
      <c r="A256" s="4" t="s">
        <v>222</v>
      </c>
      <c r="B256" s="195"/>
      <c r="C256" s="199">
        <v>0</v>
      </c>
      <c r="D256" s="199">
        <v>0</v>
      </c>
      <c r="E256" s="199">
        <v>0</v>
      </c>
      <c r="F256" s="200">
        <v>0</v>
      </c>
      <c r="G256" s="200">
        <v>0</v>
      </c>
      <c r="H256" s="201">
        <v>0</v>
      </c>
    </row>
    <row r="257" spans="1:8" ht="18" hidden="1" customHeight="1" outlineLevel="1">
      <c r="A257" s="4" t="s">
        <v>223</v>
      </c>
      <c r="B257" s="195"/>
      <c r="C257" s="199">
        <v>0</v>
      </c>
      <c r="D257" s="199">
        <v>0</v>
      </c>
      <c r="E257" s="199">
        <v>0</v>
      </c>
      <c r="F257" s="200">
        <v>0</v>
      </c>
      <c r="G257" s="200">
        <v>0</v>
      </c>
      <c r="H257" s="201">
        <v>0</v>
      </c>
    </row>
    <row r="258" spans="1:8" ht="18" hidden="1" customHeight="1" outlineLevel="1">
      <c r="A258" s="4" t="s">
        <v>224</v>
      </c>
      <c r="B258" s="195"/>
      <c r="C258" s="199">
        <v>0</v>
      </c>
      <c r="D258" s="199">
        <v>0</v>
      </c>
      <c r="E258" s="199">
        <v>0</v>
      </c>
      <c r="F258" s="200">
        <v>0</v>
      </c>
      <c r="G258" s="200">
        <v>0</v>
      </c>
      <c r="H258" s="201">
        <v>0</v>
      </c>
    </row>
    <row r="259" spans="1:8" ht="18" hidden="1" customHeight="1" outlineLevel="1">
      <c r="A259" s="4" t="s">
        <v>225</v>
      </c>
      <c r="B259" s="195"/>
      <c r="C259" s="199">
        <v>0</v>
      </c>
      <c r="D259" s="199">
        <v>0</v>
      </c>
      <c r="E259" s="199">
        <v>0</v>
      </c>
      <c r="F259" s="200">
        <v>0</v>
      </c>
      <c r="G259" s="200">
        <v>0</v>
      </c>
      <c r="H259" s="201">
        <v>0</v>
      </c>
    </row>
    <row r="260" spans="1:8" ht="18" customHeight="1" collapsed="1">
      <c r="A260" s="4"/>
      <c r="B260" s="195" t="s">
        <v>359</v>
      </c>
      <c r="C260" s="199">
        <f t="shared" ref="C260:H260" si="9">SUM(C236:C259)</f>
        <v>4</v>
      </c>
      <c r="D260" s="199">
        <f t="shared" si="9"/>
        <v>1</v>
      </c>
      <c r="E260" s="199">
        <f t="shared" si="9"/>
        <v>0</v>
      </c>
      <c r="F260" s="200">
        <f t="shared" si="9"/>
        <v>0</v>
      </c>
      <c r="G260" s="200">
        <f t="shared" si="9"/>
        <v>10904.5</v>
      </c>
      <c r="H260" s="201">
        <f t="shared" si="9"/>
        <v>0</v>
      </c>
    </row>
    <row r="261" spans="1:8" ht="18" hidden="1" customHeight="1" outlineLevel="1">
      <c r="A261" s="4" t="s">
        <v>272</v>
      </c>
      <c r="B261" s="195"/>
      <c r="C261" s="196">
        <v>0</v>
      </c>
      <c r="D261" s="196">
        <v>0</v>
      </c>
      <c r="E261" s="196">
        <v>0</v>
      </c>
      <c r="F261" s="197">
        <v>0</v>
      </c>
      <c r="G261" s="197">
        <v>0</v>
      </c>
      <c r="H261" s="198">
        <v>0</v>
      </c>
    </row>
    <row r="262" spans="1:8" ht="18" hidden="1" customHeight="1" outlineLevel="1">
      <c r="A262" s="4" t="s">
        <v>203</v>
      </c>
      <c r="B262" s="195"/>
      <c r="C262" s="196">
        <v>2</v>
      </c>
      <c r="D262" s="196">
        <v>1</v>
      </c>
      <c r="E262" s="196">
        <v>0</v>
      </c>
      <c r="F262" s="197">
        <v>0</v>
      </c>
      <c r="G262" s="197">
        <v>725</v>
      </c>
      <c r="H262" s="198">
        <v>0</v>
      </c>
    </row>
    <row r="263" spans="1:8" ht="18" hidden="1" customHeight="1" outlineLevel="1">
      <c r="A263" s="4" t="s">
        <v>204</v>
      </c>
      <c r="B263" s="195"/>
      <c r="C263" s="196">
        <v>0</v>
      </c>
      <c r="D263" s="196">
        <v>0</v>
      </c>
      <c r="E263" s="196">
        <v>0</v>
      </c>
      <c r="F263" s="197">
        <v>0</v>
      </c>
      <c r="G263" s="197">
        <v>0</v>
      </c>
      <c r="H263" s="198">
        <v>0</v>
      </c>
    </row>
    <row r="264" spans="1:8" ht="18" hidden="1" customHeight="1" outlineLevel="1">
      <c r="A264" s="4" t="s">
        <v>205</v>
      </c>
      <c r="B264" s="195"/>
      <c r="C264" s="196">
        <v>0</v>
      </c>
      <c r="D264" s="196">
        <v>0</v>
      </c>
      <c r="E264" s="196">
        <v>0</v>
      </c>
      <c r="F264" s="197">
        <v>0</v>
      </c>
      <c r="G264" s="197">
        <v>0</v>
      </c>
      <c r="H264" s="198">
        <v>0</v>
      </c>
    </row>
    <row r="265" spans="1:8" ht="18" hidden="1" customHeight="1" outlineLevel="1">
      <c r="A265" s="4" t="s">
        <v>206</v>
      </c>
      <c r="B265" s="195"/>
      <c r="C265" s="196">
        <v>0</v>
      </c>
      <c r="D265" s="196">
        <v>0</v>
      </c>
      <c r="E265" s="196">
        <v>0</v>
      </c>
      <c r="F265" s="197">
        <v>0</v>
      </c>
      <c r="G265" s="197">
        <v>0</v>
      </c>
      <c r="H265" s="198">
        <v>0</v>
      </c>
    </row>
    <row r="266" spans="1:8" ht="18" hidden="1" customHeight="1" outlineLevel="1">
      <c r="A266" s="4" t="s">
        <v>207</v>
      </c>
      <c r="B266" s="195"/>
      <c r="C266" s="196">
        <v>0</v>
      </c>
      <c r="D266" s="196">
        <v>0</v>
      </c>
      <c r="E266" s="196">
        <v>0</v>
      </c>
      <c r="F266" s="197">
        <v>0</v>
      </c>
      <c r="G266" s="197">
        <v>0</v>
      </c>
      <c r="H266" s="198">
        <v>0</v>
      </c>
    </row>
    <row r="267" spans="1:8" ht="18" hidden="1" customHeight="1" outlineLevel="1">
      <c r="A267" s="4" t="s">
        <v>208</v>
      </c>
      <c r="B267" s="195"/>
      <c r="C267" s="196">
        <v>1</v>
      </c>
      <c r="D267" s="196">
        <v>2</v>
      </c>
      <c r="E267" s="196">
        <v>0</v>
      </c>
      <c r="F267" s="197">
        <v>18670.559999999998</v>
      </c>
      <c r="G267" s="197">
        <v>4199.5</v>
      </c>
      <c r="H267" s="198">
        <v>0</v>
      </c>
    </row>
    <row r="268" spans="1:8" ht="18" hidden="1" customHeight="1" outlineLevel="1">
      <c r="A268" s="4" t="s">
        <v>209</v>
      </c>
      <c r="B268" s="195"/>
      <c r="C268" s="196">
        <v>0</v>
      </c>
      <c r="D268" s="196">
        <v>1</v>
      </c>
      <c r="E268" s="196">
        <v>0</v>
      </c>
      <c r="F268" s="197">
        <v>8000</v>
      </c>
      <c r="G268" s="197">
        <v>4924</v>
      </c>
      <c r="H268" s="198">
        <v>0</v>
      </c>
    </row>
    <row r="269" spans="1:8" ht="18" hidden="1" customHeight="1" outlineLevel="1">
      <c r="A269" s="4" t="s">
        <v>210</v>
      </c>
      <c r="B269" s="195"/>
      <c r="C269" s="196">
        <v>0</v>
      </c>
      <c r="D269" s="196">
        <v>0</v>
      </c>
      <c r="E269" s="196">
        <v>0</v>
      </c>
      <c r="F269" s="197">
        <v>0</v>
      </c>
      <c r="G269" s="197">
        <v>0</v>
      </c>
      <c r="H269" s="198">
        <v>0</v>
      </c>
    </row>
    <row r="270" spans="1:8" ht="18" hidden="1" customHeight="1" outlineLevel="1">
      <c r="A270" s="4" t="s">
        <v>211</v>
      </c>
      <c r="B270" s="195"/>
      <c r="C270" s="196">
        <v>4</v>
      </c>
      <c r="D270" s="196">
        <v>2</v>
      </c>
      <c r="E270" s="196">
        <v>0</v>
      </c>
      <c r="F270" s="197">
        <v>35000</v>
      </c>
      <c r="G270" s="197">
        <v>33065.5</v>
      </c>
      <c r="H270" s="198">
        <v>0</v>
      </c>
    </row>
    <row r="271" spans="1:8" ht="18" hidden="1" customHeight="1" outlineLevel="1">
      <c r="A271" s="4" t="s">
        <v>212</v>
      </c>
      <c r="B271" s="195"/>
      <c r="C271" s="196">
        <v>0</v>
      </c>
      <c r="D271" s="196">
        <v>0</v>
      </c>
      <c r="E271" s="196">
        <v>0</v>
      </c>
      <c r="F271" s="197">
        <v>0</v>
      </c>
      <c r="G271" s="197">
        <v>0</v>
      </c>
      <c r="H271" s="198">
        <v>0</v>
      </c>
    </row>
    <row r="272" spans="1:8" ht="18" hidden="1" customHeight="1" outlineLevel="1">
      <c r="A272" s="4" t="s">
        <v>213</v>
      </c>
      <c r="B272" s="195"/>
      <c r="C272" s="196">
        <v>0</v>
      </c>
      <c r="D272" s="196">
        <v>0</v>
      </c>
      <c r="E272" s="196">
        <v>0</v>
      </c>
      <c r="F272" s="197">
        <v>0</v>
      </c>
      <c r="G272" s="197">
        <v>0</v>
      </c>
      <c r="H272" s="198">
        <v>0</v>
      </c>
    </row>
    <row r="273" spans="1:8" ht="18" hidden="1" customHeight="1" outlineLevel="1">
      <c r="A273" s="4" t="s">
        <v>214</v>
      </c>
      <c r="B273" s="195"/>
      <c r="C273" s="196">
        <v>0</v>
      </c>
      <c r="D273" s="196">
        <v>0</v>
      </c>
      <c r="E273" s="196">
        <v>0</v>
      </c>
      <c r="F273" s="197">
        <v>0</v>
      </c>
      <c r="G273" s="197">
        <v>0</v>
      </c>
      <c r="H273" s="198">
        <v>0</v>
      </c>
    </row>
    <row r="274" spans="1:8" ht="18" hidden="1" customHeight="1" outlineLevel="1">
      <c r="A274" s="4" t="s">
        <v>348</v>
      </c>
      <c r="B274" s="195"/>
      <c r="C274" s="196">
        <v>0</v>
      </c>
      <c r="D274" s="196">
        <v>0</v>
      </c>
      <c r="E274" s="196">
        <v>0</v>
      </c>
      <c r="F274" s="197">
        <v>0</v>
      </c>
      <c r="G274" s="197">
        <v>0</v>
      </c>
      <c r="H274" s="198">
        <v>0</v>
      </c>
    </row>
    <row r="275" spans="1:8" ht="18" hidden="1" customHeight="1" outlineLevel="1">
      <c r="A275" s="4" t="s">
        <v>216</v>
      </c>
      <c r="B275" s="195"/>
      <c r="C275" s="196">
        <v>0</v>
      </c>
      <c r="D275" s="196">
        <v>0</v>
      </c>
      <c r="E275" s="196">
        <v>0</v>
      </c>
      <c r="F275" s="197">
        <v>0</v>
      </c>
      <c r="G275" s="197">
        <v>0</v>
      </c>
      <c r="H275" s="198">
        <v>0</v>
      </c>
    </row>
    <row r="276" spans="1:8" ht="18" hidden="1" customHeight="1" outlineLevel="1">
      <c r="A276" s="4" t="s">
        <v>217</v>
      </c>
      <c r="B276" s="195"/>
      <c r="C276" s="196">
        <v>0</v>
      </c>
      <c r="D276" s="196">
        <v>0</v>
      </c>
      <c r="E276" s="196">
        <v>0</v>
      </c>
      <c r="F276" s="197">
        <v>0</v>
      </c>
      <c r="G276" s="197">
        <v>0</v>
      </c>
      <c r="H276" s="198">
        <v>0</v>
      </c>
    </row>
    <row r="277" spans="1:8" ht="18" hidden="1" customHeight="1" outlineLevel="1">
      <c r="A277" s="4" t="s">
        <v>218</v>
      </c>
      <c r="B277" s="195"/>
      <c r="C277" s="196">
        <v>0</v>
      </c>
      <c r="D277" s="196">
        <v>0</v>
      </c>
      <c r="E277" s="196">
        <v>0</v>
      </c>
      <c r="F277" s="197">
        <v>0</v>
      </c>
      <c r="G277" s="197">
        <v>0</v>
      </c>
      <c r="H277" s="198">
        <v>0</v>
      </c>
    </row>
    <row r="278" spans="1:8" ht="18" hidden="1" customHeight="1" outlineLevel="1">
      <c r="A278" s="4" t="s">
        <v>219</v>
      </c>
      <c r="B278" s="195"/>
      <c r="C278" s="196">
        <v>0</v>
      </c>
      <c r="D278" s="196">
        <v>0</v>
      </c>
      <c r="E278" s="196">
        <v>0</v>
      </c>
      <c r="F278" s="197">
        <v>0</v>
      </c>
      <c r="G278" s="197">
        <v>0</v>
      </c>
      <c r="H278" s="198">
        <v>0</v>
      </c>
    </row>
    <row r="279" spans="1:8" ht="18" hidden="1" customHeight="1" outlineLevel="1">
      <c r="A279" s="4" t="s">
        <v>220</v>
      </c>
      <c r="B279" s="195"/>
      <c r="C279" s="196">
        <v>0</v>
      </c>
      <c r="D279" s="196">
        <v>0</v>
      </c>
      <c r="E279" s="196">
        <v>0</v>
      </c>
      <c r="F279" s="197">
        <v>0</v>
      </c>
      <c r="G279" s="197">
        <v>0</v>
      </c>
      <c r="H279" s="198">
        <v>0</v>
      </c>
    </row>
    <row r="280" spans="1:8" ht="18" hidden="1" customHeight="1" outlineLevel="1">
      <c r="A280" s="4" t="s">
        <v>349</v>
      </c>
      <c r="B280" s="195"/>
      <c r="C280" s="196">
        <v>0</v>
      </c>
      <c r="D280" s="196">
        <v>0</v>
      </c>
      <c r="E280" s="196">
        <v>0</v>
      </c>
      <c r="F280" s="197">
        <v>0</v>
      </c>
      <c r="G280" s="197">
        <v>0</v>
      </c>
      <c r="H280" s="198">
        <v>0</v>
      </c>
    </row>
    <row r="281" spans="1:8" ht="18" hidden="1" customHeight="1" outlineLevel="1">
      <c r="A281" s="4" t="s">
        <v>222</v>
      </c>
      <c r="B281" s="195"/>
      <c r="C281" s="196">
        <v>0</v>
      </c>
      <c r="D281" s="196">
        <v>0</v>
      </c>
      <c r="E281" s="196">
        <v>0</v>
      </c>
      <c r="F281" s="197">
        <v>0</v>
      </c>
      <c r="G281" s="197">
        <v>0</v>
      </c>
      <c r="H281" s="198">
        <v>0</v>
      </c>
    </row>
    <row r="282" spans="1:8" ht="18" hidden="1" customHeight="1" outlineLevel="1">
      <c r="A282" s="4" t="s">
        <v>223</v>
      </c>
      <c r="B282" s="195"/>
      <c r="C282" s="196">
        <v>10</v>
      </c>
      <c r="D282" s="196">
        <v>1</v>
      </c>
      <c r="E282" s="196">
        <v>4</v>
      </c>
      <c r="F282" s="197">
        <v>7000</v>
      </c>
      <c r="G282" s="197">
        <v>0</v>
      </c>
      <c r="H282" s="198">
        <v>0</v>
      </c>
    </row>
    <row r="283" spans="1:8" ht="18" hidden="1" customHeight="1" outlineLevel="1">
      <c r="A283" s="4" t="s">
        <v>224</v>
      </c>
      <c r="B283" s="195"/>
      <c r="C283" s="196">
        <v>0</v>
      </c>
      <c r="D283" s="196">
        <v>0</v>
      </c>
      <c r="E283" s="196">
        <v>0</v>
      </c>
      <c r="F283" s="197">
        <v>0</v>
      </c>
      <c r="G283" s="197">
        <v>0</v>
      </c>
      <c r="H283" s="198">
        <v>0</v>
      </c>
    </row>
    <row r="284" spans="1:8" ht="18" hidden="1" customHeight="1" outlineLevel="1">
      <c r="A284" s="4" t="s">
        <v>225</v>
      </c>
      <c r="B284" s="195"/>
      <c r="C284" s="196">
        <v>0</v>
      </c>
      <c r="D284" s="196">
        <v>0</v>
      </c>
      <c r="E284" s="196">
        <v>0</v>
      </c>
      <c r="F284" s="197">
        <v>0</v>
      </c>
      <c r="G284" s="197">
        <v>0</v>
      </c>
      <c r="H284" s="198">
        <v>0</v>
      </c>
    </row>
    <row r="285" spans="1:8" ht="18" customHeight="1" collapsed="1">
      <c r="A285" s="4"/>
      <c r="B285" s="195" t="s">
        <v>360</v>
      </c>
      <c r="C285" s="199">
        <f t="shared" ref="C285:H285" si="10">SUM(C261:C284)</f>
        <v>17</v>
      </c>
      <c r="D285" s="199">
        <f t="shared" si="10"/>
        <v>7</v>
      </c>
      <c r="E285" s="199">
        <f t="shared" si="10"/>
        <v>4</v>
      </c>
      <c r="F285" s="200">
        <f t="shared" si="10"/>
        <v>68670.559999999998</v>
      </c>
      <c r="G285" s="200">
        <f t="shared" si="10"/>
        <v>42914</v>
      </c>
      <c r="H285" s="201">
        <f t="shared" si="10"/>
        <v>0</v>
      </c>
    </row>
    <row r="286" spans="1:8" ht="18" hidden="1" customHeight="1" outlineLevel="1">
      <c r="A286" s="4" t="s">
        <v>272</v>
      </c>
      <c r="B286" s="195"/>
      <c r="C286" s="196">
        <v>0</v>
      </c>
      <c r="D286" s="196">
        <v>0</v>
      </c>
      <c r="E286" s="196">
        <v>0</v>
      </c>
      <c r="F286" s="197">
        <v>0</v>
      </c>
      <c r="G286" s="197">
        <v>0</v>
      </c>
      <c r="H286" s="198">
        <v>0</v>
      </c>
    </row>
    <row r="287" spans="1:8" ht="18" hidden="1" customHeight="1" outlineLevel="1">
      <c r="A287" s="4" t="s">
        <v>203</v>
      </c>
      <c r="B287" s="195"/>
      <c r="C287" s="196">
        <v>0</v>
      </c>
      <c r="D287" s="196">
        <v>0</v>
      </c>
      <c r="E287" s="196">
        <v>0</v>
      </c>
      <c r="F287" s="197">
        <v>0</v>
      </c>
      <c r="G287" s="197">
        <v>0</v>
      </c>
      <c r="H287" s="198">
        <v>0</v>
      </c>
    </row>
    <row r="288" spans="1:8" ht="18" hidden="1" customHeight="1" outlineLevel="1">
      <c r="A288" s="4" t="s">
        <v>204</v>
      </c>
      <c r="B288" s="195"/>
      <c r="C288" s="196">
        <v>0</v>
      </c>
      <c r="D288" s="196">
        <v>0</v>
      </c>
      <c r="E288" s="196">
        <v>0</v>
      </c>
      <c r="F288" s="197">
        <v>0</v>
      </c>
      <c r="G288" s="197">
        <v>0</v>
      </c>
      <c r="H288" s="198">
        <v>0</v>
      </c>
    </row>
    <row r="289" spans="1:8" ht="18" hidden="1" customHeight="1" outlineLevel="1">
      <c r="A289" s="4" t="s">
        <v>205</v>
      </c>
      <c r="B289" s="195"/>
      <c r="C289" s="196">
        <v>0</v>
      </c>
      <c r="D289" s="196">
        <v>0</v>
      </c>
      <c r="E289" s="196">
        <v>0</v>
      </c>
      <c r="F289" s="197">
        <v>0</v>
      </c>
      <c r="G289" s="197">
        <v>0</v>
      </c>
      <c r="H289" s="198">
        <v>0</v>
      </c>
    </row>
    <row r="290" spans="1:8" ht="18" hidden="1" customHeight="1" outlineLevel="1">
      <c r="A290" s="4" t="s">
        <v>206</v>
      </c>
      <c r="B290" s="195"/>
      <c r="C290" s="196">
        <v>0</v>
      </c>
      <c r="D290" s="196">
        <v>0</v>
      </c>
      <c r="E290" s="196">
        <v>0</v>
      </c>
      <c r="F290" s="197">
        <v>0</v>
      </c>
      <c r="G290" s="197">
        <v>0</v>
      </c>
      <c r="H290" s="198">
        <v>0</v>
      </c>
    </row>
    <row r="291" spans="1:8" ht="18" hidden="1" customHeight="1" outlineLevel="1">
      <c r="A291" s="4" t="s">
        <v>207</v>
      </c>
      <c r="B291" s="195"/>
      <c r="C291" s="196">
        <v>0</v>
      </c>
      <c r="D291" s="196">
        <v>0</v>
      </c>
      <c r="E291" s="196">
        <v>0</v>
      </c>
      <c r="F291" s="197">
        <v>0</v>
      </c>
      <c r="G291" s="197">
        <v>0</v>
      </c>
      <c r="H291" s="198">
        <v>0</v>
      </c>
    </row>
    <row r="292" spans="1:8" ht="18" hidden="1" customHeight="1" outlineLevel="1">
      <c r="A292" s="4" t="s">
        <v>208</v>
      </c>
      <c r="B292" s="195"/>
      <c r="C292" s="196">
        <v>1</v>
      </c>
      <c r="D292" s="196">
        <v>1</v>
      </c>
      <c r="E292" s="196">
        <v>0</v>
      </c>
      <c r="F292" s="197">
        <v>0</v>
      </c>
      <c r="G292" s="197">
        <v>864</v>
      </c>
      <c r="H292" s="198">
        <v>0</v>
      </c>
    </row>
    <row r="293" spans="1:8" ht="18" hidden="1" customHeight="1" outlineLevel="1">
      <c r="A293" s="4" t="s">
        <v>209</v>
      </c>
      <c r="B293" s="195"/>
      <c r="C293" s="196">
        <v>0</v>
      </c>
      <c r="D293" s="196">
        <v>0</v>
      </c>
      <c r="E293" s="196">
        <v>0</v>
      </c>
      <c r="F293" s="197">
        <v>0</v>
      </c>
      <c r="G293" s="197">
        <v>0</v>
      </c>
      <c r="H293" s="198">
        <v>0</v>
      </c>
    </row>
    <row r="294" spans="1:8" ht="18" hidden="1" customHeight="1" outlineLevel="1">
      <c r="A294" s="4" t="s">
        <v>210</v>
      </c>
      <c r="B294" s="195"/>
      <c r="C294" s="196">
        <v>0</v>
      </c>
      <c r="D294" s="196">
        <v>0</v>
      </c>
      <c r="E294" s="196">
        <v>0</v>
      </c>
      <c r="F294" s="197">
        <v>0</v>
      </c>
      <c r="G294" s="197">
        <v>0</v>
      </c>
      <c r="H294" s="198">
        <v>0</v>
      </c>
    </row>
    <row r="295" spans="1:8" ht="18" hidden="1" customHeight="1" outlineLevel="1">
      <c r="A295" s="4" t="s">
        <v>211</v>
      </c>
      <c r="B295" s="195"/>
      <c r="C295" s="196">
        <v>3</v>
      </c>
      <c r="D295" s="196">
        <v>1</v>
      </c>
      <c r="E295" s="196">
        <v>0</v>
      </c>
      <c r="F295" s="197">
        <v>0</v>
      </c>
      <c r="G295" s="197">
        <v>93</v>
      </c>
      <c r="H295" s="198">
        <v>0</v>
      </c>
    </row>
    <row r="296" spans="1:8" ht="18" hidden="1" customHeight="1" outlineLevel="1">
      <c r="A296" s="4" t="s">
        <v>212</v>
      </c>
      <c r="B296" s="195"/>
      <c r="C296" s="196">
        <v>0</v>
      </c>
      <c r="D296" s="196">
        <v>0</v>
      </c>
      <c r="E296" s="196">
        <v>0</v>
      </c>
      <c r="F296" s="197">
        <v>0</v>
      </c>
      <c r="G296" s="197">
        <v>0</v>
      </c>
      <c r="H296" s="198">
        <v>0</v>
      </c>
    </row>
    <row r="297" spans="1:8" ht="18" hidden="1" customHeight="1" outlineLevel="1">
      <c r="A297" s="4" t="s">
        <v>213</v>
      </c>
      <c r="B297" s="195"/>
      <c r="C297" s="196">
        <v>0</v>
      </c>
      <c r="D297" s="196">
        <v>0</v>
      </c>
      <c r="E297" s="196">
        <v>0</v>
      </c>
      <c r="F297" s="197">
        <v>0</v>
      </c>
      <c r="G297" s="197">
        <v>0</v>
      </c>
      <c r="H297" s="198">
        <v>0</v>
      </c>
    </row>
    <row r="298" spans="1:8" ht="18" hidden="1" customHeight="1" outlineLevel="1">
      <c r="A298" s="4" t="s">
        <v>214</v>
      </c>
      <c r="B298" s="195"/>
      <c r="C298" s="196">
        <v>0</v>
      </c>
      <c r="D298" s="196">
        <v>0</v>
      </c>
      <c r="E298" s="196">
        <v>0</v>
      </c>
      <c r="F298" s="197">
        <v>-2500</v>
      </c>
      <c r="G298" s="197">
        <v>0</v>
      </c>
      <c r="H298" s="198">
        <v>0</v>
      </c>
    </row>
    <row r="299" spans="1:8" ht="18" hidden="1" customHeight="1" outlineLevel="1">
      <c r="A299" s="4" t="s">
        <v>348</v>
      </c>
      <c r="B299" s="195"/>
      <c r="C299" s="196">
        <v>0</v>
      </c>
      <c r="D299" s="196">
        <v>0</v>
      </c>
      <c r="E299" s="196">
        <v>0</v>
      </c>
      <c r="F299" s="197">
        <v>0</v>
      </c>
      <c r="G299" s="197">
        <v>0</v>
      </c>
      <c r="H299" s="198">
        <v>0</v>
      </c>
    </row>
    <row r="300" spans="1:8" ht="18" hidden="1" customHeight="1" outlineLevel="1">
      <c r="A300" s="4" t="s">
        <v>216</v>
      </c>
      <c r="B300" s="195"/>
      <c r="C300" s="196">
        <v>0</v>
      </c>
      <c r="D300" s="196">
        <v>0</v>
      </c>
      <c r="E300" s="196">
        <v>0</v>
      </c>
      <c r="F300" s="197">
        <v>0</v>
      </c>
      <c r="G300" s="197">
        <v>0</v>
      </c>
      <c r="H300" s="198">
        <v>0</v>
      </c>
    </row>
    <row r="301" spans="1:8" ht="18" hidden="1" customHeight="1" outlineLevel="1">
      <c r="A301" s="4" t="s">
        <v>217</v>
      </c>
      <c r="B301" s="195"/>
      <c r="C301" s="196">
        <v>0</v>
      </c>
      <c r="D301" s="196">
        <v>0</v>
      </c>
      <c r="E301" s="196">
        <v>0</v>
      </c>
      <c r="F301" s="197">
        <v>0</v>
      </c>
      <c r="G301" s="197">
        <v>0</v>
      </c>
      <c r="H301" s="198">
        <v>0</v>
      </c>
    </row>
    <row r="302" spans="1:8" ht="18" hidden="1" customHeight="1" outlineLevel="1">
      <c r="A302" s="4" t="s">
        <v>218</v>
      </c>
      <c r="B302" s="195"/>
      <c r="C302" s="196">
        <v>0</v>
      </c>
      <c r="D302" s="196">
        <v>0</v>
      </c>
      <c r="E302" s="196">
        <v>0</v>
      </c>
      <c r="F302" s="197">
        <v>0</v>
      </c>
      <c r="G302" s="197">
        <v>0</v>
      </c>
      <c r="H302" s="198">
        <v>0</v>
      </c>
    </row>
    <row r="303" spans="1:8" ht="18" hidden="1" customHeight="1" outlineLevel="1">
      <c r="A303" s="4" t="s">
        <v>219</v>
      </c>
      <c r="B303" s="195"/>
      <c r="C303" s="196">
        <v>0</v>
      </c>
      <c r="D303" s="196">
        <v>0</v>
      </c>
      <c r="E303" s="196">
        <v>0</v>
      </c>
      <c r="F303" s="197">
        <v>0</v>
      </c>
      <c r="G303" s="197">
        <v>0</v>
      </c>
      <c r="H303" s="198">
        <v>0</v>
      </c>
    </row>
    <row r="304" spans="1:8" ht="18" hidden="1" customHeight="1" outlineLevel="1">
      <c r="A304" s="4" t="s">
        <v>220</v>
      </c>
      <c r="B304" s="195"/>
      <c r="C304" s="196">
        <v>0</v>
      </c>
      <c r="D304" s="196">
        <v>0</v>
      </c>
      <c r="E304" s="196">
        <v>0</v>
      </c>
      <c r="F304" s="197">
        <v>0</v>
      </c>
      <c r="G304" s="197">
        <v>0</v>
      </c>
      <c r="H304" s="198">
        <v>0</v>
      </c>
    </row>
    <row r="305" spans="1:8" ht="18" hidden="1" customHeight="1" outlineLevel="1">
      <c r="A305" s="4" t="s">
        <v>349</v>
      </c>
      <c r="B305" s="195"/>
      <c r="C305" s="196">
        <v>0</v>
      </c>
      <c r="D305" s="196">
        <v>0</v>
      </c>
      <c r="E305" s="196">
        <v>0</v>
      </c>
      <c r="F305" s="197">
        <v>0</v>
      </c>
      <c r="G305" s="197">
        <v>0</v>
      </c>
      <c r="H305" s="198">
        <v>0</v>
      </c>
    </row>
    <row r="306" spans="1:8" ht="18" hidden="1" customHeight="1" outlineLevel="1">
      <c r="A306" s="4" t="s">
        <v>222</v>
      </c>
      <c r="B306" s="195"/>
      <c r="C306" s="196">
        <v>0</v>
      </c>
      <c r="D306" s="196">
        <v>0</v>
      </c>
      <c r="E306" s="196">
        <v>0</v>
      </c>
      <c r="F306" s="197">
        <v>0</v>
      </c>
      <c r="G306" s="197">
        <v>0</v>
      </c>
      <c r="H306" s="198">
        <v>0</v>
      </c>
    </row>
    <row r="307" spans="1:8" ht="18" hidden="1" customHeight="1" outlineLevel="1">
      <c r="A307" s="4" t="s">
        <v>223</v>
      </c>
      <c r="B307" s="195"/>
      <c r="C307" s="196">
        <v>3</v>
      </c>
      <c r="D307" s="196">
        <v>2</v>
      </c>
      <c r="E307" s="196">
        <v>1</v>
      </c>
      <c r="F307" s="197">
        <v>5000</v>
      </c>
      <c r="G307" s="197">
        <v>4500</v>
      </c>
      <c r="H307" s="198">
        <v>0</v>
      </c>
    </row>
    <row r="308" spans="1:8" ht="18" hidden="1" customHeight="1" outlineLevel="1">
      <c r="A308" s="4" t="s">
        <v>224</v>
      </c>
      <c r="B308" s="195"/>
      <c r="C308" s="196">
        <v>0</v>
      </c>
      <c r="D308" s="196">
        <v>0</v>
      </c>
      <c r="E308" s="196">
        <v>0</v>
      </c>
      <c r="F308" s="197">
        <v>0</v>
      </c>
      <c r="G308" s="197">
        <v>0</v>
      </c>
      <c r="H308" s="198">
        <v>0</v>
      </c>
    </row>
    <row r="309" spans="1:8" ht="18" hidden="1" customHeight="1" outlineLevel="1">
      <c r="A309" s="4" t="s">
        <v>225</v>
      </c>
      <c r="B309" s="195"/>
      <c r="C309" s="196">
        <v>0</v>
      </c>
      <c r="D309" s="196">
        <v>0</v>
      </c>
      <c r="E309" s="196">
        <v>0</v>
      </c>
      <c r="F309" s="197">
        <v>0</v>
      </c>
      <c r="G309" s="197">
        <v>0</v>
      </c>
      <c r="H309" s="198">
        <v>0</v>
      </c>
    </row>
    <row r="310" spans="1:8" ht="18" customHeight="1" collapsed="1">
      <c r="A310" s="4"/>
      <c r="B310" s="195" t="s">
        <v>361</v>
      </c>
      <c r="C310" s="199">
        <f t="shared" ref="C310:H310" si="11">SUM(C286:C309)</f>
        <v>7</v>
      </c>
      <c r="D310" s="199">
        <f t="shared" si="11"/>
        <v>4</v>
      </c>
      <c r="E310" s="199">
        <f t="shared" si="11"/>
        <v>1</v>
      </c>
      <c r="F310" s="200">
        <f t="shared" si="11"/>
        <v>2500</v>
      </c>
      <c r="G310" s="200">
        <f t="shared" si="11"/>
        <v>5457</v>
      </c>
      <c r="H310" s="201">
        <f t="shared" si="11"/>
        <v>0</v>
      </c>
    </row>
    <row r="311" spans="1:8" ht="18" hidden="1" customHeight="1" outlineLevel="1">
      <c r="A311" s="4" t="s">
        <v>272</v>
      </c>
      <c r="B311" s="195"/>
      <c r="C311" s="196">
        <v>0</v>
      </c>
      <c r="D311" s="196">
        <v>0</v>
      </c>
      <c r="E311" s="196">
        <v>0</v>
      </c>
      <c r="F311" s="197">
        <v>0</v>
      </c>
      <c r="G311" s="197">
        <v>0</v>
      </c>
      <c r="H311" s="198">
        <v>0</v>
      </c>
    </row>
    <row r="312" spans="1:8" ht="18" hidden="1" customHeight="1" outlineLevel="1">
      <c r="A312" s="4" t="s">
        <v>203</v>
      </c>
      <c r="B312" s="195"/>
      <c r="C312" s="196">
        <v>0</v>
      </c>
      <c r="D312" s="196">
        <v>0</v>
      </c>
      <c r="E312" s="196">
        <v>0</v>
      </c>
      <c r="F312" s="197">
        <v>0</v>
      </c>
      <c r="G312" s="197">
        <v>0</v>
      </c>
      <c r="H312" s="198">
        <v>0</v>
      </c>
    </row>
    <row r="313" spans="1:8" ht="18" hidden="1" customHeight="1" outlineLevel="1">
      <c r="A313" s="4" t="s">
        <v>204</v>
      </c>
      <c r="B313" s="195"/>
      <c r="C313" s="196">
        <v>0</v>
      </c>
      <c r="D313" s="196">
        <v>0</v>
      </c>
      <c r="E313" s="196">
        <v>0</v>
      </c>
      <c r="F313" s="197">
        <v>0</v>
      </c>
      <c r="G313" s="197">
        <v>0</v>
      </c>
      <c r="H313" s="198">
        <v>0</v>
      </c>
    </row>
    <row r="314" spans="1:8" ht="18" hidden="1" customHeight="1" outlineLevel="1">
      <c r="A314" s="4" t="s">
        <v>205</v>
      </c>
      <c r="B314" s="195"/>
      <c r="C314" s="196">
        <v>0</v>
      </c>
      <c r="D314" s="196">
        <v>0</v>
      </c>
      <c r="E314" s="196">
        <v>0</v>
      </c>
      <c r="F314" s="197">
        <v>0</v>
      </c>
      <c r="G314" s="197">
        <v>0</v>
      </c>
      <c r="H314" s="198">
        <v>0</v>
      </c>
    </row>
    <row r="315" spans="1:8" ht="18" hidden="1" customHeight="1" outlineLevel="1">
      <c r="A315" s="4" t="s">
        <v>206</v>
      </c>
      <c r="B315" s="195"/>
      <c r="C315" s="196">
        <v>0</v>
      </c>
      <c r="D315" s="196">
        <v>0</v>
      </c>
      <c r="E315" s="196">
        <v>0</v>
      </c>
      <c r="F315" s="197">
        <v>0</v>
      </c>
      <c r="G315" s="197">
        <v>0</v>
      </c>
      <c r="H315" s="198">
        <v>0</v>
      </c>
    </row>
    <row r="316" spans="1:8" ht="18" hidden="1" customHeight="1" outlineLevel="1">
      <c r="A316" s="4" t="s">
        <v>207</v>
      </c>
      <c r="B316" s="195"/>
      <c r="C316" s="196">
        <v>0</v>
      </c>
      <c r="D316" s="196">
        <v>0</v>
      </c>
      <c r="E316" s="196">
        <v>0</v>
      </c>
      <c r="F316" s="197">
        <v>0</v>
      </c>
      <c r="G316" s="197">
        <v>0</v>
      </c>
      <c r="H316" s="198">
        <v>0</v>
      </c>
    </row>
    <row r="317" spans="1:8" ht="18" hidden="1" customHeight="1" outlineLevel="1">
      <c r="A317" s="4" t="s">
        <v>208</v>
      </c>
      <c r="B317" s="195"/>
      <c r="C317" s="196">
        <v>0</v>
      </c>
      <c r="D317" s="196">
        <v>0</v>
      </c>
      <c r="E317" s="196">
        <v>0</v>
      </c>
      <c r="F317" s="197">
        <v>0</v>
      </c>
      <c r="G317" s="197">
        <v>0</v>
      </c>
      <c r="H317" s="198">
        <v>0</v>
      </c>
    </row>
    <row r="318" spans="1:8" ht="18" hidden="1" customHeight="1" outlineLevel="1">
      <c r="A318" s="4" t="s">
        <v>209</v>
      </c>
      <c r="B318" s="195"/>
      <c r="C318" s="196">
        <v>0</v>
      </c>
      <c r="D318" s="196">
        <v>0</v>
      </c>
      <c r="E318" s="196">
        <v>0</v>
      </c>
      <c r="F318" s="197">
        <v>0</v>
      </c>
      <c r="G318" s="197">
        <v>0</v>
      </c>
      <c r="H318" s="198">
        <v>0</v>
      </c>
    </row>
    <row r="319" spans="1:8" ht="18" hidden="1" customHeight="1" outlineLevel="1">
      <c r="A319" s="4" t="s">
        <v>210</v>
      </c>
      <c r="B319" s="195"/>
      <c r="C319" s="196">
        <v>0</v>
      </c>
      <c r="D319" s="196">
        <v>0</v>
      </c>
      <c r="E319" s="196">
        <v>0</v>
      </c>
      <c r="F319" s="197">
        <v>0</v>
      </c>
      <c r="G319" s="197">
        <v>0</v>
      </c>
      <c r="H319" s="198">
        <v>0</v>
      </c>
    </row>
    <row r="320" spans="1:8" ht="18" hidden="1" customHeight="1" outlineLevel="1">
      <c r="A320" s="4" t="s">
        <v>211</v>
      </c>
      <c r="B320" s="195"/>
      <c r="C320" s="196">
        <v>1</v>
      </c>
      <c r="D320" s="196">
        <v>0</v>
      </c>
      <c r="E320" s="196">
        <v>0</v>
      </c>
      <c r="F320" s="197">
        <v>0</v>
      </c>
      <c r="G320" s="197">
        <v>0</v>
      </c>
      <c r="H320" s="198">
        <v>0</v>
      </c>
    </row>
    <row r="321" spans="1:8" ht="18" hidden="1" customHeight="1" outlineLevel="1">
      <c r="A321" s="4" t="s">
        <v>212</v>
      </c>
      <c r="B321" s="195"/>
      <c r="C321" s="196">
        <v>0</v>
      </c>
      <c r="D321" s="196">
        <v>0</v>
      </c>
      <c r="E321" s="196">
        <v>0</v>
      </c>
      <c r="F321" s="197">
        <v>0</v>
      </c>
      <c r="G321" s="197">
        <v>0</v>
      </c>
      <c r="H321" s="198">
        <v>0</v>
      </c>
    </row>
    <row r="322" spans="1:8" ht="18" hidden="1" customHeight="1" outlineLevel="1">
      <c r="A322" s="4" t="s">
        <v>213</v>
      </c>
      <c r="B322" s="195"/>
      <c r="C322" s="196">
        <v>0</v>
      </c>
      <c r="D322" s="196">
        <v>0</v>
      </c>
      <c r="E322" s="196">
        <v>0</v>
      </c>
      <c r="F322" s="197">
        <v>0</v>
      </c>
      <c r="G322" s="197">
        <v>0</v>
      </c>
      <c r="H322" s="198">
        <v>0</v>
      </c>
    </row>
    <row r="323" spans="1:8" ht="18" hidden="1" customHeight="1" outlineLevel="1">
      <c r="A323" s="4" t="s">
        <v>214</v>
      </c>
      <c r="B323" s="195"/>
      <c r="C323" s="196">
        <v>0</v>
      </c>
      <c r="D323" s="196">
        <v>0</v>
      </c>
      <c r="E323" s="196">
        <v>0</v>
      </c>
      <c r="F323" s="197">
        <v>0</v>
      </c>
      <c r="G323" s="197">
        <v>0</v>
      </c>
      <c r="H323" s="198">
        <v>0</v>
      </c>
    </row>
    <row r="324" spans="1:8" ht="18" hidden="1" customHeight="1" outlineLevel="1">
      <c r="A324" s="4" t="s">
        <v>348</v>
      </c>
      <c r="B324" s="195"/>
      <c r="C324" s="196">
        <v>0</v>
      </c>
      <c r="D324" s="196">
        <v>0</v>
      </c>
      <c r="E324" s="196">
        <v>0</v>
      </c>
      <c r="F324" s="197">
        <v>0</v>
      </c>
      <c r="G324" s="197">
        <v>0</v>
      </c>
      <c r="H324" s="198">
        <v>0</v>
      </c>
    </row>
    <row r="325" spans="1:8" ht="18" hidden="1" customHeight="1" outlineLevel="1">
      <c r="A325" s="4" t="s">
        <v>216</v>
      </c>
      <c r="B325" s="195"/>
      <c r="C325" s="196">
        <v>0</v>
      </c>
      <c r="D325" s="196">
        <v>0</v>
      </c>
      <c r="E325" s="196">
        <v>0</v>
      </c>
      <c r="F325" s="197">
        <v>0</v>
      </c>
      <c r="G325" s="197">
        <v>0</v>
      </c>
      <c r="H325" s="198">
        <v>0</v>
      </c>
    </row>
    <row r="326" spans="1:8" ht="18" hidden="1" customHeight="1" outlineLevel="1">
      <c r="A326" s="4" t="s">
        <v>217</v>
      </c>
      <c r="B326" s="195"/>
      <c r="C326" s="196">
        <v>0</v>
      </c>
      <c r="D326" s="196">
        <v>0</v>
      </c>
      <c r="E326" s="196">
        <v>0</v>
      </c>
      <c r="F326" s="197">
        <v>0</v>
      </c>
      <c r="G326" s="197">
        <v>0</v>
      </c>
      <c r="H326" s="198">
        <v>0</v>
      </c>
    </row>
    <row r="327" spans="1:8" ht="18" hidden="1" customHeight="1" outlineLevel="1">
      <c r="A327" s="4" t="s">
        <v>218</v>
      </c>
      <c r="B327" s="195"/>
      <c r="C327" s="196">
        <v>0</v>
      </c>
      <c r="D327" s="196">
        <v>0</v>
      </c>
      <c r="E327" s="196">
        <v>0</v>
      </c>
      <c r="F327" s="197">
        <v>0</v>
      </c>
      <c r="G327" s="197">
        <v>0</v>
      </c>
      <c r="H327" s="198">
        <v>0</v>
      </c>
    </row>
    <row r="328" spans="1:8" ht="18" hidden="1" customHeight="1" outlineLevel="1">
      <c r="A328" s="4" t="s">
        <v>219</v>
      </c>
      <c r="B328" s="195"/>
      <c r="C328" s="196">
        <v>0</v>
      </c>
      <c r="D328" s="196">
        <v>0</v>
      </c>
      <c r="E328" s="196">
        <v>0</v>
      </c>
      <c r="F328" s="197">
        <v>0</v>
      </c>
      <c r="G328" s="197">
        <v>0</v>
      </c>
      <c r="H328" s="198">
        <v>0</v>
      </c>
    </row>
    <row r="329" spans="1:8" ht="18" hidden="1" customHeight="1" outlineLevel="1">
      <c r="A329" s="4" t="s">
        <v>220</v>
      </c>
      <c r="B329" s="195"/>
      <c r="C329" s="196">
        <v>0</v>
      </c>
      <c r="D329" s="196">
        <v>0</v>
      </c>
      <c r="E329" s="196">
        <v>0</v>
      </c>
      <c r="F329" s="197">
        <v>0</v>
      </c>
      <c r="G329" s="197">
        <v>0</v>
      </c>
      <c r="H329" s="198">
        <v>0</v>
      </c>
    </row>
    <row r="330" spans="1:8" ht="18" hidden="1" customHeight="1" outlineLevel="1">
      <c r="A330" s="4" t="s">
        <v>349</v>
      </c>
      <c r="B330" s="195"/>
      <c r="C330" s="196">
        <v>0</v>
      </c>
      <c r="D330" s="196">
        <v>0</v>
      </c>
      <c r="E330" s="196">
        <v>0</v>
      </c>
      <c r="F330" s="197">
        <v>0</v>
      </c>
      <c r="G330" s="197">
        <v>0</v>
      </c>
      <c r="H330" s="198">
        <v>0</v>
      </c>
    </row>
    <row r="331" spans="1:8" ht="18" hidden="1" customHeight="1" outlineLevel="1">
      <c r="A331" s="4" t="s">
        <v>222</v>
      </c>
      <c r="B331" s="195"/>
      <c r="C331" s="196">
        <v>0</v>
      </c>
      <c r="D331" s="196">
        <v>0</v>
      </c>
      <c r="E331" s="196">
        <v>0</v>
      </c>
      <c r="F331" s="197">
        <v>0</v>
      </c>
      <c r="G331" s="197">
        <v>0</v>
      </c>
      <c r="H331" s="198">
        <v>0</v>
      </c>
    </row>
    <row r="332" spans="1:8" ht="18" hidden="1" customHeight="1" outlineLevel="1">
      <c r="A332" s="4" t="s">
        <v>223</v>
      </c>
      <c r="B332" s="195"/>
      <c r="C332" s="196">
        <v>0</v>
      </c>
      <c r="D332" s="196">
        <v>0</v>
      </c>
      <c r="E332" s="196">
        <v>0</v>
      </c>
      <c r="F332" s="197">
        <v>0</v>
      </c>
      <c r="G332" s="197">
        <v>0</v>
      </c>
      <c r="H332" s="198">
        <v>0</v>
      </c>
    </row>
    <row r="333" spans="1:8" ht="18" hidden="1" customHeight="1" outlineLevel="1">
      <c r="A333" s="4" t="s">
        <v>224</v>
      </c>
      <c r="B333" s="195"/>
      <c r="C333" s="196">
        <v>0</v>
      </c>
      <c r="D333" s="196">
        <v>0</v>
      </c>
      <c r="E333" s="196">
        <v>0</v>
      </c>
      <c r="F333" s="197">
        <v>0</v>
      </c>
      <c r="G333" s="197">
        <v>0</v>
      </c>
      <c r="H333" s="198">
        <v>0</v>
      </c>
    </row>
    <row r="334" spans="1:8" ht="18" hidden="1" customHeight="1" outlineLevel="1">
      <c r="A334" s="4" t="s">
        <v>225</v>
      </c>
      <c r="B334" s="195"/>
      <c r="C334" s="196">
        <v>0</v>
      </c>
      <c r="D334" s="196">
        <v>0</v>
      </c>
      <c r="E334" s="196">
        <v>0</v>
      </c>
      <c r="F334" s="197">
        <v>0</v>
      </c>
      <c r="G334" s="197">
        <v>0</v>
      </c>
      <c r="H334" s="198">
        <v>0</v>
      </c>
    </row>
    <row r="335" spans="1:8" ht="18" customHeight="1" collapsed="1">
      <c r="A335" s="4"/>
      <c r="B335" s="195" t="s">
        <v>362</v>
      </c>
      <c r="C335" s="199">
        <f t="shared" ref="C335:H335" si="12">SUM(C311:C334)</f>
        <v>1</v>
      </c>
      <c r="D335" s="199">
        <f t="shared" si="12"/>
        <v>0</v>
      </c>
      <c r="E335" s="199">
        <f t="shared" si="12"/>
        <v>0</v>
      </c>
      <c r="F335" s="200">
        <f t="shared" si="12"/>
        <v>0</v>
      </c>
      <c r="G335" s="200">
        <f t="shared" si="12"/>
        <v>0</v>
      </c>
      <c r="H335" s="201">
        <f t="shared" si="12"/>
        <v>0</v>
      </c>
    </row>
    <row r="336" spans="1:8" ht="18" hidden="1" customHeight="1" outlineLevel="1">
      <c r="A336" s="4" t="s">
        <v>272</v>
      </c>
      <c r="B336" s="195"/>
      <c r="C336" s="196">
        <v>0</v>
      </c>
      <c r="D336" s="196">
        <v>0</v>
      </c>
      <c r="E336" s="196">
        <v>0</v>
      </c>
      <c r="F336" s="197">
        <v>0</v>
      </c>
      <c r="G336" s="197">
        <v>0</v>
      </c>
      <c r="H336" s="198">
        <v>0</v>
      </c>
    </row>
    <row r="337" spans="1:8" ht="18" hidden="1" customHeight="1" outlineLevel="1">
      <c r="A337" s="4" t="s">
        <v>203</v>
      </c>
      <c r="B337" s="195"/>
      <c r="C337" s="196">
        <v>0</v>
      </c>
      <c r="D337" s="196">
        <v>0</v>
      </c>
      <c r="E337" s="196">
        <v>0</v>
      </c>
      <c r="F337" s="197">
        <v>0</v>
      </c>
      <c r="G337" s="197">
        <v>0</v>
      </c>
      <c r="H337" s="198">
        <v>0</v>
      </c>
    </row>
    <row r="338" spans="1:8" ht="18" hidden="1" customHeight="1" outlineLevel="1">
      <c r="A338" s="4" t="s">
        <v>204</v>
      </c>
      <c r="B338" s="195"/>
      <c r="C338" s="196">
        <v>0</v>
      </c>
      <c r="D338" s="196">
        <v>0</v>
      </c>
      <c r="E338" s="196">
        <v>0</v>
      </c>
      <c r="F338" s="197">
        <v>0</v>
      </c>
      <c r="G338" s="197">
        <v>0</v>
      </c>
      <c r="H338" s="198">
        <v>0</v>
      </c>
    </row>
    <row r="339" spans="1:8" ht="18" hidden="1" customHeight="1" outlineLevel="1">
      <c r="A339" s="4" t="s">
        <v>205</v>
      </c>
      <c r="B339" s="195"/>
      <c r="C339" s="196">
        <v>0</v>
      </c>
      <c r="D339" s="196">
        <v>0</v>
      </c>
      <c r="E339" s="196">
        <v>0</v>
      </c>
      <c r="F339" s="197">
        <v>0</v>
      </c>
      <c r="G339" s="197">
        <v>0</v>
      </c>
      <c r="H339" s="198">
        <v>0</v>
      </c>
    </row>
    <row r="340" spans="1:8" ht="18" hidden="1" customHeight="1" outlineLevel="1">
      <c r="A340" s="4" t="s">
        <v>206</v>
      </c>
      <c r="B340" s="195"/>
      <c r="C340" s="196">
        <v>0</v>
      </c>
      <c r="D340" s="196">
        <v>0</v>
      </c>
      <c r="E340" s="196">
        <v>0</v>
      </c>
      <c r="F340" s="197">
        <v>0</v>
      </c>
      <c r="G340" s="197">
        <v>0</v>
      </c>
      <c r="H340" s="198">
        <v>0</v>
      </c>
    </row>
    <row r="341" spans="1:8" ht="18" hidden="1" customHeight="1" outlineLevel="1">
      <c r="A341" s="4" t="s">
        <v>207</v>
      </c>
      <c r="B341" s="195"/>
      <c r="C341" s="196">
        <v>0</v>
      </c>
      <c r="D341" s="196">
        <v>0</v>
      </c>
      <c r="E341" s="196">
        <v>0</v>
      </c>
      <c r="F341" s="197">
        <v>0</v>
      </c>
      <c r="G341" s="197">
        <v>0</v>
      </c>
      <c r="H341" s="198">
        <v>0</v>
      </c>
    </row>
    <row r="342" spans="1:8" ht="18" hidden="1" customHeight="1" outlineLevel="1">
      <c r="A342" s="4" t="s">
        <v>208</v>
      </c>
      <c r="B342" s="195"/>
      <c r="C342" s="196">
        <v>0</v>
      </c>
      <c r="D342" s="196">
        <v>2</v>
      </c>
      <c r="E342" s="196">
        <v>0</v>
      </c>
      <c r="F342" s="197">
        <v>2344</v>
      </c>
      <c r="G342" s="197">
        <v>3486.5</v>
      </c>
      <c r="H342" s="198">
        <v>0</v>
      </c>
    </row>
    <row r="343" spans="1:8" ht="18" hidden="1" customHeight="1" outlineLevel="1">
      <c r="A343" s="4" t="s">
        <v>209</v>
      </c>
      <c r="B343" s="195"/>
      <c r="C343" s="196">
        <v>1</v>
      </c>
      <c r="D343" s="196">
        <v>0</v>
      </c>
      <c r="E343" s="196">
        <v>0</v>
      </c>
      <c r="F343" s="197">
        <v>0</v>
      </c>
      <c r="G343" s="197">
        <v>0</v>
      </c>
      <c r="H343" s="198">
        <v>0</v>
      </c>
    </row>
    <row r="344" spans="1:8" ht="18" hidden="1" customHeight="1" outlineLevel="1">
      <c r="A344" s="4" t="s">
        <v>210</v>
      </c>
      <c r="B344" s="195"/>
      <c r="C344" s="196">
        <v>0</v>
      </c>
      <c r="D344" s="196">
        <v>0</v>
      </c>
      <c r="E344" s="196">
        <v>0</v>
      </c>
      <c r="F344" s="197">
        <v>0</v>
      </c>
      <c r="G344" s="197">
        <v>0</v>
      </c>
      <c r="H344" s="198">
        <v>0</v>
      </c>
    </row>
    <row r="345" spans="1:8" ht="18" hidden="1" customHeight="1" outlineLevel="1">
      <c r="A345" s="4" t="s">
        <v>211</v>
      </c>
      <c r="B345" s="195"/>
      <c r="C345" s="196">
        <v>7</v>
      </c>
      <c r="D345" s="196">
        <v>3</v>
      </c>
      <c r="E345" s="196">
        <v>0</v>
      </c>
      <c r="F345" s="197">
        <v>9817.81</v>
      </c>
      <c r="G345" s="197">
        <v>1062</v>
      </c>
      <c r="H345" s="198">
        <v>0</v>
      </c>
    </row>
    <row r="346" spans="1:8" ht="18" hidden="1" customHeight="1" outlineLevel="1">
      <c r="A346" s="4" t="s">
        <v>212</v>
      </c>
      <c r="B346" s="195"/>
      <c r="C346" s="196">
        <v>0</v>
      </c>
      <c r="D346" s="196">
        <v>0</v>
      </c>
      <c r="E346" s="196">
        <v>0</v>
      </c>
      <c r="F346" s="197">
        <v>0</v>
      </c>
      <c r="G346" s="197">
        <v>0</v>
      </c>
      <c r="H346" s="198">
        <v>0</v>
      </c>
    </row>
    <row r="347" spans="1:8" ht="18" hidden="1" customHeight="1" outlineLevel="1">
      <c r="A347" s="4" t="s">
        <v>213</v>
      </c>
      <c r="B347" s="195"/>
      <c r="C347" s="196">
        <v>0</v>
      </c>
      <c r="D347" s="196">
        <v>0</v>
      </c>
      <c r="E347" s="196">
        <v>0</v>
      </c>
      <c r="F347" s="197">
        <v>0</v>
      </c>
      <c r="G347" s="197">
        <v>0</v>
      </c>
      <c r="H347" s="198">
        <v>0</v>
      </c>
    </row>
    <row r="348" spans="1:8" ht="18" hidden="1" customHeight="1" outlineLevel="1">
      <c r="A348" s="4" t="s">
        <v>214</v>
      </c>
      <c r="B348" s="195"/>
      <c r="C348" s="196">
        <v>1</v>
      </c>
      <c r="D348" s="196">
        <v>1</v>
      </c>
      <c r="E348" s="196">
        <v>0</v>
      </c>
      <c r="F348" s="197">
        <v>3637</v>
      </c>
      <c r="G348" s="197">
        <v>0</v>
      </c>
      <c r="H348" s="198">
        <v>0</v>
      </c>
    </row>
    <row r="349" spans="1:8" ht="18" hidden="1" customHeight="1" outlineLevel="1">
      <c r="A349" s="4" t="s">
        <v>348</v>
      </c>
      <c r="B349" s="195"/>
      <c r="C349" s="196">
        <v>0</v>
      </c>
      <c r="D349" s="196">
        <v>0</v>
      </c>
      <c r="E349" s="196">
        <v>0</v>
      </c>
      <c r="F349" s="197">
        <v>0</v>
      </c>
      <c r="G349" s="197">
        <v>0</v>
      </c>
      <c r="H349" s="198">
        <v>0</v>
      </c>
    </row>
    <row r="350" spans="1:8" ht="18" hidden="1" customHeight="1" outlineLevel="1">
      <c r="A350" s="4" t="s">
        <v>216</v>
      </c>
      <c r="B350" s="195"/>
      <c r="C350" s="196">
        <v>0</v>
      </c>
      <c r="D350" s="196">
        <v>0</v>
      </c>
      <c r="E350" s="196">
        <v>0</v>
      </c>
      <c r="F350" s="197">
        <v>0</v>
      </c>
      <c r="G350" s="197">
        <v>0</v>
      </c>
      <c r="H350" s="198">
        <v>0</v>
      </c>
    </row>
    <row r="351" spans="1:8" ht="18" hidden="1" customHeight="1" outlineLevel="1">
      <c r="A351" s="4" t="s">
        <v>217</v>
      </c>
      <c r="B351" s="195"/>
      <c r="C351" s="196">
        <v>0</v>
      </c>
      <c r="D351" s="196">
        <v>0</v>
      </c>
      <c r="E351" s="196">
        <v>0</v>
      </c>
      <c r="F351" s="197">
        <v>0</v>
      </c>
      <c r="G351" s="197">
        <v>0</v>
      </c>
      <c r="H351" s="198">
        <v>0</v>
      </c>
    </row>
    <row r="352" spans="1:8" ht="18" hidden="1" customHeight="1" outlineLevel="1">
      <c r="A352" s="4" t="s">
        <v>218</v>
      </c>
      <c r="B352" s="195"/>
      <c r="C352" s="196">
        <v>0</v>
      </c>
      <c r="D352" s="196">
        <v>0</v>
      </c>
      <c r="E352" s="196">
        <v>0</v>
      </c>
      <c r="F352" s="197">
        <v>0</v>
      </c>
      <c r="G352" s="197">
        <v>0</v>
      </c>
      <c r="H352" s="198">
        <v>0</v>
      </c>
    </row>
    <row r="353" spans="1:8" ht="18" hidden="1" customHeight="1" outlineLevel="1">
      <c r="A353" s="4" t="s">
        <v>219</v>
      </c>
      <c r="B353" s="195"/>
      <c r="C353" s="196">
        <v>0</v>
      </c>
      <c r="D353" s="196">
        <v>0</v>
      </c>
      <c r="E353" s="196">
        <v>0</v>
      </c>
      <c r="F353" s="197">
        <v>0</v>
      </c>
      <c r="G353" s="197">
        <v>0</v>
      </c>
      <c r="H353" s="198">
        <v>0</v>
      </c>
    </row>
    <row r="354" spans="1:8" ht="18" hidden="1" customHeight="1" outlineLevel="1">
      <c r="A354" s="4" t="s">
        <v>220</v>
      </c>
      <c r="B354" s="195"/>
      <c r="C354" s="196">
        <v>0</v>
      </c>
      <c r="D354" s="196">
        <v>0</v>
      </c>
      <c r="E354" s="196">
        <v>0</v>
      </c>
      <c r="F354" s="197">
        <v>0</v>
      </c>
      <c r="G354" s="197">
        <v>0</v>
      </c>
      <c r="H354" s="198">
        <v>0</v>
      </c>
    </row>
    <row r="355" spans="1:8" ht="18" hidden="1" customHeight="1" outlineLevel="1">
      <c r="A355" s="4" t="s">
        <v>349</v>
      </c>
      <c r="B355" s="195"/>
      <c r="C355" s="196">
        <v>0</v>
      </c>
      <c r="D355" s="196">
        <v>0</v>
      </c>
      <c r="E355" s="196">
        <v>0</v>
      </c>
      <c r="F355" s="197">
        <v>0</v>
      </c>
      <c r="G355" s="197">
        <v>0</v>
      </c>
      <c r="H355" s="198">
        <v>0</v>
      </c>
    </row>
    <row r="356" spans="1:8" ht="18" hidden="1" customHeight="1" outlineLevel="1">
      <c r="A356" s="4" t="s">
        <v>222</v>
      </c>
      <c r="B356" s="195"/>
      <c r="C356" s="196">
        <v>0</v>
      </c>
      <c r="D356" s="196">
        <v>0</v>
      </c>
      <c r="E356" s="196">
        <v>0</v>
      </c>
      <c r="F356" s="197">
        <v>0</v>
      </c>
      <c r="G356" s="197">
        <v>0</v>
      </c>
      <c r="H356" s="198">
        <v>0</v>
      </c>
    </row>
    <row r="357" spans="1:8" ht="18" hidden="1" customHeight="1" outlineLevel="1">
      <c r="A357" s="4" t="s">
        <v>223</v>
      </c>
      <c r="B357" s="195"/>
      <c r="C357" s="196">
        <v>10</v>
      </c>
      <c r="D357" s="196">
        <v>4</v>
      </c>
      <c r="E357" s="196">
        <v>5</v>
      </c>
      <c r="F357" s="197">
        <v>1500</v>
      </c>
      <c r="G357" s="197">
        <v>3400</v>
      </c>
      <c r="H357" s="198">
        <v>0</v>
      </c>
    </row>
    <row r="358" spans="1:8" ht="18" hidden="1" customHeight="1" outlineLevel="1">
      <c r="A358" s="4" t="s">
        <v>224</v>
      </c>
      <c r="B358" s="195"/>
      <c r="C358" s="196">
        <v>0</v>
      </c>
      <c r="D358" s="196">
        <v>0</v>
      </c>
      <c r="E358" s="196">
        <v>0</v>
      </c>
      <c r="F358" s="197">
        <v>0</v>
      </c>
      <c r="G358" s="197">
        <v>0</v>
      </c>
      <c r="H358" s="198">
        <v>0</v>
      </c>
    </row>
    <row r="359" spans="1:8" ht="18" hidden="1" customHeight="1" outlineLevel="1">
      <c r="A359" s="4" t="s">
        <v>225</v>
      </c>
      <c r="B359" s="195"/>
      <c r="C359" s="196">
        <v>0</v>
      </c>
      <c r="D359" s="196">
        <v>0</v>
      </c>
      <c r="E359" s="196">
        <v>0</v>
      </c>
      <c r="F359" s="197">
        <v>0</v>
      </c>
      <c r="G359" s="197">
        <v>0</v>
      </c>
      <c r="H359" s="198">
        <v>0</v>
      </c>
    </row>
    <row r="360" spans="1:8" ht="18" customHeight="1" collapsed="1">
      <c r="A360" s="4"/>
      <c r="B360" s="195" t="s">
        <v>363</v>
      </c>
      <c r="C360" s="199">
        <f t="shared" ref="C360:H360" si="13">SUM(C336:C359)</f>
        <v>19</v>
      </c>
      <c r="D360" s="199">
        <f t="shared" si="13"/>
        <v>10</v>
      </c>
      <c r="E360" s="199">
        <f t="shared" si="13"/>
        <v>5</v>
      </c>
      <c r="F360" s="200">
        <f t="shared" si="13"/>
        <v>17298.809999999998</v>
      </c>
      <c r="G360" s="200">
        <f t="shared" si="13"/>
        <v>7948.5</v>
      </c>
      <c r="H360" s="201">
        <f t="shared" si="13"/>
        <v>0</v>
      </c>
    </row>
    <row r="361" spans="1:8" ht="18" hidden="1" customHeight="1" outlineLevel="1">
      <c r="A361" s="4" t="s">
        <v>272</v>
      </c>
      <c r="B361" s="195"/>
      <c r="C361" s="196">
        <v>0</v>
      </c>
      <c r="D361" s="196">
        <v>0</v>
      </c>
      <c r="E361" s="196">
        <v>0</v>
      </c>
      <c r="F361" s="197">
        <v>0</v>
      </c>
      <c r="G361" s="197">
        <v>0</v>
      </c>
      <c r="H361" s="198">
        <v>0</v>
      </c>
    </row>
    <row r="362" spans="1:8" ht="18" hidden="1" customHeight="1" outlineLevel="1">
      <c r="A362" s="4" t="s">
        <v>203</v>
      </c>
      <c r="B362" s="195"/>
      <c r="C362" s="196">
        <v>5</v>
      </c>
      <c r="D362" s="196">
        <v>3</v>
      </c>
      <c r="E362" s="196">
        <v>0</v>
      </c>
      <c r="F362" s="197">
        <v>11150</v>
      </c>
      <c r="G362" s="197">
        <v>1358.88</v>
      </c>
      <c r="H362" s="198">
        <v>0</v>
      </c>
    </row>
    <row r="363" spans="1:8" ht="18" hidden="1" customHeight="1" outlineLevel="1">
      <c r="A363" s="4" t="s">
        <v>204</v>
      </c>
      <c r="B363" s="195"/>
      <c r="C363" s="196">
        <v>0</v>
      </c>
      <c r="D363" s="196">
        <v>0</v>
      </c>
      <c r="E363" s="196">
        <v>0</v>
      </c>
      <c r="F363" s="197">
        <v>0</v>
      </c>
      <c r="G363" s="197">
        <v>0</v>
      </c>
      <c r="H363" s="198">
        <v>0</v>
      </c>
    </row>
    <row r="364" spans="1:8" ht="18" hidden="1" customHeight="1" outlineLevel="1">
      <c r="A364" s="4" t="s">
        <v>205</v>
      </c>
      <c r="B364" s="195"/>
      <c r="C364" s="196">
        <v>0</v>
      </c>
      <c r="D364" s="196">
        <v>0</v>
      </c>
      <c r="E364" s="196">
        <v>0</v>
      </c>
      <c r="F364" s="197">
        <v>0</v>
      </c>
      <c r="G364" s="197">
        <v>0</v>
      </c>
      <c r="H364" s="198">
        <v>0</v>
      </c>
    </row>
    <row r="365" spans="1:8" ht="18" hidden="1" customHeight="1" outlineLevel="1">
      <c r="A365" s="4" t="s">
        <v>206</v>
      </c>
      <c r="B365" s="195"/>
      <c r="C365" s="196">
        <v>0</v>
      </c>
      <c r="D365" s="196">
        <v>0</v>
      </c>
      <c r="E365" s="196">
        <v>0</v>
      </c>
      <c r="F365" s="197">
        <v>0</v>
      </c>
      <c r="G365" s="197">
        <v>0</v>
      </c>
      <c r="H365" s="198">
        <v>0</v>
      </c>
    </row>
    <row r="366" spans="1:8" ht="18" hidden="1" customHeight="1" outlineLevel="1">
      <c r="A366" s="4" t="s">
        <v>207</v>
      </c>
      <c r="B366" s="195"/>
      <c r="C366" s="196">
        <v>0</v>
      </c>
      <c r="D366" s="196">
        <v>0</v>
      </c>
      <c r="E366" s="196">
        <v>0</v>
      </c>
      <c r="F366" s="197">
        <v>0</v>
      </c>
      <c r="G366" s="197">
        <v>0</v>
      </c>
      <c r="H366" s="198">
        <v>0</v>
      </c>
    </row>
    <row r="367" spans="1:8" ht="18" hidden="1" customHeight="1" outlineLevel="1">
      <c r="A367" s="4" t="s">
        <v>208</v>
      </c>
      <c r="B367" s="195"/>
      <c r="C367" s="196">
        <v>3</v>
      </c>
      <c r="D367" s="196">
        <v>1</v>
      </c>
      <c r="E367" s="196">
        <v>0</v>
      </c>
      <c r="F367" s="197">
        <v>45000</v>
      </c>
      <c r="G367" s="197">
        <v>3440</v>
      </c>
      <c r="H367" s="198">
        <v>0</v>
      </c>
    </row>
    <row r="368" spans="1:8" ht="18" hidden="1" customHeight="1" outlineLevel="1">
      <c r="A368" s="4" t="s">
        <v>209</v>
      </c>
      <c r="B368" s="195"/>
      <c r="C368" s="196">
        <v>1</v>
      </c>
      <c r="D368" s="196">
        <v>0</v>
      </c>
      <c r="E368" s="196">
        <v>0</v>
      </c>
      <c r="F368" s="197">
        <v>0</v>
      </c>
      <c r="G368" s="197">
        <v>0</v>
      </c>
      <c r="H368" s="198">
        <v>0</v>
      </c>
    </row>
    <row r="369" spans="1:8" ht="18" hidden="1" customHeight="1" outlineLevel="1">
      <c r="A369" s="4" t="s">
        <v>210</v>
      </c>
      <c r="B369" s="195"/>
      <c r="C369" s="196">
        <v>0</v>
      </c>
      <c r="D369" s="196">
        <v>0</v>
      </c>
      <c r="E369" s="196">
        <v>0</v>
      </c>
      <c r="F369" s="197">
        <v>0</v>
      </c>
      <c r="G369" s="197">
        <v>0</v>
      </c>
      <c r="H369" s="198">
        <v>0</v>
      </c>
    </row>
    <row r="370" spans="1:8" ht="18" hidden="1" customHeight="1" outlineLevel="1">
      <c r="A370" s="4" t="s">
        <v>211</v>
      </c>
      <c r="B370" s="195"/>
      <c r="C370" s="196">
        <v>4</v>
      </c>
      <c r="D370" s="196">
        <v>1</v>
      </c>
      <c r="E370" s="196">
        <v>0</v>
      </c>
      <c r="F370" s="197">
        <v>0</v>
      </c>
      <c r="G370" s="197">
        <v>0</v>
      </c>
      <c r="H370" s="198">
        <v>0</v>
      </c>
    </row>
    <row r="371" spans="1:8" ht="18" hidden="1" customHeight="1" outlineLevel="1">
      <c r="A371" s="4" t="s">
        <v>212</v>
      </c>
      <c r="B371" s="195"/>
      <c r="C371" s="196">
        <v>0</v>
      </c>
      <c r="D371" s="196">
        <v>0</v>
      </c>
      <c r="E371" s="196">
        <v>0</v>
      </c>
      <c r="F371" s="197">
        <v>0</v>
      </c>
      <c r="G371" s="197">
        <v>0</v>
      </c>
      <c r="H371" s="198">
        <v>0</v>
      </c>
    </row>
    <row r="372" spans="1:8" ht="18" hidden="1" customHeight="1" outlineLevel="1">
      <c r="A372" s="4" t="s">
        <v>213</v>
      </c>
      <c r="B372" s="195"/>
      <c r="C372" s="196">
        <v>0</v>
      </c>
      <c r="D372" s="196">
        <v>0</v>
      </c>
      <c r="E372" s="196">
        <v>0</v>
      </c>
      <c r="F372" s="197">
        <v>0</v>
      </c>
      <c r="G372" s="197">
        <v>0</v>
      </c>
      <c r="H372" s="198">
        <v>0</v>
      </c>
    </row>
    <row r="373" spans="1:8" ht="18" hidden="1" customHeight="1" outlineLevel="1">
      <c r="A373" s="4" t="s">
        <v>214</v>
      </c>
      <c r="B373" s="195"/>
      <c r="C373" s="196">
        <v>1</v>
      </c>
      <c r="D373" s="196">
        <v>0</v>
      </c>
      <c r="E373" s="196">
        <v>1</v>
      </c>
      <c r="F373" s="197">
        <v>0</v>
      </c>
      <c r="G373" s="197">
        <v>0</v>
      </c>
      <c r="H373" s="198">
        <v>0</v>
      </c>
    </row>
    <row r="374" spans="1:8" ht="18" hidden="1" customHeight="1" outlineLevel="1">
      <c r="A374" s="4" t="s">
        <v>348</v>
      </c>
      <c r="B374" s="195"/>
      <c r="C374" s="196">
        <v>0</v>
      </c>
      <c r="D374" s="196">
        <v>0</v>
      </c>
      <c r="E374" s="196">
        <v>0</v>
      </c>
      <c r="F374" s="197">
        <v>0</v>
      </c>
      <c r="G374" s="197">
        <v>0</v>
      </c>
      <c r="H374" s="198">
        <v>0</v>
      </c>
    </row>
    <row r="375" spans="1:8" ht="18" hidden="1" customHeight="1" outlineLevel="1">
      <c r="A375" s="4" t="s">
        <v>216</v>
      </c>
      <c r="B375" s="195"/>
      <c r="C375" s="196">
        <v>0</v>
      </c>
      <c r="D375" s="196">
        <v>0</v>
      </c>
      <c r="E375" s="196">
        <v>0</v>
      </c>
      <c r="F375" s="197">
        <v>0</v>
      </c>
      <c r="G375" s="197">
        <v>0</v>
      </c>
      <c r="H375" s="198">
        <v>0</v>
      </c>
    </row>
    <row r="376" spans="1:8" ht="18" hidden="1" customHeight="1" outlineLevel="1">
      <c r="A376" s="4" t="s">
        <v>217</v>
      </c>
      <c r="B376" s="195"/>
      <c r="C376" s="196">
        <v>0</v>
      </c>
      <c r="D376" s="196">
        <v>0</v>
      </c>
      <c r="E376" s="196">
        <v>0</v>
      </c>
      <c r="F376" s="197">
        <v>0</v>
      </c>
      <c r="G376" s="197">
        <v>0</v>
      </c>
      <c r="H376" s="198">
        <v>0</v>
      </c>
    </row>
    <row r="377" spans="1:8" ht="18" hidden="1" customHeight="1" outlineLevel="1">
      <c r="A377" s="4" t="s">
        <v>218</v>
      </c>
      <c r="B377" s="195"/>
      <c r="C377" s="196">
        <v>0</v>
      </c>
      <c r="D377" s="196">
        <v>0</v>
      </c>
      <c r="E377" s="196">
        <v>0</v>
      </c>
      <c r="F377" s="197">
        <v>0</v>
      </c>
      <c r="G377" s="197">
        <v>0</v>
      </c>
      <c r="H377" s="198">
        <v>0</v>
      </c>
    </row>
    <row r="378" spans="1:8" ht="18" hidden="1" customHeight="1" outlineLevel="1">
      <c r="A378" s="4" t="s">
        <v>219</v>
      </c>
      <c r="B378" s="195"/>
      <c r="C378" s="196">
        <v>0</v>
      </c>
      <c r="D378" s="196">
        <v>0</v>
      </c>
      <c r="E378" s="196">
        <v>0</v>
      </c>
      <c r="F378" s="197">
        <v>0</v>
      </c>
      <c r="G378" s="197">
        <v>0</v>
      </c>
      <c r="H378" s="198">
        <v>0</v>
      </c>
    </row>
    <row r="379" spans="1:8" ht="18" hidden="1" customHeight="1" outlineLevel="1">
      <c r="A379" s="4" t="s">
        <v>220</v>
      </c>
      <c r="B379" s="195"/>
      <c r="C379" s="196">
        <v>0</v>
      </c>
      <c r="D379" s="196">
        <v>0</v>
      </c>
      <c r="E379" s="196">
        <v>0</v>
      </c>
      <c r="F379" s="197">
        <v>0</v>
      </c>
      <c r="G379" s="197">
        <v>0</v>
      </c>
      <c r="H379" s="198">
        <v>0</v>
      </c>
    </row>
    <row r="380" spans="1:8" ht="18" hidden="1" customHeight="1" outlineLevel="1">
      <c r="A380" s="4" t="s">
        <v>349</v>
      </c>
      <c r="B380" s="195"/>
      <c r="C380" s="196">
        <v>0</v>
      </c>
      <c r="D380" s="196">
        <v>0</v>
      </c>
      <c r="E380" s="196">
        <v>0</v>
      </c>
      <c r="F380" s="197">
        <v>0</v>
      </c>
      <c r="G380" s="197">
        <v>0</v>
      </c>
      <c r="H380" s="198">
        <v>0</v>
      </c>
    </row>
    <row r="381" spans="1:8" ht="18" hidden="1" customHeight="1" outlineLevel="1">
      <c r="A381" s="4" t="s">
        <v>222</v>
      </c>
      <c r="B381" s="195"/>
      <c r="C381" s="196">
        <v>0</v>
      </c>
      <c r="D381" s="196">
        <v>0</v>
      </c>
      <c r="E381" s="196">
        <v>0</v>
      </c>
      <c r="F381" s="197">
        <v>0</v>
      </c>
      <c r="G381" s="197">
        <v>0</v>
      </c>
      <c r="H381" s="198">
        <v>0</v>
      </c>
    </row>
    <row r="382" spans="1:8" ht="18" hidden="1" customHeight="1" outlineLevel="1">
      <c r="A382" s="4" t="s">
        <v>223</v>
      </c>
      <c r="B382" s="195"/>
      <c r="C382" s="196">
        <v>0</v>
      </c>
      <c r="D382" s="196">
        <v>0</v>
      </c>
      <c r="E382" s="196">
        <v>0</v>
      </c>
      <c r="F382" s="197">
        <v>0</v>
      </c>
      <c r="G382" s="197">
        <v>0</v>
      </c>
      <c r="H382" s="198">
        <v>0</v>
      </c>
    </row>
    <row r="383" spans="1:8" ht="18" hidden="1" customHeight="1" outlineLevel="1">
      <c r="A383" s="4" t="s">
        <v>224</v>
      </c>
      <c r="B383" s="195"/>
      <c r="C383" s="196">
        <v>0</v>
      </c>
      <c r="D383" s="196">
        <v>0</v>
      </c>
      <c r="E383" s="196">
        <v>0</v>
      </c>
      <c r="F383" s="197">
        <v>0</v>
      </c>
      <c r="G383" s="197">
        <v>0</v>
      </c>
      <c r="H383" s="198">
        <v>0</v>
      </c>
    </row>
    <row r="384" spans="1:8" ht="18" hidden="1" customHeight="1" outlineLevel="1">
      <c r="A384" s="4" t="s">
        <v>225</v>
      </c>
      <c r="B384" s="195"/>
      <c r="C384" s="196">
        <v>0</v>
      </c>
      <c r="D384" s="196">
        <v>0</v>
      </c>
      <c r="E384" s="196">
        <v>0</v>
      </c>
      <c r="F384" s="197">
        <v>0</v>
      </c>
      <c r="G384" s="197">
        <v>0</v>
      </c>
      <c r="H384" s="198">
        <v>0</v>
      </c>
    </row>
    <row r="385" spans="1:8" ht="18" customHeight="1" collapsed="1">
      <c r="A385" s="4"/>
      <c r="B385" s="195" t="s">
        <v>364</v>
      </c>
      <c r="C385" s="199">
        <f t="shared" ref="C385:H385" si="14">SUM(C361:C384)</f>
        <v>14</v>
      </c>
      <c r="D385" s="199">
        <f t="shared" si="14"/>
        <v>5</v>
      </c>
      <c r="E385" s="199">
        <f t="shared" si="14"/>
        <v>1</v>
      </c>
      <c r="F385" s="200">
        <f t="shared" si="14"/>
        <v>56150</v>
      </c>
      <c r="G385" s="200">
        <f t="shared" si="14"/>
        <v>4798.88</v>
      </c>
      <c r="H385" s="201">
        <f t="shared" si="14"/>
        <v>0</v>
      </c>
    </row>
    <row r="386" spans="1:8" ht="18" hidden="1" customHeight="1" outlineLevel="1">
      <c r="A386" s="4" t="s">
        <v>272</v>
      </c>
      <c r="B386" s="195"/>
      <c r="C386" s="196">
        <v>0</v>
      </c>
      <c r="D386" s="196">
        <v>0</v>
      </c>
      <c r="E386" s="196">
        <v>0</v>
      </c>
      <c r="F386" s="197">
        <v>0</v>
      </c>
      <c r="G386" s="197">
        <v>0</v>
      </c>
      <c r="H386" s="198">
        <v>0</v>
      </c>
    </row>
    <row r="387" spans="1:8" ht="18" hidden="1" customHeight="1" outlineLevel="1">
      <c r="A387" s="4" t="s">
        <v>203</v>
      </c>
      <c r="B387" s="195"/>
      <c r="C387" s="196">
        <v>0</v>
      </c>
      <c r="D387" s="196">
        <v>0</v>
      </c>
      <c r="E387" s="196">
        <v>0</v>
      </c>
      <c r="F387" s="197">
        <v>0</v>
      </c>
      <c r="G387" s="197">
        <v>0</v>
      </c>
      <c r="H387" s="198">
        <v>0</v>
      </c>
    </row>
    <row r="388" spans="1:8" ht="18" hidden="1" customHeight="1" outlineLevel="1">
      <c r="A388" s="4" t="s">
        <v>204</v>
      </c>
      <c r="B388" s="195"/>
      <c r="C388" s="196">
        <v>0</v>
      </c>
      <c r="D388" s="196">
        <v>0</v>
      </c>
      <c r="E388" s="196">
        <v>0</v>
      </c>
      <c r="F388" s="197">
        <v>0</v>
      </c>
      <c r="G388" s="197">
        <v>0</v>
      </c>
      <c r="H388" s="198">
        <v>0</v>
      </c>
    </row>
    <row r="389" spans="1:8" ht="18" hidden="1" customHeight="1" outlineLevel="1">
      <c r="A389" s="4" t="s">
        <v>205</v>
      </c>
      <c r="B389" s="195"/>
      <c r="C389" s="196">
        <v>0</v>
      </c>
      <c r="D389" s="196">
        <v>0</v>
      </c>
      <c r="E389" s="196">
        <v>0</v>
      </c>
      <c r="F389" s="197">
        <v>0</v>
      </c>
      <c r="G389" s="197">
        <v>0</v>
      </c>
      <c r="H389" s="198">
        <v>0</v>
      </c>
    </row>
    <row r="390" spans="1:8" ht="18" hidden="1" customHeight="1" outlineLevel="1">
      <c r="A390" s="4" t="s">
        <v>206</v>
      </c>
      <c r="B390" s="195"/>
      <c r="C390" s="196">
        <v>0</v>
      </c>
      <c r="D390" s="196">
        <v>0</v>
      </c>
      <c r="E390" s="196">
        <v>0</v>
      </c>
      <c r="F390" s="197">
        <v>0</v>
      </c>
      <c r="G390" s="197">
        <v>0</v>
      </c>
      <c r="H390" s="198">
        <v>0</v>
      </c>
    </row>
    <row r="391" spans="1:8" ht="18" hidden="1" customHeight="1" outlineLevel="1">
      <c r="A391" s="4" t="s">
        <v>207</v>
      </c>
      <c r="B391" s="195"/>
      <c r="C391" s="196">
        <v>0</v>
      </c>
      <c r="D391" s="196">
        <v>0</v>
      </c>
      <c r="E391" s="196">
        <v>0</v>
      </c>
      <c r="F391" s="197">
        <v>0</v>
      </c>
      <c r="G391" s="197">
        <v>0</v>
      </c>
      <c r="H391" s="198">
        <v>0</v>
      </c>
    </row>
    <row r="392" spans="1:8" ht="18" hidden="1" customHeight="1" outlineLevel="1">
      <c r="A392" s="4" t="s">
        <v>208</v>
      </c>
      <c r="B392" s="195"/>
      <c r="C392" s="196">
        <v>0</v>
      </c>
      <c r="D392" s="196">
        <v>0</v>
      </c>
      <c r="E392" s="196">
        <v>0</v>
      </c>
      <c r="F392" s="197">
        <v>0</v>
      </c>
      <c r="G392" s="197">
        <v>0</v>
      </c>
      <c r="H392" s="198">
        <v>0</v>
      </c>
    </row>
    <row r="393" spans="1:8" ht="18" hidden="1" customHeight="1" outlineLevel="1">
      <c r="A393" s="4" t="s">
        <v>209</v>
      </c>
      <c r="B393" s="195"/>
      <c r="C393" s="196">
        <v>0</v>
      </c>
      <c r="D393" s="196">
        <v>0</v>
      </c>
      <c r="E393" s="196">
        <v>0</v>
      </c>
      <c r="F393" s="197">
        <v>0</v>
      </c>
      <c r="G393" s="197">
        <v>0</v>
      </c>
      <c r="H393" s="198">
        <v>0</v>
      </c>
    </row>
    <row r="394" spans="1:8" ht="18" hidden="1" customHeight="1" outlineLevel="1">
      <c r="A394" s="4" t="s">
        <v>210</v>
      </c>
      <c r="B394" s="195"/>
      <c r="C394" s="196">
        <v>0</v>
      </c>
      <c r="D394" s="196">
        <v>0</v>
      </c>
      <c r="E394" s="196">
        <v>0</v>
      </c>
      <c r="F394" s="197">
        <v>0</v>
      </c>
      <c r="G394" s="197">
        <v>0</v>
      </c>
      <c r="H394" s="198">
        <v>0</v>
      </c>
    </row>
    <row r="395" spans="1:8" ht="18" hidden="1" customHeight="1" outlineLevel="1">
      <c r="A395" s="4" t="s">
        <v>211</v>
      </c>
      <c r="B395" s="195"/>
      <c r="C395" s="196">
        <v>0</v>
      </c>
      <c r="D395" s="196">
        <v>0</v>
      </c>
      <c r="E395" s="196">
        <v>0</v>
      </c>
      <c r="F395" s="197">
        <v>132763</v>
      </c>
      <c r="G395" s="197">
        <v>6200</v>
      </c>
      <c r="H395" s="198">
        <v>0</v>
      </c>
    </row>
    <row r="396" spans="1:8" ht="18" hidden="1" customHeight="1" outlineLevel="1">
      <c r="A396" s="4" t="s">
        <v>212</v>
      </c>
      <c r="B396" s="195"/>
      <c r="C396" s="196">
        <v>0</v>
      </c>
      <c r="D396" s="196">
        <v>0</v>
      </c>
      <c r="E396" s="196">
        <v>0</v>
      </c>
      <c r="F396" s="197">
        <v>0</v>
      </c>
      <c r="G396" s="197">
        <v>0</v>
      </c>
      <c r="H396" s="198">
        <v>0</v>
      </c>
    </row>
    <row r="397" spans="1:8" ht="18" hidden="1" customHeight="1" outlineLevel="1">
      <c r="A397" s="4" t="s">
        <v>213</v>
      </c>
      <c r="B397" s="195"/>
      <c r="C397" s="196">
        <v>0</v>
      </c>
      <c r="D397" s="196">
        <v>0</v>
      </c>
      <c r="E397" s="196">
        <v>0</v>
      </c>
      <c r="F397" s="197">
        <v>0</v>
      </c>
      <c r="G397" s="197">
        <v>3807.94</v>
      </c>
      <c r="H397" s="198">
        <v>0</v>
      </c>
    </row>
    <row r="398" spans="1:8" ht="18" hidden="1" customHeight="1" outlineLevel="1">
      <c r="A398" s="4" t="s">
        <v>214</v>
      </c>
      <c r="B398" s="195"/>
      <c r="C398" s="196">
        <v>0</v>
      </c>
      <c r="D398" s="196">
        <v>0</v>
      </c>
      <c r="E398" s="196">
        <v>0</v>
      </c>
      <c r="F398" s="197">
        <v>0</v>
      </c>
      <c r="G398" s="197">
        <v>0</v>
      </c>
      <c r="H398" s="198">
        <v>0</v>
      </c>
    </row>
    <row r="399" spans="1:8" ht="18" hidden="1" customHeight="1" outlineLevel="1">
      <c r="A399" s="4" t="s">
        <v>348</v>
      </c>
      <c r="B399" s="195"/>
      <c r="C399" s="196">
        <v>0</v>
      </c>
      <c r="D399" s="196">
        <v>0</v>
      </c>
      <c r="E399" s="196">
        <v>0</v>
      </c>
      <c r="F399" s="197">
        <v>0</v>
      </c>
      <c r="G399" s="197">
        <v>0</v>
      </c>
      <c r="H399" s="198">
        <v>0</v>
      </c>
    </row>
    <row r="400" spans="1:8" ht="18" hidden="1" customHeight="1" outlineLevel="1">
      <c r="A400" s="4" t="s">
        <v>216</v>
      </c>
      <c r="B400" s="195"/>
      <c r="C400" s="196">
        <v>0</v>
      </c>
      <c r="D400" s="196">
        <v>0</v>
      </c>
      <c r="E400" s="196">
        <v>0</v>
      </c>
      <c r="F400" s="197">
        <v>0</v>
      </c>
      <c r="G400" s="197">
        <v>0</v>
      </c>
      <c r="H400" s="198">
        <v>0</v>
      </c>
    </row>
    <row r="401" spans="1:8" ht="18" hidden="1" customHeight="1" outlineLevel="1">
      <c r="A401" s="4" t="s">
        <v>217</v>
      </c>
      <c r="B401" s="195"/>
      <c r="C401" s="196">
        <v>0</v>
      </c>
      <c r="D401" s="196">
        <v>0</v>
      </c>
      <c r="E401" s="196">
        <v>0</v>
      </c>
      <c r="F401" s="197">
        <v>0</v>
      </c>
      <c r="G401" s="197">
        <v>0</v>
      </c>
      <c r="H401" s="198">
        <v>0</v>
      </c>
    </row>
    <row r="402" spans="1:8" ht="18" hidden="1" customHeight="1" outlineLevel="1">
      <c r="A402" s="4" t="s">
        <v>218</v>
      </c>
      <c r="B402" s="195"/>
      <c r="C402" s="196">
        <v>0</v>
      </c>
      <c r="D402" s="196">
        <v>0</v>
      </c>
      <c r="E402" s="196">
        <v>0</v>
      </c>
      <c r="F402" s="197">
        <v>0</v>
      </c>
      <c r="G402" s="197">
        <v>0</v>
      </c>
      <c r="H402" s="198">
        <v>0</v>
      </c>
    </row>
    <row r="403" spans="1:8" ht="18" hidden="1" customHeight="1" outlineLevel="1">
      <c r="A403" s="4" t="s">
        <v>219</v>
      </c>
      <c r="B403" s="195"/>
      <c r="C403" s="196">
        <v>0</v>
      </c>
      <c r="D403" s="196">
        <v>0</v>
      </c>
      <c r="E403" s="196">
        <v>0</v>
      </c>
      <c r="F403" s="197">
        <v>0</v>
      </c>
      <c r="G403" s="197">
        <v>0</v>
      </c>
      <c r="H403" s="198">
        <v>0</v>
      </c>
    </row>
    <row r="404" spans="1:8" ht="18" hidden="1" customHeight="1" outlineLevel="1">
      <c r="A404" s="4" t="s">
        <v>220</v>
      </c>
      <c r="B404" s="195"/>
      <c r="C404" s="196">
        <v>0</v>
      </c>
      <c r="D404" s="196">
        <v>0</v>
      </c>
      <c r="E404" s="196">
        <v>0</v>
      </c>
      <c r="F404" s="197">
        <v>0</v>
      </c>
      <c r="G404" s="197">
        <v>0</v>
      </c>
      <c r="H404" s="198">
        <v>0</v>
      </c>
    </row>
    <row r="405" spans="1:8" ht="18" hidden="1" customHeight="1" outlineLevel="1">
      <c r="A405" s="4" t="s">
        <v>349</v>
      </c>
      <c r="B405" s="195"/>
      <c r="C405" s="196">
        <v>0</v>
      </c>
      <c r="D405" s="196">
        <v>0</v>
      </c>
      <c r="E405" s="196">
        <v>0</v>
      </c>
      <c r="F405" s="197">
        <v>0</v>
      </c>
      <c r="G405" s="197">
        <v>0</v>
      </c>
      <c r="H405" s="198">
        <v>0</v>
      </c>
    </row>
    <row r="406" spans="1:8" ht="18" hidden="1" customHeight="1" outlineLevel="1">
      <c r="A406" s="4" t="s">
        <v>222</v>
      </c>
      <c r="B406" s="195"/>
      <c r="C406" s="196">
        <v>0</v>
      </c>
      <c r="D406" s="196">
        <v>0</v>
      </c>
      <c r="E406" s="196">
        <v>0</v>
      </c>
      <c r="F406" s="197">
        <v>0</v>
      </c>
      <c r="G406" s="197">
        <v>0</v>
      </c>
      <c r="H406" s="198">
        <v>0</v>
      </c>
    </row>
    <row r="407" spans="1:8" ht="18" hidden="1" customHeight="1" outlineLevel="1">
      <c r="A407" s="4" t="s">
        <v>223</v>
      </c>
      <c r="B407" s="195"/>
      <c r="C407" s="196">
        <v>0</v>
      </c>
      <c r="D407" s="196">
        <v>0</v>
      </c>
      <c r="E407" s="196">
        <v>0</v>
      </c>
      <c r="F407" s="197">
        <v>0</v>
      </c>
      <c r="G407" s="197">
        <v>0</v>
      </c>
      <c r="H407" s="198">
        <v>0</v>
      </c>
    </row>
    <row r="408" spans="1:8" ht="18" hidden="1" customHeight="1" outlineLevel="1">
      <c r="A408" s="4" t="s">
        <v>224</v>
      </c>
      <c r="B408" s="195"/>
      <c r="C408" s="196">
        <v>0</v>
      </c>
      <c r="D408" s="196">
        <v>0</v>
      </c>
      <c r="E408" s="196">
        <v>0</v>
      </c>
      <c r="F408" s="197">
        <v>0</v>
      </c>
      <c r="G408" s="197">
        <v>0</v>
      </c>
      <c r="H408" s="198">
        <v>0</v>
      </c>
    </row>
    <row r="409" spans="1:8" ht="18" hidden="1" customHeight="1" outlineLevel="1">
      <c r="A409" s="4" t="s">
        <v>225</v>
      </c>
      <c r="B409" s="195"/>
      <c r="C409" s="196">
        <v>0</v>
      </c>
      <c r="D409" s="196">
        <v>0</v>
      </c>
      <c r="E409" s="196">
        <v>0</v>
      </c>
      <c r="F409" s="197">
        <v>0</v>
      </c>
      <c r="G409" s="197">
        <v>0</v>
      </c>
      <c r="H409" s="198">
        <v>0</v>
      </c>
    </row>
    <row r="410" spans="1:8" ht="18" customHeight="1" collapsed="1">
      <c r="A410" s="4"/>
      <c r="B410" s="195" t="s">
        <v>365</v>
      </c>
      <c r="C410" s="199">
        <f t="shared" ref="C410:H410" si="15">SUM(C386:C409)</f>
        <v>0</v>
      </c>
      <c r="D410" s="199">
        <f t="shared" si="15"/>
        <v>0</v>
      </c>
      <c r="E410" s="199">
        <f t="shared" si="15"/>
        <v>0</v>
      </c>
      <c r="F410" s="200">
        <f t="shared" si="15"/>
        <v>132763</v>
      </c>
      <c r="G410" s="200">
        <f t="shared" si="15"/>
        <v>10007.94</v>
      </c>
      <c r="H410" s="201">
        <f t="shared" si="15"/>
        <v>0</v>
      </c>
    </row>
    <row r="411" spans="1:8" ht="18" hidden="1" customHeight="1" outlineLevel="1">
      <c r="A411" s="4" t="s">
        <v>272</v>
      </c>
      <c r="B411" s="195"/>
      <c r="C411" s="199">
        <v>0</v>
      </c>
      <c r="D411" s="199">
        <v>0</v>
      </c>
      <c r="E411" s="199">
        <v>0</v>
      </c>
      <c r="F411" s="200">
        <v>0</v>
      </c>
      <c r="G411" s="200">
        <v>0</v>
      </c>
      <c r="H411" s="201">
        <v>0</v>
      </c>
    </row>
    <row r="412" spans="1:8" ht="18" hidden="1" customHeight="1" outlineLevel="1">
      <c r="A412" s="4" t="s">
        <v>203</v>
      </c>
      <c r="B412" s="195"/>
      <c r="C412" s="199">
        <v>0</v>
      </c>
      <c r="D412" s="199">
        <v>0</v>
      </c>
      <c r="E412" s="199">
        <v>0</v>
      </c>
      <c r="F412" s="200">
        <v>0</v>
      </c>
      <c r="G412" s="200">
        <v>0</v>
      </c>
      <c r="H412" s="201">
        <v>0</v>
      </c>
    </row>
    <row r="413" spans="1:8" ht="18" hidden="1" customHeight="1" outlineLevel="1">
      <c r="A413" s="4" t="s">
        <v>204</v>
      </c>
      <c r="B413" s="195"/>
      <c r="C413" s="199">
        <v>0</v>
      </c>
      <c r="D413" s="199">
        <v>0</v>
      </c>
      <c r="E413" s="199">
        <v>0</v>
      </c>
      <c r="F413" s="200">
        <v>0</v>
      </c>
      <c r="G413" s="200">
        <v>0</v>
      </c>
      <c r="H413" s="201">
        <v>0</v>
      </c>
    </row>
    <row r="414" spans="1:8" ht="18" hidden="1" customHeight="1" outlineLevel="1">
      <c r="A414" s="4" t="s">
        <v>205</v>
      </c>
      <c r="B414" s="195"/>
      <c r="C414" s="199">
        <v>0</v>
      </c>
      <c r="D414" s="199">
        <v>0</v>
      </c>
      <c r="E414" s="199">
        <v>0</v>
      </c>
      <c r="F414" s="200">
        <v>0</v>
      </c>
      <c r="G414" s="200">
        <v>0</v>
      </c>
      <c r="H414" s="201">
        <v>0</v>
      </c>
    </row>
    <row r="415" spans="1:8" ht="18" hidden="1" customHeight="1" outlineLevel="1">
      <c r="A415" s="4" t="s">
        <v>206</v>
      </c>
      <c r="B415" s="195"/>
      <c r="C415" s="199">
        <v>0</v>
      </c>
      <c r="D415" s="199">
        <v>0</v>
      </c>
      <c r="E415" s="199">
        <v>0</v>
      </c>
      <c r="F415" s="200">
        <v>0</v>
      </c>
      <c r="G415" s="200">
        <v>0</v>
      </c>
      <c r="H415" s="201">
        <v>0</v>
      </c>
    </row>
    <row r="416" spans="1:8" ht="18" hidden="1" customHeight="1" outlineLevel="1">
      <c r="A416" s="4" t="s">
        <v>207</v>
      </c>
      <c r="B416" s="195"/>
      <c r="C416" s="199">
        <v>0</v>
      </c>
      <c r="D416" s="199">
        <v>0</v>
      </c>
      <c r="E416" s="199">
        <v>0</v>
      </c>
      <c r="F416" s="200">
        <v>0</v>
      </c>
      <c r="G416" s="200">
        <v>0</v>
      </c>
      <c r="H416" s="201">
        <v>0</v>
      </c>
    </row>
    <row r="417" spans="1:8" ht="18" hidden="1" customHeight="1" outlineLevel="1">
      <c r="A417" s="4" t="s">
        <v>208</v>
      </c>
      <c r="B417" s="195"/>
      <c r="C417" s="199">
        <v>0</v>
      </c>
      <c r="D417" s="199">
        <v>0</v>
      </c>
      <c r="E417" s="199">
        <v>0</v>
      </c>
      <c r="F417" s="200">
        <v>0</v>
      </c>
      <c r="G417" s="200">
        <v>0</v>
      </c>
      <c r="H417" s="201">
        <v>0</v>
      </c>
    </row>
    <row r="418" spans="1:8" ht="18" hidden="1" customHeight="1" outlineLevel="1">
      <c r="A418" s="4" t="s">
        <v>209</v>
      </c>
      <c r="B418" s="195"/>
      <c r="C418" s="199">
        <v>0</v>
      </c>
      <c r="D418" s="199">
        <v>0</v>
      </c>
      <c r="E418" s="199">
        <v>0</v>
      </c>
      <c r="F418" s="200">
        <v>0</v>
      </c>
      <c r="G418" s="200">
        <v>0</v>
      </c>
      <c r="H418" s="201">
        <v>0</v>
      </c>
    </row>
    <row r="419" spans="1:8" ht="18" hidden="1" customHeight="1" outlineLevel="1">
      <c r="A419" s="4" t="s">
        <v>210</v>
      </c>
      <c r="B419" s="195"/>
      <c r="C419" s="199">
        <v>0</v>
      </c>
      <c r="D419" s="199">
        <v>0</v>
      </c>
      <c r="E419" s="199">
        <v>0</v>
      </c>
      <c r="F419" s="200">
        <v>0</v>
      </c>
      <c r="G419" s="200">
        <v>0</v>
      </c>
      <c r="H419" s="201">
        <v>0</v>
      </c>
    </row>
    <row r="420" spans="1:8" ht="18" hidden="1" customHeight="1" outlineLevel="1">
      <c r="A420" s="4" t="s">
        <v>211</v>
      </c>
      <c r="B420" s="195"/>
      <c r="C420" s="199">
        <v>1</v>
      </c>
      <c r="D420" s="199">
        <v>1</v>
      </c>
      <c r="E420" s="199">
        <v>0</v>
      </c>
      <c r="F420" s="200">
        <v>0</v>
      </c>
      <c r="G420" s="200">
        <v>5559.04</v>
      </c>
      <c r="H420" s="201">
        <v>0</v>
      </c>
    </row>
    <row r="421" spans="1:8" ht="18" hidden="1" customHeight="1" outlineLevel="1">
      <c r="A421" s="4" t="s">
        <v>212</v>
      </c>
      <c r="B421" s="195"/>
      <c r="C421" s="199">
        <v>0</v>
      </c>
      <c r="D421" s="199">
        <v>0</v>
      </c>
      <c r="E421" s="199">
        <v>0</v>
      </c>
      <c r="F421" s="200">
        <v>0</v>
      </c>
      <c r="G421" s="200">
        <v>0</v>
      </c>
      <c r="H421" s="201">
        <v>0</v>
      </c>
    </row>
    <row r="422" spans="1:8" ht="18" hidden="1" customHeight="1" outlineLevel="1">
      <c r="A422" s="4" t="s">
        <v>213</v>
      </c>
      <c r="B422" s="195"/>
      <c r="C422" s="199">
        <v>0</v>
      </c>
      <c r="D422" s="199">
        <v>0</v>
      </c>
      <c r="E422" s="199">
        <v>0</v>
      </c>
      <c r="F422" s="200">
        <v>0</v>
      </c>
      <c r="G422" s="200">
        <v>0</v>
      </c>
      <c r="H422" s="201">
        <v>0</v>
      </c>
    </row>
    <row r="423" spans="1:8" ht="18" hidden="1" customHeight="1" outlineLevel="1">
      <c r="A423" s="4" t="s">
        <v>214</v>
      </c>
      <c r="B423" s="195"/>
      <c r="C423" s="199">
        <v>0</v>
      </c>
      <c r="D423" s="199">
        <v>0</v>
      </c>
      <c r="E423" s="199">
        <v>0</v>
      </c>
      <c r="F423" s="200">
        <v>0</v>
      </c>
      <c r="G423" s="200">
        <v>0</v>
      </c>
      <c r="H423" s="201">
        <v>0</v>
      </c>
    </row>
    <row r="424" spans="1:8" ht="18" hidden="1" customHeight="1" outlineLevel="1">
      <c r="A424" s="4" t="s">
        <v>348</v>
      </c>
      <c r="B424" s="195"/>
      <c r="C424" s="199">
        <v>0</v>
      </c>
      <c r="D424" s="199">
        <v>0</v>
      </c>
      <c r="E424" s="199">
        <v>0</v>
      </c>
      <c r="F424" s="200">
        <v>0</v>
      </c>
      <c r="G424" s="200">
        <v>0</v>
      </c>
      <c r="H424" s="201">
        <v>0</v>
      </c>
    </row>
    <row r="425" spans="1:8" ht="18" hidden="1" customHeight="1" outlineLevel="1">
      <c r="A425" s="4" t="s">
        <v>216</v>
      </c>
      <c r="B425" s="195"/>
      <c r="C425" s="199">
        <v>0</v>
      </c>
      <c r="D425" s="199">
        <v>0</v>
      </c>
      <c r="E425" s="199">
        <v>0</v>
      </c>
      <c r="F425" s="200">
        <v>0</v>
      </c>
      <c r="G425" s="200">
        <v>0</v>
      </c>
      <c r="H425" s="201">
        <v>0</v>
      </c>
    </row>
    <row r="426" spans="1:8" ht="18" hidden="1" customHeight="1" outlineLevel="1">
      <c r="A426" s="4" t="s">
        <v>217</v>
      </c>
      <c r="B426" s="195"/>
      <c r="C426" s="199">
        <v>0</v>
      </c>
      <c r="D426" s="199">
        <v>0</v>
      </c>
      <c r="E426" s="199">
        <v>0</v>
      </c>
      <c r="F426" s="200">
        <v>0</v>
      </c>
      <c r="G426" s="200">
        <v>0</v>
      </c>
      <c r="H426" s="201">
        <v>0</v>
      </c>
    </row>
    <row r="427" spans="1:8" ht="18" hidden="1" customHeight="1" outlineLevel="1">
      <c r="A427" s="4" t="s">
        <v>218</v>
      </c>
      <c r="B427" s="195"/>
      <c r="C427" s="199">
        <v>0</v>
      </c>
      <c r="D427" s="199">
        <v>0</v>
      </c>
      <c r="E427" s="199">
        <v>0</v>
      </c>
      <c r="F427" s="200">
        <v>0</v>
      </c>
      <c r="G427" s="200">
        <v>0</v>
      </c>
      <c r="H427" s="201">
        <v>0</v>
      </c>
    </row>
    <row r="428" spans="1:8" ht="18" hidden="1" customHeight="1" outlineLevel="1">
      <c r="A428" s="4" t="s">
        <v>219</v>
      </c>
      <c r="B428" s="195"/>
      <c r="C428" s="199">
        <v>0</v>
      </c>
      <c r="D428" s="199">
        <v>0</v>
      </c>
      <c r="E428" s="199">
        <v>0</v>
      </c>
      <c r="F428" s="200">
        <v>0</v>
      </c>
      <c r="G428" s="200">
        <v>0</v>
      </c>
      <c r="H428" s="201">
        <v>0</v>
      </c>
    </row>
    <row r="429" spans="1:8" ht="18" hidden="1" customHeight="1" outlineLevel="1">
      <c r="A429" s="4" t="s">
        <v>220</v>
      </c>
      <c r="B429" s="195"/>
      <c r="C429" s="199">
        <v>0</v>
      </c>
      <c r="D429" s="199">
        <v>0</v>
      </c>
      <c r="E429" s="199">
        <v>0</v>
      </c>
      <c r="F429" s="200">
        <v>0</v>
      </c>
      <c r="G429" s="200">
        <v>0</v>
      </c>
      <c r="H429" s="201">
        <v>0</v>
      </c>
    </row>
    <row r="430" spans="1:8" ht="18" hidden="1" customHeight="1" outlineLevel="1">
      <c r="A430" s="4" t="s">
        <v>349</v>
      </c>
      <c r="B430" s="195"/>
      <c r="C430" s="199">
        <v>0</v>
      </c>
      <c r="D430" s="199">
        <v>0</v>
      </c>
      <c r="E430" s="199">
        <v>0</v>
      </c>
      <c r="F430" s="200">
        <v>0</v>
      </c>
      <c r="G430" s="200">
        <v>0</v>
      </c>
      <c r="H430" s="201">
        <v>0</v>
      </c>
    </row>
    <row r="431" spans="1:8" ht="18" hidden="1" customHeight="1" outlineLevel="1">
      <c r="A431" s="4" t="s">
        <v>222</v>
      </c>
      <c r="B431" s="195"/>
      <c r="C431" s="199">
        <v>0</v>
      </c>
      <c r="D431" s="199">
        <v>0</v>
      </c>
      <c r="E431" s="199">
        <v>0</v>
      </c>
      <c r="F431" s="200">
        <v>0</v>
      </c>
      <c r="G431" s="200">
        <v>0</v>
      </c>
      <c r="H431" s="201">
        <v>0</v>
      </c>
    </row>
    <row r="432" spans="1:8" ht="18" hidden="1" customHeight="1" outlineLevel="1">
      <c r="A432" s="4" t="s">
        <v>223</v>
      </c>
      <c r="B432" s="195"/>
      <c r="C432" s="199">
        <v>0</v>
      </c>
      <c r="D432" s="199">
        <v>0</v>
      </c>
      <c r="E432" s="199">
        <v>0</v>
      </c>
      <c r="F432" s="200">
        <v>0</v>
      </c>
      <c r="G432" s="200">
        <v>0</v>
      </c>
      <c r="H432" s="201">
        <v>0</v>
      </c>
    </row>
    <row r="433" spans="1:8" ht="18" hidden="1" customHeight="1" outlineLevel="1">
      <c r="A433" s="4" t="s">
        <v>224</v>
      </c>
      <c r="B433" s="195"/>
      <c r="C433" s="199">
        <v>0</v>
      </c>
      <c r="D433" s="199">
        <v>0</v>
      </c>
      <c r="E433" s="199">
        <v>0</v>
      </c>
      <c r="F433" s="200">
        <v>0</v>
      </c>
      <c r="G433" s="200">
        <v>0</v>
      </c>
      <c r="H433" s="201">
        <v>0</v>
      </c>
    </row>
    <row r="434" spans="1:8" ht="18" hidden="1" customHeight="1" outlineLevel="1">
      <c r="A434" s="4" t="s">
        <v>225</v>
      </c>
      <c r="B434" s="195"/>
      <c r="C434" s="199">
        <v>0</v>
      </c>
      <c r="D434" s="199">
        <v>0</v>
      </c>
      <c r="E434" s="199">
        <v>0</v>
      </c>
      <c r="F434" s="200">
        <v>0</v>
      </c>
      <c r="G434" s="200">
        <v>0</v>
      </c>
      <c r="H434" s="201">
        <v>0</v>
      </c>
    </row>
    <row r="435" spans="1:8" ht="18" customHeight="1" collapsed="1">
      <c r="A435" s="4"/>
      <c r="B435" s="195" t="s">
        <v>366</v>
      </c>
      <c r="C435" s="199">
        <f t="shared" ref="C435:H435" si="16">SUM(C411:C434)</f>
        <v>1</v>
      </c>
      <c r="D435" s="199">
        <f t="shared" si="16"/>
        <v>1</v>
      </c>
      <c r="E435" s="199">
        <f t="shared" si="16"/>
        <v>0</v>
      </c>
      <c r="F435" s="200">
        <f t="shared" si="16"/>
        <v>0</v>
      </c>
      <c r="G435" s="200">
        <f t="shared" si="16"/>
        <v>5559.04</v>
      </c>
      <c r="H435" s="202">
        <f t="shared" si="16"/>
        <v>0</v>
      </c>
    </row>
    <row r="436" spans="1:8" ht="18" hidden="1" customHeight="1" outlineLevel="1">
      <c r="A436" s="4" t="s">
        <v>272</v>
      </c>
      <c r="B436" s="195"/>
      <c r="C436" s="199">
        <v>0</v>
      </c>
      <c r="D436" s="199">
        <v>0</v>
      </c>
      <c r="E436" s="199">
        <v>0</v>
      </c>
      <c r="F436" s="200">
        <v>0</v>
      </c>
      <c r="G436" s="200">
        <v>0</v>
      </c>
      <c r="H436" s="201">
        <v>0</v>
      </c>
    </row>
    <row r="437" spans="1:8" ht="18" hidden="1" customHeight="1" outlineLevel="1">
      <c r="A437" s="4" t="s">
        <v>203</v>
      </c>
      <c r="B437" s="195"/>
      <c r="C437" s="199">
        <v>1</v>
      </c>
      <c r="D437" s="199">
        <v>0</v>
      </c>
      <c r="E437" s="199">
        <v>0</v>
      </c>
      <c r="F437" s="200">
        <v>0</v>
      </c>
      <c r="G437" s="200">
        <v>0</v>
      </c>
      <c r="H437" s="201">
        <v>0</v>
      </c>
    </row>
    <row r="438" spans="1:8" ht="18" hidden="1" customHeight="1" outlineLevel="1">
      <c r="A438" s="4" t="s">
        <v>204</v>
      </c>
      <c r="B438" s="195"/>
      <c r="C438" s="199">
        <v>0</v>
      </c>
      <c r="D438" s="199">
        <v>0</v>
      </c>
      <c r="E438" s="199">
        <v>0</v>
      </c>
      <c r="F438" s="200">
        <v>0</v>
      </c>
      <c r="G438" s="200">
        <v>0</v>
      </c>
      <c r="H438" s="201">
        <v>0</v>
      </c>
    </row>
    <row r="439" spans="1:8" ht="18" hidden="1" customHeight="1" outlineLevel="1">
      <c r="A439" s="4" t="s">
        <v>205</v>
      </c>
      <c r="B439" s="195"/>
      <c r="C439" s="199">
        <v>0</v>
      </c>
      <c r="D439" s="199">
        <v>0</v>
      </c>
      <c r="E439" s="199">
        <v>0</v>
      </c>
      <c r="F439" s="200">
        <v>0</v>
      </c>
      <c r="G439" s="200">
        <v>0</v>
      </c>
      <c r="H439" s="201">
        <v>0</v>
      </c>
    </row>
    <row r="440" spans="1:8" ht="18" hidden="1" customHeight="1" outlineLevel="1">
      <c r="A440" s="4" t="s">
        <v>206</v>
      </c>
      <c r="B440" s="195"/>
      <c r="C440" s="199">
        <v>0</v>
      </c>
      <c r="D440" s="199">
        <v>0</v>
      </c>
      <c r="E440" s="199">
        <v>0</v>
      </c>
      <c r="F440" s="200">
        <v>0</v>
      </c>
      <c r="G440" s="200">
        <v>0</v>
      </c>
      <c r="H440" s="202">
        <v>0</v>
      </c>
    </row>
    <row r="441" spans="1:8" ht="18" hidden="1" customHeight="1" outlineLevel="1">
      <c r="A441" s="4" t="s">
        <v>207</v>
      </c>
      <c r="B441" s="195"/>
      <c r="C441" s="199">
        <v>0</v>
      </c>
      <c r="D441" s="199">
        <v>0</v>
      </c>
      <c r="E441" s="199">
        <v>0</v>
      </c>
      <c r="F441" s="200">
        <v>0</v>
      </c>
      <c r="G441" s="200">
        <v>0</v>
      </c>
      <c r="H441" s="201">
        <v>0</v>
      </c>
    </row>
    <row r="442" spans="1:8" ht="18" hidden="1" customHeight="1" outlineLevel="1">
      <c r="A442" s="4" t="s">
        <v>208</v>
      </c>
      <c r="B442" s="195"/>
      <c r="C442" s="199">
        <v>0</v>
      </c>
      <c r="D442" s="199">
        <v>0</v>
      </c>
      <c r="E442" s="199">
        <v>0</v>
      </c>
      <c r="F442" s="200">
        <v>0</v>
      </c>
      <c r="G442" s="200">
        <v>0</v>
      </c>
      <c r="H442" s="201">
        <v>0</v>
      </c>
    </row>
    <row r="443" spans="1:8" ht="18" hidden="1" customHeight="1" outlineLevel="1">
      <c r="A443" s="4" t="s">
        <v>209</v>
      </c>
      <c r="B443" s="195"/>
      <c r="C443" s="199">
        <v>0</v>
      </c>
      <c r="D443" s="199">
        <v>0</v>
      </c>
      <c r="E443" s="199">
        <v>0</v>
      </c>
      <c r="F443" s="200">
        <v>0</v>
      </c>
      <c r="G443" s="200">
        <v>0</v>
      </c>
      <c r="H443" s="201">
        <v>0</v>
      </c>
    </row>
    <row r="444" spans="1:8" ht="18" hidden="1" customHeight="1" outlineLevel="1">
      <c r="A444" s="4" t="s">
        <v>210</v>
      </c>
      <c r="B444" s="195"/>
      <c r="C444" s="199">
        <v>0</v>
      </c>
      <c r="D444" s="199">
        <v>0</v>
      </c>
      <c r="E444" s="199">
        <v>0</v>
      </c>
      <c r="F444" s="200">
        <v>0</v>
      </c>
      <c r="G444" s="200">
        <v>0</v>
      </c>
      <c r="H444" s="201">
        <v>0</v>
      </c>
    </row>
    <row r="445" spans="1:8" ht="18" hidden="1" customHeight="1" outlineLevel="1">
      <c r="A445" s="4" t="s">
        <v>211</v>
      </c>
      <c r="B445" s="195"/>
      <c r="C445" s="199">
        <v>0</v>
      </c>
      <c r="D445" s="199">
        <v>0</v>
      </c>
      <c r="E445" s="199">
        <v>0</v>
      </c>
      <c r="F445" s="200">
        <v>0</v>
      </c>
      <c r="G445" s="200">
        <v>0</v>
      </c>
      <c r="H445" s="201">
        <v>0</v>
      </c>
    </row>
    <row r="446" spans="1:8" ht="18" hidden="1" customHeight="1" outlineLevel="1">
      <c r="A446" s="4" t="s">
        <v>212</v>
      </c>
      <c r="B446" s="195"/>
      <c r="C446" s="199">
        <v>0</v>
      </c>
      <c r="D446" s="199">
        <v>0</v>
      </c>
      <c r="E446" s="199">
        <v>0</v>
      </c>
      <c r="F446" s="200">
        <v>0</v>
      </c>
      <c r="G446" s="200">
        <v>0</v>
      </c>
      <c r="H446" s="201">
        <v>0</v>
      </c>
    </row>
    <row r="447" spans="1:8" ht="18" hidden="1" customHeight="1" outlineLevel="1">
      <c r="A447" s="4" t="s">
        <v>213</v>
      </c>
      <c r="B447" s="195"/>
      <c r="C447" s="199">
        <v>0</v>
      </c>
      <c r="D447" s="199">
        <v>0</v>
      </c>
      <c r="E447" s="199">
        <v>0</v>
      </c>
      <c r="F447" s="200">
        <v>0</v>
      </c>
      <c r="G447" s="200">
        <v>0</v>
      </c>
      <c r="H447" s="201">
        <v>0</v>
      </c>
    </row>
    <row r="448" spans="1:8" ht="18" hidden="1" customHeight="1" outlineLevel="1">
      <c r="A448" s="4" t="s">
        <v>214</v>
      </c>
      <c r="B448" s="195"/>
      <c r="C448" s="199">
        <v>0</v>
      </c>
      <c r="D448" s="199">
        <v>0</v>
      </c>
      <c r="E448" s="199">
        <v>0</v>
      </c>
      <c r="F448" s="200">
        <v>0</v>
      </c>
      <c r="G448" s="200">
        <v>0</v>
      </c>
      <c r="H448" s="201">
        <v>0</v>
      </c>
    </row>
    <row r="449" spans="1:8" ht="18" hidden="1" customHeight="1" outlineLevel="1">
      <c r="A449" s="4" t="s">
        <v>348</v>
      </c>
      <c r="B449" s="195"/>
      <c r="C449" s="199">
        <v>0</v>
      </c>
      <c r="D449" s="199">
        <v>0</v>
      </c>
      <c r="E449" s="199">
        <v>0</v>
      </c>
      <c r="F449" s="200">
        <v>0</v>
      </c>
      <c r="G449" s="200">
        <v>0</v>
      </c>
      <c r="H449" s="201">
        <v>0</v>
      </c>
    </row>
    <row r="450" spans="1:8" ht="18" hidden="1" customHeight="1" outlineLevel="1">
      <c r="A450" s="4" t="s">
        <v>216</v>
      </c>
      <c r="B450" s="195"/>
      <c r="C450" s="199">
        <v>0</v>
      </c>
      <c r="D450" s="199">
        <v>0</v>
      </c>
      <c r="E450" s="199">
        <v>0</v>
      </c>
      <c r="F450" s="200">
        <v>0</v>
      </c>
      <c r="G450" s="200">
        <v>0</v>
      </c>
      <c r="H450" s="201">
        <v>0</v>
      </c>
    </row>
    <row r="451" spans="1:8" ht="18" hidden="1" customHeight="1" outlineLevel="1">
      <c r="A451" s="4" t="s">
        <v>217</v>
      </c>
      <c r="B451" s="195"/>
      <c r="C451" s="199">
        <v>0</v>
      </c>
      <c r="D451" s="199">
        <v>0</v>
      </c>
      <c r="E451" s="199">
        <v>0</v>
      </c>
      <c r="F451" s="200">
        <v>0</v>
      </c>
      <c r="G451" s="200">
        <v>0</v>
      </c>
      <c r="H451" s="201">
        <v>0</v>
      </c>
    </row>
    <row r="452" spans="1:8" ht="18" hidden="1" customHeight="1" outlineLevel="1">
      <c r="A452" s="4" t="s">
        <v>218</v>
      </c>
      <c r="B452" s="195"/>
      <c r="C452" s="199">
        <v>0</v>
      </c>
      <c r="D452" s="199">
        <v>0</v>
      </c>
      <c r="E452" s="199">
        <v>0</v>
      </c>
      <c r="F452" s="200">
        <v>0</v>
      </c>
      <c r="G452" s="200">
        <v>0</v>
      </c>
      <c r="H452" s="201">
        <v>0</v>
      </c>
    </row>
    <row r="453" spans="1:8" ht="18" hidden="1" customHeight="1" outlineLevel="1">
      <c r="A453" s="4" t="s">
        <v>219</v>
      </c>
      <c r="B453" s="195"/>
      <c r="C453" s="199">
        <v>0</v>
      </c>
      <c r="D453" s="199">
        <v>0</v>
      </c>
      <c r="E453" s="199">
        <v>0</v>
      </c>
      <c r="F453" s="200">
        <v>0</v>
      </c>
      <c r="G453" s="200">
        <v>0</v>
      </c>
      <c r="H453" s="201">
        <v>0</v>
      </c>
    </row>
    <row r="454" spans="1:8" ht="18" hidden="1" customHeight="1" outlineLevel="1">
      <c r="A454" s="4" t="s">
        <v>220</v>
      </c>
      <c r="B454" s="195"/>
      <c r="C454" s="199">
        <v>0</v>
      </c>
      <c r="D454" s="199">
        <v>0</v>
      </c>
      <c r="E454" s="199">
        <v>0</v>
      </c>
      <c r="F454" s="200">
        <v>0</v>
      </c>
      <c r="G454" s="200">
        <v>0</v>
      </c>
      <c r="H454" s="201">
        <v>0</v>
      </c>
    </row>
    <row r="455" spans="1:8" ht="18" hidden="1" customHeight="1" outlineLevel="1">
      <c r="A455" s="4" t="s">
        <v>349</v>
      </c>
      <c r="B455" s="195"/>
      <c r="C455" s="199">
        <v>0</v>
      </c>
      <c r="D455" s="199">
        <v>0</v>
      </c>
      <c r="E455" s="199">
        <v>0</v>
      </c>
      <c r="F455" s="200">
        <v>0</v>
      </c>
      <c r="G455" s="200">
        <v>0</v>
      </c>
      <c r="H455" s="201">
        <v>0</v>
      </c>
    </row>
    <row r="456" spans="1:8" ht="18" hidden="1" customHeight="1" outlineLevel="1">
      <c r="A456" s="4" t="s">
        <v>222</v>
      </c>
      <c r="B456" s="195"/>
      <c r="C456" s="199">
        <v>0</v>
      </c>
      <c r="D456" s="199">
        <v>0</v>
      </c>
      <c r="E456" s="199">
        <v>0</v>
      </c>
      <c r="F456" s="200">
        <v>0</v>
      </c>
      <c r="G456" s="200">
        <v>0</v>
      </c>
      <c r="H456" s="201">
        <v>0</v>
      </c>
    </row>
    <row r="457" spans="1:8" ht="18" hidden="1" customHeight="1" outlineLevel="1">
      <c r="A457" s="4" t="s">
        <v>223</v>
      </c>
      <c r="B457" s="195"/>
      <c r="C457" s="199">
        <v>0</v>
      </c>
      <c r="D457" s="199">
        <v>0</v>
      </c>
      <c r="E457" s="199">
        <v>0</v>
      </c>
      <c r="F457" s="200">
        <v>0</v>
      </c>
      <c r="G457" s="200">
        <v>0</v>
      </c>
      <c r="H457" s="201">
        <v>0</v>
      </c>
    </row>
    <row r="458" spans="1:8" ht="18" hidden="1" customHeight="1" outlineLevel="1">
      <c r="A458" s="4" t="s">
        <v>224</v>
      </c>
      <c r="B458" s="195"/>
      <c r="C458" s="199">
        <v>0</v>
      </c>
      <c r="D458" s="199">
        <v>0</v>
      </c>
      <c r="E458" s="199">
        <v>0</v>
      </c>
      <c r="F458" s="200">
        <v>0</v>
      </c>
      <c r="G458" s="200">
        <v>0</v>
      </c>
      <c r="H458" s="201">
        <v>0</v>
      </c>
    </row>
    <row r="459" spans="1:8" ht="18" hidden="1" customHeight="1" outlineLevel="1">
      <c r="A459" s="4" t="s">
        <v>225</v>
      </c>
      <c r="B459" s="195"/>
      <c r="C459" s="199">
        <v>0</v>
      </c>
      <c r="D459" s="199">
        <v>0</v>
      </c>
      <c r="E459" s="199">
        <v>0</v>
      </c>
      <c r="F459" s="200">
        <v>0</v>
      </c>
      <c r="G459" s="200">
        <v>0</v>
      </c>
      <c r="H459" s="201">
        <v>0</v>
      </c>
    </row>
    <row r="460" spans="1:8" ht="18" customHeight="1" collapsed="1">
      <c r="A460" s="4"/>
      <c r="B460" s="195" t="s">
        <v>367</v>
      </c>
      <c r="C460" s="199">
        <f t="shared" ref="C460:H460" si="17">SUM(C436:C459)</f>
        <v>1</v>
      </c>
      <c r="D460" s="199">
        <f t="shared" si="17"/>
        <v>0</v>
      </c>
      <c r="E460" s="199">
        <f t="shared" si="17"/>
        <v>0</v>
      </c>
      <c r="F460" s="200">
        <f t="shared" si="17"/>
        <v>0</v>
      </c>
      <c r="G460" s="200">
        <f t="shared" si="17"/>
        <v>0</v>
      </c>
      <c r="H460" s="202">
        <f t="shared" si="17"/>
        <v>0</v>
      </c>
    </row>
    <row r="461" spans="1:8" ht="18" hidden="1" customHeight="1" outlineLevel="1">
      <c r="A461" s="4" t="s">
        <v>272</v>
      </c>
      <c r="B461" s="195"/>
      <c r="C461" s="199">
        <v>0</v>
      </c>
      <c r="D461" s="199">
        <v>0</v>
      </c>
      <c r="E461" s="199">
        <v>0</v>
      </c>
      <c r="F461" s="200">
        <v>0</v>
      </c>
      <c r="G461" s="200">
        <v>0</v>
      </c>
      <c r="H461" s="201">
        <v>0</v>
      </c>
    </row>
    <row r="462" spans="1:8" ht="18" hidden="1" customHeight="1" outlineLevel="1">
      <c r="A462" s="4" t="s">
        <v>203</v>
      </c>
      <c r="B462" s="195"/>
      <c r="C462" s="199">
        <v>0</v>
      </c>
      <c r="D462" s="199">
        <v>0</v>
      </c>
      <c r="E462" s="199">
        <v>0</v>
      </c>
      <c r="F462" s="200">
        <v>0</v>
      </c>
      <c r="G462" s="200">
        <v>0</v>
      </c>
      <c r="H462" s="201">
        <v>0</v>
      </c>
    </row>
    <row r="463" spans="1:8" ht="18" hidden="1" customHeight="1" outlineLevel="1">
      <c r="A463" s="4" t="s">
        <v>204</v>
      </c>
      <c r="B463" s="195"/>
      <c r="C463" s="199">
        <v>0</v>
      </c>
      <c r="D463" s="199">
        <v>0</v>
      </c>
      <c r="E463" s="199">
        <v>0</v>
      </c>
      <c r="F463" s="200">
        <v>0</v>
      </c>
      <c r="G463" s="200">
        <v>0</v>
      </c>
      <c r="H463" s="201">
        <v>0</v>
      </c>
    </row>
    <row r="464" spans="1:8" ht="18" hidden="1" customHeight="1" outlineLevel="1">
      <c r="A464" s="4" t="s">
        <v>205</v>
      </c>
      <c r="B464" s="195"/>
      <c r="C464" s="199">
        <v>0</v>
      </c>
      <c r="D464" s="199">
        <v>0</v>
      </c>
      <c r="E464" s="199">
        <v>0</v>
      </c>
      <c r="F464" s="200">
        <v>0</v>
      </c>
      <c r="G464" s="200">
        <v>0</v>
      </c>
      <c r="H464" s="201">
        <v>0</v>
      </c>
    </row>
    <row r="465" spans="1:8" ht="18" hidden="1" customHeight="1" outlineLevel="1">
      <c r="A465" s="4" t="s">
        <v>206</v>
      </c>
      <c r="B465" s="195"/>
      <c r="C465" s="199">
        <v>0</v>
      </c>
      <c r="D465" s="199">
        <v>0</v>
      </c>
      <c r="E465" s="199">
        <v>0</v>
      </c>
      <c r="F465" s="200">
        <v>0</v>
      </c>
      <c r="G465" s="200">
        <v>0</v>
      </c>
      <c r="H465" s="201">
        <v>0</v>
      </c>
    </row>
    <row r="466" spans="1:8" ht="18" hidden="1" customHeight="1" outlineLevel="1">
      <c r="A466" s="4" t="s">
        <v>207</v>
      </c>
      <c r="B466" s="195"/>
      <c r="C466" s="199">
        <v>0</v>
      </c>
      <c r="D466" s="199">
        <v>0</v>
      </c>
      <c r="E466" s="199">
        <v>0</v>
      </c>
      <c r="F466" s="200">
        <v>0</v>
      </c>
      <c r="G466" s="200">
        <v>0</v>
      </c>
      <c r="H466" s="201">
        <v>0</v>
      </c>
    </row>
    <row r="467" spans="1:8" ht="18" hidden="1" customHeight="1" outlineLevel="1">
      <c r="A467" s="4" t="s">
        <v>208</v>
      </c>
      <c r="B467" s="195"/>
      <c r="C467" s="199">
        <v>0</v>
      </c>
      <c r="D467" s="199">
        <v>0</v>
      </c>
      <c r="E467" s="199">
        <v>0</v>
      </c>
      <c r="F467" s="200">
        <v>0</v>
      </c>
      <c r="G467" s="200">
        <v>0</v>
      </c>
      <c r="H467" s="201">
        <v>0</v>
      </c>
    </row>
    <row r="468" spans="1:8" ht="18" hidden="1" customHeight="1" outlineLevel="1">
      <c r="A468" s="4" t="s">
        <v>209</v>
      </c>
      <c r="B468" s="195"/>
      <c r="C468" s="199">
        <v>0</v>
      </c>
      <c r="D468" s="199">
        <v>1</v>
      </c>
      <c r="E468" s="199">
        <v>0</v>
      </c>
      <c r="F468" s="200">
        <v>0</v>
      </c>
      <c r="G468" s="200">
        <v>11326.5</v>
      </c>
      <c r="H468" s="201">
        <v>0</v>
      </c>
    </row>
    <row r="469" spans="1:8" ht="18" hidden="1" customHeight="1" outlineLevel="1">
      <c r="A469" s="4" t="s">
        <v>210</v>
      </c>
      <c r="B469" s="195"/>
      <c r="C469" s="199">
        <v>0</v>
      </c>
      <c r="D469" s="199">
        <v>0</v>
      </c>
      <c r="E469" s="199">
        <v>0</v>
      </c>
      <c r="F469" s="200">
        <v>0</v>
      </c>
      <c r="G469" s="200">
        <v>0</v>
      </c>
      <c r="H469" s="201">
        <v>0</v>
      </c>
    </row>
    <row r="470" spans="1:8" ht="18" hidden="1" customHeight="1" outlineLevel="1">
      <c r="A470" s="4" t="s">
        <v>211</v>
      </c>
      <c r="B470" s="195"/>
      <c r="C470" s="199">
        <v>1</v>
      </c>
      <c r="D470" s="199">
        <v>1</v>
      </c>
      <c r="E470" s="199">
        <v>0</v>
      </c>
      <c r="F470" s="200">
        <v>0</v>
      </c>
      <c r="G470" s="200">
        <v>730.69</v>
      </c>
      <c r="H470" s="201">
        <v>0</v>
      </c>
    </row>
    <row r="471" spans="1:8" ht="18" hidden="1" customHeight="1" outlineLevel="1">
      <c r="A471" s="4" t="s">
        <v>212</v>
      </c>
      <c r="B471" s="195"/>
      <c r="C471" s="199">
        <v>0</v>
      </c>
      <c r="D471" s="199">
        <v>0</v>
      </c>
      <c r="E471" s="199">
        <v>0</v>
      </c>
      <c r="F471" s="200">
        <v>0</v>
      </c>
      <c r="G471" s="200">
        <v>0</v>
      </c>
      <c r="H471" s="201">
        <v>0</v>
      </c>
    </row>
    <row r="472" spans="1:8" ht="18" hidden="1" customHeight="1" outlineLevel="1">
      <c r="A472" s="4" t="s">
        <v>213</v>
      </c>
      <c r="B472" s="195"/>
      <c r="C472" s="199">
        <v>0</v>
      </c>
      <c r="D472" s="199">
        <v>0</v>
      </c>
      <c r="E472" s="199">
        <v>0</v>
      </c>
      <c r="F472" s="200">
        <v>0</v>
      </c>
      <c r="G472" s="200">
        <v>266.75</v>
      </c>
      <c r="H472" s="201">
        <v>0</v>
      </c>
    </row>
    <row r="473" spans="1:8" ht="18" hidden="1" customHeight="1" outlineLevel="1">
      <c r="A473" s="4" t="s">
        <v>214</v>
      </c>
      <c r="B473" s="195"/>
      <c r="C473" s="199">
        <v>0</v>
      </c>
      <c r="D473" s="199">
        <v>0</v>
      </c>
      <c r="E473" s="199">
        <v>0</v>
      </c>
      <c r="F473" s="200">
        <v>0</v>
      </c>
      <c r="G473" s="200">
        <v>0</v>
      </c>
      <c r="H473" s="201">
        <v>0</v>
      </c>
    </row>
    <row r="474" spans="1:8" ht="18" hidden="1" customHeight="1" outlineLevel="1">
      <c r="A474" s="4" t="s">
        <v>348</v>
      </c>
      <c r="B474" s="195"/>
      <c r="C474" s="199">
        <v>0</v>
      </c>
      <c r="D474" s="199">
        <v>0</v>
      </c>
      <c r="E474" s="199">
        <v>0</v>
      </c>
      <c r="F474" s="200">
        <v>0</v>
      </c>
      <c r="G474" s="200">
        <v>0</v>
      </c>
      <c r="H474" s="201">
        <v>0</v>
      </c>
    </row>
    <row r="475" spans="1:8" ht="18" hidden="1" customHeight="1" outlineLevel="1">
      <c r="A475" s="4" t="s">
        <v>216</v>
      </c>
      <c r="B475" s="195"/>
      <c r="C475" s="199">
        <v>0</v>
      </c>
      <c r="D475" s="199">
        <v>0</v>
      </c>
      <c r="E475" s="199">
        <v>0</v>
      </c>
      <c r="F475" s="200">
        <v>0</v>
      </c>
      <c r="G475" s="200">
        <v>0</v>
      </c>
      <c r="H475" s="201">
        <v>0</v>
      </c>
    </row>
    <row r="476" spans="1:8" ht="18" hidden="1" customHeight="1" outlineLevel="1">
      <c r="A476" s="4" t="s">
        <v>217</v>
      </c>
      <c r="B476" s="195"/>
      <c r="C476" s="199">
        <v>0</v>
      </c>
      <c r="D476" s="199">
        <v>0</v>
      </c>
      <c r="E476" s="199">
        <v>0</v>
      </c>
      <c r="F476" s="200">
        <v>0</v>
      </c>
      <c r="G476" s="200">
        <v>0</v>
      </c>
      <c r="H476" s="201">
        <v>0</v>
      </c>
    </row>
    <row r="477" spans="1:8" ht="18" hidden="1" customHeight="1" outlineLevel="1">
      <c r="A477" s="4" t="s">
        <v>218</v>
      </c>
      <c r="B477" s="195"/>
      <c r="C477" s="199">
        <v>0</v>
      </c>
      <c r="D477" s="199">
        <v>0</v>
      </c>
      <c r="E477" s="199">
        <v>0</v>
      </c>
      <c r="F477" s="200">
        <v>0</v>
      </c>
      <c r="G477" s="200">
        <v>0</v>
      </c>
      <c r="H477" s="201">
        <v>0</v>
      </c>
    </row>
    <row r="478" spans="1:8" ht="18" hidden="1" customHeight="1" outlineLevel="1">
      <c r="A478" s="4" t="s">
        <v>219</v>
      </c>
      <c r="B478" s="195"/>
      <c r="C478" s="199">
        <v>0</v>
      </c>
      <c r="D478" s="199">
        <v>0</v>
      </c>
      <c r="E478" s="199">
        <v>0</v>
      </c>
      <c r="F478" s="200">
        <v>0</v>
      </c>
      <c r="G478" s="200">
        <v>0</v>
      </c>
      <c r="H478" s="201">
        <v>0</v>
      </c>
    </row>
    <row r="479" spans="1:8" ht="18" hidden="1" customHeight="1" outlineLevel="1">
      <c r="A479" s="4" t="s">
        <v>220</v>
      </c>
      <c r="B479" s="195"/>
      <c r="C479" s="199">
        <v>0</v>
      </c>
      <c r="D479" s="199">
        <v>0</v>
      </c>
      <c r="E479" s="199">
        <v>0</v>
      </c>
      <c r="F479" s="200">
        <v>0</v>
      </c>
      <c r="G479" s="200">
        <v>0</v>
      </c>
      <c r="H479" s="201">
        <v>0</v>
      </c>
    </row>
    <row r="480" spans="1:8" ht="18" hidden="1" customHeight="1" outlineLevel="1">
      <c r="A480" s="4" t="s">
        <v>349</v>
      </c>
      <c r="B480" s="195"/>
      <c r="C480" s="199">
        <v>0</v>
      </c>
      <c r="D480" s="199">
        <v>0</v>
      </c>
      <c r="E480" s="199">
        <v>0</v>
      </c>
      <c r="F480" s="200">
        <v>0</v>
      </c>
      <c r="G480" s="200">
        <v>0</v>
      </c>
      <c r="H480" s="201">
        <v>0</v>
      </c>
    </row>
    <row r="481" spans="1:8" ht="18" hidden="1" customHeight="1" outlineLevel="1">
      <c r="A481" s="4" t="s">
        <v>222</v>
      </c>
      <c r="B481" s="195"/>
      <c r="C481" s="199">
        <v>0</v>
      </c>
      <c r="D481" s="199">
        <v>0</v>
      </c>
      <c r="E481" s="199">
        <v>0</v>
      </c>
      <c r="F481" s="200">
        <v>0</v>
      </c>
      <c r="G481" s="200">
        <v>0</v>
      </c>
      <c r="H481" s="201">
        <v>0</v>
      </c>
    </row>
    <row r="482" spans="1:8" ht="18" hidden="1" customHeight="1" outlineLevel="1">
      <c r="A482" s="4" t="s">
        <v>223</v>
      </c>
      <c r="B482" s="195"/>
      <c r="C482" s="199">
        <v>0</v>
      </c>
      <c r="D482" s="199">
        <v>0</v>
      </c>
      <c r="E482" s="199">
        <v>0</v>
      </c>
      <c r="F482" s="200">
        <v>0</v>
      </c>
      <c r="G482" s="200">
        <v>0</v>
      </c>
      <c r="H482" s="201">
        <v>0</v>
      </c>
    </row>
    <row r="483" spans="1:8" ht="18" hidden="1" customHeight="1" outlineLevel="1">
      <c r="A483" s="4" t="s">
        <v>224</v>
      </c>
      <c r="B483" s="195"/>
      <c r="C483" s="199">
        <v>0</v>
      </c>
      <c r="D483" s="199">
        <v>0</v>
      </c>
      <c r="E483" s="199">
        <v>0</v>
      </c>
      <c r="F483" s="200">
        <v>0</v>
      </c>
      <c r="G483" s="200">
        <v>0</v>
      </c>
      <c r="H483" s="201">
        <v>0</v>
      </c>
    </row>
    <row r="484" spans="1:8" ht="18" hidden="1" customHeight="1" outlineLevel="1">
      <c r="A484" s="4" t="s">
        <v>225</v>
      </c>
      <c r="B484" s="195"/>
      <c r="C484" s="196">
        <v>0</v>
      </c>
      <c r="D484" s="196">
        <v>0</v>
      </c>
      <c r="E484" s="196">
        <v>0</v>
      </c>
      <c r="F484" s="197">
        <v>0</v>
      </c>
      <c r="G484" s="197">
        <v>0</v>
      </c>
      <c r="H484" s="198">
        <v>0</v>
      </c>
    </row>
    <row r="485" spans="1:8" ht="18" customHeight="1" collapsed="1">
      <c r="A485" s="4"/>
      <c r="B485" s="195" t="s">
        <v>368</v>
      </c>
      <c r="C485" s="199">
        <f t="shared" ref="C485:H485" si="18">SUM(C461:C484)</f>
        <v>1</v>
      </c>
      <c r="D485" s="199">
        <f t="shared" si="18"/>
        <v>2</v>
      </c>
      <c r="E485" s="199">
        <f t="shared" si="18"/>
        <v>0</v>
      </c>
      <c r="F485" s="200">
        <f t="shared" si="18"/>
        <v>0</v>
      </c>
      <c r="G485" s="200">
        <f t="shared" si="18"/>
        <v>12323.94</v>
      </c>
      <c r="H485" s="201">
        <f t="shared" si="18"/>
        <v>0</v>
      </c>
    </row>
    <row r="486" spans="1:8" ht="18" hidden="1" customHeight="1" outlineLevel="1">
      <c r="A486" s="4" t="s">
        <v>272</v>
      </c>
      <c r="B486" s="195"/>
      <c r="C486" s="196">
        <v>0</v>
      </c>
      <c r="D486" s="196">
        <v>0</v>
      </c>
      <c r="E486" s="196">
        <v>0</v>
      </c>
      <c r="F486" s="197">
        <v>0</v>
      </c>
      <c r="G486" s="197">
        <v>0</v>
      </c>
      <c r="H486" s="198">
        <v>0</v>
      </c>
    </row>
    <row r="487" spans="1:8" ht="18" hidden="1" customHeight="1" outlineLevel="1">
      <c r="A487" s="4" t="s">
        <v>203</v>
      </c>
      <c r="B487" s="195"/>
      <c r="C487" s="196">
        <v>2</v>
      </c>
      <c r="D487" s="196">
        <v>0</v>
      </c>
      <c r="E487" s="196">
        <v>0</v>
      </c>
      <c r="F487" s="197">
        <v>0</v>
      </c>
      <c r="G487" s="197">
        <v>0</v>
      </c>
      <c r="H487" s="198">
        <v>0</v>
      </c>
    </row>
    <row r="488" spans="1:8" ht="18" hidden="1" customHeight="1" outlineLevel="1">
      <c r="A488" s="4" t="s">
        <v>204</v>
      </c>
      <c r="B488" s="195"/>
      <c r="C488" s="196">
        <v>0</v>
      </c>
      <c r="D488" s="196">
        <v>0</v>
      </c>
      <c r="E488" s="196">
        <v>0</v>
      </c>
      <c r="F488" s="197">
        <v>0</v>
      </c>
      <c r="G488" s="197">
        <v>0</v>
      </c>
      <c r="H488" s="198">
        <v>0</v>
      </c>
    </row>
    <row r="489" spans="1:8" ht="18" hidden="1" customHeight="1" outlineLevel="1">
      <c r="A489" s="4" t="s">
        <v>205</v>
      </c>
      <c r="B489" s="195"/>
      <c r="C489" s="196">
        <v>0</v>
      </c>
      <c r="D489" s="196">
        <v>0</v>
      </c>
      <c r="E489" s="196">
        <v>0</v>
      </c>
      <c r="F489" s="197">
        <v>0</v>
      </c>
      <c r="G489" s="197">
        <v>0</v>
      </c>
      <c r="H489" s="198">
        <v>0</v>
      </c>
    </row>
    <row r="490" spans="1:8" ht="18" hidden="1" customHeight="1" outlineLevel="1">
      <c r="A490" s="4" t="s">
        <v>206</v>
      </c>
      <c r="B490" s="195"/>
      <c r="C490" s="196">
        <v>0</v>
      </c>
      <c r="D490" s="196">
        <v>0</v>
      </c>
      <c r="E490" s="196">
        <v>0</v>
      </c>
      <c r="F490" s="197">
        <v>0</v>
      </c>
      <c r="G490" s="197">
        <v>0</v>
      </c>
      <c r="H490" s="198">
        <v>0</v>
      </c>
    </row>
    <row r="491" spans="1:8" ht="18" hidden="1" customHeight="1" outlineLevel="1">
      <c r="A491" s="4" t="s">
        <v>207</v>
      </c>
      <c r="B491" s="195"/>
      <c r="C491" s="196">
        <v>0</v>
      </c>
      <c r="D491" s="196">
        <v>0</v>
      </c>
      <c r="E491" s="196">
        <v>0</v>
      </c>
      <c r="F491" s="197">
        <v>0</v>
      </c>
      <c r="G491" s="197">
        <v>0</v>
      </c>
      <c r="H491" s="198">
        <v>0</v>
      </c>
    </row>
    <row r="492" spans="1:8" ht="18" hidden="1" customHeight="1" outlineLevel="1">
      <c r="A492" s="4" t="s">
        <v>208</v>
      </c>
      <c r="B492" s="195"/>
      <c r="C492" s="196">
        <v>0</v>
      </c>
      <c r="D492" s="196">
        <v>0</v>
      </c>
      <c r="E492" s="196">
        <v>0</v>
      </c>
      <c r="F492" s="197">
        <v>0</v>
      </c>
      <c r="G492" s="197">
        <v>0</v>
      </c>
      <c r="H492" s="198">
        <v>0</v>
      </c>
    </row>
    <row r="493" spans="1:8" ht="18" hidden="1" customHeight="1" outlineLevel="1">
      <c r="A493" s="4" t="s">
        <v>209</v>
      </c>
      <c r="B493" s="195"/>
      <c r="C493" s="196">
        <v>0</v>
      </c>
      <c r="D493" s="196">
        <v>0</v>
      </c>
      <c r="E493" s="196">
        <v>0</v>
      </c>
      <c r="F493" s="197">
        <v>0</v>
      </c>
      <c r="G493" s="197">
        <v>0</v>
      </c>
      <c r="H493" s="198">
        <v>0</v>
      </c>
    </row>
    <row r="494" spans="1:8" ht="18" hidden="1" customHeight="1" outlineLevel="1">
      <c r="A494" s="4" t="s">
        <v>210</v>
      </c>
      <c r="B494" s="195"/>
      <c r="C494" s="196">
        <v>0</v>
      </c>
      <c r="D494" s="196">
        <v>0</v>
      </c>
      <c r="E494" s="196">
        <v>0</v>
      </c>
      <c r="F494" s="197">
        <v>0</v>
      </c>
      <c r="G494" s="197">
        <v>0</v>
      </c>
      <c r="H494" s="198">
        <v>0</v>
      </c>
    </row>
    <row r="495" spans="1:8" ht="18" hidden="1" customHeight="1" outlineLevel="1">
      <c r="A495" s="4" t="s">
        <v>211</v>
      </c>
      <c r="B495" s="195"/>
      <c r="C495" s="196">
        <v>1</v>
      </c>
      <c r="D495" s="196">
        <v>0</v>
      </c>
      <c r="E495" s="196">
        <v>0</v>
      </c>
      <c r="F495" s="197">
        <v>0</v>
      </c>
      <c r="G495" s="197">
        <v>59</v>
      </c>
      <c r="H495" s="198">
        <v>0</v>
      </c>
    </row>
    <row r="496" spans="1:8" ht="18" hidden="1" customHeight="1" outlineLevel="1">
      <c r="A496" s="4" t="s">
        <v>212</v>
      </c>
      <c r="B496" s="195"/>
      <c r="C496" s="196">
        <v>0</v>
      </c>
      <c r="D496" s="196">
        <v>0</v>
      </c>
      <c r="E496" s="196">
        <v>0</v>
      </c>
      <c r="F496" s="197">
        <v>0</v>
      </c>
      <c r="G496" s="197">
        <v>0</v>
      </c>
      <c r="H496" s="198">
        <v>0</v>
      </c>
    </row>
    <row r="497" spans="1:8" ht="18" hidden="1" customHeight="1" outlineLevel="1">
      <c r="A497" s="4" t="s">
        <v>213</v>
      </c>
      <c r="B497" s="195"/>
      <c r="C497" s="196">
        <v>0</v>
      </c>
      <c r="D497" s="196">
        <v>0</v>
      </c>
      <c r="E497" s="196">
        <v>0</v>
      </c>
      <c r="F497" s="197">
        <v>0</v>
      </c>
      <c r="G497" s="197">
        <v>0</v>
      </c>
      <c r="H497" s="198">
        <v>0</v>
      </c>
    </row>
    <row r="498" spans="1:8" ht="18" hidden="1" customHeight="1" outlineLevel="1">
      <c r="A498" s="4" t="s">
        <v>214</v>
      </c>
      <c r="B498" s="195"/>
      <c r="C498" s="196">
        <v>0</v>
      </c>
      <c r="D498" s="196">
        <v>0</v>
      </c>
      <c r="E498" s="196">
        <v>0</v>
      </c>
      <c r="F498" s="197">
        <v>0</v>
      </c>
      <c r="G498" s="197">
        <v>0</v>
      </c>
      <c r="H498" s="198">
        <v>0</v>
      </c>
    </row>
    <row r="499" spans="1:8" ht="18" hidden="1" customHeight="1" outlineLevel="1">
      <c r="A499" s="4" t="s">
        <v>348</v>
      </c>
      <c r="B499" s="195"/>
      <c r="C499" s="196">
        <v>0</v>
      </c>
      <c r="D499" s="196">
        <v>0</v>
      </c>
      <c r="E499" s="196">
        <v>0</v>
      </c>
      <c r="F499" s="197">
        <v>0</v>
      </c>
      <c r="G499" s="197">
        <v>0</v>
      </c>
      <c r="H499" s="198">
        <v>0</v>
      </c>
    </row>
    <row r="500" spans="1:8" ht="18" hidden="1" customHeight="1" outlineLevel="1">
      <c r="A500" s="4" t="s">
        <v>216</v>
      </c>
      <c r="B500" s="195"/>
      <c r="C500" s="196">
        <v>0</v>
      </c>
      <c r="D500" s="196">
        <v>0</v>
      </c>
      <c r="E500" s="196">
        <v>0</v>
      </c>
      <c r="F500" s="197">
        <v>0</v>
      </c>
      <c r="G500" s="197">
        <v>0</v>
      </c>
      <c r="H500" s="198">
        <v>0</v>
      </c>
    </row>
    <row r="501" spans="1:8" ht="18" hidden="1" customHeight="1" outlineLevel="1">
      <c r="A501" s="4" t="s">
        <v>217</v>
      </c>
      <c r="B501" s="195"/>
      <c r="C501" s="196">
        <v>0</v>
      </c>
      <c r="D501" s="196">
        <v>0</v>
      </c>
      <c r="E501" s="196">
        <v>0</v>
      </c>
      <c r="F501" s="197">
        <v>0</v>
      </c>
      <c r="G501" s="197">
        <v>0</v>
      </c>
      <c r="H501" s="198">
        <v>0</v>
      </c>
    </row>
    <row r="502" spans="1:8" ht="18" hidden="1" customHeight="1" outlineLevel="1">
      <c r="A502" s="4" t="s">
        <v>218</v>
      </c>
      <c r="B502" s="195"/>
      <c r="C502" s="196">
        <v>0</v>
      </c>
      <c r="D502" s="196">
        <v>0</v>
      </c>
      <c r="E502" s="196">
        <v>0</v>
      </c>
      <c r="F502" s="197">
        <v>0</v>
      </c>
      <c r="G502" s="197">
        <v>0</v>
      </c>
      <c r="H502" s="198">
        <v>0</v>
      </c>
    </row>
    <row r="503" spans="1:8" ht="18" hidden="1" customHeight="1" outlineLevel="1">
      <c r="A503" s="4" t="s">
        <v>219</v>
      </c>
      <c r="B503" s="195"/>
      <c r="C503" s="196">
        <v>0</v>
      </c>
      <c r="D503" s="196">
        <v>0</v>
      </c>
      <c r="E503" s="196">
        <v>0</v>
      </c>
      <c r="F503" s="197">
        <v>0</v>
      </c>
      <c r="G503" s="197">
        <v>0</v>
      </c>
      <c r="H503" s="198">
        <v>0</v>
      </c>
    </row>
    <row r="504" spans="1:8" ht="18" hidden="1" customHeight="1" outlineLevel="1">
      <c r="A504" s="4" t="s">
        <v>220</v>
      </c>
      <c r="B504" s="195"/>
      <c r="C504" s="196">
        <v>0</v>
      </c>
      <c r="D504" s="196">
        <v>0</v>
      </c>
      <c r="E504" s="196">
        <v>0</v>
      </c>
      <c r="F504" s="197">
        <v>0</v>
      </c>
      <c r="G504" s="197">
        <v>0</v>
      </c>
      <c r="H504" s="198">
        <v>0</v>
      </c>
    </row>
    <row r="505" spans="1:8" ht="18" hidden="1" customHeight="1" outlineLevel="1">
      <c r="A505" s="4" t="s">
        <v>349</v>
      </c>
      <c r="B505" s="195"/>
      <c r="C505" s="196">
        <v>0</v>
      </c>
      <c r="D505" s="196">
        <v>0</v>
      </c>
      <c r="E505" s="196">
        <v>0</v>
      </c>
      <c r="F505" s="197">
        <v>0</v>
      </c>
      <c r="G505" s="197">
        <v>0</v>
      </c>
      <c r="H505" s="198">
        <v>0</v>
      </c>
    </row>
    <row r="506" spans="1:8" ht="18" hidden="1" customHeight="1" outlineLevel="1">
      <c r="A506" s="4" t="s">
        <v>222</v>
      </c>
      <c r="B506" s="195"/>
      <c r="C506" s="196">
        <v>0</v>
      </c>
      <c r="D506" s="196">
        <v>0</v>
      </c>
      <c r="E506" s="196">
        <v>0</v>
      </c>
      <c r="F506" s="197">
        <v>0</v>
      </c>
      <c r="G506" s="197">
        <v>0</v>
      </c>
      <c r="H506" s="198">
        <v>0</v>
      </c>
    </row>
    <row r="507" spans="1:8" ht="18" hidden="1" customHeight="1" outlineLevel="1">
      <c r="A507" s="4" t="s">
        <v>223</v>
      </c>
      <c r="B507" s="195"/>
      <c r="C507" s="196">
        <v>0</v>
      </c>
      <c r="D507" s="196">
        <v>2</v>
      </c>
      <c r="E507" s="196">
        <v>1</v>
      </c>
      <c r="F507" s="197">
        <v>19500</v>
      </c>
      <c r="G507" s="197">
        <v>0</v>
      </c>
      <c r="H507" s="198">
        <v>0</v>
      </c>
    </row>
    <row r="508" spans="1:8" ht="18" hidden="1" customHeight="1" outlineLevel="1">
      <c r="A508" s="4" t="s">
        <v>224</v>
      </c>
      <c r="B508" s="195"/>
      <c r="C508" s="196">
        <v>0</v>
      </c>
      <c r="D508" s="196">
        <v>0</v>
      </c>
      <c r="E508" s="196">
        <v>0</v>
      </c>
      <c r="F508" s="197">
        <v>0</v>
      </c>
      <c r="G508" s="197">
        <v>0</v>
      </c>
      <c r="H508" s="198">
        <v>0</v>
      </c>
    </row>
    <row r="509" spans="1:8" ht="18" hidden="1" customHeight="1" outlineLevel="1">
      <c r="A509" s="4" t="s">
        <v>225</v>
      </c>
      <c r="B509" s="195"/>
      <c r="C509" s="196">
        <v>0</v>
      </c>
      <c r="D509" s="196">
        <v>0</v>
      </c>
      <c r="E509" s="196">
        <v>0</v>
      </c>
      <c r="F509" s="197">
        <v>0</v>
      </c>
      <c r="G509" s="197">
        <v>0</v>
      </c>
      <c r="H509" s="198">
        <v>0</v>
      </c>
    </row>
    <row r="510" spans="1:8" ht="18" customHeight="1" collapsed="1">
      <c r="A510" s="4"/>
      <c r="B510" s="195" t="s">
        <v>369</v>
      </c>
      <c r="C510" s="199">
        <f t="shared" ref="C510:H510" si="19">SUM(C486:C509)</f>
        <v>3</v>
      </c>
      <c r="D510" s="199">
        <f t="shared" si="19"/>
        <v>2</v>
      </c>
      <c r="E510" s="199">
        <f t="shared" si="19"/>
        <v>1</v>
      </c>
      <c r="F510" s="200">
        <f t="shared" si="19"/>
        <v>19500</v>
      </c>
      <c r="G510" s="200">
        <f t="shared" si="19"/>
        <v>59</v>
      </c>
      <c r="H510" s="201">
        <f t="shared" si="19"/>
        <v>0</v>
      </c>
    </row>
    <row r="511" spans="1:8" ht="18" hidden="1" customHeight="1" outlineLevel="1">
      <c r="A511" s="4" t="s">
        <v>272</v>
      </c>
      <c r="B511" s="195"/>
      <c r="C511" s="196">
        <v>0</v>
      </c>
      <c r="D511" s="196">
        <v>0</v>
      </c>
      <c r="E511" s="196">
        <v>0</v>
      </c>
      <c r="F511" s="197">
        <v>0</v>
      </c>
      <c r="G511" s="197">
        <v>0</v>
      </c>
      <c r="H511" s="198">
        <v>0</v>
      </c>
    </row>
    <row r="512" spans="1:8" ht="18" hidden="1" customHeight="1" outlineLevel="1">
      <c r="A512" s="4" t="s">
        <v>203</v>
      </c>
      <c r="B512" s="195"/>
      <c r="C512" s="196">
        <v>0</v>
      </c>
      <c r="D512" s="196">
        <v>0</v>
      </c>
      <c r="E512" s="196">
        <v>0</v>
      </c>
      <c r="F512" s="197">
        <v>0</v>
      </c>
      <c r="G512" s="197">
        <v>0</v>
      </c>
      <c r="H512" s="198">
        <v>0</v>
      </c>
    </row>
    <row r="513" spans="1:8" ht="18" hidden="1" customHeight="1" outlineLevel="1">
      <c r="A513" s="4" t="s">
        <v>204</v>
      </c>
      <c r="B513" s="195"/>
      <c r="C513" s="196">
        <v>0</v>
      </c>
      <c r="D513" s="196">
        <v>0</v>
      </c>
      <c r="E513" s="196">
        <v>0</v>
      </c>
      <c r="F513" s="197">
        <v>0</v>
      </c>
      <c r="G513" s="197">
        <v>0</v>
      </c>
      <c r="H513" s="198">
        <v>0</v>
      </c>
    </row>
    <row r="514" spans="1:8" ht="18" hidden="1" customHeight="1" outlineLevel="1">
      <c r="A514" s="4" t="s">
        <v>205</v>
      </c>
      <c r="B514" s="195"/>
      <c r="C514" s="196">
        <v>0</v>
      </c>
      <c r="D514" s="196">
        <v>0</v>
      </c>
      <c r="E514" s="196">
        <v>0</v>
      </c>
      <c r="F514" s="197">
        <v>0</v>
      </c>
      <c r="G514" s="197">
        <v>0</v>
      </c>
      <c r="H514" s="198">
        <v>0</v>
      </c>
    </row>
    <row r="515" spans="1:8" ht="18" hidden="1" customHeight="1" outlineLevel="1">
      <c r="A515" s="4" t="s">
        <v>206</v>
      </c>
      <c r="B515" s="195"/>
      <c r="C515" s="196">
        <v>0</v>
      </c>
      <c r="D515" s="196">
        <v>0</v>
      </c>
      <c r="E515" s="196">
        <v>0</v>
      </c>
      <c r="F515" s="197">
        <v>0</v>
      </c>
      <c r="G515" s="197">
        <v>0</v>
      </c>
      <c r="H515" s="198">
        <v>0</v>
      </c>
    </row>
    <row r="516" spans="1:8" ht="18" hidden="1" customHeight="1" outlineLevel="1">
      <c r="A516" s="4" t="s">
        <v>207</v>
      </c>
      <c r="B516" s="195"/>
      <c r="C516" s="196">
        <v>0</v>
      </c>
      <c r="D516" s="196">
        <v>0</v>
      </c>
      <c r="E516" s="196">
        <v>0</v>
      </c>
      <c r="F516" s="197">
        <v>0</v>
      </c>
      <c r="G516" s="197">
        <v>0</v>
      </c>
      <c r="H516" s="198">
        <v>0</v>
      </c>
    </row>
    <row r="517" spans="1:8" ht="18" hidden="1" customHeight="1" outlineLevel="1">
      <c r="A517" s="4" t="s">
        <v>208</v>
      </c>
      <c r="B517" s="195"/>
      <c r="C517" s="196">
        <v>0</v>
      </c>
      <c r="D517" s="196">
        <v>0</v>
      </c>
      <c r="E517" s="196">
        <v>0</v>
      </c>
      <c r="F517" s="197">
        <v>0</v>
      </c>
      <c r="G517" s="197">
        <v>0</v>
      </c>
      <c r="H517" s="198">
        <v>0</v>
      </c>
    </row>
    <row r="518" spans="1:8" ht="18" hidden="1" customHeight="1" outlineLevel="1">
      <c r="A518" s="4" t="s">
        <v>209</v>
      </c>
      <c r="B518" s="195"/>
      <c r="C518" s="196">
        <v>1</v>
      </c>
      <c r="D518" s="196">
        <v>0</v>
      </c>
      <c r="E518" s="196">
        <v>0</v>
      </c>
      <c r="F518" s="197">
        <v>0</v>
      </c>
      <c r="G518" s="197">
        <v>0</v>
      </c>
      <c r="H518" s="198">
        <v>0</v>
      </c>
    </row>
    <row r="519" spans="1:8" ht="18" hidden="1" customHeight="1" outlineLevel="1">
      <c r="A519" s="4" t="s">
        <v>210</v>
      </c>
      <c r="B519" s="195"/>
      <c r="C519" s="196">
        <v>0</v>
      </c>
      <c r="D519" s="196">
        <v>0</v>
      </c>
      <c r="E519" s="196">
        <v>0</v>
      </c>
      <c r="F519" s="197">
        <v>0</v>
      </c>
      <c r="G519" s="197">
        <v>0</v>
      </c>
      <c r="H519" s="198">
        <v>0</v>
      </c>
    </row>
    <row r="520" spans="1:8" ht="18" hidden="1" customHeight="1" outlineLevel="1">
      <c r="A520" s="4" t="s">
        <v>211</v>
      </c>
      <c r="B520" s="195"/>
      <c r="C520" s="196">
        <v>0</v>
      </c>
      <c r="D520" s="196">
        <v>0</v>
      </c>
      <c r="E520" s="196">
        <v>0</v>
      </c>
      <c r="F520" s="197">
        <v>0</v>
      </c>
      <c r="G520" s="197">
        <v>0</v>
      </c>
      <c r="H520" s="198">
        <v>0</v>
      </c>
    </row>
    <row r="521" spans="1:8" ht="18" hidden="1" customHeight="1" outlineLevel="1">
      <c r="A521" s="4" t="s">
        <v>212</v>
      </c>
      <c r="B521" s="195"/>
      <c r="C521" s="196">
        <v>0</v>
      </c>
      <c r="D521" s="196">
        <v>0</v>
      </c>
      <c r="E521" s="196">
        <v>0</v>
      </c>
      <c r="F521" s="197">
        <v>0</v>
      </c>
      <c r="G521" s="197">
        <v>0</v>
      </c>
      <c r="H521" s="198">
        <v>0</v>
      </c>
    </row>
    <row r="522" spans="1:8" ht="18" hidden="1" customHeight="1" outlineLevel="1">
      <c r="A522" s="4" t="s">
        <v>213</v>
      </c>
      <c r="B522" s="195"/>
      <c r="C522" s="196">
        <v>0</v>
      </c>
      <c r="D522" s="196">
        <v>0</v>
      </c>
      <c r="E522" s="196">
        <v>0</v>
      </c>
      <c r="F522" s="197">
        <v>0</v>
      </c>
      <c r="G522" s="197">
        <v>0</v>
      </c>
      <c r="H522" s="198">
        <v>0</v>
      </c>
    </row>
    <row r="523" spans="1:8" ht="18" hidden="1" customHeight="1" outlineLevel="1">
      <c r="A523" s="4" t="s">
        <v>214</v>
      </c>
      <c r="B523" s="195"/>
      <c r="C523" s="196">
        <v>0</v>
      </c>
      <c r="D523" s="196">
        <v>0</v>
      </c>
      <c r="E523" s="196">
        <v>0</v>
      </c>
      <c r="F523" s="197">
        <v>0</v>
      </c>
      <c r="G523" s="197">
        <v>0</v>
      </c>
      <c r="H523" s="198">
        <v>0</v>
      </c>
    </row>
    <row r="524" spans="1:8" ht="18" hidden="1" customHeight="1" outlineLevel="1">
      <c r="A524" s="4" t="s">
        <v>348</v>
      </c>
      <c r="B524" s="195"/>
      <c r="C524" s="196">
        <v>0</v>
      </c>
      <c r="D524" s="196">
        <v>0</v>
      </c>
      <c r="E524" s="196">
        <v>0</v>
      </c>
      <c r="F524" s="197">
        <v>0</v>
      </c>
      <c r="G524" s="197">
        <v>0</v>
      </c>
      <c r="H524" s="198">
        <v>0</v>
      </c>
    </row>
    <row r="525" spans="1:8" ht="18" hidden="1" customHeight="1" outlineLevel="1">
      <c r="A525" s="4" t="s">
        <v>216</v>
      </c>
      <c r="B525" s="195"/>
      <c r="C525" s="196">
        <v>0</v>
      </c>
      <c r="D525" s="196">
        <v>0</v>
      </c>
      <c r="E525" s="196">
        <v>0</v>
      </c>
      <c r="F525" s="197">
        <v>0</v>
      </c>
      <c r="G525" s="197">
        <v>0</v>
      </c>
      <c r="H525" s="198">
        <v>0</v>
      </c>
    </row>
    <row r="526" spans="1:8" ht="18" hidden="1" customHeight="1" outlineLevel="1">
      <c r="A526" s="4" t="s">
        <v>217</v>
      </c>
      <c r="B526" s="195"/>
      <c r="C526" s="196">
        <v>0</v>
      </c>
      <c r="D526" s="196">
        <v>0</v>
      </c>
      <c r="E526" s="196">
        <v>0</v>
      </c>
      <c r="F526" s="197">
        <v>0</v>
      </c>
      <c r="G526" s="197">
        <v>0</v>
      </c>
      <c r="H526" s="198">
        <v>0</v>
      </c>
    </row>
    <row r="527" spans="1:8" ht="18" hidden="1" customHeight="1" outlineLevel="1">
      <c r="A527" s="4" t="s">
        <v>218</v>
      </c>
      <c r="B527" s="195"/>
      <c r="C527" s="196">
        <v>0</v>
      </c>
      <c r="D527" s="196">
        <v>0</v>
      </c>
      <c r="E527" s="196">
        <v>0</v>
      </c>
      <c r="F527" s="197">
        <v>0</v>
      </c>
      <c r="G527" s="197">
        <v>0</v>
      </c>
      <c r="H527" s="198">
        <v>0</v>
      </c>
    </row>
    <row r="528" spans="1:8" ht="18" hidden="1" customHeight="1" outlineLevel="1">
      <c r="A528" s="4" t="s">
        <v>219</v>
      </c>
      <c r="B528" s="195"/>
      <c r="C528" s="196">
        <v>0</v>
      </c>
      <c r="D528" s="196">
        <v>0</v>
      </c>
      <c r="E528" s="196">
        <v>0</v>
      </c>
      <c r="F528" s="197">
        <v>0</v>
      </c>
      <c r="G528" s="197">
        <v>0</v>
      </c>
      <c r="H528" s="198">
        <v>0</v>
      </c>
    </row>
    <row r="529" spans="1:8" ht="18" hidden="1" customHeight="1" outlineLevel="1">
      <c r="A529" s="4" t="s">
        <v>220</v>
      </c>
      <c r="B529" s="195"/>
      <c r="C529" s="196">
        <v>0</v>
      </c>
      <c r="D529" s="196">
        <v>0</v>
      </c>
      <c r="E529" s="196">
        <v>0</v>
      </c>
      <c r="F529" s="197">
        <v>0</v>
      </c>
      <c r="G529" s="197">
        <v>0</v>
      </c>
      <c r="H529" s="198">
        <v>0</v>
      </c>
    </row>
    <row r="530" spans="1:8" ht="18" hidden="1" customHeight="1" outlineLevel="1">
      <c r="A530" s="4" t="s">
        <v>349</v>
      </c>
      <c r="B530" s="195"/>
      <c r="C530" s="196">
        <v>0</v>
      </c>
      <c r="D530" s="196">
        <v>0</v>
      </c>
      <c r="E530" s="196">
        <v>0</v>
      </c>
      <c r="F530" s="197">
        <v>0</v>
      </c>
      <c r="G530" s="197">
        <v>0</v>
      </c>
      <c r="H530" s="198">
        <v>0</v>
      </c>
    </row>
    <row r="531" spans="1:8" ht="18" hidden="1" customHeight="1" outlineLevel="1">
      <c r="A531" s="4" t="s">
        <v>222</v>
      </c>
      <c r="B531" s="195"/>
      <c r="C531" s="196">
        <v>0</v>
      </c>
      <c r="D531" s="196">
        <v>0</v>
      </c>
      <c r="E531" s="196">
        <v>0</v>
      </c>
      <c r="F531" s="197">
        <v>0</v>
      </c>
      <c r="G531" s="197">
        <v>0</v>
      </c>
      <c r="H531" s="198">
        <v>0</v>
      </c>
    </row>
    <row r="532" spans="1:8" ht="18" hidden="1" customHeight="1" outlineLevel="1">
      <c r="A532" s="4" t="s">
        <v>223</v>
      </c>
      <c r="B532" s="195"/>
      <c r="C532" s="196">
        <v>6</v>
      </c>
      <c r="D532" s="196">
        <v>5</v>
      </c>
      <c r="E532" s="196">
        <v>4</v>
      </c>
      <c r="F532" s="197">
        <v>0</v>
      </c>
      <c r="G532" s="197">
        <v>11299</v>
      </c>
      <c r="H532" s="198">
        <v>0</v>
      </c>
    </row>
    <row r="533" spans="1:8" ht="18" hidden="1" customHeight="1" outlineLevel="1">
      <c r="A533" s="4" t="s">
        <v>224</v>
      </c>
      <c r="B533" s="195"/>
      <c r="C533" s="196">
        <v>0</v>
      </c>
      <c r="D533" s="196">
        <v>0</v>
      </c>
      <c r="E533" s="196">
        <v>0</v>
      </c>
      <c r="F533" s="197">
        <v>0</v>
      </c>
      <c r="G533" s="197">
        <v>0</v>
      </c>
      <c r="H533" s="198">
        <v>0</v>
      </c>
    </row>
    <row r="534" spans="1:8" ht="18" hidden="1" customHeight="1" outlineLevel="1">
      <c r="A534" s="4" t="s">
        <v>225</v>
      </c>
      <c r="B534" s="195"/>
      <c r="C534" s="196">
        <v>0</v>
      </c>
      <c r="D534" s="196">
        <v>0</v>
      </c>
      <c r="E534" s="196">
        <v>0</v>
      </c>
      <c r="F534" s="197">
        <v>0</v>
      </c>
      <c r="G534" s="197">
        <v>0</v>
      </c>
      <c r="H534" s="198">
        <v>0</v>
      </c>
    </row>
    <row r="535" spans="1:8" ht="18" customHeight="1" collapsed="1">
      <c r="A535" s="4"/>
      <c r="B535" s="195" t="s">
        <v>370</v>
      </c>
      <c r="C535" s="199">
        <f t="shared" ref="C535:H535" si="20">SUM(C511:C534)</f>
        <v>7</v>
      </c>
      <c r="D535" s="199">
        <f t="shared" si="20"/>
        <v>5</v>
      </c>
      <c r="E535" s="199">
        <f t="shared" si="20"/>
        <v>4</v>
      </c>
      <c r="F535" s="200">
        <f t="shared" si="20"/>
        <v>0</v>
      </c>
      <c r="G535" s="200">
        <f t="shared" si="20"/>
        <v>11299</v>
      </c>
      <c r="H535" s="201">
        <f t="shared" si="20"/>
        <v>0</v>
      </c>
    </row>
    <row r="536" spans="1:8" ht="18" hidden="1" customHeight="1" outlineLevel="1">
      <c r="A536" s="4" t="s">
        <v>272</v>
      </c>
      <c r="B536" s="195"/>
      <c r="C536" s="196">
        <v>0</v>
      </c>
      <c r="D536" s="196">
        <v>0</v>
      </c>
      <c r="E536" s="196">
        <v>0</v>
      </c>
      <c r="F536" s="197">
        <v>0</v>
      </c>
      <c r="G536" s="197">
        <v>0</v>
      </c>
      <c r="H536" s="198">
        <v>0</v>
      </c>
    </row>
    <row r="537" spans="1:8" ht="18" hidden="1" customHeight="1" outlineLevel="1">
      <c r="A537" s="4" t="s">
        <v>203</v>
      </c>
      <c r="B537" s="195"/>
      <c r="C537" s="196">
        <v>1</v>
      </c>
      <c r="D537" s="196">
        <v>0</v>
      </c>
      <c r="E537" s="196">
        <v>0</v>
      </c>
      <c r="F537" s="197">
        <v>0</v>
      </c>
      <c r="G537" s="197">
        <v>0</v>
      </c>
      <c r="H537" s="198">
        <v>0</v>
      </c>
    </row>
    <row r="538" spans="1:8" ht="18" hidden="1" customHeight="1" outlineLevel="1">
      <c r="A538" s="4" t="s">
        <v>204</v>
      </c>
      <c r="B538" s="195"/>
      <c r="C538" s="196">
        <v>0</v>
      </c>
      <c r="D538" s="196">
        <v>0</v>
      </c>
      <c r="E538" s="196">
        <v>0</v>
      </c>
      <c r="F538" s="197">
        <v>0</v>
      </c>
      <c r="G538" s="197">
        <v>0</v>
      </c>
      <c r="H538" s="198">
        <v>0</v>
      </c>
    </row>
    <row r="539" spans="1:8" ht="18" hidden="1" customHeight="1" outlineLevel="1">
      <c r="A539" s="4" t="s">
        <v>205</v>
      </c>
      <c r="B539" s="195"/>
      <c r="C539" s="196">
        <v>0</v>
      </c>
      <c r="D539" s="196">
        <v>0</v>
      </c>
      <c r="E539" s="196">
        <v>0</v>
      </c>
      <c r="F539" s="197">
        <v>0</v>
      </c>
      <c r="G539" s="197">
        <v>0</v>
      </c>
      <c r="H539" s="198">
        <v>0</v>
      </c>
    </row>
    <row r="540" spans="1:8" ht="18" hidden="1" customHeight="1" outlineLevel="1">
      <c r="A540" s="4" t="s">
        <v>206</v>
      </c>
      <c r="B540" s="195"/>
      <c r="C540" s="196">
        <v>0</v>
      </c>
      <c r="D540" s="196">
        <v>0</v>
      </c>
      <c r="E540" s="196">
        <v>0</v>
      </c>
      <c r="F540" s="197">
        <v>0</v>
      </c>
      <c r="G540" s="197">
        <v>0</v>
      </c>
      <c r="H540" s="198">
        <v>0</v>
      </c>
    </row>
    <row r="541" spans="1:8" ht="18" hidden="1" customHeight="1" outlineLevel="1">
      <c r="A541" s="4" t="s">
        <v>207</v>
      </c>
      <c r="B541" s="195"/>
      <c r="C541" s="196">
        <v>0</v>
      </c>
      <c r="D541" s="196">
        <v>0</v>
      </c>
      <c r="E541" s="196">
        <v>0</v>
      </c>
      <c r="F541" s="197">
        <v>0</v>
      </c>
      <c r="G541" s="197">
        <v>0</v>
      </c>
      <c r="H541" s="198">
        <v>0</v>
      </c>
    </row>
    <row r="542" spans="1:8" ht="18" hidden="1" customHeight="1" outlineLevel="1">
      <c r="A542" s="4" t="s">
        <v>208</v>
      </c>
      <c r="B542" s="195"/>
      <c r="C542" s="196">
        <v>0</v>
      </c>
      <c r="D542" s="196">
        <v>1</v>
      </c>
      <c r="E542" s="196">
        <v>0</v>
      </c>
      <c r="F542" s="197">
        <v>0</v>
      </c>
      <c r="G542" s="197">
        <v>38.5</v>
      </c>
      <c r="H542" s="198">
        <v>0</v>
      </c>
    </row>
    <row r="543" spans="1:8" ht="18" hidden="1" customHeight="1" outlineLevel="1">
      <c r="A543" s="4" t="s">
        <v>209</v>
      </c>
      <c r="B543" s="195"/>
      <c r="C543" s="196">
        <v>0</v>
      </c>
      <c r="D543" s="196">
        <v>0</v>
      </c>
      <c r="E543" s="196">
        <v>0</v>
      </c>
      <c r="F543" s="197">
        <v>0</v>
      </c>
      <c r="G543" s="197">
        <v>0</v>
      </c>
      <c r="H543" s="198">
        <v>0</v>
      </c>
    </row>
    <row r="544" spans="1:8" ht="18" hidden="1" customHeight="1" outlineLevel="1">
      <c r="A544" s="4" t="s">
        <v>210</v>
      </c>
      <c r="B544" s="195"/>
      <c r="C544" s="196">
        <v>0</v>
      </c>
      <c r="D544" s="196">
        <v>0</v>
      </c>
      <c r="E544" s="196">
        <v>0</v>
      </c>
      <c r="F544" s="197">
        <v>0</v>
      </c>
      <c r="G544" s="197">
        <v>0</v>
      </c>
      <c r="H544" s="198">
        <v>0</v>
      </c>
    </row>
    <row r="545" spans="1:8" ht="18" hidden="1" customHeight="1" outlineLevel="1">
      <c r="A545" s="4" t="s">
        <v>211</v>
      </c>
      <c r="B545" s="195"/>
      <c r="C545" s="196">
        <v>0</v>
      </c>
      <c r="D545" s="196">
        <v>0</v>
      </c>
      <c r="E545" s="196">
        <v>0</v>
      </c>
      <c r="F545" s="197">
        <v>0</v>
      </c>
      <c r="G545" s="197">
        <v>0</v>
      </c>
      <c r="H545" s="198">
        <v>0</v>
      </c>
    </row>
    <row r="546" spans="1:8" ht="18" hidden="1" customHeight="1" outlineLevel="1">
      <c r="A546" s="4" t="s">
        <v>212</v>
      </c>
      <c r="B546" s="195"/>
      <c r="C546" s="196">
        <v>0</v>
      </c>
      <c r="D546" s="196">
        <v>0</v>
      </c>
      <c r="E546" s="196">
        <v>0</v>
      </c>
      <c r="F546" s="197">
        <v>0</v>
      </c>
      <c r="G546" s="197">
        <v>0</v>
      </c>
      <c r="H546" s="198">
        <v>0</v>
      </c>
    </row>
    <row r="547" spans="1:8" ht="18" hidden="1" customHeight="1" outlineLevel="1">
      <c r="A547" s="4" t="s">
        <v>213</v>
      </c>
      <c r="B547" s="195"/>
      <c r="C547" s="196">
        <v>0</v>
      </c>
      <c r="D547" s="196">
        <v>0</v>
      </c>
      <c r="E547" s="196">
        <v>0</v>
      </c>
      <c r="F547" s="197">
        <v>0</v>
      </c>
      <c r="G547" s="197">
        <v>0</v>
      </c>
      <c r="H547" s="198">
        <v>0</v>
      </c>
    </row>
    <row r="548" spans="1:8" ht="18" hidden="1" customHeight="1" outlineLevel="1">
      <c r="A548" s="4" t="s">
        <v>214</v>
      </c>
      <c r="B548" s="195"/>
      <c r="C548" s="196">
        <v>0</v>
      </c>
      <c r="D548" s="196">
        <v>0</v>
      </c>
      <c r="E548" s="196">
        <v>0</v>
      </c>
      <c r="F548" s="197">
        <v>0</v>
      </c>
      <c r="G548" s="197">
        <v>0</v>
      </c>
      <c r="H548" s="198">
        <v>0</v>
      </c>
    </row>
    <row r="549" spans="1:8" hidden="1" outlineLevel="1">
      <c r="A549" s="4" t="s">
        <v>348</v>
      </c>
      <c r="B549" s="195"/>
      <c r="C549" s="196">
        <v>0</v>
      </c>
      <c r="D549" s="196">
        <v>0</v>
      </c>
      <c r="E549" s="196">
        <v>0</v>
      </c>
      <c r="F549" s="197">
        <v>0</v>
      </c>
      <c r="G549" s="197">
        <v>0</v>
      </c>
      <c r="H549" s="198">
        <v>0</v>
      </c>
    </row>
    <row r="550" spans="1:8" ht="18" hidden="1" customHeight="1" outlineLevel="1">
      <c r="A550" s="4" t="s">
        <v>216</v>
      </c>
      <c r="B550" s="195"/>
      <c r="C550" s="196">
        <v>0</v>
      </c>
      <c r="D550" s="196">
        <v>0</v>
      </c>
      <c r="E550" s="196">
        <v>0</v>
      </c>
      <c r="F550" s="197">
        <v>0</v>
      </c>
      <c r="G550" s="197">
        <v>0</v>
      </c>
      <c r="H550" s="198">
        <v>0</v>
      </c>
    </row>
    <row r="551" spans="1:8" ht="18" hidden="1" customHeight="1" outlineLevel="1">
      <c r="A551" s="4" t="s">
        <v>217</v>
      </c>
      <c r="B551" s="195"/>
      <c r="C551" s="196">
        <v>0</v>
      </c>
      <c r="D551" s="196">
        <v>0</v>
      </c>
      <c r="E551" s="196">
        <v>0</v>
      </c>
      <c r="F551" s="197">
        <v>0</v>
      </c>
      <c r="G551" s="197">
        <v>0</v>
      </c>
      <c r="H551" s="198">
        <v>0</v>
      </c>
    </row>
    <row r="552" spans="1:8" ht="18" hidden="1" customHeight="1" outlineLevel="1">
      <c r="A552" s="4" t="s">
        <v>218</v>
      </c>
      <c r="B552" s="195"/>
      <c r="C552" s="196">
        <v>0</v>
      </c>
      <c r="D552" s="196">
        <v>0</v>
      </c>
      <c r="E552" s="196">
        <v>0</v>
      </c>
      <c r="F552" s="197">
        <v>0</v>
      </c>
      <c r="G552" s="197">
        <v>0</v>
      </c>
      <c r="H552" s="198">
        <v>0</v>
      </c>
    </row>
    <row r="553" spans="1:8" ht="18" hidden="1" customHeight="1" outlineLevel="1">
      <c r="A553" s="4" t="s">
        <v>219</v>
      </c>
      <c r="B553" s="195"/>
      <c r="C553" s="196">
        <v>0</v>
      </c>
      <c r="D553" s="196">
        <v>0</v>
      </c>
      <c r="E553" s="196">
        <v>0</v>
      </c>
      <c r="F553" s="197">
        <v>0</v>
      </c>
      <c r="G553" s="197">
        <v>0</v>
      </c>
      <c r="H553" s="198">
        <v>0</v>
      </c>
    </row>
    <row r="554" spans="1:8" ht="18" hidden="1" customHeight="1" outlineLevel="1">
      <c r="A554" s="4" t="s">
        <v>220</v>
      </c>
      <c r="B554" s="195"/>
      <c r="C554" s="196">
        <v>0</v>
      </c>
      <c r="D554" s="196">
        <v>0</v>
      </c>
      <c r="E554" s="196">
        <v>0</v>
      </c>
      <c r="F554" s="197">
        <v>0</v>
      </c>
      <c r="G554" s="197">
        <v>0</v>
      </c>
      <c r="H554" s="198">
        <v>0</v>
      </c>
    </row>
    <row r="555" spans="1:8" ht="18" hidden="1" customHeight="1" outlineLevel="1">
      <c r="A555" s="4" t="s">
        <v>349</v>
      </c>
      <c r="B555" s="195"/>
      <c r="C555" s="196">
        <v>0</v>
      </c>
      <c r="D555" s="196">
        <v>0</v>
      </c>
      <c r="E555" s="196">
        <v>0</v>
      </c>
      <c r="F555" s="197">
        <v>0</v>
      </c>
      <c r="G555" s="197">
        <v>0</v>
      </c>
      <c r="H555" s="198">
        <v>0</v>
      </c>
    </row>
    <row r="556" spans="1:8" ht="18" hidden="1" customHeight="1" outlineLevel="1">
      <c r="A556" s="4" t="s">
        <v>222</v>
      </c>
      <c r="B556" s="195"/>
      <c r="C556" s="196">
        <v>0</v>
      </c>
      <c r="D556" s="196">
        <v>0</v>
      </c>
      <c r="E556" s="196">
        <v>0</v>
      </c>
      <c r="F556" s="197">
        <v>0</v>
      </c>
      <c r="G556" s="197">
        <v>0</v>
      </c>
      <c r="H556" s="198">
        <v>0</v>
      </c>
    </row>
    <row r="557" spans="1:8" ht="18" hidden="1" customHeight="1" outlineLevel="1">
      <c r="A557" s="4" t="s">
        <v>223</v>
      </c>
      <c r="B557" s="195"/>
      <c r="C557" s="196">
        <v>7</v>
      </c>
      <c r="D557" s="196">
        <v>0</v>
      </c>
      <c r="E557" s="196">
        <v>6</v>
      </c>
      <c r="F557" s="197">
        <v>0</v>
      </c>
      <c r="G557" s="197">
        <v>0</v>
      </c>
      <c r="H557" s="198">
        <v>0</v>
      </c>
    </row>
    <row r="558" spans="1:8" ht="18" hidden="1" customHeight="1" outlineLevel="1">
      <c r="A558" s="4" t="s">
        <v>224</v>
      </c>
      <c r="B558" s="195"/>
      <c r="C558" s="196">
        <v>0</v>
      </c>
      <c r="D558" s="196">
        <v>0</v>
      </c>
      <c r="E558" s="196">
        <v>0</v>
      </c>
      <c r="F558" s="197">
        <v>0</v>
      </c>
      <c r="G558" s="197">
        <v>0</v>
      </c>
      <c r="H558" s="198">
        <v>0</v>
      </c>
    </row>
    <row r="559" spans="1:8" ht="18" hidden="1" customHeight="1" outlineLevel="1">
      <c r="A559" s="4" t="s">
        <v>225</v>
      </c>
      <c r="B559" s="195"/>
      <c r="C559" s="196">
        <v>0</v>
      </c>
      <c r="D559" s="196">
        <v>0</v>
      </c>
      <c r="E559" s="196">
        <v>0</v>
      </c>
      <c r="F559" s="197">
        <v>0</v>
      </c>
      <c r="G559" s="197">
        <v>0</v>
      </c>
      <c r="H559" s="198">
        <v>0</v>
      </c>
    </row>
    <row r="560" spans="1:8" ht="18" customHeight="1" collapsed="1">
      <c r="A560" s="4"/>
      <c r="B560" s="195" t="s">
        <v>371</v>
      </c>
      <c r="C560" s="199">
        <f t="shared" ref="C560:H560" si="21">SUM(C536:C559)</f>
        <v>8</v>
      </c>
      <c r="D560" s="199">
        <f t="shared" si="21"/>
        <v>1</v>
      </c>
      <c r="E560" s="199">
        <f t="shared" si="21"/>
        <v>6</v>
      </c>
      <c r="F560" s="200">
        <f t="shared" si="21"/>
        <v>0</v>
      </c>
      <c r="G560" s="200">
        <f t="shared" si="21"/>
        <v>38.5</v>
      </c>
      <c r="H560" s="201">
        <f t="shared" si="21"/>
        <v>0</v>
      </c>
    </row>
    <row r="561" spans="1:8" ht="18" hidden="1" customHeight="1" outlineLevel="1">
      <c r="A561" s="4" t="s">
        <v>272</v>
      </c>
      <c r="B561" s="195"/>
      <c r="C561" s="196">
        <v>0</v>
      </c>
      <c r="D561" s="196">
        <v>0</v>
      </c>
      <c r="E561" s="196">
        <v>0</v>
      </c>
      <c r="F561" s="197">
        <v>0</v>
      </c>
      <c r="G561" s="197">
        <v>0</v>
      </c>
      <c r="H561" s="198">
        <v>0</v>
      </c>
    </row>
    <row r="562" spans="1:8" ht="18" hidden="1" customHeight="1" outlineLevel="1">
      <c r="A562" s="4" t="s">
        <v>203</v>
      </c>
      <c r="B562" s="195"/>
      <c r="C562" s="196">
        <v>0</v>
      </c>
      <c r="D562" s="196">
        <v>0</v>
      </c>
      <c r="E562" s="196">
        <v>0</v>
      </c>
      <c r="F562" s="197">
        <v>0</v>
      </c>
      <c r="G562" s="197">
        <v>0</v>
      </c>
      <c r="H562" s="198">
        <v>0</v>
      </c>
    </row>
    <row r="563" spans="1:8" ht="18" hidden="1" customHeight="1" outlineLevel="1">
      <c r="A563" s="4" t="s">
        <v>204</v>
      </c>
      <c r="B563" s="195"/>
      <c r="C563" s="196">
        <v>0</v>
      </c>
      <c r="D563" s="196">
        <v>0</v>
      </c>
      <c r="E563" s="196">
        <v>0</v>
      </c>
      <c r="F563" s="197">
        <v>0</v>
      </c>
      <c r="G563" s="197">
        <v>0</v>
      </c>
      <c r="H563" s="198">
        <v>0</v>
      </c>
    </row>
    <row r="564" spans="1:8" ht="18" hidden="1" customHeight="1" outlineLevel="1">
      <c r="A564" s="4" t="s">
        <v>205</v>
      </c>
      <c r="B564" s="195"/>
      <c r="C564" s="196">
        <v>0</v>
      </c>
      <c r="D564" s="196">
        <v>0</v>
      </c>
      <c r="E564" s="196">
        <v>0</v>
      </c>
      <c r="F564" s="197">
        <v>0</v>
      </c>
      <c r="G564" s="197">
        <v>0</v>
      </c>
      <c r="H564" s="198">
        <v>0</v>
      </c>
    </row>
    <row r="565" spans="1:8" ht="18" hidden="1" customHeight="1" outlineLevel="1">
      <c r="A565" s="4" t="s">
        <v>206</v>
      </c>
      <c r="B565" s="195"/>
      <c r="C565" s="196">
        <v>0</v>
      </c>
      <c r="D565" s="196">
        <v>0</v>
      </c>
      <c r="E565" s="196">
        <v>0</v>
      </c>
      <c r="F565" s="197">
        <v>0</v>
      </c>
      <c r="G565" s="197">
        <v>0</v>
      </c>
      <c r="H565" s="198">
        <v>0</v>
      </c>
    </row>
    <row r="566" spans="1:8" ht="18" hidden="1" customHeight="1" outlineLevel="1">
      <c r="A566" s="4" t="s">
        <v>207</v>
      </c>
      <c r="B566" s="195"/>
      <c r="C566" s="196">
        <v>0</v>
      </c>
      <c r="D566" s="196">
        <v>0</v>
      </c>
      <c r="E566" s="196">
        <v>0</v>
      </c>
      <c r="F566" s="197">
        <v>0</v>
      </c>
      <c r="G566" s="197">
        <v>0</v>
      </c>
      <c r="H566" s="198">
        <v>0</v>
      </c>
    </row>
    <row r="567" spans="1:8" ht="18" hidden="1" customHeight="1" outlineLevel="1">
      <c r="A567" s="4" t="s">
        <v>208</v>
      </c>
      <c r="B567" s="195"/>
      <c r="C567" s="196">
        <v>0</v>
      </c>
      <c r="D567" s="196">
        <v>0</v>
      </c>
      <c r="E567" s="196">
        <v>0</v>
      </c>
      <c r="F567" s="197">
        <v>0</v>
      </c>
      <c r="G567" s="197">
        <v>0</v>
      </c>
      <c r="H567" s="198">
        <v>0</v>
      </c>
    </row>
    <row r="568" spans="1:8" ht="18" hidden="1" customHeight="1" outlineLevel="1">
      <c r="A568" s="4" t="s">
        <v>209</v>
      </c>
      <c r="B568" s="195"/>
      <c r="C568" s="196">
        <v>0</v>
      </c>
      <c r="D568" s="196">
        <v>0</v>
      </c>
      <c r="E568" s="196">
        <v>0</v>
      </c>
      <c r="F568" s="197">
        <v>0</v>
      </c>
      <c r="G568" s="197">
        <v>0</v>
      </c>
      <c r="H568" s="198">
        <v>0</v>
      </c>
    </row>
    <row r="569" spans="1:8" ht="18" hidden="1" customHeight="1" outlineLevel="1">
      <c r="A569" s="4" t="s">
        <v>210</v>
      </c>
      <c r="B569" s="195"/>
      <c r="C569" s="196">
        <v>0</v>
      </c>
      <c r="D569" s="196">
        <v>0</v>
      </c>
      <c r="E569" s="196">
        <v>0</v>
      </c>
      <c r="F569" s="197">
        <v>0</v>
      </c>
      <c r="G569" s="197">
        <v>0</v>
      </c>
      <c r="H569" s="198">
        <v>0</v>
      </c>
    </row>
    <row r="570" spans="1:8" ht="18" hidden="1" customHeight="1" outlineLevel="1">
      <c r="A570" s="4" t="s">
        <v>211</v>
      </c>
      <c r="B570" s="195"/>
      <c r="C570" s="196">
        <v>0</v>
      </c>
      <c r="D570" s="196">
        <v>1</v>
      </c>
      <c r="E570" s="196">
        <v>0</v>
      </c>
      <c r="F570" s="197">
        <v>97300</v>
      </c>
      <c r="G570" s="197">
        <v>6800</v>
      </c>
      <c r="H570" s="198">
        <v>0</v>
      </c>
    </row>
    <row r="571" spans="1:8" ht="19.5" hidden="1" customHeight="1" outlineLevel="1">
      <c r="A571" s="4" t="s">
        <v>212</v>
      </c>
      <c r="B571" s="195"/>
      <c r="C571" s="196">
        <v>0</v>
      </c>
      <c r="D571" s="196">
        <v>0</v>
      </c>
      <c r="E571" s="196">
        <v>0</v>
      </c>
      <c r="F571" s="197">
        <v>0</v>
      </c>
      <c r="G571" s="197">
        <v>0</v>
      </c>
      <c r="H571" s="198">
        <v>0</v>
      </c>
    </row>
    <row r="572" spans="1:8" ht="25.5" hidden="1" customHeight="1" outlineLevel="1">
      <c r="A572" s="4" t="s">
        <v>213</v>
      </c>
      <c r="B572" s="195"/>
      <c r="C572" s="196">
        <v>0</v>
      </c>
      <c r="D572" s="196">
        <v>0</v>
      </c>
      <c r="E572" s="196">
        <v>0</v>
      </c>
      <c r="F572" s="197">
        <v>0</v>
      </c>
      <c r="G572" s="197">
        <v>0</v>
      </c>
      <c r="H572" s="198">
        <v>0</v>
      </c>
    </row>
    <row r="573" spans="1:8" ht="20.25" hidden="1" customHeight="1" outlineLevel="1">
      <c r="A573" s="4" t="s">
        <v>214</v>
      </c>
      <c r="B573" s="195"/>
      <c r="C573" s="196">
        <v>0</v>
      </c>
      <c r="D573" s="196">
        <v>0</v>
      </c>
      <c r="E573" s="196">
        <v>0</v>
      </c>
      <c r="F573" s="197">
        <v>0</v>
      </c>
      <c r="G573" s="197">
        <v>0</v>
      </c>
      <c r="H573" s="198">
        <v>0</v>
      </c>
    </row>
    <row r="574" spans="1:8" ht="18" hidden="1" customHeight="1" outlineLevel="1">
      <c r="A574" s="4" t="s">
        <v>348</v>
      </c>
      <c r="B574" s="195"/>
      <c r="C574" s="196">
        <v>0</v>
      </c>
      <c r="D574" s="196">
        <v>0</v>
      </c>
      <c r="E574" s="196">
        <v>0</v>
      </c>
      <c r="F574" s="197">
        <v>0</v>
      </c>
      <c r="G574" s="197">
        <v>0</v>
      </c>
      <c r="H574" s="198">
        <v>0</v>
      </c>
    </row>
    <row r="575" spans="1:8" ht="18" hidden="1" customHeight="1" outlineLevel="1">
      <c r="A575" s="4" t="s">
        <v>216</v>
      </c>
      <c r="B575" s="195"/>
      <c r="C575" s="196">
        <v>0</v>
      </c>
      <c r="D575" s="196">
        <v>0</v>
      </c>
      <c r="E575" s="196">
        <v>0</v>
      </c>
      <c r="F575" s="197">
        <v>0</v>
      </c>
      <c r="G575" s="197">
        <v>0</v>
      </c>
      <c r="H575" s="198">
        <v>0</v>
      </c>
    </row>
    <row r="576" spans="1:8" ht="18" hidden="1" customHeight="1" outlineLevel="1">
      <c r="A576" s="4" t="s">
        <v>217</v>
      </c>
      <c r="B576" s="195"/>
      <c r="C576" s="196">
        <v>0</v>
      </c>
      <c r="D576" s="196">
        <v>0</v>
      </c>
      <c r="E576" s="196">
        <v>0</v>
      </c>
      <c r="F576" s="197">
        <v>0</v>
      </c>
      <c r="G576" s="197">
        <v>0</v>
      </c>
      <c r="H576" s="198">
        <v>0</v>
      </c>
    </row>
    <row r="577" spans="1:8" ht="18" hidden="1" customHeight="1" outlineLevel="1">
      <c r="A577" s="4" t="s">
        <v>218</v>
      </c>
      <c r="B577" s="195"/>
      <c r="C577" s="196">
        <v>0</v>
      </c>
      <c r="D577" s="196">
        <v>0</v>
      </c>
      <c r="E577" s="196">
        <v>0</v>
      </c>
      <c r="F577" s="197">
        <v>0</v>
      </c>
      <c r="G577" s="197">
        <v>0</v>
      </c>
      <c r="H577" s="198">
        <v>0</v>
      </c>
    </row>
    <row r="578" spans="1:8" ht="18" hidden="1" customHeight="1" outlineLevel="1">
      <c r="A578" s="4" t="s">
        <v>219</v>
      </c>
      <c r="B578" s="195"/>
      <c r="C578" s="196">
        <v>0</v>
      </c>
      <c r="D578" s="196">
        <v>0</v>
      </c>
      <c r="E578" s="196">
        <v>0</v>
      </c>
      <c r="F578" s="197">
        <v>0</v>
      </c>
      <c r="G578" s="197">
        <v>0</v>
      </c>
      <c r="H578" s="198">
        <v>0</v>
      </c>
    </row>
    <row r="579" spans="1:8" ht="18" hidden="1" customHeight="1" outlineLevel="1">
      <c r="A579" s="4" t="s">
        <v>220</v>
      </c>
      <c r="B579" s="195"/>
      <c r="C579" s="196">
        <v>0</v>
      </c>
      <c r="D579" s="196">
        <v>0</v>
      </c>
      <c r="E579" s="196">
        <v>0</v>
      </c>
      <c r="F579" s="197">
        <v>0</v>
      </c>
      <c r="G579" s="197">
        <v>0</v>
      </c>
      <c r="H579" s="198">
        <v>0</v>
      </c>
    </row>
    <row r="580" spans="1:8" ht="18" hidden="1" customHeight="1" outlineLevel="1">
      <c r="A580" s="4" t="s">
        <v>349</v>
      </c>
      <c r="B580" s="195"/>
      <c r="C580" s="196">
        <v>0</v>
      </c>
      <c r="D580" s="196">
        <v>0</v>
      </c>
      <c r="E580" s="196">
        <v>0</v>
      </c>
      <c r="F580" s="197">
        <v>0</v>
      </c>
      <c r="G580" s="197">
        <v>0</v>
      </c>
      <c r="H580" s="198">
        <v>0</v>
      </c>
    </row>
    <row r="581" spans="1:8" ht="18" hidden="1" customHeight="1" outlineLevel="1">
      <c r="A581" s="4" t="s">
        <v>222</v>
      </c>
      <c r="B581" s="195"/>
      <c r="C581" s="196">
        <v>0</v>
      </c>
      <c r="D581" s="196">
        <v>0</v>
      </c>
      <c r="E581" s="196">
        <v>0</v>
      </c>
      <c r="F581" s="197">
        <v>0</v>
      </c>
      <c r="G581" s="197">
        <v>0</v>
      </c>
      <c r="H581" s="198">
        <v>0</v>
      </c>
    </row>
    <row r="582" spans="1:8" ht="18" hidden="1" customHeight="1" outlineLevel="1">
      <c r="A582" s="4" t="s">
        <v>223</v>
      </c>
      <c r="B582" s="195"/>
      <c r="C582" s="196">
        <v>0</v>
      </c>
      <c r="D582" s="196">
        <v>0</v>
      </c>
      <c r="E582" s="196">
        <v>0</v>
      </c>
      <c r="F582" s="197">
        <v>0</v>
      </c>
      <c r="G582" s="197">
        <v>0</v>
      </c>
      <c r="H582" s="198">
        <v>0</v>
      </c>
    </row>
    <row r="583" spans="1:8" ht="18" hidden="1" customHeight="1" outlineLevel="1">
      <c r="A583" s="4" t="s">
        <v>224</v>
      </c>
      <c r="B583" s="195"/>
      <c r="C583" s="196">
        <v>0</v>
      </c>
      <c r="D583" s="196">
        <v>0</v>
      </c>
      <c r="E583" s="196">
        <v>0</v>
      </c>
      <c r="F583" s="197">
        <v>0</v>
      </c>
      <c r="G583" s="197">
        <v>0</v>
      </c>
      <c r="H583" s="198">
        <v>0</v>
      </c>
    </row>
    <row r="584" spans="1:8" ht="18" hidden="1" customHeight="1" outlineLevel="1">
      <c r="A584" s="4" t="s">
        <v>225</v>
      </c>
      <c r="B584" s="195"/>
      <c r="C584" s="196">
        <v>0</v>
      </c>
      <c r="D584" s="196">
        <v>0</v>
      </c>
      <c r="E584" s="196">
        <v>0</v>
      </c>
      <c r="F584" s="197">
        <v>0</v>
      </c>
      <c r="G584" s="197">
        <v>0</v>
      </c>
      <c r="H584" s="198">
        <v>0</v>
      </c>
    </row>
    <row r="585" spans="1:8" ht="18" customHeight="1" collapsed="1">
      <c r="A585" s="4"/>
      <c r="B585" s="195" t="s">
        <v>372</v>
      </c>
      <c r="C585" s="199">
        <f t="shared" ref="C585:H585" si="22">SUM(C561:C584)</f>
        <v>0</v>
      </c>
      <c r="D585" s="199">
        <f t="shared" si="22"/>
        <v>1</v>
      </c>
      <c r="E585" s="199">
        <f t="shared" si="22"/>
        <v>0</v>
      </c>
      <c r="F585" s="200">
        <f t="shared" si="22"/>
        <v>97300</v>
      </c>
      <c r="G585" s="200">
        <f t="shared" si="22"/>
        <v>6800</v>
      </c>
      <c r="H585" s="201">
        <f t="shared" si="22"/>
        <v>0</v>
      </c>
    </row>
    <row r="586" spans="1:8" ht="18" hidden="1" customHeight="1" outlineLevel="1">
      <c r="A586" s="4" t="s">
        <v>272</v>
      </c>
      <c r="B586" s="195"/>
      <c r="C586" s="199">
        <v>0</v>
      </c>
      <c r="D586" s="199">
        <v>0</v>
      </c>
      <c r="E586" s="199">
        <v>0</v>
      </c>
      <c r="F586" s="200">
        <v>0</v>
      </c>
      <c r="G586" s="200">
        <v>0</v>
      </c>
      <c r="H586" s="201">
        <v>0</v>
      </c>
    </row>
    <row r="587" spans="1:8" ht="18" hidden="1" customHeight="1" outlineLevel="1">
      <c r="A587" s="4" t="s">
        <v>203</v>
      </c>
      <c r="B587" s="195"/>
      <c r="C587" s="199">
        <v>0</v>
      </c>
      <c r="D587" s="199">
        <v>0</v>
      </c>
      <c r="E587" s="199">
        <v>0</v>
      </c>
      <c r="F587" s="200">
        <v>0</v>
      </c>
      <c r="G587" s="200">
        <v>0</v>
      </c>
      <c r="H587" s="201">
        <v>0</v>
      </c>
    </row>
    <row r="588" spans="1:8" ht="18" hidden="1" customHeight="1" outlineLevel="1">
      <c r="A588" s="4" t="s">
        <v>204</v>
      </c>
      <c r="B588" s="195"/>
      <c r="C588" s="199">
        <v>0</v>
      </c>
      <c r="D588" s="199">
        <v>0</v>
      </c>
      <c r="E588" s="199">
        <v>0</v>
      </c>
      <c r="F588" s="200">
        <v>0</v>
      </c>
      <c r="G588" s="200">
        <v>0</v>
      </c>
      <c r="H588" s="201">
        <v>0</v>
      </c>
    </row>
    <row r="589" spans="1:8" ht="18" hidden="1" customHeight="1" outlineLevel="1">
      <c r="A589" s="4" t="s">
        <v>205</v>
      </c>
      <c r="B589" s="195"/>
      <c r="C589" s="199">
        <v>0</v>
      </c>
      <c r="D589" s="199">
        <v>0</v>
      </c>
      <c r="E589" s="199">
        <v>0</v>
      </c>
      <c r="F589" s="200">
        <v>0</v>
      </c>
      <c r="G589" s="200">
        <v>0</v>
      </c>
      <c r="H589" s="201">
        <v>0</v>
      </c>
    </row>
    <row r="590" spans="1:8" ht="18" hidden="1" customHeight="1" outlineLevel="1">
      <c r="A590" s="4" t="s">
        <v>206</v>
      </c>
      <c r="B590" s="195"/>
      <c r="C590" s="199">
        <v>0</v>
      </c>
      <c r="D590" s="199">
        <v>0</v>
      </c>
      <c r="E590" s="199">
        <v>0</v>
      </c>
      <c r="F590" s="200">
        <v>0</v>
      </c>
      <c r="G590" s="200">
        <v>0</v>
      </c>
      <c r="H590" s="201">
        <v>0</v>
      </c>
    </row>
    <row r="591" spans="1:8" ht="18" hidden="1" customHeight="1" outlineLevel="1">
      <c r="A591" s="4" t="s">
        <v>207</v>
      </c>
      <c r="B591" s="195"/>
      <c r="C591" s="199">
        <v>0</v>
      </c>
      <c r="D591" s="199">
        <v>0</v>
      </c>
      <c r="E591" s="199">
        <v>0</v>
      </c>
      <c r="F591" s="200">
        <v>0</v>
      </c>
      <c r="G591" s="200">
        <v>0</v>
      </c>
      <c r="H591" s="201">
        <v>0</v>
      </c>
    </row>
    <row r="592" spans="1:8" ht="18" hidden="1" customHeight="1" outlineLevel="1">
      <c r="A592" s="4" t="s">
        <v>208</v>
      </c>
      <c r="B592" s="195"/>
      <c r="C592" s="199">
        <v>0</v>
      </c>
      <c r="D592" s="199">
        <v>0</v>
      </c>
      <c r="E592" s="199">
        <v>0</v>
      </c>
      <c r="F592" s="200">
        <v>0</v>
      </c>
      <c r="G592" s="200">
        <v>0</v>
      </c>
      <c r="H592" s="201">
        <v>0</v>
      </c>
    </row>
    <row r="593" spans="1:8" ht="18" hidden="1" customHeight="1" outlineLevel="1">
      <c r="A593" s="4" t="s">
        <v>209</v>
      </c>
      <c r="B593" s="195"/>
      <c r="C593" s="199">
        <v>0</v>
      </c>
      <c r="D593" s="199">
        <v>0</v>
      </c>
      <c r="E593" s="199">
        <v>0</v>
      </c>
      <c r="F593" s="200">
        <v>0</v>
      </c>
      <c r="G593" s="200">
        <v>0</v>
      </c>
      <c r="H593" s="201">
        <v>0</v>
      </c>
    </row>
    <row r="594" spans="1:8" ht="18" hidden="1" customHeight="1" outlineLevel="1">
      <c r="A594" s="4" t="s">
        <v>210</v>
      </c>
      <c r="B594" s="195"/>
      <c r="C594" s="199">
        <v>0</v>
      </c>
      <c r="D594" s="199">
        <v>0</v>
      </c>
      <c r="E594" s="199">
        <v>0</v>
      </c>
      <c r="F594" s="200">
        <v>0</v>
      </c>
      <c r="G594" s="200">
        <v>0</v>
      </c>
      <c r="H594" s="201">
        <v>0</v>
      </c>
    </row>
    <row r="595" spans="1:8" ht="18" hidden="1" customHeight="1" outlineLevel="1">
      <c r="A595" s="4" t="s">
        <v>211</v>
      </c>
      <c r="B595" s="195"/>
      <c r="C595" s="199">
        <v>0</v>
      </c>
      <c r="D595" s="199">
        <v>0</v>
      </c>
      <c r="E595" s="199">
        <v>0</v>
      </c>
      <c r="F595" s="200">
        <v>0</v>
      </c>
      <c r="G595" s="200">
        <v>0</v>
      </c>
      <c r="H595" s="201">
        <v>0</v>
      </c>
    </row>
    <row r="596" spans="1:8" ht="18" hidden="1" customHeight="1" outlineLevel="1">
      <c r="A596" s="4" t="s">
        <v>212</v>
      </c>
      <c r="B596" s="195"/>
      <c r="C596" s="199">
        <v>0</v>
      </c>
      <c r="D596" s="199">
        <v>0</v>
      </c>
      <c r="E596" s="199">
        <v>0</v>
      </c>
      <c r="F596" s="200">
        <v>0</v>
      </c>
      <c r="G596" s="200">
        <v>0</v>
      </c>
      <c r="H596" s="201">
        <v>0</v>
      </c>
    </row>
    <row r="597" spans="1:8" ht="18" hidden="1" customHeight="1" outlineLevel="1">
      <c r="A597" s="4" t="s">
        <v>213</v>
      </c>
      <c r="B597" s="195"/>
      <c r="C597" s="199">
        <v>0</v>
      </c>
      <c r="D597" s="199">
        <v>0</v>
      </c>
      <c r="E597" s="199">
        <v>0</v>
      </c>
      <c r="F597" s="200">
        <v>0</v>
      </c>
      <c r="G597" s="200">
        <v>0</v>
      </c>
      <c r="H597" s="201">
        <v>0</v>
      </c>
    </row>
    <row r="598" spans="1:8" ht="18" hidden="1" customHeight="1" outlineLevel="1">
      <c r="A598" s="4" t="s">
        <v>214</v>
      </c>
      <c r="B598" s="195"/>
      <c r="C598" s="199">
        <v>0</v>
      </c>
      <c r="D598" s="199">
        <v>0</v>
      </c>
      <c r="E598" s="199">
        <v>0</v>
      </c>
      <c r="F598" s="200">
        <v>0</v>
      </c>
      <c r="G598" s="200">
        <v>0</v>
      </c>
      <c r="H598" s="201">
        <v>0</v>
      </c>
    </row>
    <row r="599" spans="1:8" ht="18" hidden="1" customHeight="1" outlineLevel="1">
      <c r="A599" s="4" t="s">
        <v>348</v>
      </c>
      <c r="B599" s="195"/>
      <c r="C599" s="199">
        <v>0</v>
      </c>
      <c r="D599" s="199">
        <v>0</v>
      </c>
      <c r="E599" s="199">
        <v>0</v>
      </c>
      <c r="F599" s="200">
        <v>0</v>
      </c>
      <c r="G599" s="200">
        <v>0</v>
      </c>
      <c r="H599" s="201">
        <v>0</v>
      </c>
    </row>
    <row r="600" spans="1:8" ht="18" hidden="1" customHeight="1" outlineLevel="1">
      <c r="A600" s="4" t="s">
        <v>216</v>
      </c>
      <c r="B600" s="195"/>
      <c r="C600" s="199">
        <v>0</v>
      </c>
      <c r="D600" s="199">
        <v>0</v>
      </c>
      <c r="E600" s="199">
        <v>0</v>
      </c>
      <c r="F600" s="200">
        <v>0</v>
      </c>
      <c r="G600" s="200">
        <v>0</v>
      </c>
      <c r="H600" s="201">
        <v>0</v>
      </c>
    </row>
    <row r="601" spans="1:8" ht="18" hidden="1" customHeight="1" outlineLevel="1">
      <c r="A601" s="4" t="s">
        <v>217</v>
      </c>
      <c r="B601" s="195"/>
      <c r="C601" s="199">
        <v>0</v>
      </c>
      <c r="D601" s="199">
        <v>0</v>
      </c>
      <c r="E601" s="199">
        <v>0</v>
      </c>
      <c r="F601" s="200">
        <v>0</v>
      </c>
      <c r="G601" s="200">
        <v>0</v>
      </c>
      <c r="H601" s="201">
        <v>0</v>
      </c>
    </row>
    <row r="602" spans="1:8" ht="18" hidden="1" customHeight="1" outlineLevel="1">
      <c r="A602" s="4" t="s">
        <v>218</v>
      </c>
      <c r="B602" s="195"/>
      <c r="C602" s="199">
        <v>0</v>
      </c>
      <c r="D602" s="199">
        <v>0</v>
      </c>
      <c r="E602" s="199">
        <v>0</v>
      </c>
      <c r="F602" s="200">
        <v>0</v>
      </c>
      <c r="G602" s="200">
        <v>0</v>
      </c>
      <c r="H602" s="201">
        <v>0</v>
      </c>
    </row>
    <row r="603" spans="1:8" ht="18" hidden="1" customHeight="1" outlineLevel="1">
      <c r="A603" s="4" t="s">
        <v>219</v>
      </c>
      <c r="B603" s="195"/>
      <c r="C603" s="199">
        <v>0</v>
      </c>
      <c r="D603" s="199">
        <v>0</v>
      </c>
      <c r="E603" s="199">
        <v>0</v>
      </c>
      <c r="F603" s="200">
        <v>0</v>
      </c>
      <c r="G603" s="200">
        <v>0</v>
      </c>
      <c r="H603" s="201">
        <v>0</v>
      </c>
    </row>
    <row r="604" spans="1:8" ht="18" hidden="1" customHeight="1" outlineLevel="1">
      <c r="A604" s="4" t="s">
        <v>220</v>
      </c>
      <c r="B604" s="195"/>
      <c r="C604" s="199">
        <v>0</v>
      </c>
      <c r="D604" s="199">
        <v>0</v>
      </c>
      <c r="E604" s="199">
        <v>0</v>
      </c>
      <c r="F604" s="200">
        <v>0</v>
      </c>
      <c r="G604" s="200">
        <v>0</v>
      </c>
      <c r="H604" s="201">
        <v>0</v>
      </c>
    </row>
    <row r="605" spans="1:8" ht="18" hidden="1" customHeight="1" outlineLevel="1">
      <c r="A605" s="4" t="s">
        <v>349</v>
      </c>
      <c r="B605" s="195"/>
      <c r="C605" s="199">
        <v>0</v>
      </c>
      <c r="D605" s="199">
        <v>0</v>
      </c>
      <c r="E605" s="199">
        <v>0</v>
      </c>
      <c r="F605" s="200">
        <v>0</v>
      </c>
      <c r="G605" s="200">
        <v>0</v>
      </c>
      <c r="H605" s="201">
        <v>0</v>
      </c>
    </row>
    <row r="606" spans="1:8" ht="18" hidden="1" customHeight="1" outlineLevel="1">
      <c r="A606" s="4" t="s">
        <v>222</v>
      </c>
      <c r="B606" s="195"/>
      <c r="C606" s="199">
        <v>0</v>
      </c>
      <c r="D606" s="199">
        <v>0</v>
      </c>
      <c r="E606" s="199">
        <v>0</v>
      </c>
      <c r="F606" s="200">
        <v>0</v>
      </c>
      <c r="G606" s="200">
        <v>0</v>
      </c>
      <c r="H606" s="201">
        <v>0</v>
      </c>
    </row>
    <row r="607" spans="1:8" ht="18" hidden="1" customHeight="1" outlineLevel="1">
      <c r="A607" s="4" t="s">
        <v>223</v>
      </c>
      <c r="B607" s="195"/>
      <c r="C607" s="199">
        <v>0</v>
      </c>
      <c r="D607" s="199">
        <v>0</v>
      </c>
      <c r="E607" s="199">
        <v>0</v>
      </c>
      <c r="F607" s="200">
        <v>0</v>
      </c>
      <c r="G607" s="200">
        <v>0</v>
      </c>
      <c r="H607" s="201">
        <v>0</v>
      </c>
    </row>
    <row r="608" spans="1:8" ht="18" hidden="1" customHeight="1" outlineLevel="1">
      <c r="A608" s="4" t="s">
        <v>224</v>
      </c>
      <c r="B608" s="195"/>
      <c r="C608" s="199">
        <v>0</v>
      </c>
      <c r="D608" s="199">
        <v>0</v>
      </c>
      <c r="E608" s="199">
        <v>0</v>
      </c>
      <c r="F608" s="200">
        <v>0</v>
      </c>
      <c r="G608" s="200">
        <v>0</v>
      </c>
      <c r="H608" s="201">
        <v>0</v>
      </c>
    </row>
    <row r="609" spans="1:8" ht="18" hidden="1" customHeight="1" outlineLevel="1">
      <c r="A609" s="4" t="s">
        <v>225</v>
      </c>
      <c r="B609" s="195"/>
      <c r="C609" s="199">
        <v>0</v>
      </c>
      <c r="D609" s="199">
        <v>0</v>
      </c>
      <c r="E609" s="199">
        <v>0</v>
      </c>
      <c r="F609" s="200">
        <v>0</v>
      </c>
      <c r="G609" s="200">
        <v>0</v>
      </c>
      <c r="H609" s="201">
        <v>0</v>
      </c>
    </row>
    <row r="610" spans="1:8" ht="18" customHeight="1" collapsed="1">
      <c r="A610" s="4"/>
      <c r="B610" s="195" t="s">
        <v>373</v>
      </c>
      <c r="C610" s="199">
        <f t="shared" ref="C610:H610" si="23">SUM(C586:C609)</f>
        <v>0</v>
      </c>
      <c r="D610" s="199">
        <f t="shared" si="23"/>
        <v>0</v>
      </c>
      <c r="E610" s="199">
        <f t="shared" si="23"/>
        <v>0</v>
      </c>
      <c r="F610" s="200">
        <f t="shared" si="23"/>
        <v>0</v>
      </c>
      <c r="G610" s="200">
        <f t="shared" si="23"/>
        <v>0</v>
      </c>
      <c r="H610" s="201">
        <f t="shared" si="23"/>
        <v>0</v>
      </c>
    </row>
    <row r="611" spans="1:8" ht="18" hidden="1" customHeight="1" outlineLevel="1">
      <c r="A611" s="4" t="s">
        <v>272</v>
      </c>
      <c r="B611" s="195"/>
      <c r="C611" s="196">
        <v>0</v>
      </c>
      <c r="D611" s="196">
        <v>0</v>
      </c>
      <c r="E611" s="196">
        <v>0</v>
      </c>
      <c r="F611" s="197">
        <v>0</v>
      </c>
      <c r="G611" s="197">
        <v>0</v>
      </c>
      <c r="H611" s="198">
        <v>0</v>
      </c>
    </row>
    <row r="612" spans="1:8" ht="18" hidden="1" customHeight="1" outlineLevel="1">
      <c r="A612" s="4" t="s">
        <v>203</v>
      </c>
      <c r="B612" s="195"/>
      <c r="C612" s="196">
        <v>0</v>
      </c>
      <c r="D612" s="196">
        <v>0</v>
      </c>
      <c r="E612" s="196">
        <v>0</v>
      </c>
      <c r="F612" s="197">
        <v>0</v>
      </c>
      <c r="G612" s="197">
        <v>0</v>
      </c>
      <c r="H612" s="198">
        <v>0</v>
      </c>
    </row>
    <row r="613" spans="1:8" ht="18" hidden="1" customHeight="1" outlineLevel="1">
      <c r="A613" s="4" t="s">
        <v>204</v>
      </c>
      <c r="B613" s="195"/>
      <c r="C613" s="196">
        <v>0</v>
      </c>
      <c r="D613" s="196">
        <v>0</v>
      </c>
      <c r="E613" s="196">
        <v>0</v>
      </c>
      <c r="F613" s="197">
        <v>0</v>
      </c>
      <c r="G613" s="197">
        <v>0</v>
      </c>
      <c r="H613" s="198">
        <v>0</v>
      </c>
    </row>
    <row r="614" spans="1:8" ht="18" hidden="1" customHeight="1" outlineLevel="1">
      <c r="A614" s="4" t="s">
        <v>205</v>
      </c>
      <c r="B614" s="195"/>
      <c r="C614" s="196">
        <v>0</v>
      </c>
      <c r="D614" s="196">
        <v>0</v>
      </c>
      <c r="E614" s="196">
        <v>0</v>
      </c>
      <c r="F614" s="197">
        <v>0</v>
      </c>
      <c r="G614" s="197">
        <v>0</v>
      </c>
      <c r="H614" s="198">
        <v>0</v>
      </c>
    </row>
    <row r="615" spans="1:8" ht="18" hidden="1" customHeight="1" outlineLevel="1">
      <c r="A615" s="4" t="s">
        <v>206</v>
      </c>
      <c r="B615" s="195"/>
      <c r="C615" s="196">
        <v>0</v>
      </c>
      <c r="D615" s="196">
        <v>0</v>
      </c>
      <c r="E615" s="196">
        <v>0</v>
      </c>
      <c r="F615" s="197">
        <v>0</v>
      </c>
      <c r="G615" s="197">
        <v>0</v>
      </c>
      <c r="H615" s="198">
        <v>0</v>
      </c>
    </row>
    <row r="616" spans="1:8" ht="18" hidden="1" customHeight="1" outlineLevel="1">
      <c r="A616" s="4" t="s">
        <v>207</v>
      </c>
      <c r="B616" s="195"/>
      <c r="C616" s="196">
        <v>0</v>
      </c>
      <c r="D616" s="196">
        <v>0</v>
      </c>
      <c r="E616" s="196">
        <v>0</v>
      </c>
      <c r="F616" s="197">
        <v>0</v>
      </c>
      <c r="G616" s="197">
        <v>0</v>
      </c>
      <c r="H616" s="198">
        <v>0</v>
      </c>
    </row>
    <row r="617" spans="1:8" ht="18" hidden="1" customHeight="1" outlineLevel="1">
      <c r="A617" s="4" t="s">
        <v>208</v>
      </c>
      <c r="B617" s="195"/>
      <c r="C617" s="196">
        <v>0</v>
      </c>
      <c r="D617" s="196">
        <v>1</v>
      </c>
      <c r="E617" s="196">
        <v>0</v>
      </c>
      <c r="F617" s="197">
        <v>0</v>
      </c>
      <c r="G617" s="197">
        <v>3318.5</v>
      </c>
      <c r="H617" s="198">
        <v>0</v>
      </c>
    </row>
    <row r="618" spans="1:8" ht="18" hidden="1" customHeight="1" outlineLevel="1">
      <c r="A618" s="4" t="s">
        <v>209</v>
      </c>
      <c r="B618" s="195"/>
      <c r="C618" s="196">
        <v>0</v>
      </c>
      <c r="D618" s="196">
        <v>0</v>
      </c>
      <c r="E618" s="196">
        <v>0</v>
      </c>
      <c r="F618" s="197">
        <v>0</v>
      </c>
      <c r="G618" s="197">
        <v>0</v>
      </c>
      <c r="H618" s="198">
        <v>0</v>
      </c>
    </row>
    <row r="619" spans="1:8" ht="18" hidden="1" customHeight="1" outlineLevel="1">
      <c r="A619" s="4" t="s">
        <v>210</v>
      </c>
      <c r="B619" s="195"/>
      <c r="C619" s="196">
        <v>0</v>
      </c>
      <c r="D619" s="196">
        <v>0</v>
      </c>
      <c r="E619" s="196">
        <v>0</v>
      </c>
      <c r="F619" s="197">
        <v>0</v>
      </c>
      <c r="G619" s="197">
        <v>0</v>
      </c>
      <c r="H619" s="198">
        <v>0</v>
      </c>
    </row>
    <row r="620" spans="1:8" ht="18" hidden="1" customHeight="1" outlineLevel="1">
      <c r="A620" s="4" t="s">
        <v>211</v>
      </c>
      <c r="B620" s="195"/>
      <c r="C620" s="196">
        <v>0</v>
      </c>
      <c r="D620" s="196">
        <v>1</v>
      </c>
      <c r="E620" s="196">
        <v>0</v>
      </c>
      <c r="F620" s="197">
        <v>10000</v>
      </c>
      <c r="G620" s="197">
        <v>0</v>
      </c>
      <c r="H620" s="198">
        <v>0</v>
      </c>
    </row>
    <row r="621" spans="1:8" ht="18" hidden="1" customHeight="1" outlineLevel="1">
      <c r="A621" s="4" t="s">
        <v>212</v>
      </c>
      <c r="B621" s="195"/>
      <c r="C621" s="196">
        <v>0</v>
      </c>
      <c r="D621" s="196">
        <v>0</v>
      </c>
      <c r="E621" s="196">
        <v>0</v>
      </c>
      <c r="F621" s="197">
        <v>0</v>
      </c>
      <c r="G621" s="197">
        <v>0</v>
      </c>
      <c r="H621" s="198">
        <v>0</v>
      </c>
    </row>
    <row r="622" spans="1:8" ht="18" hidden="1" customHeight="1" outlineLevel="1">
      <c r="A622" s="4" t="s">
        <v>213</v>
      </c>
      <c r="B622" s="195"/>
      <c r="C622" s="196">
        <v>0</v>
      </c>
      <c r="D622" s="196">
        <v>0</v>
      </c>
      <c r="E622" s="196">
        <v>0</v>
      </c>
      <c r="F622" s="197">
        <v>0</v>
      </c>
      <c r="G622" s="197">
        <v>0</v>
      </c>
      <c r="H622" s="198">
        <v>0</v>
      </c>
    </row>
    <row r="623" spans="1:8" ht="18" hidden="1" customHeight="1" outlineLevel="1">
      <c r="A623" s="4" t="s">
        <v>214</v>
      </c>
      <c r="B623" s="195"/>
      <c r="C623" s="196">
        <v>0</v>
      </c>
      <c r="D623" s="196">
        <v>0</v>
      </c>
      <c r="E623" s="196">
        <v>0</v>
      </c>
      <c r="F623" s="197">
        <v>0</v>
      </c>
      <c r="G623" s="197">
        <v>0</v>
      </c>
      <c r="H623" s="198">
        <v>0</v>
      </c>
    </row>
    <row r="624" spans="1:8" ht="18" hidden="1" customHeight="1" outlineLevel="1">
      <c r="A624" s="4" t="s">
        <v>348</v>
      </c>
      <c r="B624" s="195"/>
      <c r="C624" s="196">
        <v>0</v>
      </c>
      <c r="D624" s="196">
        <v>0</v>
      </c>
      <c r="E624" s="196">
        <v>0</v>
      </c>
      <c r="F624" s="197">
        <v>0</v>
      </c>
      <c r="G624" s="197">
        <v>0</v>
      </c>
      <c r="H624" s="198">
        <v>0</v>
      </c>
    </row>
    <row r="625" spans="1:8" ht="18" hidden="1" customHeight="1" outlineLevel="1">
      <c r="A625" s="4" t="s">
        <v>216</v>
      </c>
      <c r="B625" s="195"/>
      <c r="C625" s="196">
        <v>0</v>
      </c>
      <c r="D625" s="196">
        <v>0</v>
      </c>
      <c r="E625" s="196">
        <v>0</v>
      </c>
      <c r="F625" s="197">
        <v>0</v>
      </c>
      <c r="G625" s="197">
        <v>0</v>
      </c>
      <c r="H625" s="198">
        <v>0</v>
      </c>
    </row>
    <row r="626" spans="1:8" ht="18" hidden="1" customHeight="1" outlineLevel="1">
      <c r="A626" s="4" t="s">
        <v>217</v>
      </c>
      <c r="B626" s="195"/>
      <c r="C626" s="196">
        <v>0</v>
      </c>
      <c r="D626" s="196">
        <v>0</v>
      </c>
      <c r="E626" s="196">
        <v>0</v>
      </c>
      <c r="F626" s="197">
        <v>0</v>
      </c>
      <c r="G626" s="197">
        <v>0</v>
      </c>
      <c r="H626" s="198">
        <v>0</v>
      </c>
    </row>
    <row r="627" spans="1:8" ht="18" hidden="1" customHeight="1" outlineLevel="1">
      <c r="A627" s="4" t="s">
        <v>218</v>
      </c>
      <c r="B627" s="195"/>
      <c r="C627" s="196">
        <v>0</v>
      </c>
      <c r="D627" s="196">
        <v>0</v>
      </c>
      <c r="E627" s="196">
        <v>0</v>
      </c>
      <c r="F627" s="197">
        <v>0</v>
      </c>
      <c r="G627" s="197">
        <v>0</v>
      </c>
      <c r="H627" s="198">
        <v>0</v>
      </c>
    </row>
    <row r="628" spans="1:8" ht="18" hidden="1" customHeight="1" outlineLevel="1">
      <c r="A628" s="4" t="s">
        <v>219</v>
      </c>
      <c r="B628" s="195"/>
      <c r="C628" s="196">
        <v>0</v>
      </c>
      <c r="D628" s="196">
        <v>0</v>
      </c>
      <c r="E628" s="196">
        <v>0</v>
      </c>
      <c r="F628" s="197">
        <v>0</v>
      </c>
      <c r="G628" s="197">
        <v>0</v>
      </c>
      <c r="H628" s="198">
        <v>0</v>
      </c>
    </row>
    <row r="629" spans="1:8" ht="18" hidden="1" customHeight="1" outlineLevel="1">
      <c r="A629" s="4" t="s">
        <v>220</v>
      </c>
      <c r="B629" s="195"/>
      <c r="C629" s="196">
        <v>0</v>
      </c>
      <c r="D629" s="196">
        <v>0</v>
      </c>
      <c r="E629" s="196">
        <v>0</v>
      </c>
      <c r="F629" s="197">
        <v>0</v>
      </c>
      <c r="G629" s="197">
        <v>0</v>
      </c>
      <c r="H629" s="198">
        <v>0</v>
      </c>
    </row>
    <row r="630" spans="1:8" ht="18" hidden="1" customHeight="1" outlineLevel="1">
      <c r="A630" s="4" t="s">
        <v>349</v>
      </c>
      <c r="B630" s="195"/>
      <c r="C630" s="196">
        <v>1</v>
      </c>
      <c r="D630" s="196">
        <v>0</v>
      </c>
      <c r="E630" s="196">
        <v>1</v>
      </c>
      <c r="F630" s="197">
        <v>0</v>
      </c>
      <c r="G630" s="197">
        <v>0</v>
      </c>
      <c r="H630" s="198">
        <v>0</v>
      </c>
    </row>
    <row r="631" spans="1:8" ht="18" hidden="1" customHeight="1" outlineLevel="1">
      <c r="A631" s="4" t="s">
        <v>222</v>
      </c>
      <c r="B631" s="195"/>
      <c r="C631" s="196">
        <v>0</v>
      </c>
      <c r="D631" s="196">
        <v>0</v>
      </c>
      <c r="E631" s="196">
        <v>0</v>
      </c>
      <c r="F631" s="197">
        <v>0</v>
      </c>
      <c r="G631" s="197">
        <v>0</v>
      </c>
      <c r="H631" s="198">
        <v>0</v>
      </c>
    </row>
    <row r="632" spans="1:8" ht="18" hidden="1" customHeight="1" outlineLevel="1">
      <c r="A632" s="4" t="s">
        <v>223</v>
      </c>
      <c r="B632" s="195"/>
      <c r="C632" s="196">
        <v>0</v>
      </c>
      <c r="D632" s="196">
        <v>0</v>
      </c>
      <c r="E632" s="196">
        <v>0</v>
      </c>
      <c r="F632" s="197">
        <v>0</v>
      </c>
      <c r="G632" s="197">
        <v>0</v>
      </c>
      <c r="H632" s="198">
        <v>0</v>
      </c>
    </row>
    <row r="633" spans="1:8" ht="18" hidden="1" customHeight="1" outlineLevel="1">
      <c r="A633" s="4" t="s">
        <v>224</v>
      </c>
      <c r="B633" s="195"/>
      <c r="C633" s="196">
        <v>0</v>
      </c>
      <c r="D633" s="196">
        <v>0</v>
      </c>
      <c r="E633" s="196">
        <v>0</v>
      </c>
      <c r="F633" s="197">
        <v>0</v>
      </c>
      <c r="G633" s="197">
        <v>0</v>
      </c>
      <c r="H633" s="198">
        <v>0</v>
      </c>
    </row>
    <row r="634" spans="1:8" ht="18" hidden="1" customHeight="1" outlineLevel="1">
      <c r="A634" s="4" t="s">
        <v>225</v>
      </c>
      <c r="B634" s="195"/>
      <c r="C634" s="196">
        <v>0</v>
      </c>
      <c r="D634" s="196">
        <v>0</v>
      </c>
      <c r="E634" s="196">
        <v>0</v>
      </c>
      <c r="F634" s="197">
        <v>0</v>
      </c>
      <c r="G634" s="197">
        <v>0</v>
      </c>
      <c r="H634" s="198">
        <v>0</v>
      </c>
    </row>
    <row r="635" spans="1:8" ht="18" customHeight="1" collapsed="1">
      <c r="A635" s="4"/>
      <c r="B635" s="195" t="s">
        <v>374</v>
      </c>
      <c r="C635" s="199">
        <f t="shared" ref="C635:H635" si="24">SUM(C611:C634)</f>
        <v>1</v>
      </c>
      <c r="D635" s="199">
        <f t="shared" si="24"/>
        <v>2</v>
      </c>
      <c r="E635" s="199">
        <f t="shared" si="24"/>
        <v>1</v>
      </c>
      <c r="F635" s="200">
        <f t="shared" si="24"/>
        <v>10000</v>
      </c>
      <c r="G635" s="200">
        <f t="shared" si="24"/>
        <v>3318.5</v>
      </c>
      <c r="H635" s="201">
        <f t="shared" si="24"/>
        <v>0</v>
      </c>
    </row>
    <row r="636" spans="1:8" ht="18" hidden="1" customHeight="1" outlineLevel="1">
      <c r="A636" s="4" t="s">
        <v>272</v>
      </c>
      <c r="B636" s="195"/>
      <c r="C636" s="196">
        <v>0</v>
      </c>
      <c r="D636" s="196">
        <v>0</v>
      </c>
      <c r="E636" s="196">
        <v>0</v>
      </c>
      <c r="F636" s="197">
        <v>0</v>
      </c>
      <c r="G636" s="197">
        <v>0</v>
      </c>
      <c r="H636" s="198">
        <v>0</v>
      </c>
    </row>
    <row r="637" spans="1:8" ht="18" hidden="1" customHeight="1" outlineLevel="1">
      <c r="A637" s="4" t="s">
        <v>203</v>
      </c>
      <c r="B637" s="195"/>
      <c r="C637" s="196">
        <v>0</v>
      </c>
      <c r="D637" s="196">
        <v>0</v>
      </c>
      <c r="E637" s="196">
        <v>0</v>
      </c>
      <c r="F637" s="197">
        <v>0</v>
      </c>
      <c r="G637" s="197">
        <v>-26727.33</v>
      </c>
      <c r="H637" s="198">
        <v>0</v>
      </c>
    </row>
    <row r="638" spans="1:8" ht="18" hidden="1" customHeight="1" outlineLevel="1">
      <c r="A638" s="4" t="s">
        <v>204</v>
      </c>
      <c r="B638" s="195"/>
      <c r="C638" s="196">
        <v>7</v>
      </c>
      <c r="D638" s="196">
        <v>7</v>
      </c>
      <c r="E638" s="196">
        <v>0</v>
      </c>
      <c r="F638" s="197">
        <v>84804</v>
      </c>
      <c r="G638" s="197">
        <v>8899.5300000000007</v>
      </c>
      <c r="H638" s="198">
        <v>0</v>
      </c>
    </row>
    <row r="639" spans="1:8" ht="18" hidden="1" customHeight="1" outlineLevel="1">
      <c r="A639" s="4" t="s">
        <v>205</v>
      </c>
      <c r="B639" s="195"/>
      <c r="C639" s="196">
        <v>0</v>
      </c>
      <c r="D639" s="196">
        <v>0</v>
      </c>
      <c r="E639" s="196">
        <v>0</v>
      </c>
      <c r="F639" s="197">
        <v>0</v>
      </c>
      <c r="G639" s="197">
        <v>0</v>
      </c>
      <c r="H639" s="198">
        <v>0</v>
      </c>
    </row>
    <row r="640" spans="1:8" ht="18" hidden="1" customHeight="1" outlineLevel="1">
      <c r="A640" s="4" t="s">
        <v>206</v>
      </c>
      <c r="B640" s="195"/>
      <c r="C640" s="196">
        <v>0</v>
      </c>
      <c r="D640" s="196">
        <v>0</v>
      </c>
      <c r="E640" s="196">
        <v>0</v>
      </c>
      <c r="F640" s="197">
        <v>0</v>
      </c>
      <c r="G640" s="197">
        <v>0</v>
      </c>
      <c r="H640" s="198">
        <v>0</v>
      </c>
    </row>
    <row r="641" spans="1:8" ht="18" hidden="1" customHeight="1" outlineLevel="1">
      <c r="A641" s="4" t="s">
        <v>207</v>
      </c>
      <c r="B641" s="195"/>
      <c r="C641" s="196">
        <v>0</v>
      </c>
      <c r="D641" s="196">
        <v>0</v>
      </c>
      <c r="E641" s="196">
        <v>0</v>
      </c>
      <c r="F641" s="197">
        <v>0</v>
      </c>
      <c r="G641" s="197">
        <v>0</v>
      </c>
      <c r="H641" s="198">
        <v>0</v>
      </c>
    </row>
    <row r="642" spans="1:8" ht="18" hidden="1" customHeight="1" outlineLevel="1">
      <c r="A642" s="4" t="s">
        <v>208</v>
      </c>
      <c r="B642" s="195"/>
      <c r="C642" s="196">
        <v>0</v>
      </c>
      <c r="D642" s="196">
        <v>2</v>
      </c>
      <c r="E642" s="196">
        <v>0</v>
      </c>
      <c r="F642" s="197">
        <v>0</v>
      </c>
      <c r="G642" s="197">
        <v>21000</v>
      </c>
      <c r="H642" s="198">
        <v>0</v>
      </c>
    </row>
    <row r="643" spans="1:8" ht="18" hidden="1" customHeight="1" outlineLevel="1">
      <c r="A643" s="4" t="s">
        <v>209</v>
      </c>
      <c r="B643" s="195"/>
      <c r="C643" s="196">
        <v>1</v>
      </c>
      <c r="D643" s="196">
        <v>2</v>
      </c>
      <c r="E643" s="196">
        <v>0</v>
      </c>
      <c r="F643" s="197">
        <v>0</v>
      </c>
      <c r="G643" s="197">
        <v>5485.5</v>
      </c>
      <c r="H643" s="198">
        <v>0</v>
      </c>
    </row>
    <row r="644" spans="1:8" ht="18" hidden="1" customHeight="1" outlineLevel="1">
      <c r="A644" s="4" t="s">
        <v>210</v>
      </c>
      <c r="B644" s="195"/>
      <c r="C644" s="196">
        <v>0</v>
      </c>
      <c r="D644" s="196">
        <v>0</v>
      </c>
      <c r="E644" s="196">
        <v>0</v>
      </c>
      <c r="F644" s="197">
        <v>0</v>
      </c>
      <c r="G644" s="197">
        <v>0</v>
      </c>
      <c r="H644" s="198">
        <v>0</v>
      </c>
    </row>
    <row r="645" spans="1:8" ht="18" hidden="1" customHeight="1" outlineLevel="1">
      <c r="A645" s="4" t="s">
        <v>211</v>
      </c>
      <c r="B645" s="195"/>
      <c r="C645" s="196">
        <v>3</v>
      </c>
      <c r="D645" s="196">
        <v>3</v>
      </c>
      <c r="E645" s="196">
        <v>0</v>
      </c>
      <c r="F645" s="197">
        <v>390000</v>
      </c>
      <c r="G645" s="197">
        <v>7981.5</v>
      </c>
      <c r="H645" s="198">
        <v>0</v>
      </c>
    </row>
    <row r="646" spans="1:8" ht="18" hidden="1" customHeight="1" outlineLevel="1">
      <c r="A646" s="4" t="s">
        <v>212</v>
      </c>
      <c r="B646" s="195"/>
      <c r="C646" s="196">
        <v>0</v>
      </c>
      <c r="D646" s="196">
        <v>0</v>
      </c>
      <c r="E646" s="196">
        <v>0</v>
      </c>
      <c r="F646" s="197">
        <v>0</v>
      </c>
      <c r="G646" s="197">
        <v>0</v>
      </c>
      <c r="H646" s="198">
        <v>0</v>
      </c>
    </row>
    <row r="647" spans="1:8" ht="18" hidden="1" customHeight="1" outlineLevel="1">
      <c r="A647" s="4" t="s">
        <v>213</v>
      </c>
      <c r="B647" s="195"/>
      <c r="C647" s="196">
        <v>0</v>
      </c>
      <c r="D647" s="196">
        <v>0</v>
      </c>
      <c r="E647" s="196">
        <v>0</v>
      </c>
      <c r="F647" s="197">
        <v>0</v>
      </c>
      <c r="G647" s="197">
        <v>0</v>
      </c>
      <c r="H647" s="198">
        <v>0</v>
      </c>
    </row>
    <row r="648" spans="1:8" ht="18" hidden="1" customHeight="1" outlineLevel="1">
      <c r="A648" s="4" t="s">
        <v>214</v>
      </c>
      <c r="B648" s="195"/>
      <c r="C648" s="196">
        <v>0</v>
      </c>
      <c r="D648" s="196">
        <v>0</v>
      </c>
      <c r="E648" s="196">
        <v>0</v>
      </c>
      <c r="F648" s="197">
        <v>0</v>
      </c>
      <c r="G648" s="197">
        <v>0</v>
      </c>
      <c r="H648" s="198">
        <v>0</v>
      </c>
    </row>
    <row r="649" spans="1:8" ht="18" hidden="1" customHeight="1" outlineLevel="1">
      <c r="A649" s="4" t="s">
        <v>348</v>
      </c>
      <c r="B649" s="195"/>
      <c r="C649" s="196">
        <v>0</v>
      </c>
      <c r="D649" s="196">
        <v>0</v>
      </c>
      <c r="E649" s="196">
        <v>0</v>
      </c>
      <c r="F649" s="197">
        <v>0</v>
      </c>
      <c r="G649" s="197">
        <v>0</v>
      </c>
      <c r="H649" s="198">
        <v>0</v>
      </c>
    </row>
    <row r="650" spans="1:8" ht="18" hidden="1" customHeight="1" outlineLevel="1">
      <c r="A650" s="4" t="s">
        <v>216</v>
      </c>
      <c r="B650" s="195"/>
      <c r="C650" s="196">
        <v>0</v>
      </c>
      <c r="D650" s="196">
        <v>0</v>
      </c>
      <c r="E650" s="196">
        <v>0</v>
      </c>
      <c r="F650" s="197">
        <v>0</v>
      </c>
      <c r="G650" s="197">
        <v>0</v>
      </c>
      <c r="H650" s="198">
        <v>0</v>
      </c>
    </row>
    <row r="651" spans="1:8" ht="18" hidden="1" customHeight="1" outlineLevel="1">
      <c r="A651" s="4" t="s">
        <v>217</v>
      </c>
      <c r="B651" s="195"/>
      <c r="C651" s="196">
        <v>0</v>
      </c>
      <c r="D651" s="196">
        <v>0</v>
      </c>
      <c r="E651" s="196">
        <v>0</v>
      </c>
      <c r="F651" s="197">
        <v>0</v>
      </c>
      <c r="G651" s="197">
        <v>0</v>
      </c>
      <c r="H651" s="198">
        <v>0</v>
      </c>
    </row>
    <row r="652" spans="1:8" ht="18" hidden="1" customHeight="1" outlineLevel="1">
      <c r="A652" s="4" t="s">
        <v>218</v>
      </c>
      <c r="B652" s="195"/>
      <c r="C652" s="196">
        <v>0</v>
      </c>
      <c r="D652" s="196">
        <v>0</v>
      </c>
      <c r="E652" s="196">
        <v>0</v>
      </c>
      <c r="F652" s="197">
        <v>0</v>
      </c>
      <c r="G652" s="197">
        <v>0</v>
      </c>
      <c r="H652" s="198">
        <v>0</v>
      </c>
    </row>
    <row r="653" spans="1:8" ht="18" hidden="1" customHeight="1" outlineLevel="1">
      <c r="A653" s="4" t="s">
        <v>219</v>
      </c>
      <c r="B653" s="195"/>
      <c r="C653" s="196">
        <v>0</v>
      </c>
      <c r="D653" s="196">
        <v>0</v>
      </c>
      <c r="E653" s="196">
        <v>0</v>
      </c>
      <c r="F653" s="197">
        <v>0</v>
      </c>
      <c r="G653" s="197">
        <v>0</v>
      </c>
      <c r="H653" s="198">
        <v>0</v>
      </c>
    </row>
    <row r="654" spans="1:8" ht="18" hidden="1" customHeight="1" outlineLevel="1">
      <c r="A654" s="4" t="s">
        <v>220</v>
      </c>
      <c r="B654" s="195"/>
      <c r="C654" s="196">
        <v>0</v>
      </c>
      <c r="D654" s="196">
        <v>0</v>
      </c>
      <c r="E654" s="196">
        <v>0</v>
      </c>
      <c r="F654" s="197">
        <v>0</v>
      </c>
      <c r="G654" s="197">
        <v>0</v>
      </c>
      <c r="H654" s="198">
        <v>0</v>
      </c>
    </row>
    <row r="655" spans="1:8" ht="18" hidden="1" customHeight="1" outlineLevel="1">
      <c r="A655" s="4" t="s">
        <v>349</v>
      </c>
      <c r="B655" s="195"/>
      <c r="C655" s="196">
        <v>0</v>
      </c>
      <c r="D655" s="196">
        <v>0</v>
      </c>
      <c r="E655" s="196">
        <v>0</v>
      </c>
      <c r="F655" s="197">
        <v>0</v>
      </c>
      <c r="G655" s="197">
        <v>0</v>
      </c>
      <c r="H655" s="198">
        <v>0</v>
      </c>
    </row>
    <row r="656" spans="1:8" ht="18" hidden="1" customHeight="1" outlineLevel="1">
      <c r="A656" s="4" t="s">
        <v>222</v>
      </c>
      <c r="B656" s="195"/>
      <c r="C656" s="196">
        <v>0</v>
      </c>
      <c r="D656" s="196">
        <v>0</v>
      </c>
      <c r="E656" s="196">
        <v>0</v>
      </c>
      <c r="F656" s="197">
        <v>0</v>
      </c>
      <c r="G656" s="197">
        <v>0</v>
      </c>
      <c r="H656" s="198">
        <v>0</v>
      </c>
    </row>
    <row r="657" spans="1:8" ht="18" hidden="1" customHeight="1" outlineLevel="1">
      <c r="A657" s="4" t="s">
        <v>223</v>
      </c>
      <c r="B657" s="195"/>
      <c r="C657" s="196">
        <v>0</v>
      </c>
      <c r="D657" s="196">
        <v>0</v>
      </c>
      <c r="E657" s="196">
        <v>0</v>
      </c>
      <c r="F657" s="197">
        <v>0</v>
      </c>
      <c r="G657" s="197">
        <v>0</v>
      </c>
      <c r="H657" s="198">
        <v>0</v>
      </c>
    </row>
    <row r="658" spans="1:8" ht="18" hidden="1" customHeight="1" outlineLevel="1">
      <c r="A658" s="4" t="s">
        <v>224</v>
      </c>
      <c r="B658" s="195"/>
      <c r="C658" s="196">
        <v>0</v>
      </c>
      <c r="D658" s="196">
        <v>0</v>
      </c>
      <c r="E658" s="196">
        <v>0</v>
      </c>
      <c r="F658" s="197">
        <v>0</v>
      </c>
      <c r="G658" s="197">
        <v>0</v>
      </c>
      <c r="H658" s="198">
        <v>0</v>
      </c>
    </row>
    <row r="659" spans="1:8" ht="18" hidden="1" customHeight="1" outlineLevel="1">
      <c r="A659" s="4" t="s">
        <v>225</v>
      </c>
      <c r="B659" s="195"/>
      <c r="C659" s="196">
        <v>0</v>
      </c>
      <c r="D659" s="196">
        <v>0</v>
      </c>
      <c r="E659" s="196">
        <v>0</v>
      </c>
      <c r="F659" s="197">
        <v>0</v>
      </c>
      <c r="G659" s="197">
        <v>0</v>
      </c>
      <c r="H659" s="198">
        <v>0</v>
      </c>
    </row>
    <row r="660" spans="1:8" ht="18" customHeight="1" collapsed="1">
      <c r="A660" s="4"/>
      <c r="B660" s="195" t="s">
        <v>375</v>
      </c>
      <c r="C660" s="199">
        <f t="shared" ref="C660:H660" si="25">SUM(C636:C659)</f>
        <v>11</v>
      </c>
      <c r="D660" s="199">
        <f t="shared" si="25"/>
        <v>14</v>
      </c>
      <c r="E660" s="199">
        <f t="shared" si="25"/>
        <v>0</v>
      </c>
      <c r="F660" s="200">
        <f t="shared" si="25"/>
        <v>474804</v>
      </c>
      <c r="G660" s="200">
        <f t="shared" si="25"/>
        <v>16639.199999999997</v>
      </c>
      <c r="H660" s="201">
        <f t="shared" si="25"/>
        <v>0</v>
      </c>
    </row>
    <row r="661" spans="1:8" ht="18" hidden="1" customHeight="1" outlineLevel="1">
      <c r="A661" s="4" t="s">
        <v>272</v>
      </c>
      <c r="B661" s="195"/>
      <c r="C661" s="196">
        <v>0</v>
      </c>
      <c r="D661" s="196">
        <v>0</v>
      </c>
      <c r="E661" s="196">
        <v>0</v>
      </c>
      <c r="F661" s="197">
        <v>0</v>
      </c>
      <c r="G661" s="197">
        <v>0</v>
      </c>
      <c r="H661" s="198">
        <v>0</v>
      </c>
    </row>
    <row r="662" spans="1:8" ht="18" hidden="1" customHeight="1" outlineLevel="1">
      <c r="A662" s="4" t="s">
        <v>203</v>
      </c>
      <c r="B662" s="195"/>
      <c r="C662" s="196">
        <v>0</v>
      </c>
      <c r="D662" s="196">
        <v>0</v>
      </c>
      <c r="E662" s="196">
        <v>0</v>
      </c>
      <c r="F662" s="197">
        <v>0</v>
      </c>
      <c r="G662" s="197">
        <v>0</v>
      </c>
      <c r="H662" s="198">
        <v>0</v>
      </c>
    </row>
    <row r="663" spans="1:8" ht="18" hidden="1" customHeight="1" outlineLevel="1">
      <c r="A663" s="4" t="s">
        <v>204</v>
      </c>
      <c r="B663" s="195"/>
      <c r="C663" s="196">
        <v>0</v>
      </c>
      <c r="D663" s="196">
        <v>0</v>
      </c>
      <c r="E663" s="196">
        <v>0</v>
      </c>
      <c r="F663" s="197">
        <v>0</v>
      </c>
      <c r="G663" s="197">
        <v>0</v>
      </c>
      <c r="H663" s="198">
        <v>0</v>
      </c>
    </row>
    <row r="664" spans="1:8" ht="18" hidden="1" customHeight="1" outlineLevel="1">
      <c r="A664" s="4" t="s">
        <v>205</v>
      </c>
      <c r="B664" s="195"/>
      <c r="C664" s="196">
        <v>0</v>
      </c>
      <c r="D664" s="196">
        <v>0</v>
      </c>
      <c r="E664" s="196">
        <v>0</v>
      </c>
      <c r="F664" s="197">
        <v>0</v>
      </c>
      <c r="G664" s="197">
        <v>0</v>
      </c>
      <c r="H664" s="198">
        <v>0</v>
      </c>
    </row>
    <row r="665" spans="1:8" ht="18" hidden="1" customHeight="1" outlineLevel="1">
      <c r="A665" s="4" t="s">
        <v>206</v>
      </c>
      <c r="B665" s="195"/>
      <c r="C665" s="196">
        <v>0</v>
      </c>
      <c r="D665" s="196">
        <v>0</v>
      </c>
      <c r="E665" s="196">
        <v>0</v>
      </c>
      <c r="F665" s="197">
        <v>0</v>
      </c>
      <c r="G665" s="197">
        <v>0</v>
      </c>
      <c r="H665" s="198">
        <v>0</v>
      </c>
    </row>
    <row r="666" spans="1:8" ht="18" hidden="1" customHeight="1" outlineLevel="1">
      <c r="A666" s="4" t="s">
        <v>207</v>
      </c>
      <c r="B666" s="195"/>
      <c r="C666" s="196">
        <v>0</v>
      </c>
      <c r="D666" s="196">
        <v>0</v>
      </c>
      <c r="E666" s="196">
        <v>0</v>
      </c>
      <c r="F666" s="197">
        <v>0</v>
      </c>
      <c r="G666" s="197">
        <v>0</v>
      </c>
      <c r="H666" s="198">
        <v>0</v>
      </c>
    </row>
    <row r="667" spans="1:8" ht="18" hidden="1" customHeight="1" outlineLevel="1">
      <c r="A667" s="4" t="s">
        <v>208</v>
      </c>
      <c r="B667" s="195"/>
      <c r="C667" s="196">
        <v>2</v>
      </c>
      <c r="D667" s="196">
        <v>1</v>
      </c>
      <c r="E667" s="196">
        <v>0</v>
      </c>
      <c r="F667" s="197">
        <v>51396.71</v>
      </c>
      <c r="G667" s="197">
        <v>225</v>
      </c>
      <c r="H667" s="198">
        <v>0</v>
      </c>
    </row>
    <row r="668" spans="1:8" ht="18" hidden="1" customHeight="1" outlineLevel="1">
      <c r="A668" s="4" t="s">
        <v>209</v>
      </c>
      <c r="B668" s="195"/>
      <c r="C668" s="196">
        <v>0</v>
      </c>
      <c r="D668" s="196">
        <v>0</v>
      </c>
      <c r="E668" s="196">
        <v>0</v>
      </c>
      <c r="F668" s="197">
        <v>0</v>
      </c>
      <c r="G668" s="197">
        <v>0</v>
      </c>
      <c r="H668" s="198">
        <v>0</v>
      </c>
    </row>
    <row r="669" spans="1:8" ht="18" hidden="1" customHeight="1" outlineLevel="1">
      <c r="A669" s="4" t="s">
        <v>210</v>
      </c>
      <c r="B669" s="195"/>
      <c r="C669" s="196">
        <v>0</v>
      </c>
      <c r="D669" s="196">
        <v>0</v>
      </c>
      <c r="E669" s="196">
        <v>0</v>
      </c>
      <c r="F669" s="197">
        <v>0</v>
      </c>
      <c r="G669" s="197">
        <v>0</v>
      </c>
      <c r="H669" s="198">
        <v>0</v>
      </c>
    </row>
    <row r="670" spans="1:8" ht="18" hidden="1" customHeight="1" outlineLevel="1">
      <c r="A670" s="4" t="s">
        <v>211</v>
      </c>
      <c r="B670" s="195"/>
      <c r="C670" s="196">
        <v>0</v>
      </c>
      <c r="D670" s="196">
        <v>1</v>
      </c>
      <c r="E670" s="196">
        <v>0</v>
      </c>
      <c r="F670" s="197">
        <v>0</v>
      </c>
      <c r="G670" s="197">
        <v>-4319.5</v>
      </c>
      <c r="H670" s="198">
        <v>0</v>
      </c>
    </row>
    <row r="671" spans="1:8" ht="18" hidden="1" customHeight="1" outlineLevel="1">
      <c r="A671" s="4" t="s">
        <v>212</v>
      </c>
      <c r="B671" s="195"/>
      <c r="C671" s="196">
        <v>1</v>
      </c>
      <c r="D671" s="196">
        <v>1</v>
      </c>
      <c r="E671" s="196">
        <v>0</v>
      </c>
      <c r="F671" s="197">
        <v>8008</v>
      </c>
      <c r="G671" s="197">
        <v>0</v>
      </c>
      <c r="H671" s="198">
        <v>0</v>
      </c>
    </row>
    <row r="672" spans="1:8" ht="18" hidden="1" customHeight="1" outlineLevel="1">
      <c r="A672" s="4" t="s">
        <v>213</v>
      </c>
      <c r="B672" s="195"/>
      <c r="C672" s="196">
        <v>0</v>
      </c>
      <c r="D672" s="196">
        <v>1</v>
      </c>
      <c r="E672" s="196">
        <v>0</v>
      </c>
      <c r="F672" s="197">
        <v>3337.7</v>
      </c>
      <c r="G672" s="197">
        <v>0</v>
      </c>
      <c r="H672" s="198">
        <v>0</v>
      </c>
    </row>
    <row r="673" spans="1:8" ht="18" hidden="1" customHeight="1" outlineLevel="1">
      <c r="A673" s="4" t="s">
        <v>214</v>
      </c>
      <c r="B673" s="195"/>
      <c r="C673" s="196">
        <v>0</v>
      </c>
      <c r="D673" s="196">
        <v>0</v>
      </c>
      <c r="E673" s="196">
        <v>0</v>
      </c>
      <c r="F673" s="197">
        <v>0</v>
      </c>
      <c r="G673" s="197">
        <v>0</v>
      </c>
      <c r="H673" s="198">
        <v>0</v>
      </c>
    </row>
    <row r="674" spans="1:8" ht="18" hidden="1" customHeight="1" outlineLevel="1">
      <c r="A674" s="4" t="s">
        <v>348</v>
      </c>
      <c r="B674" s="195"/>
      <c r="C674" s="196">
        <v>0</v>
      </c>
      <c r="D674" s="196">
        <v>0</v>
      </c>
      <c r="E674" s="196">
        <v>0</v>
      </c>
      <c r="F674" s="197">
        <v>0</v>
      </c>
      <c r="G674" s="197">
        <v>0</v>
      </c>
      <c r="H674" s="198">
        <v>0</v>
      </c>
    </row>
    <row r="675" spans="1:8" ht="18" hidden="1" customHeight="1" outlineLevel="1">
      <c r="A675" s="4" t="s">
        <v>216</v>
      </c>
      <c r="B675" s="195"/>
      <c r="C675" s="196">
        <v>0</v>
      </c>
      <c r="D675" s="196">
        <v>0</v>
      </c>
      <c r="E675" s="196">
        <v>0</v>
      </c>
      <c r="F675" s="197">
        <v>0</v>
      </c>
      <c r="G675" s="197">
        <v>0</v>
      </c>
      <c r="H675" s="198">
        <v>0</v>
      </c>
    </row>
    <row r="676" spans="1:8" ht="18" hidden="1" customHeight="1" outlineLevel="1">
      <c r="A676" s="4" t="s">
        <v>217</v>
      </c>
      <c r="B676" s="195"/>
      <c r="C676" s="196">
        <v>0</v>
      </c>
      <c r="D676" s="196">
        <v>0</v>
      </c>
      <c r="E676" s="196">
        <v>0</v>
      </c>
      <c r="F676" s="197">
        <v>0</v>
      </c>
      <c r="G676" s="197">
        <v>0</v>
      </c>
      <c r="H676" s="198">
        <v>0</v>
      </c>
    </row>
    <row r="677" spans="1:8" ht="18" hidden="1" customHeight="1" outlineLevel="1">
      <c r="A677" s="4" t="s">
        <v>218</v>
      </c>
      <c r="B677" s="195"/>
      <c r="C677" s="196">
        <v>0</v>
      </c>
      <c r="D677" s="196">
        <v>0</v>
      </c>
      <c r="E677" s="196">
        <v>0</v>
      </c>
      <c r="F677" s="197">
        <v>0</v>
      </c>
      <c r="G677" s="197">
        <v>0</v>
      </c>
      <c r="H677" s="198">
        <v>0</v>
      </c>
    </row>
    <row r="678" spans="1:8" ht="18" hidden="1" customHeight="1" outlineLevel="1">
      <c r="A678" s="4" t="s">
        <v>219</v>
      </c>
      <c r="B678" s="195"/>
      <c r="C678" s="196">
        <v>0</v>
      </c>
      <c r="D678" s="196">
        <v>0</v>
      </c>
      <c r="E678" s="196">
        <v>0</v>
      </c>
      <c r="F678" s="197">
        <v>0</v>
      </c>
      <c r="G678" s="197">
        <v>0</v>
      </c>
      <c r="H678" s="198">
        <v>0</v>
      </c>
    </row>
    <row r="679" spans="1:8" ht="18" hidden="1" customHeight="1" outlineLevel="1">
      <c r="A679" s="4" t="s">
        <v>220</v>
      </c>
      <c r="B679" s="195"/>
      <c r="C679" s="196">
        <v>0</v>
      </c>
      <c r="D679" s="196">
        <v>0</v>
      </c>
      <c r="E679" s="196">
        <v>0</v>
      </c>
      <c r="F679" s="197">
        <v>0</v>
      </c>
      <c r="G679" s="197">
        <v>0</v>
      </c>
      <c r="H679" s="198">
        <v>0</v>
      </c>
    </row>
    <row r="680" spans="1:8" ht="18" hidden="1" customHeight="1" outlineLevel="1">
      <c r="A680" s="4" t="s">
        <v>349</v>
      </c>
      <c r="B680" s="195"/>
      <c r="C680" s="196">
        <v>0</v>
      </c>
      <c r="D680" s="196">
        <v>0</v>
      </c>
      <c r="E680" s="196">
        <v>0</v>
      </c>
      <c r="F680" s="197">
        <v>0</v>
      </c>
      <c r="G680" s="197">
        <v>0</v>
      </c>
      <c r="H680" s="198">
        <v>0</v>
      </c>
    </row>
    <row r="681" spans="1:8" ht="18" hidden="1" customHeight="1" outlineLevel="1">
      <c r="A681" s="4" t="s">
        <v>222</v>
      </c>
      <c r="B681" s="195"/>
      <c r="C681" s="196">
        <v>0</v>
      </c>
      <c r="D681" s="196">
        <v>0</v>
      </c>
      <c r="E681" s="196">
        <v>0</v>
      </c>
      <c r="F681" s="197">
        <v>0</v>
      </c>
      <c r="G681" s="197">
        <v>0</v>
      </c>
      <c r="H681" s="198">
        <v>0</v>
      </c>
    </row>
    <row r="682" spans="1:8" ht="18" hidden="1" customHeight="1" outlineLevel="1">
      <c r="A682" s="4" t="s">
        <v>223</v>
      </c>
      <c r="B682" s="195"/>
      <c r="C682" s="196">
        <v>0</v>
      </c>
      <c r="D682" s="196">
        <v>0</v>
      </c>
      <c r="E682" s="196">
        <v>0</v>
      </c>
      <c r="F682" s="197">
        <v>0</v>
      </c>
      <c r="G682" s="197">
        <v>0</v>
      </c>
      <c r="H682" s="198">
        <v>0</v>
      </c>
    </row>
    <row r="683" spans="1:8" ht="18" hidden="1" customHeight="1" outlineLevel="1">
      <c r="A683" s="4" t="s">
        <v>224</v>
      </c>
      <c r="B683" s="195"/>
      <c r="C683" s="196">
        <v>0</v>
      </c>
      <c r="D683" s="196">
        <v>0</v>
      </c>
      <c r="E683" s="196">
        <v>0</v>
      </c>
      <c r="F683" s="197">
        <v>0</v>
      </c>
      <c r="G683" s="197">
        <v>0</v>
      </c>
      <c r="H683" s="198">
        <v>0</v>
      </c>
    </row>
    <row r="684" spans="1:8" ht="18" hidden="1" customHeight="1" outlineLevel="1">
      <c r="A684" s="4" t="s">
        <v>225</v>
      </c>
      <c r="B684" s="195"/>
      <c r="C684" s="196">
        <v>0</v>
      </c>
      <c r="D684" s="196">
        <v>0</v>
      </c>
      <c r="E684" s="196">
        <v>0</v>
      </c>
      <c r="F684" s="197">
        <v>0</v>
      </c>
      <c r="G684" s="197">
        <v>0</v>
      </c>
      <c r="H684" s="198">
        <v>0</v>
      </c>
    </row>
    <row r="685" spans="1:8" ht="18" customHeight="1" collapsed="1">
      <c r="A685" s="4"/>
      <c r="B685" s="195" t="s">
        <v>376</v>
      </c>
      <c r="C685" s="199">
        <f t="shared" ref="C685:H685" si="26">SUM(C661:C684)</f>
        <v>3</v>
      </c>
      <c r="D685" s="199">
        <f t="shared" si="26"/>
        <v>4</v>
      </c>
      <c r="E685" s="199">
        <f t="shared" si="26"/>
        <v>0</v>
      </c>
      <c r="F685" s="200">
        <f t="shared" si="26"/>
        <v>62742.409999999996</v>
      </c>
      <c r="G685" s="200">
        <f t="shared" si="26"/>
        <v>-4094.5</v>
      </c>
      <c r="H685" s="201">
        <f t="shared" si="26"/>
        <v>0</v>
      </c>
    </row>
    <row r="686" spans="1:8" ht="18" hidden="1" customHeight="1" outlineLevel="1">
      <c r="A686" s="4" t="s">
        <v>272</v>
      </c>
      <c r="B686" s="195"/>
      <c r="C686" s="199">
        <v>0</v>
      </c>
      <c r="D686" s="199">
        <v>0</v>
      </c>
      <c r="E686" s="199">
        <v>0</v>
      </c>
      <c r="F686" s="200">
        <v>0</v>
      </c>
      <c r="G686" s="200">
        <v>0</v>
      </c>
      <c r="H686" s="201">
        <v>0</v>
      </c>
    </row>
    <row r="687" spans="1:8" ht="18" hidden="1" customHeight="1" outlineLevel="1">
      <c r="A687" s="4" t="s">
        <v>203</v>
      </c>
      <c r="B687" s="195"/>
      <c r="C687" s="199">
        <v>0</v>
      </c>
      <c r="D687" s="199">
        <v>0</v>
      </c>
      <c r="E687" s="199">
        <v>0</v>
      </c>
      <c r="F687" s="200">
        <v>0</v>
      </c>
      <c r="G687" s="200">
        <v>0</v>
      </c>
      <c r="H687" s="201">
        <v>0</v>
      </c>
    </row>
    <row r="688" spans="1:8" ht="18" hidden="1" customHeight="1" outlineLevel="1">
      <c r="A688" s="4" t="s">
        <v>204</v>
      </c>
      <c r="B688" s="195"/>
      <c r="C688" s="199">
        <v>0</v>
      </c>
      <c r="D688" s="199">
        <v>0</v>
      </c>
      <c r="E688" s="199">
        <v>0</v>
      </c>
      <c r="F688" s="200">
        <v>0</v>
      </c>
      <c r="G688" s="200">
        <v>0</v>
      </c>
      <c r="H688" s="201">
        <v>0</v>
      </c>
    </row>
    <row r="689" spans="1:8" ht="18" hidden="1" customHeight="1" outlineLevel="1">
      <c r="A689" s="4" t="s">
        <v>205</v>
      </c>
      <c r="B689" s="195"/>
      <c r="C689" s="199">
        <v>0</v>
      </c>
      <c r="D689" s="199">
        <v>0</v>
      </c>
      <c r="E689" s="199">
        <v>0</v>
      </c>
      <c r="F689" s="200">
        <v>0</v>
      </c>
      <c r="G689" s="200">
        <v>0</v>
      </c>
      <c r="H689" s="201">
        <v>0</v>
      </c>
    </row>
    <row r="690" spans="1:8" ht="18" hidden="1" customHeight="1" outlineLevel="1">
      <c r="A690" s="4" t="s">
        <v>206</v>
      </c>
      <c r="B690" s="195"/>
      <c r="C690" s="199">
        <v>0</v>
      </c>
      <c r="D690" s="199">
        <v>0</v>
      </c>
      <c r="E690" s="199">
        <v>0</v>
      </c>
      <c r="F690" s="200">
        <v>0</v>
      </c>
      <c r="G690" s="200">
        <v>0</v>
      </c>
      <c r="H690" s="201">
        <v>0</v>
      </c>
    </row>
    <row r="691" spans="1:8" ht="18" hidden="1" customHeight="1" outlineLevel="1">
      <c r="A691" s="4" t="s">
        <v>207</v>
      </c>
      <c r="B691" s="195"/>
      <c r="C691" s="199">
        <v>0</v>
      </c>
      <c r="D691" s="199">
        <v>0</v>
      </c>
      <c r="E691" s="199">
        <v>0</v>
      </c>
      <c r="F691" s="200">
        <v>0</v>
      </c>
      <c r="G691" s="200">
        <v>0</v>
      </c>
      <c r="H691" s="201">
        <v>0</v>
      </c>
    </row>
    <row r="692" spans="1:8" ht="18" hidden="1" customHeight="1" outlineLevel="1">
      <c r="A692" s="4" t="s">
        <v>208</v>
      </c>
      <c r="B692" s="195"/>
      <c r="C692" s="199">
        <v>0</v>
      </c>
      <c r="D692" s="199">
        <v>0</v>
      </c>
      <c r="E692" s="199">
        <v>0</v>
      </c>
      <c r="F692" s="200">
        <v>0</v>
      </c>
      <c r="G692" s="200">
        <v>0</v>
      </c>
      <c r="H692" s="201">
        <v>0</v>
      </c>
    </row>
    <row r="693" spans="1:8" ht="18" hidden="1" customHeight="1" outlineLevel="1">
      <c r="A693" s="4" t="s">
        <v>209</v>
      </c>
      <c r="B693" s="195"/>
      <c r="C693" s="199">
        <v>0</v>
      </c>
      <c r="D693" s="199">
        <v>0</v>
      </c>
      <c r="E693" s="199">
        <v>0</v>
      </c>
      <c r="F693" s="200">
        <v>0</v>
      </c>
      <c r="G693" s="200">
        <v>0</v>
      </c>
      <c r="H693" s="201">
        <v>0</v>
      </c>
    </row>
    <row r="694" spans="1:8" ht="18" hidden="1" customHeight="1" outlineLevel="1">
      <c r="A694" s="4" t="s">
        <v>210</v>
      </c>
      <c r="B694" s="195"/>
      <c r="C694" s="199">
        <v>0</v>
      </c>
      <c r="D694" s="199">
        <v>0</v>
      </c>
      <c r="E694" s="199">
        <v>0</v>
      </c>
      <c r="F694" s="200">
        <v>0</v>
      </c>
      <c r="G694" s="200">
        <v>0</v>
      </c>
      <c r="H694" s="201">
        <v>0</v>
      </c>
    </row>
    <row r="695" spans="1:8" ht="18" hidden="1" customHeight="1" outlineLevel="1">
      <c r="A695" s="4" t="s">
        <v>211</v>
      </c>
      <c r="B695" s="195"/>
      <c r="C695" s="199">
        <v>0</v>
      </c>
      <c r="D695" s="199">
        <v>0</v>
      </c>
      <c r="E695" s="199">
        <v>0</v>
      </c>
      <c r="F695" s="200">
        <v>0</v>
      </c>
      <c r="G695" s="200">
        <v>0</v>
      </c>
      <c r="H695" s="201">
        <v>0</v>
      </c>
    </row>
    <row r="696" spans="1:8" ht="18" hidden="1" customHeight="1" outlineLevel="1">
      <c r="A696" s="4" t="s">
        <v>212</v>
      </c>
      <c r="B696" s="195"/>
      <c r="C696" s="199">
        <v>0</v>
      </c>
      <c r="D696" s="199">
        <v>0</v>
      </c>
      <c r="E696" s="199">
        <v>0</v>
      </c>
      <c r="F696" s="200">
        <v>0</v>
      </c>
      <c r="G696" s="200">
        <v>0</v>
      </c>
      <c r="H696" s="201">
        <v>0</v>
      </c>
    </row>
    <row r="697" spans="1:8" ht="18" hidden="1" customHeight="1" outlineLevel="1">
      <c r="A697" s="4" t="s">
        <v>213</v>
      </c>
      <c r="B697" s="195"/>
      <c r="C697" s="199">
        <v>0</v>
      </c>
      <c r="D697" s="199">
        <v>0</v>
      </c>
      <c r="E697" s="199">
        <v>0</v>
      </c>
      <c r="F697" s="200">
        <v>0</v>
      </c>
      <c r="G697" s="200">
        <v>0</v>
      </c>
      <c r="H697" s="201">
        <v>0</v>
      </c>
    </row>
    <row r="698" spans="1:8" ht="18" hidden="1" customHeight="1" outlineLevel="1">
      <c r="A698" s="4" t="s">
        <v>214</v>
      </c>
      <c r="B698" s="195"/>
      <c r="C698" s="199">
        <v>0</v>
      </c>
      <c r="D698" s="199">
        <v>0</v>
      </c>
      <c r="E698" s="199">
        <v>0</v>
      </c>
      <c r="F698" s="200">
        <v>0</v>
      </c>
      <c r="G698" s="200">
        <v>0</v>
      </c>
      <c r="H698" s="201">
        <v>0</v>
      </c>
    </row>
    <row r="699" spans="1:8" ht="18" hidden="1" customHeight="1" outlineLevel="1">
      <c r="A699" s="4" t="s">
        <v>348</v>
      </c>
      <c r="B699" s="195"/>
      <c r="C699" s="199">
        <v>0</v>
      </c>
      <c r="D699" s="199">
        <v>0</v>
      </c>
      <c r="E699" s="199">
        <v>0</v>
      </c>
      <c r="F699" s="200">
        <v>0</v>
      </c>
      <c r="G699" s="200">
        <v>0</v>
      </c>
      <c r="H699" s="201">
        <v>0</v>
      </c>
    </row>
    <row r="700" spans="1:8" ht="18" hidden="1" customHeight="1" outlineLevel="1">
      <c r="A700" s="4" t="s">
        <v>216</v>
      </c>
      <c r="B700" s="195"/>
      <c r="C700" s="199">
        <v>0</v>
      </c>
      <c r="D700" s="199">
        <v>0</v>
      </c>
      <c r="E700" s="199">
        <v>0</v>
      </c>
      <c r="F700" s="200">
        <v>0</v>
      </c>
      <c r="G700" s="200">
        <v>0</v>
      </c>
      <c r="H700" s="201">
        <v>0</v>
      </c>
    </row>
    <row r="701" spans="1:8" ht="18" hidden="1" customHeight="1" outlineLevel="1">
      <c r="A701" s="4" t="s">
        <v>217</v>
      </c>
      <c r="B701" s="195"/>
      <c r="C701" s="199">
        <v>0</v>
      </c>
      <c r="D701" s="199">
        <v>0</v>
      </c>
      <c r="E701" s="199">
        <v>0</v>
      </c>
      <c r="F701" s="200">
        <v>0</v>
      </c>
      <c r="G701" s="200">
        <v>0</v>
      </c>
      <c r="H701" s="201">
        <v>0</v>
      </c>
    </row>
    <row r="702" spans="1:8" ht="18" hidden="1" customHeight="1" outlineLevel="1">
      <c r="A702" s="4" t="s">
        <v>218</v>
      </c>
      <c r="B702" s="195"/>
      <c r="C702" s="199">
        <v>0</v>
      </c>
      <c r="D702" s="199">
        <v>0</v>
      </c>
      <c r="E702" s="199">
        <v>0</v>
      </c>
      <c r="F702" s="200">
        <v>0</v>
      </c>
      <c r="G702" s="200">
        <v>0</v>
      </c>
      <c r="H702" s="201">
        <v>0</v>
      </c>
    </row>
    <row r="703" spans="1:8" ht="18" hidden="1" customHeight="1" outlineLevel="1">
      <c r="A703" s="4" t="s">
        <v>219</v>
      </c>
      <c r="B703" s="195"/>
      <c r="C703" s="199">
        <v>0</v>
      </c>
      <c r="D703" s="199">
        <v>0</v>
      </c>
      <c r="E703" s="199">
        <v>0</v>
      </c>
      <c r="F703" s="200">
        <v>0</v>
      </c>
      <c r="G703" s="200">
        <v>0</v>
      </c>
      <c r="H703" s="201">
        <v>0</v>
      </c>
    </row>
    <row r="704" spans="1:8" ht="18" hidden="1" customHeight="1" outlineLevel="1">
      <c r="A704" s="4" t="s">
        <v>220</v>
      </c>
      <c r="B704" s="195"/>
      <c r="C704" s="199">
        <v>0</v>
      </c>
      <c r="D704" s="199">
        <v>0</v>
      </c>
      <c r="E704" s="199">
        <v>0</v>
      </c>
      <c r="F704" s="200">
        <v>0</v>
      </c>
      <c r="G704" s="200">
        <v>0</v>
      </c>
      <c r="H704" s="201">
        <v>0</v>
      </c>
    </row>
    <row r="705" spans="1:8" ht="18" hidden="1" customHeight="1" outlineLevel="1">
      <c r="A705" s="4" t="s">
        <v>349</v>
      </c>
      <c r="B705" s="195"/>
      <c r="C705" s="199">
        <v>0</v>
      </c>
      <c r="D705" s="199">
        <v>0</v>
      </c>
      <c r="E705" s="199">
        <v>0</v>
      </c>
      <c r="F705" s="200">
        <v>0</v>
      </c>
      <c r="G705" s="200">
        <v>0</v>
      </c>
      <c r="H705" s="201">
        <v>0</v>
      </c>
    </row>
    <row r="706" spans="1:8" ht="18" hidden="1" customHeight="1" outlineLevel="1">
      <c r="A706" s="4" t="s">
        <v>222</v>
      </c>
      <c r="B706" s="195"/>
      <c r="C706" s="199">
        <v>0</v>
      </c>
      <c r="D706" s="199">
        <v>0</v>
      </c>
      <c r="E706" s="199">
        <v>0</v>
      </c>
      <c r="F706" s="200">
        <v>0</v>
      </c>
      <c r="G706" s="200">
        <v>0</v>
      </c>
      <c r="H706" s="201">
        <v>0</v>
      </c>
    </row>
    <row r="707" spans="1:8" ht="18" hidden="1" customHeight="1" outlineLevel="1">
      <c r="A707" s="4" t="s">
        <v>223</v>
      </c>
      <c r="B707" s="195"/>
      <c r="C707" s="199">
        <v>0</v>
      </c>
      <c r="D707" s="199">
        <v>0</v>
      </c>
      <c r="E707" s="199">
        <v>0</v>
      </c>
      <c r="F707" s="200">
        <v>0</v>
      </c>
      <c r="G707" s="200">
        <v>0</v>
      </c>
      <c r="H707" s="201">
        <v>0</v>
      </c>
    </row>
    <row r="708" spans="1:8" ht="18" hidden="1" customHeight="1" outlineLevel="1">
      <c r="A708" s="4" t="s">
        <v>224</v>
      </c>
      <c r="B708" s="195"/>
      <c r="C708" s="199">
        <v>0</v>
      </c>
      <c r="D708" s="199">
        <v>0</v>
      </c>
      <c r="E708" s="199">
        <v>0</v>
      </c>
      <c r="F708" s="200">
        <v>0</v>
      </c>
      <c r="G708" s="200">
        <v>0</v>
      </c>
      <c r="H708" s="201">
        <v>0</v>
      </c>
    </row>
    <row r="709" spans="1:8" ht="18" hidden="1" customHeight="1" outlineLevel="1">
      <c r="A709" s="4" t="s">
        <v>225</v>
      </c>
      <c r="B709" s="195"/>
      <c r="C709" s="199">
        <v>0</v>
      </c>
      <c r="D709" s="199">
        <v>0</v>
      </c>
      <c r="E709" s="199">
        <v>0</v>
      </c>
      <c r="F709" s="200">
        <v>0</v>
      </c>
      <c r="G709" s="200">
        <v>0</v>
      </c>
      <c r="H709" s="201">
        <v>0</v>
      </c>
    </row>
    <row r="710" spans="1:8" ht="18" customHeight="1" collapsed="1">
      <c r="A710" s="4"/>
      <c r="B710" s="195" t="s">
        <v>377</v>
      </c>
      <c r="C710" s="199">
        <f t="shared" ref="C710:H710" si="27">SUM(C686:C709)</f>
        <v>0</v>
      </c>
      <c r="D710" s="199">
        <f t="shared" si="27"/>
        <v>0</v>
      </c>
      <c r="E710" s="199">
        <f t="shared" si="27"/>
        <v>0</v>
      </c>
      <c r="F710" s="200">
        <f t="shared" si="27"/>
        <v>0</v>
      </c>
      <c r="G710" s="200">
        <f t="shared" si="27"/>
        <v>0</v>
      </c>
      <c r="H710" s="201">
        <f t="shared" si="27"/>
        <v>0</v>
      </c>
    </row>
    <row r="711" spans="1:8" ht="18" hidden="1" customHeight="1" outlineLevel="1">
      <c r="A711" s="4" t="s">
        <v>272</v>
      </c>
      <c r="B711" s="195"/>
      <c r="C711" s="199">
        <v>0</v>
      </c>
      <c r="D711" s="199">
        <v>0</v>
      </c>
      <c r="E711" s="199">
        <v>0</v>
      </c>
      <c r="F711" s="200">
        <v>0</v>
      </c>
      <c r="G711" s="200">
        <v>0</v>
      </c>
      <c r="H711" s="201">
        <v>0</v>
      </c>
    </row>
    <row r="712" spans="1:8" ht="18" hidden="1" customHeight="1" outlineLevel="1">
      <c r="A712" s="4" t="s">
        <v>203</v>
      </c>
      <c r="B712" s="195"/>
      <c r="C712" s="199">
        <v>0</v>
      </c>
      <c r="D712" s="199">
        <v>0</v>
      </c>
      <c r="E712" s="199">
        <v>0</v>
      </c>
      <c r="F712" s="200">
        <v>0</v>
      </c>
      <c r="G712" s="200">
        <v>0</v>
      </c>
      <c r="H712" s="201">
        <v>0</v>
      </c>
    </row>
    <row r="713" spans="1:8" ht="18" hidden="1" customHeight="1" outlineLevel="1">
      <c r="A713" s="4" t="s">
        <v>204</v>
      </c>
      <c r="B713" s="195"/>
      <c r="C713" s="199">
        <v>0</v>
      </c>
      <c r="D713" s="199">
        <v>0</v>
      </c>
      <c r="E713" s="199">
        <v>0</v>
      </c>
      <c r="F713" s="200">
        <v>0</v>
      </c>
      <c r="G713" s="200">
        <v>0</v>
      </c>
      <c r="H713" s="201">
        <v>0</v>
      </c>
    </row>
    <row r="714" spans="1:8" ht="18" hidden="1" customHeight="1" outlineLevel="1">
      <c r="A714" s="4" t="s">
        <v>205</v>
      </c>
      <c r="B714" s="195"/>
      <c r="C714" s="199">
        <v>0</v>
      </c>
      <c r="D714" s="199">
        <v>0</v>
      </c>
      <c r="E714" s="199">
        <v>0</v>
      </c>
      <c r="F714" s="200">
        <v>0</v>
      </c>
      <c r="G714" s="200">
        <v>0</v>
      </c>
      <c r="H714" s="201">
        <v>0</v>
      </c>
    </row>
    <row r="715" spans="1:8" ht="18" hidden="1" customHeight="1" outlineLevel="1">
      <c r="A715" s="4" t="s">
        <v>206</v>
      </c>
      <c r="B715" s="195"/>
      <c r="C715" s="199">
        <v>0</v>
      </c>
      <c r="D715" s="199">
        <v>0</v>
      </c>
      <c r="E715" s="199">
        <v>0</v>
      </c>
      <c r="F715" s="200">
        <v>0</v>
      </c>
      <c r="G715" s="200">
        <v>0</v>
      </c>
      <c r="H715" s="201">
        <v>0</v>
      </c>
    </row>
    <row r="716" spans="1:8" ht="18" hidden="1" customHeight="1" outlineLevel="1">
      <c r="A716" s="4" t="s">
        <v>207</v>
      </c>
      <c r="B716" s="195"/>
      <c r="C716" s="199">
        <v>0</v>
      </c>
      <c r="D716" s="199">
        <v>0</v>
      </c>
      <c r="E716" s="199">
        <v>0</v>
      </c>
      <c r="F716" s="200">
        <v>0</v>
      </c>
      <c r="G716" s="200">
        <v>0</v>
      </c>
      <c r="H716" s="201">
        <v>0</v>
      </c>
    </row>
    <row r="717" spans="1:8" ht="18" hidden="1" customHeight="1" outlineLevel="1">
      <c r="A717" s="4" t="s">
        <v>208</v>
      </c>
      <c r="B717" s="195"/>
      <c r="C717" s="199">
        <v>0</v>
      </c>
      <c r="D717" s="199">
        <v>0</v>
      </c>
      <c r="E717" s="199">
        <v>0</v>
      </c>
      <c r="F717" s="200">
        <v>0</v>
      </c>
      <c r="G717" s="200">
        <v>0</v>
      </c>
      <c r="H717" s="201">
        <v>0</v>
      </c>
    </row>
    <row r="718" spans="1:8" ht="18" hidden="1" customHeight="1" outlineLevel="1">
      <c r="A718" s="4" t="s">
        <v>209</v>
      </c>
      <c r="B718" s="195"/>
      <c r="C718" s="199">
        <v>0</v>
      </c>
      <c r="D718" s="199">
        <v>0</v>
      </c>
      <c r="E718" s="199">
        <v>0</v>
      </c>
      <c r="F718" s="200">
        <v>0</v>
      </c>
      <c r="G718" s="200">
        <v>0</v>
      </c>
      <c r="H718" s="201">
        <v>0</v>
      </c>
    </row>
    <row r="719" spans="1:8" ht="18" hidden="1" customHeight="1" outlineLevel="1">
      <c r="A719" s="4" t="s">
        <v>210</v>
      </c>
      <c r="B719" s="195"/>
      <c r="C719" s="199">
        <v>0</v>
      </c>
      <c r="D719" s="199">
        <v>0</v>
      </c>
      <c r="E719" s="199">
        <v>0</v>
      </c>
      <c r="F719" s="200">
        <v>0</v>
      </c>
      <c r="G719" s="200">
        <v>0</v>
      </c>
      <c r="H719" s="201">
        <v>0</v>
      </c>
    </row>
    <row r="720" spans="1:8" ht="18" hidden="1" customHeight="1" outlineLevel="1">
      <c r="A720" s="4" t="s">
        <v>211</v>
      </c>
      <c r="B720" s="195"/>
      <c r="C720" s="199">
        <v>0</v>
      </c>
      <c r="D720" s="199">
        <v>0</v>
      </c>
      <c r="E720" s="199">
        <v>0</v>
      </c>
      <c r="F720" s="200">
        <v>0</v>
      </c>
      <c r="G720" s="200">
        <v>0</v>
      </c>
      <c r="H720" s="201">
        <v>0</v>
      </c>
    </row>
    <row r="721" spans="1:8" ht="18" hidden="1" customHeight="1" outlineLevel="1">
      <c r="A721" s="4" t="s">
        <v>212</v>
      </c>
      <c r="B721" s="195"/>
      <c r="C721" s="199">
        <v>0</v>
      </c>
      <c r="D721" s="199">
        <v>0</v>
      </c>
      <c r="E721" s="199">
        <v>0</v>
      </c>
      <c r="F721" s="200">
        <v>0</v>
      </c>
      <c r="G721" s="200">
        <v>0</v>
      </c>
      <c r="H721" s="201">
        <v>0</v>
      </c>
    </row>
    <row r="722" spans="1:8" ht="18" hidden="1" customHeight="1" outlineLevel="1">
      <c r="A722" s="4" t="s">
        <v>213</v>
      </c>
      <c r="B722" s="195"/>
      <c r="C722" s="199">
        <v>0</v>
      </c>
      <c r="D722" s="199">
        <v>0</v>
      </c>
      <c r="E722" s="199">
        <v>0</v>
      </c>
      <c r="F722" s="200">
        <v>0</v>
      </c>
      <c r="G722" s="200">
        <v>0</v>
      </c>
      <c r="H722" s="201">
        <v>0</v>
      </c>
    </row>
    <row r="723" spans="1:8" ht="18" hidden="1" customHeight="1" outlineLevel="1">
      <c r="A723" s="4" t="s">
        <v>214</v>
      </c>
      <c r="B723" s="195"/>
      <c r="C723" s="199">
        <v>0</v>
      </c>
      <c r="D723" s="199">
        <v>0</v>
      </c>
      <c r="E723" s="199">
        <v>0</v>
      </c>
      <c r="F723" s="200">
        <v>0</v>
      </c>
      <c r="G723" s="200">
        <v>0</v>
      </c>
      <c r="H723" s="201">
        <v>0</v>
      </c>
    </row>
    <row r="724" spans="1:8" ht="18" hidden="1" customHeight="1" outlineLevel="1">
      <c r="A724" s="4" t="s">
        <v>348</v>
      </c>
      <c r="B724" s="195"/>
      <c r="C724" s="199">
        <v>0</v>
      </c>
      <c r="D724" s="199">
        <v>0</v>
      </c>
      <c r="E724" s="199">
        <v>0</v>
      </c>
      <c r="F724" s="200">
        <v>0</v>
      </c>
      <c r="G724" s="200">
        <v>0</v>
      </c>
      <c r="H724" s="201">
        <v>0</v>
      </c>
    </row>
    <row r="725" spans="1:8" ht="18" hidden="1" customHeight="1" outlineLevel="1">
      <c r="A725" s="4" t="s">
        <v>216</v>
      </c>
      <c r="B725" s="195"/>
      <c r="C725" s="199">
        <v>0</v>
      </c>
      <c r="D725" s="199">
        <v>0</v>
      </c>
      <c r="E725" s="199">
        <v>0</v>
      </c>
      <c r="F725" s="200">
        <v>0</v>
      </c>
      <c r="G725" s="200">
        <v>0</v>
      </c>
      <c r="H725" s="201">
        <v>0</v>
      </c>
    </row>
    <row r="726" spans="1:8" ht="18" hidden="1" customHeight="1" outlineLevel="1">
      <c r="A726" s="4" t="s">
        <v>217</v>
      </c>
      <c r="B726" s="195"/>
      <c r="C726" s="199">
        <v>0</v>
      </c>
      <c r="D726" s="199">
        <v>0</v>
      </c>
      <c r="E726" s="199">
        <v>0</v>
      </c>
      <c r="F726" s="200">
        <v>0</v>
      </c>
      <c r="G726" s="200">
        <v>0</v>
      </c>
      <c r="H726" s="201">
        <v>0</v>
      </c>
    </row>
    <row r="727" spans="1:8" ht="18" hidden="1" customHeight="1" outlineLevel="1">
      <c r="A727" s="4" t="s">
        <v>218</v>
      </c>
      <c r="B727" s="195"/>
      <c r="C727" s="199">
        <v>0</v>
      </c>
      <c r="D727" s="199">
        <v>0</v>
      </c>
      <c r="E727" s="199">
        <v>0</v>
      </c>
      <c r="F727" s="200">
        <v>0</v>
      </c>
      <c r="G727" s="200">
        <v>0</v>
      </c>
      <c r="H727" s="201">
        <v>0</v>
      </c>
    </row>
    <row r="728" spans="1:8" ht="18" hidden="1" customHeight="1" outlineLevel="1">
      <c r="A728" s="4" t="s">
        <v>219</v>
      </c>
      <c r="B728" s="195"/>
      <c r="C728" s="199">
        <v>0</v>
      </c>
      <c r="D728" s="199">
        <v>0</v>
      </c>
      <c r="E728" s="199">
        <v>0</v>
      </c>
      <c r="F728" s="200">
        <v>0</v>
      </c>
      <c r="G728" s="200">
        <v>0</v>
      </c>
      <c r="H728" s="201">
        <v>0</v>
      </c>
    </row>
    <row r="729" spans="1:8" ht="18" hidden="1" customHeight="1" outlineLevel="1">
      <c r="A729" s="4" t="s">
        <v>220</v>
      </c>
      <c r="B729" s="195"/>
      <c r="C729" s="199">
        <v>0</v>
      </c>
      <c r="D729" s="199">
        <v>0</v>
      </c>
      <c r="E729" s="199">
        <v>0</v>
      </c>
      <c r="F729" s="200">
        <v>0</v>
      </c>
      <c r="G729" s="200">
        <v>0</v>
      </c>
      <c r="H729" s="201">
        <v>0</v>
      </c>
    </row>
    <row r="730" spans="1:8" ht="18" hidden="1" customHeight="1" outlineLevel="1">
      <c r="A730" s="4" t="s">
        <v>349</v>
      </c>
      <c r="B730" s="195"/>
      <c r="C730" s="199">
        <v>0</v>
      </c>
      <c r="D730" s="199">
        <v>0</v>
      </c>
      <c r="E730" s="199">
        <v>0</v>
      </c>
      <c r="F730" s="200">
        <v>0</v>
      </c>
      <c r="G730" s="200">
        <v>0</v>
      </c>
      <c r="H730" s="201">
        <v>0</v>
      </c>
    </row>
    <row r="731" spans="1:8" ht="18" hidden="1" customHeight="1" outlineLevel="1">
      <c r="A731" s="4" t="s">
        <v>222</v>
      </c>
      <c r="B731" s="195"/>
      <c r="C731" s="199">
        <v>0</v>
      </c>
      <c r="D731" s="199">
        <v>0</v>
      </c>
      <c r="E731" s="199">
        <v>0</v>
      </c>
      <c r="F731" s="200">
        <v>0</v>
      </c>
      <c r="G731" s="200">
        <v>0</v>
      </c>
      <c r="H731" s="201">
        <v>0</v>
      </c>
    </row>
    <row r="732" spans="1:8" ht="18" hidden="1" customHeight="1" outlineLevel="1">
      <c r="A732" s="4" t="s">
        <v>223</v>
      </c>
      <c r="B732" s="195"/>
      <c r="C732" s="199">
        <v>0</v>
      </c>
      <c r="D732" s="199">
        <v>0</v>
      </c>
      <c r="E732" s="199">
        <v>0</v>
      </c>
      <c r="F732" s="200">
        <v>0</v>
      </c>
      <c r="G732" s="200">
        <v>0</v>
      </c>
      <c r="H732" s="201">
        <v>0</v>
      </c>
    </row>
    <row r="733" spans="1:8" ht="18" hidden="1" customHeight="1" outlineLevel="1">
      <c r="A733" s="4" t="s">
        <v>224</v>
      </c>
      <c r="B733" s="195"/>
      <c r="C733" s="199">
        <v>0</v>
      </c>
      <c r="D733" s="199">
        <v>0</v>
      </c>
      <c r="E733" s="199">
        <v>0</v>
      </c>
      <c r="F733" s="200">
        <v>0</v>
      </c>
      <c r="G733" s="200">
        <v>0</v>
      </c>
      <c r="H733" s="201">
        <v>0</v>
      </c>
    </row>
    <row r="734" spans="1:8" ht="18" hidden="1" customHeight="1" outlineLevel="1">
      <c r="A734" s="4" t="s">
        <v>225</v>
      </c>
      <c r="B734" s="195"/>
      <c r="C734" s="199">
        <v>0</v>
      </c>
      <c r="D734" s="199">
        <v>0</v>
      </c>
      <c r="E734" s="199">
        <v>0</v>
      </c>
      <c r="F734" s="200">
        <v>0</v>
      </c>
      <c r="G734" s="200">
        <v>0</v>
      </c>
      <c r="H734" s="201">
        <v>0</v>
      </c>
    </row>
    <row r="735" spans="1:8" ht="18" customHeight="1" collapsed="1">
      <c r="A735" s="4"/>
      <c r="B735" s="195" t="s">
        <v>378</v>
      </c>
      <c r="C735" s="199">
        <f t="shared" ref="C735:H735" si="28">SUM(C711:C734)</f>
        <v>0</v>
      </c>
      <c r="D735" s="199">
        <f t="shared" si="28"/>
        <v>0</v>
      </c>
      <c r="E735" s="199">
        <f t="shared" si="28"/>
        <v>0</v>
      </c>
      <c r="F735" s="200">
        <f t="shared" si="28"/>
        <v>0</v>
      </c>
      <c r="G735" s="200">
        <f t="shared" si="28"/>
        <v>0</v>
      </c>
      <c r="H735" s="201">
        <f t="shared" si="28"/>
        <v>0</v>
      </c>
    </row>
    <row r="736" spans="1:8" ht="18" hidden="1" customHeight="1" outlineLevel="1">
      <c r="A736" s="4" t="s">
        <v>272</v>
      </c>
      <c r="B736" s="195"/>
      <c r="C736" s="196">
        <v>0</v>
      </c>
      <c r="D736" s="196">
        <v>0</v>
      </c>
      <c r="E736" s="196">
        <v>0</v>
      </c>
      <c r="F736" s="197">
        <v>0</v>
      </c>
      <c r="G736" s="197">
        <v>0</v>
      </c>
      <c r="H736" s="198">
        <v>0</v>
      </c>
    </row>
    <row r="737" spans="1:8" ht="18" hidden="1" customHeight="1" outlineLevel="1">
      <c r="A737" s="4" t="s">
        <v>203</v>
      </c>
      <c r="B737" s="195"/>
      <c r="C737" s="196">
        <v>0</v>
      </c>
      <c r="D737" s="196">
        <v>0</v>
      </c>
      <c r="E737" s="196">
        <v>0</v>
      </c>
      <c r="F737" s="197">
        <v>0</v>
      </c>
      <c r="G737" s="197">
        <v>0</v>
      </c>
      <c r="H737" s="198">
        <v>0</v>
      </c>
    </row>
    <row r="738" spans="1:8" ht="18" hidden="1" customHeight="1" outlineLevel="1">
      <c r="A738" s="4" t="s">
        <v>204</v>
      </c>
      <c r="B738" s="195"/>
      <c r="C738" s="196">
        <v>0</v>
      </c>
      <c r="D738" s="196">
        <v>0</v>
      </c>
      <c r="E738" s="196">
        <v>0</v>
      </c>
      <c r="F738" s="197">
        <v>0</v>
      </c>
      <c r="G738" s="197">
        <v>0</v>
      </c>
      <c r="H738" s="198">
        <v>0</v>
      </c>
    </row>
    <row r="739" spans="1:8" ht="18" hidden="1" customHeight="1" outlineLevel="1">
      <c r="A739" s="4" t="s">
        <v>205</v>
      </c>
      <c r="B739" s="195"/>
      <c r="C739" s="196">
        <v>0</v>
      </c>
      <c r="D739" s="196">
        <v>0</v>
      </c>
      <c r="E739" s="196">
        <v>0</v>
      </c>
      <c r="F739" s="197">
        <v>0</v>
      </c>
      <c r="G739" s="197">
        <v>0</v>
      </c>
      <c r="H739" s="198">
        <v>0</v>
      </c>
    </row>
    <row r="740" spans="1:8" ht="18" hidden="1" customHeight="1" outlineLevel="1">
      <c r="A740" s="4" t="s">
        <v>206</v>
      </c>
      <c r="B740" s="195"/>
      <c r="C740" s="196">
        <v>0</v>
      </c>
      <c r="D740" s="196">
        <v>0</v>
      </c>
      <c r="E740" s="196">
        <v>0</v>
      </c>
      <c r="F740" s="197">
        <v>0</v>
      </c>
      <c r="G740" s="197">
        <v>0</v>
      </c>
      <c r="H740" s="198">
        <v>0</v>
      </c>
    </row>
    <row r="741" spans="1:8" ht="18" hidden="1" customHeight="1" outlineLevel="1">
      <c r="A741" s="4" t="s">
        <v>207</v>
      </c>
      <c r="B741" s="195"/>
      <c r="C741" s="196">
        <v>0</v>
      </c>
      <c r="D741" s="196">
        <v>0</v>
      </c>
      <c r="E741" s="196">
        <v>0</v>
      </c>
      <c r="F741" s="197">
        <v>0</v>
      </c>
      <c r="G741" s="197">
        <v>0</v>
      </c>
      <c r="H741" s="198">
        <v>0</v>
      </c>
    </row>
    <row r="742" spans="1:8" ht="18" hidden="1" customHeight="1" outlineLevel="1">
      <c r="A742" s="4" t="s">
        <v>208</v>
      </c>
      <c r="B742" s="195"/>
      <c r="C742" s="196">
        <v>1</v>
      </c>
      <c r="D742" s="196">
        <v>1</v>
      </c>
      <c r="E742" s="196">
        <v>0</v>
      </c>
      <c r="F742" s="197">
        <v>0</v>
      </c>
      <c r="G742" s="197">
        <v>40000</v>
      </c>
      <c r="H742" s="198">
        <v>0</v>
      </c>
    </row>
    <row r="743" spans="1:8" ht="18" hidden="1" customHeight="1" outlineLevel="1">
      <c r="A743" s="4" t="s">
        <v>209</v>
      </c>
      <c r="B743" s="195"/>
      <c r="C743" s="196">
        <v>0</v>
      </c>
      <c r="D743" s="196">
        <v>0</v>
      </c>
      <c r="E743" s="196">
        <v>0</v>
      </c>
      <c r="F743" s="197">
        <v>0</v>
      </c>
      <c r="G743" s="197">
        <v>0</v>
      </c>
      <c r="H743" s="198">
        <v>0</v>
      </c>
    </row>
    <row r="744" spans="1:8" ht="18" hidden="1" customHeight="1" outlineLevel="1">
      <c r="A744" s="4" t="s">
        <v>210</v>
      </c>
      <c r="B744" s="195"/>
      <c r="C744" s="196">
        <v>0</v>
      </c>
      <c r="D744" s="196">
        <v>0</v>
      </c>
      <c r="E744" s="196">
        <v>0</v>
      </c>
      <c r="F744" s="197">
        <v>0</v>
      </c>
      <c r="G744" s="197">
        <v>0</v>
      </c>
      <c r="H744" s="198">
        <v>0</v>
      </c>
    </row>
    <row r="745" spans="1:8" ht="18" hidden="1" customHeight="1" outlineLevel="1">
      <c r="A745" s="4" t="s">
        <v>211</v>
      </c>
      <c r="B745" s="195"/>
      <c r="C745" s="196">
        <v>1</v>
      </c>
      <c r="D745" s="196">
        <v>3</v>
      </c>
      <c r="E745" s="196">
        <v>0</v>
      </c>
      <c r="F745" s="197">
        <v>0</v>
      </c>
      <c r="G745" s="197">
        <v>-26654.609999999997</v>
      </c>
      <c r="H745" s="198">
        <v>0</v>
      </c>
    </row>
    <row r="746" spans="1:8" ht="18" hidden="1" customHeight="1" outlineLevel="1">
      <c r="A746" s="4" t="s">
        <v>212</v>
      </c>
      <c r="B746" s="195"/>
      <c r="C746" s="196">
        <v>14</v>
      </c>
      <c r="D746" s="196">
        <v>1</v>
      </c>
      <c r="E746" s="196">
        <v>9</v>
      </c>
      <c r="F746" s="197">
        <v>54499</v>
      </c>
      <c r="G746" s="197">
        <v>750</v>
      </c>
      <c r="H746" s="198">
        <v>0</v>
      </c>
    </row>
    <row r="747" spans="1:8" ht="18" hidden="1" customHeight="1" outlineLevel="1">
      <c r="A747" s="4" t="s">
        <v>213</v>
      </c>
      <c r="B747" s="195"/>
      <c r="C747" s="196">
        <v>216</v>
      </c>
      <c r="D747" s="196">
        <v>1</v>
      </c>
      <c r="E747" s="196">
        <v>161</v>
      </c>
      <c r="F747" s="197">
        <v>10000</v>
      </c>
      <c r="G747" s="197">
        <v>89149.36</v>
      </c>
      <c r="H747" s="198">
        <v>0</v>
      </c>
    </row>
    <row r="748" spans="1:8" ht="18" hidden="1" customHeight="1" outlineLevel="1">
      <c r="A748" s="4" t="s">
        <v>214</v>
      </c>
      <c r="B748" s="195"/>
      <c r="C748" s="196">
        <v>2</v>
      </c>
      <c r="D748" s="196">
        <v>1</v>
      </c>
      <c r="E748" s="196">
        <v>0</v>
      </c>
      <c r="F748" s="197">
        <v>1455</v>
      </c>
      <c r="G748" s="197">
        <v>0</v>
      </c>
      <c r="H748" s="198">
        <v>0</v>
      </c>
    </row>
    <row r="749" spans="1:8" ht="18" hidden="1" customHeight="1" outlineLevel="1">
      <c r="A749" s="4" t="s">
        <v>348</v>
      </c>
      <c r="B749" s="195"/>
      <c r="C749" s="196">
        <v>0</v>
      </c>
      <c r="D749" s="196">
        <v>0</v>
      </c>
      <c r="E749" s="196">
        <v>0</v>
      </c>
      <c r="F749" s="197">
        <v>0</v>
      </c>
      <c r="G749" s="197">
        <v>0</v>
      </c>
      <c r="H749" s="198">
        <v>0</v>
      </c>
    </row>
    <row r="750" spans="1:8" ht="18" hidden="1" customHeight="1" outlineLevel="1">
      <c r="A750" s="4" t="s">
        <v>216</v>
      </c>
      <c r="B750" s="195"/>
      <c r="C750" s="196">
        <v>0</v>
      </c>
      <c r="D750" s="196">
        <v>0</v>
      </c>
      <c r="E750" s="196">
        <v>0</v>
      </c>
      <c r="F750" s="197">
        <v>0</v>
      </c>
      <c r="G750" s="197">
        <v>0</v>
      </c>
      <c r="H750" s="198">
        <v>0</v>
      </c>
    </row>
    <row r="751" spans="1:8" ht="18" hidden="1" customHeight="1" outlineLevel="1">
      <c r="A751" s="4" t="s">
        <v>217</v>
      </c>
      <c r="B751" s="195"/>
      <c r="C751" s="196">
        <v>0</v>
      </c>
      <c r="D751" s="196">
        <v>0</v>
      </c>
      <c r="E751" s="196">
        <v>0</v>
      </c>
      <c r="F751" s="197">
        <v>0</v>
      </c>
      <c r="G751" s="197">
        <v>0</v>
      </c>
      <c r="H751" s="198">
        <v>0</v>
      </c>
    </row>
    <row r="752" spans="1:8" ht="18" hidden="1" customHeight="1" outlineLevel="1">
      <c r="A752" s="4" t="s">
        <v>218</v>
      </c>
      <c r="B752" s="195"/>
      <c r="C752" s="196">
        <v>0</v>
      </c>
      <c r="D752" s="196">
        <v>0</v>
      </c>
      <c r="E752" s="196">
        <v>0</v>
      </c>
      <c r="F752" s="197">
        <v>0</v>
      </c>
      <c r="G752" s="197">
        <v>0</v>
      </c>
      <c r="H752" s="198">
        <v>0</v>
      </c>
    </row>
    <row r="753" spans="1:8" ht="18" hidden="1" customHeight="1" outlineLevel="1">
      <c r="A753" s="4" t="s">
        <v>219</v>
      </c>
      <c r="B753" s="195"/>
      <c r="C753" s="196">
        <v>0</v>
      </c>
      <c r="D753" s="196">
        <v>0</v>
      </c>
      <c r="E753" s="196">
        <v>0</v>
      </c>
      <c r="F753" s="197">
        <v>0</v>
      </c>
      <c r="G753" s="197">
        <v>0</v>
      </c>
      <c r="H753" s="198">
        <v>0</v>
      </c>
    </row>
    <row r="754" spans="1:8" ht="18" hidden="1" customHeight="1" outlineLevel="1">
      <c r="A754" s="4" t="s">
        <v>220</v>
      </c>
      <c r="B754" s="195"/>
      <c r="C754" s="196">
        <v>0</v>
      </c>
      <c r="D754" s="196">
        <v>0</v>
      </c>
      <c r="E754" s="196">
        <v>0</v>
      </c>
      <c r="F754" s="197">
        <v>0</v>
      </c>
      <c r="G754" s="197">
        <v>0</v>
      </c>
      <c r="H754" s="198">
        <v>0</v>
      </c>
    </row>
    <row r="755" spans="1:8" ht="18" hidden="1" customHeight="1" outlineLevel="1">
      <c r="A755" s="4" t="s">
        <v>349</v>
      </c>
      <c r="B755" s="195"/>
      <c r="C755" s="196">
        <v>0</v>
      </c>
      <c r="D755" s="196">
        <v>0</v>
      </c>
      <c r="E755" s="196">
        <v>0</v>
      </c>
      <c r="F755" s="197">
        <v>0</v>
      </c>
      <c r="G755" s="197">
        <v>0</v>
      </c>
      <c r="H755" s="198">
        <v>0</v>
      </c>
    </row>
    <row r="756" spans="1:8" ht="18" hidden="1" customHeight="1" outlineLevel="1">
      <c r="A756" s="4" t="s">
        <v>222</v>
      </c>
      <c r="B756" s="195"/>
      <c r="C756" s="196">
        <v>0</v>
      </c>
      <c r="D756" s="196">
        <v>0</v>
      </c>
      <c r="E756" s="196">
        <v>0</v>
      </c>
      <c r="F756" s="197">
        <v>0</v>
      </c>
      <c r="G756" s="197">
        <v>0</v>
      </c>
      <c r="H756" s="198">
        <v>0</v>
      </c>
    </row>
    <row r="757" spans="1:8" ht="18" hidden="1" customHeight="1" outlineLevel="1">
      <c r="A757" s="4" t="s">
        <v>223</v>
      </c>
      <c r="B757" s="195"/>
      <c r="C757" s="196">
        <v>13</v>
      </c>
      <c r="D757" s="196">
        <v>5</v>
      </c>
      <c r="E757" s="196">
        <v>8</v>
      </c>
      <c r="F757" s="197">
        <v>7000</v>
      </c>
      <c r="G757" s="197">
        <v>3600</v>
      </c>
      <c r="H757" s="198">
        <v>0</v>
      </c>
    </row>
    <row r="758" spans="1:8" ht="18" hidden="1" customHeight="1" outlineLevel="1">
      <c r="A758" s="4" t="s">
        <v>224</v>
      </c>
      <c r="B758" s="195"/>
      <c r="C758" s="196">
        <v>0</v>
      </c>
      <c r="D758" s="196">
        <v>0</v>
      </c>
      <c r="E758" s="196">
        <v>0</v>
      </c>
      <c r="F758" s="197">
        <v>0</v>
      </c>
      <c r="G758" s="197">
        <v>0</v>
      </c>
      <c r="H758" s="198">
        <v>0</v>
      </c>
    </row>
    <row r="759" spans="1:8" ht="18" hidden="1" customHeight="1" outlineLevel="1">
      <c r="A759" s="4" t="s">
        <v>225</v>
      </c>
      <c r="B759" s="195"/>
      <c r="C759" s="196">
        <v>0</v>
      </c>
      <c r="D759" s="196">
        <v>0</v>
      </c>
      <c r="E759" s="196">
        <v>0</v>
      </c>
      <c r="F759" s="197">
        <v>0</v>
      </c>
      <c r="G759" s="197">
        <v>0</v>
      </c>
      <c r="H759" s="198">
        <v>0</v>
      </c>
    </row>
    <row r="760" spans="1:8" ht="18" customHeight="1" collapsed="1">
      <c r="A760" s="4"/>
      <c r="B760" s="195" t="s">
        <v>379</v>
      </c>
      <c r="C760" s="199">
        <f t="shared" ref="C760:H760" si="29">SUM(C736:C759)</f>
        <v>247</v>
      </c>
      <c r="D760" s="199">
        <f t="shared" si="29"/>
        <v>12</v>
      </c>
      <c r="E760" s="199">
        <f t="shared" si="29"/>
        <v>178</v>
      </c>
      <c r="F760" s="200">
        <f t="shared" si="29"/>
        <v>72954</v>
      </c>
      <c r="G760" s="200">
        <f t="shared" si="29"/>
        <v>106844.75</v>
      </c>
      <c r="H760" s="201">
        <f t="shared" si="29"/>
        <v>0</v>
      </c>
    </row>
    <row r="761" spans="1:8" ht="18" customHeight="1">
      <c r="B761" s="203" t="s">
        <v>380</v>
      </c>
      <c r="C761" s="204"/>
      <c r="D761" s="204"/>
      <c r="E761" s="204"/>
      <c r="F761" s="193"/>
      <c r="G761" s="193"/>
      <c r="H761" s="194"/>
    </row>
    <row r="762" spans="1:8" ht="18" hidden="1" customHeight="1" outlineLevel="1">
      <c r="A762" s="4" t="s">
        <v>272</v>
      </c>
      <c r="B762" s="195"/>
      <c r="C762" s="196">
        <v>0</v>
      </c>
      <c r="D762" s="196">
        <v>0</v>
      </c>
      <c r="E762" s="196">
        <v>0</v>
      </c>
      <c r="F762" s="197">
        <v>0</v>
      </c>
      <c r="G762" s="197">
        <v>0</v>
      </c>
      <c r="H762" s="198">
        <v>0</v>
      </c>
    </row>
    <row r="763" spans="1:8" ht="18" hidden="1" customHeight="1" outlineLevel="1">
      <c r="A763" s="4" t="s">
        <v>203</v>
      </c>
      <c r="B763" s="195"/>
      <c r="C763" s="196">
        <v>0</v>
      </c>
      <c r="D763" s="196">
        <v>1</v>
      </c>
      <c r="E763" s="196">
        <v>0</v>
      </c>
      <c r="F763" s="197">
        <v>0</v>
      </c>
      <c r="G763" s="197">
        <v>4018</v>
      </c>
      <c r="H763" s="198">
        <v>0</v>
      </c>
    </row>
    <row r="764" spans="1:8" ht="18" hidden="1" customHeight="1" outlineLevel="1">
      <c r="A764" s="4" t="s">
        <v>204</v>
      </c>
      <c r="B764" s="195"/>
      <c r="C764" s="196">
        <v>6</v>
      </c>
      <c r="D764" s="196">
        <v>6</v>
      </c>
      <c r="E764" s="196">
        <v>0</v>
      </c>
      <c r="F764" s="197">
        <v>3199.98</v>
      </c>
      <c r="G764" s="197">
        <v>0</v>
      </c>
      <c r="H764" s="198">
        <v>0</v>
      </c>
    </row>
    <row r="765" spans="1:8" ht="18" hidden="1" customHeight="1" outlineLevel="1">
      <c r="A765" s="4" t="s">
        <v>205</v>
      </c>
      <c r="B765" s="195"/>
      <c r="C765" s="196">
        <v>0</v>
      </c>
      <c r="D765" s="196">
        <v>0</v>
      </c>
      <c r="E765" s="196">
        <v>0</v>
      </c>
      <c r="F765" s="197">
        <v>0</v>
      </c>
      <c r="G765" s="197">
        <v>0</v>
      </c>
      <c r="H765" s="198">
        <v>0</v>
      </c>
    </row>
    <row r="766" spans="1:8" ht="18" hidden="1" customHeight="1" outlineLevel="1">
      <c r="A766" s="4" t="s">
        <v>206</v>
      </c>
      <c r="B766" s="195"/>
      <c r="C766" s="196">
        <v>0</v>
      </c>
      <c r="D766" s="196">
        <v>0</v>
      </c>
      <c r="E766" s="196">
        <v>0</v>
      </c>
      <c r="F766" s="197">
        <v>0</v>
      </c>
      <c r="G766" s="197">
        <v>0</v>
      </c>
      <c r="H766" s="198">
        <v>0</v>
      </c>
    </row>
    <row r="767" spans="1:8" ht="18" hidden="1" customHeight="1" outlineLevel="1">
      <c r="A767" s="4" t="s">
        <v>207</v>
      </c>
      <c r="B767" s="195"/>
      <c r="C767" s="196">
        <v>0</v>
      </c>
      <c r="D767" s="196">
        <v>0</v>
      </c>
      <c r="E767" s="196">
        <v>0</v>
      </c>
      <c r="F767" s="197">
        <v>0</v>
      </c>
      <c r="G767" s="197">
        <v>0</v>
      </c>
      <c r="H767" s="198">
        <v>0</v>
      </c>
    </row>
    <row r="768" spans="1:8" ht="18" hidden="1" customHeight="1" outlineLevel="1">
      <c r="A768" s="4" t="s">
        <v>208</v>
      </c>
      <c r="B768" s="195"/>
      <c r="C768" s="196">
        <v>12</v>
      </c>
      <c r="D768" s="196">
        <v>13</v>
      </c>
      <c r="E768" s="196">
        <v>0</v>
      </c>
      <c r="F768" s="197">
        <v>127725.09</v>
      </c>
      <c r="G768" s="197">
        <v>80448.55</v>
      </c>
      <c r="H768" s="198">
        <v>0</v>
      </c>
    </row>
    <row r="769" spans="1:8" ht="18" hidden="1" customHeight="1" outlineLevel="1">
      <c r="A769" s="4" t="s">
        <v>209</v>
      </c>
      <c r="B769" s="195"/>
      <c r="C769" s="196">
        <v>3</v>
      </c>
      <c r="D769" s="196">
        <v>2</v>
      </c>
      <c r="E769" s="196">
        <v>0</v>
      </c>
      <c r="F769" s="197">
        <v>0</v>
      </c>
      <c r="G769" s="197">
        <v>3662</v>
      </c>
      <c r="H769" s="198">
        <v>0</v>
      </c>
    </row>
    <row r="770" spans="1:8" ht="18" hidden="1" customHeight="1" outlineLevel="1">
      <c r="A770" s="4" t="s">
        <v>210</v>
      </c>
      <c r="B770" s="195"/>
      <c r="C770" s="196">
        <v>0</v>
      </c>
      <c r="D770" s="196">
        <v>0</v>
      </c>
      <c r="E770" s="196">
        <v>0</v>
      </c>
      <c r="F770" s="197">
        <v>0</v>
      </c>
      <c r="G770" s="197">
        <v>0</v>
      </c>
      <c r="H770" s="198">
        <v>0</v>
      </c>
    </row>
    <row r="771" spans="1:8" ht="18" hidden="1" customHeight="1" outlineLevel="1">
      <c r="A771" s="4" t="s">
        <v>211</v>
      </c>
      <c r="B771" s="195"/>
      <c r="C771" s="196">
        <v>17</v>
      </c>
      <c r="D771" s="196">
        <v>16</v>
      </c>
      <c r="E771" s="196">
        <v>0</v>
      </c>
      <c r="F771" s="197">
        <v>108478.84</v>
      </c>
      <c r="G771" s="197">
        <v>11421.779999999999</v>
      </c>
      <c r="H771" s="198">
        <v>0</v>
      </c>
    </row>
    <row r="772" spans="1:8" ht="18" hidden="1" customHeight="1" outlineLevel="1">
      <c r="A772" s="4" t="s">
        <v>212</v>
      </c>
      <c r="B772" s="195"/>
      <c r="C772" s="196">
        <v>0</v>
      </c>
      <c r="D772" s="196">
        <v>0</v>
      </c>
      <c r="E772" s="196">
        <v>0</v>
      </c>
      <c r="F772" s="197">
        <v>0</v>
      </c>
      <c r="G772" s="197">
        <v>0</v>
      </c>
      <c r="H772" s="198">
        <v>0</v>
      </c>
    </row>
    <row r="773" spans="1:8" ht="18" hidden="1" customHeight="1" outlineLevel="1">
      <c r="A773" s="4" t="s">
        <v>213</v>
      </c>
      <c r="B773" s="195"/>
      <c r="C773" s="196">
        <v>0</v>
      </c>
      <c r="D773" s="196">
        <v>0</v>
      </c>
      <c r="E773" s="196">
        <v>0</v>
      </c>
      <c r="F773" s="197">
        <v>0</v>
      </c>
      <c r="G773" s="197">
        <v>0</v>
      </c>
      <c r="H773" s="198">
        <v>0</v>
      </c>
    </row>
    <row r="774" spans="1:8" ht="18" hidden="1" customHeight="1" outlineLevel="1">
      <c r="A774" s="4" t="s">
        <v>214</v>
      </c>
      <c r="B774" s="195"/>
      <c r="C774" s="196">
        <v>0</v>
      </c>
      <c r="D774" s="196">
        <v>0</v>
      </c>
      <c r="E774" s="196">
        <v>0</v>
      </c>
      <c r="F774" s="197">
        <v>0</v>
      </c>
      <c r="G774" s="197">
        <v>0</v>
      </c>
      <c r="H774" s="198">
        <v>0</v>
      </c>
    </row>
    <row r="775" spans="1:8" ht="18" hidden="1" customHeight="1" outlineLevel="1">
      <c r="A775" s="4" t="s">
        <v>348</v>
      </c>
      <c r="B775" s="195"/>
      <c r="C775" s="196">
        <v>0</v>
      </c>
      <c r="D775" s="196">
        <v>0</v>
      </c>
      <c r="E775" s="196">
        <v>0</v>
      </c>
      <c r="F775" s="197">
        <v>0</v>
      </c>
      <c r="G775" s="197">
        <v>0</v>
      </c>
      <c r="H775" s="198">
        <v>0</v>
      </c>
    </row>
    <row r="776" spans="1:8" ht="18" hidden="1" customHeight="1" outlineLevel="1">
      <c r="A776" s="4" t="s">
        <v>216</v>
      </c>
      <c r="B776" s="195"/>
      <c r="C776" s="196">
        <v>0</v>
      </c>
      <c r="D776" s="196">
        <v>0</v>
      </c>
      <c r="E776" s="196">
        <v>0</v>
      </c>
      <c r="F776" s="197">
        <v>0</v>
      </c>
      <c r="G776" s="197">
        <v>0</v>
      </c>
      <c r="H776" s="198">
        <v>0</v>
      </c>
    </row>
    <row r="777" spans="1:8" ht="18" hidden="1" customHeight="1" outlineLevel="1">
      <c r="A777" s="4" t="s">
        <v>217</v>
      </c>
      <c r="B777" s="195"/>
      <c r="C777" s="196">
        <v>0</v>
      </c>
      <c r="D777" s="196">
        <v>0</v>
      </c>
      <c r="E777" s="196">
        <v>0</v>
      </c>
      <c r="F777" s="197">
        <v>0</v>
      </c>
      <c r="G777" s="197">
        <v>0</v>
      </c>
      <c r="H777" s="198">
        <v>0</v>
      </c>
    </row>
    <row r="778" spans="1:8" ht="18" hidden="1" customHeight="1" outlineLevel="1">
      <c r="A778" s="4" t="s">
        <v>218</v>
      </c>
      <c r="B778" s="195"/>
      <c r="C778" s="196">
        <v>1</v>
      </c>
      <c r="D778" s="196">
        <v>1</v>
      </c>
      <c r="E778" s="196">
        <v>0</v>
      </c>
      <c r="F778" s="197">
        <v>225000</v>
      </c>
      <c r="G778" s="197">
        <v>20000</v>
      </c>
      <c r="H778" s="198">
        <v>0</v>
      </c>
    </row>
    <row r="779" spans="1:8" ht="18" hidden="1" customHeight="1" outlineLevel="1">
      <c r="A779" s="4" t="s">
        <v>219</v>
      </c>
      <c r="B779" s="195"/>
      <c r="C779" s="196">
        <v>0</v>
      </c>
      <c r="D779" s="196">
        <v>0</v>
      </c>
      <c r="E779" s="196">
        <v>0</v>
      </c>
      <c r="F779" s="197">
        <v>0</v>
      </c>
      <c r="G779" s="197">
        <v>0</v>
      </c>
      <c r="H779" s="198">
        <v>0</v>
      </c>
    </row>
    <row r="780" spans="1:8" ht="18" hidden="1" customHeight="1" outlineLevel="1">
      <c r="A780" s="4" t="s">
        <v>220</v>
      </c>
      <c r="B780" s="195"/>
      <c r="C780" s="196">
        <v>0</v>
      </c>
      <c r="D780" s="196">
        <v>0</v>
      </c>
      <c r="E780" s="196">
        <v>0</v>
      </c>
      <c r="F780" s="197">
        <v>0</v>
      </c>
      <c r="G780" s="197">
        <v>0</v>
      </c>
      <c r="H780" s="198">
        <v>0</v>
      </c>
    </row>
    <row r="781" spans="1:8" ht="18" hidden="1" customHeight="1" outlineLevel="1">
      <c r="A781" s="4" t="s">
        <v>349</v>
      </c>
      <c r="B781" s="195"/>
      <c r="C781" s="196">
        <v>0</v>
      </c>
      <c r="D781" s="196">
        <v>0</v>
      </c>
      <c r="E781" s="196">
        <v>0</v>
      </c>
      <c r="F781" s="197">
        <v>0</v>
      </c>
      <c r="G781" s="197">
        <v>0</v>
      </c>
      <c r="H781" s="198">
        <v>0</v>
      </c>
    </row>
    <row r="782" spans="1:8" ht="18" hidden="1" customHeight="1" outlineLevel="1">
      <c r="A782" s="4" t="s">
        <v>222</v>
      </c>
      <c r="B782" s="195"/>
      <c r="C782" s="196">
        <v>0</v>
      </c>
      <c r="D782" s="196">
        <v>0</v>
      </c>
      <c r="E782" s="196">
        <v>0</v>
      </c>
      <c r="F782" s="197">
        <v>0</v>
      </c>
      <c r="G782" s="197">
        <v>0</v>
      </c>
      <c r="H782" s="198">
        <v>0</v>
      </c>
    </row>
    <row r="783" spans="1:8" ht="18" hidden="1" customHeight="1" outlineLevel="1">
      <c r="A783" s="4" t="s">
        <v>223</v>
      </c>
      <c r="B783" s="195"/>
      <c r="C783" s="196">
        <v>6</v>
      </c>
      <c r="D783" s="196">
        <v>0</v>
      </c>
      <c r="E783" s="196">
        <v>1</v>
      </c>
      <c r="F783" s="197">
        <v>0</v>
      </c>
      <c r="G783" s="197">
        <v>0</v>
      </c>
      <c r="H783" s="198">
        <v>0</v>
      </c>
    </row>
    <row r="784" spans="1:8" ht="18" hidden="1" customHeight="1" outlineLevel="1">
      <c r="A784" s="4" t="s">
        <v>224</v>
      </c>
      <c r="B784" s="195"/>
      <c r="C784" s="196">
        <v>0</v>
      </c>
      <c r="D784" s="196">
        <v>0</v>
      </c>
      <c r="E784" s="196">
        <v>0</v>
      </c>
      <c r="F784" s="197">
        <v>0</v>
      </c>
      <c r="G784" s="197">
        <v>0</v>
      </c>
      <c r="H784" s="198">
        <v>0</v>
      </c>
    </row>
    <row r="785" spans="1:8" ht="18" hidden="1" customHeight="1" outlineLevel="1">
      <c r="A785" s="4" t="s">
        <v>225</v>
      </c>
      <c r="B785" s="195"/>
      <c r="C785" s="196">
        <v>1</v>
      </c>
      <c r="D785" s="196">
        <v>1</v>
      </c>
      <c r="E785" s="196">
        <v>0</v>
      </c>
      <c r="F785" s="197">
        <v>-19402</v>
      </c>
      <c r="G785" s="197">
        <v>35523</v>
      </c>
      <c r="H785" s="198">
        <v>0</v>
      </c>
    </row>
    <row r="786" spans="1:8" collapsed="1">
      <c r="A786" s="4"/>
      <c r="B786" s="195" t="s">
        <v>381</v>
      </c>
      <c r="C786" s="199">
        <f t="shared" ref="C786:H786" si="30">SUM(C762:C785)</f>
        <v>46</v>
      </c>
      <c r="D786" s="199">
        <f t="shared" si="30"/>
        <v>40</v>
      </c>
      <c r="E786" s="199">
        <f t="shared" si="30"/>
        <v>1</v>
      </c>
      <c r="F786" s="200">
        <f t="shared" si="30"/>
        <v>445001.91</v>
      </c>
      <c r="G786" s="200">
        <f t="shared" si="30"/>
        <v>155073.33000000002</v>
      </c>
      <c r="H786" s="201">
        <f t="shared" si="30"/>
        <v>0</v>
      </c>
    </row>
    <row r="787" spans="1:8" ht="18" hidden="1" customHeight="1" outlineLevel="1">
      <c r="A787" s="4" t="s">
        <v>272</v>
      </c>
      <c r="B787" s="195"/>
      <c r="C787" s="196">
        <v>0</v>
      </c>
      <c r="D787" s="196">
        <v>0</v>
      </c>
      <c r="E787" s="196">
        <v>0</v>
      </c>
      <c r="F787" s="197">
        <v>0</v>
      </c>
      <c r="G787" s="197">
        <v>0</v>
      </c>
      <c r="H787" s="198">
        <v>0</v>
      </c>
    </row>
    <row r="788" spans="1:8" ht="18" hidden="1" customHeight="1" outlineLevel="1">
      <c r="A788" s="4" t="s">
        <v>203</v>
      </c>
      <c r="B788" s="195"/>
      <c r="C788" s="196">
        <v>0</v>
      </c>
      <c r="D788" s="196">
        <v>0</v>
      </c>
      <c r="E788" s="196">
        <v>0</v>
      </c>
      <c r="F788" s="197">
        <v>0</v>
      </c>
      <c r="G788" s="197">
        <v>0</v>
      </c>
      <c r="H788" s="198">
        <v>0</v>
      </c>
    </row>
    <row r="789" spans="1:8" ht="18" hidden="1" customHeight="1" outlineLevel="1">
      <c r="A789" s="4" t="s">
        <v>204</v>
      </c>
      <c r="B789" s="195"/>
      <c r="C789" s="196">
        <v>13</v>
      </c>
      <c r="D789" s="196">
        <v>13</v>
      </c>
      <c r="E789" s="196">
        <v>0</v>
      </c>
      <c r="F789" s="197">
        <v>6000</v>
      </c>
      <c r="G789" s="197">
        <v>0</v>
      </c>
      <c r="H789" s="198">
        <v>0</v>
      </c>
    </row>
    <row r="790" spans="1:8" ht="18" hidden="1" customHeight="1" outlineLevel="1">
      <c r="A790" s="4" t="s">
        <v>205</v>
      </c>
      <c r="B790" s="195"/>
      <c r="C790" s="196">
        <v>0</v>
      </c>
      <c r="D790" s="196">
        <v>0</v>
      </c>
      <c r="E790" s="196">
        <v>0</v>
      </c>
      <c r="F790" s="197">
        <v>0</v>
      </c>
      <c r="G790" s="197">
        <v>0</v>
      </c>
      <c r="H790" s="198">
        <v>0</v>
      </c>
    </row>
    <row r="791" spans="1:8" ht="18" hidden="1" customHeight="1" outlineLevel="1">
      <c r="A791" s="4" t="s">
        <v>206</v>
      </c>
      <c r="B791" s="195"/>
      <c r="C791" s="196">
        <v>0</v>
      </c>
      <c r="D791" s="196">
        <v>0</v>
      </c>
      <c r="E791" s="196">
        <v>0</v>
      </c>
      <c r="F791" s="197">
        <v>0</v>
      </c>
      <c r="G791" s="197">
        <v>0</v>
      </c>
      <c r="H791" s="198">
        <v>0</v>
      </c>
    </row>
    <row r="792" spans="1:8" ht="18" hidden="1" customHeight="1" outlineLevel="1">
      <c r="A792" s="4" t="s">
        <v>207</v>
      </c>
      <c r="B792" s="195"/>
      <c r="C792" s="196">
        <v>0</v>
      </c>
      <c r="D792" s="196">
        <v>0</v>
      </c>
      <c r="E792" s="196">
        <v>0</v>
      </c>
      <c r="F792" s="197">
        <v>0</v>
      </c>
      <c r="G792" s="197">
        <v>0</v>
      </c>
      <c r="H792" s="198">
        <v>0</v>
      </c>
    </row>
    <row r="793" spans="1:8" ht="18" hidden="1" customHeight="1" outlineLevel="1">
      <c r="A793" s="4" t="s">
        <v>208</v>
      </c>
      <c r="B793" s="195"/>
      <c r="C793" s="196">
        <v>0</v>
      </c>
      <c r="D793" s="196">
        <v>0</v>
      </c>
      <c r="E793" s="196">
        <v>0</v>
      </c>
      <c r="F793" s="197">
        <v>0</v>
      </c>
      <c r="G793" s="197">
        <v>0</v>
      </c>
      <c r="H793" s="198">
        <v>0</v>
      </c>
    </row>
    <row r="794" spans="1:8" ht="18" hidden="1" customHeight="1" outlineLevel="1">
      <c r="A794" s="4" t="s">
        <v>209</v>
      </c>
      <c r="B794" s="195"/>
      <c r="C794" s="196">
        <v>0</v>
      </c>
      <c r="D794" s="196">
        <v>0</v>
      </c>
      <c r="E794" s="196">
        <v>0</v>
      </c>
      <c r="F794" s="197">
        <v>0</v>
      </c>
      <c r="G794" s="197">
        <v>0</v>
      </c>
      <c r="H794" s="198">
        <v>0</v>
      </c>
    </row>
    <row r="795" spans="1:8" ht="18" hidden="1" customHeight="1" outlineLevel="1">
      <c r="A795" s="4" t="s">
        <v>210</v>
      </c>
      <c r="B795" s="195"/>
      <c r="C795" s="196">
        <v>0</v>
      </c>
      <c r="D795" s="196">
        <v>0</v>
      </c>
      <c r="E795" s="196">
        <v>0</v>
      </c>
      <c r="F795" s="197">
        <v>0</v>
      </c>
      <c r="G795" s="197">
        <v>0</v>
      </c>
      <c r="H795" s="198">
        <v>0</v>
      </c>
    </row>
    <row r="796" spans="1:8" ht="18" hidden="1" customHeight="1" outlineLevel="1">
      <c r="A796" s="4" t="s">
        <v>211</v>
      </c>
      <c r="B796" s="195"/>
      <c r="C796" s="196">
        <v>1</v>
      </c>
      <c r="D796" s="196">
        <v>1</v>
      </c>
      <c r="E796" s="196">
        <v>0</v>
      </c>
      <c r="F796" s="197">
        <v>0</v>
      </c>
      <c r="G796" s="197">
        <v>-887.5</v>
      </c>
      <c r="H796" s="198">
        <v>0</v>
      </c>
    </row>
    <row r="797" spans="1:8" ht="18" hidden="1" customHeight="1" outlineLevel="1">
      <c r="A797" s="4" t="s">
        <v>212</v>
      </c>
      <c r="B797" s="195"/>
      <c r="C797" s="196">
        <v>0</v>
      </c>
      <c r="D797" s="196">
        <v>0</v>
      </c>
      <c r="E797" s="196">
        <v>0</v>
      </c>
      <c r="F797" s="197">
        <v>0</v>
      </c>
      <c r="G797" s="197">
        <v>0</v>
      </c>
      <c r="H797" s="198">
        <v>0</v>
      </c>
    </row>
    <row r="798" spans="1:8" ht="18" hidden="1" customHeight="1" outlineLevel="1">
      <c r="A798" s="4" t="s">
        <v>213</v>
      </c>
      <c r="B798" s="195"/>
      <c r="C798" s="196">
        <v>0</v>
      </c>
      <c r="D798" s="196">
        <v>0</v>
      </c>
      <c r="E798" s="196">
        <v>0</v>
      </c>
      <c r="F798" s="197">
        <v>0</v>
      </c>
      <c r="G798" s="197">
        <v>0</v>
      </c>
      <c r="H798" s="198">
        <v>0</v>
      </c>
    </row>
    <row r="799" spans="1:8" ht="18" hidden="1" customHeight="1" outlineLevel="1">
      <c r="A799" s="4" t="s">
        <v>214</v>
      </c>
      <c r="B799" s="195"/>
      <c r="C799" s="196">
        <v>0</v>
      </c>
      <c r="D799" s="196">
        <v>0</v>
      </c>
      <c r="E799" s="196">
        <v>0</v>
      </c>
      <c r="F799" s="197">
        <v>0</v>
      </c>
      <c r="G799" s="197">
        <v>0</v>
      </c>
      <c r="H799" s="198">
        <v>0</v>
      </c>
    </row>
    <row r="800" spans="1:8" ht="18" hidden="1" customHeight="1" outlineLevel="1">
      <c r="A800" s="4" t="s">
        <v>348</v>
      </c>
      <c r="B800" s="195"/>
      <c r="C800" s="196">
        <v>0</v>
      </c>
      <c r="D800" s="196">
        <v>0</v>
      </c>
      <c r="E800" s="196">
        <v>0</v>
      </c>
      <c r="F800" s="197">
        <v>0</v>
      </c>
      <c r="G800" s="197">
        <v>0</v>
      </c>
      <c r="H800" s="198">
        <v>0</v>
      </c>
    </row>
    <row r="801" spans="1:8" ht="18" hidden="1" customHeight="1" outlineLevel="1">
      <c r="A801" s="4" t="s">
        <v>216</v>
      </c>
      <c r="B801" s="195"/>
      <c r="C801" s="196">
        <v>0</v>
      </c>
      <c r="D801" s="196">
        <v>0</v>
      </c>
      <c r="E801" s="196">
        <v>0</v>
      </c>
      <c r="F801" s="197">
        <v>0</v>
      </c>
      <c r="G801" s="197">
        <v>0</v>
      </c>
      <c r="H801" s="198">
        <v>0</v>
      </c>
    </row>
    <row r="802" spans="1:8" ht="18" hidden="1" customHeight="1" outlineLevel="1">
      <c r="A802" s="4" t="s">
        <v>217</v>
      </c>
      <c r="B802" s="195"/>
      <c r="C802" s="196">
        <v>0</v>
      </c>
      <c r="D802" s="196">
        <v>0</v>
      </c>
      <c r="E802" s="196">
        <v>0</v>
      </c>
      <c r="F802" s="197">
        <v>0</v>
      </c>
      <c r="G802" s="197">
        <v>0</v>
      </c>
      <c r="H802" s="198">
        <v>0</v>
      </c>
    </row>
    <row r="803" spans="1:8" ht="18" hidden="1" customHeight="1" outlineLevel="1">
      <c r="A803" s="4" t="s">
        <v>218</v>
      </c>
      <c r="B803" s="195"/>
      <c r="C803" s="196">
        <v>0</v>
      </c>
      <c r="D803" s="196">
        <v>0</v>
      </c>
      <c r="E803" s="196">
        <v>0</v>
      </c>
      <c r="F803" s="197">
        <v>0</v>
      </c>
      <c r="G803" s="197">
        <v>0</v>
      </c>
      <c r="H803" s="198">
        <v>0</v>
      </c>
    </row>
    <row r="804" spans="1:8" ht="18" hidden="1" customHeight="1" outlineLevel="1">
      <c r="A804" s="4" t="s">
        <v>219</v>
      </c>
      <c r="B804" s="195"/>
      <c r="C804" s="196">
        <v>0</v>
      </c>
      <c r="D804" s="196">
        <v>0</v>
      </c>
      <c r="E804" s="196">
        <v>0</v>
      </c>
      <c r="F804" s="197">
        <v>0</v>
      </c>
      <c r="G804" s="197">
        <v>0</v>
      </c>
      <c r="H804" s="198">
        <v>0</v>
      </c>
    </row>
    <row r="805" spans="1:8" ht="18" hidden="1" customHeight="1" outlineLevel="1">
      <c r="A805" s="4" t="s">
        <v>220</v>
      </c>
      <c r="B805" s="195"/>
      <c r="C805" s="196">
        <v>0</v>
      </c>
      <c r="D805" s="196">
        <v>0</v>
      </c>
      <c r="E805" s="196">
        <v>0</v>
      </c>
      <c r="F805" s="197">
        <v>0</v>
      </c>
      <c r="G805" s="197">
        <v>0</v>
      </c>
      <c r="H805" s="198">
        <v>0</v>
      </c>
    </row>
    <row r="806" spans="1:8" ht="18" hidden="1" customHeight="1" outlineLevel="1">
      <c r="A806" s="4" t="s">
        <v>349</v>
      </c>
      <c r="B806" s="195"/>
      <c r="C806" s="196">
        <v>0</v>
      </c>
      <c r="D806" s="196">
        <v>0</v>
      </c>
      <c r="E806" s="196">
        <v>0</v>
      </c>
      <c r="F806" s="197">
        <v>0</v>
      </c>
      <c r="G806" s="197">
        <v>0</v>
      </c>
      <c r="H806" s="198">
        <v>0</v>
      </c>
    </row>
    <row r="807" spans="1:8" ht="18" hidden="1" customHeight="1" outlineLevel="1">
      <c r="A807" s="4" t="s">
        <v>222</v>
      </c>
      <c r="B807" s="195"/>
      <c r="C807" s="196">
        <v>1</v>
      </c>
      <c r="D807" s="196">
        <v>1</v>
      </c>
      <c r="E807" s="196">
        <v>0</v>
      </c>
      <c r="F807" s="197">
        <v>4892</v>
      </c>
      <c r="G807" s="197">
        <v>0</v>
      </c>
      <c r="H807" s="198">
        <v>0</v>
      </c>
    </row>
    <row r="808" spans="1:8" ht="18" hidden="1" customHeight="1" outlineLevel="1">
      <c r="A808" s="4" t="s">
        <v>223</v>
      </c>
      <c r="B808" s="195"/>
      <c r="C808" s="196">
        <v>0</v>
      </c>
      <c r="D808" s="196">
        <v>0</v>
      </c>
      <c r="E808" s="196">
        <v>0</v>
      </c>
      <c r="F808" s="197">
        <v>0</v>
      </c>
      <c r="G808" s="197">
        <v>0</v>
      </c>
      <c r="H808" s="198">
        <v>0</v>
      </c>
    </row>
    <row r="809" spans="1:8" ht="18" hidden="1" customHeight="1" outlineLevel="1">
      <c r="A809" s="4" t="s">
        <v>224</v>
      </c>
      <c r="B809" s="195"/>
      <c r="C809" s="196">
        <v>0</v>
      </c>
      <c r="D809" s="196">
        <v>0</v>
      </c>
      <c r="E809" s="196">
        <v>0</v>
      </c>
      <c r="F809" s="197">
        <v>0</v>
      </c>
      <c r="G809" s="197">
        <v>0</v>
      </c>
      <c r="H809" s="198">
        <v>0</v>
      </c>
    </row>
    <row r="810" spans="1:8" ht="18" hidden="1" customHeight="1" outlineLevel="1">
      <c r="A810" s="4" t="s">
        <v>225</v>
      </c>
      <c r="B810" s="195"/>
      <c r="C810" s="196">
        <v>0</v>
      </c>
      <c r="D810" s="196">
        <v>0</v>
      </c>
      <c r="E810" s="196">
        <v>0</v>
      </c>
      <c r="F810" s="197">
        <v>0</v>
      </c>
      <c r="G810" s="197">
        <v>0</v>
      </c>
      <c r="H810" s="198">
        <v>0</v>
      </c>
    </row>
    <row r="811" spans="1:8" ht="18" customHeight="1" collapsed="1">
      <c r="A811" s="4"/>
      <c r="B811" s="195" t="s">
        <v>382</v>
      </c>
      <c r="C811" s="199">
        <f t="shared" ref="C811:H811" si="31">SUM(C787:C810)</f>
        <v>15</v>
      </c>
      <c r="D811" s="199">
        <f t="shared" si="31"/>
        <v>15</v>
      </c>
      <c r="E811" s="199">
        <f t="shared" si="31"/>
        <v>0</v>
      </c>
      <c r="F811" s="200">
        <f t="shared" si="31"/>
        <v>10892</v>
      </c>
      <c r="G811" s="200">
        <f t="shared" si="31"/>
        <v>-887.5</v>
      </c>
      <c r="H811" s="201">
        <f t="shared" si="31"/>
        <v>0</v>
      </c>
    </row>
    <row r="812" spans="1:8" ht="18" hidden="1" customHeight="1" outlineLevel="1">
      <c r="A812" s="4" t="s">
        <v>272</v>
      </c>
      <c r="B812" s="195"/>
      <c r="C812" s="196">
        <v>0</v>
      </c>
      <c r="D812" s="196">
        <v>0</v>
      </c>
      <c r="E812" s="196">
        <v>0</v>
      </c>
      <c r="F812" s="197">
        <v>0</v>
      </c>
      <c r="G812" s="197">
        <v>0</v>
      </c>
      <c r="H812" s="198">
        <v>0</v>
      </c>
    </row>
    <row r="813" spans="1:8" ht="18" hidden="1" customHeight="1" outlineLevel="1">
      <c r="A813" s="4" t="s">
        <v>203</v>
      </c>
      <c r="B813" s="195"/>
      <c r="C813" s="196">
        <v>0</v>
      </c>
      <c r="D813" s="196">
        <v>0</v>
      </c>
      <c r="E813" s="196">
        <v>0</v>
      </c>
      <c r="F813" s="197">
        <v>0</v>
      </c>
      <c r="G813" s="197">
        <v>0</v>
      </c>
      <c r="H813" s="198">
        <v>0</v>
      </c>
    </row>
    <row r="814" spans="1:8" ht="18" hidden="1" customHeight="1" outlineLevel="1">
      <c r="A814" s="4" t="s">
        <v>204</v>
      </c>
      <c r="B814" s="195"/>
      <c r="C814" s="196">
        <v>0</v>
      </c>
      <c r="D814" s="196">
        <v>0</v>
      </c>
      <c r="E814" s="196">
        <v>0</v>
      </c>
      <c r="F814" s="197">
        <v>0</v>
      </c>
      <c r="G814" s="197">
        <v>0</v>
      </c>
      <c r="H814" s="198">
        <v>0</v>
      </c>
    </row>
    <row r="815" spans="1:8" ht="18" hidden="1" customHeight="1" outlineLevel="1">
      <c r="A815" s="4" t="s">
        <v>205</v>
      </c>
      <c r="B815" s="195"/>
      <c r="C815" s="196">
        <v>0</v>
      </c>
      <c r="D815" s="196">
        <v>0</v>
      </c>
      <c r="E815" s="196">
        <v>0</v>
      </c>
      <c r="F815" s="197">
        <v>0</v>
      </c>
      <c r="G815" s="197">
        <v>0</v>
      </c>
      <c r="H815" s="198">
        <v>0</v>
      </c>
    </row>
    <row r="816" spans="1:8" ht="18" hidden="1" customHeight="1" outlineLevel="1">
      <c r="A816" s="4" t="s">
        <v>206</v>
      </c>
      <c r="B816" s="195"/>
      <c r="C816" s="196">
        <v>0</v>
      </c>
      <c r="D816" s="196">
        <v>0</v>
      </c>
      <c r="E816" s="196">
        <v>0</v>
      </c>
      <c r="F816" s="197">
        <v>0</v>
      </c>
      <c r="G816" s="197">
        <v>0</v>
      </c>
      <c r="H816" s="198">
        <v>0</v>
      </c>
    </row>
    <row r="817" spans="1:8" ht="18" hidden="1" customHeight="1" outlineLevel="1">
      <c r="A817" s="4" t="s">
        <v>207</v>
      </c>
      <c r="B817" s="195"/>
      <c r="C817" s="196">
        <v>0</v>
      </c>
      <c r="D817" s="196">
        <v>0</v>
      </c>
      <c r="E817" s="196">
        <v>0</v>
      </c>
      <c r="F817" s="197">
        <v>0</v>
      </c>
      <c r="G817" s="197">
        <v>0</v>
      </c>
      <c r="H817" s="198">
        <v>0</v>
      </c>
    </row>
    <row r="818" spans="1:8" ht="18" hidden="1" customHeight="1" outlineLevel="1">
      <c r="A818" s="4" t="s">
        <v>208</v>
      </c>
      <c r="B818" s="195"/>
      <c r="C818" s="196">
        <v>0</v>
      </c>
      <c r="D818" s="196">
        <v>0</v>
      </c>
      <c r="E818" s="196">
        <v>0</v>
      </c>
      <c r="F818" s="197">
        <v>0</v>
      </c>
      <c r="G818" s="197">
        <v>0</v>
      </c>
      <c r="H818" s="198">
        <v>0</v>
      </c>
    </row>
    <row r="819" spans="1:8" ht="18" hidden="1" customHeight="1" outlineLevel="1">
      <c r="A819" s="4" t="s">
        <v>209</v>
      </c>
      <c r="B819" s="195"/>
      <c r="C819" s="196">
        <v>0</v>
      </c>
      <c r="D819" s="196">
        <v>0</v>
      </c>
      <c r="E819" s="196">
        <v>0</v>
      </c>
      <c r="F819" s="197">
        <v>0</v>
      </c>
      <c r="G819" s="197">
        <v>0</v>
      </c>
      <c r="H819" s="198">
        <v>0</v>
      </c>
    </row>
    <row r="820" spans="1:8" ht="18" hidden="1" customHeight="1" outlineLevel="1">
      <c r="A820" s="4" t="s">
        <v>210</v>
      </c>
      <c r="B820" s="195"/>
      <c r="C820" s="196">
        <v>0</v>
      </c>
      <c r="D820" s="196">
        <v>0</v>
      </c>
      <c r="E820" s="196">
        <v>0</v>
      </c>
      <c r="F820" s="197">
        <v>0</v>
      </c>
      <c r="G820" s="197">
        <v>0</v>
      </c>
      <c r="H820" s="198">
        <v>0</v>
      </c>
    </row>
    <row r="821" spans="1:8" ht="18" hidden="1" customHeight="1" outlineLevel="1">
      <c r="A821" s="4" t="s">
        <v>211</v>
      </c>
      <c r="B821" s="195"/>
      <c r="C821" s="196">
        <v>0</v>
      </c>
      <c r="D821" s="196">
        <v>1</v>
      </c>
      <c r="E821" s="196">
        <v>0</v>
      </c>
      <c r="F821" s="197">
        <v>25000</v>
      </c>
      <c r="G821" s="197">
        <v>5371</v>
      </c>
      <c r="H821" s="198">
        <v>0</v>
      </c>
    </row>
    <row r="822" spans="1:8" ht="18" hidden="1" customHeight="1" outlineLevel="1">
      <c r="A822" s="4" t="s">
        <v>212</v>
      </c>
      <c r="B822" s="195"/>
      <c r="C822" s="196">
        <v>0</v>
      </c>
      <c r="D822" s="196">
        <v>0</v>
      </c>
      <c r="E822" s="196">
        <v>0</v>
      </c>
      <c r="F822" s="197">
        <v>0</v>
      </c>
      <c r="G822" s="197">
        <v>0</v>
      </c>
      <c r="H822" s="198">
        <v>0</v>
      </c>
    </row>
    <row r="823" spans="1:8" ht="18" hidden="1" customHeight="1" outlineLevel="1">
      <c r="A823" s="4" t="s">
        <v>213</v>
      </c>
      <c r="B823" s="195"/>
      <c r="C823" s="196">
        <v>0</v>
      </c>
      <c r="D823" s="196">
        <v>0</v>
      </c>
      <c r="E823" s="196">
        <v>0</v>
      </c>
      <c r="F823" s="197">
        <v>0</v>
      </c>
      <c r="G823" s="197">
        <v>-6477</v>
      </c>
      <c r="H823" s="198">
        <v>0</v>
      </c>
    </row>
    <row r="824" spans="1:8" ht="18" hidden="1" customHeight="1" outlineLevel="1">
      <c r="A824" s="4" t="s">
        <v>214</v>
      </c>
      <c r="B824" s="195"/>
      <c r="C824" s="196">
        <v>0</v>
      </c>
      <c r="D824" s="196">
        <v>0</v>
      </c>
      <c r="E824" s="196">
        <v>0</v>
      </c>
      <c r="F824" s="197">
        <v>0</v>
      </c>
      <c r="G824" s="197">
        <v>0</v>
      </c>
      <c r="H824" s="198">
        <v>0</v>
      </c>
    </row>
    <row r="825" spans="1:8" ht="18" hidden="1" customHeight="1" outlineLevel="1">
      <c r="A825" s="4" t="s">
        <v>348</v>
      </c>
      <c r="B825" s="195"/>
      <c r="C825" s="196">
        <v>2</v>
      </c>
      <c r="D825" s="196">
        <v>1</v>
      </c>
      <c r="E825" s="196">
        <v>1</v>
      </c>
      <c r="F825" s="197">
        <v>5000</v>
      </c>
      <c r="G825" s="197">
        <v>0</v>
      </c>
      <c r="H825" s="198">
        <v>0</v>
      </c>
    </row>
    <row r="826" spans="1:8" ht="18" hidden="1" customHeight="1" outlineLevel="1">
      <c r="A826" s="4" t="s">
        <v>216</v>
      </c>
      <c r="B826" s="195"/>
      <c r="C826" s="196">
        <v>0</v>
      </c>
      <c r="D826" s="196">
        <v>0</v>
      </c>
      <c r="E826" s="196">
        <v>0</v>
      </c>
      <c r="F826" s="197">
        <v>0</v>
      </c>
      <c r="G826" s="197">
        <v>0</v>
      </c>
      <c r="H826" s="198">
        <v>0</v>
      </c>
    </row>
    <row r="827" spans="1:8" ht="18" hidden="1" customHeight="1" outlineLevel="1">
      <c r="A827" s="4" t="s">
        <v>217</v>
      </c>
      <c r="B827" s="195"/>
      <c r="C827" s="196">
        <v>0</v>
      </c>
      <c r="D827" s="196">
        <v>0</v>
      </c>
      <c r="E827" s="196">
        <v>0</v>
      </c>
      <c r="F827" s="197">
        <v>0</v>
      </c>
      <c r="G827" s="197">
        <v>0</v>
      </c>
      <c r="H827" s="198">
        <v>0</v>
      </c>
    </row>
    <row r="828" spans="1:8" ht="18" hidden="1" customHeight="1" outlineLevel="1">
      <c r="A828" s="4" t="s">
        <v>218</v>
      </c>
      <c r="B828" s="195"/>
      <c r="C828" s="196">
        <v>0</v>
      </c>
      <c r="D828" s="196">
        <v>0</v>
      </c>
      <c r="E828" s="196">
        <v>0</v>
      </c>
      <c r="F828" s="197">
        <v>0</v>
      </c>
      <c r="G828" s="197">
        <v>0</v>
      </c>
      <c r="H828" s="198">
        <v>0</v>
      </c>
    </row>
    <row r="829" spans="1:8" ht="18" hidden="1" customHeight="1" outlineLevel="1">
      <c r="A829" s="4" t="s">
        <v>219</v>
      </c>
      <c r="B829" s="195"/>
      <c r="C829" s="196">
        <v>0</v>
      </c>
      <c r="D829" s="196">
        <v>0</v>
      </c>
      <c r="E829" s="196">
        <v>0</v>
      </c>
      <c r="F829" s="197">
        <v>0</v>
      </c>
      <c r="G829" s="197">
        <v>0</v>
      </c>
      <c r="H829" s="198">
        <v>0</v>
      </c>
    </row>
    <row r="830" spans="1:8" ht="18" hidden="1" customHeight="1" outlineLevel="1">
      <c r="A830" s="4" t="s">
        <v>220</v>
      </c>
      <c r="B830" s="195"/>
      <c r="C830" s="196">
        <v>0</v>
      </c>
      <c r="D830" s="196">
        <v>0</v>
      </c>
      <c r="E830" s="196">
        <v>0</v>
      </c>
      <c r="F830" s="197">
        <v>0</v>
      </c>
      <c r="G830" s="197">
        <v>0</v>
      </c>
      <c r="H830" s="198">
        <v>0</v>
      </c>
    </row>
    <row r="831" spans="1:8" ht="18" hidden="1" customHeight="1" outlineLevel="1">
      <c r="A831" s="4" t="s">
        <v>349</v>
      </c>
      <c r="B831" s="195"/>
      <c r="C831" s="196">
        <v>0</v>
      </c>
      <c r="D831" s="196">
        <v>0</v>
      </c>
      <c r="E831" s="196">
        <v>0</v>
      </c>
      <c r="F831" s="197">
        <v>0</v>
      </c>
      <c r="G831" s="197">
        <v>0</v>
      </c>
      <c r="H831" s="198">
        <v>0</v>
      </c>
    </row>
    <row r="832" spans="1:8" ht="18" hidden="1" customHeight="1" outlineLevel="1">
      <c r="A832" s="4" t="s">
        <v>222</v>
      </c>
      <c r="B832" s="195"/>
      <c r="C832" s="196">
        <v>2</v>
      </c>
      <c r="D832" s="196">
        <v>2</v>
      </c>
      <c r="E832" s="196">
        <v>0</v>
      </c>
      <c r="F832" s="197">
        <v>-88198</v>
      </c>
      <c r="G832" s="197">
        <v>-42722</v>
      </c>
      <c r="H832" s="198">
        <v>150676</v>
      </c>
    </row>
    <row r="833" spans="1:8" ht="18" hidden="1" customHeight="1" outlineLevel="1">
      <c r="A833" s="4" t="s">
        <v>223</v>
      </c>
      <c r="B833" s="195"/>
      <c r="C833" s="196">
        <v>10</v>
      </c>
      <c r="D833" s="196">
        <v>4</v>
      </c>
      <c r="E833" s="196">
        <v>1</v>
      </c>
      <c r="F833" s="197">
        <v>1700</v>
      </c>
      <c r="G833" s="197">
        <v>7124.87</v>
      </c>
      <c r="H833" s="198">
        <v>0</v>
      </c>
    </row>
    <row r="834" spans="1:8" ht="18" hidden="1" customHeight="1" outlineLevel="1">
      <c r="A834" s="4" t="s">
        <v>224</v>
      </c>
      <c r="B834" s="195"/>
      <c r="C834" s="196">
        <v>0</v>
      </c>
      <c r="D834" s="196">
        <v>0</v>
      </c>
      <c r="E834" s="196">
        <v>0</v>
      </c>
      <c r="F834" s="197">
        <v>0</v>
      </c>
      <c r="G834" s="197">
        <v>0</v>
      </c>
      <c r="H834" s="198">
        <v>0</v>
      </c>
    </row>
    <row r="835" spans="1:8" ht="18" hidden="1" customHeight="1" outlineLevel="1">
      <c r="A835" s="4" t="s">
        <v>225</v>
      </c>
      <c r="B835" s="195"/>
      <c r="C835" s="196">
        <v>0</v>
      </c>
      <c r="D835" s="196">
        <v>0</v>
      </c>
      <c r="E835" s="196">
        <v>0</v>
      </c>
      <c r="F835" s="197">
        <v>0</v>
      </c>
      <c r="G835" s="197">
        <v>0</v>
      </c>
      <c r="H835" s="198">
        <v>0</v>
      </c>
    </row>
    <row r="836" spans="1:8" collapsed="1">
      <c r="A836" s="4"/>
      <c r="B836" s="195" t="s">
        <v>383</v>
      </c>
      <c r="C836" s="199">
        <f t="shared" ref="C836:H836" si="32">SUM(C812:C835)</f>
        <v>14</v>
      </c>
      <c r="D836" s="199">
        <f t="shared" si="32"/>
        <v>8</v>
      </c>
      <c r="E836" s="199">
        <f t="shared" si="32"/>
        <v>2</v>
      </c>
      <c r="F836" s="200">
        <f t="shared" si="32"/>
        <v>-56498</v>
      </c>
      <c r="G836" s="200">
        <f t="shared" si="32"/>
        <v>-36703.129999999997</v>
      </c>
      <c r="H836" s="201">
        <f t="shared" si="32"/>
        <v>150676</v>
      </c>
    </row>
    <row r="837" spans="1:8" ht="18" hidden="1" customHeight="1" outlineLevel="1">
      <c r="A837" s="4" t="s">
        <v>272</v>
      </c>
      <c r="B837" s="195"/>
      <c r="C837" s="196">
        <v>0</v>
      </c>
      <c r="D837" s="196">
        <v>0</v>
      </c>
      <c r="E837" s="196">
        <v>0</v>
      </c>
      <c r="F837" s="197">
        <v>0</v>
      </c>
      <c r="G837" s="197">
        <v>0</v>
      </c>
      <c r="H837" s="198">
        <v>0</v>
      </c>
    </row>
    <row r="838" spans="1:8" ht="18" hidden="1" customHeight="1" outlineLevel="1">
      <c r="A838" s="4" t="s">
        <v>203</v>
      </c>
      <c r="B838" s="195"/>
      <c r="C838" s="196">
        <v>1</v>
      </c>
      <c r="D838" s="196">
        <v>1</v>
      </c>
      <c r="E838" s="196">
        <v>0</v>
      </c>
      <c r="F838" s="197">
        <v>7000</v>
      </c>
      <c r="G838" s="197">
        <v>3500</v>
      </c>
      <c r="H838" s="198">
        <v>0</v>
      </c>
    </row>
    <row r="839" spans="1:8" ht="18" hidden="1" customHeight="1" outlineLevel="1">
      <c r="A839" s="4" t="s">
        <v>204</v>
      </c>
      <c r="B839" s="195"/>
      <c r="C839" s="196">
        <v>0</v>
      </c>
      <c r="D839" s="196">
        <v>0</v>
      </c>
      <c r="E839" s="196">
        <v>0</v>
      </c>
      <c r="F839" s="197">
        <v>0</v>
      </c>
      <c r="G839" s="197">
        <v>0</v>
      </c>
      <c r="H839" s="198">
        <v>0</v>
      </c>
    </row>
    <row r="840" spans="1:8" ht="18" hidden="1" customHeight="1" outlineLevel="1">
      <c r="A840" s="4" t="s">
        <v>205</v>
      </c>
      <c r="B840" s="195"/>
      <c r="C840" s="196">
        <v>0</v>
      </c>
      <c r="D840" s="196">
        <v>0</v>
      </c>
      <c r="E840" s="196">
        <v>0</v>
      </c>
      <c r="F840" s="197">
        <v>0</v>
      </c>
      <c r="G840" s="197">
        <v>0</v>
      </c>
      <c r="H840" s="198">
        <v>0</v>
      </c>
    </row>
    <row r="841" spans="1:8" ht="18" hidden="1" customHeight="1" outlineLevel="1">
      <c r="A841" s="4" t="s">
        <v>206</v>
      </c>
      <c r="B841" s="195"/>
      <c r="C841" s="196">
        <v>0</v>
      </c>
      <c r="D841" s="196">
        <v>0</v>
      </c>
      <c r="E841" s="196">
        <v>0</v>
      </c>
      <c r="F841" s="197">
        <v>0</v>
      </c>
      <c r="G841" s="197">
        <v>0</v>
      </c>
      <c r="H841" s="198">
        <v>0</v>
      </c>
    </row>
    <row r="842" spans="1:8" ht="18" hidden="1" customHeight="1" outlineLevel="1">
      <c r="A842" s="4" t="s">
        <v>207</v>
      </c>
      <c r="B842" s="195"/>
      <c r="C842" s="196">
        <v>0</v>
      </c>
      <c r="D842" s="196">
        <v>0</v>
      </c>
      <c r="E842" s="196">
        <v>0</v>
      </c>
      <c r="F842" s="197">
        <v>0</v>
      </c>
      <c r="G842" s="197">
        <v>0</v>
      </c>
      <c r="H842" s="198">
        <v>0</v>
      </c>
    </row>
    <row r="843" spans="1:8" ht="18" hidden="1" customHeight="1" outlineLevel="1">
      <c r="A843" s="4" t="s">
        <v>208</v>
      </c>
      <c r="B843" s="195"/>
      <c r="C843" s="196">
        <v>3</v>
      </c>
      <c r="D843" s="196">
        <v>3</v>
      </c>
      <c r="E843" s="196">
        <v>0</v>
      </c>
      <c r="F843" s="197">
        <v>-9694.5</v>
      </c>
      <c r="G843" s="197">
        <v>1875</v>
      </c>
      <c r="H843" s="198">
        <v>0</v>
      </c>
    </row>
    <row r="844" spans="1:8" ht="18" hidden="1" customHeight="1" outlineLevel="1">
      <c r="A844" s="4" t="s">
        <v>209</v>
      </c>
      <c r="B844" s="195"/>
      <c r="C844" s="196">
        <v>1</v>
      </c>
      <c r="D844" s="196">
        <v>1</v>
      </c>
      <c r="E844" s="196">
        <v>0</v>
      </c>
      <c r="F844" s="197">
        <v>-3000</v>
      </c>
      <c r="G844" s="197">
        <v>-7512.5</v>
      </c>
      <c r="H844" s="198">
        <v>0</v>
      </c>
    </row>
    <row r="845" spans="1:8" ht="18" hidden="1" customHeight="1" outlineLevel="1">
      <c r="A845" s="4" t="s">
        <v>210</v>
      </c>
      <c r="B845" s="195"/>
      <c r="C845" s="196">
        <v>0</v>
      </c>
      <c r="D845" s="196">
        <v>0</v>
      </c>
      <c r="E845" s="196">
        <v>0</v>
      </c>
      <c r="F845" s="197">
        <v>0</v>
      </c>
      <c r="G845" s="197">
        <v>0</v>
      </c>
      <c r="H845" s="198">
        <v>0</v>
      </c>
    </row>
    <row r="846" spans="1:8" ht="18" hidden="1" customHeight="1" outlineLevel="1">
      <c r="A846" s="4" t="s">
        <v>211</v>
      </c>
      <c r="B846" s="195"/>
      <c r="C846" s="196">
        <v>6</v>
      </c>
      <c r="D846" s="196">
        <v>9</v>
      </c>
      <c r="E846" s="196">
        <v>0</v>
      </c>
      <c r="F846" s="197">
        <v>7000</v>
      </c>
      <c r="G846" s="197">
        <v>44468.42</v>
      </c>
      <c r="H846" s="198">
        <v>0</v>
      </c>
    </row>
    <row r="847" spans="1:8" ht="18" hidden="1" customHeight="1" outlineLevel="1">
      <c r="A847" s="4" t="s">
        <v>212</v>
      </c>
      <c r="B847" s="195"/>
      <c r="C847" s="196">
        <v>0</v>
      </c>
      <c r="D847" s="196">
        <v>0</v>
      </c>
      <c r="E847" s="196">
        <v>0</v>
      </c>
      <c r="F847" s="197">
        <v>0</v>
      </c>
      <c r="G847" s="197">
        <v>0</v>
      </c>
      <c r="H847" s="198">
        <v>0</v>
      </c>
    </row>
    <row r="848" spans="1:8" ht="18" hidden="1" customHeight="1" outlineLevel="1">
      <c r="A848" s="4" t="s">
        <v>213</v>
      </c>
      <c r="B848" s="195"/>
      <c r="C848" s="196">
        <v>0</v>
      </c>
      <c r="D848" s="196">
        <v>0</v>
      </c>
      <c r="E848" s="196">
        <v>0</v>
      </c>
      <c r="F848" s="197">
        <v>0</v>
      </c>
      <c r="G848" s="197">
        <v>0</v>
      </c>
      <c r="H848" s="198">
        <v>0</v>
      </c>
    </row>
    <row r="849" spans="1:8" ht="18" hidden="1" customHeight="1" outlineLevel="1">
      <c r="A849" s="4" t="s">
        <v>214</v>
      </c>
      <c r="B849" s="195"/>
      <c r="C849" s="196">
        <v>0</v>
      </c>
      <c r="D849" s="196">
        <v>0</v>
      </c>
      <c r="E849" s="196">
        <v>0</v>
      </c>
      <c r="F849" s="197">
        <v>0</v>
      </c>
      <c r="G849" s="197">
        <v>0</v>
      </c>
      <c r="H849" s="198">
        <v>0</v>
      </c>
    </row>
    <row r="850" spans="1:8" ht="18" hidden="1" customHeight="1" outlineLevel="1">
      <c r="A850" s="4" t="s">
        <v>348</v>
      </c>
      <c r="B850" s="195"/>
      <c r="C850" s="196">
        <v>0</v>
      </c>
      <c r="D850" s="196">
        <v>0</v>
      </c>
      <c r="E850" s="196">
        <v>0</v>
      </c>
      <c r="F850" s="197">
        <v>0</v>
      </c>
      <c r="G850" s="197">
        <v>0</v>
      </c>
      <c r="H850" s="198">
        <v>0</v>
      </c>
    </row>
    <row r="851" spans="1:8" ht="18" hidden="1" customHeight="1" outlineLevel="1">
      <c r="A851" s="4" t="s">
        <v>216</v>
      </c>
      <c r="B851" s="195"/>
      <c r="C851" s="196">
        <v>0</v>
      </c>
      <c r="D851" s="196">
        <v>0</v>
      </c>
      <c r="E851" s="196">
        <v>0</v>
      </c>
      <c r="F851" s="197">
        <v>0</v>
      </c>
      <c r="G851" s="197">
        <v>0</v>
      </c>
      <c r="H851" s="198">
        <v>0</v>
      </c>
    </row>
    <row r="852" spans="1:8" ht="18" hidden="1" customHeight="1" outlineLevel="1">
      <c r="A852" s="4" t="s">
        <v>217</v>
      </c>
      <c r="B852" s="195"/>
      <c r="C852" s="196">
        <v>0</v>
      </c>
      <c r="D852" s="196">
        <v>0</v>
      </c>
      <c r="E852" s="196">
        <v>0</v>
      </c>
      <c r="F852" s="197">
        <v>0</v>
      </c>
      <c r="G852" s="197">
        <v>0</v>
      </c>
      <c r="H852" s="198">
        <v>0</v>
      </c>
    </row>
    <row r="853" spans="1:8" ht="18" hidden="1" customHeight="1" outlineLevel="1">
      <c r="A853" s="4" t="s">
        <v>218</v>
      </c>
      <c r="B853" s="195"/>
      <c r="C853" s="196">
        <v>0</v>
      </c>
      <c r="D853" s="196">
        <v>0</v>
      </c>
      <c r="E853" s="196">
        <v>0</v>
      </c>
      <c r="F853" s="197">
        <v>0</v>
      </c>
      <c r="G853" s="197">
        <v>0</v>
      </c>
      <c r="H853" s="198">
        <v>0</v>
      </c>
    </row>
    <row r="854" spans="1:8" ht="18" hidden="1" customHeight="1" outlineLevel="1">
      <c r="A854" s="4" t="s">
        <v>219</v>
      </c>
      <c r="B854" s="195"/>
      <c r="C854" s="196">
        <v>0</v>
      </c>
      <c r="D854" s="196">
        <v>0</v>
      </c>
      <c r="E854" s="196">
        <v>0</v>
      </c>
      <c r="F854" s="197">
        <v>0</v>
      </c>
      <c r="G854" s="197">
        <v>0</v>
      </c>
      <c r="H854" s="198">
        <v>0</v>
      </c>
    </row>
    <row r="855" spans="1:8" ht="18" hidden="1" customHeight="1" outlineLevel="1">
      <c r="A855" s="4" t="s">
        <v>220</v>
      </c>
      <c r="B855" s="195"/>
      <c r="C855" s="196">
        <v>0</v>
      </c>
      <c r="D855" s="196">
        <v>0</v>
      </c>
      <c r="E855" s="196">
        <v>0</v>
      </c>
      <c r="F855" s="197">
        <v>0</v>
      </c>
      <c r="G855" s="197">
        <v>0</v>
      </c>
      <c r="H855" s="198">
        <v>0</v>
      </c>
    </row>
    <row r="856" spans="1:8" ht="18" hidden="1" customHeight="1" outlineLevel="1">
      <c r="A856" s="4" t="s">
        <v>349</v>
      </c>
      <c r="B856" s="195"/>
      <c r="C856" s="196">
        <v>1</v>
      </c>
      <c r="D856" s="196">
        <v>0</v>
      </c>
      <c r="E856" s="196">
        <v>0</v>
      </c>
      <c r="F856" s="197">
        <v>0</v>
      </c>
      <c r="G856" s="197">
        <v>0</v>
      </c>
      <c r="H856" s="198">
        <v>0</v>
      </c>
    </row>
    <row r="857" spans="1:8" ht="18" hidden="1" customHeight="1" outlineLevel="1">
      <c r="A857" s="4" t="s">
        <v>222</v>
      </c>
      <c r="B857" s="195"/>
      <c r="C857" s="196">
        <v>0</v>
      </c>
      <c r="D857" s="196">
        <v>0</v>
      </c>
      <c r="E857" s="196">
        <v>0</v>
      </c>
      <c r="F857" s="197">
        <v>-20180</v>
      </c>
      <c r="G857" s="197">
        <v>3115</v>
      </c>
      <c r="H857" s="198">
        <v>0</v>
      </c>
    </row>
    <row r="858" spans="1:8" ht="18" hidden="1" customHeight="1" outlineLevel="1">
      <c r="A858" s="4" t="s">
        <v>223</v>
      </c>
      <c r="B858" s="195"/>
      <c r="C858" s="196">
        <v>0</v>
      </c>
      <c r="D858" s="196">
        <v>0</v>
      </c>
      <c r="E858" s="196">
        <v>0</v>
      </c>
      <c r="F858" s="197">
        <v>0</v>
      </c>
      <c r="G858" s="197">
        <v>0</v>
      </c>
      <c r="H858" s="198">
        <v>0</v>
      </c>
    </row>
    <row r="859" spans="1:8" ht="18" hidden="1" customHeight="1" outlineLevel="1">
      <c r="A859" s="4" t="s">
        <v>224</v>
      </c>
      <c r="B859" s="195"/>
      <c r="C859" s="196">
        <v>0</v>
      </c>
      <c r="D859" s="196">
        <v>0</v>
      </c>
      <c r="E859" s="196">
        <v>0</v>
      </c>
      <c r="F859" s="197">
        <v>0</v>
      </c>
      <c r="G859" s="197">
        <v>0</v>
      </c>
      <c r="H859" s="198">
        <v>0</v>
      </c>
    </row>
    <row r="860" spans="1:8" ht="11.25" hidden="1" customHeight="1" outlineLevel="1">
      <c r="A860" s="4" t="s">
        <v>225</v>
      </c>
      <c r="B860" s="195"/>
      <c r="C860" s="196">
        <v>0</v>
      </c>
      <c r="D860" s="196">
        <v>0</v>
      </c>
      <c r="E860" s="196">
        <v>0</v>
      </c>
      <c r="F860" s="197">
        <v>0</v>
      </c>
      <c r="G860" s="197">
        <v>0</v>
      </c>
      <c r="H860" s="198">
        <v>0</v>
      </c>
    </row>
    <row r="861" spans="1:8" ht="18" hidden="1" customHeight="1" outlineLevel="1">
      <c r="A861" s="4"/>
      <c r="B861" s="195"/>
      <c r="C861" s="196"/>
      <c r="D861" s="196"/>
      <c r="E861" s="196"/>
      <c r="F861" s="197"/>
      <c r="G861" s="197"/>
      <c r="H861" s="198"/>
    </row>
    <row r="862" spans="1:8" ht="18" customHeight="1" collapsed="1">
      <c r="A862" s="4"/>
      <c r="B862" s="195" t="s">
        <v>384</v>
      </c>
      <c r="C862" s="199">
        <f t="shared" ref="C862:H862" si="33">SUM(C837:C860)</f>
        <v>12</v>
      </c>
      <c r="D862" s="199">
        <f t="shared" si="33"/>
        <v>14</v>
      </c>
      <c r="E862" s="199">
        <f t="shared" si="33"/>
        <v>0</v>
      </c>
      <c r="F862" s="200">
        <f t="shared" si="33"/>
        <v>-18874.5</v>
      </c>
      <c r="G862" s="200">
        <f t="shared" si="33"/>
        <v>45445.919999999998</v>
      </c>
      <c r="H862" s="201">
        <f t="shared" si="33"/>
        <v>0</v>
      </c>
    </row>
    <row r="863" spans="1:8" ht="18" hidden="1" customHeight="1" outlineLevel="1">
      <c r="A863" s="4" t="s">
        <v>272</v>
      </c>
      <c r="B863" s="195"/>
      <c r="C863" s="196">
        <v>0</v>
      </c>
      <c r="D863" s="196">
        <v>0</v>
      </c>
      <c r="E863" s="196">
        <v>0</v>
      </c>
      <c r="F863" s="197">
        <v>0</v>
      </c>
      <c r="G863" s="197">
        <v>0</v>
      </c>
      <c r="H863" s="198">
        <v>0</v>
      </c>
    </row>
    <row r="864" spans="1:8" ht="18" hidden="1" customHeight="1" outlineLevel="1">
      <c r="A864" s="4" t="s">
        <v>203</v>
      </c>
      <c r="B864" s="195"/>
      <c r="C864" s="196">
        <v>0</v>
      </c>
      <c r="D864" s="196">
        <v>0</v>
      </c>
      <c r="E864" s="196">
        <v>0</v>
      </c>
      <c r="F864" s="197">
        <v>0</v>
      </c>
      <c r="G864" s="197">
        <v>0</v>
      </c>
      <c r="H864" s="198">
        <v>0</v>
      </c>
    </row>
    <row r="865" spans="1:8" ht="18" hidden="1" customHeight="1" outlineLevel="1">
      <c r="A865" s="4" t="s">
        <v>204</v>
      </c>
      <c r="B865" s="195"/>
      <c r="C865" s="196">
        <v>0</v>
      </c>
      <c r="D865" s="196">
        <v>0</v>
      </c>
      <c r="E865" s="196">
        <v>0</v>
      </c>
      <c r="F865" s="197">
        <v>0</v>
      </c>
      <c r="G865" s="197">
        <v>0</v>
      </c>
      <c r="H865" s="198">
        <v>0</v>
      </c>
    </row>
    <row r="866" spans="1:8" ht="18" hidden="1" customHeight="1" outlineLevel="1">
      <c r="A866" s="4" t="s">
        <v>205</v>
      </c>
      <c r="B866" s="195"/>
      <c r="C866" s="196">
        <v>0</v>
      </c>
      <c r="D866" s="196">
        <v>0</v>
      </c>
      <c r="E866" s="196">
        <v>0</v>
      </c>
      <c r="F866" s="197">
        <v>0</v>
      </c>
      <c r="G866" s="197">
        <v>0</v>
      </c>
      <c r="H866" s="198">
        <v>0</v>
      </c>
    </row>
    <row r="867" spans="1:8" ht="18" hidden="1" customHeight="1" outlineLevel="1">
      <c r="A867" s="4" t="s">
        <v>206</v>
      </c>
      <c r="B867" s="195"/>
      <c r="C867" s="196">
        <v>0</v>
      </c>
      <c r="D867" s="196">
        <v>0</v>
      </c>
      <c r="E867" s="196">
        <v>0</v>
      </c>
      <c r="F867" s="197">
        <v>0</v>
      </c>
      <c r="G867" s="197">
        <v>0</v>
      </c>
      <c r="H867" s="198">
        <v>0</v>
      </c>
    </row>
    <row r="868" spans="1:8" ht="18" hidden="1" customHeight="1" outlineLevel="1">
      <c r="A868" s="4" t="s">
        <v>207</v>
      </c>
      <c r="B868" s="195"/>
      <c r="C868" s="196">
        <v>0</v>
      </c>
      <c r="D868" s="196">
        <v>0</v>
      </c>
      <c r="E868" s="196">
        <v>0</v>
      </c>
      <c r="F868" s="197">
        <v>0</v>
      </c>
      <c r="G868" s="197">
        <v>0</v>
      </c>
      <c r="H868" s="198">
        <v>0</v>
      </c>
    </row>
    <row r="869" spans="1:8" ht="18" hidden="1" customHeight="1" outlineLevel="1">
      <c r="A869" s="4" t="s">
        <v>208</v>
      </c>
      <c r="B869" s="195"/>
      <c r="C869" s="196">
        <v>0</v>
      </c>
      <c r="D869" s="196">
        <v>0</v>
      </c>
      <c r="E869" s="196">
        <v>0</v>
      </c>
      <c r="F869" s="197">
        <v>0</v>
      </c>
      <c r="G869" s="197">
        <v>0</v>
      </c>
      <c r="H869" s="198">
        <v>0</v>
      </c>
    </row>
    <row r="870" spans="1:8" ht="18" hidden="1" customHeight="1" outlineLevel="1">
      <c r="A870" s="4" t="s">
        <v>209</v>
      </c>
      <c r="B870" s="195"/>
      <c r="C870" s="196">
        <v>0</v>
      </c>
      <c r="D870" s="196">
        <v>0</v>
      </c>
      <c r="E870" s="196">
        <v>0</v>
      </c>
      <c r="F870" s="197">
        <v>0</v>
      </c>
      <c r="G870" s="197">
        <v>0</v>
      </c>
      <c r="H870" s="198">
        <v>0</v>
      </c>
    </row>
    <row r="871" spans="1:8" ht="18" hidden="1" customHeight="1" outlineLevel="1">
      <c r="A871" s="4" t="s">
        <v>210</v>
      </c>
      <c r="B871" s="195"/>
      <c r="C871" s="196">
        <v>0</v>
      </c>
      <c r="D871" s="196">
        <v>0</v>
      </c>
      <c r="E871" s="196">
        <v>0</v>
      </c>
      <c r="F871" s="197">
        <v>0</v>
      </c>
      <c r="G871" s="197">
        <v>0</v>
      </c>
      <c r="H871" s="198">
        <v>0</v>
      </c>
    </row>
    <row r="872" spans="1:8" ht="18" hidden="1" customHeight="1" outlineLevel="1">
      <c r="A872" s="4" t="s">
        <v>211</v>
      </c>
      <c r="B872" s="195"/>
      <c r="C872" s="196">
        <v>1</v>
      </c>
      <c r="D872" s="196">
        <v>1</v>
      </c>
      <c r="E872" s="196">
        <v>0</v>
      </c>
      <c r="F872" s="197">
        <v>-35857.57</v>
      </c>
      <c r="G872" s="197">
        <v>940.5</v>
      </c>
      <c r="H872" s="198">
        <v>0</v>
      </c>
    </row>
    <row r="873" spans="1:8" ht="18" hidden="1" customHeight="1" outlineLevel="1">
      <c r="A873" s="4" t="s">
        <v>212</v>
      </c>
      <c r="B873" s="195"/>
      <c r="C873" s="196">
        <v>0</v>
      </c>
      <c r="D873" s="196">
        <v>0</v>
      </c>
      <c r="E873" s="196">
        <v>0</v>
      </c>
      <c r="F873" s="197">
        <v>0</v>
      </c>
      <c r="G873" s="197">
        <v>0</v>
      </c>
      <c r="H873" s="198">
        <v>0</v>
      </c>
    </row>
    <row r="874" spans="1:8" ht="18" hidden="1" customHeight="1" outlineLevel="1">
      <c r="A874" s="4" t="s">
        <v>213</v>
      </c>
      <c r="B874" s="195"/>
      <c r="C874" s="196">
        <v>0</v>
      </c>
      <c r="D874" s="196">
        <v>0</v>
      </c>
      <c r="E874" s="196">
        <v>0</v>
      </c>
      <c r="F874" s="197">
        <v>0</v>
      </c>
      <c r="G874" s="197">
        <v>0</v>
      </c>
      <c r="H874" s="198">
        <v>0</v>
      </c>
    </row>
    <row r="875" spans="1:8" ht="18" hidden="1" customHeight="1" outlineLevel="1">
      <c r="A875" s="4" t="s">
        <v>214</v>
      </c>
      <c r="B875" s="195"/>
      <c r="C875" s="196">
        <v>0</v>
      </c>
      <c r="D875" s="196">
        <v>0</v>
      </c>
      <c r="E875" s="196">
        <v>0</v>
      </c>
      <c r="F875" s="197">
        <v>0</v>
      </c>
      <c r="G875" s="197">
        <v>0</v>
      </c>
      <c r="H875" s="198">
        <v>0</v>
      </c>
    </row>
    <row r="876" spans="1:8" ht="18" hidden="1" customHeight="1" outlineLevel="1">
      <c r="A876" s="4" t="s">
        <v>348</v>
      </c>
      <c r="B876" s="195"/>
      <c r="C876" s="196">
        <v>0</v>
      </c>
      <c r="D876" s="196">
        <v>0</v>
      </c>
      <c r="E876" s="196">
        <v>0</v>
      </c>
      <c r="F876" s="197">
        <v>0</v>
      </c>
      <c r="G876" s="197">
        <v>0</v>
      </c>
      <c r="H876" s="198">
        <v>0</v>
      </c>
    </row>
    <row r="877" spans="1:8" ht="18" hidden="1" customHeight="1" outlineLevel="1">
      <c r="A877" s="4" t="s">
        <v>216</v>
      </c>
      <c r="B877" s="195"/>
      <c r="C877" s="196">
        <v>0</v>
      </c>
      <c r="D877" s="196">
        <v>0</v>
      </c>
      <c r="E877" s="196">
        <v>0</v>
      </c>
      <c r="F877" s="197">
        <v>0</v>
      </c>
      <c r="G877" s="197">
        <v>0</v>
      </c>
      <c r="H877" s="198">
        <v>0</v>
      </c>
    </row>
    <row r="878" spans="1:8" ht="18" hidden="1" customHeight="1" outlineLevel="1">
      <c r="A878" s="4" t="s">
        <v>217</v>
      </c>
      <c r="B878" s="195"/>
      <c r="C878" s="196">
        <v>0</v>
      </c>
      <c r="D878" s="196">
        <v>0</v>
      </c>
      <c r="E878" s="196">
        <v>0</v>
      </c>
      <c r="F878" s="197">
        <v>0</v>
      </c>
      <c r="G878" s="197">
        <v>0</v>
      </c>
      <c r="H878" s="198">
        <v>0</v>
      </c>
    </row>
    <row r="879" spans="1:8" ht="18" hidden="1" customHeight="1" outlineLevel="1">
      <c r="A879" s="4" t="s">
        <v>218</v>
      </c>
      <c r="B879" s="195"/>
      <c r="C879" s="196">
        <v>0</v>
      </c>
      <c r="D879" s="196">
        <v>0</v>
      </c>
      <c r="E879" s="196">
        <v>0</v>
      </c>
      <c r="F879" s="197">
        <v>0</v>
      </c>
      <c r="G879" s="197">
        <v>0</v>
      </c>
      <c r="H879" s="198">
        <v>0</v>
      </c>
    </row>
    <row r="880" spans="1:8" ht="18" hidden="1" customHeight="1" outlineLevel="1">
      <c r="A880" s="4" t="s">
        <v>219</v>
      </c>
      <c r="B880" s="195"/>
      <c r="C880" s="196">
        <v>0</v>
      </c>
      <c r="D880" s="196">
        <v>0</v>
      </c>
      <c r="E880" s="196">
        <v>0</v>
      </c>
      <c r="F880" s="197">
        <v>0</v>
      </c>
      <c r="G880" s="197">
        <v>0</v>
      </c>
      <c r="H880" s="198">
        <v>0</v>
      </c>
    </row>
    <row r="881" spans="1:8" ht="18" hidden="1" customHeight="1" outlineLevel="1">
      <c r="A881" s="4" t="s">
        <v>220</v>
      </c>
      <c r="B881" s="195"/>
      <c r="C881" s="196">
        <v>0</v>
      </c>
      <c r="D881" s="196">
        <v>0</v>
      </c>
      <c r="E881" s="196">
        <v>0</v>
      </c>
      <c r="F881" s="197">
        <v>0</v>
      </c>
      <c r="G881" s="197">
        <v>0</v>
      </c>
      <c r="H881" s="198">
        <v>0</v>
      </c>
    </row>
    <row r="882" spans="1:8" ht="18" hidden="1" customHeight="1" outlineLevel="1">
      <c r="A882" s="4" t="s">
        <v>349</v>
      </c>
      <c r="B882" s="195"/>
      <c r="C882" s="196">
        <v>0</v>
      </c>
      <c r="D882" s="196">
        <v>0</v>
      </c>
      <c r="E882" s="196">
        <v>0</v>
      </c>
      <c r="F882" s="197">
        <v>0</v>
      </c>
      <c r="G882" s="197">
        <v>0</v>
      </c>
      <c r="H882" s="198">
        <v>0</v>
      </c>
    </row>
    <row r="883" spans="1:8" ht="18" hidden="1" customHeight="1" outlineLevel="1">
      <c r="A883" s="4" t="s">
        <v>222</v>
      </c>
      <c r="B883" s="195"/>
      <c r="C883" s="196">
        <v>0</v>
      </c>
      <c r="D883" s="196">
        <v>0</v>
      </c>
      <c r="E883" s="196">
        <v>0</v>
      </c>
      <c r="F883" s="197">
        <v>0</v>
      </c>
      <c r="G883" s="197">
        <v>0</v>
      </c>
      <c r="H883" s="198">
        <v>0</v>
      </c>
    </row>
    <row r="884" spans="1:8" ht="18" hidden="1" customHeight="1" outlineLevel="1">
      <c r="A884" s="4" t="s">
        <v>223</v>
      </c>
      <c r="B884" s="195"/>
      <c r="C884" s="196">
        <v>0</v>
      </c>
      <c r="D884" s="196">
        <v>0</v>
      </c>
      <c r="E884" s="196">
        <v>0</v>
      </c>
      <c r="F884" s="197">
        <v>0</v>
      </c>
      <c r="G884" s="197">
        <v>0</v>
      </c>
      <c r="H884" s="198">
        <v>0</v>
      </c>
    </row>
    <row r="885" spans="1:8" ht="18" hidden="1" customHeight="1" outlineLevel="1">
      <c r="A885" s="4" t="s">
        <v>224</v>
      </c>
      <c r="B885" s="195"/>
      <c r="C885" s="196">
        <v>0</v>
      </c>
      <c r="D885" s="196">
        <v>0</v>
      </c>
      <c r="E885" s="196">
        <v>0</v>
      </c>
      <c r="F885" s="197">
        <v>0</v>
      </c>
      <c r="G885" s="197">
        <v>0</v>
      </c>
      <c r="H885" s="198">
        <v>0</v>
      </c>
    </row>
    <row r="886" spans="1:8" hidden="1" outlineLevel="1">
      <c r="A886" s="4" t="s">
        <v>225</v>
      </c>
      <c r="B886" s="195"/>
      <c r="C886" s="196">
        <v>0</v>
      </c>
      <c r="D886" s="196">
        <v>0</v>
      </c>
      <c r="E886" s="196">
        <v>0</v>
      </c>
      <c r="F886" s="197">
        <v>0</v>
      </c>
      <c r="G886" s="197">
        <v>0</v>
      </c>
      <c r="H886" s="198">
        <v>0</v>
      </c>
    </row>
    <row r="887" spans="1:8" ht="18" customHeight="1" collapsed="1">
      <c r="A887" s="4"/>
      <c r="B887" s="195" t="s">
        <v>385</v>
      </c>
      <c r="C887" s="199">
        <f t="shared" ref="C887:H887" si="34">SUM(C863:C886)</f>
        <v>1</v>
      </c>
      <c r="D887" s="199">
        <f t="shared" si="34"/>
        <v>1</v>
      </c>
      <c r="E887" s="199">
        <f t="shared" si="34"/>
        <v>0</v>
      </c>
      <c r="F887" s="200">
        <f t="shared" si="34"/>
        <v>-35857.57</v>
      </c>
      <c r="G887" s="200">
        <f t="shared" si="34"/>
        <v>940.5</v>
      </c>
      <c r="H887" s="201">
        <f t="shared" si="34"/>
        <v>0</v>
      </c>
    </row>
    <row r="888" spans="1:8" ht="18" hidden="1" customHeight="1" outlineLevel="1">
      <c r="A888" s="4" t="s">
        <v>272</v>
      </c>
      <c r="B888" s="195"/>
      <c r="C888" s="196">
        <v>0</v>
      </c>
      <c r="D888" s="196">
        <v>0</v>
      </c>
      <c r="E888" s="196">
        <v>0</v>
      </c>
      <c r="F888" s="197">
        <v>0</v>
      </c>
      <c r="G888" s="197">
        <v>0</v>
      </c>
      <c r="H888" s="198">
        <v>0</v>
      </c>
    </row>
    <row r="889" spans="1:8" ht="18" hidden="1" customHeight="1" outlineLevel="1">
      <c r="A889" s="4" t="s">
        <v>203</v>
      </c>
      <c r="B889" s="195"/>
      <c r="C889" s="196">
        <v>0</v>
      </c>
      <c r="D889" s="196">
        <v>1</v>
      </c>
      <c r="E889" s="196">
        <v>0</v>
      </c>
      <c r="F889" s="197">
        <v>0</v>
      </c>
      <c r="G889" s="197">
        <v>-16845.05</v>
      </c>
      <c r="H889" s="198">
        <v>0</v>
      </c>
    </row>
    <row r="890" spans="1:8" ht="18" hidden="1" customHeight="1" outlineLevel="1">
      <c r="A890" s="4" t="s">
        <v>204</v>
      </c>
      <c r="B890" s="195"/>
      <c r="C890" s="196">
        <v>0</v>
      </c>
      <c r="D890" s="196">
        <v>0</v>
      </c>
      <c r="E890" s="196">
        <v>0</v>
      </c>
      <c r="F890" s="197">
        <v>0</v>
      </c>
      <c r="G890" s="197">
        <v>0</v>
      </c>
      <c r="H890" s="198">
        <v>0</v>
      </c>
    </row>
    <row r="891" spans="1:8" ht="18" hidden="1" customHeight="1" outlineLevel="1">
      <c r="A891" s="4" t="s">
        <v>205</v>
      </c>
      <c r="B891" s="195"/>
      <c r="C891" s="196">
        <v>0</v>
      </c>
      <c r="D891" s="196">
        <v>0</v>
      </c>
      <c r="E891" s="196">
        <v>0</v>
      </c>
      <c r="F891" s="197">
        <v>0</v>
      </c>
      <c r="G891" s="197">
        <v>0</v>
      </c>
      <c r="H891" s="198">
        <v>0</v>
      </c>
    </row>
    <row r="892" spans="1:8" ht="18" hidden="1" customHeight="1" outlineLevel="1">
      <c r="A892" s="4" t="s">
        <v>206</v>
      </c>
      <c r="B892" s="195"/>
      <c r="C892" s="196">
        <v>0</v>
      </c>
      <c r="D892" s="196">
        <v>0</v>
      </c>
      <c r="E892" s="196">
        <v>0</v>
      </c>
      <c r="F892" s="197">
        <v>0</v>
      </c>
      <c r="G892" s="197">
        <v>0</v>
      </c>
      <c r="H892" s="198">
        <v>0</v>
      </c>
    </row>
    <row r="893" spans="1:8" ht="18" hidden="1" customHeight="1" outlineLevel="1">
      <c r="A893" s="4" t="s">
        <v>207</v>
      </c>
      <c r="B893" s="195"/>
      <c r="C893" s="196">
        <v>0</v>
      </c>
      <c r="D893" s="196">
        <v>0</v>
      </c>
      <c r="E893" s="196">
        <v>0</v>
      </c>
      <c r="F893" s="197">
        <v>0</v>
      </c>
      <c r="G893" s="197">
        <v>0</v>
      </c>
      <c r="H893" s="198">
        <v>0</v>
      </c>
    </row>
    <row r="894" spans="1:8" ht="18" hidden="1" customHeight="1" outlineLevel="1">
      <c r="A894" s="4" t="s">
        <v>208</v>
      </c>
      <c r="B894" s="195"/>
      <c r="C894" s="196">
        <v>0</v>
      </c>
      <c r="D894" s="196">
        <v>2</v>
      </c>
      <c r="E894" s="196">
        <v>0</v>
      </c>
      <c r="F894" s="197">
        <v>0</v>
      </c>
      <c r="G894" s="197">
        <v>13500</v>
      </c>
      <c r="H894" s="198">
        <v>0</v>
      </c>
    </row>
    <row r="895" spans="1:8" ht="18" hidden="1" customHeight="1" outlineLevel="1">
      <c r="A895" s="4" t="s">
        <v>209</v>
      </c>
      <c r="B895" s="195"/>
      <c r="C895" s="196">
        <v>0</v>
      </c>
      <c r="D895" s="196">
        <v>0</v>
      </c>
      <c r="E895" s="196">
        <v>0</v>
      </c>
      <c r="F895" s="197">
        <v>-267680</v>
      </c>
      <c r="G895" s="197">
        <v>-475.2</v>
      </c>
      <c r="H895" s="198">
        <v>0</v>
      </c>
    </row>
    <row r="896" spans="1:8" ht="18" hidden="1" customHeight="1" outlineLevel="1">
      <c r="A896" s="4" t="s">
        <v>210</v>
      </c>
      <c r="B896" s="195"/>
      <c r="C896" s="196">
        <v>0</v>
      </c>
      <c r="D896" s="196">
        <v>0</v>
      </c>
      <c r="E896" s="196">
        <v>0</v>
      </c>
      <c r="F896" s="197">
        <v>0</v>
      </c>
      <c r="G896" s="197">
        <v>0</v>
      </c>
      <c r="H896" s="198">
        <v>0</v>
      </c>
    </row>
    <row r="897" spans="1:8" ht="18" hidden="1" customHeight="1" outlineLevel="1">
      <c r="A897" s="4" t="s">
        <v>211</v>
      </c>
      <c r="B897" s="195"/>
      <c r="C897" s="196">
        <v>0</v>
      </c>
      <c r="D897" s="196">
        <v>1</v>
      </c>
      <c r="E897" s="196">
        <v>0</v>
      </c>
      <c r="F897" s="197">
        <v>0</v>
      </c>
      <c r="G897" s="197">
        <v>6857.5</v>
      </c>
      <c r="H897" s="198">
        <v>0</v>
      </c>
    </row>
    <row r="898" spans="1:8" ht="18" hidden="1" customHeight="1" outlineLevel="1">
      <c r="A898" s="4" t="s">
        <v>212</v>
      </c>
      <c r="B898" s="195"/>
      <c r="C898" s="196">
        <v>0</v>
      </c>
      <c r="D898" s="196">
        <v>0</v>
      </c>
      <c r="E898" s="196">
        <v>0</v>
      </c>
      <c r="F898" s="197">
        <v>0</v>
      </c>
      <c r="G898" s="197">
        <v>0</v>
      </c>
      <c r="H898" s="198">
        <v>0</v>
      </c>
    </row>
    <row r="899" spans="1:8" ht="18" hidden="1" customHeight="1" outlineLevel="1">
      <c r="A899" s="4" t="s">
        <v>213</v>
      </c>
      <c r="B899" s="195"/>
      <c r="C899" s="196">
        <v>0</v>
      </c>
      <c r="D899" s="196">
        <v>0</v>
      </c>
      <c r="E899" s="196">
        <v>0</v>
      </c>
      <c r="F899" s="197">
        <v>0</v>
      </c>
      <c r="G899" s="197">
        <v>0</v>
      </c>
      <c r="H899" s="198">
        <v>0</v>
      </c>
    </row>
    <row r="900" spans="1:8" ht="18" hidden="1" customHeight="1" outlineLevel="1">
      <c r="A900" s="4" t="s">
        <v>214</v>
      </c>
      <c r="B900" s="195"/>
      <c r="C900" s="196">
        <v>0</v>
      </c>
      <c r="D900" s="196">
        <v>0</v>
      </c>
      <c r="E900" s="196">
        <v>0</v>
      </c>
      <c r="F900" s="197">
        <v>0</v>
      </c>
      <c r="G900" s="197">
        <v>0</v>
      </c>
      <c r="H900" s="198">
        <v>0</v>
      </c>
    </row>
    <row r="901" spans="1:8" ht="18" hidden="1" customHeight="1" outlineLevel="1">
      <c r="A901" s="4" t="s">
        <v>348</v>
      </c>
      <c r="B901" s="195"/>
      <c r="C901" s="196">
        <v>0</v>
      </c>
      <c r="D901" s="196">
        <v>0</v>
      </c>
      <c r="E901" s="196">
        <v>0</v>
      </c>
      <c r="F901" s="197">
        <v>0</v>
      </c>
      <c r="G901" s="197">
        <v>0</v>
      </c>
      <c r="H901" s="198">
        <v>0</v>
      </c>
    </row>
    <row r="902" spans="1:8" ht="18" hidden="1" customHeight="1" outlineLevel="1">
      <c r="A902" s="4" t="s">
        <v>216</v>
      </c>
      <c r="B902" s="195"/>
      <c r="C902" s="196">
        <v>0</v>
      </c>
      <c r="D902" s="196">
        <v>0</v>
      </c>
      <c r="E902" s="196">
        <v>0</v>
      </c>
      <c r="F902" s="197">
        <v>-5000</v>
      </c>
      <c r="G902" s="197">
        <v>-5040.5</v>
      </c>
      <c r="H902" s="198">
        <v>0</v>
      </c>
    </row>
    <row r="903" spans="1:8" ht="18" hidden="1" customHeight="1" outlineLevel="1">
      <c r="A903" s="4" t="s">
        <v>217</v>
      </c>
      <c r="B903" s="195"/>
      <c r="C903" s="196">
        <v>0</v>
      </c>
      <c r="D903" s="196">
        <v>0</v>
      </c>
      <c r="E903" s="196">
        <v>0</v>
      </c>
      <c r="F903" s="197">
        <v>0</v>
      </c>
      <c r="G903" s="197">
        <v>0</v>
      </c>
      <c r="H903" s="198">
        <v>0</v>
      </c>
    </row>
    <row r="904" spans="1:8" ht="18" hidden="1" customHeight="1" outlineLevel="1">
      <c r="A904" s="4" t="s">
        <v>218</v>
      </c>
      <c r="B904" s="195"/>
      <c r="C904" s="196">
        <v>11</v>
      </c>
      <c r="D904" s="196">
        <v>7</v>
      </c>
      <c r="E904" s="196">
        <v>0</v>
      </c>
      <c r="F904" s="197">
        <v>350806</v>
      </c>
      <c r="G904" s="197">
        <v>70816</v>
      </c>
      <c r="H904" s="198">
        <v>0</v>
      </c>
    </row>
    <row r="905" spans="1:8" ht="18" hidden="1" customHeight="1" outlineLevel="1">
      <c r="A905" s="4" t="s">
        <v>219</v>
      </c>
      <c r="B905" s="195"/>
      <c r="C905" s="196">
        <v>0</v>
      </c>
      <c r="D905" s="196">
        <v>0</v>
      </c>
      <c r="E905" s="196">
        <v>0</v>
      </c>
      <c r="F905" s="197">
        <v>0</v>
      </c>
      <c r="G905" s="197">
        <v>0</v>
      </c>
      <c r="H905" s="198">
        <v>0</v>
      </c>
    </row>
    <row r="906" spans="1:8" ht="18" hidden="1" customHeight="1" outlineLevel="1">
      <c r="A906" s="4" t="s">
        <v>220</v>
      </c>
      <c r="B906" s="195"/>
      <c r="C906" s="196">
        <v>0</v>
      </c>
      <c r="D906" s="196">
        <v>0</v>
      </c>
      <c r="E906" s="196">
        <v>0</v>
      </c>
      <c r="F906" s="197">
        <v>0</v>
      </c>
      <c r="G906" s="197">
        <v>0</v>
      </c>
      <c r="H906" s="198">
        <v>0</v>
      </c>
    </row>
    <row r="907" spans="1:8" ht="18" hidden="1" customHeight="1" outlineLevel="1">
      <c r="A907" s="4" t="s">
        <v>349</v>
      </c>
      <c r="B907" s="195"/>
      <c r="C907" s="196">
        <v>0</v>
      </c>
      <c r="D907" s="196">
        <v>0</v>
      </c>
      <c r="E907" s="196">
        <v>0</v>
      </c>
      <c r="F907" s="197">
        <v>0</v>
      </c>
      <c r="G907" s="197">
        <v>0</v>
      </c>
      <c r="H907" s="198">
        <v>0</v>
      </c>
    </row>
    <row r="908" spans="1:8" ht="18" hidden="1" customHeight="1" outlineLevel="1">
      <c r="A908" s="4" t="s">
        <v>222</v>
      </c>
      <c r="B908" s="195"/>
      <c r="C908" s="196">
        <v>0</v>
      </c>
      <c r="D908" s="196">
        <v>0</v>
      </c>
      <c r="E908" s="196">
        <v>0</v>
      </c>
      <c r="F908" s="197">
        <v>0</v>
      </c>
      <c r="G908" s="197">
        <v>0</v>
      </c>
      <c r="H908" s="198">
        <v>0</v>
      </c>
    </row>
    <row r="909" spans="1:8" ht="18" hidden="1" customHeight="1" outlineLevel="1">
      <c r="A909" s="4" t="s">
        <v>223</v>
      </c>
      <c r="B909" s="195"/>
      <c r="C909" s="196">
        <v>0</v>
      </c>
      <c r="D909" s="196">
        <v>0</v>
      </c>
      <c r="E909" s="196">
        <v>0</v>
      </c>
      <c r="F909" s="197">
        <v>0</v>
      </c>
      <c r="G909" s="197">
        <v>0</v>
      </c>
      <c r="H909" s="198">
        <v>0</v>
      </c>
    </row>
    <row r="910" spans="1:8" ht="18" hidden="1" customHeight="1" outlineLevel="1">
      <c r="A910" s="4" t="s">
        <v>224</v>
      </c>
      <c r="B910" s="195"/>
      <c r="C910" s="196">
        <v>0</v>
      </c>
      <c r="D910" s="196">
        <v>0</v>
      </c>
      <c r="E910" s="196">
        <v>0</v>
      </c>
      <c r="F910" s="197">
        <v>0</v>
      </c>
      <c r="G910" s="197">
        <v>0</v>
      </c>
      <c r="H910" s="198">
        <v>0</v>
      </c>
    </row>
    <row r="911" spans="1:8" ht="18" hidden="1" customHeight="1" outlineLevel="1">
      <c r="A911" s="4" t="s">
        <v>225</v>
      </c>
      <c r="B911" s="195"/>
      <c r="C911" s="196">
        <v>0</v>
      </c>
      <c r="D911" s="196">
        <v>0</v>
      </c>
      <c r="E911" s="196">
        <v>0</v>
      </c>
      <c r="F911" s="197">
        <v>0</v>
      </c>
      <c r="G911" s="197">
        <v>0</v>
      </c>
      <c r="H911" s="198">
        <v>0</v>
      </c>
    </row>
    <row r="912" spans="1:8" ht="18" customHeight="1" collapsed="1">
      <c r="A912" s="4"/>
      <c r="B912" s="195" t="s">
        <v>386</v>
      </c>
      <c r="C912" s="199">
        <f t="shared" ref="C912:H912" si="35">SUM(C888:C911)</f>
        <v>11</v>
      </c>
      <c r="D912" s="199">
        <f t="shared" si="35"/>
        <v>11</v>
      </c>
      <c r="E912" s="199">
        <f t="shared" si="35"/>
        <v>0</v>
      </c>
      <c r="F912" s="200">
        <f t="shared" si="35"/>
        <v>78126</v>
      </c>
      <c r="G912" s="200">
        <f t="shared" si="35"/>
        <v>68812.75</v>
      </c>
      <c r="H912" s="201">
        <f t="shared" si="35"/>
        <v>0</v>
      </c>
    </row>
    <row r="913" spans="1:8" ht="18" hidden="1" customHeight="1" outlineLevel="1">
      <c r="A913" s="4" t="s">
        <v>272</v>
      </c>
      <c r="B913" s="195"/>
      <c r="C913" s="196">
        <v>0</v>
      </c>
      <c r="D913" s="196">
        <v>0</v>
      </c>
      <c r="E913" s="196">
        <v>0</v>
      </c>
      <c r="F913" s="197">
        <v>0</v>
      </c>
      <c r="G913" s="197">
        <v>0</v>
      </c>
      <c r="H913" s="198">
        <v>0</v>
      </c>
    </row>
    <row r="914" spans="1:8" ht="18" hidden="1" customHeight="1" outlineLevel="1">
      <c r="A914" s="4" t="s">
        <v>203</v>
      </c>
      <c r="B914" s="195"/>
      <c r="C914" s="196">
        <v>0</v>
      </c>
      <c r="D914" s="196">
        <v>1</v>
      </c>
      <c r="E914" s="196">
        <v>0</v>
      </c>
      <c r="F914" s="197">
        <v>0</v>
      </c>
      <c r="G914" s="197">
        <v>90</v>
      </c>
      <c r="H914" s="198">
        <v>0</v>
      </c>
    </row>
    <row r="915" spans="1:8" ht="18" hidden="1" customHeight="1" outlineLevel="1">
      <c r="A915" s="4" t="s">
        <v>204</v>
      </c>
      <c r="B915" s="195"/>
      <c r="C915" s="196">
        <v>3</v>
      </c>
      <c r="D915" s="196">
        <v>3</v>
      </c>
      <c r="E915" s="196">
        <v>0</v>
      </c>
      <c r="F915" s="197">
        <v>0</v>
      </c>
      <c r="G915" s="197">
        <v>6163.78</v>
      </c>
      <c r="H915" s="198">
        <v>0</v>
      </c>
    </row>
    <row r="916" spans="1:8" ht="18" hidden="1" customHeight="1" outlineLevel="1">
      <c r="A916" s="4" t="s">
        <v>205</v>
      </c>
      <c r="B916" s="195"/>
      <c r="C916" s="196">
        <v>0</v>
      </c>
      <c r="D916" s="196">
        <v>0</v>
      </c>
      <c r="E916" s="196">
        <v>0</v>
      </c>
      <c r="F916" s="197">
        <v>0</v>
      </c>
      <c r="G916" s="197">
        <v>0</v>
      </c>
      <c r="H916" s="198">
        <v>0</v>
      </c>
    </row>
    <row r="917" spans="1:8" ht="18" hidden="1" customHeight="1" outlineLevel="1">
      <c r="A917" s="4" t="s">
        <v>206</v>
      </c>
      <c r="B917" s="195"/>
      <c r="C917" s="196">
        <v>0</v>
      </c>
      <c r="D917" s="196">
        <v>0</v>
      </c>
      <c r="E917" s="196">
        <v>0</v>
      </c>
      <c r="F917" s="197">
        <v>0</v>
      </c>
      <c r="G917" s="197">
        <v>0</v>
      </c>
      <c r="H917" s="198">
        <v>0</v>
      </c>
    </row>
    <row r="918" spans="1:8" ht="18" hidden="1" customHeight="1" outlineLevel="1">
      <c r="A918" s="4" t="s">
        <v>207</v>
      </c>
      <c r="B918" s="195"/>
      <c r="C918" s="196">
        <v>0</v>
      </c>
      <c r="D918" s="196">
        <v>0</v>
      </c>
      <c r="E918" s="196">
        <v>0</v>
      </c>
      <c r="F918" s="197">
        <v>0</v>
      </c>
      <c r="G918" s="197">
        <v>0</v>
      </c>
      <c r="H918" s="198">
        <v>0</v>
      </c>
    </row>
    <row r="919" spans="1:8" ht="18" hidden="1" customHeight="1" outlineLevel="1">
      <c r="A919" s="4" t="s">
        <v>208</v>
      </c>
      <c r="B919" s="195"/>
      <c r="C919" s="196">
        <v>0</v>
      </c>
      <c r="D919" s="196">
        <v>1</v>
      </c>
      <c r="E919" s="196">
        <v>0</v>
      </c>
      <c r="F919" s="197">
        <v>225000</v>
      </c>
      <c r="G919" s="197">
        <v>2110.5</v>
      </c>
      <c r="H919" s="198">
        <v>0</v>
      </c>
    </row>
    <row r="920" spans="1:8" ht="18" hidden="1" customHeight="1" outlineLevel="1">
      <c r="A920" s="4" t="s">
        <v>209</v>
      </c>
      <c r="B920" s="195"/>
      <c r="C920" s="196">
        <v>0</v>
      </c>
      <c r="D920" s="196">
        <v>0</v>
      </c>
      <c r="E920" s="196">
        <v>0</v>
      </c>
      <c r="F920" s="197">
        <v>0</v>
      </c>
      <c r="G920" s="197">
        <v>0</v>
      </c>
      <c r="H920" s="198">
        <v>0</v>
      </c>
    </row>
    <row r="921" spans="1:8" ht="18" hidden="1" customHeight="1" outlineLevel="1">
      <c r="A921" s="4" t="s">
        <v>210</v>
      </c>
      <c r="B921" s="195"/>
      <c r="C921" s="196">
        <v>0</v>
      </c>
      <c r="D921" s="196">
        <v>0</v>
      </c>
      <c r="E921" s="196">
        <v>0</v>
      </c>
      <c r="F921" s="197">
        <v>0</v>
      </c>
      <c r="G921" s="197">
        <v>0</v>
      </c>
      <c r="H921" s="198">
        <v>0</v>
      </c>
    </row>
    <row r="922" spans="1:8" ht="18" hidden="1" customHeight="1" outlineLevel="1">
      <c r="A922" s="4" t="s">
        <v>211</v>
      </c>
      <c r="B922" s="195"/>
      <c r="C922" s="196">
        <v>1</v>
      </c>
      <c r="D922" s="196">
        <v>1</v>
      </c>
      <c r="E922" s="196">
        <v>0</v>
      </c>
      <c r="F922" s="197">
        <v>25000</v>
      </c>
      <c r="G922" s="197">
        <v>0</v>
      </c>
      <c r="H922" s="198">
        <v>0</v>
      </c>
    </row>
    <row r="923" spans="1:8" ht="18" hidden="1" customHeight="1" outlineLevel="1">
      <c r="A923" s="4" t="s">
        <v>212</v>
      </c>
      <c r="B923" s="195"/>
      <c r="C923" s="196">
        <v>0</v>
      </c>
      <c r="D923" s="196">
        <v>0</v>
      </c>
      <c r="E923" s="196">
        <v>0</v>
      </c>
      <c r="F923" s="197">
        <v>0</v>
      </c>
      <c r="G923" s="197">
        <v>0</v>
      </c>
      <c r="H923" s="198">
        <v>0</v>
      </c>
    </row>
    <row r="924" spans="1:8" ht="18" hidden="1" customHeight="1" outlineLevel="1">
      <c r="A924" s="4" t="s">
        <v>213</v>
      </c>
      <c r="B924" s="195"/>
      <c r="C924" s="196">
        <v>0</v>
      </c>
      <c r="D924" s="196">
        <v>0</v>
      </c>
      <c r="E924" s="196">
        <v>0</v>
      </c>
      <c r="F924" s="197">
        <v>0</v>
      </c>
      <c r="G924" s="197">
        <v>0</v>
      </c>
      <c r="H924" s="198">
        <v>0</v>
      </c>
    </row>
    <row r="925" spans="1:8" ht="18" hidden="1" customHeight="1" outlineLevel="1">
      <c r="A925" s="4" t="s">
        <v>214</v>
      </c>
      <c r="B925" s="195"/>
      <c r="C925" s="196">
        <v>0</v>
      </c>
      <c r="D925" s="196">
        <v>0</v>
      </c>
      <c r="E925" s="196">
        <v>0</v>
      </c>
      <c r="F925" s="197">
        <v>0</v>
      </c>
      <c r="G925" s="197">
        <v>0</v>
      </c>
      <c r="H925" s="198">
        <v>0</v>
      </c>
    </row>
    <row r="926" spans="1:8" ht="18" hidden="1" customHeight="1" outlineLevel="1">
      <c r="A926" s="4" t="s">
        <v>348</v>
      </c>
      <c r="B926" s="195"/>
      <c r="C926" s="196">
        <v>0</v>
      </c>
      <c r="D926" s="196">
        <v>0</v>
      </c>
      <c r="E926" s="196">
        <v>0</v>
      </c>
      <c r="F926" s="197">
        <v>0</v>
      </c>
      <c r="G926" s="197">
        <v>0</v>
      </c>
      <c r="H926" s="198">
        <v>0</v>
      </c>
    </row>
    <row r="927" spans="1:8" ht="18" hidden="1" customHeight="1" outlineLevel="1">
      <c r="A927" s="4" t="s">
        <v>216</v>
      </c>
      <c r="B927" s="195"/>
      <c r="C927" s="196">
        <v>0</v>
      </c>
      <c r="D927" s="196">
        <v>0</v>
      </c>
      <c r="E927" s="196">
        <v>0</v>
      </c>
      <c r="F927" s="197">
        <v>0</v>
      </c>
      <c r="G927" s="197">
        <v>0</v>
      </c>
      <c r="H927" s="198">
        <v>0</v>
      </c>
    </row>
    <row r="928" spans="1:8" ht="18" hidden="1" customHeight="1" outlineLevel="1">
      <c r="A928" s="4" t="s">
        <v>217</v>
      </c>
      <c r="B928" s="195"/>
      <c r="C928" s="196">
        <v>0</v>
      </c>
      <c r="D928" s="196">
        <v>0</v>
      </c>
      <c r="E928" s="196">
        <v>0</v>
      </c>
      <c r="F928" s="197">
        <v>0</v>
      </c>
      <c r="G928" s="197">
        <v>0</v>
      </c>
      <c r="H928" s="198">
        <v>0</v>
      </c>
    </row>
    <row r="929" spans="1:8" ht="18" hidden="1" customHeight="1" outlineLevel="1">
      <c r="A929" s="4" t="s">
        <v>218</v>
      </c>
      <c r="B929" s="195"/>
      <c r="C929" s="196">
        <v>0</v>
      </c>
      <c r="D929" s="196">
        <v>0</v>
      </c>
      <c r="E929" s="196">
        <v>0</v>
      </c>
      <c r="F929" s="197">
        <v>0</v>
      </c>
      <c r="G929" s="197">
        <v>0</v>
      </c>
      <c r="H929" s="198">
        <v>0</v>
      </c>
    </row>
    <row r="930" spans="1:8" ht="18" hidden="1" customHeight="1" outlineLevel="1">
      <c r="A930" s="4" t="s">
        <v>219</v>
      </c>
      <c r="B930" s="195"/>
      <c r="C930" s="196">
        <v>0</v>
      </c>
      <c r="D930" s="196">
        <v>0</v>
      </c>
      <c r="E930" s="196">
        <v>0</v>
      </c>
      <c r="F930" s="197">
        <v>0</v>
      </c>
      <c r="G930" s="197">
        <v>0</v>
      </c>
      <c r="H930" s="198">
        <v>0</v>
      </c>
    </row>
    <row r="931" spans="1:8" ht="18" hidden="1" customHeight="1" outlineLevel="1">
      <c r="A931" s="4" t="s">
        <v>220</v>
      </c>
      <c r="B931" s="195"/>
      <c r="C931" s="196">
        <v>0</v>
      </c>
      <c r="D931" s="196">
        <v>0</v>
      </c>
      <c r="E931" s="196">
        <v>0</v>
      </c>
      <c r="F931" s="197">
        <v>0</v>
      </c>
      <c r="G931" s="197">
        <v>0</v>
      </c>
      <c r="H931" s="198">
        <v>0</v>
      </c>
    </row>
    <row r="932" spans="1:8" ht="18" hidden="1" customHeight="1" outlineLevel="1">
      <c r="A932" s="4" t="s">
        <v>349</v>
      </c>
      <c r="B932" s="195"/>
      <c r="C932" s="196">
        <v>0</v>
      </c>
      <c r="D932" s="196">
        <v>0</v>
      </c>
      <c r="E932" s="196">
        <v>0</v>
      </c>
      <c r="F932" s="197">
        <v>0</v>
      </c>
      <c r="G932" s="197">
        <v>0</v>
      </c>
      <c r="H932" s="198">
        <v>0</v>
      </c>
    </row>
    <row r="933" spans="1:8" ht="18" hidden="1" customHeight="1" outlineLevel="1">
      <c r="A933" s="4" t="s">
        <v>222</v>
      </c>
      <c r="B933" s="195"/>
      <c r="C933" s="196">
        <v>0</v>
      </c>
      <c r="D933" s="196">
        <v>0</v>
      </c>
      <c r="E933" s="196">
        <v>0</v>
      </c>
      <c r="F933" s="197">
        <v>0</v>
      </c>
      <c r="G933" s="197">
        <v>0</v>
      </c>
      <c r="H933" s="198">
        <v>0</v>
      </c>
    </row>
    <row r="934" spans="1:8" ht="18" hidden="1" customHeight="1" outlineLevel="1">
      <c r="A934" s="4" t="s">
        <v>223</v>
      </c>
      <c r="B934" s="195"/>
      <c r="C934" s="196">
        <v>0</v>
      </c>
      <c r="D934" s="196">
        <v>0</v>
      </c>
      <c r="E934" s="196">
        <v>0</v>
      </c>
      <c r="F934" s="197">
        <v>0</v>
      </c>
      <c r="G934" s="197">
        <v>0</v>
      </c>
      <c r="H934" s="198">
        <v>0</v>
      </c>
    </row>
    <row r="935" spans="1:8" ht="18" hidden="1" customHeight="1" outlineLevel="1">
      <c r="A935" s="4" t="s">
        <v>224</v>
      </c>
      <c r="B935" s="195"/>
      <c r="C935" s="196">
        <v>0</v>
      </c>
      <c r="D935" s="196">
        <v>0</v>
      </c>
      <c r="E935" s="196">
        <v>0</v>
      </c>
      <c r="F935" s="197">
        <v>0</v>
      </c>
      <c r="G935" s="197">
        <v>0</v>
      </c>
      <c r="H935" s="198">
        <v>0</v>
      </c>
    </row>
    <row r="936" spans="1:8" ht="18" hidden="1" customHeight="1" outlineLevel="1">
      <c r="A936" s="4" t="s">
        <v>225</v>
      </c>
      <c r="B936" s="195"/>
      <c r="C936" s="196">
        <v>0</v>
      </c>
      <c r="D936" s="196">
        <v>0</v>
      </c>
      <c r="E936" s="196">
        <v>0</v>
      </c>
      <c r="F936" s="197">
        <v>0</v>
      </c>
      <c r="G936" s="197">
        <v>0</v>
      </c>
      <c r="H936" s="198">
        <v>0</v>
      </c>
    </row>
    <row r="937" spans="1:8" ht="18" customHeight="1" collapsed="1">
      <c r="A937" s="4"/>
      <c r="B937" s="195" t="s">
        <v>387</v>
      </c>
      <c r="C937" s="199">
        <f t="shared" ref="C937:H937" si="36">SUM(C913:C936)</f>
        <v>4</v>
      </c>
      <c r="D937" s="199">
        <f t="shared" si="36"/>
        <v>6</v>
      </c>
      <c r="E937" s="199">
        <f t="shared" si="36"/>
        <v>0</v>
      </c>
      <c r="F937" s="200">
        <f t="shared" si="36"/>
        <v>250000</v>
      </c>
      <c r="G937" s="200">
        <f t="shared" si="36"/>
        <v>8364.2799999999988</v>
      </c>
      <c r="H937" s="201">
        <f t="shared" si="36"/>
        <v>0</v>
      </c>
    </row>
    <row r="938" spans="1:8" ht="18" hidden="1" customHeight="1" outlineLevel="1">
      <c r="A938" s="4" t="s">
        <v>272</v>
      </c>
      <c r="B938" s="195"/>
      <c r="C938" s="196">
        <v>0</v>
      </c>
      <c r="D938" s="196">
        <v>0</v>
      </c>
      <c r="E938" s="196">
        <v>0</v>
      </c>
      <c r="F938" s="197">
        <v>0</v>
      </c>
      <c r="G938" s="197">
        <v>0</v>
      </c>
      <c r="H938" s="198">
        <v>0</v>
      </c>
    </row>
    <row r="939" spans="1:8" ht="18" hidden="1" customHeight="1" outlineLevel="1">
      <c r="A939" s="4" t="s">
        <v>203</v>
      </c>
      <c r="B939" s="195"/>
      <c r="C939" s="196">
        <v>0</v>
      </c>
      <c r="D939" s="196">
        <v>0</v>
      </c>
      <c r="E939" s="196">
        <v>0</v>
      </c>
      <c r="F939" s="197">
        <v>0</v>
      </c>
      <c r="G939" s="197">
        <v>0</v>
      </c>
      <c r="H939" s="198">
        <v>0</v>
      </c>
    </row>
    <row r="940" spans="1:8" ht="18" hidden="1" customHeight="1" outlineLevel="1">
      <c r="A940" s="4" t="s">
        <v>204</v>
      </c>
      <c r="B940" s="195"/>
      <c r="C940" s="196">
        <v>0</v>
      </c>
      <c r="D940" s="196">
        <v>0</v>
      </c>
      <c r="E940" s="196">
        <v>0</v>
      </c>
      <c r="F940" s="197">
        <v>0</v>
      </c>
      <c r="G940" s="197">
        <v>0</v>
      </c>
      <c r="H940" s="198">
        <v>0</v>
      </c>
    </row>
    <row r="941" spans="1:8" ht="18" hidden="1" customHeight="1" outlineLevel="1">
      <c r="A941" s="4" t="s">
        <v>205</v>
      </c>
      <c r="B941" s="195"/>
      <c r="C941" s="196">
        <v>0</v>
      </c>
      <c r="D941" s="196">
        <v>0</v>
      </c>
      <c r="E941" s="196">
        <v>0</v>
      </c>
      <c r="F941" s="197">
        <v>0</v>
      </c>
      <c r="G941" s="197">
        <v>0</v>
      </c>
      <c r="H941" s="198">
        <v>0</v>
      </c>
    </row>
    <row r="942" spans="1:8" ht="18" hidden="1" customHeight="1" outlineLevel="1">
      <c r="A942" s="4" t="s">
        <v>206</v>
      </c>
      <c r="B942" s="195"/>
      <c r="C942" s="196">
        <v>0</v>
      </c>
      <c r="D942" s="196">
        <v>0</v>
      </c>
      <c r="E942" s="196">
        <v>0</v>
      </c>
      <c r="F942" s="197">
        <v>0</v>
      </c>
      <c r="G942" s="197">
        <v>0</v>
      </c>
      <c r="H942" s="198">
        <v>0</v>
      </c>
    </row>
    <row r="943" spans="1:8" ht="18" hidden="1" customHeight="1" outlineLevel="1">
      <c r="A943" s="4" t="s">
        <v>207</v>
      </c>
      <c r="B943" s="195"/>
      <c r="C943" s="196">
        <v>0</v>
      </c>
      <c r="D943" s="196">
        <v>0</v>
      </c>
      <c r="E943" s="196">
        <v>0</v>
      </c>
      <c r="F943" s="197">
        <v>0</v>
      </c>
      <c r="G943" s="197">
        <v>0</v>
      </c>
      <c r="H943" s="198">
        <v>0</v>
      </c>
    </row>
    <row r="944" spans="1:8" ht="18" hidden="1" customHeight="1" outlineLevel="1">
      <c r="A944" s="4" t="s">
        <v>208</v>
      </c>
      <c r="B944" s="195"/>
      <c r="C944" s="196">
        <v>0</v>
      </c>
      <c r="D944" s="196">
        <v>0</v>
      </c>
      <c r="E944" s="196">
        <v>0</v>
      </c>
      <c r="F944" s="197">
        <v>0</v>
      </c>
      <c r="G944" s="197">
        <v>0</v>
      </c>
      <c r="H944" s="198">
        <v>0</v>
      </c>
    </row>
    <row r="945" spans="1:8" ht="18" hidden="1" customHeight="1" outlineLevel="1">
      <c r="A945" s="4" t="s">
        <v>209</v>
      </c>
      <c r="B945" s="195"/>
      <c r="C945" s="196">
        <v>0</v>
      </c>
      <c r="D945" s="196">
        <v>0</v>
      </c>
      <c r="E945" s="196">
        <v>0</v>
      </c>
      <c r="F945" s="197">
        <v>0</v>
      </c>
      <c r="G945" s="197">
        <v>0</v>
      </c>
      <c r="H945" s="198">
        <v>0</v>
      </c>
    </row>
    <row r="946" spans="1:8" ht="18" hidden="1" customHeight="1" outlineLevel="1">
      <c r="A946" s="4" t="s">
        <v>210</v>
      </c>
      <c r="B946" s="195"/>
      <c r="C946" s="196">
        <v>0</v>
      </c>
      <c r="D946" s="196">
        <v>0</v>
      </c>
      <c r="E946" s="196">
        <v>0</v>
      </c>
      <c r="F946" s="197">
        <v>0</v>
      </c>
      <c r="G946" s="197">
        <v>0</v>
      </c>
      <c r="H946" s="198">
        <v>0</v>
      </c>
    </row>
    <row r="947" spans="1:8" ht="18" hidden="1" customHeight="1" outlineLevel="1">
      <c r="A947" s="4" t="s">
        <v>211</v>
      </c>
      <c r="B947" s="195"/>
      <c r="C947" s="196">
        <v>0</v>
      </c>
      <c r="D947" s="196">
        <v>0</v>
      </c>
      <c r="E947" s="196">
        <v>0</v>
      </c>
      <c r="F947" s="197">
        <v>0</v>
      </c>
      <c r="G947" s="197">
        <v>0</v>
      </c>
      <c r="H947" s="198">
        <v>0</v>
      </c>
    </row>
    <row r="948" spans="1:8" ht="18" hidden="1" customHeight="1" outlineLevel="1">
      <c r="A948" s="4" t="s">
        <v>212</v>
      </c>
      <c r="B948" s="195"/>
      <c r="C948" s="196">
        <v>0</v>
      </c>
      <c r="D948" s="196">
        <v>0</v>
      </c>
      <c r="E948" s="196">
        <v>0</v>
      </c>
      <c r="F948" s="197">
        <v>0</v>
      </c>
      <c r="G948" s="197">
        <v>0</v>
      </c>
      <c r="H948" s="198">
        <v>0</v>
      </c>
    </row>
    <row r="949" spans="1:8" ht="18" hidden="1" customHeight="1" outlineLevel="1">
      <c r="A949" s="4" t="s">
        <v>213</v>
      </c>
      <c r="B949" s="195"/>
      <c r="C949" s="196">
        <v>0</v>
      </c>
      <c r="D949" s="196">
        <v>0</v>
      </c>
      <c r="E949" s="196">
        <v>0</v>
      </c>
      <c r="F949" s="197">
        <v>0</v>
      </c>
      <c r="G949" s="197">
        <v>0</v>
      </c>
      <c r="H949" s="198">
        <v>0</v>
      </c>
    </row>
    <row r="950" spans="1:8" ht="18" hidden="1" customHeight="1" outlineLevel="1">
      <c r="A950" s="4" t="s">
        <v>214</v>
      </c>
      <c r="B950" s="195"/>
      <c r="C950" s="196">
        <v>0</v>
      </c>
      <c r="D950" s="196">
        <v>0</v>
      </c>
      <c r="E950" s="196">
        <v>0</v>
      </c>
      <c r="F950" s="197">
        <v>0</v>
      </c>
      <c r="G950" s="197">
        <v>0</v>
      </c>
      <c r="H950" s="198">
        <v>0</v>
      </c>
    </row>
    <row r="951" spans="1:8" ht="18" hidden="1" customHeight="1" outlineLevel="1">
      <c r="A951" s="4" t="s">
        <v>348</v>
      </c>
      <c r="B951" s="195"/>
      <c r="C951" s="196">
        <v>0</v>
      </c>
      <c r="D951" s="196">
        <v>0</v>
      </c>
      <c r="E951" s="196">
        <v>0</v>
      </c>
      <c r="F951" s="197">
        <v>0</v>
      </c>
      <c r="G951" s="197">
        <v>0</v>
      </c>
      <c r="H951" s="198">
        <v>0</v>
      </c>
    </row>
    <row r="952" spans="1:8" ht="18" hidden="1" customHeight="1" outlineLevel="1">
      <c r="A952" s="4" t="s">
        <v>216</v>
      </c>
      <c r="B952" s="195"/>
      <c r="C952" s="196">
        <v>0</v>
      </c>
      <c r="D952" s="196">
        <v>0</v>
      </c>
      <c r="E952" s="196">
        <v>0</v>
      </c>
      <c r="F952" s="197">
        <v>0</v>
      </c>
      <c r="G952" s="197">
        <v>0</v>
      </c>
      <c r="H952" s="198">
        <v>0</v>
      </c>
    </row>
    <row r="953" spans="1:8" ht="18" hidden="1" customHeight="1" outlineLevel="1">
      <c r="A953" s="4" t="s">
        <v>217</v>
      </c>
      <c r="B953" s="195"/>
      <c r="C953" s="196">
        <v>0</v>
      </c>
      <c r="D953" s="196">
        <v>0</v>
      </c>
      <c r="E953" s="196">
        <v>0</v>
      </c>
      <c r="F953" s="197">
        <v>0</v>
      </c>
      <c r="G953" s="197">
        <v>0</v>
      </c>
      <c r="H953" s="198">
        <v>0</v>
      </c>
    </row>
    <row r="954" spans="1:8" ht="18" hidden="1" customHeight="1" outlineLevel="1">
      <c r="A954" s="4" t="s">
        <v>218</v>
      </c>
      <c r="B954" s="195"/>
      <c r="C954" s="196">
        <v>0</v>
      </c>
      <c r="D954" s="196">
        <v>0</v>
      </c>
      <c r="E954" s="196">
        <v>0</v>
      </c>
      <c r="F954" s="197">
        <v>0</v>
      </c>
      <c r="G954" s="197">
        <v>0</v>
      </c>
      <c r="H954" s="198">
        <v>0</v>
      </c>
    </row>
    <row r="955" spans="1:8" ht="18" hidden="1" customHeight="1" outlineLevel="1">
      <c r="A955" s="4" t="s">
        <v>219</v>
      </c>
      <c r="B955" s="195"/>
      <c r="C955" s="196">
        <v>0</v>
      </c>
      <c r="D955" s="196">
        <v>0</v>
      </c>
      <c r="E955" s="196">
        <v>0</v>
      </c>
      <c r="F955" s="197">
        <v>0</v>
      </c>
      <c r="G955" s="197">
        <v>0</v>
      </c>
      <c r="H955" s="198">
        <v>0</v>
      </c>
    </row>
    <row r="956" spans="1:8" ht="18" hidden="1" customHeight="1" outlineLevel="1">
      <c r="A956" s="4" t="s">
        <v>220</v>
      </c>
      <c r="B956" s="195"/>
      <c r="C956" s="196">
        <v>0</v>
      </c>
      <c r="D956" s="196">
        <v>0</v>
      </c>
      <c r="E956" s="196">
        <v>0</v>
      </c>
      <c r="F956" s="197">
        <v>0</v>
      </c>
      <c r="G956" s="197">
        <v>0</v>
      </c>
      <c r="H956" s="198">
        <v>0</v>
      </c>
    </row>
    <row r="957" spans="1:8" ht="18" hidden="1" customHeight="1" outlineLevel="1">
      <c r="A957" s="4" t="s">
        <v>349</v>
      </c>
      <c r="B957" s="195"/>
      <c r="C957" s="196">
        <v>0</v>
      </c>
      <c r="D957" s="196">
        <v>0</v>
      </c>
      <c r="E957" s="196">
        <v>0</v>
      </c>
      <c r="F957" s="197">
        <v>0</v>
      </c>
      <c r="G957" s="197">
        <v>0</v>
      </c>
      <c r="H957" s="198">
        <v>0</v>
      </c>
    </row>
    <row r="958" spans="1:8" ht="18" hidden="1" customHeight="1" outlineLevel="1">
      <c r="A958" s="4" t="s">
        <v>222</v>
      </c>
      <c r="B958" s="195"/>
      <c r="C958" s="196">
        <v>0</v>
      </c>
      <c r="D958" s="196">
        <v>0</v>
      </c>
      <c r="E958" s="196">
        <v>0</v>
      </c>
      <c r="F958" s="197">
        <v>0</v>
      </c>
      <c r="G958" s="197">
        <v>0</v>
      </c>
      <c r="H958" s="198">
        <v>0</v>
      </c>
    </row>
    <row r="959" spans="1:8" ht="18" hidden="1" customHeight="1" outlineLevel="1">
      <c r="A959" s="4" t="s">
        <v>223</v>
      </c>
      <c r="B959" s="195"/>
      <c r="C959" s="196">
        <v>0</v>
      </c>
      <c r="D959" s="196">
        <v>0</v>
      </c>
      <c r="E959" s="196">
        <v>0</v>
      </c>
      <c r="F959" s="197">
        <v>0</v>
      </c>
      <c r="G959" s="197">
        <v>0</v>
      </c>
      <c r="H959" s="198">
        <v>0</v>
      </c>
    </row>
    <row r="960" spans="1:8" ht="18" hidden="1" customHeight="1" outlineLevel="1">
      <c r="A960" s="4" t="s">
        <v>224</v>
      </c>
      <c r="B960" s="195"/>
      <c r="C960" s="196">
        <v>0</v>
      </c>
      <c r="D960" s="196">
        <v>0</v>
      </c>
      <c r="E960" s="196">
        <v>0</v>
      </c>
      <c r="F960" s="197">
        <v>0</v>
      </c>
      <c r="G960" s="197">
        <v>0</v>
      </c>
      <c r="H960" s="198">
        <v>0</v>
      </c>
    </row>
    <row r="961" spans="1:8" ht="18" hidden="1" customHeight="1" outlineLevel="1">
      <c r="A961" s="4" t="s">
        <v>225</v>
      </c>
      <c r="B961" s="195"/>
      <c r="C961" s="196">
        <v>0</v>
      </c>
      <c r="D961" s="196">
        <v>0</v>
      </c>
      <c r="E961" s="196">
        <v>0</v>
      </c>
      <c r="F961" s="197">
        <v>0</v>
      </c>
      <c r="G961" s="197">
        <v>0</v>
      </c>
      <c r="H961" s="198">
        <v>0</v>
      </c>
    </row>
    <row r="962" spans="1:8" ht="18" customHeight="1" collapsed="1">
      <c r="A962" s="4"/>
      <c r="B962" s="195" t="s">
        <v>388</v>
      </c>
      <c r="C962" s="199">
        <f t="shared" ref="C962:H962" si="37">SUM(C938:C961)</f>
        <v>0</v>
      </c>
      <c r="D962" s="199">
        <f t="shared" si="37"/>
        <v>0</v>
      </c>
      <c r="E962" s="199">
        <f t="shared" si="37"/>
        <v>0</v>
      </c>
      <c r="F962" s="200">
        <f t="shared" si="37"/>
        <v>0</v>
      </c>
      <c r="G962" s="200">
        <f t="shared" si="37"/>
        <v>0</v>
      </c>
      <c r="H962" s="201">
        <f t="shared" si="37"/>
        <v>0</v>
      </c>
    </row>
    <row r="963" spans="1:8" ht="18" hidden="1" customHeight="1" outlineLevel="1">
      <c r="A963" s="4" t="s">
        <v>272</v>
      </c>
      <c r="B963" s="195"/>
      <c r="C963" s="196">
        <v>0</v>
      </c>
      <c r="D963" s="196">
        <v>0</v>
      </c>
      <c r="E963" s="196">
        <v>0</v>
      </c>
      <c r="F963" s="197">
        <v>0</v>
      </c>
      <c r="G963" s="197">
        <v>0</v>
      </c>
      <c r="H963" s="198">
        <v>0</v>
      </c>
    </row>
    <row r="964" spans="1:8" ht="18" hidden="1" customHeight="1" outlineLevel="1">
      <c r="A964" s="4" t="s">
        <v>203</v>
      </c>
      <c r="B964" s="195"/>
      <c r="C964" s="196">
        <v>1</v>
      </c>
      <c r="D964" s="196">
        <v>1</v>
      </c>
      <c r="E964" s="196">
        <v>0</v>
      </c>
      <c r="F964" s="197">
        <v>5000</v>
      </c>
      <c r="G964" s="197">
        <v>1037</v>
      </c>
      <c r="H964" s="198">
        <v>0</v>
      </c>
    </row>
    <row r="965" spans="1:8" ht="18" hidden="1" customHeight="1" outlineLevel="1">
      <c r="A965" s="4" t="s">
        <v>204</v>
      </c>
      <c r="B965" s="195"/>
      <c r="C965" s="196">
        <v>0</v>
      </c>
      <c r="D965" s="196">
        <v>0</v>
      </c>
      <c r="E965" s="196">
        <v>0</v>
      </c>
      <c r="F965" s="197">
        <v>0</v>
      </c>
      <c r="G965" s="197">
        <v>0</v>
      </c>
      <c r="H965" s="198">
        <v>0</v>
      </c>
    </row>
    <row r="966" spans="1:8" ht="18" hidden="1" customHeight="1" outlineLevel="1">
      <c r="A966" s="4" t="s">
        <v>205</v>
      </c>
      <c r="B966" s="195"/>
      <c r="C966" s="196">
        <v>0</v>
      </c>
      <c r="D966" s="196">
        <v>0</v>
      </c>
      <c r="E966" s="196">
        <v>0</v>
      </c>
      <c r="F966" s="197">
        <v>0</v>
      </c>
      <c r="G966" s="197">
        <v>0</v>
      </c>
      <c r="H966" s="198">
        <v>0</v>
      </c>
    </row>
    <row r="967" spans="1:8" ht="18" hidden="1" customHeight="1" outlineLevel="1">
      <c r="A967" s="4" t="s">
        <v>206</v>
      </c>
      <c r="B967" s="195"/>
      <c r="C967" s="196">
        <v>0</v>
      </c>
      <c r="D967" s="196">
        <v>0</v>
      </c>
      <c r="E967" s="196">
        <v>0</v>
      </c>
      <c r="F967" s="197">
        <v>0</v>
      </c>
      <c r="G967" s="197">
        <v>0</v>
      </c>
      <c r="H967" s="198">
        <v>0</v>
      </c>
    </row>
    <row r="968" spans="1:8" ht="18" hidden="1" customHeight="1" outlineLevel="1">
      <c r="A968" s="4" t="s">
        <v>207</v>
      </c>
      <c r="B968" s="195"/>
      <c r="C968" s="196">
        <v>0</v>
      </c>
      <c r="D968" s="196">
        <v>0</v>
      </c>
      <c r="E968" s="196">
        <v>0</v>
      </c>
      <c r="F968" s="197">
        <v>0</v>
      </c>
      <c r="G968" s="197">
        <v>0</v>
      </c>
      <c r="H968" s="198">
        <v>0</v>
      </c>
    </row>
    <row r="969" spans="1:8" ht="18" hidden="1" customHeight="1" outlineLevel="1">
      <c r="A969" s="4" t="s">
        <v>208</v>
      </c>
      <c r="B969" s="195"/>
      <c r="C969" s="196">
        <v>1</v>
      </c>
      <c r="D969" s="196">
        <v>1</v>
      </c>
      <c r="E969" s="196">
        <v>0</v>
      </c>
      <c r="F969" s="197">
        <v>0</v>
      </c>
      <c r="G969" s="197">
        <v>41040.5</v>
      </c>
      <c r="H969" s="198">
        <v>0</v>
      </c>
    </row>
    <row r="970" spans="1:8" ht="18" hidden="1" customHeight="1" outlineLevel="1">
      <c r="A970" s="4" t="s">
        <v>209</v>
      </c>
      <c r="B970" s="195"/>
      <c r="C970" s="196">
        <v>1</v>
      </c>
      <c r="D970" s="196">
        <v>1</v>
      </c>
      <c r="E970" s="196">
        <v>0</v>
      </c>
      <c r="F970" s="197">
        <v>0</v>
      </c>
      <c r="G970" s="197">
        <v>1188</v>
      </c>
      <c r="H970" s="198">
        <v>0</v>
      </c>
    </row>
    <row r="971" spans="1:8" ht="18" hidden="1" customHeight="1" outlineLevel="1">
      <c r="A971" s="4" t="s">
        <v>210</v>
      </c>
      <c r="B971" s="195"/>
      <c r="C971" s="196">
        <v>0</v>
      </c>
      <c r="D971" s="196">
        <v>0</v>
      </c>
      <c r="E971" s="196">
        <v>0</v>
      </c>
      <c r="F971" s="197">
        <v>0</v>
      </c>
      <c r="G971" s="197">
        <v>0</v>
      </c>
      <c r="H971" s="198">
        <v>0</v>
      </c>
    </row>
    <row r="972" spans="1:8" ht="18" hidden="1" customHeight="1" outlineLevel="1">
      <c r="A972" s="4" t="s">
        <v>211</v>
      </c>
      <c r="B972" s="195"/>
      <c r="C972" s="196">
        <v>1</v>
      </c>
      <c r="D972" s="196">
        <v>1</v>
      </c>
      <c r="E972" s="196">
        <v>0</v>
      </c>
      <c r="F972" s="197">
        <v>3000</v>
      </c>
      <c r="G972" s="197">
        <v>6417.5</v>
      </c>
      <c r="H972" s="198">
        <v>0</v>
      </c>
    </row>
    <row r="973" spans="1:8" ht="18" hidden="1" customHeight="1" outlineLevel="1">
      <c r="A973" s="4" t="s">
        <v>212</v>
      </c>
      <c r="B973" s="195"/>
      <c r="C973" s="196">
        <v>0</v>
      </c>
      <c r="D973" s="196">
        <v>0</v>
      </c>
      <c r="E973" s="196">
        <v>0</v>
      </c>
      <c r="F973" s="197">
        <v>0</v>
      </c>
      <c r="G973" s="197">
        <v>0</v>
      </c>
      <c r="H973" s="198">
        <v>0</v>
      </c>
    </row>
    <row r="974" spans="1:8" ht="18" hidden="1" customHeight="1" outlineLevel="1">
      <c r="A974" s="4" t="s">
        <v>213</v>
      </c>
      <c r="B974" s="195"/>
      <c r="C974" s="196">
        <v>0</v>
      </c>
      <c r="D974" s="196">
        <v>1</v>
      </c>
      <c r="E974" s="196">
        <v>0</v>
      </c>
      <c r="F974" s="197">
        <v>0</v>
      </c>
      <c r="G974" s="197">
        <v>-24581.72</v>
      </c>
      <c r="H974" s="198">
        <v>0</v>
      </c>
    </row>
    <row r="975" spans="1:8" ht="18" hidden="1" customHeight="1" outlineLevel="1">
      <c r="A975" s="4" t="s">
        <v>214</v>
      </c>
      <c r="B975" s="195"/>
      <c r="C975" s="196">
        <v>0</v>
      </c>
      <c r="D975" s="196">
        <v>0</v>
      </c>
      <c r="E975" s="196">
        <v>0</v>
      </c>
      <c r="F975" s="197">
        <v>0</v>
      </c>
      <c r="G975" s="197">
        <v>0</v>
      </c>
      <c r="H975" s="198">
        <v>0</v>
      </c>
    </row>
    <row r="976" spans="1:8" ht="18" hidden="1" customHeight="1" outlineLevel="1">
      <c r="A976" s="4" t="s">
        <v>348</v>
      </c>
      <c r="B976" s="195"/>
      <c r="C976" s="196">
        <v>0</v>
      </c>
      <c r="D976" s="196">
        <v>0</v>
      </c>
      <c r="E976" s="196">
        <v>0</v>
      </c>
      <c r="F976" s="197">
        <v>0</v>
      </c>
      <c r="G976" s="197">
        <v>0</v>
      </c>
      <c r="H976" s="198">
        <v>0</v>
      </c>
    </row>
    <row r="977" spans="1:8" ht="18" hidden="1" customHeight="1" outlineLevel="1">
      <c r="A977" s="4" t="s">
        <v>216</v>
      </c>
      <c r="B977" s="195"/>
      <c r="C977" s="196">
        <v>0</v>
      </c>
      <c r="D977" s="196">
        <v>0</v>
      </c>
      <c r="E977" s="196">
        <v>0</v>
      </c>
      <c r="F977" s="197">
        <v>0</v>
      </c>
      <c r="G977" s="197">
        <v>0</v>
      </c>
      <c r="H977" s="198">
        <v>0</v>
      </c>
    </row>
    <row r="978" spans="1:8" ht="18" hidden="1" customHeight="1" outlineLevel="1">
      <c r="A978" s="4" t="s">
        <v>217</v>
      </c>
      <c r="B978" s="195"/>
      <c r="C978" s="196">
        <v>0</v>
      </c>
      <c r="D978" s="196">
        <v>0</v>
      </c>
      <c r="E978" s="196">
        <v>0</v>
      </c>
      <c r="F978" s="197">
        <v>0</v>
      </c>
      <c r="G978" s="197">
        <v>0</v>
      </c>
      <c r="H978" s="198">
        <v>0</v>
      </c>
    </row>
    <row r="979" spans="1:8" ht="18" hidden="1" customHeight="1" outlineLevel="1">
      <c r="A979" s="4" t="s">
        <v>218</v>
      </c>
      <c r="B979" s="195"/>
      <c r="C979" s="196">
        <v>0</v>
      </c>
      <c r="D979" s="196">
        <v>0</v>
      </c>
      <c r="E979" s="196">
        <v>0</v>
      </c>
      <c r="F979" s="197">
        <v>0</v>
      </c>
      <c r="G979" s="197">
        <v>0</v>
      </c>
      <c r="H979" s="198">
        <v>0</v>
      </c>
    </row>
    <row r="980" spans="1:8" ht="18" hidden="1" customHeight="1" outlineLevel="1">
      <c r="A980" s="4" t="s">
        <v>219</v>
      </c>
      <c r="B980" s="195"/>
      <c r="C980" s="196">
        <v>0</v>
      </c>
      <c r="D980" s="196">
        <v>0</v>
      </c>
      <c r="E980" s="196">
        <v>0</v>
      </c>
      <c r="F980" s="197">
        <v>0</v>
      </c>
      <c r="G980" s="197">
        <v>0</v>
      </c>
      <c r="H980" s="198">
        <v>0</v>
      </c>
    </row>
    <row r="981" spans="1:8" ht="18" hidden="1" customHeight="1" outlineLevel="1">
      <c r="A981" s="4" t="s">
        <v>220</v>
      </c>
      <c r="B981" s="195"/>
      <c r="C981" s="196">
        <v>0</v>
      </c>
      <c r="D981" s="196">
        <v>0</v>
      </c>
      <c r="E981" s="196">
        <v>0</v>
      </c>
      <c r="F981" s="197">
        <v>0</v>
      </c>
      <c r="G981" s="197">
        <v>0</v>
      </c>
      <c r="H981" s="198">
        <v>0</v>
      </c>
    </row>
    <row r="982" spans="1:8" ht="18" hidden="1" customHeight="1" outlineLevel="1">
      <c r="A982" s="4" t="s">
        <v>349</v>
      </c>
      <c r="B982" s="195"/>
      <c r="C982" s="196">
        <v>0</v>
      </c>
      <c r="D982" s="196">
        <v>0</v>
      </c>
      <c r="E982" s="196">
        <v>0</v>
      </c>
      <c r="F982" s="197">
        <v>0</v>
      </c>
      <c r="G982" s="197">
        <v>0</v>
      </c>
      <c r="H982" s="198">
        <v>0</v>
      </c>
    </row>
    <row r="983" spans="1:8" ht="18" hidden="1" customHeight="1" outlineLevel="1">
      <c r="A983" s="4" t="s">
        <v>222</v>
      </c>
      <c r="B983" s="195"/>
      <c r="C983" s="196">
        <v>4</v>
      </c>
      <c r="D983" s="196">
        <v>2</v>
      </c>
      <c r="E983" s="196">
        <v>0</v>
      </c>
      <c r="F983" s="197">
        <v>51924</v>
      </c>
      <c r="G983" s="197">
        <v>31275</v>
      </c>
      <c r="H983" s="198">
        <v>0</v>
      </c>
    </row>
    <row r="984" spans="1:8" ht="18" hidden="1" customHeight="1" outlineLevel="1">
      <c r="A984" s="4" t="s">
        <v>223</v>
      </c>
      <c r="B984" s="195"/>
      <c r="C984" s="196">
        <v>0</v>
      </c>
      <c r="D984" s="196">
        <v>0</v>
      </c>
      <c r="E984" s="196">
        <v>0</v>
      </c>
      <c r="F984" s="197">
        <v>0</v>
      </c>
      <c r="G984" s="197">
        <v>0</v>
      </c>
      <c r="H984" s="198">
        <v>0</v>
      </c>
    </row>
    <row r="985" spans="1:8" ht="18" hidden="1" customHeight="1" outlineLevel="1">
      <c r="A985" s="4" t="s">
        <v>224</v>
      </c>
      <c r="B985" s="195"/>
      <c r="C985" s="196">
        <v>0</v>
      </c>
      <c r="D985" s="196">
        <v>0</v>
      </c>
      <c r="E985" s="196">
        <v>0</v>
      </c>
      <c r="F985" s="197">
        <v>0</v>
      </c>
      <c r="G985" s="197">
        <v>0</v>
      </c>
      <c r="H985" s="198">
        <v>0</v>
      </c>
    </row>
    <row r="986" spans="1:8" ht="18" hidden="1" customHeight="1" outlineLevel="1">
      <c r="A986" s="4" t="s">
        <v>225</v>
      </c>
      <c r="B986" s="195"/>
      <c r="C986" s="196">
        <v>0</v>
      </c>
      <c r="D986" s="196">
        <v>0</v>
      </c>
      <c r="E986" s="196">
        <v>0</v>
      </c>
      <c r="F986" s="197">
        <v>0</v>
      </c>
      <c r="G986" s="197">
        <v>0</v>
      </c>
      <c r="H986" s="198">
        <v>0</v>
      </c>
    </row>
    <row r="987" spans="1:8" ht="18" customHeight="1" collapsed="1">
      <c r="A987" s="4"/>
      <c r="B987" s="195" t="s">
        <v>389</v>
      </c>
      <c r="C987" s="199">
        <f t="shared" ref="C987:H987" si="38">SUM(C963:C986)</f>
        <v>8</v>
      </c>
      <c r="D987" s="199">
        <f t="shared" si="38"/>
        <v>7</v>
      </c>
      <c r="E987" s="199">
        <f t="shared" si="38"/>
        <v>0</v>
      </c>
      <c r="F987" s="200">
        <f t="shared" si="38"/>
        <v>59924</v>
      </c>
      <c r="G987" s="200">
        <f t="shared" si="38"/>
        <v>56376.28</v>
      </c>
      <c r="H987" s="201">
        <f t="shared" si="38"/>
        <v>0</v>
      </c>
    </row>
    <row r="988" spans="1:8" ht="18" hidden="1" customHeight="1" outlineLevel="1">
      <c r="A988" s="4" t="s">
        <v>272</v>
      </c>
      <c r="B988" s="195"/>
      <c r="C988" s="196">
        <v>0</v>
      </c>
      <c r="D988" s="196">
        <v>0</v>
      </c>
      <c r="E988" s="196">
        <v>0</v>
      </c>
      <c r="F988" s="197">
        <v>0</v>
      </c>
      <c r="G988" s="197">
        <v>0</v>
      </c>
      <c r="H988" s="198">
        <v>0</v>
      </c>
    </row>
    <row r="989" spans="1:8" ht="18" hidden="1" customHeight="1" outlineLevel="1">
      <c r="A989" s="4" t="s">
        <v>203</v>
      </c>
      <c r="B989" s="195"/>
      <c r="C989" s="196">
        <v>45</v>
      </c>
      <c r="D989" s="196">
        <v>41</v>
      </c>
      <c r="E989" s="196">
        <v>0</v>
      </c>
      <c r="F989" s="197">
        <v>154439.27000000002</v>
      </c>
      <c r="G989" s="197">
        <v>289017.25</v>
      </c>
      <c r="H989" s="198">
        <v>0</v>
      </c>
    </row>
    <row r="990" spans="1:8" ht="18" hidden="1" customHeight="1" outlineLevel="1">
      <c r="A990" s="4" t="s">
        <v>204</v>
      </c>
      <c r="B990" s="195"/>
      <c r="C990" s="196">
        <v>281</v>
      </c>
      <c r="D990" s="196">
        <v>281</v>
      </c>
      <c r="E990" s="196">
        <v>0</v>
      </c>
      <c r="F990" s="197">
        <v>313844.21000000002</v>
      </c>
      <c r="G990" s="197">
        <v>19961.91</v>
      </c>
      <c r="H990" s="198">
        <v>0</v>
      </c>
    </row>
    <row r="991" spans="1:8" ht="18" hidden="1" customHeight="1" outlineLevel="1">
      <c r="A991" s="4" t="s">
        <v>205</v>
      </c>
      <c r="B991" s="195"/>
      <c r="C991" s="196">
        <v>0</v>
      </c>
      <c r="D991" s="196">
        <v>0</v>
      </c>
      <c r="E991" s="196">
        <v>0</v>
      </c>
      <c r="F991" s="197">
        <v>0</v>
      </c>
      <c r="G991" s="197">
        <v>0</v>
      </c>
      <c r="H991" s="198">
        <v>0</v>
      </c>
    </row>
    <row r="992" spans="1:8" ht="18" hidden="1" customHeight="1" outlineLevel="1">
      <c r="A992" s="4" t="s">
        <v>206</v>
      </c>
      <c r="B992" s="195"/>
      <c r="C992" s="196">
        <v>0</v>
      </c>
      <c r="D992" s="196">
        <v>0</v>
      </c>
      <c r="E992" s="196">
        <v>0</v>
      </c>
      <c r="F992" s="197">
        <v>0</v>
      </c>
      <c r="G992" s="197">
        <v>0</v>
      </c>
      <c r="H992" s="198">
        <v>0</v>
      </c>
    </row>
    <row r="993" spans="1:8" ht="18" hidden="1" customHeight="1" outlineLevel="1">
      <c r="A993" s="4" t="s">
        <v>207</v>
      </c>
      <c r="B993" s="195"/>
      <c r="C993" s="196">
        <v>0</v>
      </c>
      <c r="D993" s="196">
        <v>0</v>
      </c>
      <c r="E993" s="196">
        <v>0</v>
      </c>
      <c r="F993" s="197">
        <v>0</v>
      </c>
      <c r="G993" s="197">
        <v>0</v>
      </c>
      <c r="H993" s="198">
        <v>0</v>
      </c>
    </row>
    <row r="994" spans="1:8" ht="18" hidden="1" customHeight="1" outlineLevel="1">
      <c r="A994" s="4" t="s">
        <v>208</v>
      </c>
      <c r="B994" s="195"/>
      <c r="C994" s="196">
        <v>98</v>
      </c>
      <c r="D994" s="196">
        <v>79</v>
      </c>
      <c r="E994" s="196">
        <v>0</v>
      </c>
      <c r="F994" s="197">
        <v>-263017.23</v>
      </c>
      <c r="G994" s="197">
        <v>109307.93</v>
      </c>
      <c r="H994" s="198">
        <v>0</v>
      </c>
    </row>
    <row r="995" spans="1:8" ht="18" hidden="1" customHeight="1" outlineLevel="1">
      <c r="A995" s="4" t="s">
        <v>209</v>
      </c>
      <c r="B995" s="195"/>
      <c r="C995" s="196">
        <v>22</v>
      </c>
      <c r="D995" s="196">
        <v>20</v>
      </c>
      <c r="E995" s="196">
        <v>0</v>
      </c>
      <c r="F995" s="197">
        <v>312151.34000000003</v>
      </c>
      <c r="G995" s="197">
        <v>40247.03</v>
      </c>
      <c r="H995" s="198">
        <v>0</v>
      </c>
    </row>
    <row r="996" spans="1:8" ht="18" hidden="1" customHeight="1" outlineLevel="1">
      <c r="A996" s="4" t="s">
        <v>210</v>
      </c>
      <c r="B996" s="195"/>
      <c r="C996" s="196">
        <v>0</v>
      </c>
      <c r="D996" s="196">
        <v>0</v>
      </c>
      <c r="E996" s="196">
        <v>0</v>
      </c>
      <c r="F996" s="197">
        <v>0</v>
      </c>
      <c r="G996" s="197">
        <v>0</v>
      </c>
      <c r="H996" s="198">
        <v>0</v>
      </c>
    </row>
    <row r="997" spans="1:8" ht="18" hidden="1" customHeight="1" outlineLevel="1">
      <c r="A997" s="4" t="s">
        <v>211</v>
      </c>
      <c r="B997" s="195"/>
      <c r="C997" s="196">
        <v>190</v>
      </c>
      <c r="D997" s="196">
        <v>143</v>
      </c>
      <c r="E997" s="196">
        <v>0</v>
      </c>
      <c r="F997" s="197">
        <v>862560.74</v>
      </c>
      <c r="G997" s="197">
        <v>370941.16</v>
      </c>
      <c r="H997" s="198">
        <v>0</v>
      </c>
    </row>
    <row r="998" spans="1:8" ht="18" hidden="1" customHeight="1" outlineLevel="1">
      <c r="A998" s="4" t="s">
        <v>212</v>
      </c>
      <c r="B998" s="195"/>
      <c r="C998" s="196">
        <v>0</v>
      </c>
      <c r="D998" s="196">
        <v>0</v>
      </c>
      <c r="E998" s="196">
        <v>0</v>
      </c>
      <c r="F998" s="197">
        <v>0</v>
      </c>
      <c r="G998" s="197">
        <v>0</v>
      </c>
      <c r="H998" s="198">
        <v>0</v>
      </c>
    </row>
    <row r="999" spans="1:8" ht="18" hidden="1" customHeight="1" outlineLevel="1">
      <c r="A999" s="4" t="s">
        <v>213</v>
      </c>
      <c r="B999" s="195"/>
      <c r="C999" s="196">
        <v>0</v>
      </c>
      <c r="D999" s="196">
        <v>0</v>
      </c>
      <c r="E999" s="196">
        <v>0</v>
      </c>
      <c r="F999" s="197">
        <v>0</v>
      </c>
      <c r="G999" s="197">
        <v>0</v>
      </c>
      <c r="H999" s="198">
        <v>0</v>
      </c>
    </row>
    <row r="1000" spans="1:8" ht="18" hidden="1" customHeight="1" outlineLevel="1">
      <c r="A1000" s="4" t="s">
        <v>214</v>
      </c>
      <c r="B1000" s="195"/>
      <c r="C1000" s="196">
        <v>47</v>
      </c>
      <c r="D1000" s="196">
        <v>8</v>
      </c>
      <c r="E1000" s="196">
        <v>3</v>
      </c>
      <c r="F1000" s="197">
        <v>602285</v>
      </c>
      <c r="G1000" s="197">
        <v>326166</v>
      </c>
      <c r="H1000" s="198">
        <v>0</v>
      </c>
    </row>
    <row r="1001" spans="1:8" ht="18" hidden="1" customHeight="1" outlineLevel="1">
      <c r="A1001" s="4" t="s">
        <v>348</v>
      </c>
      <c r="B1001" s="195"/>
      <c r="C1001" s="196">
        <v>13</v>
      </c>
      <c r="D1001" s="196">
        <v>2</v>
      </c>
      <c r="E1001" s="196">
        <v>11</v>
      </c>
      <c r="F1001" s="197">
        <v>0</v>
      </c>
      <c r="G1001" s="197">
        <v>6015</v>
      </c>
      <c r="H1001" s="198">
        <v>0</v>
      </c>
    </row>
    <row r="1002" spans="1:8" ht="18" hidden="1" customHeight="1" outlineLevel="1">
      <c r="A1002" s="4" t="s">
        <v>216</v>
      </c>
      <c r="B1002" s="195"/>
      <c r="C1002" s="196">
        <v>4</v>
      </c>
      <c r="D1002" s="196">
        <v>3</v>
      </c>
      <c r="E1002" s="196">
        <v>0</v>
      </c>
      <c r="F1002" s="197">
        <v>-39729.519999999997</v>
      </c>
      <c r="G1002" s="197">
        <v>25</v>
      </c>
      <c r="H1002" s="198">
        <v>0</v>
      </c>
    </row>
    <row r="1003" spans="1:8" ht="18" hidden="1" customHeight="1" outlineLevel="1">
      <c r="A1003" s="4" t="s">
        <v>217</v>
      </c>
      <c r="B1003" s="195"/>
      <c r="C1003" s="196">
        <v>0</v>
      </c>
      <c r="D1003" s="196">
        <v>0</v>
      </c>
      <c r="E1003" s="196">
        <v>0</v>
      </c>
      <c r="F1003" s="197">
        <v>0</v>
      </c>
      <c r="G1003" s="197">
        <v>0</v>
      </c>
      <c r="H1003" s="198">
        <v>0</v>
      </c>
    </row>
    <row r="1004" spans="1:8" ht="18" hidden="1" customHeight="1" outlineLevel="1">
      <c r="A1004" s="4" t="s">
        <v>218</v>
      </c>
      <c r="B1004" s="195"/>
      <c r="C1004" s="196">
        <v>0</v>
      </c>
      <c r="D1004" s="196">
        <v>0</v>
      </c>
      <c r="E1004" s="196">
        <v>0</v>
      </c>
      <c r="F1004" s="197">
        <v>0</v>
      </c>
      <c r="G1004" s="197">
        <v>0</v>
      </c>
      <c r="H1004" s="198">
        <v>0</v>
      </c>
    </row>
    <row r="1005" spans="1:8" ht="18" hidden="1" customHeight="1" outlineLevel="1">
      <c r="A1005" s="4" t="s">
        <v>219</v>
      </c>
      <c r="B1005" s="195"/>
      <c r="C1005" s="196">
        <v>8</v>
      </c>
      <c r="D1005" s="196">
        <v>0</v>
      </c>
      <c r="E1005" s="196">
        <v>4</v>
      </c>
      <c r="F1005" s="197">
        <v>0</v>
      </c>
      <c r="G1005" s="197">
        <v>0</v>
      </c>
      <c r="H1005" s="198">
        <v>0</v>
      </c>
    </row>
    <row r="1006" spans="1:8" ht="18" hidden="1" customHeight="1" outlineLevel="1">
      <c r="A1006" s="4" t="s">
        <v>220</v>
      </c>
      <c r="B1006" s="195"/>
      <c r="C1006" s="196">
        <v>0</v>
      </c>
      <c r="D1006" s="196">
        <v>0</v>
      </c>
      <c r="E1006" s="196">
        <v>0</v>
      </c>
      <c r="F1006" s="197">
        <v>0</v>
      </c>
      <c r="G1006" s="197">
        <v>0</v>
      </c>
      <c r="H1006" s="198">
        <v>0</v>
      </c>
    </row>
    <row r="1007" spans="1:8" ht="18" hidden="1" customHeight="1" outlineLevel="1">
      <c r="A1007" s="4" t="s">
        <v>349</v>
      </c>
      <c r="B1007" s="195"/>
      <c r="C1007" s="196">
        <v>0</v>
      </c>
      <c r="D1007" s="196">
        <v>0</v>
      </c>
      <c r="E1007" s="196">
        <v>0</v>
      </c>
      <c r="F1007" s="197">
        <v>0</v>
      </c>
      <c r="G1007" s="197">
        <v>0</v>
      </c>
      <c r="H1007" s="198">
        <v>0</v>
      </c>
    </row>
    <row r="1008" spans="1:8" ht="18" hidden="1" customHeight="1" outlineLevel="1">
      <c r="A1008" s="4" t="s">
        <v>222</v>
      </c>
      <c r="B1008" s="195"/>
      <c r="C1008" s="196">
        <v>0</v>
      </c>
      <c r="D1008" s="196">
        <v>0</v>
      </c>
      <c r="E1008" s="196">
        <v>0</v>
      </c>
      <c r="F1008" s="197">
        <v>0</v>
      </c>
      <c r="G1008" s="197">
        <v>0</v>
      </c>
      <c r="H1008" s="198">
        <v>0</v>
      </c>
    </row>
    <row r="1009" spans="1:8" ht="18" hidden="1" customHeight="1" outlineLevel="1">
      <c r="A1009" s="4" t="s">
        <v>223</v>
      </c>
      <c r="B1009" s="195"/>
      <c r="C1009" s="196">
        <v>336</v>
      </c>
      <c r="D1009" s="196">
        <v>56</v>
      </c>
      <c r="E1009" s="196">
        <v>11</v>
      </c>
      <c r="F1009" s="197">
        <v>387952</v>
      </c>
      <c r="G1009" s="197">
        <v>870944</v>
      </c>
      <c r="H1009" s="198">
        <v>-156835</v>
      </c>
    </row>
    <row r="1010" spans="1:8" ht="18" hidden="1" customHeight="1" outlineLevel="1">
      <c r="A1010" s="4" t="s">
        <v>224</v>
      </c>
      <c r="B1010" s="195"/>
      <c r="C1010" s="196">
        <v>8</v>
      </c>
      <c r="D1010" s="196">
        <v>0</v>
      </c>
      <c r="E1010" s="196">
        <v>0</v>
      </c>
      <c r="F1010" s="197">
        <v>131500</v>
      </c>
      <c r="G1010" s="197">
        <v>-42585.479999999981</v>
      </c>
      <c r="H1010" s="198">
        <v>0</v>
      </c>
    </row>
    <row r="1011" spans="1:8" ht="18" hidden="1" customHeight="1" outlineLevel="1">
      <c r="A1011" s="4" t="s">
        <v>225</v>
      </c>
      <c r="B1011" s="195"/>
      <c r="C1011" s="196">
        <v>0</v>
      </c>
      <c r="D1011" s="196">
        <v>0</v>
      </c>
      <c r="E1011" s="196">
        <v>0</v>
      </c>
      <c r="F1011" s="197">
        <v>0</v>
      </c>
      <c r="G1011" s="197">
        <v>0</v>
      </c>
      <c r="H1011" s="198">
        <v>0</v>
      </c>
    </row>
    <row r="1012" spans="1:8" ht="18" customHeight="1" collapsed="1">
      <c r="A1012" s="4"/>
      <c r="B1012" s="195" t="s">
        <v>390</v>
      </c>
      <c r="C1012" s="199">
        <f t="shared" ref="C1012:H1012" si="39">SUM(C988:C1011)</f>
        <v>1052</v>
      </c>
      <c r="D1012" s="199">
        <f t="shared" si="39"/>
        <v>633</v>
      </c>
      <c r="E1012" s="199">
        <f t="shared" si="39"/>
        <v>29</v>
      </c>
      <c r="F1012" s="200">
        <f t="shared" si="39"/>
        <v>2461985.81</v>
      </c>
      <c r="G1012" s="200">
        <f t="shared" si="39"/>
        <v>1990039.8</v>
      </c>
      <c r="H1012" s="201">
        <f t="shared" si="39"/>
        <v>-156835</v>
      </c>
    </row>
    <row r="1013" spans="1:8" ht="18" hidden="1" customHeight="1" outlineLevel="1">
      <c r="A1013" s="4" t="s">
        <v>272</v>
      </c>
      <c r="B1013" s="195"/>
      <c r="C1013" s="199">
        <v>0</v>
      </c>
      <c r="D1013" s="199">
        <v>0</v>
      </c>
      <c r="E1013" s="199">
        <v>0</v>
      </c>
      <c r="F1013" s="200">
        <v>0</v>
      </c>
      <c r="G1013" s="200">
        <v>0</v>
      </c>
      <c r="H1013" s="201">
        <v>0</v>
      </c>
    </row>
    <row r="1014" spans="1:8" ht="18" hidden="1" customHeight="1" outlineLevel="1">
      <c r="A1014" s="4" t="s">
        <v>203</v>
      </c>
      <c r="B1014" s="195"/>
      <c r="C1014" s="199">
        <v>0</v>
      </c>
      <c r="D1014" s="199">
        <v>0</v>
      </c>
      <c r="E1014" s="199">
        <v>0</v>
      </c>
      <c r="F1014" s="200">
        <v>0</v>
      </c>
      <c r="G1014" s="200">
        <v>0</v>
      </c>
      <c r="H1014" s="201">
        <v>0</v>
      </c>
    </row>
    <row r="1015" spans="1:8" ht="18" hidden="1" customHeight="1" outlineLevel="1">
      <c r="A1015" s="4" t="s">
        <v>204</v>
      </c>
      <c r="B1015" s="195"/>
      <c r="C1015" s="199">
        <v>0</v>
      </c>
      <c r="D1015" s="199">
        <v>0</v>
      </c>
      <c r="E1015" s="199">
        <v>0</v>
      </c>
      <c r="F1015" s="200">
        <v>0</v>
      </c>
      <c r="G1015" s="200">
        <v>0</v>
      </c>
      <c r="H1015" s="201">
        <v>0</v>
      </c>
    </row>
    <row r="1016" spans="1:8" ht="18" hidden="1" customHeight="1" outlineLevel="1">
      <c r="A1016" s="4" t="s">
        <v>205</v>
      </c>
      <c r="B1016" s="195"/>
      <c r="C1016" s="199">
        <v>0</v>
      </c>
      <c r="D1016" s="199">
        <v>0</v>
      </c>
      <c r="E1016" s="199">
        <v>0</v>
      </c>
      <c r="F1016" s="200">
        <v>0</v>
      </c>
      <c r="G1016" s="200">
        <v>0</v>
      </c>
      <c r="H1016" s="201">
        <v>0</v>
      </c>
    </row>
    <row r="1017" spans="1:8" ht="18" hidden="1" customHeight="1" outlineLevel="1">
      <c r="A1017" s="4" t="s">
        <v>206</v>
      </c>
      <c r="B1017" s="195"/>
      <c r="C1017" s="199">
        <v>0</v>
      </c>
      <c r="D1017" s="199">
        <v>0</v>
      </c>
      <c r="E1017" s="199">
        <v>0</v>
      </c>
      <c r="F1017" s="200">
        <v>0</v>
      </c>
      <c r="G1017" s="200">
        <v>0</v>
      </c>
      <c r="H1017" s="201">
        <v>0</v>
      </c>
    </row>
    <row r="1018" spans="1:8" ht="18" hidden="1" customHeight="1" outlineLevel="1">
      <c r="A1018" s="4" t="s">
        <v>207</v>
      </c>
      <c r="B1018" s="195"/>
      <c r="C1018" s="199">
        <v>0</v>
      </c>
      <c r="D1018" s="199">
        <v>0</v>
      </c>
      <c r="E1018" s="199">
        <v>0</v>
      </c>
      <c r="F1018" s="200">
        <v>0</v>
      </c>
      <c r="G1018" s="200">
        <v>0</v>
      </c>
      <c r="H1018" s="201">
        <v>0</v>
      </c>
    </row>
    <row r="1019" spans="1:8" ht="18" hidden="1" customHeight="1" outlineLevel="1">
      <c r="A1019" s="4" t="s">
        <v>208</v>
      </c>
      <c r="B1019" s="195"/>
      <c r="C1019" s="199">
        <v>0</v>
      </c>
      <c r="D1019" s="199">
        <v>0</v>
      </c>
      <c r="E1019" s="199">
        <v>0</v>
      </c>
      <c r="F1019" s="200">
        <v>0</v>
      </c>
      <c r="G1019" s="200">
        <v>0</v>
      </c>
      <c r="H1019" s="201">
        <v>0</v>
      </c>
    </row>
    <row r="1020" spans="1:8" ht="18" hidden="1" customHeight="1" outlineLevel="1">
      <c r="A1020" s="4" t="s">
        <v>209</v>
      </c>
      <c r="B1020" s="195"/>
      <c r="C1020" s="199">
        <v>0</v>
      </c>
      <c r="D1020" s="199">
        <v>0</v>
      </c>
      <c r="E1020" s="199">
        <v>0</v>
      </c>
      <c r="F1020" s="200">
        <v>0</v>
      </c>
      <c r="G1020" s="200">
        <v>0</v>
      </c>
      <c r="H1020" s="201">
        <v>0</v>
      </c>
    </row>
    <row r="1021" spans="1:8" ht="18" hidden="1" customHeight="1" outlineLevel="1">
      <c r="A1021" s="4" t="s">
        <v>210</v>
      </c>
      <c r="B1021" s="195"/>
      <c r="C1021" s="199">
        <v>0</v>
      </c>
      <c r="D1021" s="199">
        <v>0</v>
      </c>
      <c r="E1021" s="199">
        <v>0</v>
      </c>
      <c r="F1021" s="200">
        <v>0</v>
      </c>
      <c r="G1021" s="200">
        <v>0</v>
      </c>
      <c r="H1021" s="201">
        <v>0</v>
      </c>
    </row>
    <row r="1022" spans="1:8" ht="18" hidden="1" customHeight="1" outlineLevel="1">
      <c r="A1022" s="4" t="s">
        <v>211</v>
      </c>
      <c r="B1022" s="195"/>
      <c r="C1022" s="199">
        <v>0</v>
      </c>
      <c r="D1022" s="199">
        <v>0</v>
      </c>
      <c r="E1022" s="199">
        <v>0</v>
      </c>
      <c r="F1022" s="200">
        <v>0</v>
      </c>
      <c r="G1022" s="200">
        <v>0</v>
      </c>
      <c r="H1022" s="201">
        <v>0</v>
      </c>
    </row>
    <row r="1023" spans="1:8" ht="18" hidden="1" customHeight="1" outlineLevel="1">
      <c r="A1023" s="4" t="s">
        <v>212</v>
      </c>
      <c r="B1023" s="195"/>
      <c r="C1023" s="199">
        <v>0</v>
      </c>
      <c r="D1023" s="199">
        <v>0</v>
      </c>
      <c r="E1023" s="199">
        <v>0</v>
      </c>
      <c r="F1023" s="200">
        <v>0</v>
      </c>
      <c r="G1023" s="200">
        <v>0</v>
      </c>
      <c r="H1023" s="201">
        <v>0</v>
      </c>
    </row>
    <row r="1024" spans="1:8" ht="18" hidden="1" customHeight="1" outlineLevel="1">
      <c r="A1024" s="4" t="s">
        <v>213</v>
      </c>
      <c r="B1024" s="195"/>
      <c r="C1024" s="199">
        <v>0</v>
      </c>
      <c r="D1024" s="199">
        <v>0</v>
      </c>
      <c r="E1024" s="199">
        <v>0</v>
      </c>
      <c r="F1024" s="200">
        <v>0</v>
      </c>
      <c r="G1024" s="200">
        <v>0</v>
      </c>
      <c r="H1024" s="201">
        <v>0</v>
      </c>
    </row>
    <row r="1025" spans="1:8" ht="18" hidden="1" customHeight="1" outlineLevel="1">
      <c r="A1025" s="4" t="s">
        <v>214</v>
      </c>
      <c r="B1025" s="195"/>
      <c r="C1025" s="199">
        <v>0</v>
      </c>
      <c r="D1025" s="199">
        <v>0</v>
      </c>
      <c r="E1025" s="199">
        <v>0</v>
      </c>
      <c r="F1025" s="200">
        <v>0</v>
      </c>
      <c r="G1025" s="200">
        <v>0</v>
      </c>
      <c r="H1025" s="201">
        <v>0</v>
      </c>
    </row>
    <row r="1026" spans="1:8" ht="18" hidden="1" customHeight="1" outlineLevel="1">
      <c r="A1026" s="4" t="s">
        <v>348</v>
      </c>
      <c r="B1026" s="195"/>
      <c r="C1026" s="199">
        <v>0</v>
      </c>
      <c r="D1026" s="199">
        <v>0</v>
      </c>
      <c r="E1026" s="199">
        <v>0</v>
      </c>
      <c r="F1026" s="200">
        <v>0</v>
      </c>
      <c r="G1026" s="200">
        <v>0</v>
      </c>
      <c r="H1026" s="201">
        <v>0</v>
      </c>
    </row>
    <row r="1027" spans="1:8" ht="18" hidden="1" customHeight="1" outlineLevel="1">
      <c r="A1027" s="4" t="s">
        <v>216</v>
      </c>
      <c r="B1027" s="195"/>
      <c r="C1027" s="199">
        <v>0</v>
      </c>
      <c r="D1027" s="199">
        <v>0</v>
      </c>
      <c r="E1027" s="199">
        <v>0</v>
      </c>
      <c r="F1027" s="200">
        <v>0</v>
      </c>
      <c r="G1027" s="200">
        <v>0</v>
      </c>
      <c r="H1027" s="201">
        <v>0</v>
      </c>
    </row>
    <row r="1028" spans="1:8" ht="18" hidden="1" customHeight="1" outlineLevel="1">
      <c r="A1028" s="4" t="s">
        <v>217</v>
      </c>
      <c r="B1028" s="195"/>
      <c r="C1028" s="199">
        <v>0</v>
      </c>
      <c r="D1028" s="199">
        <v>0</v>
      </c>
      <c r="E1028" s="199">
        <v>0</v>
      </c>
      <c r="F1028" s="200">
        <v>0</v>
      </c>
      <c r="G1028" s="200">
        <v>0</v>
      </c>
      <c r="H1028" s="201">
        <v>0</v>
      </c>
    </row>
    <row r="1029" spans="1:8" ht="18" hidden="1" customHeight="1" outlineLevel="1">
      <c r="A1029" s="4" t="s">
        <v>218</v>
      </c>
      <c r="B1029" s="195"/>
      <c r="C1029" s="199">
        <v>0</v>
      </c>
      <c r="D1029" s="199">
        <v>0</v>
      </c>
      <c r="E1029" s="199">
        <v>0</v>
      </c>
      <c r="F1029" s="200">
        <v>0</v>
      </c>
      <c r="G1029" s="200">
        <v>0</v>
      </c>
      <c r="H1029" s="201">
        <v>0</v>
      </c>
    </row>
    <row r="1030" spans="1:8" ht="18" hidden="1" customHeight="1" outlineLevel="1">
      <c r="A1030" s="4" t="s">
        <v>219</v>
      </c>
      <c r="B1030" s="195"/>
      <c r="C1030" s="199">
        <v>0</v>
      </c>
      <c r="D1030" s="199">
        <v>0</v>
      </c>
      <c r="E1030" s="199">
        <v>0</v>
      </c>
      <c r="F1030" s="200">
        <v>0</v>
      </c>
      <c r="G1030" s="200">
        <v>0</v>
      </c>
      <c r="H1030" s="201">
        <v>0</v>
      </c>
    </row>
    <row r="1031" spans="1:8" ht="18" hidden="1" customHeight="1" outlineLevel="1">
      <c r="A1031" s="4" t="s">
        <v>220</v>
      </c>
      <c r="B1031" s="195"/>
      <c r="C1031" s="199">
        <v>0</v>
      </c>
      <c r="D1031" s="199">
        <v>0</v>
      </c>
      <c r="E1031" s="199">
        <v>0</v>
      </c>
      <c r="F1031" s="200">
        <v>0</v>
      </c>
      <c r="G1031" s="200">
        <v>0</v>
      </c>
      <c r="H1031" s="201">
        <v>0</v>
      </c>
    </row>
    <row r="1032" spans="1:8" ht="18" hidden="1" customHeight="1" outlineLevel="1">
      <c r="A1032" s="4" t="s">
        <v>349</v>
      </c>
      <c r="B1032" s="195"/>
      <c r="C1032" s="199">
        <v>0</v>
      </c>
      <c r="D1032" s="199">
        <v>0</v>
      </c>
      <c r="E1032" s="199">
        <v>0</v>
      </c>
      <c r="F1032" s="200">
        <v>0</v>
      </c>
      <c r="G1032" s="200">
        <v>0</v>
      </c>
      <c r="H1032" s="201">
        <v>0</v>
      </c>
    </row>
    <row r="1033" spans="1:8" ht="18" hidden="1" customHeight="1" outlineLevel="1">
      <c r="A1033" s="4" t="s">
        <v>222</v>
      </c>
      <c r="B1033" s="195"/>
      <c r="C1033" s="199">
        <v>0</v>
      </c>
      <c r="D1033" s="199">
        <v>0</v>
      </c>
      <c r="E1033" s="199">
        <v>0</v>
      </c>
      <c r="F1033" s="200">
        <v>0</v>
      </c>
      <c r="G1033" s="200">
        <v>0</v>
      </c>
      <c r="H1033" s="201">
        <v>0</v>
      </c>
    </row>
    <row r="1034" spans="1:8" ht="18" hidden="1" customHeight="1" outlineLevel="1">
      <c r="A1034" s="4" t="s">
        <v>223</v>
      </c>
      <c r="B1034" s="195"/>
      <c r="C1034" s="199">
        <v>0</v>
      </c>
      <c r="D1034" s="199">
        <v>0</v>
      </c>
      <c r="E1034" s="199">
        <v>0</v>
      </c>
      <c r="F1034" s="200">
        <v>0</v>
      </c>
      <c r="G1034" s="200">
        <v>0</v>
      </c>
      <c r="H1034" s="201">
        <v>0</v>
      </c>
    </row>
    <row r="1035" spans="1:8" ht="18" hidden="1" customHeight="1" outlineLevel="1">
      <c r="A1035" s="4" t="s">
        <v>224</v>
      </c>
      <c r="B1035" s="195"/>
      <c r="C1035" s="199">
        <v>0</v>
      </c>
      <c r="D1035" s="199">
        <v>0</v>
      </c>
      <c r="E1035" s="199">
        <v>0</v>
      </c>
      <c r="F1035" s="200">
        <v>0</v>
      </c>
      <c r="G1035" s="200">
        <v>0</v>
      </c>
      <c r="H1035" s="201">
        <v>0</v>
      </c>
    </row>
    <row r="1036" spans="1:8" ht="18" hidden="1" customHeight="1" outlineLevel="1">
      <c r="A1036" s="4" t="s">
        <v>225</v>
      </c>
      <c r="B1036" s="195"/>
      <c r="C1036" s="199">
        <v>0</v>
      </c>
      <c r="D1036" s="199">
        <v>0</v>
      </c>
      <c r="E1036" s="199">
        <v>0</v>
      </c>
      <c r="F1036" s="200">
        <v>0</v>
      </c>
      <c r="G1036" s="200">
        <v>0</v>
      </c>
      <c r="H1036" s="201">
        <v>0</v>
      </c>
    </row>
    <row r="1037" spans="1:8" ht="18" customHeight="1" collapsed="1">
      <c r="A1037" s="4"/>
      <c r="B1037" s="195" t="s">
        <v>391</v>
      </c>
      <c r="C1037" s="199">
        <f t="shared" ref="C1037:H1037" si="40">SUM(C1013:C1036)</f>
        <v>0</v>
      </c>
      <c r="D1037" s="199">
        <f t="shared" si="40"/>
        <v>0</v>
      </c>
      <c r="E1037" s="199">
        <f t="shared" si="40"/>
        <v>0</v>
      </c>
      <c r="F1037" s="200">
        <f t="shared" si="40"/>
        <v>0</v>
      </c>
      <c r="G1037" s="200">
        <f t="shared" si="40"/>
        <v>0</v>
      </c>
      <c r="H1037" s="201">
        <f t="shared" si="40"/>
        <v>0</v>
      </c>
    </row>
    <row r="1038" spans="1:8" ht="18" hidden="1" customHeight="1" outlineLevel="1">
      <c r="A1038" s="4" t="s">
        <v>272</v>
      </c>
      <c r="B1038" s="195"/>
      <c r="C1038" s="196">
        <v>0</v>
      </c>
      <c r="D1038" s="196">
        <v>0</v>
      </c>
      <c r="E1038" s="196">
        <v>0</v>
      </c>
      <c r="F1038" s="197">
        <v>0</v>
      </c>
      <c r="G1038" s="197">
        <v>0</v>
      </c>
      <c r="H1038" s="198">
        <v>0</v>
      </c>
    </row>
    <row r="1039" spans="1:8" ht="18" hidden="1" customHeight="1" outlineLevel="1">
      <c r="A1039" s="4" t="s">
        <v>203</v>
      </c>
      <c r="B1039" s="195"/>
      <c r="C1039" s="196">
        <v>0</v>
      </c>
      <c r="D1039" s="196">
        <v>0</v>
      </c>
      <c r="E1039" s="196">
        <v>0</v>
      </c>
      <c r="F1039" s="197">
        <v>0</v>
      </c>
      <c r="G1039" s="197">
        <v>0</v>
      </c>
      <c r="H1039" s="198">
        <v>0</v>
      </c>
    </row>
    <row r="1040" spans="1:8" ht="18" hidden="1" customHeight="1" outlineLevel="1">
      <c r="A1040" s="4" t="s">
        <v>204</v>
      </c>
      <c r="B1040" s="195"/>
      <c r="C1040" s="196">
        <v>0</v>
      </c>
      <c r="D1040" s="196">
        <v>0</v>
      </c>
      <c r="E1040" s="196">
        <v>0</v>
      </c>
      <c r="F1040" s="197">
        <v>0</v>
      </c>
      <c r="G1040" s="197">
        <v>0</v>
      </c>
      <c r="H1040" s="198">
        <v>0</v>
      </c>
    </row>
    <row r="1041" spans="1:8" ht="18" hidden="1" customHeight="1" outlineLevel="1">
      <c r="A1041" s="4" t="s">
        <v>205</v>
      </c>
      <c r="B1041" s="195"/>
      <c r="C1041" s="196">
        <v>0</v>
      </c>
      <c r="D1041" s="196">
        <v>0</v>
      </c>
      <c r="E1041" s="196">
        <v>0</v>
      </c>
      <c r="F1041" s="197">
        <v>0</v>
      </c>
      <c r="G1041" s="197">
        <v>0</v>
      </c>
      <c r="H1041" s="198">
        <v>0</v>
      </c>
    </row>
    <row r="1042" spans="1:8" ht="18" hidden="1" customHeight="1" outlineLevel="1">
      <c r="A1042" s="4" t="s">
        <v>206</v>
      </c>
      <c r="B1042" s="195"/>
      <c r="C1042" s="196">
        <v>0</v>
      </c>
      <c r="D1042" s="196">
        <v>0</v>
      </c>
      <c r="E1042" s="196">
        <v>0</v>
      </c>
      <c r="F1042" s="197">
        <v>0</v>
      </c>
      <c r="G1042" s="197">
        <v>0</v>
      </c>
      <c r="H1042" s="198">
        <v>0</v>
      </c>
    </row>
    <row r="1043" spans="1:8" ht="18" hidden="1" customHeight="1" outlineLevel="1">
      <c r="A1043" s="4" t="s">
        <v>207</v>
      </c>
      <c r="B1043" s="195"/>
      <c r="C1043" s="196">
        <v>0</v>
      </c>
      <c r="D1043" s="196">
        <v>0</v>
      </c>
      <c r="E1043" s="196">
        <v>0</v>
      </c>
      <c r="F1043" s="197">
        <v>0</v>
      </c>
      <c r="G1043" s="197">
        <v>0</v>
      </c>
      <c r="H1043" s="198">
        <v>0</v>
      </c>
    </row>
    <row r="1044" spans="1:8" ht="18" hidden="1" customHeight="1" outlineLevel="1">
      <c r="A1044" s="4" t="s">
        <v>208</v>
      </c>
      <c r="B1044" s="195"/>
      <c r="C1044" s="196">
        <v>4</v>
      </c>
      <c r="D1044" s="196">
        <v>2</v>
      </c>
      <c r="E1044" s="196">
        <v>0</v>
      </c>
      <c r="F1044" s="197">
        <v>4977.5</v>
      </c>
      <c r="G1044" s="197">
        <v>-3634</v>
      </c>
      <c r="H1044" s="198">
        <v>0</v>
      </c>
    </row>
    <row r="1045" spans="1:8" ht="18" hidden="1" customHeight="1" outlineLevel="1">
      <c r="A1045" s="4" t="s">
        <v>209</v>
      </c>
      <c r="B1045" s="195"/>
      <c r="C1045" s="196">
        <v>1</v>
      </c>
      <c r="D1045" s="196">
        <v>0</v>
      </c>
      <c r="E1045" s="196">
        <v>0</v>
      </c>
      <c r="F1045" s="197">
        <v>0</v>
      </c>
      <c r="G1045" s="197">
        <v>0</v>
      </c>
      <c r="H1045" s="198">
        <v>0</v>
      </c>
    </row>
    <row r="1046" spans="1:8" ht="18" hidden="1" customHeight="1" outlineLevel="1">
      <c r="A1046" s="4" t="s">
        <v>210</v>
      </c>
      <c r="B1046" s="195"/>
      <c r="C1046" s="196">
        <v>0</v>
      </c>
      <c r="D1046" s="196">
        <v>0</v>
      </c>
      <c r="E1046" s="196">
        <v>0</v>
      </c>
      <c r="F1046" s="197">
        <v>0</v>
      </c>
      <c r="G1046" s="197">
        <v>0</v>
      </c>
      <c r="H1046" s="198">
        <v>0</v>
      </c>
    </row>
    <row r="1047" spans="1:8" ht="18" hidden="1" customHeight="1" outlineLevel="1">
      <c r="A1047" s="4" t="s">
        <v>211</v>
      </c>
      <c r="B1047" s="195"/>
      <c r="C1047" s="196">
        <v>2</v>
      </c>
      <c r="D1047" s="196">
        <v>1</v>
      </c>
      <c r="E1047" s="196">
        <v>0</v>
      </c>
      <c r="F1047" s="197">
        <v>4000</v>
      </c>
      <c r="G1047" s="197">
        <v>321</v>
      </c>
      <c r="H1047" s="198">
        <v>0</v>
      </c>
    </row>
    <row r="1048" spans="1:8" ht="18" hidden="1" customHeight="1" outlineLevel="1">
      <c r="A1048" s="4" t="s">
        <v>212</v>
      </c>
      <c r="B1048" s="195"/>
      <c r="C1048" s="196">
        <v>0</v>
      </c>
      <c r="D1048" s="196">
        <v>0</v>
      </c>
      <c r="E1048" s="196">
        <v>0</v>
      </c>
      <c r="F1048" s="197">
        <v>0</v>
      </c>
      <c r="G1048" s="197">
        <v>0</v>
      </c>
      <c r="H1048" s="198">
        <v>0</v>
      </c>
    </row>
    <row r="1049" spans="1:8" ht="18" hidden="1" customHeight="1" outlineLevel="1">
      <c r="A1049" s="4" t="s">
        <v>213</v>
      </c>
      <c r="B1049" s="195"/>
      <c r="C1049" s="196">
        <v>0</v>
      </c>
      <c r="D1049" s="196">
        <v>0</v>
      </c>
      <c r="E1049" s="196">
        <v>0</v>
      </c>
      <c r="F1049" s="197">
        <v>0</v>
      </c>
      <c r="G1049" s="197">
        <v>0</v>
      </c>
      <c r="H1049" s="198">
        <v>0</v>
      </c>
    </row>
    <row r="1050" spans="1:8" ht="18" hidden="1" customHeight="1" outlineLevel="1">
      <c r="A1050" s="4" t="s">
        <v>214</v>
      </c>
      <c r="B1050" s="195"/>
      <c r="C1050" s="196">
        <v>0</v>
      </c>
      <c r="D1050" s="196">
        <v>0</v>
      </c>
      <c r="E1050" s="196">
        <v>0</v>
      </c>
      <c r="F1050" s="197">
        <v>0</v>
      </c>
      <c r="G1050" s="197">
        <v>0</v>
      </c>
      <c r="H1050" s="198">
        <v>0</v>
      </c>
    </row>
    <row r="1051" spans="1:8" ht="18" hidden="1" customHeight="1" outlineLevel="1">
      <c r="A1051" s="4" t="s">
        <v>348</v>
      </c>
      <c r="B1051" s="195"/>
      <c r="C1051" s="196">
        <v>0</v>
      </c>
      <c r="D1051" s="196">
        <v>0</v>
      </c>
      <c r="E1051" s="196">
        <v>0</v>
      </c>
      <c r="F1051" s="197">
        <v>0</v>
      </c>
      <c r="G1051" s="197">
        <v>0</v>
      </c>
      <c r="H1051" s="198">
        <v>0</v>
      </c>
    </row>
    <row r="1052" spans="1:8" ht="18" hidden="1" customHeight="1" outlineLevel="1">
      <c r="A1052" s="4" t="s">
        <v>216</v>
      </c>
      <c r="B1052" s="195"/>
      <c r="C1052" s="196">
        <v>0</v>
      </c>
      <c r="D1052" s="196">
        <v>0</v>
      </c>
      <c r="E1052" s="196">
        <v>0</v>
      </c>
      <c r="F1052" s="197">
        <v>0</v>
      </c>
      <c r="G1052" s="197">
        <v>0</v>
      </c>
      <c r="H1052" s="198">
        <v>0</v>
      </c>
    </row>
    <row r="1053" spans="1:8" ht="18" hidden="1" customHeight="1" outlineLevel="1">
      <c r="A1053" s="4" t="s">
        <v>217</v>
      </c>
      <c r="B1053" s="195"/>
      <c r="C1053" s="196">
        <v>0</v>
      </c>
      <c r="D1053" s="196">
        <v>0</v>
      </c>
      <c r="E1053" s="196">
        <v>0</v>
      </c>
      <c r="F1053" s="197">
        <v>0</v>
      </c>
      <c r="G1053" s="197">
        <v>0</v>
      </c>
      <c r="H1053" s="198">
        <v>0</v>
      </c>
    </row>
    <row r="1054" spans="1:8" ht="18" hidden="1" customHeight="1" outlineLevel="1">
      <c r="A1054" s="4" t="s">
        <v>218</v>
      </c>
      <c r="B1054" s="195"/>
      <c r="C1054" s="196">
        <v>0</v>
      </c>
      <c r="D1054" s="196">
        <v>0</v>
      </c>
      <c r="E1054" s="196">
        <v>0</v>
      </c>
      <c r="F1054" s="197">
        <v>0</v>
      </c>
      <c r="G1054" s="197">
        <v>0</v>
      </c>
      <c r="H1054" s="198">
        <v>0</v>
      </c>
    </row>
    <row r="1055" spans="1:8" ht="18" hidden="1" customHeight="1" outlineLevel="1">
      <c r="A1055" s="4" t="s">
        <v>219</v>
      </c>
      <c r="B1055" s="195"/>
      <c r="C1055" s="196">
        <v>0</v>
      </c>
      <c r="D1055" s="196">
        <v>0</v>
      </c>
      <c r="E1055" s="196">
        <v>0</v>
      </c>
      <c r="F1055" s="197">
        <v>0</v>
      </c>
      <c r="G1055" s="197">
        <v>0</v>
      </c>
      <c r="H1055" s="198">
        <v>0</v>
      </c>
    </row>
    <row r="1056" spans="1:8" ht="18" hidden="1" customHeight="1" outlineLevel="1">
      <c r="A1056" s="4" t="s">
        <v>220</v>
      </c>
      <c r="B1056" s="195"/>
      <c r="C1056" s="196">
        <v>0</v>
      </c>
      <c r="D1056" s="196">
        <v>0</v>
      </c>
      <c r="E1056" s="196">
        <v>0</v>
      </c>
      <c r="F1056" s="197">
        <v>0</v>
      </c>
      <c r="G1056" s="197">
        <v>0</v>
      </c>
      <c r="H1056" s="198">
        <v>0</v>
      </c>
    </row>
    <row r="1057" spans="1:8" ht="18" hidden="1" customHeight="1" outlineLevel="1">
      <c r="A1057" s="4" t="s">
        <v>349</v>
      </c>
      <c r="B1057" s="195"/>
      <c r="C1057" s="196">
        <v>0</v>
      </c>
      <c r="D1057" s="196">
        <v>0</v>
      </c>
      <c r="E1057" s="196">
        <v>0</v>
      </c>
      <c r="F1057" s="197">
        <v>0</v>
      </c>
      <c r="G1057" s="197">
        <v>0</v>
      </c>
      <c r="H1057" s="198">
        <v>0</v>
      </c>
    </row>
    <row r="1058" spans="1:8" ht="18" hidden="1" customHeight="1" outlineLevel="1">
      <c r="A1058" s="4" t="s">
        <v>222</v>
      </c>
      <c r="B1058" s="195"/>
      <c r="C1058" s="196">
        <v>0</v>
      </c>
      <c r="D1058" s="196">
        <v>0</v>
      </c>
      <c r="E1058" s="196">
        <v>0</v>
      </c>
      <c r="F1058" s="197">
        <v>0</v>
      </c>
      <c r="G1058" s="197">
        <v>0</v>
      </c>
      <c r="H1058" s="198">
        <v>0</v>
      </c>
    </row>
    <row r="1059" spans="1:8" ht="18" hidden="1" customHeight="1" outlineLevel="1">
      <c r="A1059" s="4" t="s">
        <v>223</v>
      </c>
      <c r="B1059" s="195"/>
      <c r="C1059" s="196">
        <v>0</v>
      </c>
      <c r="D1059" s="196">
        <v>0</v>
      </c>
      <c r="E1059" s="196">
        <v>0</v>
      </c>
      <c r="F1059" s="197">
        <v>0</v>
      </c>
      <c r="G1059" s="197">
        <v>0</v>
      </c>
      <c r="H1059" s="198">
        <v>0</v>
      </c>
    </row>
    <row r="1060" spans="1:8" ht="18" hidden="1" customHeight="1" outlineLevel="1">
      <c r="A1060" s="4" t="s">
        <v>224</v>
      </c>
      <c r="B1060" s="195"/>
      <c r="C1060" s="196">
        <v>0</v>
      </c>
      <c r="D1060" s="196">
        <v>0</v>
      </c>
      <c r="E1060" s="196">
        <v>0</v>
      </c>
      <c r="F1060" s="197">
        <v>0</v>
      </c>
      <c r="G1060" s="197">
        <v>0</v>
      </c>
      <c r="H1060" s="198">
        <v>0</v>
      </c>
    </row>
    <row r="1061" spans="1:8" ht="18" hidden="1" customHeight="1" outlineLevel="1">
      <c r="A1061" s="4" t="s">
        <v>225</v>
      </c>
      <c r="B1061" s="195"/>
      <c r="C1061" s="196">
        <v>0</v>
      </c>
      <c r="D1061" s="196">
        <v>0</v>
      </c>
      <c r="E1061" s="196">
        <v>0</v>
      </c>
      <c r="F1061" s="197">
        <v>0</v>
      </c>
      <c r="G1061" s="197">
        <v>0</v>
      </c>
      <c r="H1061" s="198">
        <v>0</v>
      </c>
    </row>
    <row r="1062" spans="1:8" ht="18" customHeight="1" collapsed="1">
      <c r="A1062" s="4"/>
      <c r="B1062" s="195" t="s">
        <v>392</v>
      </c>
      <c r="C1062" s="199">
        <f t="shared" ref="C1062:H1062" si="41">SUM(C1038:C1061)</f>
        <v>7</v>
      </c>
      <c r="D1062" s="199">
        <f t="shared" si="41"/>
        <v>3</v>
      </c>
      <c r="E1062" s="199">
        <f t="shared" si="41"/>
        <v>0</v>
      </c>
      <c r="F1062" s="200">
        <f t="shared" si="41"/>
        <v>8977.5</v>
      </c>
      <c r="G1062" s="200">
        <f t="shared" si="41"/>
        <v>-3313</v>
      </c>
      <c r="H1062" s="201">
        <f t="shared" si="41"/>
        <v>0</v>
      </c>
    </row>
    <row r="1063" spans="1:8" ht="18" hidden="1" customHeight="1" outlineLevel="1">
      <c r="A1063" s="4" t="s">
        <v>272</v>
      </c>
      <c r="B1063" s="195"/>
      <c r="C1063" s="196">
        <v>0</v>
      </c>
      <c r="D1063" s="196">
        <v>0</v>
      </c>
      <c r="E1063" s="196">
        <v>0</v>
      </c>
      <c r="F1063" s="197">
        <v>0</v>
      </c>
      <c r="G1063" s="197">
        <v>0</v>
      </c>
      <c r="H1063" s="198">
        <v>0</v>
      </c>
    </row>
    <row r="1064" spans="1:8" ht="18" hidden="1" customHeight="1" outlineLevel="1">
      <c r="A1064" s="4" t="s">
        <v>203</v>
      </c>
      <c r="B1064" s="195"/>
      <c r="C1064" s="196">
        <v>0</v>
      </c>
      <c r="D1064" s="196">
        <v>0</v>
      </c>
      <c r="E1064" s="196">
        <v>0</v>
      </c>
      <c r="F1064" s="197">
        <v>0</v>
      </c>
      <c r="G1064" s="197">
        <v>0</v>
      </c>
      <c r="H1064" s="198">
        <v>0</v>
      </c>
    </row>
    <row r="1065" spans="1:8" ht="18" hidden="1" customHeight="1" outlineLevel="1">
      <c r="A1065" s="4" t="s">
        <v>204</v>
      </c>
      <c r="B1065" s="195"/>
      <c r="C1065" s="196">
        <v>0</v>
      </c>
      <c r="D1065" s="196">
        <v>0</v>
      </c>
      <c r="E1065" s="196">
        <v>0</v>
      </c>
      <c r="F1065" s="197">
        <v>0</v>
      </c>
      <c r="G1065" s="197">
        <v>0</v>
      </c>
      <c r="H1065" s="198">
        <v>0</v>
      </c>
    </row>
    <row r="1066" spans="1:8" ht="18" hidden="1" customHeight="1" outlineLevel="1">
      <c r="A1066" s="4" t="s">
        <v>205</v>
      </c>
      <c r="B1066" s="195"/>
      <c r="C1066" s="196">
        <v>0</v>
      </c>
      <c r="D1066" s="196">
        <v>0</v>
      </c>
      <c r="E1066" s="196">
        <v>0</v>
      </c>
      <c r="F1066" s="197">
        <v>0</v>
      </c>
      <c r="G1066" s="197">
        <v>0</v>
      </c>
      <c r="H1066" s="198">
        <v>0</v>
      </c>
    </row>
    <row r="1067" spans="1:8" ht="18" hidden="1" customHeight="1" outlineLevel="1">
      <c r="A1067" s="4" t="s">
        <v>206</v>
      </c>
      <c r="B1067" s="195"/>
      <c r="C1067" s="196">
        <v>0</v>
      </c>
      <c r="D1067" s="196">
        <v>0</v>
      </c>
      <c r="E1067" s="196">
        <v>0</v>
      </c>
      <c r="F1067" s="197">
        <v>0</v>
      </c>
      <c r="G1067" s="197">
        <v>0</v>
      </c>
      <c r="H1067" s="198">
        <v>0</v>
      </c>
    </row>
    <row r="1068" spans="1:8" ht="18" hidden="1" customHeight="1" outlineLevel="1">
      <c r="A1068" s="4" t="s">
        <v>207</v>
      </c>
      <c r="B1068" s="195"/>
      <c r="C1068" s="196">
        <v>0</v>
      </c>
      <c r="D1068" s="196">
        <v>0</v>
      </c>
      <c r="E1068" s="196">
        <v>0</v>
      </c>
      <c r="F1068" s="197">
        <v>0</v>
      </c>
      <c r="G1068" s="197">
        <v>0</v>
      </c>
      <c r="H1068" s="198">
        <v>0</v>
      </c>
    </row>
    <row r="1069" spans="1:8" ht="18" hidden="1" customHeight="1" outlineLevel="1">
      <c r="A1069" s="4" t="s">
        <v>208</v>
      </c>
      <c r="B1069" s="195"/>
      <c r="C1069" s="196">
        <v>0</v>
      </c>
      <c r="D1069" s="196">
        <v>0</v>
      </c>
      <c r="E1069" s="196">
        <v>0</v>
      </c>
      <c r="F1069" s="197">
        <v>0</v>
      </c>
      <c r="G1069" s="197">
        <v>0</v>
      </c>
      <c r="H1069" s="198">
        <v>0</v>
      </c>
    </row>
    <row r="1070" spans="1:8" ht="18" hidden="1" customHeight="1" outlineLevel="1">
      <c r="A1070" s="4" t="s">
        <v>209</v>
      </c>
      <c r="B1070" s="195"/>
      <c r="C1070" s="196">
        <v>0</v>
      </c>
      <c r="D1070" s="196">
        <v>0</v>
      </c>
      <c r="E1070" s="196">
        <v>0</v>
      </c>
      <c r="F1070" s="197">
        <v>0</v>
      </c>
      <c r="G1070" s="197">
        <v>0</v>
      </c>
      <c r="H1070" s="198">
        <v>0</v>
      </c>
    </row>
    <row r="1071" spans="1:8" ht="18" hidden="1" customHeight="1" outlineLevel="1">
      <c r="A1071" s="4" t="s">
        <v>210</v>
      </c>
      <c r="B1071" s="195"/>
      <c r="C1071" s="196">
        <v>0</v>
      </c>
      <c r="D1071" s="196">
        <v>0</v>
      </c>
      <c r="E1071" s="196">
        <v>0</v>
      </c>
      <c r="F1071" s="197">
        <v>0</v>
      </c>
      <c r="G1071" s="197">
        <v>0</v>
      </c>
      <c r="H1071" s="198">
        <v>0</v>
      </c>
    </row>
    <row r="1072" spans="1:8" ht="18" hidden="1" customHeight="1" outlineLevel="1">
      <c r="A1072" s="4" t="s">
        <v>211</v>
      </c>
      <c r="B1072" s="195"/>
      <c r="C1072" s="196">
        <v>0</v>
      </c>
      <c r="D1072" s="196">
        <v>0</v>
      </c>
      <c r="E1072" s="196">
        <v>0</v>
      </c>
      <c r="F1072" s="197">
        <v>0</v>
      </c>
      <c r="G1072" s="197">
        <v>0</v>
      </c>
      <c r="H1072" s="198">
        <v>0</v>
      </c>
    </row>
    <row r="1073" spans="1:8" ht="18" hidden="1" customHeight="1" outlineLevel="1">
      <c r="A1073" s="4" t="s">
        <v>212</v>
      </c>
      <c r="B1073" s="195"/>
      <c r="C1073" s="196">
        <v>0</v>
      </c>
      <c r="D1073" s="196">
        <v>0</v>
      </c>
      <c r="E1073" s="196">
        <v>0</v>
      </c>
      <c r="F1073" s="197">
        <v>0</v>
      </c>
      <c r="G1073" s="197">
        <v>0</v>
      </c>
      <c r="H1073" s="198">
        <v>0</v>
      </c>
    </row>
    <row r="1074" spans="1:8" ht="18" hidden="1" customHeight="1" outlineLevel="1">
      <c r="A1074" s="4" t="s">
        <v>213</v>
      </c>
      <c r="B1074" s="195"/>
      <c r="C1074" s="196">
        <v>0</v>
      </c>
      <c r="D1074" s="196">
        <v>0</v>
      </c>
      <c r="E1074" s="196">
        <v>0</v>
      </c>
      <c r="F1074" s="197">
        <v>0</v>
      </c>
      <c r="G1074" s="197">
        <v>0</v>
      </c>
      <c r="H1074" s="198">
        <v>0</v>
      </c>
    </row>
    <row r="1075" spans="1:8" ht="18" hidden="1" customHeight="1" outlineLevel="1">
      <c r="A1075" s="4" t="s">
        <v>214</v>
      </c>
      <c r="B1075" s="195"/>
      <c r="C1075" s="196">
        <v>0</v>
      </c>
      <c r="D1075" s="196">
        <v>0</v>
      </c>
      <c r="E1075" s="196">
        <v>0</v>
      </c>
      <c r="F1075" s="197">
        <v>0</v>
      </c>
      <c r="G1075" s="197">
        <v>0</v>
      </c>
      <c r="H1075" s="198">
        <v>0</v>
      </c>
    </row>
    <row r="1076" spans="1:8" ht="18" hidden="1" customHeight="1" outlineLevel="1">
      <c r="A1076" s="4" t="s">
        <v>348</v>
      </c>
      <c r="B1076" s="195"/>
      <c r="C1076" s="196">
        <v>0</v>
      </c>
      <c r="D1076" s="196">
        <v>0</v>
      </c>
      <c r="E1076" s="196">
        <v>0</v>
      </c>
      <c r="F1076" s="197">
        <v>0</v>
      </c>
      <c r="G1076" s="197">
        <v>0</v>
      </c>
      <c r="H1076" s="198">
        <v>0</v>
      </c>
    </row>
    <row r="1077" spans="1:8" ht="18" hidden="1" customHeight="1" outlineLevel="1">
      <c r="A1077" s="4" t="s">
        <v>216</v>
      </c>
      <c r="B1077" s="195"/>
      <c r="C1077" s="196">
        <v>0</v>
      </c>
      <c r="D1077" s="196">
        <v>0</v>
      </c>
      <c r="E1077" s="196">
        <v>0</v>
      </c>
      <c r="F1077" s="197">
        <v>0</v>
      </c>
      <c r="G1077" s="197">
        <v>0</v>
      </c>
      <c r="H1077" s="198">
        <v>0</v>
      </c>
    </row>
    <row r="1078" spans="1:8" ht="18" hidden="1" customHeight="1" outlineLevel="1">
      <c r="A1078" s="4" t="s">
        <v>217</v>
      </c>
      <c r="B1078" s="195"/>
      <c r="C1078" s="196">
        <v>0</v>
      </c>
      <c r="D1078" s="196">
        <v>0</v>
      </c>
      <c r="E1078" s="196">
        <v>0</v>
      </c>
      <c r="F1078" s="197">
        <v>0</v>
      </c>
      <c r="G1078" s="197">
        <v>0</v>
      </c>
      <c r="H1078" s="198">
        <v>0</v>
      </c>
    </row>
    <row r="1079" spans="1:8" ht="18" hidden="1" customHeight="1" outlineLevel="1">
      <c r="A1079" s="4" t="s">
        <v>218</v>
      </c>
      <c r="B1079" s="195"/>
      <c r="C1079" s="196">
        <v>0</v>
      </c>
      <c r="D1079" s="196">
        <v>0</v>
      </c>
      <c r="E1079" s="196">
        <v>0</v>
      </c>
      <c r="F1079" s="197">
        <v>0</v>
      </c>
      <c r="G1079" s="197">
        <v>0</v>
      </c>
      <c r="H1079" s="198">
        <v>0</v>
      </c>
    </row>
    <row r="1080" spans="1:8" ht="18" hidden="1" customHeight="1" outlineLevel="1">
      <c r="A1080" s="4" t="s">
        <v>219</v>
      </c>
      <c r="B1080" s="195"/>
      <c r="C1080" s="196">
        <v>0</v>
      </c>
      <c r="D1080" s="196">
        <v>0</v>
      </c>
      <c r="E1080" s="196">
        <v>0</v>
      </c>
      <c r="F1080" s="197">
        <v>0</v>
      </c>
      <c r="G1080" s="197">
        <v>0</v>
      </c>
      <c r="H1080" s="198">
        <v>0</v>
      </c>
    </row>
    <row r="1081" spans="1:8" ht="18" hidden="1" customHeight="1" outlineLevel="1">
      <c r="A1081" s="4" t="s">
        <v>220</v>
      </c>
      <c r="B1081" s="195"/>
      <c r="C1081" s="196">
        <v>0</v>
      </c>
      <c r="D1081" s="196">
        <v>0</v>
      </c>
      <c r="E1081" s="196">
        <v>0</v>
      </c>
      <c r="F1081" s="197">
        <v>0</v>
      </c>
      <c r="G1081" s="197">
        <v>0</v>
      </c>
      <c r="H1081" s="198">
        <v>0</v>
      </c>
    </row>
    <row r="1082" spans="1:8" ht="18" hidden="1" customHeight="1" outlineLevel="1">
      <c r="A1082" s="4" t="s">
        <v>349</v>
      </c>
      <c r="B1082" s="195"/>
      <c r="C1082" s="196">
        <v>0</v>
      </c>
      <c r="D1082" s="196">
        <v>0</v>
      </c>
      <c r="E1082" s="196">
        <v>0</v>
      </c>
      <c r="F1082" s="197">
        <v>0</v>
      </c>
      <c r="G1082" s="197">
        <v>0</v>
      </c>
      <c r="H1082" s="198">
        <v>0</v>
      </c>
    </row>
    <row r="1083" spans="1:8" ht="18" hidden="1" customHeight="1" outlineLevel="1">
      <c r="A1083" s="4" t="s">
        <v>222</v>
      </c>
      <c r="B1083" s="195"/>
      <c r="C1083" s="196">
        <v>2</v>
      </c>
      <c r="D1083" s="196">
        <v>1</v>
      </c>
      <c r="E1083" s="196">
        <v>0</v>
      </c>
      <c r="F1083" s="197">
        <v>88479</v>
      </c>
      <c r="G1083" s="197">
        <v>28701</v>
      </c>
      <c r="H1083" s="198">
        <v>0</v>
      </c>
    </row>
    <row r="1084" spans="1:8" ht="18" hidden="1" customHeight="1" outlineLevel="1">
      <c r="A1084" s="4" t="s">
        <v>223</v>
      </c>
      <c r="B1084" s="195"/>
      <c r="C1084" s="196">
        <v>0</v>
      </c>
      <c r="D1084" s="196">
        <v>0</v>
      </c>
      <c r="E1084" s="196">
        <v>0</v>
      </c>
      <c r="F1084" s="197">
        <v>0</v>
      </c>
      <c r="G1084" s="197">
        <v>0</v>
      </c>
      <c r="H1084" s="198">
        <v>0</v>
      </c>
    </row>
    <row r="1085" spans="1:8" ht="18" hidden="1" customHeight="1" outlineLevel="1">
      <c r="A1085" s="4" t="s">
        <v>224</v>
      </c>
      <c r="B1085" s="195"/>
      <c r="C1085" s="196">
        <v>0</v>
      </c>
      <c r="D1085" s="196">
        <v>0</v>
      </c>
      <c r="E1085" s="196">
        <v>0</v>
      </c>
      <c r="F1085" s="197">
        <v>0</v>
      </c>
      <c r="G1085" s="197">
        <v>0</v>
      </c>
      <c r="H1085" s="198">
        <v>0</v>
      </c>
    </row>
    <row r="1086" spans="1:8" ht="18" hidden="1" customHeight="1" outlineLevel="1">
      <c r="A1086" s="4" t="s">
        <v>225</v>
      </c>
      <c r="B1086" s="195"/>
      <c r="C1086" s="196">
        <v>0</v>
      </c>
      <c r="D1086" s="196">
        <v>0</v>
      </c>
      <c r="E1086" s="196">
        <v>0</v>
      </c>
      <c r="F1086" s="197">
        <v>0</v>
      </c>
      <c r="G1086" s="197">
        <v>0</v>
      </c>
      <c r="H1086" s="198">
        <v>0</v>
      </c>
    </row>
    <row r="1087" spans="1:8" ht="18" customHeight="1" collapsed="1">
      <c r="A1087" s="4"/>
      <c r="B1087" s="195" t="s">
        <v>393</v>
      </c>
      <c r="C1087" s="199">
        <f t="shared" ref="C1087:H1087" si="42">SUM(C1063:C1086)</f>
        <v>2</v>
      </c>
      <c r="D1087" s="199">
        <f t="shared" si="42"/>
        <v>1</v>
      </c>
      <c r="E1087" s="199">
        <f t="shared" si="42"/>
        <v>0</v>
      </c>
      <c r="F1087" s="200">
        <f t="shared" si="42"/>
        <v>88479</v>
      </c>
      <c r="G1087" s="200">
        <f t="shared" si="42"/>
        <v>28701</v>
      </c>
      <c r="H1087" s="201">
        <f t="shared" si="42"/>
        <v>0</v>
      </c>
    </row>
    <row r="1088" spans="1:8" ht="18" hidden="1" customHeight="1" outlineLevel="1">
      <c r="A1088" s="4" t="s">
        <v>272</v>
      </c>
      <c r="B1088" s="195"/>
      <c r="C1088" s="199">
        <v>0</v>
      </c>
      <c r="D1088" s="199">
        <v>0</v>
      </c>
      <c r="E1088" s="199">
        <v>0</v>
      </c>
      <c r="F1088" s="200">
        <v>0</v>
      </c>
      <c r="G1088" s="200">
        <v>0</v>
      </c>
      <c r="H1088" s="201">
        <v>0</v>
      </c>
    </row>
    <row r="1089" spans="1:8" ht="18" hidden="1" customHeight="1" outlineLevel="1">
      <c r="A1089" s="4" t="s">
        <v>203</v>
      </c>
      <c r="B1089" s="195"/>
      <c r="C1089" s="199">
        <v>0</v>
      </c>
      <c r="D1089" s="199">
        <v>0</v>
      </c>
      <c r="E1089" s="199">
        <v>0</v>
      </c>
      <c r="F1089" s="200">
        <v>0</v>
      </c>
      <c r="G1089" s="200">
        <v>0</v>
      </c>
      <c r="H1089" s="201">
        <v>0</v>
      </c>
    </row>
    <row r="1090" spans="1:8" ht="18" hidden="1" customHeight="1" outlineLevel="1">
      <c r="A1090" s="4" t="s">
        <v>204</v>
      </c>
      <c r="B1090" s="195"/>
      <c r="C1090" s="199">
        <v>0</v>
      </c>
      <c r="D1090" s="199">
        <v>0</v>
      </c>
      <c r="E1090" s="199">
        <v>0</v>
      </c>
      <c r="F1090" s="200">
        <v>0</v>
      </c>
      <c r="G1090" s="200">
        <v>0</v>
      </c>
      <c r="H1090" s="201">
        <v>0</v>
      </c>
    </row>
    <row r="1091" spans="1:8" ht="18" hidden="1" customHeight="1" outlineLevel="1">
      <c r="A1091" s="4" t="s">
        <v>205</v>
      </c>
      <c r="B1091" s="195"/>
      <c r="C1091" s="199">
        <v>0</v>
      </c>
      <c r="D1091" s="199">
        <v>0</v>
      </c>
      <c r="E1091" s="199">
        <v>0</v>
      </c>
      <c r="F1091" s="200">
        <v>0</v>
      </c>
      <c r="G1091" s="200">
        <v>0</v>
      </c>
      <c r="H1091" s="201">
        <v>0</v>
      </c>
    </row>
    <row r="1092" spans="1:8" ht="18" hidden="1" customHeight="1" outlineLevel="1">
      <c r="A1092" s="4" t="s">
        <v>206</v>
      </c>
      <c r="B1092" s="195"/>
      <c r="C1092" s="199">
        <v>0</v>
      </c>
      <c r="D1092" s="199">
        <v>0</v>
      </c>
      <c r="E1092" s="199">
        <v>0</v>
      </c>
      <c r="F1092" s="200">
        <v>0</v>
      </c>
      <c r="G1092" s="200">
        <v>0</v>
      </c>
      <c r="H1092" s="201">
        <v>0</v>
      </c>
    </row>
    <row r="1093" spans="1:8" ht="18" hidden="1" customHeight="1" outlineLevel="1">
      <c r="A1093" s="4" t="s">
        <v>207</v>
      </c>
      <c r="B1093" s="195"/>
      <c r="C1093" s="199">
        <v>0</v>
      </c>
      <c r="D1093" s="199">
        <v>0</v>
      </c>
      <c r="E1093" s="199">
        <v>0</v>
      </c>
      <c r="F1093" s="200">
        <v>0</v>
      </c>
      <c r="G1093" s="200">
        <v>0</v>
      </c>
      <c r="H1093" s="201">
        <v>0</v>
      </c>
    </row>
    <row r="1094" spans="1:8" ht="18" hidden="1" customHeight="1" outlineLevel="1">
      <c r="A1094" s="4" t="s">
        <v>208</v>
      </c>
      <c r="B1094" s="195"/>
      <c r="C1094" s="199">
        <v>0</v>
      </c>
      <c r="D1094" s="199">
        <v>0</v>
      </c>
      <c r="E1094" s="199">
        <v>0</v>
      </c>
      <c r="F1094" s="200">
        <v>0</v>
      </c>
      <c r="G1094" s="200">
        <v>0</v>
      </c>
      <c r="H1094" s="201">
        <v>0</v>
      </c>
    </row>
    <row r="1095" spans="1:8" ht="18" hidden="1" customHeight="1" outlineLevel="1">
      <c r="A1095" s="4" t="s">
        <v>209</v>
      </c>
      <c r="B1095" s="195"/>
      <c r="C1095" s="199">
        <v>0</v>
      </c>
      <c r="D1095" s="199">
        <v>0</v>
      </c>
      <c r="E1095" s="199">
        <v>0</v>
      </c>
      <c r="F1095" s="200">
        <v>0</v>
      </c>
      <c r="G1095" s="200">
        <v>0</v>
      </c>
      <c r="H1095" s="201">
        <v>0</v>
      </c>
    </row>
    <row r="1096" spans="1:8" ht="18" hidden="1" customHeight="1" outlineLevel="1">
      <c r="A1096" s="4" t="s">
        <v>210</v>
      </c>
      <c r="B1096" s="195"/>
      <c r="C1096" s="199">
        <v>0</v>
      </c>
      <c r="D1096" s="199">
        <v>0</v>
      </c>
      <c r="E1096" s="199">
        <v>0</v>
      </c>
      <c r="F1096" s="200">
        <v>0</v>
      </c>
      <c r="G1096" s="200">
        <v>0</v>
      </c>
      <c r="H1096" s="201">
        <v>0</v>
      </c>
    </row>
    <row r="1097" spans="1:8" ht="18" hidden="1" customHeight="1" outlineLevel="1">
      <c r="A1097" s="4" t="s">
        <v>211</v>
      </c>
      <c r="B1097" s="195"/>
      <c r="C1097" s="199">
        <v>0</v>
      </c>
      <c r="D1097" s="199">
        <v>0</v>
      </c>
      <c r="E1097" s="199">
        <v>0</v>
      </c>
      <c r="F1097" s="200">
        <v>0</v>
      </c>
      <c r="G1097" s="200">
        <v>0</v>
      </c>
      <c r="H1097" s="201">
        <v>0</v>
      </c>
    </row>
    <row r="1098" spans="1:8" ht="18" hidden="1" customHeight="1" outlineLevel="1">
      <c r="A1098" s="4" t="s">
        <v>212</v>
      </c>
      <c r="B1098" s="195"/>
      <c r="C1098" s="199">
        <v>0</v>
      </c>
      <c r="D1098" s="199">
        <v>0</v>
      </c>
      <c r="E1098" s="199">
        <v>0</v>
      </c>
      <c r="F1098" s="200">
        <v>0</v>
      </c>
      <c r="G1098" s="200">
        <v>0</v>
      </c>
      <c r="H1098" s="201">
        <v>0</v>
      </c>
    </row>
    <row r="1099" spans="1:8" ht="18" hidden="1" customHeight="1" outlineLevel="1">
      <c r="A1099" s="4" t="s">
        <v>213</v>
      </c>
      <c r="B1099" s="195"/>
      <c r="C1099" s="199">
        <v>0</v>
      </c>
      <c r="D1099" s="199">
        <v>0</v>
      </c>
      <c r="E1099" s="199">
        <v>0</v>
      </c>
      <c r="F1099" s="200">
        <v>0</v>
      </c>
      <c r="G1099" s="200">
        <v>0</v>
      </c>
      <c r="H1099" s="201">
        <v>0</v>
      </c>
    </row>
    <row r="1100" spans="1:8" ht="18" hidden="1" customHeight="1" outlineLevel="1">
      <c r="A1100" s="4" t="s">
        <v>214</v>
      </c>
      <c r="B1100" s="195"/>
      <c r="C1100" s="199">
        <v>0</v>
      </c>
      <c r="D1100" s="199">
        <v>0</v>
      </c>
      <c r="E1100" s="199">
        <v>0</v>
      </c>
      <c r="F1100" s="200">
        <v>0</v>
      </c>
      <c r="G1100" s="200">
        <v>0</v>
      </c>
      <c r="H1100" s="201">
        <v>0</v>
      </c>
    </row>
    <row r="1101" spans="1:8" ht="18" hidden="1" customHeight="1" outlineLevel="1">
      <c r="A1101" s="4" t="s">
        <v>348</v>
      </c>
      <c r="B1101" s="195"/>
      <c r="C1101" s="199">
        <v>0</v>
      </c>
      <c r="D1101" s="199">
        <v>0</v>
      </c>
      <c r="E1101" s="199">
        <v>0</v>
      </c>
      <c r="F1101" s="200">
        <v>0</v>
      </c>
      <c r="G1101" s="200">
        <v>0</v>
      </c>
      <c r="H1101" s="201">
        <v>0</v>
      </c>
    </row>
    <row r="1102" spans="1:8" ht="18" hidden="1" customHeight="1" outlineLevel="1">
      <c r="A1102" s="4" t="s">
        <v>216</v>
      </c>
      <c r="B1102" s="195"/>
      <c r="C1102" s="199">
        <v>0</v>
      </c>
      <c r="D1102" s="199">
        <v>0</v>
      </c>
      <c r="E1102" s="199">
        <v>0</v>
      </c>
      <c r="F1102" s="200">
        <v>0</v>
      </c>
      <c r="G1102" s="200">
        <v>0</v>
      </c>
      <c r="H1102" s="201">
        <v>0</v>
      </c>
    </row>
    <row r="1103" spans="1:8" ht="18" hidden="1" customHeight="1" outlineLevel="1">
      <c r="A1103" s="4" t="s">
        <v>217</v>
      </c>
      <c r="B1103" s="195"/>
      <c r="C1103" s="199">
        <v>0</v>
      </c>
      <c r="D1103" s="199">
        <v>0</v>
      </c>
      <c r="E1103" s="199">
        <v>0</v>
      </c>
      <c r="F1103" s="200">
        <v>0</v>
      </c>
      <c r="G1103" s="200">
        <v>0</v>
      </c>
      <c r="H1103" s="201">
        <v>0</v>
      </c>
    </row>
    <row r="1104" spans="1:8" ht="18" hidden="1" customHeight="1" outlineLevel="1">
      <c r="A1104" s="4" t="s">
        <v>218</v>
      </c>
      <c r="B1104" s="195"/>
      <c r="C1104" s="199">
        <v>0</v>
      </c>
      <c r="D1104" s="199">
        <v>0</v>
      </c>
      <c r="E1104" s="199">
        <v>0</v>
      </c>
      <c r="F1104" s="200">
        <v>0</v>
      </c>
      <c r="G1104" s="200">
        <v>0</v>
      </c>
      <c r="H1104" s="201">
        <v>0</v>
      </c>
    </row>
    <row r="1105" spans="1:8" ht="18" hidden="1" customHeight="1" outlineLevel="1">
      <c r="A1105" s="4" t="s">
        <v>219</v>
      </c>
      <c r="B1105" s="195"/>
      <c r="C1105" s="199">
        <v>0</v>
      </c>
      <c r="D1105" s="199">
        <v>0</v>
      </c>
      <c r="E1105" s="199">
        <v>0</v>
      </c>
      <c r="F1105" s="200">
        <v>0</v>
      </c>
      <c r="G1105" s="200">
        <v>0</v>
      </c>
      <c r="H1105" s="201">
        <v>0</v>
      </c>
    </row>
    <row r="1106" spans="1:8" ht="18" hidden="1" customHeight="1" outlineLevel="1">
      <c r="A1106" s="4" t="s">
        <v>220</v>
      </c>
      <c r="B1106" s="195"/>
      <c r="C1106" s="199">
        <v>0</v>
      </c>
      <c r="D1106" s="199">
        <v>0</v>
      </c>
      <c r="E1106" s="199">
        <v>0</v>
      </c>
      <c r="F1106" s="200">
        <v>0</v>
      </c>
      <c r="G1106" s="200">
        <v>0</v>
      </c>
      <c r="H1106" s="201">
        <v>0</v>
      </c>
    </row>
    <row r="1107" spans="1:8" ht="18" hidden="1" customHeight="1" outlineLevel="1">
      <c r="A1107" s="4" t="s">
        <v>349</v>
      </c>
      <c r="B1107" s="195"/>
      <c r="C1107" s="199">
        <v>0</v>
      </c>
      <c r="D1107" s="199">
        <v>0</v>
      </c>
      <c r="E1107" s="199">
        <v>0</v>
      </c>
      <c r="F1107" s="200">
        <v>0</v>
      </c>
      <c r="G1107" s="200">
        <v>0</v>
      </c>
      <c r="H1107" s="201">
        <v>0</v>
      </c>
    </row>
    <row r="1108" spans="1:8" ht="18" hidden="1" customHeight="1" outlineLevel="1">
      <c r="A1108" s="4" t="s">
        <v>222</v>
      </c>
      <c r="B1108" s="195"/>
      <c r="C1108" s="199">
        <v>0</v>
      </c>
      <c r="D1108" s="199">
        <v>0</v>
      </c>
      <c r="E1108" s="199">
        <v>0</v>
      </c>
      <c r="F1108" s="200">
        <v>0</v>
      </c>
      <c r="G1108" s="200">
        <v>0</v>
      </c>
      <c r="H1108" s="201">
        <v>0</v>
      </c>
    </row>
    <row r="1109" spans="1:8" ht="18" hidden="1" customHeight="1" outlineLevel="1">
      <c r="A1109" s="4" t="s">
        <v>223</v>
      </c>
      <c r="B1109" s="195"/>
      <c r="C1109" s="199">
        <v>0</v>
      </c>
      <c r="D1109" s="199">
        <v>0</v>
      </c>
      <c r="E1109" s="199">
        <v>0</v>
      </c>
      <c r="F1109" s="200">
        <v>0</v>
      </c>
      <c r="G1109" s="200">
        <v>0</v>
      </c>
      <c r="H1109" s="201">
        <v>0</v>
      </c>
    </row>
    <row r="1110" spans="1:8" ht="18" hidden="1" customHeight="1" outlineLevel="1">
      <c r="A1110" s="4" t="s">
        <v>224</v>
      </c>
      <c r="B1110" s="195"/>
      <c r="C1110" s="199">
        <v>0</v>
      </c>
      <c r="D1110" s="199">
        <v>0</v>
      </c>
      <c r="E1110" s="199">
        <v>0</v>
      </c>
      <c r="F1110" s="200">
        <v>0</v>
      </c>
      <c r="G1110" s="200">
        <v>0</v>
      </c>
      <c r="H1110" s="201">
        <v>0</v>
      </c>
    </row>
    <row r="1111" spans="1:8" ht="18" hidden="1" customHeight="1" outlineLevel="1">
      <c r="A1111" s="4" t="s">
        <v>225</v>
      </c>
      <c r="B1111" s="195"/>
      <c r="C1111" s="196">
        <v>0</v>
      </c>
      <c r="D1111" s="196">
        <v>0</v>
      </c>
      <c r="E1111" s="196">
        <v>0</v>
      </c>
      <c r="F1111" s="197">
        <v>0</v>
      </c>
      <c r="G1111" s="197">
        <v>0</v>
      </c>
      <c r="H1111" s="198">
        <v>0</v>
      </c>
    </row>
    <row r="1112" spans="1:8" ht="18" customHeight="1" collapsed="1">
      <c r="A1112" s="4"/>
      <c r="B1112" s="195" t="s">
        <v>394</v>
      </c>
      <c r="C1112" s="199">
        <f t="shared" ref="C1112:H1112" si="43">SUM(C1088:C1111)</f>
        <v>0</v>
      </c>
      <c r="D1112" s="199">
        <f t="shared" si="43"/>
        <v>0</v>
      </c>
      <c r="E1112" s="199">
        <f t="shared" si="43"/>
        <v>0</v>
      </c>
      <c r="F1112" s="200">
        <f t="shared" si="43"/>
        <v>0</v>
      </c>
      <c r="G1112" s="200">
        <f t="shared" si="43"/>
        <v>0</v>
      </c>
      <c r="H1112" s="201">
        <f t="shared" si="43"/>
        <v>0</v>
      </c>
    </row>
    <row r="1113" spans="1:8" ht="18" hidden="1" customHeight="1" outlineLevel="1">
      <c r="A1113" s="4" t="s">
        <v>272</v>
      </c>
      <c r="B1113" s="195"/>
      <c r="C1113" s="199">
        <v>0</v>
      </c>
      <c r="D1113" s="199">
        <v>0</v>
      </c>
      <c r="E1113" s="199">
        <v>0</v>
      </c>
      <c r="F1113" s="200">
        <v>0</v>
      </c>
      <c r="G1113" s="200">
        <v>0</v>
      </c>
      <c r="H1113" s="201">
        <v>0</v>
      </c>
    </row>
    <row r="1114" spans="1:8" ht="18" hidden="1" customHeight="1" outlineLevel="1">
      <c r="A1114" s="4" t="s">
        <v>203</v>
      </c>
      <c r="B1114" s="195"/>
      <c r="C1114" s="199">
        <v>0</v>
      </c>
      <c r="D1114" s="199">
        <v>0</v>
      </c>
      <c r="E1114" s="199">
        <v>0</v>
      </c>
      <c r="F1114" s="200">
        <v>0</v>
      </c>
      <c r="G1114" s="200">
        <v>0</v>
      </c>
      <c r="H1114" s="201">
        <v>0</v>
      </c>
    </row>
    <row r="1115" spans="1:8" ht="18" hidden="1" customHeight="1" outlineLevel="1">
      <c r="A1115" s="4" t="s">
        <v>204</v>
      </c>
      <c r="B1115" s="195"/>
      <c r="C1115" s="199">
        <v>0</v>
      </c>
      <c r="D1115" s="199">
        <v>0</v>
      </c>
      <c r="E1115" s="199">
        <v>0</v>
      </c>
      <c r="F1115" s="200">
        <v>0</v>
      </c>
      <c r="G1115" s="200">
        <v>0</v>
      </c>
      <c r="H1115" s="201">
        <v>0</v>
      </c>
    </row>
    <row r="1116" spans="1:8" ht="18" hidden="1" customHeight="1" outlineLevel="1">
      <c r="A1116" s="4" t="s">
        <v>205</v>
      </c>
      <c r="B1116" s="195"/>
      <c r="C1116" s="199">
        <v>0</v>
      </c>
      <c r="D1116" s="199">
        <v>0</v>
      </c>
      <c r="E1116" s="199">
        <v>0</v>
      </c>
      <c r="F1116" s="200">
        <v>0</v>
      </c>
      <c r="G1116" s="200">
        <v>0</v>
      </c>
      <c r="H1116" s="201">
        <v>0</v>
      </c>
    </row>
    <row r="1117" spans="1:8" ht="18" hidden="1" customHeight="1" outlineLevel="1">
      <c r="A1117" s="4" t="s">
        <v>206</v>
      </c>
      <c r="B1117" s="195"/>
      <c r="C1117" s="199">
        <v>0</v>
      </c>
      <c r="D1117" s="199">
        <v>0</v>
      </c>
      <c r="E1117" s="199">
        <v>0</v>
      </c>
      <c r="F1117" s="200">
        <v>0</v>
      </c>
      <c r="G1117" s="200">
        <v>0</v>
      </c>
      <c r="H1117" s="201">
        <v>0</v>
      </c>
    </row>
    <row r="1118" spans="1:8" ht="18" hidden="1" customHeight="1" outlineLevel="1">
      <c r="A1118" s="4" t="s">
        <v>207</v>
      </c>
      <c r="B1118" s="195"/>
      <c r="C1118" s="199">
        <v>0</v>
      </c>
      <c r="D1118" s="199">
        <v>0</v>
      </c>
      <c r="E1118" s="199">
        <v>0</v>
      </c>
      <c r="F1118" s="200">
        <v>0</v>
      </c>
      <c r="G1118" s="200">
        <v>0</v>
      </c>
      <c r="H1118" s="201">
        <v>0</v>
      </c>
    </row>
    <row r="1119" spans="1:8" ht="18" hidden="1" customHeight="1" outlineLevel="1">
      <c r="A1119" s="4" t="s">
        <v>208</v>
      </c>
      <c r="B1119" s="195"/>
      <c r="C1119" s="199">
        <v>0</v>
      </c>
      <c r="D1119" s="199">
        <v>0</v>
      </c>
      <c r="E1119" s="199">
        <v>0</v>
      </c>
      <c r="F1119" s="200">
        <v>0</v>
      </c>
      <c r="G1119" s="200">
        <v>0</v>
      </c>
      <c r="H1119" s="201">
        <v>0</v>
      </c>
    </row>
    <row r="1120" spans="1:8" ht="18" hidden="1" customHeight="1" outlineLevel="1">
      <c r="A1120" s="4" t="s">
        <v>209</v>
      </c>
      <c r="B1120" s="195"/>
      <c r="C1120" s="199">
        <v>0</v>
      </c>
      <c r="D1120" s="199">
        <v>0</v>
      </c>
      <c r="E1120" s="199">
        <v>0</v>
      </c>
      <c r="F1120" s="200">
        <v>0</v>
      </c>
      <c r="G1120" s="200">
        <v>0</v>
      </c>
      <c r="H1120" s="201">
        <v>0</v>
      </c>
    </row>
    <row r="1121" spans="1:8" ht="18" hidden="1" customHeight="1" outlineLevel="1">
      <c r="A1121" s="4" t="s">
        <v>210</v>
      </c>
      <c r="B1121" s="195"/>
      <c r="C1121" s="199">
        <v>0</v>
      </c>
      <c r="D1121" s="199">
        <v>0</v>
      </c>
      <c r="E1121" s="199">
        <v>0</v>
      </c>
      <c r="F1121" s="200">
        <v>0</v>
      </c>
      <c r="G1121" s="200">
        <v>0</v>
      </c>
      <c r="H1121" s="201">
        <v>0</v>
      </c>
    </row>
    <row r="1122" spans="1:8" ht="18" hidden="1" customHeight="1" outlineLevel="1">
      <c r="A1122" s="4" t="s">
        <v>211</v>
      </c>
      <c r="B1122" s="195"/>
      <c r="C1122" s="199">
        <v>0</v>
      </c>
      <c r="D1122" s="199">
        <v>1</v>
      </c>
      <c r="E1122" s="199">
        <v>0</v>
      </c>
      <c r="F1122" s="200">
        <v>93053</v>
      </c>
      <c r="G1122" s="200">
        <v>16727.849999999999</v>
      </c>
      <c r="H1122" s="201">
        <v>0</v>
      </c>
    </row>
    <row r="1123" spans="1:8" ht="18" hidden="1" customHeight="1" outlineLevel="1">
      <c r="A1123" s="4" t="s">
        <v>212</v>
      </c>
      <c r="B1123" s="195"/>
      <c r="C1123" s="199">
        <v>0</v>
      </c>
      <c r="D1123" s="199">
        <v>0</v>
      </c>
      <c r="E1123" s="199">
        <v>0</v>
      </c>
      <c r="F1123" s="200">
        <v>0</v>
      </c>
      <c r="G1123" s="200">
        <v>0</v>
      </c>
      <c r="H1123" s="201">
        <v>0</v>
      </c>
    </row>
    <row r="1124" spans="1:8" ht="18" hidden="1" customHeight="1" outlineLevel="1">
      <c r="A1124" s="4" t="s">
        <v>213</v>
      </c>
      <c r="B1124" s="195"/>
      <c r="C1124" s="199">
        <v>0</v>
      </c>
      <c r="D1124" s="199">
        <v>0</v>
      </c>
      <c r="E1124" s="199">
        <v>0</v>
      </c>
      <c r="F1124" s="200">
        <v>0</v>
      </c>
      <c r="G1124" s="200">
        <v>0</v>
      </c>
      <c r="H1124" s="201">
        <v>0</v>
      </c>
    </row>
    <row r="1125" spans="1:8" ht="18" hidden="1" customHeight="1" outlineLevel="1">
      <c r="A1125" s="4" t="s">
        <v>214</v>
      </c>
      <c r="B1125" s="195"/>
      <c r="C1125" s="199">
        <v>0</v>
      </c>
      <c r="D1125" s="199">
        <v>0</v>
      </c>
      <c r="E1125" s="199">
        <v>0</v>
      </c>
      <c r="F1125" s="200">
        <v>0</v>
      </c>
      <c r="G1125" s="200">
        <v>0</v>
      </c>
      <c r="H1125" s="201">
        <v>0</v>
      </c>
    </row>
    <row r="1126" spans="1:8" ht="18" hidden="1" customHeight="1" outlineLevel="1">
      <c r="A1126" s="4" t="s">
        <v>348</v>
      </c>
      <c r="B1126" s="195"/>
      <c r="C1126" s="199">
        <v>0</v>
      </c>
      <c r="D1126" s="199">
        <v>0</v>
      </c>
      <c r="E1126" s="199">
        <v>0</v>
      </c>
      <c r="F1126" s="200">
        <v>0</v>
      </c>
      <c r="G1126" s="200">
        <v>0</v>
      </c>
      <c r="H1126" s="201">
        <v>0</v>
      </c>
    </row>
    <row r="1127" spans="1:8" ht="18" hidden="1" customHeight="1" outlineLevel="1">
      <c r="A1127" s="4" t="s">
        <v>216</v>
      </c>
      <c r="B1127" s="195"/>
      <c r="C1127" s="199">
        <v>0</v>
      </c>
      <c r="D1127" s="199">
        <v>0</v>
      </c>
      <c r="E1127" s="199">
        <v>0</v>
      </c>
      <c r="F1127" s="200">
        <v>0</v>
      </c>
      <c r="G1127" s="200">
        <v>0</v>
      </c>
      <c r="H1127" s="201">
        <v>0</v>
      </c>
    </row>
    <row r="1128" spans="1:8" ht="18" hidden="1" customHeight="1" outlineLevel="1">
      <c r="A1128" s="4" t="s">
        <v>217</v>
      </c>
      <c r="B1128" s="195"/>
      <c r="C1128" s="199">
        <v>0</v>
      </c>
      <c r="D1128" s="199">
        <v>0</v>
      </c>
      <c r="E1128" s="199">
        <v>0</v>
      </c>
      <c r="F1128" s="200">
        <v>0</v>
      </c>
      <c r="G1128" s="200">
        <v>0</v>
      </c>
      <c r="H1128" s="201">
        <v>0</v>
      </c>
    </row>
    <row r="1129" spans="1:8" ht="18" hidden="1" customHeight="1" outlineLevel="1">
      <c r="A1129" s="4" t="s">
        <v>218</v>
      </c>
      <c r="B1129" s="195"/>
      <c r="C1129" s="199">
        <v>0</v>
      </c>
      <c r="D1129" s="199">
        <v>0</v>
      </c>
      <c r="E1129" s="199">
        <v>0</v>
      </c>
      <c r="F1129" s="200">
        <v>0</v>
      </c>
      <c r="G1129" s="200">
        <v>0</v>
      </c>
      <c r="H1129" s="201">
        <v>0</v>
      </c>
    </row>
    <row r="1130" spans="1:8" ht="18" hidden="1" customHeight="1" outlineLevel="1">
      <c r="A1130" s="4" t="s">
        <v>219</v>
      </c>
      <c r="B1130" s="195"/>
      <c r="C1130" s="199">
        <v>0</v>
      </c>
      <c r="D1130" s="199">
        <v>0</v>
      </c>
      <c r="E1130" s="199">
        <v>0</v>
      </c>
      <c r="F1130" s="200">
        <v>0</v>
      </c>
      <c r="G1130" s="200">
        <v>0</v>
      </c>
      <c r="H1130" s="201">
        <v>0</v>
      </c>
    </row>
    <row r="1131" spans="1:8" ht="18" hidden="1" customHeight="1" outlineLevel="1">
      <c r="A1131" s="4" t="s">
        <v>220</v>
      </c>
      <c r="B1131" s="195"/>
      <c r="C1131" s="199">
        <v>0</v>
      </c>
      <c r="D1131" s="199">
        <v>0</v>
      </c>
      <c r="E1131" s="199">
        <v>0</v>
      </c>
      <c r="F1131" s="200">
        <v>0</v>
      </c>
      <c r="G1131" s="200">
        <v>0</v>
      </c>
      <c r="H1131" s="201">
        <v>0</v>
      </c>
    </row>
    <row r="1132" spans="1:8" ht="18" hidden="1" customHeight="1" outlineLevel="1">
      <c r="A1132" s="4" t="s">
        <v>349</v>
      </c>
      <c r="B1132" s="195"/>
      <c r="C1132" s="199">
        <v>0</v>
      </c>
      <c r="D1132" s="199">
        <v>0</v>
      </c>
      <c r="E1132" s="199">
        <v>0</v>
      </c>
      <c r="F1132" s="200">
        <v>0</v>
      </c>
      <c r="G1132" s="200">
        <v>0</v>
      </c>
      <c r="H1132" s="201">
        <v>0</v>
      </c>
    </row>
    <row r="1133" spans="1:8" ht="18" hidden="1" customHeight="1" outlineLevel="1">
      <c r="A1133" s="4" t="s">
        <v>222</v>
      </c>
      <c r="B1133" s="195"/>
      <c r="C1133" s="199">
        <v>0</v>
      </c>
      <c r="D1133" s="199">
        <v>0</v>
      </c>
      <c r="E1133" s="199">
        <v>0</v>
      </c>
      <c r="F1133" s="200">
        <v>0</v>
      </c>
      <c r="G1133" s="200">
        <v>0</v>
      </c>
      <c r="H1133" s="201">
        <v>0</v>
      </c>
    </row>
    <row r="1134" spans="1:8" ht="18" hidden="1" customHeight="1" outlineLevel="1">
      <c r="A1134" s="4" t="s">
        <v>223</v>
      </c>
      <c r="B1134" s="195"/>
      <c r="C1134" s="199">
        <v>0</v>
      </c>
      <c r="D1134" s="199">
        <v>0</v>
      </c>
      <c r="E1134" s="199">
        <v>0</v>
      </c>
      <c r="F1134" s="200">
        <v>0</v>
      </c>
      <c r="G1134" s="200">
        <v>0</v>
      </c>
      <c r="H1134" s="201">
        <v>0</v>
      </c>
    </row>
    <row r="1135" spans="1:8" ht="18" hidden="1" customHeight="1" outlineLevel="1">
      <c r="A1135" s="4" t="s">
        <v>224</v>
      </c>
      <c r="B1135" s="195"/>
      <c r="C1135" s="199">
        <v>0</v>
      </c>
      <c r="D1135" s="199">
        <v>0</v>
      </c>
      <c r="E1135" s="199">
        <v>0</v>
      </c>
      <c r="F1135" s="200">
        <v>0</v>
      </c>
      <c r="G1135" s="200">
        <v>0</v>
      </c>
      <c r="H1135" s="201">
        <v>0</v>
      </c>
    </row>
    <row r="1136" spans="1:8" ht="18" hidden="1" customHeight="1" outlineLevel="1">
      <c r="A1136" s="4" t="s">
        <v>225</v>
      </c>
      <c r="B1136" s="195"/>
      <c r="C1136" s="199">
        <v>0</v>
      </c>
      <c r="D1136" s="199">
        <v>0</v>
      </c>
      <c r="E1136" s="199">
        <v>0</v>
      </c>
      <c r="F1136" s="200">
        <v>0</v>
      </c>
      <c r="G1136" s="200">
        <v>0</v>
      </c>
      <c r="H1136" s="201">
        <v>0</v>
      </c>
    </row>
    <row r="1137" spans="1:8" ht="18" customHeight="1" collapsed="1">
      <c r="A1137" s="4"/>
      <c r="B1137" s="195" t="s">
        <v>395</v>
      </c>
      <c r="C1137" s="199">
        <f t="shared" ref="C1137:H1137" si="44">SUM(C1113:C1136)</f>
        <v>0</v>
      </c>
      <c r="D1137" s="199">
        <f t="shared" si="44"/>
        <v>1</v>
      </c>
      <c r="E1137" s="199">
        <f t="shared" si="44"/>
        <v>0</v>
      </c>
      <c r="F1137" s="200">
        <f t="shared" si="44"/>
        <v>93053</v>
      </c>
      <c r="G1137" s="200">
        <f t="shared" si="44"/>
        <v>16727.849999999999</v>
      </c>
      <c r="H1137" s="201">
        <f t="shared" si="44"/>
        <v>0</v>
      </c>
    </row>
    <row r="1138" spans="1:8" ht="18" hidden="1" customHeight="1" outlineLevel="1">
      <c r="A1138" s="4" t="s">
        <v>272</v>
      </c>
      <c r="B1138" s="195"/>
      <c r="C1138" s="199">
        <v>0</v>
      </c>
      <c r="D1138" s="199">
        <v>0</v>
      </c>
      <c r="E1138" s="199">
        <v>0</v>
      </c>
      <c r="F1138" s="200">
        <v>0</v>
      </c>
      <c r="G1138" s="200">
        <v>0</v>
      </c>
      <c r="H1138" s="201">
        <v>0</v>
      </c>
    </row>
    <row r="1139" spans="1:8" ht="18" hidden="1" customHeight="1" outlineLevel="1">
      <c r="A1139" s="4" t="s">
        <v>203</v>
      </c>
      <c r="B1139" s="195"/>
      <c r="C1139" s="199">
        <v>0</v>
      </c>
      <c r="D1139" s="199">
        <v>0</v>
      </c>
      <c r="E1139" s="199">
        <v>0</v>
      </c>
      <c r="F1139" s="200">
        <v>0</v>
      </c>
      <c r="G1139" s="200">
        <v>0</v>
      </c>
      <c r="H1139" s="201">
        <v>0</v>
      </c>
    </row>
    <row r="1140" spans="1:8" ht="18" hidden="1" customHeight="1" outlineLevel="1">
      <c r="A1140" s="4" t="s">
        <v>204</v>
      </c>
      <c r="B1140" s="195"/>
      <c r="C1140" s="199">
        <v>0</v>
      </c>
      <c r="D1140" s="199">
        <v>0</v>
      </c>
      <c r="E1140" s="199">
        <v>0</v>
      </c>
      <c r="F1140" s="200">
        <v>0</v>
      </c>
      <c r="G1140" s="200">
        <v>0</v>
      </c>
      <c r="H1140" s="201">
        <v>0</v>
      </c>
    </row>
    <row r="1141" spans="1:8" ht="18" hidden="1" customHeight="1" outlineLevel="1">
      <c r="A1141" s="4" t="s">
        <v>205</v>
      </c>
      <c r="B1141" s="195"/>
      <c r="C1141" s="199">
        <v>0</v>
      </c>
      <c r="D1141" s="199">
        <v>0</v>
      </c>
      <c r="E1141" s="199">
        <v>0</v>
      </c>
      <c r="F1141" s="200">
        <v>0</v>
      </c>
      <c r="G1141" s="200">
        <v>0</v>
      </c>
      <c r="H1141" s="201">
        <v>0</v>
      </c>
    </row>
    <row r="1142" spans="1:8" ht="18" hidden="1" customHeight="1" outlineLevel="1">
      <c r="A1142" s="4" t="s">
        <v>206</v>
      </c>
      <c r="B1142" s="195"/>
      <c r="C1142" s="199">
        <v>0</v>
      </c>
      <c r="D1142" s="199">
        <v>0</v>
      </c>
      <c r="E1142" s="199">
        <v>0</v>
      </c>
      <c r="F1142" s="200">
        <v>0</v>
      </c>
      <c r="G1142" s="200">
        <v>0</v>
      </c>
      <c r="H1142" s="201">
        <v>0</v>
      </c>
    </row>
    <row r="1143" spans="1:8" ht="18" hidden="1" customHeight="1" outlineLevel="1">
      <c r="A1143" s="4" t="s">
        <v>207</v>
      </c>
      <c r="B1143" s="195"/>
      <c r="C1143" s="199">
        <v>0</v>
      </c>
      <c r="D1143" s="199">
        <v>0</v>
      </c>
      <c r="E1143" s="199">
        <v>0</v>
      </c>
      <c r="F1143" s="200">
        <v>0</v>
      </c>
      <c r="G1143" s="200">
        <v>0</v>
      </c>
      <c r="H1143" s="201">
        <v>0</v>
      </c>
    </row>
    <row r="1144" spans="1:8" ht="18" hidden="1" customHeight="1" outlineLevel="1">
      <c r="A1144" s="4" t="s">
        <v>208</v>
      </c>
      <c r="B1144" s="195"/>
      <c r="C1144" s="199">
        <v>0</v>
      </c>
      <c r="D1144" s="199">
        <v>0</v>
      </c>
      <c r="E1144" s="199">
        <v>0</v>
      </c>
      <c r="F1144" s="200">
        <v>0</v>
      </c>
      <c r="G1144" s="200">
        <v>0</v>
      </c>
      <c r="H1144" s="201">
        <v>0</v>
      </c>
    </row>
    <row r="1145" spans="1:8" ht="18" hidden="1" customHeight="1" outlineLevel="1">
      <c r="A1145" s="4" t="s">
        <v>209</v>
      </c>
      <c r="B1145" s="195"/>
      <c r="C1145" s="199">
        <v>0</v>
      </c>
      <c r="D1145" s="199">
        <v>0</v>
      </c>
      <c r="E1145" s="199">
        <v>0</v>
      </c>
      <c r="F1145" s="200">
        <v>0</v>
      </c>
      <c r="G1145" s="200">
        <v>0</v>
      </c>
      <c r="H1145" s="201">
        <v>0</v>
      </c>
    </row>
    <row r="1146" spans="1:8" ht="18" hidden="1" customHeight="1" outlineLevel="1">
      <c r="A1146" s="4" t="s">
        <v>210</v>
      </c>
      <c r="B1146" s="195"/>
      <c r="C1146" s="199">
        <v>0</v>
      </c>
      <c r="D1146" s="199">
        <v>0</v>
      </c>
      <c r="E1146" s="199">
        <v>0</v>
      </c>
      <c r="F1146" s="200">
        <v>0</v>
      </c>
      <c r="G1146" s="200">
        <v>0</v>
      </c>
      <c r="H1146" s="201">
        <v>0</v>
      </c>
    </row>
    <row r="1147" spans="1:8" ht="18" hidden="1" customHeight="1" outlineLevel="1">
      <c r="A1147" s="4" t="s">
        <v>211</v>
      </c>
      <c r="B1147" s="195"/>
      <c r="C1147" s="199">
        <v>0</v>
      </c>
      <c r="D1147" s="199">
        <v>0</v>
      </c>
      <c r="E1147" s="199">
        <v>0</v>
      </c>
      <c r="F1147" s="200">
        <v>0</v>
      </c>
      <c r="G1147" s="200">
        <v>0</v>
      </c>
      <c r="H1147" s="201">
        <v>0</v>
      </c>
    </row>
    <row r="1148" spans="1:8" ht="18" hidden="1" customHeight="1" outlineLevel="1">
      <c r="A1148" s="4" t="s">
        <v>212</v>
      </c>
      <c r="B1148" s="195"/>
      <c r="C1148" s="199">
        <v>0</v>
      </c>
      <c r="D1148" s="199">
        <v>0</v>
      </c>
      <c r="E1148" s="199">
        <v>0</v>
      </c>
      <c r="F1148" s="200">
        <v>0</v>
      </c>
      <c r="G1148" s="200">
        <v>0</v>
      </c>
      <c r="H1148" s="201">
        <v>0</v>
      </c>
    </row>
    <row r="1149" spans="1:8" ht="18" hidden="1" customHeight="1" outlineLevel="1">
      <c r="A1149" s="4" t="s">
        <v>213</v>
      </c>
      <c r="B1149" s="195"/>
      <c r="C1149" s="199">
        <v>0</v>
      </c>
      <c r="D1149" s="199">
        <v>0</v>
      </c>
      <c r="E1149" s="199">
        <v>0</v>
      </c>
      <c r="F1149" s="200">
        <v>0</v>
      </c>
      <c r="G1149" s="200">
        <v>0</v>
      </c>
      <c r="H1149" s="201">
        <v>0</v>
      </c>
    </row>
    <row r="1150" spans="1:8" ht="3" hidden="1" customHeight="1" outlineLevel="1">
      <c r="A1150" s="4" t="s">
        <v>214</v>
      </c>
      <c r="B1150" s="195"/>
      <c r="C1150" s="199">
        <v>0</v>
      </c>
      <c r="D1150" s="199">
        <v>0</v>
      </c>
      <c r="E1150" s="199">
        <v>0</v>
      </c>
      <c r="F1150" s="200">
        <v>0</v>
      </c>
      <c r="G1150" s="200">
        <v>0</v>
      </c>
      <c r="H1150" s="201">
        <v>0</v>
      </c>
    </row>
    <row r="1151" spans="1:8" ht="18" hidden="1" customHeight="1" outlineLevel="1">
      <c r="A1151" s="4" t="s">
        <v>348</v>
      </c>
      <c r="B1151" s="195"/>
      <c r="C1151" s="199">
        <v>0</v>
      </c>
      <c r="D1151" s="199">
        <v>0</v>
      </c>
      <c r="E1151" s="199">
        <v>0</v>
      </c>
      <c r="F1151" s="200">
        <v>0</v>
      </c>
      <c r="G1151" s="200">
        <v>0</v>
      </c>
      <c r="H1151" s="201">
        <v>0</v>
      </c>
    </row>
    <row r="1152" spans="1:8" ht="18" hidden="1" customHeight="1" outlineLevel="1">
      <c r="A1152" s="4" t="s">
        <v>216</v>
      </c>
      <c r="B1152" s="195"/>
      <c r="C1152" s="199">
        <v>0</v>
      </c>
      <c r="D1152" s="199">
        <v>0</v>
      </c>
      <c r="E1152" s="199">
        <v>0</v>
      </c>
      <c r="F1152" s="200">
        <v>0</v>
      </c>
      <c r="G1152" s="200">
        <v>0</v>
      </c>
      <c r="H1152" s="201">
        <v>0</v>
      </c>
    </row>
    <row r="1153" spans="1:8" ht="18" hidden="1" customHeight="1" outlineLevel="1">
      <c r="A1153" s="4" t="s">
        <v>217</v>
      </c>
      <c r="B1153" s="195"/>
      <c r="C1153" s="199">
        <v>0</v>
      </c>
      <c r="D1153" s="199">
        <v>0</v>
      </c>
      <c r="E1153" s="199">
        <v>0</v>
      </c>
      <c r="F1153" s="200">
        <v>0</v>
      </c>
      <c r="G1153" s="200">
        <v>0</v>
      </c>
      <c r="H1153" s="201">
        <v>0</v>
      </c>
    </row>
    <row r="1154" spans="1:8" ht="18" hidden="1" customHeight="1" outlineLevel="1">
      <c r="A1154" s="4" t="s">
        <v>218</v>
      </c>
      <c r="B1154" s="195"/>
      <c r="C1154" s="199">
        <v>0</v>
      </c>
      <c r="D1154" s="199">
        <v>0</v>
      </c>
      <c r="E1154" s="199">
        <v>0</v>
      </c>
      <c r="F1154" s="200">
        <v>0</v>
      </c>
      <c r="G1154" s="200">
        <v>0</v>
      </c>
      <c r="H1154" s="201">
        <v>0</v>
      </c>
    </row>
    <row r="1155" spans="1:8" ht="18" hidden="1" customHeight="1" outlineLevel="1">
      <c r="A1155" s="4" t="s">
        <v>219</v>
      </c>
      <c r="B1155" s="195"/>
      <c r="C1155" s="199">
        <v>0</v>
      </c>
      <c r="D1155" s="199">
        <v>0</v>
      </c>
      <c r="E1155" s="199">
        <v>0</v>
      </c>
      <c r="F1155" s="200">
        <v>0</v>
      </c>
      <c r="G1155" s="200">
        <v>0</v>
      </c>
      <c r="H1155" s="201">
        <v>0</v>
      </c>
    </row>
    <row r="1156" spans="1:8" ht="18" hidden="1" customHeight="1" outlineLevel="1">
      <c r="A1156" s="4" t="s">
        <v>220</v>
      </c>
      <c r="B1156" s="195"/>
      <c r="C1156" s="199">
        <v>0</v>
      </c>
      <c r="D1156" s="199">
        <v>0</v>
      </c>
      <c r="E1156" s="199">
        <v>0</v>
      </c>
      <c r="F1156" s="200">
        <v>0</v>
      </c>
      <c r="G1156" s="200">
        <v>0</v>
      </c>
      <c r="H1156" s="201">
        <v>0</v>
      </c>
    </row>
    <row r="1157" spans="1:8" ht="18" hidden="1" customHeight="1" outlineLevel="1">
      <c r="A1157" s="4" t="s">
        <v>349</v>
      </c>
      <c r="B1157" s="195"/>
      <c r="C1157" s="199">
        <v>0</v>
      </c>
      <c r="D1157" s="199">
        <v>0</v>
      </c>
      <c r="E1157" s="199">
        <v>0</v>
      </c>
      <c r="F1157" s="200">
        <v>0</v>
      </c>
      <c r="G1157" s="200">
        <v>0</v>
      </c>
      <c r="H1157" s="201">
        <v>0</v>
      </c>
    </row>
    <row r="1158" spans="1:8" ht="18" hidden="1" customHeight="1" outlineLevel="1">
      <c r="A1158" s="4" t="s">
        <v>222</v>
      </c>
      <c r="B1158" s="195"/>
      <c r="C1158" s="199">
        <v>0</v>
      </c>
      <c r="D1158" s="199">
        <v>0</v>
      </c>
      <c r="E1158" s="199">
        <v>0</v>
      </c>
      <c r="F1158" s="200">
        <v>0</v>
      </c>
      <c r="G1158" s="200">
        <v>0</v>
      </c>
      <c r="H1158" s="201">
        <v>0</v>
      </c>
    </row>
    <row r="1159" spans="1:8" ht="18" hidden="1" customHeight="1" outlineLevel="1">
      <c r="A1159" s="4" t="s">
        <v>223</v>
      </c>
      <c r="B1159" s="195"/>
      <c r="C1159" s="199">
        <v>0</v>
      </c>
      <c r="D1159" s="199">
        <v>0</v>
      </c>
      <c r="E1159" s="199">
        <v>0</v>
      </c>
      <c r="F1159" s="200">
        <v>0</v>
      </c>
      <c r="G1159" s="200">
        <v>0</v>
      </c>
      <c r="H1159" s="201">
        <v>0</v>
      </c>
    </row>
    <row r="1160" spans="1:8" ht="18" hidden="1" customHeight="1" outlineLevel="1">
      <c r="A1160" s="4" t="s">
        <v>224</v>
      </c>
      <c r="B1160" s="195"/>
      <c r="C1160" s="199">
        <v>0</v>
      </c>
      <c r="D1160" s="199">
        <v>0</v>
      </c>
      <c r="E1160" s="199">
        <v>0</v>
      </c>
      <c r="F1160" s="200">
        <v>0</v>
      </c>
      <c r="G1160" s="200">
        <v>0</v>
      </c>
      <c r="H1160" s="201">
        <v>0</v>
      </c>
    </row>
    <row r="1161" spans="1:8" ht="18" hidden="1" customHeight="1" outlineLevel="1">
      <c r="A1161" s="4" t="s">
        <v>225</v>
      </c>
      <c r="B1161" s="195"/>
      <c r="C1161" s="196">
        <v>0</v>
      </c>
      <c r="D1161" s="196">
        <v>0</v>
      </c>
      <c r="E1161" s="196">
        <v>0</v>
      </c>
      <c r="F1161" s="197">
        <v>0</v>
      </c>
      <c r="G1161" s="197">
        <v>0</v>
      </c>
      <c r="H1161" s="198">
        <v>0</v>
      </c>
    </row>
    <row r="1162" spans="1:8" ht="18" customHeight="1" collapsed="1">
      <c r="A1162" s="4"/>
      <c r="B1162" s="195" t="s">
        <v>396</v>
      </c>
      <c r="C1162" s="199">
        <f t="shared" ref="C1162:H1162" si="45">SUM(C1138:C1161)</f>
        <v>0</v>
      </c>
      <c r="D1162" s="199">
        <f t="shared" si="45"/>
        <v>0</v>
      </c>
      <c r="E1162" s="199">
        <f t="shared" si="45"/>
        <v>0</v>
      </c>
      <c r="F1162" s="200">
        <f t="shared" si="45"/>
        <v>0</v>
      </c>
      <c r="G1162" s="200">
        <f t="shared" si="45"/>
        <v>0</v>
      </c>
      <c r="H1162" s="201">
        <f t="shared" si="45"/>
        <v>0</v>
      </c>
    </row>
    <row r="1163" spans="1:8" ht="18" hidden="1" customHeight="1" outlineLevel="1">
      <c r="A1163" s="4" t="s">
        <v>272</v>
      </c>
      <c r="B1163" s="195"/>
      <c r="C1163" s="196">
        <v>0</v>
      </c>
      <c r="D1163" s="196">
        <v>0</v>
      </c>
      <c r="E1163" s="196">
        <v>0</v>
      </c>
      <c r="F1163" s="197">
        <v>0</v>
      </c>
      <c r="G1163" s="197">
        <v>0</v>
      </c>
      <c r="H1163" s="198">
        <v>0</v>
      </c>
    </row>
    <row r="1164" spans="1:8" ht="18" hidden="1" customHeight="1" outlineLevel="1">
      <c r="A1164" s="4" t="s">
        <v>203</v>
      </c>
      <c r="B1164" s="195"/>
      <c r="C1164" s="196">
        <v>0</v>
      </c>
      <c r="D1164" s="196">
        <v>0</v>
      </c>
      <c r="E1164" s="196">
        <v>0</v>
      </c>
      <c r="F1164" s="197">
        <v>0</v>
      </c>
      <c r="G1164" s="197">
        <v>0</v>
      </c>
      <c r="H1164" s="198">
        <v>0</v>
      </c>
    </row>
    <row r="1165" spans="1:8" ht="18" hidden="1" customHeight="1" outlineLevel="1">
      <c r="A1165" s="4" t="s">
        <v>204</v>
      </c>
      <c r="B1165" s="195"/>
      <c r="C1165" s="196">
        <v>3</v>
      </c>
      <c r="D1165" s="196">
        <v>3</v>
      </c>
      <c r="E1165" s="196">
        <v>0</v>
      </c>
      <c r="F1165" s="197">
        <v>1000</v>
      </c>
      <c r="G1165" s="197">
        <v>28723.82</v>
      </c>
      <c r="H1165" s="198">
        <v>0</v>
      </c>
    </row>
    <row r="1166" spans="1:8" ht="18" hidden="1" customHeight="1" outlineLevel="1">
      <c r="A1166" s="4" t="s">
        <v>205</v>
      </c>
      <c r="B1166" s="195"/>
      <c r="C1166" s="196">
        <v>0</v>
      </c>
      <c r="D1166" s="196">
        <v>0</v>
      </c>
      <c r="E1166" s="196">
        <v>0</v>
      </c>
      <c r="F1166" s="197">
        <v>0</v>
      </c>
      <c r="G1166" s="197">
        <v>0</v>
      </c>
      <c r="H1166" s="198">
        <v>0</v>
      </c>
    </row>
    <row r="1167" spans="1:8" ht="18" hidden="1" customHeight="1" outlineLevel="1">
      <c r="A1167" s="4" t="s">
        <v>206</v>
      </c>
      <c r="B1167" s="195"/>
      <c r="C1167" s="196">
        <v>0</v>
      </c>
      <c r="D1167" s="196">
        <v>0</v>
      </c>
      <c r="E1167" s="196">
        <v>0</v>
      </c>
      <c r="F1167" s="197">
        <v>0</v>
      </c>
      <c r="G1167" s="197">
        <v>0</v>
      </c>
      <c r="H1167" s="198">
        <v>0</v>
      </c>
    </row>
    <row r="1168" spans="1:8" ht="18" hidden="1" customHeight="1" outlineLevel="1">
      <c r="A1168" s="4" t="s">
        <v>207</v>
      </c>
      <c r="B1168" s="195"/>
      <c r="C1168" s="196">
        <v>0</v>
      </c>
      <c r="D1168" s="196">
        <v>0</v>
      </c>
      <c r="E1168" s="196">
        <v>0</v>
      </c>
      <c r="F1168" s="197">
        <v>0</v>
      </c>
      <c r="G1168" s="197">
        <v>0</v>
      </c>
      <c r="H1168" s="198">
        <v>0</v>
      </c>
    </row>
    <row r="1169" spans="1:8" ht="18" hidden="1" customHeight="1" outlineLevel="1">
      <c r="A1169" s="4" t="s">
        <v>208</v>
      </c>
      <c r="B1169" s="195"/>
      <c r="C1169" s="196">
        <v>0</v>
      </c>
      <c r="D1169" s="196">
        <v>0</v>
      </c>
      <c r="E1169" s="196">
        <v>0</v>
      </c>
      <c r="F1169" s="197">
        <v>0</v>
      </c>
      <c r="G1169" s="197">
        <v>0</v>
      </c>
      <c r="H1169" s="198">
        <v>0</v>
      </c>
    </row>
    <row r="1170" spans="1:8" ht="18" hidden="1" customHeight="1" outlineLevel="1">
      <c r="A1170" s="4" t="s">
        <v>209</v>
      </c>
      <c r="B1170" s="195"/>
      <c r="C1170" s="196">
        <v>0</v>
      </c>
      <c r="D1170" s="196">
        <v>0</v>
      </c>
      <c r="E1170" s="196">
        <v>0</v>
      </c>
      <c r="F1170" s="197">
        <v>0</v>
      </c>
      <c r="G1170" s="197">
        <v>0</v>
      </c>
      <c r="H1170" s="198">
        <v>0</v>
      </c>
    </row>
    <row r="1171" spans="1:8" ht="18" hidden="1" customHeight="1" outlineLevel="1">
      <c r="A1171" s="4" t="s">
        <v>210</v>
      </c>
      <c r="B1171" s="195"/>
      <c r="C1171" s="196">
        <v>0</v>
      </c>
      <c r="D1171" s="196">
        <v>0</v>
      </c>
      <c r="E1171" s="196">
        <v>0</v>
      </c>
      <c r="F1171" s="197">
        <v>0</v>
      </c>
      <c r="G1171" s="197">
        <v>0</v>
      </c>
      <c r="H1171" s="198">
        <v>0</v>
      </c>
    </row>
    <row r="1172" spans="1:8" ht="18" hidden="1" customHeight="1" outlineLevel="1">
      <c r="A1172" s="4" t="s">
        <v>211</v>
      </c>
      <c r="B1172" s="195"/>
      <c r="C1172" s="196">
        <v>0</v>
      </c>
      <c r="D1172" s="196">
        <v>1</v>
      </c>
      <c r="E1172" s="196">
        <v>0</v>
      </c>
      <c r="F1172" s="197">
        <v>0</v>
      </c>
      <c r="G1172" s="197">
        <v>-1501</v>
      </c>
      <c r="H1172" s="198">
        <v>0</v>
      </c>
    </row>
    <row r="1173" spans="1:8" ht="18" hidden="1" customHeight="1" outlineLevel="1">
      <c r="A1173" s="4" t="s">
        <v>212</v>
      </c>
      <c r="B1173" s="195"/>
      <c r="C1173" s="196">
        <v>0</v>
      </c>
      <c r="D1173" s="196">
        <v>0</v>
      </c>
      <c r="E1173" s="196">
        <v>0</v>
      </c>
      <c r="F1173" s="197">
        <v>0</v>
      </c>
      <c r="G1173" s="197">
        <v>0</v>
      </c>
      <c r="H1173" s="198">
        <v>0</v>
      </c>
    </row>
    <row r="1174" spans="1:8" ht="18" hidden="1" customHeight="1" outlineLevel="1">
      <c r="A1174" s="4" t="s">
        <v>213</v>
      </c>
      <c r="B1174" s="195"/>
      <c r="C1174" s="196">
        <v>0</v>
      </c>
      <c r="D1174" s="196">
        <v>0</v>
      </c>
      <c r="E1174" s="196">
        <v>0</v>
      </c>
      <c r="F1174" s="197">
        <v>0</v>
      </c>
      <c r="G1174" s="197">
        <v>0</v>
      </c>
      <c r="H1174" s="198">
        <v>0</v>
      </c>
    </row>
    <row r="1175" spans="1:8" ht="18" hidden="1" customHeight="1" outlineLevel="1">
      <c r="A1175" s="4" t="s">
        <v>214</v>
      </c>
      <c r="B1175" s="195"/>
      <c r="C1175" s="196">
        <v>0</v>
      </c>
      <c r="D1175" s="196">
        <v>0</v>
      </c>
      <c r="E1175" s="196">
        <v>0</v>
      </c>
      <c r="F1175" s="197">
        <v>0</v>
      </c>
      <c r="G1175" s="197">
        <v>0</v>
      </c>
      <c r="H1175" s="198">
        <v>0</v>
      </c>
    </row>
    <row r="1176" spans="1:8" ht="18" hidden="1" customHeight="1" outlineLevel="1">
      <c r="A1176" s="4" t="s">
        <v>348</v>
      </c>
      <c r="B1176" s="195"/>
      <c r="C1176" s="196">
        <v>0</v>
      </c>
      <c r="D1176" s="196">
        <v>0</v>
      </c>
      <c r="E1176" s="196">
        <v>0</v>
      </c>
      <c r="F1176" s="197">
        <v>0</v>
      </c>
      <c r="G1176" s="197">
        <v>0</v>
      </c>
      <c r="H1176" s="198">
        <v>0</v>
      </c>
    </row>
    <row r="1177" spans="1:8" ht="18" hidden="1" customHeight="1" outlineLevel="1">
      <c r="A1177" s="4" t="s">
        <v>216</v>
      </c>
      <c r="B1177" s="195"/>
      <c r="C1177" s="196">
        <v>0</v>
      </c>
      <c r="D1177" s="196">
        <v>0</v>
      </c>
      <c r="E1177" s="196">
        <v>0</v>
      </c>
      <c r="F1177" s="197">
        <v>0</v>
      </c>
      <c r="G1177" s="197">
        <v>0</v>
      </c>
      <c r="H1177" s="198">
        <v>0</v>
      </c>
    </row>
    <row r="1178" spans="1:8" ht="18" hidden="1" customHeight="1" outlineLevel="1">
      <c r="A1178" s="4" t="s">
        <v>217</v>
      </c>
      <c r="B1178" s="195"/>
      <c r="C1178" s="196">
        <v>0</v>
      </c>
      <c r="D1178" s="196">
        <v>0</v>
      </c>
      <c r="E1178" s="196">
        <v>0</v>
      </c>
      <c r="F1178" s="197">
        <v>0</v>
      </c>
      <c r="G1178" s="197">
        <v>0</v>
      </c>
      <c r="H1178" s="198">
        <v>0</v>
      </c>
    </row>
    <row r="1179" spans="1:8" ht="18" hidden="1" customHeight="1" outlineLevel="1">
      <c r="A1179" s="4" t="s">
        <v>218</v>
      </c>
      <c r="B1179" s="195"/>
      <c r="C1179" s="196">
        <v>0</v>
      </c>
      <c r="D1179" s="196">
        <v>0</v>
      </c>
      <c r="E1179" s="196">
        <v>0</v>
      </c>
      <c r="F1179" s="197">
        <v>0</v>
      </c>
      <c r="G1179" s="197">
        <v>0</v>
      </c>
      <c r="H1179" s="198">
        <v>0</v>
      </c>
    </row>
    <row r="1180" spans="1:8" ht="18" hidden="1" customHeight="1" outlineLevel="1">
      <c r="A1180" s="4" t="s">
        <v>219</v>
      </c>
      <c r="B1180" s="195"/>
      <c r="C1180" s="196">
        <v>0</v>
      </c>
      <c r="D1180" s="196">
        <v>0</v>
      </c>
      <c r="E1180" s="196">
        <v>0</v>
      </c>
      <c r="F1180" s="197">
        <v>0</v>
      </c>
      <c r="G1180" s="197">
        <v>0</v>
      </c>
      <c r="H1180" s="198">
        <v>0</v>
      </c>
    </row>
    <row r="1181" spans="1:8" ht="18" hidden="1" customHeight="1" outlineLevel="1">
      <c r="A1181" s="4" t="s">
        <v>220</v>
      </c>
      <c r="B1181" s="195"/>
      <c r="C1181" s="196">
        <v>0</v>
      </c>
      <c r="D1181" s="196">
        <v>0</v>
      </c>
      <c r="E1181" s="196">
        <v>0</v>
      </c>
      <c r="F1181" s="197">
        <v>0</v>
      </c>
      <c r="G1181" s="197">
        <v>0</v>
      </c>
      <c r="H1181" s="198">
        <v>0</v>
      </c>
    </row>
    <row r="1182" spans="1:8" ht="18" hidden="1" customHeight="1" outlineLevel="1">
      <c r="A1182" s="4" t="s">
        <v>349</v>
      </c>
      <c r="B1182" s="195"/>
      <c r="C1182" s="196">
        <v>0</v>
      </c>
      <c r="D1182" s="196">
        <v>0</v>
      </c>
      <c r="E1182" s="196">
        <v>0</v>
      </c>
      <c r="F1182" s="197">
        <v>0</v>
      </c>
      <c r="G1182" s="197">
        <v>0</v>
      </c>
      <c r="H1182" s="198">
        <v>0</v>
      </c>
    </row>
    <row r="1183" spans="1:8" ht="18" hidden="1" customHeight="1" outlineLevel="1">
      <c r="A1183" s="4" t="s">
        <v>222</v>
      </c>
      <c r="B1183" s="195"/>
      <c r="C1183" s="196">
        <v>0</v>
      </c>
      <c r="D1183" s="196">
        <v>0</v>
      </c>
      <c r="E1183" s="196">
        <v>0</v>
      </c>
      <c r="F1183" s="197">
        <v>0</v>
      </c>
      <c r="G1183" s="197">
        <v>0</v>
      </c>
      <c r="H1183" s="198">
        <v>0</v>
      </c>
    </row>
    <row r="1184" spans="1:8" ht="18" hidden="1" customHeight="1" outlineLevel="1">
      <c r="A1184" s="4" t="s">
        <v>223</v>
      </c>
      <c r="B1184" s="195"/>
      <c r="C1184" s="196">
        <v>0</v>
      </c>
      <c r="D1184" s="196">
        <v>0</v>
      </c>
      <c r="E1184" s="196">
        <v>0</v>
      </c>
      <c r="F1184" s="197">
        <v>0</v>
      </c>
      <c r="G1184" s="197">
        <v>0</v>
      </c>
      <c r="H1184" s="198">
        <v>0</v>
      </c>
    </row>
    <row r="1185" spans="1:8" ht="18" hidden="1" customHeight="1" outlineLevel="1">
      <c r="A1185" s="4" t="s">
        <v>224</v>
      </c>
      <c r="B1185" s="195"/>
      <c r="C1185" s="196">
        <v>0</v>
      </c>
      <c r="D1185" s="196">
        <v>0</v>
      </c>
      <c r="E1185" s="196">
        <v>0</v>
      </c>
      <c r="F1185" s="197">
        <v>0</v>
      </c>
      <c r="G1185" s="197">
        <v>0</v>
      </c>
      <c r="H1185" s="198">
        <v>0</v>
      </c>
    </row>
    <row r="1186" spans="1:8" ht="18" hidden="1" customHeight="1" outlineLevel="1">
      <c r="A1186" s="4" t="s">
        <v>225</v>
      </c>
      <c r="B1186" s="195"/>
      <c r="C1186" s="196">
        <v>0</v>
      </c>
      <c r="D1186" s="196">
        <v>0</v>
      </c>
      <c r="E1186" s="196">
        <v>0</v>
      </c>
      <c r="F1186" s="197">
        <v>0</v>
      </c>
      <c r="G1186" s="197">
        <v>0</v>
      </c>
      <c r="H1186" s="198">
        <v>0</v>
      </c>
    </row>
    <row r="1187" spans="1:8" ht="18" customHeight="1" collapsed="1">
      <c r="A1187" s="4"/>
      <c r="B1187" s="195" t="s">
        <v>397</v>
      </c>
      <c r="C1187" s="199">
        <f t="shared" ref="C1187:H1187" si="46">SUM(C1163:C1186)</f>
        <v>3</v>
      </c>
      <c r="D1187" s="199">
        <f t="shared" si="46"/>
        <v>4</v>
      </c>
      <c r="E1187" s="199">
        <f t="shared" si="46"/>
        <v>0</v>
      </c>
      <c r="F1187" s="200">
        <f t="shared" si="46"/>
        <v>1000</v>
      </c>
      <c r="G1187" s="200">
        <f t="shared" si="46"/>
        <v>27222.82</v>
      </c>
      <c r="H1187" s="201">
        <f t="shared" si="46"/>
        <v>0</v>
      </c>
    </row>
    <row r="1188" spans="1:8" ht="18" hidden="1" customHeight="1" outlineLevel="1">
      <c r="A1188" s="4" t="s">
        <v>272</v>
      </c>
      <c r="B1188" s="195"/>
      <c r="C1188" s="196">
        <v>0</v>
      </c>
      <c r="D1188" s="196">
        <v>0</v>
      </c>
      <c r="E1188" s="196">
        <v>0</v>
      </c>
      <c r="F1188" s="197">
        <v>0</v>
      </c>
      <c r="G1188" s="197">
        <v>0</v>
      </c>
      <c r="H1188" s="198">
        <v>0</v>
      </c>
    </row>
    <row r="1189" spans="1:8" ht="18" hidden="1" customHeight="1" outlineLevel="1">
      <c r="A1189" s="4" t="s">
        <v>203</v>
      </c>
      <c r="B1189" s="195"/>
      <c r="C1189" s="196">
        <v>3</v>
      </c>
      <c r="D1189" s="196">
        <v>8</v>
      </c>
      <c r="E1189" s="196">
        <v>0</v>
      </c>
      <c r="F1189" s="197">
        <v>109400</v>
      </c>
      <c r="G1189" s="197">
        <v>159579.06</v>
      </c>
      <c r="H1189" s="198">
        <v>0</v>
      </c>
    </row>
    <row r="1190" spans="1:8" ht="18" hidden="1" customHeight="1" outlineLevel="1">
      <c r="A1190" s="4" t="s">
        <v>204</v>
      </c>
      <c r="B1190" s="195"/>
      <c r="C1190" s="196">
        <v>0</v>
      </c>
      <c r="D1190" s="196">
        <v>0</v>
      </c>
      <c r="E1190" s="196">
        <v>0</v>
      </c>
      <c r="F1190" s="197">
        <v>0</v>
      </c>
      <c r="G1190" s="197">
        <v>0</v>
      </c>
      <c r="H1190" s="198">
        <v>0</v>
      </c>
    </row>
    <row r="1191" spans="1:8" ht="18" hidden="1" customHeight="1" outlineLevel="1">
      <c r="A1191" s="4" t="s">
        <v>205</v>
      </c>
      <c r="B1191" s="195"/>
      <c r="C1191" s="196">
        <v>0</v>
      </c>
      <c r="D1191" s="196">
        <v>0</v>
      </c>
      <c r="E1191" s="196">
        <v>0</v>
      </c>
      <c r="F1191" s="197">
        <v>0</v>
      </c>
      <c r="G1191" s="197">
        <v>0</v>
      </c>
      <c r="H1191" s="198">
        <v>0</v>
      </c>
    </row>
    <row r="1192" spans="1:8" ht="18" hidden="1" customHeight="1" outlineLevel="1">
      <c r="A1192" s="4" t="s">
        <v>206</v>
      </c>
      <c r="B1192" s="195"/>
      <c r="C1192" s="196">
        <v>0</v>
      </c>
      <c r="D1192" s="196">
        <v>0</v>
      </c>
      <c r="E1192" s="196">
        <v>0</v>
      </c>
      <c r="F1192" s="197">
        <v>0</v>
      </c>
      <c r="G1192" s="197">
        <v>0</v>
      </c>
      <c r="H1192" s="198">
        <v>0</v>
      </c>
    </row>
    <row r="1193" spans="1:8" ht="18" hidden="1" customHeight="1" outlineLevel="1">
      <c r="A1193" s="4" t="s">
        <v>207</v>
      </c>
      <c r="B1193" s="195"/>
      <c r="C1193" s="196">
        <v>0</v>
      </c>
      <c r="D1193" s="196">
        <v>0</v>
      </c>
      <c r="E1193" s="196">
        <v>0</v>
      </c>
      <c r="F1193" s="197">
        <v>0</v>
      </c>
      <c r="G1193" s="197">
        <v>0</v>
      </c>
      <c r="H1193" s="198">
        <v>0</v>
      </c>
    </row>
    <row r="1194" spans="1:8" ht="18" hidden="1" customHeight="1" outlineLevel="1">
      <c r="A1194" s="4" t="s">
        <v>208</v>
      </c>
      <c r="B1194" s="195"/>
      <c r="C1194" s="196">
        <v>1</v>
      </c>
      <c r="D1194" s="196">
        <v>2</v>
      </c>
      <c r="E1194" s="196">
        <v>0</v>
      </c>
      <c r="F1194" s="197">
        <v>0</v>
      </c>
      <c r="G1194" s="197">
        <v>2624</v>
      </c>
      <c r="H1194" s="198">
        <v>0</v>
      </c>
    </row>
    <row r="1195" spans="1:8" ht="18" hidden="1" customHeight="1" outlineLevel="1">
      <c r="A1195" s="4" t="s">
        <v>209</v>
      </c>
      <c r="B1195" s="195"/>
      <c r="C1195" s="196">
        <v>0</v>
      </c>
      <c r="D1195" s="196">
        <v>0</v>
      </c>
      <c r="E1195" s="196">
        <v>0</v>
      </c>
      <c r="F1195" s="197">
        <v>0</v>
      </c>
      <c r="G1195" s="197">
        <v>-2255.1799999999998</v>
      </c>
      <c r="H1195" s="198">
        <v>0</v>
      </c>
    </row>
    <row r="1196" spans="1:8" ht="18" hidden="1" customHeight="1" outlineLevel="1">
      <c r="A1196" s="4" t="s">
        <v>210</v>
      </c>
      <c r="B1196" s="195"/>
      <c r="C1196" s="196">
        <v>0</v>
      </c>
      <c r="D1196" s="196">
        <v>0</v>
      </c>
      <c r="E1196" s="196">
        <v>0</v>
      </c>
      <c r="F1196" s="197">
        <v>0</v>
      </c>
      <c r="G1196" s="197">
        <v>0</v>
      </c>
      <c r="H1196" s="198">
        <v>0</v>
      </c>
    </row>
    <row r="1197" spans="1:8" ht="18" hidden="1" customHeight="1" outlineLevel="1">
      <c r="A1197" s="4" t="s">
        <v>211</v>
      </c>
      <c r="B1197" s="195"/>
      <c r="C1197" s="196">
        <v>5</v>
      </c>
      <c r="D1197" s="196">
        <v>5</v>
      </c>
      <c r="E1197" s="196">
        <v>0</v>
      </c>
      <c r="F1197" s="197">
        <v>23103</v>
      </c>
      <c r="G1197" s="197">
        <v>59067.199999999997</v>
      </c>
      <c r="H1197" s="198">
        <v>0</v>
      </c>
    </row>
    <row r="1198" spans="1:8" ht="18" hidden="1" customHeight="1" outlineLevel="1">
      <c r="A1198" s="4" t="s">
        <v>212</v>
      </c>
      <c r="B1198" s="195"/>
      <c r="C1198" s="196">
        <v>0</v>
      </c>
      <c r="D1198" s="196">
        <v>0</v>
      </c>
      <c r="E1198" s="196">
        <v>0</v>
      </c>
      <c r="F1198" s="197">
        <v>0</v>
      </c>
      <c r="G1198" s="197">
        <v>0</v>
      </c>
      <c r="H1198" s="198">
        <v>0</v>
      </c>
    </row>
    <row r="1199" spans="1:8" ht="18" hidden="1" customHeight="1" outlineLevel="1">
      <c r="A1199" s="4" t="s">
        <v>213</v>
      </c>
      <c r="B1199" s="195"/>
      <c r="C1199" s="196">
        <v>0</v>
      </c>
      <c r="D1199" s="196">
        <v>0</v>
      </c>
      <c r="E1199" s="196">
        <v>0</v>
      </c>
      <c r="F1199" s="197">
        <v>0</v>
      </c>
      <c r="G1199" s="197">
        <v>0</v>
      </c>
      <c r="H1199" s="198">
        <v>0</v>
      </c>
    </row>
    <row r="1200" spans="1:8" ht="18" hidden="1" customHeight="1" outlineLevel="1">
      <c r="A1200" s="4" t="s">
        <v>214</v>
      </c>
      <c r="B1200" s="195"/>
      <c r="C1200" s="196">
        <v>0</v>
      </c>
      <c r="D1200" s="196">
        <v>0</v>
      </c>
      <c r="E1200" s="196">
        <v>0</v>
      </c>
      <c r="F1200" s="197">
        <v>0</v>
      </c>
      <c r="G1200" s="197">
        <v>0</v>
      </c>
      <c r="H1200" s="198">
        <v>0</v>
      </c>
    </row>
    <row r="1201" spans="1:8" ht="18" hidden="1" customHeight="1" outlineLevel="1">
      <c r="A1201" s="4" t="s">
        <v>348</v>
      </c>
      <c r="B1201" s="195"/>
      <c r="C1201" s="196">
        <v>0</v>
      </c>
      <c r="D1201" s="196">
        <v>0</v>
      </c>
      <c r="E1201" s="196">
        <v>0</v>
      </c>
      <c r="F1201" s="197">
        <v>0</v>
      </c>
      <c r="G1201" s="197">
        <v>0</v>
      </c>
      <c r="H1201" s="198">
        <v>0</v>
      </c>
    </row>
    <row r="1202" spans="1:8" ht="18" hidden="1" customHeight="1" outlineLevel="1">
      <c r="A1202" s="4" t="s">
        <v>216</v>
      </c>
      <c r="B1202" s="195"/>
      <c r="C1202" s="196">
        <v>0</v>
      </c>
      <c r="D1202" s="196">
        <v>0</v>
      </c>
      <c r="E1202" s="196">
        <v>0</v>
      </c>
      <c r="F1202" s="197">
        <v>0</v>
      </c>
      <c r="G1202" s="197">
        <v>0</v>
      </c>
      <c r="H1202" s="198">
        <v>0</v>
      </c>
    </row>
    <row r="1203" spans="1:8" ht="18" hidden="1" customHeight="1" outlineLevel="1">
      <c r="A1203" s="4" t="s">
        <v>217</v>
      </c>
      <c r="B1203" s="195"/>
      <c r="C1203" s="196">
        <v>0</v>
      </c>
      <c r="D1203" s="196">
        <v>0</v>
      </c>
      <c r="E1203" s="196">
        <v>0</v>
      </c>
      <c r="F1203" s="197">
        <v>0</v>
      </c>
      <c r="G1203" s="197">
        <v>0</v>
      </c>
      <c r="H1203" s="198">
        <v>0</v>
      </c>
    </row>
    <row r="1204" spans="1:8" ht="18" hidden="1" customHeight="1" outlineLevel="1">
      <c r="A1204" s="4" t="s">
        <v>218</v>
      </c>
      <c r="B1204" s="195"/>
      <c r="C1204" s="196">
        <v>0</v>
      </c>
      <c r="D1204" s="196">
        <v>0</v>
      </c>
      <c r="E1204" s="196">
        <v>0</v>
      </c>
      <c r="F1204" s="197">
        <v>0</v>
      </c>
      <c r="G1204" s="197">
        <v>0</v>
      </c>
      <c r="H1204" s="198">
        <v>0</v>
      </c>
    </row>
    <row r="1205" spans="1:8" ht="18" hidden="1" customHeight="1" outlineLevel="1">
      <c r="A1205" s="4" t="s">
        <v>219</v>
      </c>
      <c r="B1205" s="195"/>
      <c r="C1205" s="196">
        <v>0</v>
      </c>
      <c r="D1205" s="196">
        <v>0</v>
      </c>
      <c r="E1205" s="196">
        <v>0</v>
      </c>
      <c r="F1205" s="197">
        <v>0</v>
      </c>
      <c r="G1205" s="197">
        <v>0</v>
      </c>
      <c r="H1205" s="198">
        <v>0</v>
      </c>
    </row>
    <row r="1206" spans="1:8" ht="18" hidden="1" customHeight="1" outlineLevel="1">
      <c r="A1206" s="4" t="s">
        <v>220</v>
      </c>
      <c r="B1206" s="195"/>
      <c r="C1206" s="196">
        <v>0</v>
      </c>
      <c r="D1206" s="196">
        <v>0</v>
      </c>
      <c r="E1206" s="196">
        <v>0</v>
      </c>
      <c r="F1206" s="197">
        <v>0</v>
      </c>
      <c r="G1206" s="197">
        <v>0</v>
      </c>
      <c r="H1206" s="198">
        <v>0</v>
      </c>
    </row>
    <row r="1207" spans="1:8" ht="18" hidden="1" customHeight="1" outlineLevel="1">
      <c r="A1207" s="4" t="s">
        <v>349</v>
      </c>
      <c r="B1207" s="195"/>
      <c r="C1207" s="196">
        <v>0</v>
      </c>
      <c r="D1207" s="196">
        <v>0</v>
      </c>
      <c r="E1207" s="196">
        <v>0</v>
      </c>
      <c r="F1207" s="197">
        <v>0</v>
      </c>
      <c r="G1207" s="197">
        <v>0</v>
      </c>
      <c r="H1207" s="198">
        <v>0</v>
      </c>
    </row>
    <row r="1208" spans="1:8" ht="18" hidden="1" customHeight="1" outlineLevel="1">
      <c r="A1208" s="4" t="s">
        <v>222</v>
      </c>
      <c r="B1208" s="195"/>
      <c r="C1208" s="196">
        <v>1</v>
      </c>
      <c r="D1208" s="196">
        <v>0</v>
      </c>
      <c r="E1208" s="196">
        <v>0</v>
      </c>
      <c r="F1208" s="197">
        <v>-69543</v>
      </c>
      <c r="G1208" s="197">
        <v>5964</v>
      </c>
      <c r="H1208" s="198">
        <v>6220</v>
      </c>
    </row>
    <row r="1209" spans="1:8" ht="18" hidden="1" customHeight="1" outlineLevel="1">
      <c r="A1209" s="4" t="s">
        <v>223</v>
      </c>
      <c r="B1209" s="195"/>
      <c r="C1209" s="196">
        <v>10</v>
      </c>
      <c r="D1209" s="196">
        <v>3</v>
      </c>
      <c r="E1209" s="196">
        <v>7</v>
      </c>
      <c r="F1209" s="197">
        <v>4500</v>
      </c>
      <c r="G1209" s="197">
        <v>10919.8</v>
      </c>
      <c r="H1209" s="198">
        <v>0</v>
      </c>
    </row>
    <row r="1210" spans="1:8" ht="18" hidden="1" customHeight="1" outlineLevel="1">
      <c r="A1210" s="4" t="s">
        <v>224</v>
      </c>
      <c r="B1210" s="195"/>
      <c r="C1210" s="196">
        <v>0</v>
      </c>
      <c r="D1210" s="196">
        <v>0</v>
      </c>
      <c r="E1210" s="196">
        <v>0</v>
      </c>
      <c r="F1210" s="197">
        <v>0</v>
      </c>
      <c r="G1210" s="197">
        <v>0</v>
      </c>
      <c r="H1210" s="198">
        <v>0</v>
      </c>
    </row>
    <row r="1211" spans="1:8" ht="18" hidden="1" customHeight="1" outlineLevel="1">
      <c r="A1211" s="4" t="s">
        <v>225</v>
      </c>
      <c r="B1211" s="195"/>
      <c r="C1211" s="196">
        <v>0</v>
      </c>
      <c r="D1211" s="196">
        <v>0</v>
      </c>
      <c r="E1211" s="196">
        <v>0</v>
      </c>
      <c r="F1211" s="197">
        <v>0</v>
      </c>
      <c r="G1211" s="197">
        <v>0</v>
      </c>
      <c r="H1211" s="198">
        <v>0</v>
      </c>
    </row>
    <row r="1212" spans="1:8" ht="18" customHeight="1" collapsed="1">
      <c r="A1212" s="4"/>
      <c r="B1212" s="195" t="s">
        <v>398</v>
      </c>
      <c r="C1212" s="199">
        <f t="shared" ref="C1212:H1212" si="47">SUM(C1188:C1211)</f>
        <v>20</v>
      </c>
      <c r="D1212" s="199">
        <f t="shared" si="47"/>
        <v>18</v>
      </c>
      <c r="E1212" s="199">
        <f t="shared" si="47"/>
        <v>7</v>
      </c>
      <c r="F1212" s="200">
        <f t="shared" si="47"/>
        <v>67460</v>
      </c>
      <c r="G1212" s="200">
        <f t="shared" si="47"/>
        <v>235898.88</v>
      </c>
      <c r="H1212" s="201">
        <f t="shared" si="47"/>
        <v>6220</v>
      </c>
    </row>
    <row r="1213" spans="1:8" ht="18" hidden="1" customHeight="1" outlineLevel="1">
      <c r="A1213" s="4" t="s">
        <v>272</v>
      </c>
      <c r="B1213" s="195"/>
      <c r="C1213" s="196">
        <v>0</v>
      </c>
      <c r="D1213" s="196">
        <v>0</v>
      </c>
      <c r="E1213" s="196">
        <v>0</v>
      </c>
      <c r="F1213" s="197">
        <v>0</v>
      </c>
      <c r="G1213" s="197">
        <v>0</v>
      </c>
      <c r="H1213" s="198">
        <v>0</v>
      </c>
    </row>
    <row r="1214" spans="1:8" ht="18" hidden="1" customHeight="1" outlineLevel="1">
      <c r="A1214" s="4" t="s">
        <v>203</v>
      </c>
      <c r="B1214" s="195"/>
      <c r="C1214" s="196">
        <v>0</v>
      </c>
      <c r="D1214" s="196">
        <v>0</v>
      </c>
      <c r="E1214" s="196">
        <v>0</v>
      </c>
      <c r="F1214" s="197">
        <v>0</v>
      </c>
      <c r="G1214" s="197">
        <v>0</v>
      </c>
      <c r="H1214" s="198">
        <v>0</v>
      </c>
    </row>
    <row r="1215" spans="1:8" ht="18" hidden="1" customHeight="1" outlineLevel="1">
      <c r="A1215" s="4" t="s">
        <v>204</v>
      </c>
      <c r="B1215" s="195"/>
      <c r="C1215" s="196">
        <v>2</v>
      </c>
      <c r="D1215" s="196">
        <v>2</v>
      </c>
      <c r="E1215" s="196">
        <v>0</v>
      </c>
      <c r="F1215" s="197">
        <v>0</v>
      </c>
      <c r="G1215" s="197">
        <v>901.6</v>
      </c>
      <c r="H1215" s="198">
        <v>0</v>
      </c>
    </row>
    <row r="1216" spans="1:8" ht="18" hidden="1" customHeight="1" outlineLevel="1">
      <c r="A1216" s="4" t="s">
        <v>205</v>
      </c>
      <c r="B1216" s="195"/>
      <c r="C1216" s="196">
        <v>0</v>
      </c>
      <c r="D1216" s="196">
        <v>0</v>
      </c>
      <c r="E1216" s="196">
        <v>0</v>
      </c>
      <c r="F1216" s="197">
        <v>0</v>
      </c>
      <c r="G1216" s="197">
        <v>0</v>
      </c>
      <c r="H1216" s="198">
        <v>0</v>
      </c>
    </row>
    <row r="1217" spans="1:8" ht="18" hidden="1" customHeight="1" outlineLevel="1">
      <c r="A1217" s="4" t="s">
        <v>206</v>
      </c>
      <c r="B1217" s="195"/>
      <c r="C1217" s="196">
        <v>0</v>
      </c>
      <c r="D1217" s="196">
        <v>0</v>
      </c>
      <c r="E1217" s="196">
        <v>0</v>
      </c>
      <c r="F1217" s="197">
        <v>0</v>
      </c>
      <c r="G1217" s="197">
        <v>0</v>
      </c>
      <c r="H1217" s="198">
        <v>0</v>
      </c>
    </row>
    <row r="1218" spans="1:8" ht="18" hidden="1" customHeight="1" outlineLevel="1">
      <c r="A1218" s="4" t="s">
        <v>207</v>
      </c>
      <c r="B1218" s="195"/>
      <c r="C1218" s="196">
        <v>0</v>
      </c>
      <c r="D1218" s="196">
        <v>0</v>
      </c>
      <c r="E1218" s="196">
        <v>0</v>
      </c>
      <c r="F1218" s="197">
        <v>0</v>
      </c>
      <c r="G1218" s="197">
        <v>0</v>
      </c>
      <c r="H1218" s="198">
        <v>0</v>
      </c>
    </row>
    <row r="1219" spans="1:8" ht="18" hidden="1" customHeight="1" outlineLevel="1">
      <c r="A1219" s="4" t="s">
        <v>208</v>
      </c>
      <c r="B1219" s="195"/>
      <c r="C1219" s="196">
        <v>0</v>
      </c>
      <c r="D1219" s="196">
        <v>1</v>
      </c>
      <c r="E1219" s="196">
        <v>0</v>
      </c>
      <c r="F1219" s="197">
        <v>0</v>
      </c>
      <c r="G1219" s="197">
        <v>7690</v>
      </c>
      <c r="H1219" s="198">
        <v>0</v>
      </c>
    </row>
    <row r="1220" spans="1:8" ht="18" hidden="1" customHeight="1" outlineLevel="1">
      <c r="A1220" s="4" t="s">
        <v>209</v>
      </c>
      <c r="B1220" s="195"/>
      <c r="C1220" s="196">
        <v>0</v>
      </c>
      <c r="D1220" s="196">
        <v>1</v>
      </c>
      <c r="E1220" s="196">
        <v>0</v>
      </c>
      <c r="F1220" s="197">
        <v>0</v>
      </c>
      <c r="G1220" s="197">
        <v>4287.55</v>
      </c>
      <c r="H1220" s="198">
        <v>0</v>
      </c>
    </row>
    <row r="1221" spans="1:8" ht="18" hidden="1" customHeight="1" outlineLevel="1">
      <c r="A1221" s="4" t="s">
        <v>210</v>
      </c>
      <c r="B1221" s="195"/>
      <c r="C1221" s="196">
        <v>0</v>
      </c>
      <c r="D1221" s="196">
        <v>0</v>
      </c>
      <c r="E1221" s="196">
        <v>0</v>
      </c>
      <c r="F1221" s="197">
        <v>0</v>
      </c>
      <c r="G1221" s="197">
        <v>0</v>
      </c>
      <c r="H1221" s="198">
        <v>0</v>
      </c>
    </row>
    <row r="1222" spans="1:8" ht="18" hidden="1" customHeight="1" outlineLevel="1">
      <c r="A1222" s="4" t="s">
        <v>211</v>
      </c>
      <c r="B1222" s="195"/>
      <c r="C1222" s="196">
        <v>3</v>
      </c>
      <c r="D1222" s="196">
        <v>5</v>
      </c>
      <c r="E1222" s="196">
        <v>0</v>
      </c>
      <c r="F1222" s="197">
        <v>13000</v>
      </c>
      <c r="G1222" s="197">
        <v>106005.84</v>
      </c>
      <c r="H1222" s="198">
        <v>0</v>
      </c>
    </row>
    <row r="1223" spans="1:8" ht="18" hidden="1" customHeight="1" outlineLevel="1">
      <c r="A1223" s="4" t="s">
        <v>212</v>
      </c>
      <c r="B1223" s="195"/>
      <c r="C1223" s="196">
        <v>0</v>
      </c>
      <c r="D1223" s="196">
        <v>0</v>
      </c>
      <c r="E1223" s="196">
        <v>0</v>
      </c>
      <c r="F1223" s="197">
        <v>0</v>
      </c>
      <c r="G1223" s="197">
        <v>0</v>
      </c>
      <c r="H1223" s="198">
        <v>0</v>
      </c>
    </row>
    <row r="1224" spans="1:8" ht="18" hidden="1" customHeight="1" outlineLevel="1">
      <c r="A1224" s="4" t="s">
        <v>213</v>
      </c>
      <c r="B1224" s="195"/>
      <c r="C1224" s="196">
        <v>0</v>
      </c>
      <c r="D1224" s="196">
        <v>0</v>
      </c>
      <c r="E1224" s="196">
        <v>0</v>
      </c>
      <c r="F1224" s="197">
        <v>0</v>
      </c>
      <c r="G1224" s="197">
        <v>0</v>
      </c>
      <c r="H1224" s="198">
        <v>0</v>
      </c>
    </row>
    <row r="1225" spans="1:8" ht="18" hidden="1" customHeight="1" outlineLevel="1">
      <c r="A1225" s="4" t="s">
        <v>214</v>
      </c>
      <c r="B1225" s="195"/>
      <c r="C1225" s="196">
        <v>1</v>
      </c>
      <c r="D1225" s="196">
        <v>0</v>
      </c>
      <c r="E1225" s="196">
        <v>0</v>
      </c>
      <c r="F1225" s="197">
        <v>0</v>
      </c>
      <c r="G1225" s="197">
        <v>0</v>
      </c>
      <c r="H1225" s="198">
        <v>0</v>
      </c>
    </row>
    <row r="1226" spans="1:8" ht="18" hidden="1" customHeight="1" outlineLevel="1">
      <c r="A1226" s="4" t="s">
        <v>348</v>
      </c>
      <c r="B1226" s="195"/>
      <c r="C1226" s="196">
        <v>0</v>
      </c>
      <c r="D1226" s="196">
        <v>0</v>
      </c>
      <c r="E1226" s="196">
        <v>0</v>
      </c>
      <c r="F1226" s="197">
        <v>0</v>
      </c>
      <c r="G1226" s="197">
        <v>0</v>
      </c>
      <c r="H1226" s="198">
        <v>0</v>
      </c>
    </row>
    <row r="1227" spans="1:8" ht="18" hidden="1" customHeight="1" outlineLevel="1">
      <c r="A1227" s="4" t="s">
        <v>216</v>
      </c>
      <c r="B1227" s="195"/>
      <c r="C1227" s="196">
        <v>0</v>
      </c>
      <c r="D1227" s="196">
        <v>0</v>
      </c>
      <c r="E1227" s="196">
        <v>0</v>
      </c>
      <c r="F1227" s="197">
        <v>0</v>
      </c>
      <c r="G1227" s="197">
        <v>0</v>
      </c>
      <c r="H1227" s="198">
        <v>0</v>
      </c>
    </row>
    <row r="1228" spans="1:8" ht="18" hidden="1" customHeight="1" outlineLevel="1">
      <c r="A1228" s="4" t="s">
        <v>217</v>
      </c>
      <c r="B1228" s="195"/>
      <c r="C1228" s="196">
        <v>0</v>
      </c>
      <c r="D1228" s="196">
        <v>0</v>
      </c>
      <c r="E1228" s="196">
        <v>0</v>
      </c>
      <c r="F1228" s="197">
        <v>0</v>
      </c>
      <c r="G1228" s="197">
        <v>0</v>
      </c>
      <c r="H1228" s="198">
        <v>0</v>
      </c>
    </row>
    <row r="1229" spans="1:8" ht="18" hidden="1" customHeight="1" outlineLevel="1">
      <c r="A1229" s="4" t="s">
        <v>218</v>
      </c>
      <c r="B1229" s="195"/>
      <c r="C1229" s="196">
        <v>0</v>
      </c>
      <c r="D1229" s="196">
        <v>0</v>
      </c>
      <c r="E1229" s="196">
        <v>0</v>
      </c>
      <c r="F1229" s="197">
        <v>0</v>
      </c>
      <c r="G1229" s="197">
        <v>0</v>
      </c>
      <c r="H1229" s="198">
        <v>0</v>
      </c>
    </row>
    <row r="1230" spans="1:8" ht="18" hidden="1" customHeight="1" outlineLevel="1">
      <c r="A1230" s="4" t="s">
        <v>219</v>
      </c>
      <c r="B1230" s="195"/>
      <c r="C1230" s="196">
        <v>0</v>
      </c>
      <c r="D1230" s="196">
        <v>0</v>
      </c>
      <c r="E1230" s="196">
        <v>0</v>
      </c>
      <c r="F1230" s="197">
        <v>0</v>
      </c>
      <c r="G1230" s="197">
        <v>0</v>
      </c>
      <c r="H1230" s="198">
        <v>0</v>
      </c>
    </row>
    <row r="1231" spans="1:8" ht="18" hidden="1" customHeight="1" outlineLevel="1">
      <c r="A1231" s="4" t="s">
        <v>220</v>
      </c>
      <c r="B1231" s="195"/>
      <c r="C1231" s="196">
        <v>0</v>
      </c>
      <c r="D1231" s="196">
        <v>0</v>
      </c>
      <c r="E1231" s="196">
        <v>0</v>
      </c>
      <c r="F1231" s="197">
        <v>0</v>
      </c>
      <c r="G1231" s="197">
        <v>0</v>
      </c>
      <c r="H1231" s="198">
        <v>0</v>
      </c>
    </row>
    <row r="1232" spans="1:8" ht="18" hidden="1" customHeight="1" outlineLevel="1">
      <c r="A1232" s="4" t="s">
        <v>349</v>
      </c>
      <c r="B1232" s="195"/>
      <c r="C1232" s="196">
        <v>0</v>
      </c>
      <c r="D1232" s="196">
        <v>0</v>
      </c>
      <c r="E1232" s="196">
        <v>0</v>
      </c>
      <c r="F1232" s="197">
        <v>0</v>
      </c>
      <c r="G1232" s="197">
        <v>0</v>
      </c>
      <c r="H1232" s="198">
        <v>0</v>
      </c>
    </row>
    <row r="1233" spans="1:8" ht="18" hidden="1" customHeight="1" outlineLevel="1">
      <c r="A1233" s="4" t="s">
        <v>222</v>
      </c>
      <c r="B1233" s="195"/>
      <c r="C1233" s="196">
        <v>0</v>
      </c>
      <c r="D1233" s="196">
        <v>0</v>
      </c>
      <c r="E1233" s="196">
        <v>0</v>
      </c>
      <c r="F1233" s="197">
        <v>0</v>
      </c>
      <c r="G1233" s="197">
        <v>0</v>
      </c>
      <c r="H1233" s="198">
        <v>0</v>
      </c>
    </row>
    <row r="1234" spans="1:8" ht="18" hidden="1" customHeight="1" outlineLevel="1">
      <c r="A1234" s="4" t="s">
        <v>223</v>
      </c>
      <c r="B1234" s="195"/>
      <c r="C1234" s="196">
        <v>0</v>
      </c>
      <c r="D1234" s="196">
        <v>0</v>
      </c>
      <c r="E1234" s="196">
        <v>0</v>
      </c>
      <c r="F1234" s="197">
        <v>0</v>
      </c>
      <c r="G1234" s="197">
        <v>0</v>
      </c>
      <c r="H1234" s="198">
        <v>0</v>
      </c>
    </row>
    <row r="1235" spans="1:8" ht="18" hidden="1" customHeight="1" outlineLevel="1">
      <c r="A1235" s="4" t="s">
        <v>224</v>
      </c>
      <c r="B1235" s="195"/>
      <c r="C1235" s="196">
        <v>0</v>
      </c>
      <c r="D1235" s="196">
        <v>0</v>
      </c>
      <c r="E1235" s="196">
        <v>0</v>
      </c>
      <c r="F1235" s="197">
        <v>0</v>
      </c>
      <c r="G1235" s="197">
        <v>0</v>
      </c>
      <c r="H1235" s="198">
        <v>0</v>
      </c>
    </row>
    <row r="1236" spans="1:8" ht="18" hidden="1" customHeight="1" outlineLevel="1">
      <c r="A1236" s="4" t="s">
        <v>225</v>
      </c>
      <c r="B1236" s="195"/>
      <c r="C1236" s="196">
        <v>0</v>
      </c>
      <c r="D1236" s="196">
        <v>0</v>
      </c>
      <c r="E1236" s="196">
        <v>0</v>
      </c>
      <c r="F1236" s="197">
        <v>0</v>
      </c>
      <c r="G1236" s="197">
        <v>0</v>
      </c>
      <c r="H1236" s="198">
        <v>0</v>
      </c>
    </row>
    <row r="1237" spans="1:8" ht="18" customHeight="1" collapsed="1">
      <c r="A1237" s="4"/>
      <c r="B1237" s="195" t="s">
        <v>399</v>
      </c>
      <c r="C1237" s="199">
        <f t="shared" ref="C1237:H1237" si="48">SUM(C1213:C1236)</f>
        <v>6</v>
      </c>
      <c r="D1237" s="199">
        <f t="shared" si="48"/>
        <v>9</v>
      </c>
      <c r="E1237" s="199">
        <f t="shared" si="48"/>
        <v>0</v>
      </c>
      <c r="F1237" s="200">
        <f t="shared" si="48"/>
        <v>13000</v>
      </c>
      <c r="G1237" s="200">
        <f t="shared" si="48"/>
        <v>118884.98999999999</v>
      </c>
      <c r="H1237" s="201">
        <f t="shared" si="48"/>
        <v>0</v>
      </c>
    </row>
    <row r="1238" spans="1:8" ht="18" hidden="1" customHeight="1" outlineLevel="1">
      <c r="A1238" s="4" t="s">
        <v>272</v>
      </c>
      <c r="B1238" s="195"/>
      <c r="C1238" s="196">
        <v>0</v>
      </c>
      <c r="D1238" s="196">
        <v>0</v>
      </c>
      <c r="E1238" s="196">
        <v>0</v>
      </c>
      <c r="F1238" s="197">
        <v>0</v>
      </c>
      <c r="G1238" s="197">
        <v>0</v>
      </c>
      <c r="H1238" s="198">
        <v>0</v>
      </c>
    </row>
    <row r="1239" spans="1:8" ht="18" hidden="1" customHeight="1" outlineLevel="1">
      <c r="A1239" s="4" t="s">
        <v>203</v>
      </c>
      <c r="B1239" s="195"/>
      <c r="C1239" s="196">
        <v>0</v>
      </c>
      <c r="D1239" s="196">
        <v>0</v>
      </c>
      <c r="E1239" s="196">
        <v>0</v>
      </c>
      <c r="F1239" s="197">
        <v>0</v>
      </c>
      <c r="G1239" s="197">
        <v>0</v>
      </c>
      <c r="H1239" s="198">
        <v>0</v>
      </c>
    </row>
    <row r="1240" spans="1:8" ht="18" hidden="1" customHeight="1" outlineLevel="1">
      <c r="A1240" s="4" t="s">
        <v>204</v>
      </c>
      <c r="B1240" s="195"/>
      <c r="C1240" s="196">
        <v>0</v>
      </c>
      <c r="D1240" s="196">
        <v>0</v>
      </c>
      <c r="E1240" s="196">
        <v>0</v>
      </c>
      <c r="F1240" s="197">
        <v>0</v>
      </c>
      <c r="G1240" s="197">
        <v>0</v>
      </c>
      <c r="H1240" s="198">
        <v>0</v>
      </c>
    </row>
    <row r="1241" spans="1:8" ht="18" hidden="1" customHeight="1" outlineLevel="1">
      <c r="A1241" s="4" t="s">
        <v>205</v>
      </c>
      <c r="B1241" s="195"/>
      <c r="C1241" s="196">
        <v>0</v>
      </c>
      <c r="D1241" s="196">
        <v>0</v>
      </c>
      <c r="E1241" s="196">
        <v>0</v>
      </c>
      <c r="F1241" s="197">
        <v>0</v>
      </c>
      <c r="G1241" s="197">
        <v>0</v>
      </c>
      <c r="H1241" s="198">
        <v>0</v>
      </c>
    </row>
    <row r="1242" spans="1:8" ht="18" hidden="1" customHeight="1" outlineLevel="1">
      <c r="A1242" s="4" t="s">
        <v>206</v>
      </c>
      <c r="B1242" s="195"/>
      <c r="C1242" s="196">
        <v>0</v>
      </c>
      <c r="D1242" s="196">
        <v>0</v>
      </c>
      <c r="E1242" s="196">
        <v>0</v>
      </c>
      <c r="F1242" s="197">
        <v>0</v>
      </c>
      <c r="G1242" s="197">
        <v>0</v>
      </c>
      <c r="H1242" s="198">
        <v>0</v>
      </c>
    </row>
    <row r="1243" spans="1:8" ht="18" hidden="1" customHeight="1" outlineLevel="1">
      <c r="A1243" s="4" t="s">
        <v>207</v>
      </c>
      <c r="B1243" s="195"/>
      <c r="C1243" s="196">
        <v>0</v>
      </c>
      <c r="D1243" s="196">
        <v>0</v>
      </c>
      <c r="E1243" s="196">
        <v>0</v>
      </c>
      <c r="F1243" s="197">
        <v>0</v>
      </c>
      <c r="G1243" s="197">
        <v>0</v>
      </c>
      <c r="H1243" s="198">
        <v>0</v>
      </c>
    </row>
    <row r="1244" spans="1:8" ht="18" hidden="1" customHeight="1" outlineLevel="1">
      <c r="A1244" s="4" t="s">
        <v>208</v>
      </c>
      <c r="B1244" s="195"/>
      <c r="C1244" s="196">
        <v>0</v>
      </c>
      <c r="D1244" s="196">
        <v>0</v>
      </c>
      <c r="E1244" s="196">
        <v>0</v>
      </c>
      <c r="F1244" s="197">
        <v>0</v>
      </c>
      <c r="G1244" s="197">
        <v>0</v>
      </c>
      <c r="H1244" s="198">
        <v>0</v>
      </c>
    </row>
    <row r="1245" spans="1:8" ht="18" hidden="1" customHeight="1" outlineLevel="1">
      <c r="A1245" s="4" t="s">
        <v>209</v>
      </c>
      <c r="B1245" s="195"/>
      <c r="C1245" s="196">
        <v>0</v>
      </c>
      <c r="D1245" s="196">
        <v>1</v>
      </c>
      <c r="E1245" s="196">
        <v>0</v>
      </c>
      <c r="F1245" s="197">
        <v>0</v>
      </c>
      <c r="G1245" s="197">
        <v>-2162.5</v>
      </c>
      <c r="H1245" s="198">
        <v>0</v>
      </c>
    </row>
    <row r="1246" spans="1:8" ht="18" hidden="1" customHeight="1" outlineLevel="1">
      <c r="A1246" s="4" t="s">
        <v>210</v>
      </c>
      <c r="B1246" s="195"/>
      <c r="C1246" s="196">
        <v>0</v>
      </c>
      <c r="D1246" s="196">
        <v>0</v>
      </c>
      <c r="E1246" s="196">
        <v>0</v>
      </c>
      <c r="F1246" s="197">
        <v>0</v>
      </c>
      <c r="G1246" s="197">
        <v>0</v>
      </c>
      <c r="H1246" s="198">
        <v>0</v>
      </c>
    </row>
    <row r="1247" spans="1:8" ht="18" hidden="1" customHeight="1" outlineLevel="1">
      <c r="A1247" s="4" t="s">
        <v>211</v>
      </c>
      <c r="B1247" s="195"/>
      <c r="C1247" s="196">
        <v>1</v>
      </c>
      <c r="D1247" s="196">
        <v>0</v>
      </c>
      <c r="E1247" s="196">
        <v>0</v>
      </c>
      <c r="F1247" s="197">
        <v>0</v>
      </c>
      <c r="G1247" s="197">
        <v>0</v>
      </c>
      <c r="H1247" s="198">
        <v>0</v>
      </c>
    </row>
    <row r="1248" spans="1:8" ht="18" hidden="1" customHeight="1" outlineLevel="1">
      <c r="A1248" s="4" t="s">
        <v>212</v>
      </c>
      <c r="B1248" s="195"/>
      <c r="C1248" s="196">
        <v>0</v>
      </c>
      <c r="D1248" s="196">
        <v>0</v>
      </c>
      <c r="E1248" s="196">
        <v>0</v>
      </c>
      <c r="F1248" s="197">
        <v>0</v>
      </c>
      <c r="G1248" s="197">
        <v>0</v>
      </c>
      <c r="H1248" s="198">
        <v>0</v>
      </c>
    </row>
    <row r="1249" spans="1:8" ht="18" hidden="1" customHeight="1" outlineLevel="1">
      <c r="A1249" s="4" t="s">
        <v>213</v>
      </c>
      <c r="B1249" s="195"/>
      <c r="C1249" s="196">
        <v>0</v>
      </c>
      <c r="D1249" s="196">
        <v>0</v>
      </c>
      <c r="E1249" s="196">
        <v>0</v>
      </c>
      <c r="F1249" s="197">
        <v>0</v>
      </c>
      <c r="G1249" s="197">
        <v>0</v>
      </c>
      <c r="H1249" s="198">
        <v>0</v>
      </c>
    </row>
    <row r="1250" spans="1:8" ht="18" hidden="1" customHeight="1" outlineLevel="1">
      <c r="A1250" s="4" t="s">
        <v>214</v>
      </c>
      <c r="B1250" s="195"/>
      <c r="C1250" s="196">
        <v>0</v>
      </c>
      <c r="D1250" s="196">
        <v>0</v>
      </c>
      <c r="E1250" s="196">
        <v>0</v>
      </c>
      <c r="F1250" s="197">
        <v>0</v>
      </c>
      <c r="G1250" s="197">
        <v>0</v>
      </c>
      <c r="H1250" s="198">
        <v>0</v>
      </c>
    </row>
    <row r="1251" spans="1:8" ht="18" hidden="1" customHeight="1" outlineLevel="1">
      <c r="A1251" s="4" t="s">
        <v>348</v>
      </c>
      <c r="B1251" s="195"/>
      <c r="C1251" s="196">
        <v>0</v>
      </c>
      <c r="D1251" s="196">
        <v>0</v>
      </c>
      <c r="E1251" s="196">
        <v>0</v>
      </c>
      <c r="F1251" s="197">
        <v>0</v>
      </c>
      <c r="G1251" s="197">
        <v>0</v>
      </c>
      <c r="H1251" s="198">
        <v>0</v>
      </c>
    </row>
    <row r="1252" spans="1:8" ht="18" hidden="1" customHeight="1" outlineLevel="1">
      <c r="A1252" s="4" t="s">
        <v>216</v>
      </c>
      <c r="B1252" s="195"/>
      <c r="C1252" s="196">
        <v>0</v>
      </c>
      <c r="D1252" s="196">
        <v>0</v>
      </c>
      <c r="E1252" s="196">
        <v>0</v>
      </c>
      <c r="F1252" s="197">
        <v>0</v>
      </c>
      <c r="G1252" s="197">
        <v>0</v>
      </c>
      <c r="H1252" s="198">
        <v>0</v>
      </c>
    </row>
    <row r="1253" spans="1:8" ht="18" hidden="1" customHeight="1" outlineLevel="1">
      <c r="A1253" s="4" t="s">
        <v>217</v>
      </c>
      <c r="B1253" s="195"/>
      <c r="C1253" s="196">
        <v>0</v>
      </c>
      <c r="D1253" s="196">
        <v>0</v>
      </c>
      <c r="E1253" s="196">
        <v>0</v>
      </c>
      <c r="F1253" s="197">
        <v>0</v>
      </c>
      <c r="G1253" s="197">
        <v>0</v>
      </c>
      <c r="H1253" s="198">
        <v>0</v>
      </c>
    </row>
    <row r="1254" spans="1:8" ht="18" hidden="1" customHeight="1" outlineLevel="1">
      <c r="A1254" s="4" t="s">
        <v>218</v>
      </c>
      <c r="B1254" s="195"/>
      <c r="C1254" s="196">
        <v>0</v>
      </c>
      <c r="D1254" s="196">
        <v>0</v>
      </c>
      <c r="E1254" s="196">
        <v>0</v>
      </c>
      <c r="F1254" s="197">
        <v>0</v>
      </c>
      <c r="G1254" s="197">
        <v>0</v>
      </c>
      <c r="H1254" s="198">
        <v>0</v>
      </c>
    </row>
    <row r="1255" spans="1:8" ht="18" hidden="1" customHeight="1" outlineLevel="1">
      <c r="A1255" s="4" t="s">
        <v>219</v>
      </c>
      <c r="B1255" s="195"/>
      <c r="C1255" s="196">
        <v>0</v>
      </c>
      <c r="D1255" s="196">
        <v>0</v>
      </c>
      <c r="E1255" s="196">
        <v>0</v>
      </c>
      <c r="F1255" s="197">
        <v>0</v>
      </c>
      <c r="G1255" s="197">
        <v>0</v>
      </c>
      <c r="H1255" s="198">
        <v>0</v>
      </c>
    </row>
    <row r="1256" spans="1:8" ht="18" hidden="1" customHeight="1" outlineLevel="1">
      <c r="A1256" s="4" t="s">
        <v>220</v>
      </c>
      <c r="B1256" s="195"/>
      <c r="C1256" s="196">
        <v>0</v>
      </c>
      <c r="D1256" s="196">
        <v>0</v>
      </c>
      <c r="E1256" s="196">
        <v>0</v>
      </c>
      <c r="F1256" s="197">
        <v>0</v>
      </c>
      <c r="G1256" s="197">
        <v>0</v>
      </c>
      <c r="H1256" s="198">
        <v>0</v>
      </c>
    </row>
    <row r="1257" spans="1:8" ht="18" hidden="1" customHeight="1" outlineLevel="1">
      <c r="A1257" s="4" t="s">
        <v>349</v>
      </c>
      <c r="B1257" s="195"/>
      <c r="C1257" s="196">
        <v>0</v>
      </c>
      <c r="D1257" s="196">
        <v>0</v>
      </c>
      <c r="E1257" s="196">
        <v>0</v>
      </c>
      <c r="F1257" s="197">
        <v>0</v>
      </c>
      <c r="G1257" s="197">
        <v>0</v>
      </c>
      <c r="H1257" s="198">
        <v>0</v>
      </c>
    </row>
    <row r="1258" spans="1:8" ht="18" hidden="1" customHeight="1" outlineLevel="1">
      <c r="A1258" s="4" t="s">
        <v>222</v>
      </c>
      <c r="B1258" s="195"/>
      <c r="C1258" s="196">
        <v>0</v>
      </c>
      <c r="D1258" s="196">
        <v>0</v>
      </c>
      <c r="E1258" s="196">
        <v>0</v>
      </c>
      <c r="F1258" s="197">
        <v>0</v>
      </c>
      <c r="G1258" s="197">
        <v>0</v>
      </c>
      <c r="H1258" s="198">
        <v>0</v>
      </c>
    </row>
    <row r="1259" spans="1:8" ht="18" hidden="1" customHeight="1" outlineLevel="1">
      <c r="A1259" s="4" t="s">
        <v>223</v>
      </c>
      <c r="B1259" s="195"/>
      <c r="C1259" s="196">
        <v>0</v>
      </c>
      <c r="D1259" s="196">
        <v>0</v>
      </c>
      <c r="E1259" s="196">
        <v>0</v>
      </c>
      <c r="F1259" s="197">
        <v>0</v>
      </c>
      <c r="G1259" s="197">
        <v>0</v>
      </c>
      <c r="H1259" s="198">
        <v>0</v>
      </c>
    </row>
    <row r="1260" spans="1:8" ht="18" hidden="1" customHeight="1" outlineLevel="1">
      <c r="A1260" s="4" t="s">
        <v>224</v>
      </c>
      <c r="B1260" s="195"/>
      <c r="C1260" s="196">
        <v>0</v>
      </c>
      <c r="D1260" s="196">
        <v>0</v>
      </c>
      <c r="E1260" s="196">
        <v>0</v>
      </c>
      <c r="F1260" s="197">
        <v>0</v>
      </c>
      <c r="G1260" s="197">
        <v>0</v>
      </c>
      <c r="H1260" s="198">
        <v>0</v>
      </c>
    </row>
    <row r="1261" spans="1:8" ht="18" hidden="1" customHeight="1" outlineLevel="1">
      <c r="A1261" s="4" t="s">
        <v>225</v>
      </c>
      <c r="B1261" s="195"/>
      <c r="C1261" s="196">
        <v>0</v>
      </c>
      <c r="D1261" s="196">
        <v>0</v>
      </c>
      <c r="E1261" s="196">
        <v>0</v>
      </c>
      <c r="F1261" s="197">
        <v>0</v>
      </c>
      <c r="G1261" s="197">
        <v>0</v>
      </c>
      <c r="H1261" s="198">
        <v>0</v>
      </c>
    </row>
    <row r="1262" spans="1:8" ht="18" customHeight="1" collapsed="1">
      <c r="A1262" s="4"/>
      <c r="B1262" s="195" t="s">
        <v>400</v>
      </c>
      <c r="C1262" s="199">
        <f t="shared" ref="C1262:H1262" si="49">SUM(C1238:C1261)</f>
        <v>1</v>
      </c>
      <c r="D1262" s="199">
        <f t="shared" si="49"/>
        <v>1</v>
      </c>
      <c r="E1262" s="199">
        <f t="shared" si="49"/>
        <v>0</v>
      </c>
      <c r="F1262" s="200">
        <f t="shared" si="49"/>
        <v>0</v>
      </c>
      <c r="G1262" s="200">
        <f t="shared" si="49"/>
        <v>-2162.5</v>
      </c>
      <c r="H1262" s="201">
        <f t="shared" si="49"/>
        <v>0</v>
      </c>
    </row>
    <row r="1263" spans="1:8" ht="18" hidden="1" customHeight="1" outlineLevel="1">
      <c r="A1263" s="4" t="s">
        <v>272</v>
      </c>
      <c r="B1263" s="195"/>
      <c r="C1263" s="199">
        <v>0</v>
      </c>
      <c r="D1263" s="199">
        <v>0</v>
      </c>
      <c r="E1263" s="199">
        <v>0</v>
      </c>
      <c r="F1263" s="200">
        <v>0</v>
      </c>
      <c r="G1263" s="200">
        <v>0</v>
      </c>
      <c r="H1263" s="201">
        <v>0</v>
      </c>
    </row>
    <row r="1264" spans="1:8" ht="18" hidden="1" customHeight="1" outlineLevel="1">
      <c r="A1264" s="4" t="s">
        <v>203</v>
      </c>
      <c r="B1264" s="195"/>
      <c r="C1264" s="199">
        <v>0</v>
      </c>
      <c r="D1264" s="199">
        <v>0</v>
      </c>
      <c r="E1264" s="199">
        <v>0</v>
      </c>
      <c r="F1264" s="200">
        <v>0</v>
      </c>
      <c r="G1264" s="200">
        <v>0</v>
      </c>
      <c r="H1264" s="201">
        <v>0</v>
      </c>
    </row>
    <row r="1265" spans="1:8" ht="18" hidden="1" customHeight="1" outlineLevel="1">
      <c r="A1265" s="4" t="s">
        <v>204</v>
      </c>
      <c r="B1265" s="195"/>
      <c r="C1265" s="199">
        <v>0</v>
      </c>
      <c r="D1265" s="199">
        <v>0</v>
      </c>
      <c r="E1265" s="199">
        <v>0</v>
      </c>
      <c r="F1265" s="200">
        <v>0</v>
      </c>
      <c r="G1265" s="200">
        <v>0</v>
      </c>
      <c r="H1265" s="201">
        <v>0</v>
      </c>
    </row>
    <row r="1266" spans="1:8" ht="18" hidden="1" customHeight="1" outlineLevel="1">
      <c r="A1266" s="4" t="s">
        <v>205</v>
      </c>
      <c r="B1266" s="195"/>
      <c r="C1266" s="199">
        <v>0</v>
      </c>
      <c r="D1266" s="199">
        <v>0</v>
      </c>
      <c r="E1266" s="199">
        <v>0</v>
      </c>
      <c r="F1266" s="200">
        <v>0</v>
      </c>
      <c r="G1266" s="200">
        <v>0</v>
      </c>
      <c r="H1266" s="201">
        <v>0</v>
      </c>
    </row>
    <row r="1267" spans="1:8" ht="18" hidden="1" customHeight="1" outlineLevel="1">
      <c r="A1267" s="4" t="s">
        <v>206</v>
      </c>
      <c r="B1267" s="195"/>
      <c r="C1267" s="199">
        <v>0</v>
      </c>
      <c r="D1267" s="199">
        <v>0</v>
      </c>
      <c r="E1267" s="199">
        <v>0</v>
      </c>
      <c r="F1267" s="200">
        <v>0</v>
      </c>
      <c r="G1267" s="200">
        <v>0</v>
      </c>
      <c r="H1267" s="201">
        <v>0</v>
      </c>
    </row>
    <row r="1268" spans="1:8" ht="18" hidden="1" customHeight="1" outlineLevel="1">
      <c r="A1268" s="4" t="s">
        <v>207</v>
      </c>
      <c r="B1268" s="195"/>
      <c r="C1268" s="199">
        <v>0</v>
      </c>
      <c r="D1268" s="199">
        <v>0</v>
      </c>
      <c r="E1268" s="199">
        <v>0</v>
      </c>
      <c r="F1268" s="200">
        <v>0</v>
      </c>
      <c r="G1268" s="200">
        <v>0</v>
      </c>
      <c r="H1268" s="201">
        <v>0</v>
      </c>
    </row>
    <row r="1269" spans="1:8" ht="18" hidden="1" customHeight="1" outlineLevel="1">
      <c r="A1269" s="4" t="s">
        <v>208</v>
      </c>
      <c r="B1269" s="195"/>
      <c r="C1269" s="199">
        <v>0</v>
      </c>
      <c r="D1269" s="199">
        <v>0</v>
      </c>
      <c r="E1269" s="199">
        <v>0</v>
      </c>
      <c r="F1269" s="200">
        <v>0</v>
      </c>
      <c r="G1269" s="200">
        <v>0</v>
      </c>
      <c r="H1269" s="201">
        <v>0</v>
      </c>
    </row>
    <row r="1270" spans="1:8" ht="18" hidden="1" customHeight="1" outlineLevel="1">
      <c r="A1270" s="4" t="s">
        <v>209</v>
      </c>
      <c r="B1270" s="195"/>
      <c r="C1270" s="199">
        <v>0</v>
      </c>
      <c r="D1270" s="199">
        <v>0</v>
      </c>
      <c r="E1270" s="199">
        <v>0</v>
      </c>
      <c r="F1270" s="200">
        <v>0</v>
      </c>
      <c r="G1270" s="200">
        <v>0</v>
      </c>
      <c r="H1270" s="201">
        <v>0</v>
      </c>
    </row>
    <row r="1271" spans="1:8" ht="18" hidden="1" customHeight="1" outlineLevel="1">
      <c r="A1271" s="4" t="s">
        <v>210</v>
      </c>
      <c r="B1271" s="195"/>
      <c r="C1271" s="199">
        <v>0</v>
      </c>
      <c r="D1271" s="199">
        <v>0</v>
      </c>
      <c r="E1271" s="199">
        <v>0</v>
      </c>
      <c r="F1271" s="200">
        <v>0</v>
      </c>
      <c r="G1271" s="200">
        <v>0</v>
      </c>
      <c r="H1271" s="201">
        <v>0</v>
      </c>
    </row>
    <row r="1272" spans="1:8" ht="18" hidden="1" customHeight="1" outlineLevel="1">
      <c r="A1272" s="4" t="s">
        <v>211</v>
      </c>
      <c r="B1272" s="195"/>
      <c r="C1272" s="199">
        <v>0</v>
      </c>
      <c r="D1272" s="199">
        <v>0</v>
      </c>
      <c r="E1272" s="199">
        <v>0</v>
      </c>
      <c r="F1272" s="200">
        <v>0</v>
      </c>
      <c r="G1272" s="200">
        <v>0</v>
      </c>
      <c r="H1272" s="201">
        <v>0</v>
      </c>
    </row>
    <row r="1273" spans="1:8" ht="18" hidden="1" customHeight="1" outlineLevel="1">
      <c r="A1273" s="4" t="s">
        <v>212</v>
      </c>
      <c r="B1273" s="195"/>
      <c r="C1273" s="199">
        <v>0</v>
      </c>
      <c r="D1273" s="199">
        <v>0</v>
      </c>
      <c r="E1273" s="199">
        <v>0</v>
      </c>
      <c r="F1273" s="200">
        <v>0</v>
      </c>
      <c r="G1273" s="200">
        <v>0</v>
      </c>
      <c r="H1273" s="201">
        <v>0</v>
      </c>
    </row>
    <row r="1274" spans="1:8" ht="18" hidden="1" customHeight="1" outlineLevel="1">
      <c r="A1274" s="4" t="s">
        <v>213</v>
      </c>
      <c r="B1274" s="195"/>
      <c r="C1274" s="199">
        <v>0</v>
      </c>
      <c r="D1274" s="199">
        <v>0</v>
      </c>
      <c r="E1274" s="199">
        <v>0</v>
      </c>
      <c r="F1274" s="200">
        <v>0</v>
      </c>
      <c r="G1274" s="200">
        <v>0</v>
      </c>
      <c r="H1274" s="201">
        <v>0</v>
      </c>
    </row>
    <row r="1275" spans="1:8" ht="18" hidden="1" customHeight="1" outlineLevel="1">
      <c r="A1275" s="4" t="s">
        <v>214</v>
      </c>
      <c r="B1275" s="195"/>
      <c r="C1275" s="199">
        <v>0</v>
      </c>
      <c r="D1275" s="199">
        <v>0</v>
      </c>
      <c r="E1275" s="199">
        <v>0</v>
      </c>
      <c r="F1275" s="200">
        <v>-12000</v>
      </c>
      <c r="G1275" s="200">
        <v>0</v>
      </c>
      <c r="H1275" s="201">
        <v>0</v>
      </c>
    </row>
    <row r="1276" spans="1:8" ht="18" hidden="1" customHeight="1" outlineLevel="1">
      <c r="A1276" s="4" t="s">
        <v>348</v>
      </c>
      <c r="B1276" s="195"/>
      <c r="C1276" s="199">
        <v>0</v>
      </c>
      <c r="D1276" s="199">
        <v>0</v>
      </c>
      <c r="E1276" s="199">
        <v>0</v>
      </c>
      <c r="F1276" s="200">
        <v>0</v>
      </c>
      <c r="G1276" s="200">
        <v>0</v>
      </c>
      <c r="H1276" s="201">
        <v>0</v>
      </c>
    </row>
    <row r="1277" spans="1:8" ht="18" hidden="1" customHeight="1" outlineLevel="1">
      <c r="A1277" s="4" t="s">
        <v>216</v>
      </c>
      <c r="B1277" s="195"/>
      <c r="C1277" s="199">
        <v>0</v>
      </c>
      <c r="D1277" s="199">
        <v>0</v>
      </c>
      <c r="E1277" s="199">
        <v>0</v>
      </c>
      <c r="F1277" s="200">
        <v>0</v>
      </c>
      <c r="G1277" s="200">
        <v>0</v>
      </c>
      <c r="H1277" s="201">
        <v>0</v>
      </c>
    </row>
    <row r="1278" spans="1:8" ht="18" hidden="1" customHeight="1" outlineLevel="1">
      <c r="A1278" s="4" t="s">
        <v>217</v>
      </c>
      <c r="B1278" s="195"/>
      <c r="C1278" s="199">
        <v>0</v>
      </c>
      <c r="D1278" s="199">
        <v>0</v>
      </c>
      <c r="E1278" s="199">
        <v>0</v>
      </c>
      <c r="F1278" s="200">
        <v>0</v>
      </c>
      <c r="G1278" s="200">
        <v>0</v>
      </c>
      <c r="H1278" s="201">
        <v>0</v>
      </c>
    </row>
    <row r="1279" spans="1:8" ht="18" hidden="1" customHeight="1" outlineLevel="1">
      <c r="A1279" s="4" t="s">
        <v>218</v>
      </c>
      <c r="B1279" s="195"/>
      <c r="C1279" s="199">
        <v>0</v>
      </c>
      <c r="D1279" s="199">
        <v>0</v>
      </c>
      <c r="E1279" s="199">
        <v>0</v>
      </c>
      <c r="F1279" s="200">
        <v>0</v>
      </c>
      <c r="G1279" s="200">
        <v>0</v>
      </c>
      <c r="H1279" s="201">
        <v>0</v>
      </c>
    </row>
    <row r="1280" spans="1:8" ht="18" hidden="1" customHeight="1" outlineLevel="1">
      <c r="A1280" s="4" t="s">
        <v>219</v>
      </c>
      <c r="B1280" s="195"/>
      <c r="C1280" s="199">
        <v>0</v>
      </c>
      <c r="D1280" s="199">
        <v>0</v>
      </c>
      <c r="E1280" s="199">
        <v>0</v>
      </c>
      <c r="F1280" s="200">
        <v>0</v>
      </c>
      <c r="G1280" s="200">
        <v>0</v>
      </c>
      <c r="H1280" s="201">
        <v>0</v>
      </c>
    </row>
    <row r="1281" spans="1:8" ht="18" hidden="1" customHeight="1" outlineLevel="1">
      <c r="A1281" s="4" t="s">
        <v>220</v>
      </c>
      <c r="B1281" s="195"/>
      <c r="C1281" s="199">
        <v>0</v>
      </c>
      <c r="D1281" s="199">
        <v>0</v>
      </c>
      <c r="E1281" s="199">
        <v>0</v>
      </c>
      <c r="F1281" s="200">
        <v>0</v>
      </c>
      <c r="G1281" s="200">
        <v>0</v>
      </c>
      <c r="H1281" s="201">
        <v>0</v>
      </c>
    </row>
    <row r="1282" spans="1:8" ht="18" hidden="1" customHeight="1" outlineLevel="1">
      <c r="A1282" s="4" t="s">
        <v>349</v>
      </c>
      <c r="B1282" s="195"/>
      <c r="C1282" s="199">
        <v>0</v>
      </c>
      <c r="D1282" s="199">
        <v>0</v>
      </c>
      <c r="E1282" s="199">
        <v>0</v>
      </c>
      <c r="F1282" s="200">
        <v>0</v>
      </c>
      <c r="G1282" s="200">
        <v>0</v>
      </c>
      <c r="H1282" s="201">
        <v>0</v>
      </c>
    </row>
    <row r="1283" spans="1:8" ht="18" hidden="1" customHeight="1" outlineLevel="1">
      <c r="A1283" s="4" t="s">
        <v>222</v>
      </c>
      <c r="B1283" s="195"/>
      <c r="C1283" s="199">
        <v>0</v>
      </c>
      <c r="D1283" s="199">
        <v>0</v>
      </c>
      <c r="E1283" s="199">
        <v>0</v>
      </c>
      <c r="F1283" s="200">
        <v>0</v>
      </c>
      <c r="G1283" s="200">
        <v>0</v>
      </c>
      <c r="H1283" s="201">
        <v>0</v>
      </c>
    </row>
    <row r="1284" spans="1:8" ht="18" hidden="1" customHeight="1" outlineLevel="1">
      <c r="A1284" s="4" t="s">
        <v>223</v>
      </c>
      <c r="B1284" s="195"/>
      <c r="C1284" s="199">
        <v>0</v>
      </c>
      <c r="D1284" s="199">
        <v>0</v>
      </c>
      <c r="E1284" s="199">
        <v>0</v>
      </c>
      <c r="F1284" s="200">
        <v>0</v>
      </c>
      <c r="G1284" s="200">
        <v>0</v>
      </c>
      <c r="H1284" s="201">
        <v>0</v>
      </c>
    </row>
    <row r="1285" spans="1:8" ht="18" hidden="1" customHeight="1" outlineLevel="1">
      <c r="A1285" s="4" t="s">
        <v>224</v>
      </c>
      <c r="B1285" s="195"/>
      <c r="C1285" s="199">
        <v>0</v>
      </c>
      <c r="D1285" s="199">
        <v>0</v>
      </c>
      <c r="E1285" s="199">
        <v>0</v>
      </c>
      <c r="F1285" s="200">
        <v>0</v>
      </c>
      <c r="G1285" s="200">
        <v>0</v>
      </c>
      <c r="H1285" s="201">
        <v>0</v>
      </c>
    </row>
    <row r="1286" spans="1:8" ht="18" hidden="1" customHeight="1" outlineLevel="1">
      <c r="A1286" s="4" t="s">
        <v>225</v>
      </c>
      <c r="B1286" s="195"/>
      <c r="C1286" s="199">
        <v>0</v>
      </c>
      <c r="D1286" s="199">
        <v>0</v>
      </c>
      <c r="E1286" s="199">
        <v>0</v>
      </c>
      <c r="F1286" s="200">
        <v>0</v>
      </c>
      <c r="G1286" s="200">
        <v>0</v>
      </c>
      <c r="H1286" s="201">
        <v>0</v>
      </c>
    </row>
    <row r="1287" spans="1:8" ht="18" customHeight="1" collapsed="1">
      <c r="A1287" s="4"/>
      <c r="B1287" s="195" t="s">
        <v>401</v>
      </c>
      <c r="C1287" s="199">
        <f t="shared" ref="C1287:H1287" si="50">SUM(C1263:C1286)</f>
        <v>0</v>
      </c>
      <c r="D1287" s="199">
        <f t="shared" si="50"/>
        <v>0</v>
      </c>
      <c r="E1287" s="199">
        <f t="shared" si="50"/>
        <v>0</v>
      </c>
      <c r="F1287" s="200">
        <f t="shared" si="50"/>
        <v>-12000</v>
      </c>
      <c r="G1287" s="200">
        <f t="shared" si="50"/>
        <v>0</v>
      </c>
      <c r="H1287" s="201">
        <f t="shared" si="50"/>
        <v>0</v>
      </c>
    </row>
    <row r="1288" spans="1:8" ht="18" hidden="1" customHeight="1" outlineLevel="1">
      <c r="A1288" s="4" t="s">
        <v>272</v>
      </c>
      <c r="B1288" s="195"/>
      <c r="C1288" s="196">
        <v>0</v>
      </c>
      <c r="D1288" s="196">
        <v>0</v>
      </c>
      <c r="E1288" s="196">
        <v>0</v>
      </c>
      <c r="F1288" s="197">
        <v>0</v>
      </c>
      <c r="G1288" s="197">
        <v>0</v>
      </c>
      <c r="H1288" s="198">
        <v>0</v>
      </c>
    </row>
    <row r="1289" spans="1:8" ht="18" hidden="1" customHeight="1" outlineLevel="1">
      <c r="A1289" s="4" t="s">
        <v>203</v>
      </c>
      <c r="B1289" s="195"/>
      <c r="C1289" s="196">
        <v>0</v>
      </c>
      <c r="D1289" s="196">
        <v>1</v>
      </c>
      <c r="E1289" s="196">
        <v>0</v>
      </c>
      <c r="F1289" s="197">
        <v>4000</v>
      </c>
      <c r="G1289" s="197">
        <v>0</v>
      </c>
      <c r="H1289" s="198">
        <v>0</v>
      </c>
    </row>
    <row r="1290" spans="1:8" ht="18" hidden="1" customHeight="1" outlineLevel="1">
      <c r="A1290" s="4" t="s">
        <v>204</v>
      </c>
      <c r="B1290" s="195"/>
      <c r="C1290" s="196">
        <v>4</v>
      </c>
      <c r="D1290" s="196">
        <v>4</v>
      </c>
      <c r="E1290" s="196">
        <v>0</v>
      </c>
      <c r="F1290" s="197">
        <v>0</v>
      </c>
      <c r="G1290" s="197">
        <v>1435</v>
      </c>
      <c r="H1290" s="198">
        <v>0</v>
      </c>
    </row>
    <row r="1291" spans="1:8" ht="18" hidden="1" customHeight="1" outlineLevel="1">
      <c r="A1291" s="4" t="s">
        <v>205</v>
      </c>
      <c r="B1291" s="195"/>
      <c r="C1291" s="196">
        <v>0</v>
      </c>
      <c r="D1291" s="196">
        <v>0</v>
      </c>
      <c r="E1291" s="196">
        <v>0</v>
      </c>
      <c r="F1291" s="197">
        <v>0</v>
      </c>
      <c r="G1291" s="197">
        <v>0</v>
      </c>
      <c r="H1291" s="198">
        <v>0</v>
      </c>
    </row>
    <row r="1292" spans="1:8" ht="18" hidden="1" customHeight="1" outlineLevel="1">
      <c r="A1292" s="4" t="s">
        <v>206</v>
      </c>
      <c r="B1292" s="195"/>
      <c r="C1292" s="196">
        <v>0</v>
      </c>
      <c r="D1292" s="196">
        <v>0</v>
      </c>
      <c r="E1292" s="196">
        <v>0</v>
      </c>
      <c r="F1292" s="197">
        <v>0</v>
      </c>
      <c r="G1292" s="197">
        <v>0</v>
      </c>
      <c r="H1292" s="198">
        <v>0</v>
      </c>
    </row>
    <row r="1293" spans="1:8" ht="18" hidden="1" customHeight="1" outlineLevel="1">
      <c r="A1293" s="4" t="s">
        <v>207</v>
      </c>
      <c r="B1293" s="195"/>
      <c r="C1293" s="196">
        <v>0</v>
      </c>
      <c r="D1293" s="196">
        <v>0</v>
      </c>
      <c r="E1293" s="196">
        <v>0</v>
      </c>
      <c r="F1293" s="197">
        <v>0</v>
      </c>
      <c r="G1293" s="197">
        <v>0</v>
      </c>
      <c r="H1293" s="198">
        <v>0</v>
      </c>
    </row>
    <row r="1294" spans="1:8" ht="18" hidden="1" customHeight="1" outlineLevel="1">
      <c r="A1294" s="4" t="s">
        <v>208</v>
      </c>
      <c r="B1294" s="195"/>
      <c r="C1294" s="196">
        <v>1</v>
      </c>
      <c r="D1294" s="196">
        <v>0</v>
      </c>
      <c r="E1294" s="196">
        <v>0</v>
      </c>
      <c r="F1294" s="197">
        <v>0</v>
      </c>
      <c r="G1294" s="197">
        <v>0</v>
      </c>
      <c r="H1294" s="198">
        <v>0</v>
      </c>
    </row>
    <row r="1295" spans="1:8" ht="18" hidden="1" customHeight="1" outlineLevel="1">
      <c r="A1295" s="4" t="s">
        <v>209</v>
      </c>
      <c r="B1295" s="195"/>
      <c r="C1295" s="196">
        <v>0</v>
      </c>
      <c r="D1295" s="196">
        <v>0</v>
      </c>
      <c r="E1295" s="196">
        <v>0</v>
      </c>
      <c r="F1295" s="197">
        <v>0</v>
      </c>
      <c r="G1295" s="197">
        <v>0</v>
      </c>
      <c r="H1295" s="198">
        <v>0</v>
      </c>
    </row>
    <row r="1296" spans="1:8" ht="18" hidden="1" customHeight="1" outlineLevel="1">
      <c r="A1296" s="4" t="s">
        <v>210</v>
      </c>
      <c r="B1296" s="195"/>
      <c r="C1296" s="196">
        <v>0</v>
      </c>
      <c r="D1296" s="196">
        <v>0</v>
      </c>
      <c r="E1296" s="196">
        <v>0</v>
      </c>
      <c r="F1296" s="197">
        <v>0</v>
      </c>
      <c r="G1296" s="197">
        <v>0</v>
      </c>
      <c r="H1296" s="198">
        <v>0</v>
      </c>
    </row>
    <row r="1297" spans="1:8" ht="18" hidden="1" customHeight="1" outlineLevel="1">
      <c r="A1297" s="4" t="s">
        <v>211</v>
      </c>
      <c r="B1297" s="195"/>
      <c r="C1297" s="196">
        <v>2</v>
      </c>
      <c r="D1297" s="196">
        <v>2</v>
      </c>
      <c r="E1297" s="196">
        <v>0</v>
      </c>
      <c r="F1297" s="197">
        <v>4175</v>
      </c>
      <c r="G1297" s="197">
        <v>-2521.44</v>
      </c>
      <c r="H1297" s="198">
        <v>0</v>
      </c>
    </row>
    <row r="1298" spans="1:8" ht="18" hidden="1" customHeight="1" outlineLevel="1">
      <c r="A1298" s="4" t="s">
        <v>212</v>
      </c>
      <c r="B1298" s="195"/>
      <c r="C1298" s="196">
        <v>2</v>
      </c>
      <c r="D1298" s="196">
        <v>3</v>
      </c>
      <c r="E1298" s="196">
        <v>0</v>
      </c>
      <c r="F1298" s="197">
        <v>69990</v>
      </c>
      <c r="G1298" s="197">
        <v>9475</v>
      </c>
      <c r="H1298" s="198">
        <v>0</v>
      </c>
    </row>
    <row r="1299" spans="1:8" ht="18" hidden="1" customHeight="1" outlineLevel="1">
      <c r="A1299" s="4" t="s">
        <v>213</v>
      </c>
      <c r="B1299" s="195"/>
      <c r="C1299" s="196">
        <v>5</v>
      </c>
      <c r="D1299" s="196">
        <v>7</v>
      </c>
      <c r="E1299" s="196">
        <v>0</v>
      </c>
      <c r="F1299" s="197">
        <v>159443</v>
      </c>
      <c r="G1299" s="197">
        <v>138528.44999999998</v>
      </c>
      <c r="H1299" s="198">
        <v>0</v>
      </c>
    </row>
    <row r="1300" spans="1:8" ht="18" hidden="1" customHeight="1" outlineLevel="1">
      <c r="A1300" s="4" t="s">
        <v>214</v>
      </c>
      <c r="B1300" s="195"/>
      <c r="C1300" s="196">
        <v>0</v>
      </c>
      <c r="D1300" s="196">
        <v>0</v>
      </c>
      <c r="E1300" s="196">
        <v>0</v>
      </c>
      <c r="F1300" s="197">
        <v>0</v>
      </c>
      <c r="G1300" s="197">
        <v>0</v>
      </c>
      <c r="H1300" s="198">
        <v>0</v>
      </c>
    </row>
    <row r="1301" spans="1:8" ht="18" hidden="1" customHeight="1" outlineLevel="1">
      <c r="A1301" s="4" t="s">
        <v>348</v>
      </c>
      <c r="B1301" s="195"/>
      <c r="C1301" s="196">
        <v>1</v>
      </c>
      <c r="D1301" s="196">
        <v>1</v>
      </c>
      <c r="E1301" s="196">
        <v>0</v>
      </c>
      <c r="F1301" s="197">
        <v>1500</v>
      </c>
      <c r="G1301" s="197">
        <v>0</v>
      </c>
      <c r="H1301" s="198">
        <v>0</v>
      </c>
    </row>
    <row r="1302" spans="1:8" ht="18" hidden="1" customHeight="1" outlineLevel="1">
      <c r="A1302" s="4" t="s">
        <v>216</v>
      </c>
      <c r="B1302" s="195"/>
      <c r="C1302" s="196">
        <v>0</v>
      </c>
      <c r="D1302" s="196">
        <v>0</v>
      </c>
      <c r="E1302" s="196">
        <v>0</v>
      </c>
      <c r="F1302" s="197">
        <v>0</v>
      </c>
      <c r="G1302" s="197">
        <v>0</v>
      </c>
      <c r="H1302" s="198">
        <v>0</v>
      </c>
    </row>
    <row r="1303" spans="1:8" ht="18" hidden="1" customHeight="1" outlineLevel="1">
      <c r="A1303" s="4" t="s">
        <v>217</v>
      </c>
      <c r="B1303" s="195"/>
      <c r="C1303" s="196">
        <v>0</v>
      </c>
      <c r="D1303" s="196">
        <v>0</v>
      </c>
      <c r="E1303" s="196">
        <v>0</v>
      </c>
      <c r="F1303" s="197">
        <v>0</v>
      </c>
      <c r="G1303" s="197">
        <v>0</v>
      </c>
      <c r="H1303" s="198">
        <v>0</v>
      </c>
    </row>
    <row r="1304" spans="1:8" ht="18" hidden="1" customHeight="1" outlineLevel="1">
      <c r="A1304" s="4" t="s">
        <v>218</v>
      </c>
      <c r="B1304" s="195"/>
      <c r="C1304" s="196">
        <v>0</v>
      </c>
      <c r="D1304" s="196">
        <v>0</v>
      </c>
      <c r="E1304" s="196">
        <v>0</v>
      </c>
      <c r="F1304" s="197">
        <v>0</v>
      </c>
      <c r="G1304" s="197">
        <v>0</v>
      </c>
      <c r="H1304" s="198">
        <v>0</v>
      </c>
    </row>
    <row r="1305" spans="1:8" ht="18" hidden="1" customHeight="1" outlineLevel="1">
      <c r="A1305" s="4" t="s">
        <v>219</v>
      </c>
      <c r="B1305" s="195"/>
      <c r="C1305" s="196">
        <v>0</v>
      </c>
      <c r="D1305" s="196">
        <v>0</v>
      </c>
      <c r="E1305" s="196">
        <v>0</v>
      </c>
      <c r="F1305" s="197">
        <v>0</v>
      </c>
      <c r="G1305" s="197">
        <v>0</v>
      </c>
      <c r="H1305" s="198">
        <v>0</v>
      </c>
    </row>
    <row r="1306" spans="1:8" ht="18" hidden="1" customHeight="1" outlineLevel="1">
      <c r="A1306" s="4" t="s">
        <v>220</v>
      </c>
      <c r="B1306" s="195"/>
      <c r="C1306" s="196">
        <v>0</v>
      </c>
      <c r="D1306" s="196">
        <v>0</v>
      </c>
      <c r="E1306" s="196">
        <v>0</v>
      </c>
      <c r="F1306" s="197">
        <v>0</v>
      </c>
      <c r="G1306" s="197">
        <v>0</v>
      </c>
      <c r="H1306" s="198">
        <v>0</v>
      </c>
    </row>
    <row r="1307" spans="1:8" ht="18" hidden="1" customHeight="1" outlineLevel="1">
      <c r="A1307" s="4" t="s">
        <v>349</v>
      </c>
      <c r="B1307" s="195"/>
      <c r="C1307" s="196">
        <v>0</v>
      </c>
      <c r="D1307" s="196">
        <v>0</v>
      </c>
      <c r="E1307" s="196">
        <v>0</v>
      </c>
      <c r="F1307" s="197">
        <v>0</v>
      </c>
      <c r="G1307" s="197">
        <v>0</v>
      </c>
      <c r="H1307" s="198">
        <v>0</v>
      </c>
    </row>
    <row r="1308" spans="1:8" ht="18" hidden="1" customHeight="1" outlineLevel="1">
      <c r="A1308" s="4" t="s">
        <v>222</v>
      </c>
      <c r="B1308" s="195"/>
      <c r="C1308" s="196">
        <v>0</v>
      </c>
      <c r="D1308" s="196">
        <v>0</v>
      </c>
      <c r="E1308" s="196">
        <v>0</v>
      </c>
      <c r="F1308" s="197">
        <v>0</v>
      </c>
      <c r="G1308" s="197">
        <v>0</v>
      </c>
      <c r="H1308" s="198">
        <v>0</v>
      </c>
    </row>
    <row r="1309" spans="1:8" ht="18" hidden="1" customHeight="1" outlineLevel="1">
      <c r="A1309" s="4" t="s">
        <v>223</v>
      </c>
      <c r="B1309" s="195"/>
      <c r="C1309" s="196">
        <v>0</v>
      </c>
      <c r="D1309" s="196">
        <v>0</v>
      </c>
      <c r="E1309" s="196">
        <v>0</v>
      </c>
      <c r="F1309" s="197">
        <v>0</v>
      </c>
      <c r="G1309" s="197">
        <v>0</v>
      </c>
      <c r="H1309" s="198">
        <v>0</v>
      </c>
    </row>
    <row r="1310" spans="1:8" ht="18" hidden="1" customHeight="1" outlineLevel="1">
      <c r="A1310" s="4" t="s">
        <v>224</v>
      </c>
      <c r="B1310" s="195"/>
      <c r="C1310" s="196">
        <v>0</v>
      </c>
      <c r="D1310" s="196">
        <v>0</v>
      </c>
      <c r="E1310" s="196">
        <v>0</v>
      </c>
      <c r="F1310" s="197">
        <v>0</v>
      </c>
      <c r="G1310" s="197">
        <v>0</v>
      </c>
      <c r="H1310" s="198">
        <v>0</v>
      </c>
    </row>
    <row r="1311" spans="1:8" ht="18" hidden="1" customHeight="1" outlineLevel="1">
      <c r="A1311" s="4" t="s">
        <v>225</v>
      </c>
      <c r="B1311" s="195"/>
      <c r="C1311" s="196">
        <v>0</v>
      </c>
      <c r="D1311" s="196">
        <v>0</v>
      </c>
      <c r="E1311" s="196">
        <v>0</v>
      </c>
      <c r="F1311" s="197">
        <v>0</v>
      </c>
      <c r="G1311" s="197">
        <v>0</v>
      </c>
      <c r="H1311" s="198">
        <v>0</v>
      </c>
    </row>
    <row r="1312" spans="1:8" ht="18" customHeight="1" collapsed="1">
      <c r="A1312" s="4"/>
      <c r="B1312" s="195" t="s">
        <v>402</v>
      </c>
      <c r="C1312" s="199">
        <f t="shared" ref="C1312:H1312" si="51">SUM(C1288:C1311)</f>
        <v>15</v>
      </c>
      <c r="D1312" s="199">
        <f t="shared" si="51"/>
        <v>18</v>
      </c>
      <c r="E1312" s="199">
        <f t="shared" si="51"/>
        <v>0</v>
      </c>
      <c r="F1312" s="200">
        <f t="shared" si="51"/>
        <v>239108</v>
      </c>
      <c r="G1312" s="200">
        <f t="shared" si="51"/>
        <v>146917.00999999998</v>
      </c>
      <c r="H1312" s="201">
        <f t="shared" si="51"/>
        <v>0</v>
      </c>
    </row>
    <row r="1313" spans="1:8" ht="18" hidden="1" customHeight="1" outlineLevel="1">
      <c r="A1313" s="4" t="s">
        <v>272</v>
      </c>
      <c r="B1313" s="195"/>
      <c r="C1313" s="196">
        <v>0</v>
      </c>
      <c r="D1313" s="196">
        <v>0</v>
      </c>
      <c r="E1313" s="196">
        <v>0</v>
      </c>
      <c r="F1313" s="197">
        <v>0</v>
      </c>
      <c r="G1313" s="197">
        <v>0</v>
      </c>
      <c r="H1313" s="198">
        <v>0</v>
      </c>
    </row>
    <row r="1314" spans="1:8" ht="18" hidden="1" customHeight="1" outlineLevel="1">
      <c r="A1314" s="4" t="s">
        <v>203</v>
      </c>
      <c r="B1314" s="195"/>
      <c r="C1314" s="196">
        <v>1</v>
      </c>
      <c r="D1314" s="196">
        <v>1</v>
      </c>
      <c r="E1314" s="196">
        <v>0</v>
      </c>
      <c r="F1314" s="197">
        <v>80000</v>
      </c>
      <c r="G1314" s="197">
        <v>11640.99</v>
      </c>
      <c r="H1314" s="198">
        <v>0</v>
      </c>
    </row>
    <row r="1315" spans="1:8" ht="18" hidden="1" customHeight="1" outlineLevel="1">
      <c r="A1315" s="4" t="s">
        <v>204</v>
      </c>
      <c r="B1315" s="195"/>
      <c r="C1315" s="196">
        <v>7</v>
      </c>
      <c r="D1315" s="196">
        <v>7</v>
      </c>
      <c r="E1315" s="196">
        <v>0</v>
      </c>
      <c r="F1315" s="197">
        <v>114000</v>
      </c>
      <c r="G1315" s="197">
        <v>23995.8</v>
      </c>
      <c r="H1315" s="198">
        <v>0</v>
      </c>
    </row>
    <row r="1316" spans="1:8" ht="18" hidden="1" customHeight="1" outlineLevel="1">
      <c r="A1316" s="4" t="s">
        <v>205</v>
      </c>
      <c r="B1316" s="195"/>
      <c r="C1316" s="196">
        <v>0</v>
      </c>
      <c r="D1316" s="196">
        <v>0</v>
      </c>
      <c r="E1316" s="196">
        <v>0</v>
      </c>
      <c r="F1316" s="197">
        <v>0</v>
      </c>
      <c r="G1316" s="197">
        <v>0</v>
      </c>
      <c r="H1316" s="198">
        <v>0</v>
      </c>
    </row>
    <row r="1317" spans="1:8" ht="18" hidden="1" customHeight="1" outlineLevel="1">
      <c r="A1317" s="4" t="s">
        <v>206</v>
      </c>
      <c r="B1317" s="195"/>
      <c r="C1317" s="196">
        <v>0</v>
      </c>
      <c r="D1317" s="196">
        <v>0</v>
      </c>
      <c r="E1317" s="196">
        <v>0</v>
      </c>
      <c r="F1317" s="197">
        <v>0</v>
      </c>
      <c r="G1317" s="197">
        <v>0</v>
      </c>
      <c r="H1317" s="198">
        <v>0</v>
      </c>
    </row>
    <row r="1318" spans="1:8" ht="18" hidden="1" customHeight="1" outlineLevel="1">
      <c r="A1318" s="4" t="s">
        <v>207</v>
      </c>
      <c r="B1318" s="195"/>
      <c r="C1318" s="196">
        <v>0</v>
      </c>
      <c r="D1318" s="196">
        <v>0</v>
      </c>
      <c r="E1318" s="196">
        <v>0</v>
      </c>
      <c r="F1318" s="197">
        <v>0</v>
      </c>
      <c r="G1318" s="197">
        <v>0</v>
      </c>
      <c r="H1318" s="198">
        <v>0</v>
      </c>
    </row>
    <row r="1319" spans="1:8" ht="18" hidden="1" customHeight="1" outlineLevel="1">
      <c r="A1319" s="4" t="s">
        <v>208</v>
      </c>
      <c r="B1319" s="195"/>
      <c r="C1319" s="196">
        <v>2</v>
      </c>
      <c r="D1319" s="196">
        <v>3</v>
      </c>
      <c r="E1319" s="196">
        <v>0</v>
      </c>
      <c r="F1319" s="197">
        <v>-6500</v>
      </c>
      <c r="G1319" s="197">
        <v>709</v>
      </c>
      <c r="H1319" s="198">
        <v>0</v>
      </c>
    </row>
    <row r="1320" spans="1:8" ht="18" hidden="1" customHeight="1" outlineLevel="1">
      <c r="A1320" s="4" t="s">
        <v>209</v>
      </c>
      <c r="B1320" s="195"/>
      <c r="C1320" s="196">
        <v>0</v>
      </c>
      <c r="D1320" s="196">
        <v>2</v>
      </c>
      <c r="E1320" s="196">
        <v>0</v>
      </c>
      <c r="F1320" s="197">
        <v>20000</v>
      </c>
      <c r="G1320" s="197">
        <v>4665</v>
      </c>
      <c r="H1320" s="198">
        <v>0</v>
      </c>
    </row>
    <row r="1321" spans="1:8" ht="18" hidden="1" customHeight="1" outlineLevel="1">
      <c r="A1321" s="4" t="s">
        <v>210</v>
      </c>
      <c r="B1321" s="195"/>
      <c r="C1321" s="196">
        <v>0</v>
      </c>
      <c r="D1321" s="196">
        <v>0</v>
      </c>
      <c r="E1321" s="196">
        <v>0</v>
      </c>
      <c r="F1321" s="197">
        <v>0</v>
      </c>
      <c r="G1321" s="197">
        <v>0</v>
      </c>
      <c r="H1321" s="198">
        <v>0</v>
      </c>
    </row>
    <row r="1322" spans="1:8" ht="18" hidden="1" customHeight="1" outlineLevel="1">
      <c r="A1322" s="4" t="s">
        <v>211</v>
      </c>
      <c r="B1322" s="195"/>
      <c r="C1322" s="196">
        <v>1</v>
      </c>
      <c r="D1322" s="196">
        <v>5</v>
      </c>
      <c r="E1322" s="196">
        <v>0</v>
      </c>
      <c r="F1322" s="197">
        <v>58900</v>
      </c>
      <c r="G1322" s="197">
        <v>-3042.3799999999992</v>
      </c>
      <c r="H1322" s="198">
        <v>0</v>
      </c>
    </row>
    <row r="1323" spans="1:8" ht="18" hidden="1" customHeight="1" outlineLevel="1">
      <c r="A1323" s="4" t="s">
        <v>212</v>
      </c>
      <c r="B1323" s="195"/>
      <c r="C1323" s="196">
        <v>0</v>
      </c>
      <c r="D1323" s="196">
        <v>0</v>
      </c>
      <c r="E1323" s="196">
        <v>0</v>
      </c>
      <c r="F1323" s="197">
        <v>0</v>
      </c>
      <c r="G1323" s="197">
        <v>0</v>
      </c>
      <c r="H1323" s="198">
        <v>0</v>
      </c>
    </row>
    <row r="1324" spans="1:8" ht="18" hidden="1" customHeight="1" outlineLevel="1">
      <c r="A1324" s="4" t="s">
        <v>213</v>
      </c>
      <c r="B1324" s="195"/>
      <c r="C1324" s="196">
        <v>0</v>
      </c>
      <c r="D1324" s="196">
        <v>0</v>
      </c>
      <c r="E1324" s="196">
        <v>0</v>
      </c>
      <c r="F1324" s="197">
        <v>0</v>
      </c>
      <c r="G1324" s="197">
        <v>0</v>
      </c>
      <c r="H1324" s="198">
        <v>0</v>
      </c>
    </row>
    <row r="1325" spans="1:8" ht="18" hidden="1" customHeight="1" outlineLevel="1">
      <c r="A1325" s="4" t="s">
        <v>214</v>
      </c>
      <c r="B1325" s="195"/>
      <c r="C1325" s="196">
        <v>0</v>
      </c>
      <c r="D1325" s="196">
        <v>0</v>
      </c>
      <c r="E1325" s="196">
        <v>0</v>
      </c>
      <c r="F1325" s="197">
        <v>-10000</v>
      </c>
      <c r="G1325" s="197">
        <v>-5000</v>
      </c>
      <c r="H1325" s="198">
        <v>0</v>
      </c>
    </row>
    <row r="1326" spans="1:8" ht="18" hidden="1" customHeight="1" outlineLevel="1">
      <c r="A1326" s="4" t="s">
        <v>348</v>
      </c>
      <c r="B1326" s="195"/>
      <c r="C1326" s="196">
        <v>1</v>
      </c>
      <c r="D1326" s="196">
        <v>0</v>
      </c>
      <c r="E1326" s="196">
        <v>1</v>
      </c>
      <c r="F1326" s="197">
        <v>0</v>
      </c>
      <c r="G1326" s="197">
        <v>0</v>
      </c>
      <c r="H1326" s="198">
        <v>0</v>
      </c>
    </row>
    <row r="1327" spans="1:8" ht="18" hidden="1" customHeight="1" outlineLevel="1">
      <c r="A1327" s="4" t="s">
        <v>216</v>
      </c>
      <c r="B1327" s="195"/>
      <c r="C1327" s="196">
        <v>0</v>
      </c>
      <c r="D1327" s="196">
        <v>1</v>
      </c>
      <c r="E1327" s="196">
        <v>0</v>
      </c>
      <c r="F1327" s="197">
        <v>0</v>
      </c>
      <c r="G1327" s="197">
        <v>10000</v>
      </c>
      <c r="H1327" s="198">
        <v>0</v>
      </c>
    </row>
    <row r="1328" spans="1:8" ht="18" hidden="1" customHeight="1" outlineLevel="1">
      <c r="A1328" s="4" t="s">
        <v>217</v>
      </c>
      <c r="B1328" s="195"/>
      <c r="C1328" s="196">
        <v>0</v>
      </c>
      <c r="D1328" s="196">
        <v>0</v>
      </c>
      <c r="E1328" s="196">
        <v>0</v>
      </c>
      <c r="F1328" s="197">
        <v>0</v>
      </c>
      <c r="G1328" s="197">
        <v>0</v>
      </c>
      <c r="H1328" s="198">
        <v>0</v>
      </c>
    </row>
    <row r="1329" spans="1:8" ht="18" hidden="1" customHeight="1" outlineLevel="1">
      <c r="A1329" s="4" t="s">
        <v>218</v>
      </c>
      <c r="B1329" s="195"/>
      <c r="C1329" s="196">
        <v>0</v>
      </c>
      <c r="D1329" s="196">
        <v>0</v>
      </c>
      <c r="E1329" s="196">
        <v>0</v>
      </c>
      <c r="F1329" s="197">
        <v>0</v>
      </c>
      <c r="G1329" s="197">
        <v>0</v>
      </c>
      <c r="H1329" s="198">
        <v>0</v>
      </c>
    </row>
    <row r="1330" spans="1:8" ht="18" hidden="1" customHeight="1" outlineLevel="1">
      <c r="A1330" s="4" t="s">
        <v>219</v>
      </c>
      <c r="B1330" s="195"/>
      <c r="C1330" s="196">
        <v>0</v>
      </c>
      <c r="D1330" s="196">
        <v>0</v>
      </c>
      <c r="E1330" s="196">
        <v>0</v>
      </c>
      <c r="F1330" s="197">
        <v>0</v>
      </c>
      <c r="G1330" s="197">
        <v>0</v>
      </c>
      <c r="H1330" s="198">
        <v>0</v>
      </c>
    </row>
    <row r="1331" spans="1:8" ht="18" hidden="1" customHeight="1" outlineLevel="1">
      <c r="A1331" s="4" t="s">
        <v>220</v>
      </c>
      <c r="B1331" s="195"/>
      <c r="C1331" s="196">
        <v>0</v>
      </c>
      <c r="D1331" s="196">
        <v>0</v>
      </c>
      <c r="E1331" s="196">
        <v>0</v>
      </c>
      <c r="F1331" s="197">
        <v>0</v>
      </c>
      <c r="G1331" s="197">
        <v>0</v>
      </c>
      <c r="H1331" s="198">
        <v>0</v>
      </c>
    </row>
    <row r="1332" spans="1:8" ht="18" hidden="1" customHeight="1" outlineLevel="1">
      <c r="A1332" s="4" t="s">
        <v>349</v>
      </c>
      <c r="B1332" s="195"/>
      <c r="C1332" s="196">
        <v>0</v>
      </c>
      <c r="D1332" s="196">
        <v>0</v>
      </c>
      <c r="E1332" s="196">
        <v>0</v>
      </c>
      <c r="F1332" s="197">
        <v>0</v>
      </c>
      <c r="G1332" s="197">
        <v>0</v>
      </c>
      <c r="H1332" s="198">
        <v>0</v>
      </c>
    </row>
    <row r="1333" spans="1:8" ht="18" hidden="1" customHeight="1" outlineLevel="1">
      <c r="A1333" s="4" t="s">
        <v>222</v>
      </c>
      <c r="B1333" s="195"/>
      <c r="C1333" s="196">
        <v>0</v>
      </c>
      <c r="D1333" s="196">
        <v>0</v>
      </c>
      <c r="E1333" s="196">
        <v>0</v>
      </c>
      <c r="F1333" s="197">
        <v>0</v>
      </c>
      <c r="G1333" s="197">
        <v>0</v>
      </c>
      <c r="H1333" s="198">
        <v>0</v>
      </c>
    </row>
    <row r="1334" spans="1:8" ht="18" hidden="1" customHeight="1" outlineLevel="1">
      <c r="A1334" s="4" t="s">
        <v>223</v>
      </c>
      <c r="B1334" s="195"/>
      <c r="C1334" s="196">
        <v>7</v>
      </c>
      <c r="D1334" s="196">
        <v>3</v>
      </c>
      <c r="E1334" s="196">
        <v>4</v>
      </c>
      <c r="F1334" s="197">
        <v>108500</v>
      </c>
      <c r="G1334" s="197">
        <v>6900</v>
      </c>
      <c r="H1334" s="198">
        <v>0</v>
      </c>
    </row>
    <row r="1335" spans="1:8" ht="18" hidden="1" customHeight="1" outlineLevel="1">
      <c r="A1335" s="4" t="s">
        <v>224</v>
      </c>
      <c r="B1335" s="195"/>
      <c r="C1335" s="196">
        <v>0</v>
      </c>
      <c r="D1335" s="196">
        <v>0</v>
      </c>
      <c r="E1335" s="196">
        <v>0</v>
      </c>
      <c r="F1335" s="197">
        <v>0</v>
      </c>
      <c r="G1335" s="197">
        <v>0</v>
      </c>
      <c r="H1335" s="198">
        <v>0</v>
      </c>
    </row>
    <row r="1336" spans="1:8" ht="18" hidden="1" customHeight="1" outlineLevel="1">
      <c r="A1336" s="4" t="s">
        <v>225</v>
      </c>
      <c r="B1336" s="195"/>
      <c r="C1336" s="196">
        <v>0</v>
      </c>
      <c r="D1336" s="196">
        <v>0</v>
      </c>
      <c r="E1336" s="196">
        <v>0</v>
      </c>
      <c r="F1336" s="197">
        <v>0</v>
      </c>
      <c r="G1336" s="197">
        <v>0</v>
      </c>
      <c r="H1336" s="198">
        <v>0</v>
      </c>
    </row>
    <row r="1337" spans="1:8" ht="18" customHeight="1" collapsed="1">
      <c r="A1337" s="4"/>
      <c r="B1337" s="195" t="s">
        <v>403</v>
      </c>
      <c r="C1337" s="199">
        <f t="shared" ref="C1337:H1337" si="52">SUM(C1313:C1336)</f>
        <v>19</v>
      </c>
      <c r="D1337" s="199">
        <f t="shared" si="52"/>
        <v>22</v>
      </c>
      <c r="E1337" s="199">
        <f t="shared" si="52"/>
        <v>5</v>
      </c>
      <c r="F1337" s="200">
        <f t="shared" si="52"/>
        <v>364900</v>
      </c>
      <c r="G1337" s="200">
        <f t="shared" si="52"/>
        <v>49868.41</v>
      </c>
      <c r="H1337" s="201">
        <f t="shared" si="52"/>
        <v>0</v>
      </c>
    </row>
    <row r="1338" spans="1:8" ht="18" hidden="1" customHeight="1" outlineLevel="1">
      <c r="A1338" s="4" t="s">
        <v>272</v>
      </c>
      <c r="B1338" s="195"/>
      <c r="C1338" s="199">
        <v>0</v>
      </c>
      <c r="D1338" s="199">
        <v>0</v>
      </c>
      <c r="E1338" s="199">
        <v>0</v>
      </c>
      <c r="F1338" s="200">
        <v>0</v>
      </c>
      <c r="G1338" s="200">
        <v>0</v>
      </c>
      <c r="H1338" s="201">
        <v>0</v>
      </c>
    </row>
    <row r="1339" spans="1:8" ht="18" hidden="1" customHeight="1" outlineLevel="1">
      <c r="A1339" s="4" t="s">
        <v>203</v>
      </c>
      <c r="B1339" s="195"/>
      <c r="C1339" s="199">
        <v>0</v>
      </c>
      <c r="D1339" s="199">
        <v>0</v>
      </c>
      <c r="E1339" s="199">
        <v>0</v>
      </c>
      <c r="F1339" s="200">
        <v>0</v>
      </c>
      <c r="G1339" s="200">
        <v>0</v>
      </c>
      <c r="H1339" s="201">
        <v>0</v>
      </c>
    </row>
    <row r="1340" spans="1:8" ht="18" hidden="1" customHeight="1" outlineLevel="1">
      <c r="A1340" s="4" t="s">
        <v>204</v>
      </c>
      <c r="B1340" s="195"/>
      <c r="C1340" s="199">
        <v>0</v>
      </c>
      <c r="D1340" s="199">
        <v>0</v>
      </c>
      <c r="E1340" s="199">
        <v>0</v>
      </c>
      <c r="F1340" s="200">
        <v>0</v>
      </c>
      <c r="G1340" s="200">
        <v>0</v>
      </c>
      <c r="H1340" s="201">
        <v>0</v>
      </c>
    </row>
    <row r="1341" spans="1:8" ht="18" hidden="1" customHeight="1" outlineLevel="1">
      <c r="A1341" s="4" t="s">
        <v>205</v>
      </c>
      <c r="B1341" s="195"/>
      <c r="C1341" s="199">
        <v>0</v>
      </c>
      <c r="D1341" s="199">
        <v>0</v>
      </c>
      <c r="E1341" s="199">
        <v>0</v>
      </c>
      <c r="F1341" s="200">
        <v>0</v>
      </c>
      <c r="G1341" s="200">
        <v>0</v>
      </c>
      <c r="H1341" s="201">
        <v>0</v>
      </c>
    </row>
    <row r="1342" spans="1:8" ht="18" hidden="1" customHeight="1" outlineLevel="1">
      <c r="A1342" s="4" t="s">
        <v>206</v>
      </c>
      <c r="B1342" s="195"/>
      <c r="C1342" s="199">
        <v>0</v>
      </c>
      <c r="D1342" s="199">
        <v>0</v>
      </c>
      <c r="E1342" s="199">
        <v>0</v>
      </c>
      <c r="F1342" s="200">
        <v>0</v>
      </c>
      <c r="G1342" s="200">
        <v>0</v>
      </c>
      <c r="H1342" s="201">
        <v>0</v>
      </c>
    </row>
    <row r="1343" spans="1:8" ht="18" hidden="1" customHeight="1" outlineLevel="1">
      <c r="A1343" s="4" t="s">
        <v>207</v>
      </c>
      <c r="B1343" s="195"/>
      <c r="C1343" s="199">
        <v>0</v>
      </c>
      <c r="D1343" s="199">
        <v>0</v>
      </c>
      <c r="E1343" s="199">
        <v>0</v>
      </c>
      <c r="F1343" s="200">
        <v>0</v>
      </c>
      <c r="G1343" s="200">
        <v>0</v>
      </c>
      <c r="H1343" s="201">
        <v>0</v>
      </c>
    </row>
    <row r="1344" spans="1:8" ht="18" hidden="1" customHeight="1" outlineLevel="1">
      <c r="A1344" s="4" t="s">
        <v>208</v>
      </c>
      <c r="B1344" s="195"/>
      <c r="C1344" s="199">
        <v>0</v>
      </c>
      <c r="D1344" s="199">
        <v>0</v>
      </c>
      <c r="E1344" s="199">
        <v>0</v>
      </c>
      <c r="F1344" s="200">
        <v>0</v>
      </c>
      <c r="G1344" s="200">
        <v>0</v>
      </c>
      <c r="H1344" s="201">
        <v>0</v>
      </c>
    </row>
    <row r="1345" spans="1:8" ht="18" hidden="1" customHeight="1" outlineLevel="1">
      <c r="A1345" s="4" t="s">
        <v>209</v>
      </c>
      <c r="B1345" s="195"/>
      <c r="C1345" s="199">
        <v>0</v>
      </c>
      <c r="D1345" s="199">
        <v>0</v>
      </c>
      <c r="E1345" s="199">
        <v>0</v>
      </c>
      <c r="F1345" s="200">
        <v>0</v>
      </c>
      <c r="G1345" s="200">
        <v>0</v>
      </c>
      <c r="H1345" s="201">
        <v>0</v>
      </c>
    </row>
    <row r="1346" spans="1:8" ht="18" hidden="1" customHeight="1" outlineLevel="1">
      <c r="A1346" s="4" t="s">
        <v>210</v>
      </c>
      <c r="B1346" s="195"/>
      <c r="C1346" s="199">
        <v>0</v>
      </c>
      <c r="D1346" s="199">
        <v>0</v>
      </c>
      <c r="E1346" s="199">
        <v>0</v>
      </c>
      <c r="F1346" s="200">
        <v>0</v>
      </c>
      <c r="G1346" s="200">
        <v>0</v>
      </c>
      <c r="H1346" s="201">
        <v>0</v>
      </c>
    </row>
    <row r="1347" spans="1:8" ht="18" hidden="1" customHeight="1" outlineLevel="1">
      <c r="A1347" s="4" t="s">
        <v>211</v>
      </c>
      <c r="B1347" s="195"/>
      <c r="C1347" s="199">
        <v>0</v>
      </c>
      <c r="D1347" s="199">
        <v>0</v>
      </c>
      <c r="E1347" s="199">
        <v>0</v>
      </c>
      <c r="F1347" s="200">
        <v>0</v>
      </c>
      <c r="G1347" s="200">
        <v>0</v>
      </c>
      <c r="H1347" s="201">
        <v>0</v>
      </c>
    </row>
    <row r="1348" spans="1:8" ht="18" hidden="1" customHeight="1" outlineLevel="1">
      <c r="A1348" s="4" t="s">
        <v>212</v>
      </c>
      <c r="B1348" s="195"/>
      <c r="C1348" s="199">
        <v>0</v>
      </c>
      <c r="D1348" s="199">
        <v>0</v>
      </c>
      <c r="E1348" s="199">
        <v>0</v>
      </c>
      <c r="F1348" s="200">
        <v>0</v>
      </c>
      <c r="G1348" s="200">
        <v>0</v>
      </c>
      <c r="H1348" s="201">
        <v>0</v>
      </c>
    </row>
    <row r="1349" spans="1:8" ht="18" hidden="1" customHeight="1" outlineLevel="1">
      <c r="A1349" s="4" t="s">
        <v>213</v>
      </c>
      <c r="B1349" s="195"/>
      <c r="C1349" s="199">
        <v>0</v>
      </c>
      <c r="D1349" s="199">
        <v>0</v>
      </c>
      <c r="E1349" s="199">
        <v>0</v>
      </c>
      <c r="F1349" s="200">
        <v>0</v>
      </c>
      <c r="G1349" s="200">
        <v>0</v>
      </c>
      <c r="H1349" s="201">
        <v>0</v>
      </c>
    </row>
    <row r="1350" spans="1:8" ht="18" hidden="1" customHeight="1" outlineLevel="1">
      <c r="A1350" s="4" t="s">
        <v>214</v>
      </c>
      <c r="B1350" s="195"/>
      <c r="C1350" s="199">
        <v>0</v>
      </c>
      <c r="D1350" s="199">
        <v>0</v>
      </c>
      <c r="E1350" s="199">
        <v>0</v>
      </c>
      <c r="F1350" s="200">
        <v>0</v>
      </c>
      <c r="G1350" s="200">
        <v>0</v>
      </c>
      <c r="H1350" s="201">
        <v>0</v>
      </c>
    </row>
    <row r="1351" spans="1:8" ht="18" hidden="1" customHeight="1" outlineLevel="1">
      <c r="A1351" s="4" t="s">
        <v>348</v>
      </c>
      <c r="B1351" s="195"/>
      <c r="C1351" s="199">
        <v>0</v>
      </c>
      <c r="D1351" s="199">
        <v>0</v>
      </c>
      <c r="E1351" s="199">
        <v>0</v>
      </c>
      <c r="F1351" s="200">
        <v>0</v>
      </c>
      <c r="G1351" s="200">
        <v>0</v>
      </c>
      <c r="H1351" s="201">
        <v>0</v>
      </c>
    </row>
    <row r="1352" spans="1:8" ht="18" hidden="1" customHeight="1" outlineLevel="1">
      <c r="A1352" s="4" t="s">
        <v>216</v>
      </c>
      <c r="B1352" s="195"/>
      <c r="C1352" s="199">
        <v>0</v>
      </c>
      <c r="D1352" s="199">
        <v>0</v>
      </c>
      <c r="E1352" s="199">
        <v>0</v>
      </c>
      <c r="F1352" s="200">
        <v>0</v>
      </c>
      <c r="G1352" s="200">
        <v>0</v>
      </c>
      <c r="H1352" s="201">
        <v>0</v>
      </c>
    </row>
    <row r="1353" spans="1:8" ht="18" hidden="1" customHeight="1" outlineLevel="1">
      <c r="A1353" s="4" t="s">
        <v>217</v>
      </c>
      <c r="B1353" s="195"/>
      <c r="C1353" s="199">
        <v>0</v>
      </c>
      <c r="D1353" s="199">
        <v>0</v>
      </c>
      <c r="E1353" s="199">
        <v>0</v>
      </c>
      <c r="F1353" s="200">
        <v>0</v>
      </c>
      <c r="G1353" s="200">
        <v>0</v>
      </c>
      <c r="H1353" s="201">
        <v>0</v>
      </c>
    </row>
    <row r="1354" spans="1:8" ht="18" hidden="1" customHeight="1" outlineLevel="1">
      <c r="A1354" s="4" t="s">
        <v>218</v>
      </c>
      <c r="B1354" s="195"/>
      <c r="C1354" s="199">
        <v>0</v>
      </c>
      <c r="D1354" s="199">
        <v>0</v>
      </c>
      <c r="E1354" s="199">
        <v>0</v>
      </c>
      <c r="F1354" s="200">
        <v>0</v>
      </c>
      <c r="G1354" s="200">
        <v>0</v>
      </c>
      <c r="H1354" s="201">
        <v>0</v>
      </c>
    </row>
    <row r="1355" spans="1:8" ht="18" hidden="1" customHeight="1" outlineLevel="1">
      <c r="A1355" s="4" t="s">
        <v>219</v>
      </c>
      <c r="B1355" s="195"/>
      <c r="C1355" s="199">
        <v>0</v>
      </c>
      <c r="D1355" s="199">
        <v>0</v>
      </c>
      <c r="E1355" s="199">
        <v>0</v>
      </c>
      <c r="F1355" s="200">
        <v>0</v>
      </c>
      <c r="G1355" s="200">
        <v>0</v>
      </c>
      <c r="H1355" s="201">
        <v>0</v>
      </c>
    </row>
    <row r="1356" spans="1:8" ht="18" hidden="1" customHeight="1" outlineLevel="1">
      <c r="A1356" s="4" t="s">
        <v>220</v>
      </c>
      <c r="B1356" s="195"/>
      <c r="C1356" s="199">
        <v>0</v>
      </c>
      <c r="D1356" s="199">
        <v>0</v>
      </c>
      <c r="E1356" s="199">
        <v>0</v>
      </c>
      <c r="F1356" s="200">
        <v>0</v>
      </c>
      <c r="G1356" s="200">
        <v>0</v>
      </c>
      <c r="H1356" s="201">
        <v>0</v>
      </c>
    </row>
    <row r="1357" spans="1:8" ht="18" hidden="1" customHeight="1" outlineLevel="1">
      <c r="A1357" s="4" t="s">
        <v>349</v>
      </c>
      <c r="B1357" s="195"/>
      <c r="C1357" s="199">
        <v>0</v>
      </c>
      <c r="D1357" s="199">
        <v>0</v>
      </c>
      <c r="E1357" s="199">
        <v>0</v>
      </c>
      <c r="F1357" s="200">
        <v>0</v>
      </c>
      <c r="G1357" s="200">
        <v>0</v>
      </c>
      <c r="H1357" s="201">
        <v>0</v>
      </c>
    </row>
    <row r="1358" spans="1:8" ht="18" hidden="1" customHeight="1" outlineLevel="1">
      <c r="A1358" s="4" t="s">
        <v>222</v>
      </c>
      <c r="B1358" s="195"/>
      <c r="C1358" s="199">
        <v>0</v>
      </c>
      <c r="D1358" s="199">
        <v>0</v>
      </c>
      <c r="E1358" s="199">
        <v>0</v>
      </c>
      <c r="F1358" s="200">
        <v>0</v>
      </c>
      <c r="G1358" s="200">
        <v>0</v>
      </c>
      <c r="H1358" s="201">
        <v>0</v>
      </c>
    </row>
    <row r="1359" spans="1:8" ht="18" hidden="1" customHeight="1" outlineLevel="1">
      <c r="A1359" s="4" t="s">
        <v>223</v>
      </c>
      <c r="B1359" s="195"/>
      <c r="C1359" s="199">
        <v>1</v>
      </c>
      <c r="D1359" s="199">
        <v>0</v>
      </c>
      <c r="E1359" s="199">
        <v>0</v>
      </c>
      <c r="F1359" s="200">
        <v>0</v>
      </c>
      <c r="G1359" s="200">
        <v>0</v>
      </c>
      <c r="H1359" s="201">
        <v>0</v>
      </c>
    </row>
    <row r="1360" spans="1:8" ht="18" hidden="1" customHeight="1" outlineLevel="1">
      <c r="A1360" s="4" t="s">
        <v>224</v>
      </c>
      <c r="B1360" s="195"/>
      <c r="C1360" s="199">
        <v>0</v>
      </c>
      <c r="D1360" s="199">
        <v>0</v>
      </c>
      <c r="E1360" s="199">
        <v>0</v>
      </c>
      <c r="F1360" s="200">
        <v>0</v>
      </c>
      <c r="G1360" s="200">
        <v>0</v>
      </c>
      <c r="H1360" s="201">
        <v>0</v>
      </c>
    </row>
    <row r="1361" spans="1:8" ht="18" hidden="1" customHeight="1" outlineLevel="1">
      <c r="A1361" s="4" t="s">
        <v>225</v>
      </c>
      <c r="B1361" s="195"/>
      <c r="C1361" s="196">
        <v>0</v>
      </c>
      <c r="D1361" s="196">
        <v>0</v>
      </c>
      <c r="E1361" s="196">
        <v>0</v>
      </c>
      <c r="F1361" s="197">
        <v>0</v>
      </c>
      <c r="G1361" s="197">
        <v>0</v>
      </c>
      <c r="H1361" s="198">
        <v>0</v>
      </c>
    </row>
    <row r="1362" spans="1:8" ht="18" customHeight="1" collapsed="1">
      <c r="A1362" s="4"/>
      <c r="B1362" s="195" t="s">
        <v>404</v>
      </c>
      <c r="C1362" s="199">
        <f t="shared" ref="C1362:H1362" si="53">SUM(C1338:C1361)</f>
        <v>1</v>
      </c>
      <c r="D1362" s="199">
        <f t="shared" si="53"/>
        <v>0</v>
      </c>
      <c r="E1362" s="199">
        <f t="shared" si="53"/>
        <v>0</v>
      </c>
      <c r="F1362" s="200">
        <f t="shared" si="53"/>
        <v>0</v>
      </c>
      <c r="G1362" s="200">
        <f t="shared" si="53"/>
        <v>0</v>
      </c>
      <c r="H1362" s="201">
        <f t="shared" si="53"/>
        <v>0</v>
      </c>
    </row>
    <row r="1363" spans="1:8" ht="18" hidden="1" customHeight="1" outlineLevel="1">
      <c r="A1363" s="4" t="s">
        <v>272</v>
      </c>
      <c r="B1363" s="195"/>
      <c r="C1363" s="196">
        <v>0</v>
      </c>
      <c r="D1363" s="196">
        <v>0</v>
      </c>
      <c r="E1363" s="196">
        <v>0</v>
      </c>
      <c r="F1363" s="197">
        <v>0</v>
      </c>
      <c r="G1363" s="197">
        <v>0</v>
      </c>
      <c r="H1363" s="198">
        <v>0</v>
      </c>
    </row>
    <row r="1364" spans="1:8" ht="18" hidden="1" customHeight="1" outlineLevel="1">
      <c r="A1364" s="4" t="s">
        <v>203</v>
      </c>
      <c r="B1364" s="195"/>
      <c r="C1364" s="196">
        <v>0</v>
      </c>
      <c r="D1364" s="196">
        <v>0</v>
      </c>
      <c r="E1364" s="196">
        <v>0</v>
      </c>
      <c r="F1364" s="197">
        <v>0</v>
      </c>
      <c r="G1364" s="197">
        <v>0</v>
      </c>
      <c r="H1364" s="198">
        <v>0</v>
      </c>
    </row>
    <row r="1365" spans="1:8" ht="18" hidden="1" customHeight="1" outlineLevel="1">
      <c r="A1365" s="4" t="s">
        <v>204</v>
      </c>
      <c r="B1365" s="195"/>
      <c r="C1365" s="196">
        <v>0</v>
      </c>
      <c r="D1365" s="196">
        <v>0</v>
      </c>
      <c r="E1365" s="196">
        <v>0</v>
      </c>
      <c r="F1365" s="197">
        <v>0</v>
      </c>
      <c r="G1365" s="197">
        <v>0</v>
      </c>
      <c r="H1365" s="198">
        <v>0</v>
      </c>
    </row>
    <row r="1366" spans="1:8" ht="18" hidden="1" customHeight="1" outlineLevel="1">
      <c r="A1366" s="4" t="s">
        <v>205</v>
      </c>
      <c r="B1366" s="195"/>
      <c r="C1366" s="196">
        <v>0</v>
      </c>
      <c r="D1366" s="196">
        <v>0</v>
      </c>
      <c r="E1366" s="196">
        <v>0</v>
      </c>
      <c r="F1366" s="197">
        <v>0</v>
      </c>
      <c r="G1366" s="197">
        <v>0</v>
      </c>
      <c r="H1366" s="198">
        <v>0</v>
      </c>
    </row>
    <row r="1367" spans="1:8" ht="18" hidden="1" customHeight="1" outlineLevel="1">
      <c r="A1367" s="4" t="s">
        <v>206</v>
      </c>
      <c r="B1367" s="195"/>
      <c r="C1367" s="196">
        <v>0</v>
      </c>
      <c r="D1367" s="196">
        <v>0</v>
      </c>
      <c r="E1367" s="196">
        <v>0</v>
      </c>
      <c r="F1367" s="197">
        <v>0</v>
      </c>
      <c r="G1367" s="197">
        <v>0</v>
      </c>
      <c r="H1367" s="198">
        <v>0</v>
      </c>
    </row>
    <row r="1368" spans="1:8" ht="18" hidden="1" customHeight="1" outlineLevel="1">
      <c r="A1368" s="4" t="s">
        <v>207</v>
      </c>
      <c r="B1368" s="195"/>
      <c r="C1368" s="196">
        <v>0</v>
      </c>
      <c r="D1368" s="196">
        <v>0</v>
      </c>
      <c r="E1368" s="196">
        <v>0</v>
      </c>
      <c r="F1368" s="197">
        <v>0</v>
      </c>
      <c r="G1368" s="197">
        <v>0</v>
      </c>
      <c r="H1368" s="198">
        <v>0</v>
      </c>
    </row>
    <row r="1369" spans="1:8" ht="18" hidden="1" customHeight="1" outlineLevel="1">
      <c r="A1369" s="4" t="s">
        <v>208</v>
      </c>
      <c r="B1369" s="195"/>
      <c r="C1369" s="196">
        <v>0</v>
      </c>
      <c r="D1369" s="196">
        <v>1</v>
      </c>
      <c r="E1369" s="196">
        <v>0</v>
      </c>
      <c r="F1369" s="197">
        <v>105000</v>
      </c>
      <c r="G1369" s="197">
        <v>5087</v>
      </c>
      <c r="H1369" s="198">
        <v>0</v>
      </c>
    </row>
    <row r="1370" spans="1:8" ht="18" hidden="1" customHeight="1" outlineLevel="1">
      <c r="A1370" s="4" t="s">
        <v>209</v>
      </c>
      <c r="B1370" s="195"/>
      <c r="C1370" s="196">
        <v>0</v>
      </c>
      <c r="D1370" s="196">
        <v>0</v>
      </c>
      <c r="E1370" s="196">
        <v>0</v>
      </c>
      <c r="F1370" s="197">
        <v>0</v>
      </c>
      <c r="G1370" s="197">
        <v>0</v>
      </c>
      <c r="H1370" s="198">
        <v>0</v>
      </c>
    </row>
    <row r="1371" spans="1:8" ht="18" hidden="1" customHeight="1" outlineLevel="1">
      <c r="A1371" s="4" t="s">
        <v>210</v>
      </c>
      <c r="B1371" s="195"/>
      <c r="C1371" s="196">
        <v>0</v>
      </c>
      <c r="D1371" s="196">
        <v>0</v>
      </c>
      <c r="E1371" s="196">
        <v>0</v>
      </c>
      <c r="F1371" s="197">
        <v>0</v>
      </c>
      <c r="G1371" s="197">
        <v>0</v>
      </c>
      <c r="H1371" s="198">
        <v>0</v>
      </c>
    </row>
    <row r="1372" spans="1:8" ht="18" hidden="1" customHeight="1" outlineLevel="1">
      <c r="A1372" s="4" t="s">
        <v>211</v>
      </c>
      <c r="B1372" s="195"/>
      <c r="C1372" s="196">
        <v>0</v>
      </c>
      <c r="D1372" s="196">
        <v>0</v>
      </c>
      <c r="E1372" s="196">
        <v>0</v>
      </c>
      <c r="F1372" s="197">
        <v>0</v>
      </c>
      <c r="G1372" s="197">
        <v>0</v>
      </c>
      <c r="H1372" s="198">
        <v>0</v>
      </c>
    </row>
    <row r="1373" spans="1:8" ht="18" hidden="1" customHeight="1" outlineLevel="1">
      <c r="A1373" s="4" t="s">
        <v>212</v>
      </c>
      <c r="B1373" s="195"/>
      <c r="C1373" s="196">
        <v>0</v>
      </c>
      <c r="D1373" s="196">
        <v>0</v>
      </c>
      <c r="E1373" s="196">
        <v>0</v>
      </c>
      <c r="F1373" s="197">
        <v>0</v>
      </c>
      <c r="G1373" s="197">
        <v>0</v>
      </c>
      <c r="H1373" s="198">
        <v>0</v>
      </c>
    </row>
    <row r="1374" spans="1:8" ht="18" hidden="1" customHeight="1" outlineLevel="1">
      <c r="A1374" s="4" t="s">
        <v>213</v>
      </c>
      <c r="B1374" s="195"/>
      <c r="C1374" s="196">
        <v>0</v>
      </c>
      <c r="D1374" s="196">
        <v>0</v>
      </c>
      <c r="E1374" s="196">
        <v>0</v>
      </c>
      <c r="F1374" s="197">
        <v>0</v>
      </c>
      <c r="G1374" s="197">
        <v>0</v>
      </c>
      <c r="H1374" s="198">
        <v>0</v>
      </c>
    </row>
    <row r="1375" spans="1:8" ht="18" hidden="1" customHeight="1" outlineLevel="1">
      <c r="A1375" s="4" t="s">
        <v>214</v>
      </c>
      <c r="B1375" s="195"/>
      <c r="C1375" s="196">
        <v>0</v>
      </c>
      <c r="D1375" s="196">
        <v>0</v>
      </c>
      <c r="E1375" s="196">
        <v>0</v>
      </c>
      <c r="F1375" s="197">
        <v>0</v>
      </c>
      <c r="G1375" s="197">
        <v>0</v>
      </c>
      <c r="H1375" s="198">
        <v>0</v>
      </c>
    </row>
    <row r="1376" spans="1:8" ht="18" hidden="1" customHeight="1" outlineLevel="1">
      <c r="A1376" s="4" t="s">
        <v>348</v>
      </c>
      <c r="B1376" s="195"/>
      <c r="C1376" s="196">
        <v>0</v>
      </c>
      <c r="D1376" s="196">
        <v>0</v>
      </c>
      <c r="E1376" s="196">
        <v>0</v>
      </c>
      <c r="F1376" s="197">
        <v>0</v>
      </c>
      <c r="G1376" s="197">
        <v>0</v>
      </c>
      <c r="H1376" s="198">
        <v>0</v>
      </c>
    </row>
    <row r="1377" spans="1:8" ht="18" hidden="1" customHeight="1" outlineLevel="1">
      <c r="A1377" s="4" t="s">
        <v>216</v>
      </c>
      <c r="B1377" s="195"/>
      <c r="C1377" s="196">
        <v>0</v>
      </c>
      <c r="D1377" s="196">
        <v>0</v>
      </c>
      <c r="E1377" s="196">
        <v>0</v>
      </c>
      <c r="F1377" s="197">
        <v>0</v>
      </c>
      <c r="G1377" s="197">
        <v>0</v>
      </c>
      <c r="H1377" s="198">
        <v>0</v>
      </c>
    </row>
    <row r="1378" spans="1:8" ht="18" hidden="1" customHeight="1" outlineLevel="1">
      <c r="A1378" s="4" t="s">
        <v>217</v>
      </c>
      <c r="B1378" s="195"/>
      <c r="C1378" s="196">
        <v>0</v>
      </c>
      <c r="D1378" s="196">
        <v>0</v>
      </c>
      <c r="E1378" s="196">
        <v>0</v>
      </c>
      <c r="F1378" s="197">
        <v>0</v>
      </c>
      <c r="G1378" s="197">
        <v>0</v>
      </c>
      <c r="H1378" s="198">
        <v>0</v>
      </c>
    </row>
    <row r="1379" spans="1:8" ht="18" hidden="1" customHeight="1" outlineLevel="1">
      <c r="A1379" s="4" t="s">
        <v>218</v>
      </c>
      <c r="B1379" s="195"/>
      <c r="C1379" s="196">
        <v>0</v>
      </c>
      <c r="D1379" s="196">
        <v>0</v>
      </c>
      <c r="E1379" s="196">
        <v>0</v>
      </c>
      <c r="F1379" s="197">
        <v>0</v>
      </c>
      <c r="G1379" s="197">
        <v>0</v>
      </c>
      <c r="H1379" s="198">
        <v>0</v>
      </c>
    </row>
    <row r="1380" spans="1:8" ht="18" hidden="1" customHeight="1" outlineLevel="1">
      <c r="A1380" s="4" t="s">
        <v>219</v>
      </c>
      <c r="B1380" s="195"/>
      <c r="C1380" s="196">
        <v>0</v>
      </c>
      <c r="D1380" s="196">
        <v>0</v>
      </c>
      <c r="E1380" s="196">
        <v>0</v>
      </c>
      <c r="F1380" s="197">
        <v>0</v>
      </c>
      <c r="G1380" s="197">
        <v>0</v>
      </c>
      <c r="H1380" s="198">
        <v>0</v>
      </c>
    </row>
    <row r="1381" spans="1:8" ht="18" hidden="1" customHeight="1" outlineLevel="1">
      <c r="A1381" s="4" t="s">
        <v>220</v>
      </c>
      <c r="B1381" s="195"/>
      <c r="C1381" s="196">
        <v>0</v>
      </c>
      <c r="D1381" s="196">
        <v>0</v>
      </c>
      <c r="E1381" s="196">
        <v>0</v>
      </c>
      <c r="F1381" s="197">
        <v>0</v>
      </c>
      <c r="G1381" s="197">
        <v>0</v>
      </c>
      <c r="H1381" s="198">
        <v>0</v>
      </c>
    </row>
    <row r="1382" spans="1:8" ht="18" hidden="1" customHeight="1" outlineLevel="1">
      <c r="A1382" s="4" t="s">
        <v>349</v>
      </c>
      <c r="B1382" s="195"/>
      <c r="C1382" s="196">
        <v>0</v>
      </c>
      <c r="D1382" s="196">
        <v>0</v>
      </c>
      <c r="E1382" s="196">
        <v>0</v>
      </c>
      <c r="F1382" s="197">
        <v>0</v>
      </c>
      <c r="G1382" s="197">
        <v>0</v>
      </c>
      <c r="H1382" s="198">
        <v>0</v>
      </c>
    </row>
    <row r="1383" spans="1:8" ht="18" hidden="1" customHeight="1" outlineLevel="1">
      <c r="A1383" s="4" t="s">
        <v>222</v>
      </c>
      <c r="B1383" s="195"/>
      <c r="C1383" s="196">
        <v>0</v>
      </c>
      <c r="D1383" s="196">
        <v>0</v>
      </c>
      <c r="E1383" s="196">
        <v>0</v>
      </c>
      <c r="F1383" s="197">
        <v>0</v>
      </c>
      <c r="G1383" s="197">
        <v>0</v>
      </c>
      <c r="H1383" s="198">
        <v>0</v>
      </c>
    </row>
    <row r="1384" spans="1:8" ht="18" hidden="1" customHeight="1" outlineLevel="1">
      <c r="A1384" s="4" t="s">
        <v>223</v>
      </c>
      <c r="B1384" s="195"/>
      <c r="C1384" s="196">
        <v>0</v>
      </c>
      <c r="D1384" s="196">
        <v>0</v>
      </c>
      <c r="E1384" s="196">
        <v>0</v>
      </c>
      <c r="F1384" s="197">
        <v>0</v>
      </c>
      <c r="G1384" s="197">
        <v>0</v>
      </c>
      <c r="H1384" s="198">
        <v>0</v>
      </c>
    </row>
    <row r="1385" spans="1:8" ht="18" hidden="1" customHeight="1" outlineLevel="1">
      <c r="A1385" s="4" t="s">
        <v>224</v>
      </c>
      <c r="B1385" s="195"/>
      <c r="C1385" s="196">
        <v>0</v>
      </c>
      <c r="D1385" s="196">
        <v>0</v>
      </c>
      <c r="E1385" s="196">
        <v>0</v>
      </c>
      <c r="F1385" s="197">
        <v>0</v>
      </c>
      <c r="G1385" s="197">
        <v>0</v>
      </c>
      <c r="H1385" s="198">
        <v>0</v>
      </c>
    </row>
    <row r="1386" spans="1:8" ht="18" hidden="1" customHeight="1" outlineLevel="1">
      <c r="A1386" s="4" t="s">
        <v>225</v>
      </c>
      <c r="B1386" s="195"/>
      <c r="C1386" s="196">
        <v>0</v>
      </c>
      <c r="D1386" s="196">
        <v>0</v>
      </c>
      <c r="E1386" s="196">
        <v>0</v>
      </c>
      <c r="F1386" s="197">
        <v>0</v>
      </c>
      <c r="G1386" s="197">
        <v>0</v>
      </c>
      <c r="H1386" s="198">
        <v>0</v>
      </c>
    </row>
    <row r="1387" spans="1:8" ht="18" customHeight="1" collapsed="1">
      <c r="A1387" s="4"/>
      <c r="B1387" s="195" t="s">
        <v>405</v>
      </c>
      <c r="C1387" s="199">
        <f t="shared" ref="C1387:H1387" si="54">SUM(C1363:C1386)</f>
        <v>0</v>
      </c>
      <c r="D1387" s="199">
        <f t="shared" si="54"/>
        <v>1</v>
      </c>
      <c r="E1387" s="199">
        <f t="shared" si="54"/>
        <v>0</v>
      </c>
      <c r="F1387" s="200">
        <f t="shared" si="54"/>
        <v>105000</v>
      </c>
      <c r="G1387" s="200">
        <f t="shared" si="54"/>
        <v>5087</v>
      </c>
      <c r="H1387" s="201">
        <f t="shared" si="54"/>
        <v>0</v>
      </c>
    </row>
    <row r="1388" spans="1:8" ht="18" hidden="1" customHeight="1" outlineLevel="1">
      <c r="A1388" s="4" t="s">
        <v>272</v>
      </c>
      <c r="B1388" s="195"/>
      <c r="C1388" s="196">
        <v>0</v>
      </c>
      <c r="D1388" s="196">
        <v>0</v>
      </c>
      <c r="E1388" s="196">
        <v>0</v>
      </c>
      <c r="F1388" s="197">
        <v>0</v>
      </c>
      <c r="G1388" s="197">
        <v>0</v>
      </c>
      <c r="H1388" s="198">
        <v>0</v>
      </c>
    </row>
    <row r="1389" spans="1:8" ht="18" hidden="1" customHeight="1" outlineLevel="1">
      <c r="A1389" s="4" t="s">
        <v>203</v>
      </c>
      <c r="B1389" s="195"/>
      <c r="C1389" s="196">
        <v>1</v>
      </c>
      <c r="D1389" s="196">
        <v>1</v>
      </c>
      <c r="E1389" s="196">
        <v>0</v>
      </c>
      <c r="F1389" s="197">
        <v>0</v>
      </c>
      <c r="G1389" s="197">
        <v>239.85</v>
      </c>
      <c r="H1389" s="198">
        <v>0</v>
      </c>
    </row>
    <row r="1390" spans="1:8" ht="18" hidden="1" customHeight="1" outlineLevel="1">
      <c r="A1390" s="4" t="s">
        <v>204</v>
      </c>
      <c r="B1390" s="195"/>
      <c r="C1390" s="196">
        <v>0</v>
      </c>
      <c r="D1390" s="196">
        <v>0</v>
      </c>
      <c r="E1390" s="196">
        <v>0</v>
      </c>
      <c r="F1390" s="197">
        <v>0</v>
      </c>
      <c r="G1390" s="197">
        <v>0</v>
      </c>
      <c r="H1390" s="198">
        <v>0</v>
      </c>
    </row>
    <row r="1391" spans="1:8" ht="18" hidden="1" customHeight="1" outlineLevel="1">
      <c r="A1391" s="4" t="s">
        <v>205</v>
      </c>
      <c r="B1391" s="195"/>
      <c r="C1391" s="196">
        <v>0</v>
      </c>
      <c r="D1391" s="196">
        <v>0</v>
      </c>
      <c r="E1391" s="196">
        <v>0</v>
      </c>
      <c r="F1391" s="197">
        <v>0</v>
      </c>
      <c r="G1391" s="197">
        <v>0</v>
      </c>
      <c r="H1391" s="198">
        <v>0</v>
      </c>
    </row>
    <row r="1392" spans="1:8" ht="18" hidden="1" customHeight="1" outlineLevel="1">
      <c r="A1392" s="4" t="s">
        <v>206</v>
      </c>
      <c r="B1392" s="195"/>
      <c r="C1392" s="196">
        <v>0</v>
      </c>
      <c r="D1392" s="196">
        <v>0</v>
      </c>
      <c r="E1392" s="196">
        <v>0</v>
      </c>
      <c r="F1392" s="197">
        <v>0</v>
      </c>
      <c r="G1392" s="197">
        <v>0</v>
      </c>
      <c r="H1392" s="198">
        <v>0</v>
      </c>
    </row>
    <row r="1393" spans="1:8" ht="18" hidden="1" customHeight="1" outlineLevel="1">
      <c r="A1393" s="4" t="s">
        <v>207</v>
      </c>
      <c r="B1393" s="195"/>
      <c r="C1393" s="196">
        <v>0</v>
      </c>
      <c r="D1393" s="196">
        <v>0</v>
      </c>
      <c r="E1393" s="196">
        <v>0</v>
      </c>
      <c r="F1393" s="197">
        <v>0</v>
      </c>
      <c r="G1393" s="197">
        <v>0</v>
      </c>
      <c r="H1393" s="198">
        <v>0</v>
      </c>
    </row>
    <row r="1394" spans="1:8" ht="18" hidden="1" customHeight="1" outlineLevel="1">
      <c r="A1394" s="4" t="s">
        <v>208</v>
      </c>
      <c r="B1394" s="195"/>
      <c r="C1394" s="196">
        <v>1</v>
      </c>
      <c r="D1394" s="196">
        <v>1</v>
      </c>
      <c r="E1394" s="196">
        <v>0</v>
      </c>
      <c r="F1394" s="197">
        <v>2539</v>
      </c>
      <c r="G1394" s="197">
        <v>0</v>
      </c>
      <c r="H1394" s="198">
        <v>0</v>
      </c>
    </row>
    <row r="1395" spans="1:8" ht="18" hidden="1" customHeight="1" outlineLevel="1">
      <c r="A1395" s="4" t="s">
        <v>209</v>
      </c>
      <c r="B1395" s="195"/>
      <c r="C1395" s="196">
        <v>0</v>
      </c>
      <c r="D1395" s="196">
        <v>0</v>
      </c>
      <c r="E1395" s="196">
        <v>0</v>
      </c>
      <c r="F1395" s="197">
        <v>0</v>
      </c>
      <c r="G1395" s="197">
        <v>0</v>
      </c>
      <c r="H1395" s="198">
        <v>0</v>
      </c>
    </row>
    <row r="1396" spans="1:8" ht="18" hidden="1" customHeight="1" outlineLevel="1">
      <c r="A1396" s="4" t="s">
        <v>210</v>
      </c>
      <c r="B1396" s="195"/>
      <c r="C1396" s="196">
        <v>0</v>
      </c>
      <c r="D1396" s="196">
        <v>0</v>
      </c>
      <c r="E1396" s="196">
        <v>0</v>
      </c>
      <c r="F1396" s="197">
        <v>0</v>
      </c>
      <c r="G1396" s="197">
        <v>0</v>
      </c>
      <c r="H1396" s="198">
        <v>0</v>
      </c>
    </row>
    <row r="1397" spans="1:8" ht="18" hidden="1" customHeight="1" outlineLevel="1">
      <c r="A1397" s="4" t="s">
        <v>211</v>
      </c>
      <c r="B1397" s="195"/>
      <c r="C1397" s="196">
        <v>0</v>
      </c>
      <c r="D1397" s="196">
        <v>0</v>
      </c>
      <c r="E1397" s="196">
        <v>0</v>
      </c>
      <c r="F1397" s="197">
        <v>0</v>
      </c>
      <c r="G1397" s="197">
        <v>0</v>
      </c>
      <c r="H1397" s="198">
        <v>0</v>
      </c>
    </row>
    <row r="1398" spans="1:8" ht="18" hidden="1" customHeight="1" outlineLevel="1">
      <c r="A1398" s="4" t="s">
        <v>212</v>
      </c>
      <c r="B1398" s="195"/>
      <c r="C1398" s="196">
        <v>0</v>
      </c>
      <c r="D1398" s="196">
        <v>0</v>
      </c>
      <c r="E1398" s="196">
        <v>0</v>
      </c>
      <c r="F1398" s="197">
        <v>0</v>
      </c>
      <c r="G1398" s="197">
        <v>0</v>
      </c>
      <c r="H1398" s="198">
        <v>0</v>
      </c>
    </row>
    <row r="1399" spans="1:8" ht="18" hidden="1" customHeight="1" outlineLevel="1">
      <c r="A1399" s="4" t="s">
        <v>213</v>
      </c>
      <c r="B1399" s="195"/>
      <c r="C1399" s="196">
        <v>0</v>
      </c>
      <c r="D1399" s="196">
        <v>0</v>
      </c>
      <c r="E1399" s="196">
        <v>0</v>
      </c>
      <c r="F1399" s="197">
        <v>0</v>
      </c>
      <c r="G1399" s="197">
        <v>0</v>
      </c>
      <c r="H1399" s="198">
        <v>0</v>
      </c>
    </row>
    <row r="1400" spans="1:8" ht="18" hidden="1" customHeight="1" outlineLevel="1">
      <c r="A1400" s="4" t="s">
        <v>214</v>
      </c>
      <c r="B1400" s="195"/>
      <c r="C1400" s="196">
        <v>0</v>
      </c>
      <c r="D1400" s="196">
        <v>0</v>
      </c>
      <c r="E1400" s="196">
        <v>0</v>
      </c>
      <c r="F1400" s="197">
        <v>0</v>
      </c>
      <c r="G1400" s="197">
        <v>0</v>
      </c>
      <c r="H1400" s="198">
        <v>0</v>
      </c>
    </row>
    <row r="1401" spans="1:8" ht="18" hidden="1" customHeight="1" outlineLevel="1">
      <c r="A1401" s="4" t="s">
        <v>348</v>
      </c>
      <c r="B1401" s="195"/>
      <c r="C1401" s="196">
        <v>0</v>
      </c>
      <c r="D1401" s="196">
        <v>0</v>
      </c>
      <c r="E1401" s="196">
        <v>0</v>
      </c>
      <c r="F1401" s="197">
        <v>0</v>
      </c>
      <c r="G1401" s="197">
        <v>0</v>
      </c>
      <c r="H1401" s="198">
        <v>0</v>
      </c>
    </row>
    <row r="1402" spans="1:8" ht="18" hidden="1" customHeight="1" outlineLevel="1">
      <c r="A1402" s="4" t="s">
        <v>216</v>
      </c>
      <c r="B1402" s="195"/>
      <c r="C1402" s="196">
        <v>0</v>
      </c>
      <c r="D1402" s="196">
        <v>0</v>
      </c>
      <c r="E1402" s="196">
        <v>0</v>
      </c>
      <c r="F1402" s="197">
        <v>0</v>
      </c>
      <c r="G1402" s="197">
        <v>0</v>
      </c>
      <c r="H1402" s="198">
        <v>0</v>
      </c>
    </row>
    <row r="1403" spans="1:8" ht="18" hidden="1" customHeight="1" outlineLevel="1">
      <c r="A1403" s="4" t="s">
        <v>217</v>
      </c>
      <c r="B1403" s="195"/>
      <c r="C1403" s="196">
        <v>0</v>
      </c>
      <c r="D1403" s="196">
        <v>0</v>
      </c>
      <c r="E1403" s="196">
        <v>0</v>
      </c>
      <c r="F1403" s="197">
        <v>0</v>
      </c>
      <c r="G1403" s="197">
        <v>0</v>
      </c>
      <c r="H1403" s="198">
        <v>0</v>
      </c>
    </row>
    <row r="1404" spans="1:8" ht="18" hidden="1" customHeight="1" outlineLevel="1">
      <c r="A1404" s="4" t="s">
        <v>218</v>
      </c>
      <c r="B1404" s="195"/>
      <c r="C1404" s="196">
        <v>0</v>
      </c>
      <c r="D1404" s="196">
        <v>0</v>
      </c>
      <c r="E1404" s="196">
        <v>0</v>
      </c>
      <c r="F1404" s="197">
        <v>0</v>
      </c>
      <c r="G1404" s="197">
        <v>0</v>
      </c>
      <c r="H1404" s="198">
        <v>0</v>
      </c>
    </row>
    <row r="1405" spans="1:8" ht="18" hidden="1" customHeight="1" outlineLevel="1">
      <c r="A1405" s="4" t="s">
        <v>219</v>
      </c>
      <c r="B1405" s="195"/>
      <c r="C1405" s="196">
        <v>0</v>
      </c>
      <c r="D1405" s="196">
        <v>0</v>
      </c>
      <c r="E1405" s="196">
        <v>0</v>
      </c>
      <c r="F1405" s="197">
        <v>0</v>
      </c>
      <c r="G1405" s="197">
        <v>0</v>
      </c>
      <c r="H1405" s="198">
        <v>0</v>
      </c>
    </row>
    <row r="1406" spans="1:8" ht="18" hidden="1" customHeight="1" outlineLevel="1">
      <c r="A1406" s="4" t="s">
        <v>220</v>
      </c>
      <c r="B1406" s="195"/>
      <c r="C1406" s="196">
        <v>0</v>
      </c>
      <c r="D1406" s="196">
        <v>0</v>
      </c>
      <c r="E1406" s="196">
        <v>0</v>
      </c>
      <c r="F1406" s="197">
        <v>0</v>
      </c>
      <c r="G1406" s="197">
        <v>0</v>
      </c>
      <c r="H1406" s="198">
        <v>0</v>
      </c>
    </row>
    <row r="1407" spans="1:8" ht="18" hidden="1" customHeight="1" outlineLevel="1">
      <c r="A1407" s="4" t="s">
        <v>349</v>
      </c>
      <c r="B1407" s="195"/>
      <c r="C1407" s="196">
        <v>0</v>
      </c>
      <c r="D1407" s="196">
        <v>0</v>
      </c>
      <c r="E1407" s="196">
        <v>0</v>
      </c>
      <c r="F1407" s="197">
        <v>0</v>
      </c>
      <c r="G1407" s="197">
        <v>0</v>
      </c>
      <c r="H1407" s="198">
        <v>0</v>
      </c>
    </row>
    <row r="1408" spans="1:8" ht="18" hidden="1" customHeight="1" outlineLevel="1">
      <c r="A1408" s="4" t="s">
        <v>222</v>
      </c>
      <c r="B1408" s="195"/>
      <c r="C1408" s="196">
        <v>0</v>
      </c>
      <c r="D1408" s="196">
        <v>0</v>
      </c>
      <c r="E1408" s="196">
        <v>0</v>
      </c>
      <c r="F1408" s="197">
        <v>0</v>
      </c>
      <c r="G1408" s="197">
        <v>0</v>
      </c>
      <c r="H1408" s="198">
        <v>0</v>
      </c>
    </row>
    <row r="1409" spans="1:8" ht="18" hidden="1" customHeight="1" outlineLevel="1">
      <c r="A1409" s="4" t="s">
        <v>223</v>
      </c>
      <c r="B1409" s="195"/>
      <c r="C1409" s="196">
        <v>0</v>
      </c>
      <c r="D1409" s="196">
        <v>0</v>
      </c>
      <c r="E1409" s="196">
        <v>0</v>
      </c>
      <c r="F1409" s="197">
        <v>0</v>
      </c>
      <c r="G1409" s="197">
        <v>0</v>
      </c>
      <c r="H1409" s="198">
        <v>0</v>
      </c>
    </row>
    <row r="1410" spans="1:8" ht="18" hidden="1" customHeight="1" outlineLevel="1">
      <c r="A1410" s="4" t="s">
        <v>224</v>
      </c>
      <c r="B1410" s="195"/>
      <c r="C1410" s="196">
        <v>0</v>
      </c>
      <c r="D1410" s="196">
        <v>0</v>
      </c>
      <c r="E1410" s="196">
        <v>0</v>
      </c>
      <c r="F1410" s="197">
        <v>0</v>
      </c>
      <c r="G1410" s="197">
        <v>0</v>
      </c>
      <c r="H1410" s="198">
        <v>0</v>
      </c>
    </row>
    <row r="1411" spans="1:8" ht="18" hidden="1" customHeight="1" outlineLevel="1">
      <c r="A1411" s="4" t="s">
        <v>225</v>
      </c>
      <c r="B1411" s="195"/>
      <c r="C1411" s="196">
        <v>0</v>
      </c>
      <c r="D1411" s="196">
        <v>0</v>
      </c>
      <c r="E1411" s="196">
        <v>0</v>
      </c>
      <c r="F1411" s="197">
        <v>0</v>
      </c>
      <c r="G1411" s="197">
        <v>0</v>
      </c>
      <c r="H1411" s="198">
        <v>0</v>
      </c>
    </row>
    <row r="1412" spans="1:8" ht="18" customHeight="1" collapsed="1">
      <c r="A1412" s="4"/>
      <c r="B1412" s="195" t="s">
        <v>406</v>
      </c>
      <c r="C1412" s="199">
        <f t="shared" ref="C1412:H1412" si="55">SUM(C1388:C1411)</f>
        <v>2</v>
      </c>
      <c r="D1412" s="199">
        <f t="shared" si="55"/>
        <v>2</v>
      </c>
      <c r="E1412" s="199">
        <f t="shared" si="55"/>
        <v>0</v>
      </c>
      <c r="F1412" s="200">
        <f t="shared" si="55"/>
        <v>2539</v>
      </c>
      <c r="G1412" s="200">
        <f t="shared" si="55"/>
        <v>239.85</v>
      </c>
      <c r="H1412" s="201">
        <f t="shared" si="55"/>
        <v>0</v>
      </c>
    </row>
    <row r="1413" spans="1:8" ht="18" hidden="1" customHeight="1" outlineLevel="1">
      <c r="A1413" s="4" t="s">
        <v>272</v>
      </c>
      <c r="B1413" s="195"/>
      <c r="C1413" s="199">
        <v>0</v>
      </c>
      <c r="D1413" s="199">
        <v>0</v>
      </c>
      <c r="E1413" s="199">
        <v>0</v>
      </c>
      <c r="F1413" s="200">
        <v>0</v>
      </c>
      <c r="G1413" s="200">
        <v>0</v>
      </c>
      <c r="H1413" s="201">
        <v>0</v>
      </c>
    </row>
    <row r="1414" spans="1:8" ht="18" hidden="1" customHeight="1" outlineLevel="1">
      <c r="A1414" s="4" t="s">
        <v>203</v>
      </c>
      <c r="B1414" s="195"/>
      <c r="C1414" s="199">
        <v>0</v>
      </c>
      <c r="D1414" s="199">
        <v>0</v>
      </c>
      <c r="E1414" s="199">
        <v>0</v>
      </c>
      <c r="F1414" s="200">
        <v>0</v>
      </c>
      <c r="G1414" s="200">
        <v>0</v>
      </c>
      <c r="H1414" s="201">
        <v>0</v>
      </c>
    </row>
    <row r="1415" spans="1:8" ht="18" hidden="1" customHeight="1" outlineLevel="1">
      <c r="A1415" s="4" t="s">
        <v>204</v>
      </c>
      <c r="B1415" s="195"/>
      <c r="C1415" s="199">
        <v>0</v>
      </c>
      <c r="D1415" s="199">
        <v>0</v>
      </c>
      <c r="E1415" s="199">
        <v>0</v>
      </c>
      <c r="F1415" s="200">
        <v>0</v>
      </c>
      <c r="G1415" s="200">
        <v>0</v>
      </c>
      <c r="H1415" s="201">
        <v>0</v>
      </c>
    </row>
    <row r="1416" spans="1:8" ht="18" hidden="1" customHeight="1" outlineLevel="1">
      <c r="A1416" s="4" t="s">
        <v>205</v>
      </c>
      <c r="B1416" s="195"/>
      <c r="C1416" s="199">
        <v>0</v>
      </c>
      <c r="D1416" s="199">
        <v>0</v>
      </c>
      <c r="E1416" s="199">
        <v>0</v>
      </c>
      <c r="F1416" s="200">
        <v>0</v>
      </c>
      <c r="G1416" s="200">
        <v>0</v>
      </c>
      <c r="H1416" s="201">
        <v>0</v>
      </c>
    </row>
    <row r="1417" spans="1:8" ht="18" hidden="1" customHeight="1" outlineLevel="1">
      <c r="A1417" s="4" t="s">
        <v>206</v>
      </c>
      <c r="B1417" s="195"/>
      <c r="C1417" s="199">
        <v>0</v>
      </c>
      <c r="D1417" s="199">
        <v>0</v>
      </c>
      <c r="E1417" s="199">
        <v>0</v>
      </c>
      <c r="F1417" s="200">
        <v>0</v>
      </c>
      <c r="G1417" s="200">
        <v>0</v>
      </c>
      <c r="H1417" s="201">
        <v>0</v>
      </c>
    </row>
    <row r="1418" spans="1:8" ht="18" hidden="1" customHeight="1" outlineLevel="1">
      <c r="A1418" s="4" t="s">
        <v>207</v>
      </c>
      <c r="B1418" s="195"/>
      <c r="C1418" s="199">
        <v>0</v>
      </c>
      <c r="D1418" s="199">
        <v>0</v>
      </c>
      <c r="E1418" s="199">
        <v>0</v>
      </c>
      <c r="F1418" s="200">
        <v>0</v>
      </c>
      <c r="G1418" s="200">
        <v>0</v>
      </c>
      <c r="H1418" s="201">
        <v>0</v>
      </c>
    </row>
    <row r="1419" spans="1:8" ht="18" hidden="1" customHeight="1" outlineLevel="1">
      <c r="A1419" s="4" t="s">
        <v>208</v>
      </c>
      <c r="B1419" s="195"/>
      <c r="C1419" s="199">
        <v>0</v>
      </c>
      <c r="D1419" s="199">
        <v>0</v>
      </c>
      <c r="E1419" s="199">
        <v>0</v>
      </c>
      <c r="F1419" s="200">
        <v>0</v>
      </c>
      <c r="G1419" s="200">
        <v>0</v>
      </c>
      <c r="H1419" s="201">
        <v>0</v>
      </c>
    </row>
    <row r="1420" spans="1:8" ht="18" hidden="1" customHeight="1" outlineLevel="1">
      <c r="A1420" s="4" t="s">
        <v>209</v>
      </c>
      <c r="B1420" s="195"/>
      <c r="C1420" s="199">
        <v>0</v>
      </c>
      <c r="D1420" s="199">
        <v>0</v>
      </c>
      <c r="E1420" s="199">
        <v>0</v>
      </c>
      <c r="F1420" s="200">
        <v>0</v>
      </c>
      <c r="G1420" s="200">
        <v>0</v>
      </c>
      <c r="H1420" s="201">
        <v>0</v>
      </c>
    </row>
    <row r="1421" spans="1:8" ht="18" hidden="1" customHeight="1" outlineLevel="1">
      <c r="A1421" s="4" t="s">
        <v>210</v>
      </c>
      <c r="B1421" s="195"/>
      <c r="C1421" s="199">
        <v>0</v>
      </c>
      <c r="D1421" s="199">
        <v>0</v>
      </c>
      <c r="E1421" s="199">
        <v>0</v>
      </c>
      <c r="F1421" s="200">
        <v>0</v>
      </c>
      <c r="G1421" s="200">
        <v>0</v>
      </c>
      <c r="H1421" s="201">
        <v>0</v>
      </c>
    </row>
    <row r="1422" spans="1:8" ht="18" hidden="1" customHeight="1" outlineLevel="1">
      <c r="A1422" s="4" t="s">
        <v>211</v>
      </c>
      <c r="B1422" s="195"/>
      <c r="C1422" s="199">
        <v>0</v>
      </c>
      <c r="D1422" s="199">
        <v>0</v>
      </c>
      <c r="E1422" s="199">
        <v>0</v>
      </c>
      <c r="F1422" s="200">
        <v>0</v>
      </c>
      <c r="G1422" s="200">
        <v>0</v>
      </c>
      <c r="H1422" s="201">
        <v>0</v>
      </c>
    </row>
    <row r="1423" spans="1:8" ht="18" hidden="1" customHeight="1" outlineLevel="1">
      <c r="A1423" s="4" t="s">
        <v>212</v>
      </c>
      <c r="B1423" s="195"/>
      <c r="C1423" s="199">
        <v>0</v>
      </c>
      <c r="D1423" s="199">
        <v>0</v>
      </c>
      <c r="E1423" s="199">
        <v>0</v>
      </c>
      <c r="F1423" s="200">
        <v>0</v>
      </c>
      <c r="G1423" s="200">
        <v>0</v>
      </c>
      <c r="H1423" s="201">
        <v>0</v>
      </c>
    </row>
    <row r="1424" spans="1:8" ht="18" hidden="1" customHeight="1" outlineLevel="1">
      <c r="A1424" s="4" t="s">
        <v>213</v>
      </c>
      <c r="B1424" s="195"/>
      <c r="C1424" s="199">
        <v>0</v>
      </c>
      <c r="D1424" s="199">
        <v>0</v>
      </c>
      <c r="E1424" s="199">
        <v>0</v>
      </c>
      <c r="F1424" s="200">
        <v>0</v>
      </c>
      <c r="G1424" s="200">
        <v>0</v>
      </c>
      <c r="H1424" s="201">
        <v>0</v>
      </c>
    </row>
    <row r="1425" spans="1:8" ht="18" hidden="1" customHeight="1" outlineLevel="1">
      <c r="A1425" s="4" t="s">
        <v>214</v>
      </c>
      <c r="B1425" s="195"/>
      <c r="C1425" s="199">
        <v>0</v>
      </c>
      <c r="D1425" s="199">
        <v>0</v>
      </c>
      <c r="E1425" s="199">
        <v>0</v>
      </c>
      <c r="F1425" s="200">
        <v>0</v>
      </c>
      <c r="G1425" s="200">
        <v>0</v>
      </c>
      <c r="H1425" s="201">
        <v>0</v>
      </c>
    </row>
    <row r="1426" spans="1:8" ht="18" hidden="1" customHeight="1" outlineLevel="1">
      <c r="A1426" s="4" t="s">
        <v>348</v>
      </c>
      <c r="B1426" s="195"/>
      <c r="C1426" s="199">
        <v>0</v>
      </c>
      <c r="D1426" s="199">
        <v>0</v>
      </c>
      <c r="E1426" s="199">
        <v>0</v>
      </c>
      <c r="F1426" s="200">
        <v>0</v>
      </c>
      <c r="G1426" s="200">
        <v>0</v>
      </c>
      <c r="H1426" s="201">
        <v>0</v>
      </c>
    </row>
    <row r="1427" spans="1:8" ht="18" hidden="1" customHeight="1" outlineLevel="1">
      <c r="A1427" s="4" t="s">
        <v>216</v>
      </c>
      <c r="B1427" s="195"/>
      <c r="C1427" s="199">
        <v>0</v>
      </c>
      <c r="D1427" s="199">
        <v>0</v>
      </c>
      <c r="E1427" s="199">
        <v>0</v>
      </c>
      <c r="F1427" s="200">
        <v>0</v>
      </c>
      <c r="G1427" s="200">
        <v>0</v>
      </c>
      <c r="H1427" s="201">
        <v>0</v>
      </c>
    </row>
    <row r="1428" spans="1:8" ht="18" hidden="1" customHeight="1" outlineLevel="1">
      <c r="A1428" s="4" t="s">
        <v>217</v>
      </c>
      <c r="B1428" s="195"/>
      <c r="C1428" s="199">
        <v>0</v>
      </c>
      <c r="D1428" s="199">
        <v>0</v>
      </c>
      <c r="E1428" s="199">
        <v>0</v>
      </c>
      <c r="F1428" s="200">
        <v>0</v>
      </c>
      <c r="G1428" s="200">
        <v>0</v>
      </c>
      <c r="H1428" s="201">
        <v>0</v>
      </c>
    </row>
    <row r="1429" spans="1:8" ht="18" hidden="1" customHeight="1" outlineLevel="1">
      <c r="A1429" s="4" t="s">
        <v>218</v>
      </c>
      <c r="B1429" s="195"/>
      <c r="C1429" s="199">
        <v>0</v>
      </c>
      <c r="D1429" s="199">
        <v>0</v>
      </c>
      <c r="E1429" s="199">
        <v>0</v>
      </c>
      <c r="F1429" s="200">
        <v>0</v>
      </c>
      <c r="G1429" s="200">
        <v>0</v>
      </c>
      <c r="H1429" s="201">
        <v>0</v>
      </c>
    </row>
    <row r="1430" spans="1:8" ht="18" hidden="1" customHeight="1" outlineLevel="1">
      <c r="A1430" s="4" t="s">
        <v>219</v>
      </c>
      <c r="B1430" s="195"/>
      <c r="C1430" s="199">
        <v>0</v>
      </c>
      <c r="D1430" s="199">
        <v>0</v>
      </c>
      <c r="E1430" s="199">
        <v>0</v>
      </c>
      <c r="F1430" s="200">
        <v>0</v>
      </c>
      <c r="G1430" s="200">
        <v>0</v>
      </c>
      <c r="H1430" s="201">
        <v>0</v>
      </c>
    </row>
    <row r="1431" spans="1:8" ht="18" hidden="1" customHeight="1" outlineLevel="1">
      <c r="A1431" s="4" t="s">
        <v>220</v>
      </c>
      <c r="B1431" s="195"/>
      <c r="C1431" s="199">
        <v>0</v>
      </c>
      <c r="D1431" s="199">
        <v>0</v>
      </c>
      <c r="E1431" s="199">
        <v>0</v>
      </c>
      <c r="F1431" s="200">
        <v>0</v>
      </c>
      <c r="G1431" s="200">
        <v>0</v>
      </c>
      <c r="H1431" s="201">
        <v>0</v>
      </c>
    </row>
    <row r="1432" spans="1:8" ht="18" hidden="1" customHeight="1" outlineLevel="1">
      <c r="A1432" s="4" t="s">
        <v>349</v>
      </c>
      <c r="B1432" s="195"/>
      <c r="C1432" s="199">
        <v>3</v>
      </c>
      <c r="D1432" s="199">
        <v>0</v>
      </c>
      <c r="E1432" s="199">
        <v>2</v>
      </c>
      <c r="F1432" s="200">
        <v>0</v>
      </c>
      <c r="G1432" s="200">
        <v>0</v>
      </c>
      <c r="H1432" s="201">
        <v>0</v>
      </c>
    </row>
    <row r="1433" spans="1:8" ht="18" hidden="1" customHeight="1" outlineLevel="1">
      <c r="A1433" s="4" t="s">
        <v>222</v>
      </c>
      <c r="B1433" s="195"/>
      <c r="C1433" s="199">
        <v>0</v>
      </c>
      <c r="D1433" s="199">
        <v>0</v>
      </c>
      <c r="E1433" s="199">
        <v>0</v>
      </c>
      <c r="F1433" s="200">
        <v>0</v>
      </c>
      <c r="G1433" s="200">
        <v>0</v>
      </c>
      <c r="H1433" s="201">
        <v>0</v>
      </c>
    </row>
    <row r="1434" spans="1:8" ht="18" hidden="1" customHeight="1" outlineLevel="1">
      <c r="A1434" s="4" t="s">
        <v>223</v>
      </c>
      <c r="B1434" s="195"/>
      <c r="C1434" s="199">
        <v>0</v>
      </c>
      <c r="D1434" s="199">
        <v>0</v>
      </c>
      <c r="E1434" s="199">
        <v>0</v>
      </c>
      <c r="F1434" s="200">
        <v>0</v>
      </c>
      <c r="G1434" s="200">
        <v>0</v>
      </c>
      <c r="H1434" s="201">
        <v>0</v>
      </c>
    </row>
    <row r="1435" spans="1:8" ht="18" hidden="1" customHeight="1" outlineLevel="1">
      <c r="A1435" s="4" t="s">
        <v>224</v>
      </c>
      <c r="B1435" s="195"/>
      <c r="C1435" s="199">
        <v>0</v>
      </c>
      <c r="D1435" s="199">
        <v>0</v>
      </c>
      <c r="E1435" s="199">
        <v>0</v>
      </c>
      <c r="F1435" s="200">
        <v>0</v>
      </c>
      <c r="G1435" s="200">
        <v>0</v>
      </c>
      <c r="H1435" s="201">
        <v>0</v>
      </c>
    </row>
    <row r="1436" spans="1:8" ht="18" hidden="1" customHeight="1" outlineLevel="1">
      <c r="A1436" s="4" t="s">
        <v>225</v>
      </c>
      <c r="B1436" s="195"/>
      <c r="C1436" s="196">
        <v>0</v>
      </c>
      <c r="D1436" s="196">
        <v>0</v>
      </c>
      <c r="E1436" s="196">
        <v>0</v>
      </c>
      <c r="F1436" s="197">
        <v>0</v>
      </c>
      <c r="G1436" s="197">
        <v>0</v>
      </c>
      <c r="H1436" s="198">
        <v>0</v>
      </c>
    </row>
    <row r="1437" spans="1:8" ht="18" customHeight="1" collapsed="1">
      <c r="A1437" s="4"/>
      <c r="B1437" s="195" t="s">
        <v>407</v>
      </c>
      <c r="C1437" s="199">
        <f t="shared" ref="C1437:H1437" si="56">SUM(C1413:C1436)</f>
        <v>3</v>
      </c>
      <c r="D1437" s="199">
        <f t="shared" si="56"/>
        <v>0</v>
      </c>
      <c r="E1437" s="199">
        <f t="shared" si="56"/>
        <v>2</v>
      </c>
      <c r="F1437" s="200">
        <f t="shared" si="56"/>
        <v>0</v>
      </c>
      <c r="G1437" s="200">
        <f t="shared" si="56"/>
        <v>0</v>
      </c>
      <c r="H1437" s="201">
        <f t="shared" si="56"/>
        <v>0</v>
      </c>
    </row>
    <row r="1438" spans="1:8" ht="18" hidden="1" customHeight="1" outlineLevel="1">
      <c r="A1438" s="4" t="s">
        <v>272</v>
      </c>
      <c r="B1438" s="195"/>
      <c r="C1438" s="199">
        <v>0</v>
      </c>
      <c r="D1438" s="199">
        <v>0</v>
      </c>
      <c r="E1438" s="199">
        <v>0</v>
      </c>
      <c r="F1438" s="200">
        <v>0</v>
      </c>
      <c r="G1438" s="200">
        <v>0</v>
      </c>
      <c r="H1438" s="201">
        <v>0</v>
      </c>
    </row>
    <row r="1439" spans="1:8" ht="18" hidden="1" customHeight="1" outlineLevel="1">
      <c r="A1439" s="4" t="s">
        <v>203</v>
      </c>
      <c r="B1439" s="195"/>
      <c r="C1439" s="199">
        <v>0</v>
      </c>
      <c r="D1439" s="199">
        <v>2</v>
      </c>
      <c r="E1439" s="199">
        <v>0</v>
      </c>
      <c r="F1439" s="200">
        <v>25000</v>
      </c>
      <c r="G1439" s="200">
        <v>3858</v>
      </c>
      <c r="H1439" s="201">
        <v>0</v>
      </c>
    </row>
    <row r="1440" spans="1:8" ht="18" hidden="1" customHeight="1" outlineLevel="1">
      <c r="A1440" s="4" t="s">
        <v>204</v>
      </c>
      <c r="B1440" s="195"/>
      <c r="C1440" s="199">
        <v>0</v>
      </c>
      <c r="D1440" s="199">
        <v>0</v>
      </c>
      <c r="E1440" s="199">
        <v>0</v>
      </c>
      <c r="F1440" s="200">
        <v>0</v>
      </c>
      <c r="G1440" s="200">
        <v>0</v>
      </c>
      <c r="H1440" s="201">
        <v>0</v>
      </c>
    </row>
    <row r="1441" spans="1:8" ht="18" hidden="1" customHeight="1" outlineLevel="1">
      <c r="A1441" s="4" t="s">
        <v>205</v>
      </c>
      <c r="B1441" s="195"/>
      <c r="C1441" s="199">
        <v>0</v>
      </c>
      <c r="D1441" s="199">
        <v>0</v>
      </c>
      <c r="E1441" s="199">
        <v>0</v>
      </c>
      <c r="F1441" s="200">
        <v>0</v>
      </c>
      <c r="G1441" s="200">
        <v>0</v>
      </c>
      <c r="H1441" s="201">
        <v>0</v>
      </c>
    </row>
    <row r="1442" spans="1:8" ht="18" hidden="1" customHeight="1" outlineLevel="1">
      <c r="A1442" s="4" t="s">
        <v>206</v>
      </c>
      <c r="B1442" s="195"/>
      <c r="C1442" s="199">
        <v>0</v>
      </c>
      <c r="D1442" s="199">
        <v>0</v>
      </c>
      <c r="E1442" s="199">
        <v>0</v>
      </c>
      <c r="F1442" s="200">
        <v>0</v>
      </c>
      <c r="G1442" s="200">
        <v>0</v>
      </c>
      <c r="H1442" s="201">
        <v>0</v>
      </c>
    </row>
    <row r="1443" spans="1:8" ht="18" hidden="1" customHeight="1" outlineLevel="1">
      <c r="A1443" s="4" t="s">
        <v>207</v>
      </c>
      <c r="B1443" s="195"/>
      <c r="C1443" s="199">
        <v>0</v>
      </c>
      <c r="D1443" s="199">
        <v>0</v>
      </c>
      <c r="E1443" s="199">
        <v>0</v>
      </c>
      <c r="F1443" s="200">
        <v>0</v>
      </c>
      <c r="G1443" s="200">
        <v>0</v>
      </c>
      <c r="H1443" s="201">
        <v>0</v>
      </c>
    </row>
    <row r="1444" spans="1:8" ht="18" hidden="1" customHeight="1" outlineLevel="1">
      <c r="A1444" s="4" t="s">
        <v>208</v>
      </c>
      <c r="B1444" s="195"/>
      <c r="C1444" s="199">
        <v>0</v>
      </c>
      <c r="D1444" s="199">
        <v>1</v>
      </c>
      <c r="E1444" s="199">
        <v>0</v>
      </c>
      <c r="F1444" s="200">
        <v>0</v>
      </c>
      <c r="G1444" s="200">
        <v>0</v>
      </c>
      <c r="H1444" s="201">
        <v>0</v>
      </c>
    </row>
    <row r="1445" spans="1:8" ht="18" hidden="1" customHeight="1" outlineLevel="1">
      <c r="A1445" s="4" t="s">
        <v>209</v>
      </c>
      <c r="B1445" s="195"/>
      <c r="C1445" s="199">
        <v>0</v>
      </c>
      <c r="D1445" s="199">
        <v>0</v>
      </c>
      <c r="E1445" s="199">
        <v>0</v>
      </c>
      <c r="F1445" s="200">
        <v>0</v>
      </c>
      <c r="G1445" s="200">
        <v>0</v>
      </c>
      <c r="H1445" s="201">
        <v>0</v>
      </c>
    </row>
    <row r="1446" spans="1:8" ht="18" hidden="1" customHeight="1" outlineLevel="1">
      <c r="A1446" s="4" t="s">
        <v>210</v>
      </c>
      <c r="B1446" s="195"/>
      <c r="C1446" s="199">
        <v>0</v>
      </c>
      <c r="D1446" s="199">
        <v>0</v>
      </c>
      <c r="E1446" s="199">
        <v>0</v>
      </c>
      <c r="F1446" s="200">
        <v>0</v>
      </c>
      <c r="G1446" s="200">
        <v>0</v>
      </c>
      <c r="H1446" s="201">
        <v>0</v>
      </c>
    </row>
    <row r="1447" spans="1:8" ht="18" hidden="1" customHeight="1" outlineLevel="1">
      <c r="A1447" s="4" t="s">
        <v>211</v>
      </c>
      <c r="B1447" s="195"/>
      <c r="C1447" s="199">
        <v>1</v>
      </c>
      <c r="D1447" s="199">
        <v>1</v>
      </c>
      <c r="E1447" s="199">
        <v>0</v>
      </c>
      <c r="F1447" s="200">
        <v>0</v>
      </c>
      <c r="G1447" s="200">
        <v>12143.55</v>
      </c>
      <c r="H1447" s="201">
        <v>0</v>
      </c>
    </row>
    <row r="1448" spans="1:8" ht="18" hidden="1" customHeight="1" outlineLevel="1">
      <c r="A1448" s="4" t="s">
        <v>212</v>
      </c>
      <c r="B1448" s="195"/>
      <c r="C1448" s="199">
        <v>0</v>
      </c>
      <c r="D1448" s="199">
        <v>0</v>
      </c>
      <c r="E1448" s="199">
        <v>0</v>
      </c>
      <c r="F1448" s="200">
        <v>0</v>
      </c>
      <c r="G1448" s="200">
        <v>0</v>
      </c>
      <c r="H1448" s="201">
        <v>0</v>
      </c>
    </row>
    <row r="1449" spans="1:8" ht="18" hidden="1" customHeight="1" outlineLevel="1">
      <c r="A1449" s="4" t="s">
        <v>213</v>
      </c>
      <c r="B1449" s="195"/>
      <c r="C1449" s="199">
        <v>0</v>
      </c>
      <c r="D1449" s="199">
        <v>0</v>
      </c>
      <c r="E1449" s="199">
        <v>0</v>
      </c>
      <c r="F1449" s="200">
        <v>0</v>
      </c>
      <c r="G1449" s="200">
        <v>0</v>
      </c>
      <c r="H1449" s="201">
        <v>0</v>
      </c>
    </row>
    <row r="1450" spans="1:8" ht="18" hidden="1" customHeight="1" outlineLevel="1">
      <c r="A1450" s="4" t="s">
        <v>214</v>
      </c>
      <c r="B1450" s="195"/>
      <c r="C1450" s="199">
        <v>0</v>
      </c>
      <c r="D1450" s="199">
        <v>0</v>
      </c>
      <c r="E1450" s="199">
        <v>0</v>
      </c>
      <c r="F1450" s="200">
        <v>-188</v>
      </c>
      <c r="G1450" s="200">
        <v>0</v>
      </c>
      <c r="H1450" s="201">
        <v>0</v>
      </c>
    </row>
    <row r="1451" spans="1:8" ht="18" hidden="1" customHeight="1" outlineLevel="1">
      <c r="A1451" s="4" t="s">
        <v>348</v>
      </c>
      <c r="B1451" s="195"/>
      <c r="C1451" s="199">
        <v>0</v>
      </c>
      <c r="D1451" s="199">
        <v>0</v>
      </c>
      <c r="E1451" s="199">
        <v>0</v>
      </c>
      <c r="F1451" s="200">
        <v>0</v>
      </c>
      <c r="G1451" s="200">
        <v>0</v>
      </c>
      <c r="H1451" s="201">
        <v>0</v>
      </c>
    </row>
    <row r="1452" spans="1:8" ht="18" hidden="1" customHeight="1" outlineLevel="1">
      <c r="A1452" s="4" t="s">
        <v>216</v>
      </c>
      <c r="B1452" s="195"/>
      <c r="C1452" s="199">
        <v>0</v>
      </c>
      <c r="D1452" s="199">
        <v>0</v>
      </c>
      <c r="E1452" s="199">
        <v>0</v>
      </c>
      <c r="F1452" s="200">
        <v>0</v>
      </c>
      <c r="G1452" s="200">
        <v>0</v>
      </c>
      <c r="H1452" s="201">
        <v>0</v>
      </c>
    </row>
    <row r="1453" spans="1:8" ht="18" hidden="1" customHeight="1" outlineLevel="1">
      <c r="A1453" s="4" t="s">
        <v>217</v>
      </c>
      <c r="B1453" s="195"/>
      <c r="C1453" s="199">
        <v>0</v>
      </c>
      <c r="D1453" s="199">
        <v>0</v>
      </c>
      <c r="E1453" s="199">
        <v>0</v>
      </c>
      <c r="F1453" s="200">
        <v>0</v>
      </c>
      <c r="G1453" s="200">
        <v>0</v>
      </c>
      <c r="H1453" s="201">
        <v>0</v>
      </c>
    </row>
    <row r="1454" spans="1:8" ht="18" hidden="1" customHeight="1" outlineLevel="1">
      <c r="A1454" s="4" t="s">
        <v>218</v>
      </c>
      <c r="B1454" s="195"/>
      <c r="C1454" s="199">
        <v>0</v>
      </c>
      <c r="D1454" s="199">
        <v>0</v>
      </c>
      <c r="E1454" s="199">
        <v>0</v>
      </c>
      <c r="F1454" s="200">
        <v>0</v>
      </c>
      <c r="G1454" s="200">
        <v>0</v>
      </c>
      <c r="H1454" s="201">
        <v>0</v>
      </c>
    </row>
    <row r="1455" spans="1:8" ht="18" hidden="1" customHeight="1" outlineLevel="1">
      <c r="A1455" s="4" t="s">
        <v>219</v>
      </c>
      <c r="B1455" s="195"/>
      <c r="C1455" s="199">
        <v>0</v>
      </c>
      <c r="D1455" s="199">
        <v>0</v>
      </c>
      <c r="E1455" s="199">
        <v>0</v>
      </c>
      <c r="F1455" s="200">
        <v>0</v>
      </c>
      <c r="G1455" s="200">
        <v>0</v>
      </c>
      <c r="H1455" s="201">
        <v>0</v>
      </c>
    </row>
    <row r="1456" spans="1:8" ht="18" hidden="1" customHeight="1" outlineLevel="1">
      <c r="A1456" s="4" t="s">
        <v>220</v>
      </c>
      <c r="B1456" s="195"/>
      <c r="C1456" s="199">
        <v>0</v>
      </c>
      <c r="D1456" s="199">
        <v>0</v>
      </c>
      <c r="E1456" s="199">
        <v>0</v>
      </c>
      <c r="F1456" s="200">
        <v>0</v>
      </c>
      <c r="G1456" s="200">
        <v>0</v>
      </c>
      <c r="H1456" s="201">
        <v>0</v>
      </c>
    </row>
    <row r="1457" spans="1:8" ht="18" hidden="1" customHeight="1" outlineLevel="1">
      <c r="A1457" s="4" t="s">
        <v>349</v>
      </c>
      <c r="B1457" s="195"/>
      <c r="C1457" s="199">
        <v>0</v>
      </c>
      <c r="D1457" s="199">
        <v>0</v>
      </c>
      <c r="E1457" s="199">
        <v>0</v>
      </c>
      <c r="F1457" s="200">
        <v>0</v>
      </c>
      <c r="G1457" s="200">
        <v>0</v>
      </c>
      <c r="H1457" s="201">
        <v>0</v>
      </c>
    </row>
    <row r="1458" spans="1:8" ht="18" hidden="1" customHeight="1" outlineLevel="1">
      <c r="A1458" s="4" t="s">
        <v>222</v>
      </c>
      <c r="B1458" s="195"/>
      <c r="C1458" s="199">
        <v>0</v>
      </c>
      <c r="D1458" s="199">
        <v>0</v>
      </c>
      <c r="E1458" s="199">
        <v>0</v>
      </c>
      <c r="F1458" s="200">
        <v>0</v>
      </c>
      <c r="G1458" s="200">
        <v>0</v>
      </c>
      <c r="H1458" s="201">
        <v>0</v>
      </c>
    </row>
    <row r="1459" spans="1:8" ht="18" hidden="1" customHeight="1" outlineLevel="1">
      <c r="A1459" s="4" t="s">
        <v>223</v>
      </c>
      <c r="B1459" s="195"/>
      <c r="C1459" s="199">
        <v>0</v>
      </c>
      <c r="D1459" s="199">
        <v>0</v>
      </c>
      <c r="E1459" s="199">
        <v>0</v>
      </c>
      <c r="F1459" s="200">
        <v>0</v>
      </c>
      <c r="G1459" s="200">
        <v>0</v>
      </c>
      <c r="H1459" s="201">
        <v>0</v>
      </c>
    </row>
    <row r="1460" spans="1:8" ht="18" hidden="1" customHeight="1" outlineLevel="1">
      <c r="A1460" s="4" t="s">
        <v>224</v>
      </c>
      <c r="B1460" s="195"/>
      <c r="C1460" s="199">
        <v>0</v>
      </c>
      <c r="D1460" s="199">
        <v>0</v>
      </c>
      <c r="E1460" s="199">
        <v>0</v>
      </c>
      <c r="F1460" s="200">
        <v>0</v>
      </c>
      <c r="G1460" s="200">
        <v>0</v>
      </c>
      <c r="H1460" s="201">
        <v>0</v>
      </c>
    </row>
    <row r="1461" spans="1:8" ht="18" hidden="1" customHeight="1" outlineLevel="1">
      <c r="A1461" s="4" t="s">
        <v>225</v>
      </c>
      <c r="B1461" s="195"/>
      <c r="C1461" s="196">
        <v>0</v>
      </c>
      <c r="D1461" s="196">
        <v>0</v>
      </c>
      <c r="E1461" s="196">
        <v>0</v>
      </c>
      <c r="F1461" s="197">
        <v>0</v>
      </c>
      <c r="G1461" s="197">
        <v>0</v>
      </c>
      <c r="H1461" s="198">
        <v>0</v>
      </c>
    </row>
    <row r="1462" spans="1:8" ht="18" customHeight="1" collapsed="1">
      <c r="A1462" s="4"/>
      <c r="B1462" s="195" t="s">
        <v>408</v>
      </c>
      <c r="C1462" s="199">
        <f t="shared" ref="C1462:H1462" si="57">SUM(C1438:C1461)</f>
        <v>1</v>
      </c>
      <c r="D1462" s="199">
        <f t="shared" si="57"/>
        <v>4</v>
      </c>
      <c r="E1462" s="199">
        <f t="shared" si="57"/>
        <v>0</v>
      </c>
      <c r="F1462" s="200">
        <f t="shared" si="57"/>
        <v>24812</v>
      </c>
      <c r="G1462" s="200">
        <f t="shared" si="57"/>
        <v>16001.55</v>
      </c>
      <c r="H1462" s="201">
        <f t="shared" si="57"/>
        <v>0</v>
      </c>
    </row>
    <row r="1463" spans="1:8" ht="18" hidden="1" customHeight="1" outlineLevel="1">
      <c r="A1463" s="4" t="s">
        <v>272</v>
      </c>
      <c r="B1463" s="195"/>
      <c r="C1463" s="196">
        <v>0</v>
      </c>
      <c r="D1463" s="196">
        <v>0</v>
      </c>
      <c r="E1463" s="196">
        <v>0</v>
      </c>
      <c r="F1463" s="197">
        <v>0</v>
      </c>
      <c r="G1463" s="197">
        <v>0</v>
      </c>
      <c r="H1463" s="198">
        <v>0</v>
      </c>
    </row>
    <row r="1464" spans="1:8" ht="18" hidden="1" customHeight="1" outlineLevel="1">
      <c r="A1464" s="4" t="s">
        <v>203</v>
      </c>
      <c r="B1464" s="195"/>
      <c r="C1464" s="196">
        <v>0</v>
      </c>
      <c r="D1464" s="196">
        <v>0</v>
      </c>
      <c r="E1464" s="196">
        <v>0</v>
      </c>
      <c r="F1464" s="197">
        <v>0</v>
      </c>
      <c r="G1464" s="197">
        <v>0</v>
      </c>
      <c r="H1464" s="198">
        <v>0</v>
      </c>
    </row>
    <row r="1465" spans="1:8" ht="18" hidden="1" customHeight="1" outlineLevel="1">
      <c r="A1465" s="4" t="s">
        <v>204</v>
      </c>
      <c r="B1465" s="195"/>
      <c r="C1465" s="196">
        <v>2</v>
      </c>
      <c r="D1465" s="196">
        <v>2</v>
      </c>
      <c r="E1465" s="196">
        <v>0</v>
      </c>
      <c r="F1465" s="197">
        <v>40000</v>
      </c>
      <c r="G1465" s="197">
        <v>855</v>
      </c>
      <c r="H1465" s="198">
        <v>0</v>
      </c>
    </row>
    <row r="1466" spans="1:8" ht="18" hidden="1" customHeight="1" outlineLevel="1">
      <c r="A1466" s="4" t="s">
        <v>205</v>
      </c>
      <c r="B1466" s="195"/>
      <c r="C1466" s="196">
        <v>0</v>
      </c>
      <c r="D1466" s="196">
        <v>0</v>
      </c>
      <c r="E1466" s="196">
        <v>0</v>
      </c>
      <c r="F1466" s="197">
        <v>0</v>
      </c>
      <c r="G1466" s="197">
        <v>0</v>
      </c>
      <c r="H1466" s="198">
        <v>0</v>
      </c>
    </row>
    <row r="1467" spans="1:8" ht="18" hidden="1" customHeight="1" outlineLevel="1">
      <c r="A1467" s="4" t="s">
        <v>206</v>
      </c>
      <c r="B1467" s="195"/>
      <c r="C1467" s="196">
        <v>0</v>
      </c>
      <c r="D1467" s="196">
        <v>0</v>
      </c>
      <c r="E1467" s="196">
        <v>0</v>
      </c>
      <c r="F1467" s="197">
        <v>0</v>
      </c>
      <c r="G1467" s="197">
        <v>0</v>
      </c>
      <c r="H1467" s="198">
        <v>0</v>
      </c>
    </row>
    <row r="1468" spans="1:8" ht="18" hidden="1" customHeight="1" outlineLevel="1">
      <c r="A1468" s="4" t="s">
        <v>207</v>
      </c>
      <c r="B1468" s="195"/>
      <c r="C1468" s="196">
        <v>0</v>
      </c>
      <c r="D1468" s="196">
        <v>0</v>
      </c>
      <c r="E1468" s="196">
        <v>0</v>
      </c>
      <c r="F1468" s="197">
        <v>0</v>
      </c>
      <c r="G1468" s="197">
        <v>0</v>
      </c>
      <c r="H1468" s="198">
        <v>0</v>
      </c>
    </row>
    <row r="1469" spans="1:8" ht="18" hidden="1" customHeight="1" outlineLevel="1">
      <c r="A1469" s="4" t="s">
        <v>208</v>
      </c>
      <c r="B1469" s="195"/>
      <c r="C1469" s="196">
        <v>0</v>
      </c>
      <c r="D1469" s="196">
        <v>0</v>
      </c>
      <c r="E1469" s="196">
        <v>0</v>
      </c>
      <c r="F1469" s="197">
        <v>0</v>
      </c>
      <c r="G1469" s="197">
        <v>0</v>
      </c>
      <c r="H1469" s="198">
        <v>0</v>
      </c>
    </row>
    <row r="1470" spans="1:8" ht="18" hidden="1" customHeight="1" outlineLevel="1">
      <c r="A1470" s="4" t="s">
        <v>209</v>
      </c>
      <c r="B1470" s="195"/>
      <c r="C1470" s="196">
        <v>0</v>
      </c>
      <c r="D1470" s="196">
        <v>0</v>
      </c>
      <c r="E1470" s="196">
        <v>0</v>
      </c>
      <c r="F1470" s="197">
        <v>0</v>
      </c>
      <c r="G1470" s="197">
        <v>0</v>
      </c>
      <c r="H1470" s="198">
        <v>0</v>
      </c>
    </row>
    <row r="1471" spans="1:8" ht="18" hidden="1" customHeight="1" outlineLevel="1">
      <c r="A1471" s="4" t="s">
        <v>210</v>
      </c>
      <c r="B1471" s="195"/>
      <c r="C1471" s="196">
        <v>0</v>
      </c>
      <c r="D1471" s="196">
        <v>0</v>
      </c>
      <c r="E1471" s="196">
        <v>0</v>
      </c>
      <c r="F1471" s="197">
        <v>0</v>
      </c>
      <c r="G1471" s="197">
        <v>0</v>
      </c>
      <c r="H1471" s="198">
        <v>0</v>
      </c>
    </row>
    <row r="1472" spans="1:8" ht="18" hidden="1" customHeight="1" outlineLevel="1">
      <c r="A1472" s="4" t="s">
        <v>211</v>
      </c>
      <c r="B1472" s="195"/>
      <c r="C1472" s="196">
        <v>0</v>
      </c>
      <c r="D1472" s="196">
        <v>0</v>
      </c>
      <c r="E1472" s="196">
        <v>0</v>
      </c>
      <c r="F1472" s="197">
        <v>0</v>
      </c>
      <c r="G1472" s="197">
        <v>0</v>
      </c>
      <c r="H1472" s="198">
        <v>0</v>
      </c>
    </row>
    <row r="1473" spans="1:8" ht="18" hidden="1" customHeight="1" outlineLevel="1">
      <c r="A1473" s="4" t="s">
        <v>212</v>
      </c>
      <c r="B1473" s="195"/>
      <c r="C1473" s="196">
        <v>0</v>
      </c>
      <c r="D1473" s="196">
        <v>0</v>
      </c>
      <c r="E1473" s="196">
        <v>0</v>
      </c>
      <c r="F1473" s="197">
        <v>0</v>
      </c>
      <c r="G1473" s="197">
        <v>0</v>
      </c>
      <c r="H1473" s="198">
        <v>0</v>
      </c>
    </row>
    <row r="1474" spans="1:8" ht="18" hidden="1" customHeight="1" outlineLevel="1">
      <c r="A1474" s="4" t="s">
        <v>213</v>
      </c>
      <c r="B1474" s="195"/>
      <c r="C1474" s="196">
        <v>0</v>
      </c>
      <c r="D1474" s="196">
        <v>0</v>
      </c>
      <c r="E1474" s="196">
        <v>0</v>
      </c>
      <c r="F1474" s="197">
        <v>0</v>
      </c>
      <c r="G1474" s="197">
        <v>0</v>
      </c>
      <c r="H1474" s="198">
        <v>0</v>
      </c>
    </row>
    <row r="1475" spans="1:8" ht="18" hidden="1" customHeight="1" outlineLevel="1">
      <c r="A1475" s="4" t="s">
        <v>214</v>
      </c>
      <c r="B1475" s="195"/>
      <c r="C1475" s="196">
        <v>0</v>
      </c>
      <c r="D1475" s="196">
        <v>0</v>
      </c>
      <c r="E1475" s="196">
        <v>0</v>
      </c>
      <c r="F1475" s="197">
        <v>0</v>
      </c>
      <c r="G1475" s="197">
        <v>0</v>
      </c>
      <c r="H1475" s="198">
        <v>0</v>
      </c>
    </row>
    <row r="1476" spans="1:8" ht="18" hidden="1" customHeight="1" outlineLevel="1">
      <c r="A1476" s="4" t="s">
        <v>348</v>
      </c>
      <c r="B1476" s="195"/>
      <c r="C1476" s="196">
        <v>0</v>
      </c>
      <c r="D1476" s="196">
        <v>0</v>
      </c>
      <c r="E1476" s="196">
        <v>0</v>
      </c>
      <c r="F1476" s="197">
        <v>0</v>
      </c>
      <c r="G1476" s="197">
        <v>0</v>
      </c>
      <c r="H1476" s="198">
        <v>0</v>
      </c>
    </row>
    <row r="1477" spans="1:8" ht="18" hidden="1" customHeight="1" outlineLevel="1">
      <c r="A1477" s="4" t="s">
        <v>216</v>
      </c>
      <c r="B1477" s="195"/>
      <c r="C1477" s="196">
        <v>0</v>
      </c>
      <c r="D1477" s="196">
        <v>0</v>
      </c>
      <c r="E1477" s="196">
        <v>0</v>
      </c>
      <c r="F1477" s="197">
        <v>0</v>
      </c>
      <c r="G1477" s="197">
        <v>0</v>
      </c>
      <c r="H1477" s="198">
        <v>0</v>
      </c>
    </row>
    <row r="1478" spans="1:8" ht="18" hidden="1" customHeight="1" outlineLevel="1">
      <c r="A1478" s="4" t="s">
        <v>217</v>
      </c>
      <c r="B1478" s="195"/>
      <c r="C1478" s="196">
        <v>0</v>
      </c>
      <c r="D1478" s="196">
        <v>0</v>
      </c>
      <c r="E1478" s="196">
        <v>0</v>
      </c>
      <c r="F1478" s="197">
        <v>0</v>
      </c>
      <c r="G1478" s="197">
        <v>0</v>
      </c>
      <c r="H1478" s="198">
        <v>0</v>
      </c>
    </row>
    <row r="1479" spans="1:8" ht="18" hidden="1" customHeight="1" outlineLevel="1">
      <c r="A1479" s="4" t="s">
        <v>218</v>
      </c>
      <c r="B1479" s="195"/>
      <c r="C1479" s="196">
        <v>0</v>
      </c>
      <c r="D1479" s="196">
        <v>0</v>
      </c>
      <c r="E1479" s="196">
        <v>0</v>
      </c>
      <c r="F1479" s="197">
        <v>0</v>
      </c>
      <c r="G1479" s="197">
        <v>0</v>
      </c>
      <c r="H1479" s="198">
        <v>0</v>
      </c>
    </row>
    <row r="1480" spans="1:8" ht="18" hidden="1" customHeight="1" outlineLevel="1">
      <c r="A1480" s="4" t="s">
        <v>219</v>
      </c>
      <c r="B1480" s="195"/>
      <c r="C1480" s="196">
        <v>0</v>
      </c>
      <c r="D1480" s="196">
        <v>0</v>
      </c>
      <c r="E1480" s="196">
        <v>0</v>
      </c>
      <c r="F1480" s="197">
        <v>0</v>
      </c>
      <c r="G1480" s="197">
        <v>0</v>
      </c>
      <c r="H1480" s="198">
        <v>0</v>
      </c>
    </row>
    <row r="1481" spans="1:8" ht="18" hidden="1" customHeight="1" outlineLevel="1">
      <c r="A1481" s="4" t="s">
        <v>220</v>
      </c>
      <c r="B1481" s="195"/>
      <c r="C1481" s="196">
        <v>0</v>
      </c>
      <c r="D1481" s="196">
        <v>0</v>
      </c>
      <c r="E1481" s="196">
        <v>0</v>
      </c>
      <c r="F1481" s="197">
        <v>0</v>
      </c>
      <c r="G1481" s="197">
        <v>0</v>
      </c>
      <c r="H1481" s="198">
        <v>0</v>
      </c>
    </row>
    <row r="1482" spans="1:8" ht="18" hidden="1" customHeight="1" outlineLevel="1">
      <c r="A1482" s="4" t="s">
        <v>349</v>
      </c>
      <c r="B1482" s="195"/>
      <c r="C1482" s="196">
        <v>0</v>
      </c>
      <c r="D1482" s="196">
        <v>0</v>
      </c>
      <c r="E1482" s="196">
        <v>0</v>
      </c>
      <c r="F1482" s="197">
        <v>0</v>
      </c>
      <c r="G1482" s="197">
        <v>0</v>
      </c>
      <c r="H1482" s="198">
        <v>0</v>
      </c>
    </row>
    <row r="1483" spans="1:8" ht="18" hidden="1" customHeight="1" outlineLevel="1">
      <c r="A1483" s="4" t="s">
        <v>222</v>
      </c>
      <c r="B1483" s="195"/>
      <c r="C1483" s="196">
        <v>0</v>
      </c>
      <c r="D1483" s="196">
        <v>0</v>
      </c>
      <c r="E1483" s="196">
        <v>0</v>
      </c>
      <c r="F1483" s="197">
        <v>0</v>
      </c>
      <c r="G1483" s="197">
        <v>0</v>
      </c>
      <c r="H1483" s="198">
        <v>0</v>
      </c>
    </row>
    <row r="1484" spans="1:8" ht="18" hidden="1" customHeight="1" outlineLevel="1">
      <c r="A1484" s="4" t="s">
        <v>223</v>
      </c>
      <c r="B1484" s="195"/>
      <c r="C1484" s="196">
        <v>0</v>
      </c>
      <c r="D1484" s="196">
        <v>0</v>
      </c>
      <c r="E1484" s="196">
        <v>0</v>
      </c>
      <c r="F1484" s="197">
        <v>0</v>
      </c>
      <c r="G1484" s="197">
        <v>0</v>
      </c>
      <c r="H1484" s="198">
        <v>0</v>
      </c>
    </row>
    <row r="1485" spans="1:8" ht="18" hidden="1" customHeight="1" outlineLevel="1">
      <c r="A1485" s="4" t="s">
        <v>224</v>
      </c>
      <c r="B1485" s="195"/>
      <c r="C1485" s="196">
        <v>0</v>
      </c>
      <c r="D1485" s="196">
        <v>0</v>
      </c>
      <c r="E1485" s="196">
        <v>0</v>
      </c>
      <c r="F1485" s="197">
        <v>0</v>
      </c>
      <c r="G1485" s="197">
        <v>0</v>
      </c>
      <c r="H1485" s="198">
        <v>0</v>
      </c>
    </row>
    <row r="1486" spans="1:8" ht="18" hidden="1" customHeight="1" outlineLevel="1">
      <c r="A1486" s="4" t="s">
        <v>225</v>
      </c>
      <c r="B1486" s="195"/>
      <c r="C1486" s="196">
        <v>0</v>
      </c>
      <c r="D1486" s="196">
        <v>0</v>
      </c>
      <c r="E1486" s="196">
        <v>0</v>
      </c>
      <c r="F1486" s="197">
        <v>0</v>
      </c>
      <c r="G1486" s="197">
        <v>0</v>
      </c>
      <c r="H1486" s="198">
        <v>0</v>
      </c>
    </row>
    <row r="1487" spans="1:8" ht="18" customHeight="1" collapsed="1">
      <c r="A1487" s="4"/>
      <c r="B1487" s="195" t="s">
        <v>409</v>
      </c>
      <c r="C1487" s="199">
        <f t="shared" ref="C1487:H1487" si="58">SUM(C1463:C1486)</f>
        <v>2</v>
      </c>
      <c r="D1487" s="199">
        <f t="shared" si="58"/>
        <v>2</v>
      </c>
      <c r="E1487" s="199">
        <f t="shared" si="58"/>
        <v>0</v>
      </c>
      <c r="F1487" s="200">
        <f t="shared" si="58"/>
        <v>40000</v>
      </c>
      <c r="G1487" s="200">
        <f t="shared" si="58"/>
        <v>855</v>
      </c>
      <c r="H1487" s="201">
        <f t="shared" si="58"/>
        <v>0</v>
      </c>
    </row>
    <row r="1488" spans="1:8" ht="18" hidden="1" customHeight="1" outlineLevel="1">
      <c r="A1488" s="4" t="s">
        <v>272</v>
      </c>
      <c r="B1488" s="195"/>
      <c r="C1488" s="199">
        <v>0</v>
      </c>
      <c r="D1488" s="199">
        <v>0</v>
      </c>
      <c r="E1488" s="199">
        <v>0</v>
      </c>
      <c r="F1488" s="200">
        <v>0</v>
      </c>
      <c r="G1488" s="200">
        <v>0</v>
      </c>
      <c r="H1488" s="201">
        <v>0</v>
      </c>
    </row>
    <row r="1489" spans="1:8" ht="18" hidden="1" customHeight="1" outlineLevel="1">
      <c r="A1489" s="4" t="s">
        <v>203</v>
      </c>
      <c r="B1489" s="195"/>
      <c r="C1489" s="199">
        <v>0</v>
      </c>
      <c r="D1489" s="199">
        <v>0</v>
      </c>
      <c r="E1489" s="199">
        <v>0</v>
      </c>
      <c r="F1489" s="200">
        <v>0</v>
      </c>
      <c r="G1489" s="200">
        <v>0</v>
      </c>
      <c r="H1489" s="201">
        <v>0</v>
      </c>
    </row>
    <row r="1490" spans="1:8" ht="18" hidden="1" customHeight="1" outlineLevel="1">
      <c r="A1490" s="4" t="s">
        <v>204</v>
      </c>
      <c r="B1490" s="195"/>
      <c r="C1490" s="199">
        <v>0</v>
      </c>
      <c r="D1490" s="199">
        <v>0</v>
      </c>
      <c r="E1490" s="199">
        <v>0</v>
      </c>
      <c r="F1490" s="200">
        <v>0</v>
      </c>
      <c r="G1490" s="200">
        <v>0</v>
      </c>
      <c r="H1490" s="201">
        <v>0</v>
      </c>
    </row>
    <row r="1491" spans="1:8" ht="18" hidden="1" customHeight="1" outlineLevel="1">
      <c r="A1491" s="4" t="s">
        <v>205</v>
      </c>
      <c r="B1491" s="195"/>
      <c r="C1491" s="199">
        <v>0</v>
      </c>
      <c r="D1491" s="199">
        <v>0</v>
      </c>
      <c r="E1491" s="199">
        <v>0</v>
      </c>
      <c r="F1491" s="200">
        <v>0</v>
      </c>
      <c r="G1491" s="200">
        <v>0</v>
      </c>
      <c r="H1491" s="201">
        <v>0</v>
      </c>
    </row>
    <row r="1492" spans="1:8" ht="18" hidden="1" customHeight="1" outlineLevel="1">
      <c r="A1492" s="4" t="s">
        <v>206</v>
      </c>
      <c r="B1492" s="195"/>
      <c r="C1492" s="199">
        <v>0</v>
      </c>
      <c r="D1492" s="199">
        <v>0</v>
      </c>
      <c r="E1492" s="199">
        <v>0</v>
      </c>
      <c r="F1492" s="200">
        <v>0</v>
      </c>
      <c r="G1492" s="200">
        <v>0</v>
      </c>
      <c r="H1492" s="201">
        <v>0</v>
      </c>
    </row>
    <row r="1493" spans="1:8" ht="18" hidden="1" customHeight="1" outlineLevel="1">
      <c r="A1493" s="4" t="s">
        <v>207</v>
      </c>
      <c r="B1493" s="195"/>
      <c r="C1493" s="199">
        <v>0</v>
      </c>
      <c r="D1493" s="199">
        <v>0</v>
      </c>
      <c r="E1493" s="199">
        <v>0</v>
      </c>
      <c r="F1493" s="200">
        <v>0</v>
      </c>
      <c r="G1493" s="200">
        <v>0</v>
      </c>
      <c r="H1493" s="201">
        <v>0</v>
      </c>
    </row>
    <row r="1494" spans="1:8" ht="18" hidden="1" customHeight="1" outlineLevel="1">
      <c r="A1494" s="4" t="s">
        <v>208</v>
      </c>
      <c r="B1494" s="195"/>
      <c r="C1494" s="199">
        <v>0</v>
      </c>
      <c r="D1494" s="199">
        <v>0</v>
      </c>
      <c r="E1494" s="199">
        <v>0</v>
      </c>
      <c r="F1494" s="200">
        <v>0</v>
      </c>
      <c r="G1494" s="200">
        <v>0</v>
      </c>
      <c r="H1494" s="201">
        <v>0</v>
      </c>
    </row>
    <row r="1495" spans="1:8" ht="18" hidden="1" customHeight="1" outlineLevel="1">
      <c r="A1495" s="4" t="s">
        <v>209</v>
      </c>
      <c r="B1495" s="195"/>
      <c r="C1495" s="199">
        <v>0</v>
      </c>
      <c r="D1495" s="199">
        <v>0</v>
      </c>
      <c r="E1495" s="199">
        <v>0</v>
      </c>
      <c r="F1495" s="200">
        <v>0</v>
      </c>
      <c r="G1495" s="200">
        <v>0</v>
      </c>
      <c r="H1495" s="201">
        <v>0</v>
      </c>
    </row>
    <row r="1496" spans="1:8" ht="18" hidden="1" customHeight="1" outlineLevel="1">
      <c r="A1496" s="4" t="s">
        <v>210</v>
      </c>
      <c r="B1496" s="195"/>
      <c r="C1496" s="199">
        <v>0</v>
      </c>
      <c r="D1496" s="199">
        <v>0</v>
      </c>
      <c r="E1496" s="199">
        <v>0</v>
      </c>
      <c r="F1496" s="200">
        <v>0</v>
      </c>
      <c r="G1496" s="200">
        <v>0</v>
      </c>
      <c r="H1496" s="201">
        <v>0</v>
      </c>
    </row>
    <row r="1497" spans="1:8" ht="18" hidden="1" customHeight="1" outlineLevel="1">
      <c r="A1497" s="4" t="s">
        <v>211</v>
      </c>
      <c r="B1497" s="195"/>
      <c r="C1497" s="199">
        <v>0</v>
      </c>
      <c r="D1497" s="199">
        <v>0</v>
      </c>
      <c r="E1497" s="199">
        <v>0</v>
      </c>
      <c r="F1497" s="200">
        <v>0</v>
      </c>
      <c r="G1497" s="200">
        <v>0</v>
      </c>
      <c r="H1497" s="201">
        <v>0</v>
      </c>
    </row>
    <row r="1498" spans="1:8" ht="18" hidden="1" customHeight="1" outlineLevel="1">
      <c r="A1498" s="4" t="s">
        <v>212</v>
      </c>
      <c r="B1498" s="195"/>
      <c r="C1498" s="199">
        <v>0</v>
      </c>
      <c r="D1498" s="199">
        <v>0</v>
      </c>
      <c r="E1498" s="199">
        <v>0</v>
      </c>
      <c r="F1498" s="200">
        <v>0</v>
      </c>
      <c r="G1498" s="200">
        <v>0</v>
      </c>
      <c r="H1498" s="201">
        <v>0</v>
      </c>
    </row>
    <row r="1499" spans="1:8" ht="18" hidden="1" customHeight="1" outlineLevel="1">
      <c r="A1499" s="4" t="s">
        <v>213</v>
      </c>
      <c r="B1499" s="195"/>
      <c r="C1499" s="199">
        <v>0</v>
      </c>
      <c r="D1499" s="199">
        <v>0</v>
      </c>
      <c r="E1499" s="199">
        <v>0</v>
      </c>
      <c r="F1499" s="200">
        <v>0</v>
      </c>
      <c r="G1499" s="200">
        <v>0</v>
      </c>
      <c r="H1499" s="201">
        <v>0</v>
      </c>
    </row>
    <row r="1500" spans="1:8" ht="18" hidden="1" customHeight="1" outlineLevel="1">
      <c r="A1500" s="4" t="s">
        <v>214</v>
      </c>
      <c r="B1500" s="195"/>
      <c r="C1500" s="199">
        <v>0</v>
      </c>
      <c r="D1500" s="199">
        <v>0</v>
      </c>
      <c r="E1500" s="199">
        <v>0</v>
      </c>
      <c r="F1500" s="200">
        <v>0</v>
      </c>
      <c r="G1500" s="200">
        <v>0</v>
      </c>
      <c r="H1500" s="201">
        <v>0</v>
      </c>
    </row>
    <row r="1501" spans="1:8" ht="18" hidden="1" customHeight="1" outlineLevel="1">
      <c r="A1501" s="4" t="s">
        <v>348</v>
      </c>
      <c r="B1501" s="195"/>
      <c r="C1501" s="199">
        <v>0</v>
      </c>
      <c r="D1501" s="199">
        <v>0</v>
      </c>
      <c r="E1501" s="199">
        <v>0</v>
      </c>
      <c r="F1501" s="200">
        <v>0</v>
      </c>
      <c r="G1501" s="200">
        <v>0</v>
      </c>
      <c r="H1501" s="201">
        <v>0</v>
      </c>
    </row>
    <row r="1502" spans="1:8" ht="18" hidden="1" customHeight="1" outlineLevel="1">
      <c r="A1502" s="4" t="s">
        <v>216</v>
      </c>
      <c r="B1502" s="195"/>
      <c r="C1502" s="199">
        <v>0</v>
      </c>
      <c r="D1502" s="199">
        <v>0</v>
      </c>
      <c r="E1502" s="199">
        <v>0</v>
      </c>
      <c r="F1502" s="200">
        <v>0</v>
      </c>
      <c r="G1502" s="200">
        <v>0</v>
      </c>
      <c r="H1502" s="201">
        <v>0</v>
      </c>
    </row>
    <row r="1503" spans="1:8" ht="18" hidden="1" customHeight="1" outlineLevel="1">
      <c r="A1503" s="4" t="s">
        <v>217</v>
      </c>
      <c r="B1503" s="195"/>
      <c r="C1503" s="199">
        <v>0</v>
      </c>
      <c r="D1503" s="199">
        <v>0</v>
      </c>
      <c r="E1503" s="199">
        <v>0</v>
      </c>
      <c r="F1503" s="200">
        <v>0</v>
      </c>
      <c r="G1503" s="200">
        <v>0</v>
      </c>
      <c r="H1503" s="201">
        <v>0</v>
      </c>
    </row>
    <row r="1504" spans="1:8" ht="18" hidden="1" customHeight="1" outlineLevel="1">
      <c r="A1504" s="4" t="s">
        <v>218</v>
      </c>
      <c r="B1504" s="195"/>
      <c r="C1504" s="199">
        <v>0</v>
      </c>
      <c r="D1504" s="199">
        <v>0</v>
      </c>
      <c r="E1504" s="199">
        <v>0</v>
      </c>
      <c r="F1504" s="200">
        <v>0</v>
      </c>
      <c r="G1504" s="200">
        <v>0</v>
      </c>
      <c r="H1504" s="201">
        <v>0</v>
      </c>
    </row>
    <row r="1505" spans="1:8" ht="18" hidden="1" customHeight="1" outlineLevel="1">
      <c r="A1505" s="4" t="s">
        <v>219</v>
      </c>
      <c r="B1505" s="195"/>
      <c r="C1505" s="199">
        <v>0</v>
      </c>
      <c r="D1505" s="199">
        <v>0</v>
      </c>
      <c r="E1505" s="199">
        <v>0</v>
      </c>
      <c r="F1505" s="200">
        <v>0</v>
      </c>
      <c r="G1505" s="200">
        <v>0</v>
      </c>
      <c r="H1505" s="201">
        <v>0</v>
      </c>
    </row>
    <row r="1506" spans="1:8" ht="18" hidden="1" customHeight="1" outlineLevel="1">
      <c r="A1506" s="4" t="s">
        <v>220</v>
      </c>
      <c r="B1506" s="195"/>
      <c r="C1506" s="199">
        <v>0</v>
      </c>
      <c r="D1506" s="199">
        <v>0</v>
      </c>
      <c r="E1506" s="199">
        <v>0</v>
      </c>
      <c r="F1506" s="200">
        <v>0</v>
      </c>
      <c r="G1506" s="200">
        <v>0</v>
      </c>
      <c r="H1506" s="201">
        <v>0</v>
      </c>
    </row>
    <row r="1507" spans="1:8" ht="18" hidden="1" customHeight="1" outlineLevel="1">
      <c r="A1507" s="4" t="s">
        <v>349</v>
      </c>
      <c r="B1507" s="195"/>
      <c r="C1507" s="199">
        <v>0</v>
      </c>
      <c r="D1507" s="199">
        <v>0</v>
      </c>
      <c r="E1507" s="199">
        <v>0</v>
      </c>
      <c r="F1507" s="200">
        <v>0</v>
      </c>
      <c r="G1507" s="200">
        <v>0</v>
      </c>
      <c r="H1507" s="201">
        <v>0</v>
      </c>
    </row>
    <row r="1508" spans="1:8" ht="18" hidden="1" customHeight="1" outlineLevel="1">
      <c r="A1508" s="4" t="s">
        <v>222</v>
      </c>
      <c r="B1508" s="195"/>
      <c r="C1508" s="199">
        <v>0</v>
      </c>
      <c r="D1508" s="199">
        <v>0</v>
      </c>
      <c r="E1508" s="199">
        <v>0</v>
      </c>
      <c r="F1508" s="200">
        <v>0</v>
      </c>
      <c r="G1508" s="200">
        <v>0</v>
      </c>
      <c r="H1508" s="201">
        <v>0</v>
      </c>
    </row>
    <row r="1509" spans="1:8" ht="18" hidden="1" customHeight="1" outlineLevel="1">
      <c r="A1509" s="4" t="s">
        <v>223</v>
      </c>
      <c r="B1509" s="195"/>
      <c r="C1509" s="199">
        <v>9</v>
      </c>
      <c r="D1509" s="199">
        <v>3</v>
      </c>
      <c r="E1509" s="199">
        <v>0</v>
      </c>
      <c r="F1509" s="200">
        <v>-1320</v>
      </c>
      <c r="G1509" s="200">
        <v>-68.5</v>
      </c>
      <c r="H1509" s="201">
        <v>-3000</v>
      </c>
    </row>
    <row r="1510" spans="1:8" ht="18" hidden="1" customHeight="1" outlineLevel="1">
      <c r="A1510" s="4" t="s">
        <v>224</v>
      </c>
      <c r="B1510" s="195"/>
      <c r="C1510" s="199">
        <v>0</v>
      </c>
      <c r="D1510" s="199">
        <v>0</v>
      </c>
      <c r="E1510" s="199">
        <v>0</v>
      </c>
      <c r="F1510" s="200">
        <v>0</v>
      </c>
      <c r="G1510" s="200">
        <v>0</v>
      </c>
      <c r="H1510" s="201">
        <v>0</v>
      </c>
    </row>
    <row r="1511" spans="1:8" ht="18" hidden="1" customHeight="1" outlineLevel="1">
      <c r="A1511" s="4" t="s">
        <v>225</v>
      </c>
      <c r="B1511" s="195"/>
      <c r="C1511" s="199">
        <v>0</v>
      </c>
      <c r="D1511" s="199">
        <v>0</v>
      </c>
      <c r="E1511" s="199">
        <v>0</v>
      </c>
      <c r="F1511" s="200">
        <v>0</v>
      </c>
      <c r="G1511" s="200">
        <v>0</v>
      </c>
      <c r="H1511" s="201">
        <v>0</v>
      </c>
    </row>
    <row r="1512" spans="1:8" ht="18" customHeight="1" collapsed="1">
      <c r="A1512" s="4"/>
      <c r="B1512" s="195" t="s">
        <v>410</v>
      </c>
      <c r="C1512" s="199">
        <f t="shared" ref="C1512:H1512" si="59">SUM(C1488:C1511)</f>
        <v>9</v>
      </c>
      <c r="D1512" s="199">
        <f t="shared" si="59"/>
        <v>3</v>
      </c>
      <c r="E1512" s="199">
        <f t="shared" si="59"/>
        <v>0</v>
      </c>
      <c r="F1512" s="200">
        <f t="shared" si="59"/>
        <v>-1320</v>
      </c>
      <c r="G1512" s="200">
        <f t="shared" si="59"/>
        <v>-68.5</v>
      </c>
      <c r="H1512" s="201">
        <f t="shared" si="59"/>
        <v>-3000</v>
      </c>
    </row>
    <row r="1513" spans="1:8" ht="18" hidden="1" customHeight="1" outlineLevel="1">
      <c r="A1513" s="4" t="s">
        <v>272</v>
      </c>
      <c r="B1513" s="195"/>
      <c r="C1513" s="199">
        <v>0</v>
      </c>
      <c r="D1513" s="199">
        <v>0</v>
      </c>
      <c r="E1513" s="199">
        <v>0</v>
      </c>
      <c r="F1513" s="200">
        <v>0</v>
      </c>
      <c r="G1513" s="200">
        <v>0</v>
      </c>
      <c r="H1513" s="201">
        <v>0</v>
      </c>
    </row>
    <row r="1514" spans="1:8" ht="18" hidden="1" customHeight="1" outlineLevel="1">
      <c r="A1514" s="4" t="s">
        <v>203</v>
      </c>
      <c r="B1514" s="195"/>
      <c r="C1514" s="199">
        <v>0</v>
      </c>
      <c r="D1514" s="199">
        <v>0</v>
      </c>
      <c r="E1514" s="199">
        <v>0</v>
      </c>
      <c r="F1514" s="200">
        <v>0</v>
      </c>
      <c r="G1514" s="200">
        <v>0</v>
      </c>
      <c r="H1514" s="201">
        <v>0</v>
      </c>
    </row>
    <row r="1515" spans="1:8" ht="18" hidden="1" customHeight="1" outlineLevel="1">
      <c r="A1515" s="4" t="s">
        <v>204</v>
      </c>
      <c r="B1515" s="195"/>
      <c r="C1515" s="199">
        <v>0</v>
      </c>
      <c r="D1515" s="199">
        <v>0</v>
      </c>
      <c r="E1515" s="199">
        <v>0</v>
      </c>
      <c r="F1515" s="200">
        <v>0</v>
      </c>
      <c r="G1515" s="200">
        <v>0</v>
      </c>
      <c r="H1515" s="201">
        <v>0</v>
      </c>
    </row>
    <row r="1516" spans="1:8" ht="18" hidden="1" customHeight="1" outlineLevel="1">
      <c r="A1516" s="4" t="s">
        <v>205</v>
      </c>
      <c r="B1516" s="195"/>
      <c r="C1516" s="199">
        <v>0</v>
      </c>
      <c r="D1516" s="199">
        <v>0</v>
      </c>
      <c r="E1516" s="199">
        <v>0</v>
      </c>
      <c r="F1516" s="200">
        <v>0</v>
      </c>
      <c r="G1516" s="200">
        <v>0</v>
      </c>
      <c r="H1516" s="201">
        <v>0</v>
      </c>
    </row>
    <row r="1517" spans="1:8" ht="18" hidden="1" customHeight="1" outlineLevel="1">
      <c r="A1517" s="4" t="s">
        <v>206</v>
      </c>
      <c r="B1517" s="195"/>
      <c r="C1517" s="199">
        <v>0</v>
      </c>
      <c r="D1517" s="199">
        <v>0</v>
      </c>
      <c r="E1517" s="199">
        <v>0</v>
      </c>
      <c r="F1517" s="200">
        <v>0</v>
      </c>
      <c r="G1517" s="200">
        <v>0</v>
      </c>
      <c r="H1517" s="201">
        <v>0</v>
      </c>
    </row>
    <row r="1518" spans="1:8" ht="18" hidden="1" customHeight="1" outlineLevel="1">
      <c r="A1518" s="4" t="s">
        <v>207</v>
      </c>
      <c r="B1518" s="195"/>
      <c r="C1518" s="199">
        <v>0</v>
      </c>
      <c r="D1518" s="199">
        <v>0</v>
      </c>
      <c r="E1518" s="199">
        <v>0</v>
      </c>
      <c r="F1518" s="200">
        <v>0</v>
      </c>
      <c r="G1518" s="200">
        <v>0</v>
      </c>
      <c r="H1518" s="201">
        <v>0</v>
      </c>
    </row>
    <row r="1519" spans="1:8" ht="18" hidden="1" customHeight="1" outlineLevel="1">
      <c r="A1519" s="4" t="s">
        <v>208</v>
      </c>
      <c r="B1519" s="195"/>
      <c r="C1519" s="199">
        <v>0</v>
      </c>
      <c r="D1519" s="199">
        <v>0</v>
      </c>
      <c r="E1519" s="199">
        <v>0</v>
      </c>
      <c r="F1519" s="200">
        <v>0</v>
      </c>
      <c r="G1519" s="200">
        <v>0</v>
      </c>
      <c r="H1519" s="201">
        <v>0</v>
      </c>
    </row>
    <row r="1520" spans="1:8" ht="18" hidden="1" customHeight="1" outlineLevel="1">
      <c r="A1520" s="4" t="s">
        <v>209</v>
      </c>
      <c r="B1520" s="195"/>
      <c r="C1520" s="199">
        <v>0</v>
      </c>
      <c r="D1520" s="199">
        <v>0</v>
      </c>
      <c r="E1520" s="199">
        <v>0</v>
      </c>
      <c r="F1520" s="200">
        <v>0</v>
      </c>
      <c r="G1520" s="200">
        <v>0</v>
      </c>
      <c r="H1520" s="201">
        <v>0</v>
      </c>
    </row>
    <row r="1521" spans="1:8" ht="18" hidden="1" customHeight="1" outlineLevel="1">
      <c r="A1521" s="4" t="s">
        <v>210</v>
      </c>
      <c r="B1521" s="195"/>
      <c r="C1521" s="199">
        <v>0</v>
      </c>
      <c r="D1521" s="199">
        <v>0</v>
      </c>
      <c r="E1521" s="199">
        <v>0</v>
      </c>
      <c r="F1521" s="200">
        <v>0</v>
      </c>
      <c r="G1521" s="200">
        <v>0</v>
      </c>
      <c r="H1521" s="201">
        <v>0</v>
      </c>
    </row>
    <row r="1522" spans="1:8" ht="18" hidden="1" customHeight="1" outlineLevel="1">
      <c r="A1522" s="4" t="s">
        <v>211</v>
      </c>
      <c r="B1522" s="195"/>
      <c r="C1522" s="199">
        <v>0</v>
      </c>
      <c r="D1522" s="199">
        <v>0</v>
      </c>
      <c r="E1522" s="199">
        <v>0</v>
      </c>
      <c r="F1522" s="200">
        <v>0</v>
      </c>
      <c r="G1522" s="200">
        <v>0</v>
      </c>
      <c r="H1522" s="201">
        <v>0</v>
      </c>
    </row>
    <row r="1523" spans="1:8" ht="18" hidden="1" customHeight="1" outlineLevel="1">
      <c r="A1523" s="4" t="s">
        <v>212</v>
      </c>
      <c r="B1523" s="195"/>
      <c r="C1523" s="199">
        <v>0</v>
      </c>
      <c r="D1523" s="199">
        <v>0</v>
      </c>
      <c r="E1523" s="199">
        <v>0</v>
      </c>
      <c r="F1523" s="200">
        <v>0</v>
      </c>
      <c r="G1523" s="200">
        <v>0</v>
      </c>
      <c r="H1523" s="201">
        <v>0</v>
      </c>
    </row>
    <row r="1524" spans="1:8" ht="18" hidden="1" customHeight="1" outlineLevel="1">
      <c r="A1524" s="4" t="s">
        <v>213</v>
      </c>
      <c r="B1524" s="195"/>
      <c r="C1524" s="199">
        <v>0</v>
      </c>
      <c r="D1524" s="199">
        <v>0</v>
      </c>
      <c r="E1524" s="199">
        <v>0</v>
      </c>
      <c r="F1524" s="200">
        <v>0</v>
      </c>
      <c r="G1524" s="200">
        <v>0</v>
      </c>
      <c r="H1524" s="201">
        <v>0</v>
      </c>
    </row>
    <row r="1525" spans="1:8" ht="18" hidden="1" customHeight="1" outlineLevel="1">
      <c r="A1525" s="4" t="s">
        <v>214</v>
      </c>
      <c r="B1525" s="195"/>
      <c r="C1525" s="199">
        <v>0</v>
      </c>
      <c r="D1525" s="199">
        <v>0</v>
      </c>
      <c r="E1525" s="199">
        <v>0</v>
      </c>
      <c r="F1525" s="200">
        <v>0</v>
      </c>
      <c r="G1525" s="200">
        <v>0</v>
      </c>
      <c r="H1525" s="201">
        <v>0</v>
      </c>
    </row>
    <row r="1526" spans="1:8" ht="18" hidden="1" customHeight="1" outlineLevel="1">
      <c r="A1526" s="4" t="s">
        <v>348</v>
      </c>
      <c r="B1526" s="195"/>
      <c r="C1526" s="199">
        <v>0</v>
      </c>
      <c r="D1526" s="199">
        <v>0</v>
      </c>
      <c r="E1526" s="199">
        <v>0</v>
      </c>
      <c r="F1526" s="200">
        <v>0</v>
      </c>
      <c r="G1526" s="200">
        <v>0</v>
      </c>
      <c r="H1526" s="201">
        <v>0</v>
      </c>
    </row>
    <row r="1527" spans="1:8" ht="18" hidden="1" customHeight="1" outlineLevel="1">
      <c r="A1527" s="4" t="s">
        <v>216</v>
      </c>
      <c r="B1527" s="195"/>
      <c r="C1527" s="199">
        <v>0</v>
      </c>
      <c r="D1527" s="199">
        <v>0</v>
      </c>
      <c r="E1527" s="199">
        <v>0</v>
      </c>
      <c r="F1527" s="200">
        <v>0</v>
      </c>
      <c r="G1527" s="200">
        <v>0</v>
      </c>
      <c r="H1527" s="201">
        <v>0</v>
      </c>
    </row>
    <row r="1528" spans="1:8" ht="18" hidden="1" customHeight="1" outlineLevel="1">
      <c r="A1528" s="4" t="s">
        <v>217</v>
      </c>
      <c r="B1528" s="195"/>
      <c r="C1528" s="199">
        <v>0</v>
      </c>
      <c r="D1528" s="199">
        <v>0</v>
      </c>
      <c r="E1528" s="199">
        <v>0</v>
      </c>
      <c r="F1528" s="200">
        <v>0</v>
      </c>
      <c r="G1528" s="200">
        <v>0</v>
      </c>
      <c r="H1528" s="201">
        <v>0</v>
      </c>
    </row>
    <row r="1529" spans="1:8" ht="18" hidden="1" customHeight="1" outlineLevel="1">
      <c r="A1529" s="4" t="s">
        <v>218</v>
      </c>
      <c r="B1529" s="195"/>
      <c r="C1529" s="199">
        <v>0</v>
      </c>
      <c r="D1529" s="199">
        <v>0</v>
      </c>
      <c r="E1529" s="199">
        <v>0</v>
      </c>
      <c r="F1529" s="200">
        <v>0</v>
      </c>
      <c r="G1529" s="200">
        <v>0</v>
      </c>
      <c r="H1529" s="201">
        <v>0</v>
      </c>
    </row>
    <row r="1530" spans="1:8" ht="18" hidden="1" customHeight="1" outlineLevel="1">
      <c r="A1530" s="4" t="s">
        <v>219</v>
      </c>
      <c r="B1530" s="195"/>
      <c r="C1530" s="199">
        <v>0</v>
      </c>
      <c r="D1530" s="199">
        <v>0</v>
      </c>
      <c r="E1530" s="199">
        <v>0</v>
      </c>
      <c r="F1530" s="200">
        <v>0</v>
      </c>
      <c r="G1530" s="200">
        <v>0</v>
      </c>
      <c r="H1530" s="201">
        <v>0</v>
      </c>
    </row>
    <row r="1531" spans="1:8" ht="18" hidden="1" customHeight="1" outlineLevel="1">
      <c r="A1531" s="4" t="s">
        <v>220</v>
      </c>
      <c r="B1531" s="195"/>
      <c r="C1531" s="199">
        <v>0</v>
      </c>
      <c r="D1531" s="199">
        <v>0</v>
      </c>
      <c r="E1531" s="199">
        <v>0</v>
      </c>
      <c r="F1531" s="200">
        <v>0</v>
      </c>
      <c r="G1531" s="200">
        <v>0</v>
      </c>
      <c r="H1531" s="201">
        <v>0</v>
      </c>
    </row>
    <row r="1532" spans="1:8" ht="18" hidden="1" customHeight="1" outlineLevel="1">
      <c r="A1532" s="4" t="s">
        <v>349</v>
      </c>
      <c r="B1532" s="195"/>
      <c r="C1532" s="199">
        <v>0</v>
      </c>
      <c r="D1532" s="199">
        <v>0</v>
      </c>
      <c r="E1532" s="199">
        <v>0</v>
      </c>
      <c r="F1532" s="200">
        <v>0</v>
      </c>
      <c r="G1532" s="200">
        <v>0</v>
      </c>
      <c r="H1532" s="201">
        <v>0</v>
      </c>
    </row>
    <row r="1533" spans="1:8" ht="18" hidden="1" customHeight="1" outlineLevel="1">
      <c r="A1533" s="4" t="s">
        <v>222</v>
      </c>
      <c r="B1533" s="195"/>
      <c r="C1533" s="199">
        <v>0</v>
      </c>
      <c r="D1533" s="199">
        <v>0</v>
      </c>
      <c r="E1533" s="199">
        <v>0</v>
      </c>
      <c r="F1533" s="200">
        <v>0</v>
      </c>
      <c r="G1533" s="200">
        <v>0</v>
      </c>
      <c r="H1533" s="201">
        <v>0</v>
      </c>
    </row>
    <row r="1534" spans="1:8" ht="18" hidden="1" customHeight="1" outlineLevel="1">
      <c r="A1534" s="4" t="s">
        <v>223</v>
      </c>
      <c r="B1534" s="195"/>
      <c r="C1534" s="199">
        <v>0</v>
      </c>
      <c r="D1534" s="199">
        <v>0</v>
      </c>
      <c r="E1534" s="199">
        <v>0</v>
      </c>
      <c r="F1534" s="200">
        <v>0</v>
      </c>
      <c r="G1534" s="200">
        <v>0</v>
      </c>
      <c r="H1534" s="201">
        <v>0</v>
      </c>
    </row>
    <row r="1535" spans="1:8" ht="18" hidden="1" customHeight="1" outlineLevel="1">
      <c r="A1535" s="4" t="s">
        <v>224</v>
      </c>
      <c r="B1535" s="195"/>
      <c r="C1535" s="199">
        <v>0</v>
      </c>
      <c r="D1535" s="199">
        <v>0</v>
      </c>
      <c r="E1535" s="199">
        <v>0</v>
      </c>
      <c r="F1535" s="200">
        <v>0</v>
      </c>
      <c r="G1535" s="200">
        <v>0</v>
      </c>
      <c r="H1535" s="201">
        <v>0</v>
      </c>
    </row>
    <row r="1536" spans="1:8" ht="18" hidden="1" customHeight="1" outlineLevel="1">
      <c r="A1536" s="4" t="s">
        <v>225</v>
      </c>
      <c r="B1536" s="195"/>
      <c r="C1536" s="199">
        <v>0</v>
      </c>
      <c r="D1536" s="199">
        <v>0</v>
      </c>
      <c r="E1536" s="199">
        <v>0</v>
      </c>
      <c r="F1536" s="200">
        <v>0</v>
      </c>
      <c r="G1536" s="200">
        <v>0</v>
      </c>
      <c r="H1536" s="201">
        <v>0</v>
      </c>
    </row>
    <row r="1537" spans="1:8" ht="18" customHeight="1" collapsed="1">
      <c r="A1537" s="4"/>
      <c r="B1537" s="195" t="s">
        <v>411</v>
      </c>
      <c r="C1537" s="199">
        <f t="shared" ref="C1537:H1537" si="60">SUM(C1513:C1536)</f>
        <v>0</v>
      </c>
      <c r="D1537" s="199">
        <f t="shared" si="60"/>
        <v>0</v>
      </c>
      <c r="E1537" s="199">
        <f t="shared" si="60"/>
        <v>0</v>
      </c>
      <c r="F1537" s="200">
        <f t="shared" si="60"/>
        <v>0</v>
      </c>
      <c r="G1537" s="200">
        <f t="shared" si="60"/>
        <v>0</v>
      </c>
      <c r="H1537" s="201">
        <f t="shared" si="60"/>
        <v>0</v>
      </c>
    </row>
    <row r="1538" spans="1:8" ht="18" hidden="1" customHeight="1" outlineLevel="1">
      <c r="A1538" s="4" t="s">
        <v>272</v>
      </c>
      <c r="B1538" s="195"/>
      <c r="C1538" s="199">
        <v>0</v>
      </c>
      <c r="D1538" s="199">
        <v>0</v>
      </c>
      <c r="E1538" s="199">
        <v>0</v>
      </c>
      <c r="F1538" s="200">
        <v>0</v>
      </c>
      <c r="G1538" s="200">
        <v>0</v>
      </c>
      <c r="H1538" s="201">
        <v>0</v>
      </c>
    </row>
    <row r="1539" spans="1:8" ht="18" hidden="1" customHeight="1" outlineLevel="1">
      <c r="A1539" s="4" t="s">
        <v>203</v>
      </c>
      <c r="B1539" s="195"/>
      <c r="C1539" s="199">
        <v>0</v>
      </c>
      <c r="D1539" s="199">
        <v>0</v>
      </c>
      <c r="E1539" s="199">
        <v>0</v>
      </c>
      <c r="F1539" s="200">
        <v>0</v>
      </c>
      <c r="G1539" s="200">
        <v>0</v>
      </c>
      <c r="H1539" s="201">
        <v>0</v>
      </c>
    </row>
    <row r="1540" spans="1:8" ht="18" hidden="1" customHeight="1" outlineLevel="1">
      <c r="A1540" s="4" t="s">
        <v>204</v>
      </c>
      <c r="B1540" s="195"/>
      <c r="C1540" s="199">
        <v>0</v>
      </c>
      <c r="D1540" s="199">
        <v>0</v>
      </c>
      <c r="E1540" s="199">
        <v>0</v>
      </c>
      <c r="F1540" s="200">
        <v>0</v>
      </c>
      <c r="G1540" s="200">
        <v>0</v>
      </c>
      <c r="H1540" s="201">
        <v>0</v>
      </c>
    </row>
    <row r="1541" spans="1:8" ht="18" hidden="1" customHeight="1" outlineLevel="1">
      <c r="A1541" s="4" t="s">
        <v>205</v>
      </c>
      <c r="B1541" s="195"/>
      <c r="C1541" s="199">
        <v>0</v>
      </c>
      <c r="D1541" s="199">
        <v>0</v>
      </c>
      <c r="E1541" s="199">
        <v>0</v>
      </c>
      <c r="F1541" s="200">
        <v>0</v>
      </c>
      <c r="G1541" s="200">
        <v>0</v>
      </c>
      <c r="H1541" s="201">
        <v>0</v>
      </c>
    </row>
    <row r="1542" spans="1:8" ht="18" hidden="1" customHeight="1" outlineLevel="1">
      <c r="A1542" s="4" t="s">
        <v>206</v>
      </c>
      <c r="B1542" s="195"/>
      <c r="C1542" s="199">
        <v>0</v>
      </c>
      <c r="D1542" s="199">
        <v>0</v>
      </c>
      <c r="E1542" s="199">
        <v>0</v>
      </c>
      <c r="F1542" s="200">
        <v>0</v>
      </c>
      <c r="G1542" s="200">
        <v>0</v>
      </c>
      <c r="H1542" s="201">
        <v>0</v>
      </c>
    </row>
    <row r="1543" spans="1:8" ht="18" hidden="1" customHeight="1" outlineLevel="1">
      <c r="A1543" s="4" t="s">
        <v>207</v>
      </c>
      <c r="B1543" s="195"/>
      <c r="C1543" s="199">
        <v>0</v>
      </c>
      <c r="D1543" s="199">
        <v>0</v>
      </c>
      <c r="E1543" s="199">
        <v>0</v>
      </c>
      <c r="F1543" s="200">
        <v>0</v>
      </c>
      <c r="G1543" s="200">
        <v>0</v>
      </c>
      <c r="H1543" s="201">
        <v>0</v>
      </c>
    </row>
    <row r="1544" spans="1:8" ht="18" hidden="1" customHeight="1" outlineLevel="1">
      <c r="A1544" s="4" t="s">
        <v>208</v>
      </c>
      <c r="B1544" s="195"/>
      <c r="C1544" s="199">
        <v>0</v>
      </c>
      <c r="D1544" s="199">
        <v>0</v>
      </c>
      <c r="E1544" s="199">
        <v>0</v>
      </c>
      <c r="F1544" s="200">
        <v>0</v>
      </c>
      <c r="G1544" s="200">
        <v>0</v>
      </c>
      <c r="H1544" s="201">
        <v>0</v>
      </c>
    </row>
    <row r="1545" spans="1:8" ht="18" hidden="1" customHeight="1" outlineLevel="1">
      <c r="A1545" s="4" t="s">
        <v>209</v>
      </c>
      <c r="B1545" s="195"/>
      <c r="C1545" s="199">
        <v>0</v>
      </c>
      <c r="D1545" s="199">
        <v>0</v>
      </c>
      <c r="E1545" s="199">
        <v>0</v>
      </c>
      <c r="F1545" s="200">
        <v>0</v>
      </c>
      <c r="G1545" s="200">
        <v>0</v>
      </c>
      <c r="H1545" s="201">
        <v>0</v>
      </c>
    </row>
    <row r="1546" spans="1:8" ht="18" hidden="1" customHeight="1" outlineLevel="1">
      <c r="A1546" s="4" t="s">
        <v>210</v>
      </c>
      <c r="B1546" s="195"/>
      <c r="C1546" s="199">
        <v>0</v>
      </c>
      <c r="D1546" s="199">
        <v>0</v>
      </c>
      <c r="E1546" s="199">
        <v>0</v>
      </c>
      <c r="F1546" s="200">
        <v>0</v>
      </c>
      <c r="G1546" s="200">
        <v>0</v>
      </c>
      <c r="H1546" s="201">
        <v>0</v>
      </c>
    </row>
    <row r="1547" spans="1:8" ht="18" hidden="1" customHeight="1" outlineLevel="1">
      <c r="A1547" s="4" t="s">
        <v>211</v>
      </c>
      <c r="B1547" s="195"/>
      <c r="C1547" s="199">
        <v>0</v>
      </c>
      <c r="D1547" s="199">
        <v>0</v>
      </c>
      <c r="E1547" s="199">
        <v>0</v>
      </c>
      <c r="F1547" s="200">
        <v>0</v>
      </c>
      <c r="G1547" s="200">
        <v>0</v>
      </c>
      <c r="H1547" s="201">
        <v>0</v>
      </c>
    </row>
    <row r="1548" spans="1:8" ht="18" hidden="1" customHeight="1" outlineLevel="1">
      <c r="A1548" s="4" t="s">
        <v>212</v>
      </c>
      <c r="B1548" s="195"/>
      <c r="C1548" s="199">
        <v>0</v>
      </c>
      <c r="D1548" s="199">
        <v>0</v>
      </c>
      <c r="E1548" s="199">
        <v>0</v>
      </c>
      <c r="F1548" s="200">
        <v>0</v>
      </c>
      <c r="G1548" s="200">
        <v>0</v>
      </c>
      <c r="H1548" s="201">
        <v>0</v>
      </c>
    </row>
    <row r="1549" spans="1:8" ht="18" hidden="1" customHeight="1" outlineLevel="1">
      <c r="A1549" s="4" t="s">
        <v>213</v>
      </c>
      <c r="B1549" s="195"/>
      <c r="C1549" s="199">
        <v>0</v>
      </c>
      <c r="D1549" s="199">
        <v>0</v>
      </c>
      <c r="E1549" s="199">
        <v>0</v>
      </c>
      <c r="F1549" s="200">
        <v>0</v>
      </c>
      <c r="G1549" s="200">
        <v>0</v>
      </c>
      <c r="H1549" s="201">
        <v>0</v>
      </c>
    </row>
    <row r="1550" spans="1:8" ht="18" hidden="1" customHeight="1" outlineLevel="1">
      <c r="A1550" s="4" t="s">
        <v>214</v>
      </c>
      <c r="B1550" s="195"/>
      <c r="C1550" s="199">
        <v>0</v>
      </c>
      <c r="D1550" s="199">
        <v>0</v>
      </c>
      <c r="E1550" s="199">
        <v>0</v>
      </c>
      <c r="F1550" s="200">
        <v>0</v>
      </c>
      <c r="G1550" s="200">
        <v>0</v>
      </c>
      <c r="H1550" s="201">
        <v>0</v>
      </c>
    </row>
    <row r="1551" spans="1:8" ht="18" hidden="1" customHeight="1" outlineLevel="1">
      <c r="A1551" s="4" t="s">
        <v>348</v>
      </c>
      <c r="B1551" s="195"/>
      <c r="C1551" s="199">
        <v>0</v>
      </c>
      <c r="D1551" s="199">
        <v>0</v>
      </c>
      <c r="E1551" s="199">
        <v>0</v>
      </c>
      <c r="F1551" s="200">
        <v>0</v>
      </c>
      <c r="G1551" s="200">
        <v>0</v>
      </c>
      <c r="H1551" s="201">
        <v>0</v>
      </c>
    </row>
    <row r="1552" spans="1:8" ht="18" hidden="1" customHeight="1" outlineLevel="1">
      <c r="A1552" s="4" t="s">
        <v>216</v>
      </c>
      <c r="B1552" s="195"/>
      <c r="C1552" s="199">
        <v>0</v>
      </c>
      <c r="D1552" s="199">
        <v>0</v>
      </c>
      <c r="E1552" s="199">
        <v>0</v>
      </c>
      <c r="F1552" s="200">
        <v>0</v>
      </c>
      <c r="G1552" s="200">
        <v>0</v>
      </c>
      <c r="H1552" s="201">
        <v>0</v>
      </c>
    </row>
    <row r="1553" spans="1:8" ht="18" hidden="1" customHeight="1" outlineLevel="1">
      <c r="A1553" s="4" t="s">
        <v>217</v>
      </c>
      <c r="B1553" s="195"/>
      <c r="C1553" s="199">
        <v>0</v>
      </c>
      <c r="D1553" s="199">
        <v>0</v>
      </c>
      <c r="E1553" s="199">
        <v>0</v>
      </c>
      <c r="F1553" s="200">
        <v>0</v>
      </c>
      <c r="G1553" s="200">
        <v>0</v>
      </c>
      <c r="H1553" s="201">
        <v>0</v>
      </c>
    </row>
    <row r="1554" spans="1:8" ht="18" hidden="1" customHeight="1" outlineLevel="1">
      <c r="A1554" s="4" t="s">
        <v>218</v>
      </c>
      <c r="B1554" s="195"/>
      <c r="C1554" s="199">
        <v>0</v>
      </c>
      <c r="D1554" s="199">
        <v>0</v>
      </c>
      <c r="E1554" s="199">
        <v>0</v>
      </c>
      <c r="F1554" s="200">
        <v>0</v>
      </c>
      <c r="G1554" s="200">
        <v>0</v>
      </c>
      <c r="H1554" s="201">
        <v>0</v>
      </c>
    </row>
    <row r="1555" spans="1:8" ht="18" hidden="1" customHeight="1" outlineLevel="1">
      <c r="A1555" s="4" t="s">
        <v>219</v>
      </c>
      <c r="B1555" s="195"/>
      <c r="C1555" s="199">
        <v>0</v>
      </c>
      <c r="D1555" s="199">
        <v>0</v>
      </c>
      <c r="E1555" s="199">
        <v>0</v>
      </c>
      <c r="F1555" s="200">
        <v>0</v>
      </c>
      <c r="G1555" s="200">
        <v>0</v>
      </c>
      <c r="H1555" s="201">
        <v>0</v>
      </c>
    </row>
    <row r="1556" spans="1:8" ht="18" hidden="1" customHeight="1" outlineLevel="1">
      <c r="A1556" s="4" t="s">
        <v>220</v>
      </c>
      <c r="B1556" s="195"/>
      <c r="C1556" s="199">
        <v>0</v>
      </c>
      <c r="D1556" s="199">
        <v>0</v>
      </c>
      <c r="E1556" s="199">
        <v>0</v>
      </c>
      <c r="F1556" s="200">
        <v>0</v>
      </c>
      <c r="G1556" s="200">
        <v>0</v>
      </c>
      <c r="H1556" s="201">
        <v>0</v>
      </c>
    </row>
    <row r="1557" spans="1:8" ht="18" hidden="1" customHeight="1" outlineLevel="1">
      <c r="A1557" s="4" t="s">
        <v>349</v>
      </c>
      <c r="B1557" s="195"/>
      <c r="C1557" s="199">
        <v>0</v>
      </c>
      <c r="D1557" s="199">
        <v>0</v>
      </c>
      <c r="E1557" s="199">
        <v>0</v>
      </c>
      <c r="F1557" s="200">
        <v>0</v>
      </c>
      <c r="G1557" s="200">
        <v>0</v>
      </c>
      <c r="H1557" s="201">
        <v>0</v>
      </c>
    </row>
    <row r="1558" spans="1:8" ht="18" hidden="1" customHeight="1" outlineLevel="1">
      <c r="A1558" s="4" t="s">
        <v>222</v>
      </c>
      <c r="B1558" s="195"/>
      <c r="C1558" s="199">
        <v>0</v>
      </c>
      <c r="D1558" s="199">
        <v>0</v>
      </c>
      <c r="E1558" s="199">
        <v>0</v>
      </c>
      <c r="F1558" s="200">
        <v>0</v>
      </c>
      <c r="G1558" s="200">
        <v>0</v>
      </c>
      <c r="H1558" s="201">
        <v>0</v>
      </c>
    </row>
    <row r="1559" spans="1:8" ht="18" hidden="1" customHeight="1" outlineLevel="1">
      <c r="A1559" s="4" t="s">
        <v>223</v>
      </c>
      <c r="B1559" s="195"/>
      <c r="C1559" s="199">
        <v>0</v>
      </c>
      <c r="D1559" s="199">
        <v>0</v>
      </c>
      <c r="E1559" s="199">
        <v>0</v>
      </c>
      <c r="F1559" s="200">
        <v>0</v>
      </c>
      <c r="G1559" s="200">
        <v>0</v>
      </c>
      <c r="H1559" s="201">
        <v>0</v>
      </c>
    </row>
    <row r="1560" spans="1:8" ht="20.25" hidden="1" customHeight="1" outlineLevel="1">
      <c r="A1560" s="4" t="s">
        <v>224</v>
      </c>
      <c r="B1560" s="195"/>
      <c r="C1560" s="199">
        <v>1</v>
      </c>
      <c r="D1560" s="199">
        <v>1</v>
      </c>
      <c r="E1560" s="199">
        <v>0</v>
      </c>
      <c r="F1560" s="200">
        <v>3500</v>
      </c>
      <c r="G1560" s="200">
        <v>0</v>
      </c>
      <c r="H1560" s="201">
        <v>3500</v>
      </c>
    </row>
    <row r="1561" spans="1:8" ht="17.25" hidden="1" customHeight="1" outlineLevel="1">
      <c r="A1561" s="4" t="s">
        <v>225</v>
      </c>
      <c r="B1561" s="195"/>
      <c r="C1561" s="199">
        <v>0</v>
      </c>
      <c r="D1561" s="199">
        <v>0</v>
      </c>
      <c r="E1561" s="199">
        <v>0</v>
      </c>
      <c r="F1561" s="200">
        <v>0</v>
      </c>
      <c r="G1561" s="200">
        <v>0</v>
      </c>
      <c r="H1561" s="201">
        <v>0</v>
      </c>
    </row>
    <row r="1562" spans="1:8" ht="18" customHeight="1" collapsed="1">
      <c r="A1562" s="4"/>
      <c r="B1562" s="195" t="s">
        <v>456</v>
      </c>
      <c r="C1562" s="199">
        <f t="shared" ref="C1562:H1562" si="61">SUM(C1538:C1561)</f>
        <v>1</v>
      </c>
      <c r="D1562" s="199">
        <f t="shared" si="61"/>
        <v>1</v>
      </c>
      <c r="E1562" s="199">
        <f t="shared" si="61"/>
        <v>0</v>
      </c>
      <c r="F1562" s="200">
        <f t="shared" si="61"/>
        <v>3500</v>
      </c>
      <c r="G1562" s="200">
        <f t="shared" si="61"/>
        <v>0</v>
      </c>
      <c r="H1562" s="201">
        <f t="shared" si="61"/>
        <v>3500</v>
      </c>
    </row>
    <row r="1563" spans="1:8" ht="17.25" customHeight="1">
      <c r="B1563" s="203" t="s">
        <v>412</v>
      </c>
      <c r="C1563" s="204"/>
      <c r="D1563" s="204"/>
      <c r="E1563" s="204"/>
      <c r="F1563" s="193"/>
      <c r="G1563" s="193"/>
      <c r="H1563" s="194"/>
    </row>
    <row r="1564" spans="1:8" ht="18" hidden="1" customHeight="1" outlineLevel="1">
      <c r="A1564" s="4" t="s">
        <v>272</v>
      </c>
      <c r="B1564" s="195"/>
      <c r="C1564" s="196">
        <v>0</v>
      </c>
      <c r="D1564" s="196">
        <v>0</v>
      </c>
      <c r="E1564" s="196">
        <v>0</v>
      </c>
      <c r="F1564" s="197">
        <v>0</v>
      </c>
      <c r="G1564" s="197">
        <v>0</v>
      </c>
      <c r="H1564" s="198">
        <v>0</v>
      </c>
    </row>
    <row r="1565" spans="1:8" ht="18" hidden="1" customHeight="1" outlineLevel="1">
      <c r="A1565" s="4" t="s">
        <v>203</v>
      </c>
      <c r="B1565" s="195"/>
      <c r="C1565" s="196">
        <v>0</v>
      </c>
      <c r="D1565" s="196">
        <v>0</v>
      </c>
      <c r="E1565" s="196">
        <v>0</v>
      </c>
      <c r="F1565" s="197">
        <v>0</v>
      </c>
      <c r="G1565" s="197">
        <v>0</v>
      </c>
      <c r="H1565" s="198">
        <v>0</v>
      </c>
    </row>
    <row r="1566" spans="1:8" ht="18" hidden="1" customHeight="1" outlineLevel="1">
      <c r="A1566" s="4" t="s">
        <v>204</v>
      </c>
      <c r="B1566" s="195"/>
      <c r="C1566" s="196">
        <v>0</v>
      </c>
      <c r="D1566" s="196">
        <v>0</v>
      </c>
      <c r="E1566" s="196">
        <v>0</v>
      </c>
      <c r="F1566" s="197">
        <v>0</v>
      </c>
      <c r="G1566" s="197">
        <v>0</v>
      </c>
      <c r="H1566" s="198">
        <v>0</v>
      </c>
    </row>
    <row r="1567" spans="1:8" ht="18" hidden="1" customHeight="1" outlineLevel="1">
      <c r="A1567" s="4" t="s">
        <v>205</v>
      </c>
      <c r="B1567" s="195"/>
      <c r="C1567" s="196">
        <v>0</v>
      </c>
      <c r="D1567" s="196">
        <v>0</v>
      </c>
      <c r="E1567" s="196">
        <v>0</v>
      </c>
      <c r="F1567" s="197">
        <v>0</v>
      </c>
      <c r="G1567" s="197">
        <v>0</v>
      </c>
      <c r="H1567" s="198">
        <v>0</v>
      </c>
    </row>
    <row r="1568" spans="1:8" ht="18" hidden="1" customHeight="1" outlineLevel="1">
      <c r="A1568" s="4" t="s">
        <v>206</v>
      </c>
      <c r="B1568" s="195"/>
      <c r="C1568" s="196">
        <v>0</v>
      </c>
      <c r="D1568" s="196">
        <v>0</v>
      </c>
      <c r="E1568" s="196">
        <v>0</v>
      </c>
      <c r="F1568" s="197">
        <v>0</v>
      </c>
      <c r="G1568" s="197">
        <v>0</v>
      </c>
      <c r="H1568" s="198">
        <v>0</v>
      </c>
    </row>
    <row r="1569" spans="1:8" ht="18" hidden="1" customHeight="1" outlineLevel="1">
      <c r="A1569" s="4" t="s">
        <v>207</v>
      </c>
      <c r="B1569" s="195"/>
      <c r="C1569" s="196">
        <v>0</v>
      </c>
      <c r="D1569" s="196">
        <v>0</v>
      </c>
      <c r="E1569" s="196">
        <v>0</v>
      </c>
      <c r="F1569" s="197">
        <v>0</v>
      </c>
      <c r="G1569" s="197">
        <v>0</v>
      </c>
      <c r="H1569" s="198">
        <v>0</v>
      </c>
    </row>
    <row r="1570" spans="1:8" ht="18" hidden="1" customHeight="1" outlineLevel="1">
      <c r="A1570" s="4" t="s">
        <v>208</v>
      </c>
      <c r="B1570" s="195"/>
      <c r="C1570" s="196">
        <v>0</v>
      </c>
      <c r="D1570" s="196">
        <v>1</v>
      </c>
      <c r="E1570" s="196">
        <v>0</v>
      </c>
      <c r="F1570" s="197">
        <v>-1000</v>
      </c>
      <c r="G1570" s="197">
        <v>208.5</v>
      </c>
      <c r="H1570" s="198">
        <v>0</v>
      </c>
    </row>
    <row r="1571" spans="1:8" ht="18" hidden="1" customHeight="1" outlineLevel="1">
      <c r="A1571" s="4" t="s">
        <v>209</v>
      </c>
      <c r="B1571" s="195"/>
      <c r="C1571" s="196">
        <v>0</v>
      </c>
      <c r="D1571" s="196">
        <v>0</v>
      </c>
      <c r="E1571" s="196">
        <v>0</v>
      </c>
      <c r="F1571" s="197">
        <v>-1023.1</v>
      </c>
      <c r="G1571" s="197">
        <v>-1507.28</v>
      </c>
      <c r="H1571" s="198">
        <v>0</v>
      </c>
    </row>
    <row r="1572" spans="1:8" ht="18" hidden="1" customHeight="1" outlineLevel="1">
      <c r="A1572" s="4" t="s">
        <v>210</v>
      </c>
      <c r="B1572" s="195"/>
      <c r="C1572" s="196">
        <v>0</v>
      </c>
      <c r="D1572" s="196">
        <v>0</v>
      </c>
      <c r="E1572" s="196">
        <v>0</v>
      </c>
      <c r="F1572" s="197">
        <v>0</v>
      </c>
      <c r="G1572" s="197">
        <v>0</v>
      </c>
      <c r="H1572" s="198">
        <v>0</v>
      </c>
    </row>
    <row r="1573" spans="1:8" ht="18" hidden="1" customHeight="1" outlineLevel="1">
      <c r="A1573" s="4" t="s">
        <v>211</v>
      </c>
      <c r="B1573" s="195"/>
      <c r="C1573" s="196">
        <v>0</v>
      </c>
      <c r="D1573" s="196">
        <v>0</v>
      </c>
      <c r="E1573" s="196">
        <v>0</v>
      </c>
      <c r="F1573" s="197">
        <v>-3600</v>
      </c>
      <c r="G1573" s="197">
        <v>0</v>
      </c>
      <c r="H1573" s="198">
        <v>0</v>
      </c>
    </row>
    <row r="1574" spans="1:8" ht="18" hidden="1" customHeight="1" outlineLevel="1">
      <c r="A1574" s="4" t="s">
        <v>212</v>
      </c>
      <c r="B1574" s="195"/>
      <c r="C1574" s="196">
        <v>0</v>
      </c>
      <c r="D1574" s="196">
        <v>0</v>
      </c>
      <c r="E1574" s="196">
        <v>0</v>
      </c>
      <c r="F1574" s="197">
        <v>0</v>
      </c>
      <c r="G1574" s="197">
        <v>0</v>
      </c>
      <c r="H1574" s="198">
        <v>0</v>
      </c>
    </row>
    <row r="1575" spans="1:8" ht="18" hidden="1" customHeight="1" outlineLevel="1">
      <c r="A1575" s="4" t="s">
        <v>213</v>
      </c>
      <c r="B1575" s="195"/>
      <c r="C1575" s="196">
        <v>0</v>
      </c>
      <c r="D1575" s="196">
        <v>0</v>
      </c>
      <c r="E1575" s="196">
        <v>0</v>
      </c>
      <c r="F1575" s="197">
        <v>0</v>
      </c>
      <c r="G1575" s="197">
        <v>0</v>
      </c>
      <c r="H1575" s="198">
        <v>0</v>
      </c>
    </row>
    <row r="1576" spans="1:8" ht="18" hidden="1" customHeight="1" outlineLevel="1">
      <c r="A1576" s="4" t="s">
        <v>214</v>
      </c>
      <c r="B1576" s="195"/>
      <c r="C1576" s="196">
        <v>3</v>
      </c>
      <c r="D1576" s="196">
        <v>0</v>
      </c>
      <c r="E1576" s="196">
        <v>0</v>
      </c>
      <c r="F1576" s="197">
        <v>0</v>
      </c>
      <c r="G1576" s="197">
        <v>0</v>
      </c>
      <c r="H1576" s="198">
        <v>0</v>
      </c>
    </row>
    <row r="1577" spans="1:8" ht="18" hidden="1" customHeight="1" outlineLevel="1">
      <c r="A1577" s="4" t="s">
        <v>348</v>
      </c>
      <c r="B1577" s="195"/>
      <c r="C1577" s="196">
        <v>0</v>
      </c>
      <c r="D1577" s="196">
        <v>0</v>
      </c>
      <c r="E1577" s="196">
        <v>0</v>
      </c>
      <c r="F1577" s="197">
        <v>0</v>
      </c>
      <c r="G1577" s="197">
        <v>0</v>
      </c>
      <c r="H1577" s="198">
        <v>0</v>
      </c>
    </row>
    <row r="1578" spans="1:8" ht="18" hidden="1" customHeight="1" outlineLevel="1">
      <c r="A1578" s="4" t="s">
        <v>216</v>
      </c>
      <c r="B1578" s="195"/>
      <c r="C1578" s="196">
        <v>0</v>
      </c>
      <c r="D1578" s="196">
        <v>0</v>
      </c>
      <c r="E1578" s="196">
        <v>0</v>
      </c>
      <c r="F1578" s="197">
        <v>0</v>
      </c>
      <c r="G1578" s="197">
        <v>0</v>
      </c>
      <c r="H1578" s="198">
        <v>0</v>
      </c>
    </row>
    <row r="1579" spans="1:8" ht="18" hidden="1" customHeight="1" outlineLevel="1">
      <c r="A1579" s="4" t="s">
        <v>217</v>
      </c>
      <c r="B1579" s="195"/>
      <c r="C1579" s="196">
        <v>1</v>
      </c>
      <c r="D1579" s="196">
        <v>1</v>
      </c>
      <c r="E1579" s="196">
        <v>0</v>
      </c>
      <c r="F1579" s="197">
        <v>0</v>
      </c>
      <c r="G1579" s="197">
        <v>14200</v>
      </c>
      <c r="H1579" s="198">
        <v>0</v>
      </c>
    </row>
    <row r="1580" spans="1:8" ht="18" hidden="1" customHeight="1" outlineLevel="1">
      <c r="A1580" s="4" t="s">
        <v>218</v>
      </c>
      <c r="B1580" s="195"/>
      <c r="C1580" s="196">
        <v>0</v>
      </c>
      <c r="D1580" s="196">
        <v>0</v>
      </c>
      <c r="E1580" s="196">
        <v>0</v>
      </c>
      <c r="F1580" s="197">
        <v>0</v>
      </c>
      <c r="G1580" s="197">
        <v>0</v>
      </c>
      <c r="H1580" s="198">
        <v>0</v>
      </c>
    </row>
    <row r="1581" spans="1:8" ht="18" hidden="1" customHeight="1" outlineLevel="1">
      <c r="A1581" s="4" t="s">
        <v>219</v>
      </c>
      <c r="B1581" s="195"/>
      <c r="C1581" s="196">
        <v>0</v>
      </c>
      <c r="D1581" s="196">
        <v>0</v>
      </c>
      <c r="E1581" s="196">
        <v>0</v>
      </c>
      <c r="F1581" s="197">
        <v>0</v>
      </c>
      <c r="G1581" s="197">
        <v>0</v>
      </c>
      <c r="H1581" s="198">
        <v>0</v>
      </c>
    </row>
    <row r="1582" spans="1:8" ht="18" hidden="1" customHeight="1" outlineLevel="1">
      <c r="A1582" s="4" t="s">
        <v>220</v>
      </c>
      <c r="B1582" s="195"/>
      <c r="C1582" s="196">
        <v>0</v>
      </c>
      <c r="D1582" s="196">
        <v>0</v>
      </c>
      <c r="E1582" s="196">
        <v>0</v>
      </c>
      <c r="F1582" s="197">
        <v>0</v>
      </c>
      <c r="G1582" s="197">
        <v>0</v>
      </c>
      <c r="H1582" s="198">
        <v>0</v>
      </c>
    </row>
    <row r="1583" spans="1:8" ht="18" hidden="1" customHeight="1" outlineLevel="1">
      <c r="A1583" s="4" t="s">
        <v>349</v>
      </c>
      <c r="B1583" s="195"/>
      <c r="C1583" s="196">
        <v>0</v>
      </c>
      <c r="D1583" s="196">
        <v>0</v>
      </c>
      <c r="E1583" s="196">
        <v>0</v>
      </c>
      <c r="F1583" s="197">
        <v>0</v>
      </c>
      <c r="G1583" s="197">
        <v>0</v>
      </c>
      <c r="H1583" s="198">
        <v>0</v>
      </c>
    </row>
    <row r="1584" spans="1:8" ht="18" hidden="1" customHeight="1" outlineLevel="1">
      <c r="A1584" s="4" t="s">
        <v>222</v>
      </c>
      <c r="B1584" s="195"/>
      <c r="C1584" s="196">
        <v>1</v>
      </c>
      <c r="D1584" s="196">
        <v>0</v>
      </c>
      <c r="E1584" s="196">
        <v>0</v>
      </c>
      <c r="F1584" s="197">
        <v>1263</v>
      </c>
      <c r="G1584" s="197">
        <v>1263</v>
      </c>
      <c r="H1584" s="198">
        <v>0</v>
      </c>
    </row>
    <row r="1585" spans="1:8" ht="18" hidden="1" customHeight="1" outlineLevel="1">
      <c r="A1585" s="4" t="s">
        <v>223</v>
      </c>
      <c r="B1585" s="195"/>
      <c r="C1585" s="196">
        <v>1</v>
      </c>
      <c r="D1585" s="196">
        <v>0</v>
      </c>
      <c r="E1585" s="196">
        <v>0</v>
      </c>
      <c r="F1585" s="197">
        <v>0</v>
      </c>
      <c r="G1585" s="197">
        <v>0</v>
      </c>
      <c r="H1585" s="198">
        <v>0</v>
      </c>
    </row>
    <row r="1586" spans="1:8" ht="18" hidden="1" customHeight="1" outlineLevel="1">
      <c r="A1586" s="4" t="s">
        <v>224</v>
      </c>
      <c r="B1586" s="195"/>
      <c r="C1586" s="196">
        <v>0</v>
      </c>
      <c r="D1586" s="196">
        <v>0</v>
      </c>
      <c r="E1586" s="196">
        <v>0</v>
      </c>
      <c r="F1586" s="197">
        <v>0</v>
      </c>
      <c r="G1586" s="197">
        <v>0</v>
      </c>
      <c r="H1586" s="198">
        <v>0</v>
      </c>
    </row>
    <row r="1587" spans="1:8" ht="18" hidden="1" customHeight="1" outlineLevel="1">
      <c r="A1587" s="4" t="s">
        <v>225</v>
      </c>
      <c r="B1587" s="195"/>
      <c r="C1587" s="196">
        <v>1</v>
      </c>
      <c r="D1587" s="196">
        <v>1</v>
      </c>
      <c r="E1587" s="196">
        <v>0</v>
      </c>
      <c r="F1587" s="197">
        <v>2</v>
      </c>
      <c r="G1587" s="197">
        <v>0</v>
      </c>
      <c r="H1587" s="198">
        <v>0</v>
      </c>
    </row>
    <row r="1588" spans="1:8" collapsed="1">
      <c r="A1588" s="4"/>
      <c r="B1588" s="195" t="s">
        <v>413</v>
      </c>
      <c r="C1588" s="199">
        <f t="shared" ref="C1588:H1588" si="62">SUM(C1564:C1587)</f>
        <v>7</v>
      </c>
      <c r="D1588" s="199">
        <f t="shared" si="62"/>
        <v>3</v>
      </c>
      <c r="E1588" s="199">
        <f t="shared" si="62"/>
        <v>0</v>
      </c>
      <c r="F1588" s="200">
        <f t="shared" si="62"/>
        <v>-4358.1000000000004</v>
      </c>
      <c r="G1588" s="200">
        <f t="shared" si="62"/>
        <v>14164.22</v>
      </c>
      <c r="H1588" s="201">
        <f t="shared" si="62"/>
        <v>0</v>
      </c>
    </row>
    <row r="1589" spans="1:8" ht="18" hidden="1" customHeight="1" outlineLevel="1">
      <c r="A1589" s="4" t="s">
        <v>272</v>
      </c>
      <c r="B1589" s="195"/>
      <c r="C1589" s="196">
        <v>0</v>
      </c>
      <c r="D1589" s="196">
        <v>0</v>
      </c>
      <c r="E1589" s="196">
        <v>0</v>
      </c>
      <c r="F1589" s="197">
        <v>0</v>
      </c>
      <c r="G1589" s="197">
        <v>0</v>
      </c>
      <c r="H1589" s="198">
        <v>0</v>
      </c>
    </row>
    <row r="1590" spans="1:8" ht="18" hidden="1" customHeight="1" outlineLevel="1">
      <c r="A1590" s="4" t="s">
        <v>203</v>
      </c>
      <c r="B1590" s="195"/>
      <c r="C1590" s="196">
        <v>0</v>
      </c>
      <c r="D1590" s="196">
        <v>0</v>
      </c>
      <c r="E1590" s="196">
        <v>0</v>
      </c>
      <c r="F1590" s="197">
        <v>0</v>
      </c>
      <c r="G1590" s="197">
        <v>0</v>
      </c>
      <c r="H1590" s="198">
        <v>0</v>
      </c>
    </row>
    <row r="1591" spans="1:8" ht="18" hidden="1" customHeight="1" outlineLevel="1">
      <c r="A1591" s="4" t="s">
        <v>204</v>
      </c>
      <c r="B1591" s="195"/>
      <c r="C1591" s="196">
        <v>0</v>
      </c>
      <c r="D1591" s="196">
        <v>0</v>
      </c>
      <c r="E1591" s="196">
        <v>0</v>
      </c>
      <c r="F1591" s="197">
        <v>0</v>
      </c>
      <c r="G1591" s="197">
        <v>0</v>
      </c>
      <c r="H1591" s="198">
        <v>0</v>
      </c>
    </row>
    <row r="1592" spans="1:8" ht="18" hidden="1" customHeight="1" outlineLevel="1">
      <c r="A1592" s="4" t="s">
        <v>205</v>
      </c>
      <c r="B1592" s="195"/>
      <c r="C1592" s="196">
        <v>0</v>
      </c>
      <c r="D1592" s="196">
        <v>0</v>
      </c>
      <c r="E1592" s="196">
        <v>0</v>
      </c>
      <c r="F1592" s="197">
        <v>0</v>
      </c>
      <c r="G1592" s="197">
        <v>0</v>
      </c>
      <c r="H1592" s="198">
        <v>0</v>
      </c>
    </row>
    <row r="1593" spans="1:8" ht="18" hidden="1" customHeight="1" outlineLevel="1">
      <c r="A1593" s="4" t="s">
        <v>206</v>
      </c>
      <c r="B1593" s="195"/>
      <c r="C1593" s="196">
        <v>0</v>
      </c>
      <c r="D1593" s="196">
        <v>0</v>
      </c>
      <c r="E1593" s="196">
        <v>0</v>
      </c>
      <c r="F1593" s="197">
        <v>0</v>
      </c>
      <c r="G1593" s="197">
        <v>0</v>
      </c>
      <c r="H1593" s="198">
        <v>0</v>
      </c>
    </row>
    <row r="1594" spans="1:8" ht="18" hidden="1" customHeight="1" outlineLevel="1">
      <c r="A1594" s="4" t="s">
        <v>207</v>
      </c>
      <c r="B1594" s="195"/>
      <c r="C1594" s="196">
        <v>0</v>
      </c>
      <c r="D1594" s="196">
        <v>0</v>
      </c>
      <c r="E1594" s="196">
        <v>0</v>
      </c>
      <c r="F1594" s="197">
        <v>0</v>
      </c>
      <c r="G1594" s="197">
        <v>0</v>
      </c>
      <c r="H1594" s="198">
        <v>0</v>
      </c>
    </row>
    <row r="1595" spans="1:8" ht="18" hidden="1" customHeight="1" outlineLevel="1">
      <c r="A1595" s="4" t="s">
        <v>208</v>
      </c>
      <c r="B1595" s="195"/>
      <c r="C1595" s="196">
        <v>0</v>
      </c>
      <c r="D1595" s="196">
        <v>0</v>
      </c>
      <c r="E1595" s="196">
        <v>0</v>
      </c>
      <c r="F1595" s="197">
        <v>0</v>
      </c>
      <c r="G1595" s="197">
        <v>0</v>
      </c>
      <c r="H1595" s="198">
        <v>0</v>
      </c>
    </row>
    <row r="1596" spans="1:8" ht="18" hidden="1" customHeight="1" outlineLevel="1">
      <c r="A1596" s="4" t="s">
        <v>209</v>
      </c>
      <c r="B1596" s="195"/>
      <c r="C1596" s="196">
        <v>0</v>
      </c>
      <c r="D1596" s="196">
        <v>0</v>
      </c>
      <c r="E1596" s="196">
        <v>0</v>
      </c>
      <c r="F1596" s="197">
        <v>0</v>
      </c>
      <c r="G1596" s="197">
        <v>0</v>
      </c>
      <c r="H1596" s="198">
        <v>0</v>
      </c>
    </row>
    <row r="1597" spans="1:8" ht="18" hidden="1" customHeight="1" outlineLevel="1">
      <c r="A1597" s="4" t="s">
        <v>210</v>
      </c>
      <c r="B1597" s="195"/>
      <c r="C1597" s="196">
        <v>0</v>
      </c>
      <c r="D1597" s="196">
        <v>0</v>
      </c>
      <c r="E1597" s="196">
        <v>0</v>
      </c>
      <c r="F1597" s="197">
        <v>0</v>
      </c>
      <c r="G1597" s="197">
        <v>0</v>
      </c>
      <c r="H1597" s="198">
        <v>0</v>
      </c>
    </row>
    <row r="1598" spans="1:8" ht="18" hidden="1" customHeight="1" outlineLevel="1">
      <c r="A1598" s="4" t="s">
        <v>211</v>
      </c>
      <c r="B1598" s="195"/>
      <c r="C1598" s="196">
        <v>0</v>
      </c>
      <c r="D1598" s="196">
        <v>1</v>
      </c>
      <c r="E1598" s="196">
        <v>0</v>
      </c>
      <c r="F1598" s="197">
        <v>0</v>
      </c>
      <c r="G1598" s="197">
        <v>19</v>
      </c>
      <c r="H1598" s="198">
        <v>0</v>
      </c>
    </row>
    <row r="1599" spans="1:8" ht="18" hidden="1" customHeight="1" outlineLevel="1">
      <c r="A1599" s="4" t="s">
        <v>212</v>
      </c>
      <c r="B1599" s="195"/>
      <c r="C1599" s="196">
        <v>1</v>
      </c>
      <c r="D1599" s="196">
        <v>0</v>
      </c>
      <c r="E1599" s="196">
        <v>0</v>
      </c>
      <c r="F1599" s="197">
        <v>158248</v>
      </c>
      <c r="G1599" s="197">
        <v>5000</v>
      </c>
      <c r="H1599" s="198">
        <v>0</v>
      </c>
    </row>
    <row r="1600" spans="1:8" ht="18" hidden="1" customHeight="1" outlineLevel="1">
      <c r="A1600" s="4" t="s">
        <v>213</v>
      </c>
      <c r="B1600" s="195"/>
      <c r="C1600" s="196">
        <v>1</v>
      </c>
      <c r="D1600" s="196">
        <v>0</v>
      </c>
      <c r="E1600" s="196">
        <v>0</v>
      </c>
      <c r="F1600" s="197">
        <v>0</v>
      </c>
      <c r="G1600" s="197">
        <v>25500</v>
      </c>
      <c r="H1600" s="198">
        <v>0</v>
      </c>
    </row>
    <row r="1601" spans="1:8" ht="18" hidden="1" customHeight="1" outlineLevel="1">
      <c r="A1601" s="4" t="s">
        <v>214</v>
      </c>
      <c r="B1601" s="195"/>
      <c r="C1601" s="196">
        <v>0</v>
      </c>
      <c r="D1601" s="196">
        <v>0</v>
      </c>
      <c r="E1601" s="196">
        <v>0</v>
      </c>
      <c r="F1601" s="197">
        <v>0</v>
      </c>
      <c r="G1601" s="197">
        <v>0</v>
      </c>
      <c r="H1601" s="198">
        <v>0</v>
      </c>
    </row>
    <row r="1602" spans="1:8" ht="18" hidden="1" customHeight="1" outlineLevel="1">
      <c r="A1602" s="4" t="s">
        <v>348</v>
      </c>
      <c r="B1602" s="195"/>
      <c r="C1602" s="196">
        <v>0</v>
      </c>
      <c r="D1602" s="196">
        <v>0</v>
      </c>
      <c r="E1602" s="196">
        <v>0</v>
      </c>
      <c r="F1602" s="197">
        <v>0</v>
      </c>
      <c r="G1602" s="197">
        <v>0</v>
      </c>
      <c r="H1602" s="198">
        <v>0</v>
      </c>
    </row>
    <row r="1603" spans="1:8" ht="18" hidden="1" customHeight="1" outlineLevel="1">
      <c r="A1603" s="4" t="s">
        <v>216</v>
      </c>
      <c r="B1603" s="195"/>
      <c r="C1603" s="196">
        <v>0</v>
      </c>
      <c r="D1603" s="196">
        <v>0</v>
      </c>
      <c r="E1603" s="196">
        <v>0</v>
      </c>
      <c r="F1603" s="197">
        <v>0</v>
      </c>
      <c r="G1603" s="197">
        <v>0</v>
      </c>
      <c r="H1603" s="198">
        <v>0</v>
      </c>
    </row>
    <row r="1604" spans="1:8" ht="18" hidden="1" customHeight="1" outlineLevel="1">
      <c r="A1604" s="4" t="s">
        <v>217</v>
      </c>
      <c r="B1604" s="195"/>
      <c r="C1604" s="196">
        <v>0</v>
      </c>
      <c r="D1604" s="196">
        <v>0</v>
      </c>
      <c r="E1604" s="196">
        <v>0</v>
      </c>
      <c r="F1604" s="197">
        <v>0</v>
      </c>
      <c r="G1604" s="197">
        <v>0</v>
      </c>
      <c r="H1604" s="198">
        <v>0</v>
      </c>
    </row>
    <row r="1605" spans="1:8" ht="18" hidden="1" customHeight="1" outlineLevel="1">
      <c r="A1605" s="4" t="s">
        <v>218</v>
      </c>
      <c r="B1605" s="195"/>
      <c r="C1605" s="196">
        <v>0</v>
      </c>
      <c r="D1605" s="196">
        <v>2</v>
      </c>
      <c r="E1605" s="196">
        <v>0</v>
      </c>
      <c r="F1605" s="197">
        <v>39469</v>
      </c>
      <c r="G1605" s="197">
        <v>13000</v>
      </c>
      <c r="H1605" s="198">
        <v>0</v>
      </c>
    </row>
    <row r="1606" spans="1:8" ht="18" hidden="1" customHeight="1" outlineLevel="1">
      <c r="A1606" s="4" t="s">
        <v>219</v>
      </c>
      <c r="B1606" s="195"/>
      <c r="C1606" s="196">
        <v>0</v>
      </c>
      <c r="D1606" s="196">
        <v>0</v>
      </c>
      <c r="E1606" s="196">
        <v>0</v>
      </c>
      <c r="F1606" s="197">
        <v>0</v>
      </c>
      <c r="G1606" s="197">
        <v>0</v>
      </c>
      <c r="H1606" s="198">
        <v>0</v>
      </c>
    </row>
    <row r="1607" spans="1:8" ht="18" hidden="1" customHeight="1" outlineLevel="1">
      <c r="A1607" s="4" t="s">
        <v>220</v>
      </c>
      <c r="B1607" s="195"/>
      <c r="C1607" s="196">
        <v>0</v>
      </c>
      <c r="D1607" s="196">
        <v>0</v>
      </c>
      <c r="E1607" s="196">
        <v>0</v>
      </c>
      <c r="F1607" s="197">
        <v>0</v>
      </c>
      <c r="G1607" s="197">
        <v>0</v>
      </c>
      <c r="H1607" s="198">
        <v>0</v>
      </c>
    </row>
    <row r="1608" spans="1:8" ht="18" hidden="1" customHeight="1" outlineLevel="1">
      <c r="A1608" s="4" t="s">
        <v>349</v>
      </c>
      <c r="B1608" s="195"/>
      <c r="C1608" s="196">
        <v>0</v>
      </c>
      <c r="D1608" s="196">
        <v>0</v>
      </c>
      <c r="E1608" s="196">
        <v>0</v>
      </c>
      <c r="F1608" s="197">
        <v>0</v>
      </c>
      <c r="G1608" s="197">
        <v>0</v>
      </c>
      <c r="H1608" s="198">
        <v>0</v>
      </c>
    </row>
    <row r="1609" spans="1:8" ht="18" hidden="1" customHeight="1" outlineLevel="1">
      <c r="A1609" s="4" t="s">
        <v>222</v>
      </c>
      <c r="B1609" s="195"/>
      <c r="C1609" s="196">
        <v>0</v>
      </c>
      <c r="D1609" s="196">
        <v>0</v>
      </c>
      <c r="E1609" s="196">
        <v>0</v>
      </c>
      <c r="F1609" s="197">
        <v>0</v>
      </c>
      <c r="G1609" s="197">
        <v>0</v>
      </c>
      <c r="H1609" s="198">
        <v>0</v>
      </c>
    </row>
    <row r="1610" spans="1:8" ht="18" hidden="1" customHeight="1" outlineLevel="1">
      <c r="A1610" s="4" t="s">
        <v>223</v>
      </c>
      <c r="B1610" s="195"/>
      <c r="C1610" s="196">
        <v>0</v>
      </c>
      <c r="D1610" s="196">
        <v>0</v>
      </c>
      <c r="E1610" s="196">
        <v>0</v>
      </c>
      <c r="F1610" s="197">
        <v>0</v>
      </c>
      <c r="G1610" s="197">
        <v>0</v>
      </c>
      <c r="H1610" s="198">
        <v>0</v>
      </c>
    </row>
    <row r="1611" spans="1:8" ht="18" hidden="1" customHeight="1" outlineLevel="1">
      <c r="A1611" s="4" t="s">
        <v>224</v>
      </c>
      <c r="B1611" s="195"/>
      <c r="C1611" s="196">
        <v>0</v>
      </c>
      <c r="D1611" s="196">
        <v>0</v>
      </c>
      <c r="E1611" s="196">
        <v>0</v>
      </c>
      <c r="F1611" s="197">
        <v>0</v>
      </c>
      <c r="G1611" s="197">
        <v>0</v>
      </c>
      <c r="H1611" s="198">
        <v>0</v>
      </c>
    </row>
    <row r="1612" spans="1:8" ht="18" hidden="1" customHeight="1" outlineLevel="1">
      <c r="A1612" s="4" t="s">
        <v>225</v>
      </c>
      <c r="B1612" s="195"/>
      <c r="C1612" s="196">
        <v>1</v>
      </c>
      <c r="D1612" s="196">
        <v>1</v>
      </c>
      <c r="E1612" s="196">
        <v>0</v>
      </c>
      <c r="F1612" s="197">
        <v>-1249</v>
      </c>
      <c r="G1612" s="197">
        <v>291</v>
      </c>
      <c r="H1612" s="198">
        <v>0</v>
      </c>
    </row>
    <row r="1613" spans="1:8" ht="18" customHeight="1" collapsed="1">
      <c r="A1613" s="4"/>
      <c r="B1613" s="195" t="s">
        <v>414</v>
      </c>
      <c r="C1613" s="199">
        <f t="shared" ref="C1613:H1613" si="63">SUM(C1589:C1612)</f>
        <v>3</v>
      </c>
      <c r="D1613" s="199">
        <f t="shared" si="63"/>
        <v>4</v>
      </c>
      <c r="E1613" s="199">
        <f t="shared" si="63"/>
        <v>0</v>
      </c>
      <c r="F1613" s="200">
        <f t="shared" si="63"/>
        <v>196468</v>
      </c>
      <c r="G1613" s="200">
        <f t="shared" si="63"/>
        <v>43810</v>
      </c>
      <c r="H1613" s="201">
        <f t="shared" si="63"/>
        <v>0</v>
      </c>
    </row>
    <row r="1614" spans="1:8" ht="18" hidden="1" customHeight="1" outlineLevel="1">
      <c r="A1614" s="4" t="s">
        <v>272</v>
      </c>
      <c r="B1614" s="195"/>
      <c r="C1614" s="196">
        <v>0</v>
      </c>
      <c r="D1614" s="196">
        <v>0</v>
      </c>
      <c r="E1614" s="196">
        <v>0</v>
      </c>
      <c r="F1614" s="197">
        <v>0</v>
      </c>
      <c r="G1614" s="197">
        <v>0</v>
      </c>
      <c r="H1614" s="198">
        <v>0</v>
      </c>
    </row>
    <row r="1615" spans="1:8" ht="18" hidden="1" customHeight="1" outlineLevel="1">
      <c r="A1615" s="4" t="s">
        <v>203</v>
      </c>
      <c r="B1615" s="195"/>
      <c r="C1615" s="196">
        <v>6</v>
      </c>
      <c r="D1615" s="196">
        <v>3</v>
      </c>
      <c r="E1615" s="196">
        <v>0</v>
      </c>
      <c r="F1615" s="197">
        <v>102448.52</v>
      </c>
      <c r="G1615" s="197">
        <v>-4602.5</v>
      </c>
      <c r="H1615" s="198">
        <v>0</v>
      </c>
    </row>
    <row r="1616" spans="1:8" ht="18" hidden="1" customHeight="1" outlineLevel="1">
      <c r="A1616" s="4" t="s">
        <v>204</v>
      </c>
      <c r="B1616" s="195"/>
      <c r="C1616" s="196">
        <v>0</v>
      </c>
      <c r="D1616" s="196">
        <v>0</v>
      </c>
      <c r="E1616" s="196">
        <v>0</v>
      </c>
      <c r="F1616" s="197">
        <v>0</v>
      </c>
      <c r="G1616" s="197">
        <v>0</v>
      </c>
      <c r="H1616" s="198">
        <v>0</v>
      </c>
    </row>
    <row r="1617" spans="1:8" ht="18" hidden="1" customHeight="1" outlineLevel="1">
      <c r="A1617" s="4" t="s">
        <v>205</v>
      </c>
      <c r="B1617" s="195"/>
      <c r="C1617" s="196">
        <v>0</v>
      </c>
      <c r="D1617" s="196">
        <v>0</v>
      </c>
      <c r="E1617" s="196">
        <v>0</v>
      </c>
      <c r="F1617" s="197">
        <v>0</v>
      </c>
      <c r="G1617" s="197">
        <v>0</v>
      </c>
      <c r="H1617" s="198">
        <v>0</v>
      </c>
    </row>
    <row r="1618" spans="1:8" ht="18" hidden="1" customHeight="1" outlineLevel="1">
      <c r="A1618" s="4" t="s">
        <v>206</v>
      </c>
      <c r="B1618" s="195"/>
      <c r="C1618" s="196">
        <v>0</v>
      </c>
      <c r="D1618" s="196">
        <v>0</v>
      </c>
      <c r="E1618" s="196">
        <v>0</v>
      </c>
      <c r="F1618" s="197">
        <v>0</v>
      </c>
      <c r="G1618" s="197">
        <v>0</v>
      </c>
      <c r="H1618" s="198">
        <v>0</v>
      </c>
    </row>
    <row r="1619" spans="1:8" ht="18" hidden="1" customHeight="1" outlineLevel="1">
      <c r="A1619" s="4" t="s">
        <v>207</v>
      </c>
      <c r="B1619" s="195"/>
      <c r="C1619" s="196">
        <v>0</v>
      </c>
      <c r="D1619" s="196">
        <v>0</v>
      </c>
      <c r="E1619" s="196">
        <v>0</v>
      </c>
      <c r="F1619" s="197">
        <v>0</v>
      </c>
      <c r="G1619" s="197">
        <v>0</v>
      </c>
      <c r="H1619" s="198">
        <v>0</v>
      </c>
    </row>
    <row r="1620" spans="1:8" ht="18" hidden="1" customHeight="1" outlineLevel="1">
      <c r="A1620" s="4" t="s">
        <v>208</v>
      </c>
      <c r="B1620" s="195"/>
      <c r="C1620" s="196">
        <v>8</v>
      </c>
      <c r="D1620" s="196">
        <v>15</v>
      </c>
      <c r="E1620" s="196">
        <v>0</v>
      </c>
      <c r="F1620" s="197">
        <v>310899.5</v>
      </c>
      <c r="G1620" s="197">
        <v>6238.7699999999895</v>
      </c>
      <c r="H1620" s="198">
        <v>0</v>
      </c>
    </row>
    <row r="1621" spans="1:8" ht="18" hidden="1" customHeight="1" outlineLevel="1">
      <c r="A1621" s="4" t="s">
        <v>209</v>
      </c>
      <c r="B1621" s="195"/>
      <c r="C1621" s="196">
        <v>2</v>
      </c>
      <c r="D1621" s="196">
        <v>2</v>
      </c>
      <c r="E1621" s="196">
        <v>0</v>
      </c>
      <c r="F1621" s="197">
        <v>0</v>
      </c>
      <c r="G1621" s="197">
        <v>31800</v>
      </c>
      <c r="H1621" s="198">
        <v>0</v>
      </c>
    </row>
    <row r="1622" spans="1:8" ht="18" hidden="1" customHeight="1" outlineLevel="1">
      <c r="A1622" s="4" t="s">
        <v>210</v>
      </c>
      <c r="B1622" s="195"/>
      <c r="C1622" s="196">
        <v>0</v>
      </c>
      <c r="D1622" s="196">
        <v>0</v>
      </c>
      <c r="E1622" s="196">
        <v>0</v>
      </c>
      <c r="F1622" s="197">
        <v>0</v>
      </c>
      <c r="G1622" s="197">
        <v>0</v>
      </c>
      <c r="H1622" s="198">
        <v>0</v>
      </c>
    </row>
    <row r="1623" spans="1:8" ht="18" hidden="1" customHeight="1" outlineLevel="1">
      <c r="A1623" s="4" t="s">
        <v>211</v>
      </c>
      <c r="B1623" s="195"/>
      <c r="C1623" s="196">
        <v>14</v>
      </c>
      <c r="D1623" s="196">
        <v>17</v>
      </c>
      <c r="E1623" s="196">
        <v>0</v>
      </c>
      <c r="F1623" s="197">
        <v>79735</v>
      </c>
      <c r="G1623" s="197">
        <v>80097.63</v>
      </c>
      <c r="H1623" s="198">
        <v>0</v>
      </c>
    </row>
    <row r="1624" spans="1:8" ht="18" hidden="1" customHeight="1" outlineLevel="1">
      <c r="A1624" s="4" t="s">
        <v>212</v>
      </c>
      <c r="B1624" s="195"/>
      <c r="C1624" s="196">
        <v>1</v>
      </c>
      <c r="D1624" s="196">
        <v>0</v>
      </c>
      <c r="E1624" s="196">
        <v>0</v>
      </c>
      <c r="F1624" s="197">
        <v>0</v>
      </c>
      <c r="G1624" s="197">
        <v>2500</v>
      </c>
      <c r="H1624" s="198">
        <v>0</v>
      </c>
    </row>
    <row r="1625" spans="1:8" ht="18" hidden="1" customHeight="1" outlineLevel="1">
      <c r="A1625" s="4" t="s">
        <v>213</v>
      </c>
      <c r="B1625" s="195"/>
      <c r="C1625" s="196">
        <v>1</v>
      </c>
      <c r="D1625" s="196">
        <v>1</v>
      </c>
      <c r="E1625" s="196">
        <v>0</v>
      </c>
      <c r="F1625" s="197">
        <v>9506.2199999999993</v>
      </c>
      <c r="G1625" s="197">
        <v>-8306.5</v>
      </c>
      <c r="H1625" s="198">
        <v>0</v>
      </c>
    </row>
    <row r="1626" spans="1:8" ht="18" hidden="1" customHeight="1" outlineLevel="1">
      <c r="A1626" s="4" t="s">
        <v>214</v>
      </c>
      <c r="B1626" s="195"/>
      <c r="C1626" s="196">
        <v>2</v>
      </c>
      <c r="D1626" s="196">
        <v>1</v>
      </c>
      <c r="E1626" s="196">
        <v>0</v>
      </c>
      <c r="F1626" s="197">
        <v>41371</v>
      </c>
      <c r="G1626" s="197">
        <v>1246</v>
      </c>
      <c r="H1626" s="198">
        <v>0</v>
      </c>
    </row>
    <row r="1627" spans="1:8" ht="18" hidden="1" customHeight="1" outlineLevel="1">
      <c r="A1627" s="4" t="s">
        <v>348</v>
      </c>
      <c r="B1627" s="195"/>
      <c r="C1627" s="196">
        <v>2</v>
      </c>
      <c r="D1627" s="196">
        <v>2</v>
      </c>
      <c r="E1627" s="196">
        <v>0</v>
      </c>
      <c r="F1627" s="197">
        <v>180000</v>
      </c>
      <c r="G1627" s="197">
        <v>8000</v>
      </c>
      <c r="H1627" s="198">
        <v>0</v>
      </c>
    </row>
    <row r="1628" spans="1:8" ht="18" hidden="1" customHeight="1" outlineLevel="1">
      <c r="A1628" s="4" t="s">
        <v>216</v>
      </c>
      <c r="B1628" s="195"/>
      <c r="C1628" s="196">
        <v>1</v>
      </c>
      <c r="D1628" s="196">
        <v>1</v>
      </c>
      <c r="E1628" s="196">
        <v>0</v>
      </c>
      <c r="F1628" s="197">
        <v>15500</v>
      </c>
      <c r="G1628" s="197">
        <v>100</v>
      </c>
      <c r="H1628" s="198">
        <v>0</v>
      </c>
    </row>
    <row r="1629" spans="1:8" ht="18" hidden="1" customHeight="1" outlineLevel="1">
      <c r="A1629" s="4" t="s">
        <v>217</v>
      </c>
      <c r="B1629" s="195"/>
      <c r="C1629" s="196">
        <v>0</v>
      </c>
      <c r="D1629" s="196">
        <v>0</v>
      </c>
      <c r="E1629" s="196">
        <v>0</v>
      </c>
      <c r="F1629" s="197">
        <v>0</v>
      </c>
      <c r="G1629" s="197">
        <v>0</v>
      </c>
      <c r="H1629" s="198">
        <v>0</v>
      </c>
    </row>
    <row r="1630" spans="1:8" ht="18" hidden="1" customHeight="1" outlineLevel="1">
      <c r="A1630" s="4" t="s">
        <v>218</v>
      </c>
      <c r="B1630" s="195"/>
      <c r="C1630" s="196">
        <v>62</v>
      </c>
      <c r="D1630" s="196">
        <v>15</v>
      </c>
      <c r="E1630" s="196">
        <v>0</v>
      </c>
      <c r="F1630" s="197">
        <v>21795</v>
      </c>
      <c r="G1630" s="197">
        <v>151163</v>
      </c>
      <c r="H1630" s="198">
        <v>-14438</v>
      </c>
    </row>
    <row r="1631" spans="1:8" ht="18" hidden="1" customHeight="1" outlineLevel="1">
      <c r="A1631" s="4" t="s">
        <v>219</v>
      </c>
      <c r="B1631" s="195"/>
      <c r="C1631" s="196">
        <v>0</v>
      </c>
      <c r="D1631" s="196">
        <v>0</v>
      </c>
      <c r="E1631" s="196">
        <v>0</v>
      </c>
      <c r="F1631" s="197">
        <v>0</v>
      </c>
      <c r="G1631" s="197">
        <v>0</v>
      </c>
      <c r="H1631" s="198">
        <v>0</v>
      </c>
    </row>
    <row r="1632" spans="1:8" ht="18" hidden="1" customHeight="1" outlineLevel="1">
      <c r="A1632" s="4" t="s">
        <v>220</v>
      </c>
      <c r="B1632" s="195"/>
      <c r="C1632" s="196">
        <v>0</v>
      </c>
      <c r="D1632" s="196">
        <v>0</v>
      </c>
      <c r="E1632" s="196">
        <v>0</v>
      </c>
      <c r="F1632" s="197">
        <v>0</v>
      </c>
      <c r="G1632" s="197">
        <v>0</v>
      </c>
      <c r="H1632" s="198">
        <v>0</v>
      </c>
    </row>
    <row r="1633" spans="1:8" ht="18" hidden="1" customHeight="1" outlineLevel="1">
      <c r="A1633" s="4" t="s">
        <v>349</v>
      </c>
      <c r="B1633" s="195"/>
      <c r="C1633" s="196">
        <v>1</v>
      </c>
      <c r="D1633" s="196">
        <v>0</v>
      </c>
      <c r="E1633" s="196">
        <v>0</v>
      </c>
      <c r="F1633" s="197">
        <v>0</v>
      </c>
      <c r="G1633" s="197">
        <v>0</v>
      </c>
      <c r="H1633" s="198">
        <v>0</v>
      </c>
    </row>
    <row r="1634" spans="1:8" ht="18" hidden="1" customHeight="1" outlineLevel="1">
      <c r="A1634" s="4" t="s">
        <v>222</v>
      </c>
      <c r="B1634" s="195"/>
      <c r="C1634" s="196">
        <v>40</v>
      </c>
      <c r="D1634" s="196">
        <v>43</v>
      </c>
      <c r="E1634" s="196">
        <v>0</v>
      </c>
      <c r="F1634" s="197">
        <v>3111747</v>
      </c>
      <c r="G1634" s="197">
        <v>375605</v>
      </c>
      <c r="H1634" s="198">
        <v>763830</v>
      </c>
    </row>
    <row r="1635" spans="1:8" ht="18" hidden="1" customHeight="1" outlineLevel="1">
      <c r="A1635" s="4" t="s">
        <v>223</v>
      </c>
      <c r="B1635" s="195"/>
      <c r="C1635" s="196">
        <v>60</v>
      </c>
      <c r="D1635" s="196">
        <v>35</v>
      </c>
      <c r="E1635" s="196">
        <v>8</v>
      </c>
      <c r="F1635" s="197">
        <v>234434.97999999998</v>
      </c>
      <c r="G1635" s="197">
        <v>78308.36</v>
      </c>
      <c r="H1635" s="198">
        <v>0</v>
      </c>
    </row>
    <row r="1636" spans="1:8" ht="18" hidden="1" customHeight="1" outlineLevel="1">
      <c r="A1636" s="4" t="s">
        <v>224</v>
      </c>
      <c r="B1636" s="195"/>
      <c r="C1636" s="196">
        <v>0</v>
      </c>
      <c r="D1636" s="196">
        <v>0</v>
      </c>
      <c r="E1636" s="196">
        <v>0</v>
      </c>
      <c r="F1636" s="197">
        <v>0</v>
      </c>
      <c r="G1636" s="197">
        <v>0</v>
      </c>
      <c r="H1636" s="198">
        <v>0</v>
      </c>
    </row>
    <row r="1637" spans="1:8" ht="18" hidden="1" customHeight="1" outlineLevel="1">
      <c r="A1637" s="4" t="s">
        <v>225</v>
      </c>
      <c r="B1637" s="195"/>
      <c r="C1637" s="196">
        <v>47</v>
      </c>
      <c r="D1637" s="196">
        <v>42</v>
      </c>
      <c r="E1637" s="196">
        <v>5</v>
      </c>
      <c r="F1637" s="197">
        <v>467867</v>
      </c>
      <c r="G1637" s="197">
        <v>487090</v>
      </c>
      <c r="H1637" s="198">
        <v>0</v>
      </c>
    </row>
    <row r="1638" spans="1:8" ht="18" customHeight="1" collapsed="1">
      <c r="A1638" s="4"/>
      <c r="B1638" s="195" t="s">
        <v>415</v>
      </c>
      <c r="C1638" s="199">
        <f t="shared" ref="C1638:H1638" si="64">SUM(C1614:C1637)</f>
        <v>247</v>
      </c>
      <c r="D1638" s="199">
        <f t="shared" si="64"/>
        <v>177</v>
      </c>
      <c r="E1638" s="199">
        <f t="shared" si="64"/>
        <v>13</v>
      </c>
      <c r="F1638" s="200">
        <f t="shared" si="64"/>
        <v>4575304.2200000007</v>
      </c>
      <c r="G1638" s="200">
        <f t="shared" si="64"/>
        <v>1209239.76</v>
      </c>
      <c r="H1638" s="201">
        <f t="shared" si="64"/>
        <v>749392</v>
      </c>
    </row>
    <row r="1639" spans="1:8" ht="18" hidden="1" customHeight="1" outlineLevel="1">
      <c r="A1639" s="4" t="s">
        <v>272</v>
      </c>
      <c r="B1639" s="195"/>
      <c r="C1639" s="196">
        <v>0</v>
      </c>
      <c r="D1639" s="196">
        <v>0</v>
      </c>
      <c r="E1639" s="196">
        <v>0</v>
      </c>
      <c r="F1639" s="197">
        <v>0</v>
      </c>
      <c r="G1639" s="197">
        <v>0</v>
      </c>
      <c r="H1639" s="198">
        <v>0</v>
      </c>
    </row>
    <row r="1640" spans="1:8" ht="18" hidden="1" customHeight="1" outlineLevel="1">
      <c r="A1640" s="4" t="s">
        <v>203</v>
      </c>
      <c r="B1640" s="195"/>
      <c r="C1640" s="196">
        <v>0</v>
      </c>
      <c r="D1640" s="196">
        <v>0</v>
      </c>
      <c r="E1640" s="196">
        <v>0</v>
      </c>
      <c r="F1640" s="197">
        <v>0</v>
      </c>
      <c r="G1640" s="197">
        <v>0</v>
      </c>
      <c r="H1640" s="198">
        <v>0</v>
      </c>
    </row>
    <row r="1641" spans="1:8" ht="18" hidden="1" customHeight="1" outlineLevel="1">
      <c r="A1641" s="4" t="s">
        <v>204</v>
      </c>
      <c r="B1641" s="195"/>
      <c r="C1641" s="196">
        <v>0</v>
      </c>
      <c r="D1641" s="196">
        <v>0</v>
      </c>
      <c r="E1641" s="196">
        <v>0</v>
      </c>
      <c r="F1641" s="197">
        <v>0</v>
      </c>
      <c r="G1641" s="197">
        <v>0</v>
      </c>
      <c r="H1641" s="198">
        <v>0</v>
      </c>
    </row>
    <row r="1642" spans="1:8" ht="18" hidden="1" customHeight="1" outlineLevel="1">
      <c r="A1642" s="4" t="s">
        <v>205</v>
      </c>
      <c r="B1642" s="195"/>
      <c r="C1642" s="196">
        <v>0</v>
      </c>
      <c r="D1642" s="196">
        <v>0</v>
      </c>
      <c r="E1642" s="196">
        <v>0</v>
      </c>
      <c r="F1642" s="197">
        <v>0</v>
      </c>
      <c r="G1642" s="197">
        <v>0</v>
      </c>
      <c r="H1642" s="198">
        <v>0</v>
      </c>
    </row>
    <row r="1643" spans="1:8" ht="18" hidden="1" customHeight="1" outlineLevel="1">
      <c r="A1643" s="4" t="s">
        <v>206</v>
      </c>
      <c r="B1643" s="195"/>
      <c r="C1643" s="196">
        <v>0</v>
      </c>
      <c r="D1643" s="196">
        <v>0</v>
      </c>
      <c r="E1643" s="196">
        <v>0</v>
      </c>
      <c r="F1643" s="197">
        <v>0</v>
      </c>
      <c r="G1643" s="197">
        <v>0</v>
      </c>
      <c r="H1643" s="198">
        <v>0</v>
      </c>
    </row>
    <row r="1644" spans="1:8" ht="18" hidden="1" customHeight="1" outlineLevel="1">
      <c r="A1644" s="4" t="s">
        <v>207</v>
      </c>
      <c r="B1644" s="195"/>
      <c r="C1644" s="196">
        <v>0</v>
      </c>
      <c r="D1644" s="196">
        <v>0</v>
      </c>
      <c r="E1644" s="196">
        <v>0</v>
      </c>
      <c r="F1644" s="197">
        <v>0</v>
      </c>
      <c r="G1644" s="197">
        <v>0</v>
      </c>
      <c r="H1644" s="198">
        <v>0</v>
      </c>
    </row>
    <row r="1645" spans="1:8" ht="18" hidden="1" customHeight="1" outlineLevel="1">
      <c r="A1645" s="4" t="s">
        <v>208</v>
      </c>
      <c r="B1645" s="195"/>
      <c r="C1645" s="196">
        <v>0</v>
      </c>
      <c r="D1645" s="196">
        <v>0</v>
      </c>
      <c r="E1645" s="196">
        <v>0</v>
      </c>
      <c r="F1645" s="197">
        <v>0</v>
      </c>
      <c r="G1645" s="197">
        <v>0</v>
      </c>
      <c r="H1645" s="198">
        <v>0</v>
      </c>
    </row>
    <row r="1646" spans="1:8" ht="18" hidden="1" customHeight="1" outlineLevel="1">
      <c r="A1646" s="4" t="s">
        <v>209</v>
      </c>
      <c r="B1646" s="195"/>
      <c r="C1646" s="196">
        <v>2</v>
      </c>
      <c r="D1646" s="196">
        <v>2</v>
      </c>
      <c r="E1646" s="196">
        <v>0</v>
      </c>
      <c r="F1646" s="197">
        <v>5000</v>
      </c>
      <c r="G1646" s="197">
        <v>1659</v>
      </c>
      <c r="H1646" s="198">
        <v>0</v>
      </c>
    </row>
    <row r="1647" spans="1:8" ht="18" hidden="1" customHeight="1" outlineLevel="1">
      <c r="A1647" s="4" t="s">
        <v>210</v>
      </c>
      <c r="B1647" s="195"/>
      <c r="C1647" s="196">
        <v>0</v>
      </c>
      <c r="D1647" s="196">
        <v>0</v>
      </c>
      <c r="E1647" s="196">
        <v>0</v>
      </c>
      <c r="F1647" s="197">
        <v>0</v>
      </c>
      <c r="G1647" s="197">
        <v>0</v>
      </c>
      <c r="H1647" s="198">
        <v>0</v>
      </c>
    </row>
    <row r="1648" spans="1:8" ht="18" hidden="1" customHeight="1" outlineLevel="1">
      <c r="A1648" s="4" t="s">
        <v>211</v>
      </c>
      <c r="B1648" s="195"/>
      <c r="C1648" s="196">
        <v>0</v>
      </c>
      <c r="D1648" s="196">
        <v>0</v>
      </c>
      <c r="E1648" s="196">
        <v>0</v>
      </c>
      <c r="F1648" s="197">
        <v>-1518.76</v>
      </c>
      <c r="G1648" s="197">
        <v>0</v>
      </c>
      <c r="H1648" s="198">
        <v>0</v>
      </c>
    </row>
    <row r="1649" spans="1:8" ht="18" hidden="1" customHeight="1" outlineLevel="1">
      <c r="A1649" s="4" t="s">
        <v>212</v>
      </c>
      <c r="B1649" s="195"/>
      <c r="C1649" s="196">
        <v>0</v>
      </c>
      <c r="D1649" s="196">
        <v>0</v>
      </c>
      <c r="E1649" s="196">
        <v>0</v>
      </c>
      <c r="F1649" s="197">
        <v>0</v>
      </c>
      <c r="G1649" s="197">
        <v>0</v>
      </c>
      <c r="H1649" s="198">
        <v>0</v>
      </c>
    </row>
    <row r="1650" spans="1:8" ht="18" hidden="1" customHeight="1" outlineLevel="1">
      <c r="A1650" s="4" t="s">
        <v>213</v>
      </c>
      <c r="B1650" s="195"/>
      <c r="C1650" s="196">
        <v>0</v>
      </c>
      <c r="D1650" s="196">
        <v>0</v>
      </c>
      <c r="E1650" s="196">
        <v>0</v>
      </c>
      <c r="F1650" s="197">
        <v>0</v>
      </c>
      <c r="G1650" s="197">
        <v>0</v>
      </c>
      <c r="H1650" s="198">
        <v>0</v>
      </c>
    </row>
    <row r="1651" spans="1:8" ht="18" hidden="1" customHeight="1" outlineLevel="1">
      <c r="A1651" s="4" t="s">
        <v>214</v>
      </c>
      <c r="B1651" s="195"/>
      <c r="C1651" s="196">
        <v>0</v>
      </c>
      <c r="D1651" s="196">
        <v>0</v>
      </c>
      <c r="E1651" s="196">
        <v>0</v>
      </c>
      <c r="F1651" s="197">
        <v>0</v>
      </c>
      <c r="G1651" s="197">
        <v>0</v>
      </c>
      <c r="H1651" s="198">
        <v>0</v>
      </c>
    </row>
    <row r="1652" spans="1:8" ht="18" hidden="1" customHeight="1" outlineLevel="1">
      <c r="A1652" s="4" t="s">
        <v>348</v>
      </c>
      <c r="B1652" s="195"/>
      <c r="C1652" s="196">
        <v>0</v>
      </c>
      <c r="D1652" s="196">
        <v>0</v>
      </c>
      <c r="E1652" s="196">
        <v>0</v>
      </c>
      <c r="F1652" s="197">
        <v>0</v>
      </c>
      <c r="G1652" s="197">
        <v>0</v>
      </c>
      <c r="H1652" s="198">
        <v>0</v>
      </c>
    </row>
    <row r="1653" spans="1:8" ht="18" hidden="1" customHeight="1" outlineLevel="1">
      <c r="A1653" s="4" t="s">
        <v>216</v>
      </c>
      <c r="B1653" s="195"/>
      <c r="C1653" s="196">
        <v>0</v>
      </c>
      <c r="D1653" s="196">
        <v>0</v>
      </c>
      <c r="E1653" s="196">
        <v>0</v>
      </c>
      <c r="F1653" s="197">
        <v>0</v>
      </c>
      <c r="G1653" s="197">
        <v>0</v>
      </c>
      <c r="H1653" s="198">
        <v>0</v>
      </c>
    </row>
    <row r="1654" spans="1:8" ht="18" hidden="1" customHeight="1" outlineLevel="1">
      <c r="A1654" s="4" t="s">
        <v>217</v>
      </c>
      <c r="B1654" s="195"/>
      <c r="C1654" s="196">
        <v>0</v>
      </c>
      <c r="D1654" s="196">
        <v>0</v>
      </c>
      <c r="E1654" s="196">
        <v>0</v>
      </c>
      <c r="F1654" s="197">
        <v>0</v>
      </c>
      <c r="G1654" s="197">
        <v>0</v>
      </c>
      <c r="H1654" s="198">
        <v>0</v>
      </c>
    </row>
    <row r="1655" spans="1:8" ht="18" hidden="1" customHeight="1" outlineLevel="1">
      <c r="A1655" s="4" t="s">
        <v>218</v>
      </c>
      <c r="B1655" s="195"/>
      <c r="C1655" s="196">
        <v>0</v>
      </c>
      <c r="D1655" s="196">
        <v>1</v>
      </c>
      <c r="E1655" s="196">
        <v>0</v>
      </c>
      <c r="F1655" s="197">
        <v>32800</v>
      </c>
      <c r="G1655" s="197">
        <v>12515</v>
      </c>
      <c r="H1655" s="198">
        <v>0</v>
      </c>
    </row>
    <row r="1656" spans="1:8" ht="18" hidden="1" customHeight="1" outlineLevel="1">
      <c r="A1656" s="4" t="s">
        <v>219</v>
      </c>
      <c r="B1656" s="195"/>
      <c r="C1656" s="196">
        <v>0</v>
      </c>
      <c r="D1656" s="196">
        <v>0</v>
      </c>
      <c r="E1656" s="196">
        <v>0</v>
      </c>
      <c r="F1656" s="197">
        <v>0</v>
      </c>
      <c r="G1656" s="197">
        <v>0</v>
      </c>
      <c r="H1656" s="198">
        <v>0</v>
      </c>
    </row>
    <row r="1657" spans="1:8" ht="18" hidden="1" customHeight="1" outlineLevel="1">
      <c r="A1657" s="4" t="s">
        <v>220</v>
      </c>
      <c r="B1657" s="195"/>
      <c r="C1657" s="196">
        <v>0</v>
      </c>
      <c r="D1657" s="196">
        <v>0</v>
      </c>
      <c r="E1657" s="196">
        <v>0</v>
      </c>
      <c r="F1657" s="197">
        <v>0</v>
      </c>
      <c r="G1657" s="197">
        <v>0</v>
      </c>
      <c r="H1657" s="198">
        <v>0</v>
      </c>
    </row>
    <row r="1658" spans="1:8" ht="18" hidden="1" customHeight="1" outlineLevel="1">
      <c r="A1658" s="4" t="s">
        <v>349</v>
      </c>
      <c r="B1658" s="195"/>
      <c r="C1658" s="196">
        <v>2</v>
      </c>
      <c r="D1658" s="196">
        <v>0</v>
      </c>
      <c r="E1658" s="196">
        <v>2</v>
      </c>
      <c r="F1658" s="197">
        <v>15000</v>
      </c>
      <c r="G1658" s="197">
        <v>0</v>
      </c>
      <c r="H1658" s="198">
        <v>0</v>
      </c>
    </row>
    <row r="1659" spans="1:8" ht="18" hidden="1" customHeight="1" outlineLevel="1">
      <c r="A1659" s="4" t="s">
        <v>222</v>
      </c>
      <c r="B1659" s="195"/>
      <c r="C1659" s="196">
        <v>0</v>
      </c>
      <c r="D1659" s="196">
        <v>0</v>
      </c>
      <c r="E1659" s="196">
        <v>0</v>
      </c>
      <c r="F1659" s="197">
        <v>0</v>
      </c>
      <c r="G1659" s="197">
        <v>0</v>
      </c>
      <c r="H1659" s="198">
        <v>0</v>
      </c>
    </row>
    <row r="1660" spans="1:8" ht="18" hidden="1" customHeight="1" outlineLevel="1">
      <c r="A1660" s="4" t="s">
        <v>223</v>
      </c>
      <c r="B1660" s="195"/>
      <c r="C1660" s="196">
        <v>0</v>
      </c>
      <c r="D1660" s="196">
        <v>0</v>
      </c>
      <c r="E1660" s="196">
        <v>0</v>
      </c>
      <c r="F1660" s="197">
        <v>0</v>
      </c>
      <c r="G1660" s="197">
        <v>0</v>
      </c>
      <c r="H1660" s="198">
        <v>0</v>
      </c>
    </row>
    <row r="1661" spans="1:8" ht="18" hidden="1" customHeight="1" outlineLevel="1">
      <c r="A1661" s="4" t="s">
        <v>224</v>
      </c>
      <c r="B1661" s="195"/>
      <c r="C1661" s="196">
        <v>0</v>
      </c>
      <c r="D1661" s="196">
        <v>0</v>
      </c>
      <c r="E1661" s="196">
        <v>0</v>
      </c>
      <c r="F1661" s="197">
        <v>0</v>
      </c>
      <c r="G1661" s="197">
        <v>0</v>
      </c>
      <c r="H1661" s="198">
        <v>0</v>
      </c>
    </row>
    <row r="1662" spans="1:8" ht="18" hidden="1" customHeight="1" outlineLevel="1">
      <c r="A1662" s="4" t="s">
        <v>225</v>
      </c>
      <c r="B1662" s="195"/>
      <c r="C1662" s="196">
        <v>0</v>
      </c>
      <c r="D1662" s="196">
        <v>0</v>
      </c>
      <c r="E1662" s="196">
        <v>0</v>
      </c>
      <c r="F1662" s="197">
        <v>0</v>
      </c>
      <c r="G1662" s="197">
        <v>0</v>
      </c>
      <c r="H1662" s="198">
        <v>0</v>
      </c>
    </row>
    <row r="1663" spans="1:8" ht="18" customHeight="1" collapsed="1">
      <c r="A1663" s="4"/>
      <c r="B1663" s="195" t="s">
        <v>416</v>
      </c>
      <c r="C1663" s="199">
        <f t="shared" ref="C1663:H1663" si="65">SUM(C1639:C1662)</f>
        <v>4</v>
      </c>
      <c r="D1663" s="199">
        <f t="shared" si="65"/>
        <v>3</v>
      </c>
      <c r="E1663" s="199">
        <f t="shared" si="65"/>
        <v>2</v>
      </c>
      <c r="F1663" s="200">
        <f t="shared" si="65"/>
        <v>51281.24</v>
      </c>
      <c r="G1663" s="200">
        <f t="shared" si="65"/>
        <v>14174</v>
      </c>
      <c r="H1663" s="201">
        <f t="shared" si="65"/>
        <v>0</v>
      </c>
    </row>
    <row r="1664" spans="1:8" ht="18" hidden="1" customHeight="1" outlineLevel="1">
      <c r="A1664" s="4" t="s">
        <v>272</v>
      </c>
      <c r="B1664" s="195"/>
      <c r="C1664" s="196">
        <v>0</v>
      </c>
      <c r="D1664" s="196">
        <v>0</v>
      </c>
      <c r="E1664" s="196">
        <v>0</v>
      </c>
      <c r="F1664" s="197">
        <v>0</v>
      </c>
      <c r="G1664" s="197">
        <v>0</v>
      </c>
      <c r="H1664" s="198">
        <v>0</v>
      </c>
    </row>
    <row r="1665" spans="1:8" ht="18" hidden="1" customHeight="1" outlineLevel="1">
      <c r="A1665" s="4" t="s">
        <v>203</v>
      </c>
      <c r="B1665" s="195"/>
      <c r="C1665" s="196">
        <v>5</v>
      </c>
      <c r="D1665" s="196">
        <v>12</v>
      </c>
      <c r="E1665" s="196">
        <v>0</v>
      </c>
      <c r="F1665" s="197">
        <v>179891.07</v>
      </c>
      <c r="G1665" s="197">
        <v>126471.28</v>
      </c>
      <c r="H1665" s="198">
        <v>0</v>
      </c>
    </row>
    <row r="1666" spans="1:8" ht="18" hidden="1" customHeight="1" outlineLevel="1">
      <c r="A1666" s="4" t="s">
        <v>204</v>
      </c>
      <c r="B1666" s="195"/>
      <c r="C1666" s="196">
        <v>0</v>
      </c>
      <c r="D1666" s="196">
        <v>0</v>
      </c>
      <c r="E1666" s="196">
        <v>0</v>
      </c>
      <c r="F1666" s="197">
        <v>0</v>
      </c>
      <c r="G1666" s="197">
        <v>0</v>
      </c>
      <c r="H1666" s="198">
        <v>0</v>
      </c>
    </row>
    <row r="1667" spans="1:8" ht="18" hidden="1" customHeight="1" outlineLevel="1">
      <c r="A1667" s="4" t="s">
        <v>205</v>
      </c>
      <c r="B1667" s="195"/>
      <c r="C1667" s="196">
        <v>0</v>
      </c>
      <c r="D1667" s="196">
        <v>0</v>
      </c>
      <c r="E1667" s="196">
        <v>0</v>
      </c>
      <c r="F1667" s="197">
        <v>0</v>
      </c>
      <c r="G1667" s="197">
        <v>0</v>
      </c>
      <c r="H1667" s="198">
        <v>0</v>
      </c>
    </row>
    <row r="1668" spans="1:8" ht="18" hidden="1" customHeight="1" outlineLevel="1">
      <c r="A1668" s="4" t="s">
        <v>206</v>
      </c>
      <c r="B1668" s="195"/>
      <c r="C1668" s="196">
        <v>0</v>
      </c>
      <c r="D1668" s="196">
        <v>0</v>
      </c>
      <c r="E1668" s="196">
        <v>0</v>
      </c>
      <c r="F1668" s="197">
        <v>0</v>
      </c>
      <c r="G1668" s="197">
        <v>0</v>
      </c>
      <c r="H1668" s="198">
        <v>0</v>
      </c>
    </row>
    <row r="1669" spans="1:8" ht="18" hidden="1" customHeight="1" outlineLevel="1">
      <c r="A1669" s="4" t="s">
        <v>207</v>
      </c>
      <c r="B1669" s="195"/>
      <c r="C1669" s="196">
        <v>0</v>
      </c>
      <c r="D1669" s="196">
        <v>0</v>
      </c>
      <c r="E1669" s="196">
        <v>0</v>
      </c>
      <c r="F1669" s="197">
        <v>0</v>
      </c>
      <c r="G1669" s="197">
        <v>0</v>
      </c>
      <c r="H1669" s="198">
        <v>0</v>
      </c>
    </row>
    <row r="1670" spans="1:8" ht="18" hidden="1" customHeight="1" outlineLevel="1">
      <c r="A1670" s="4" t="s">
        <v>208</v>
      </c>
      <c r="B1670" s="195"/>
      <c r="C1670" s="196">
        <v>11</v>
      </c>
      <c r="D1670" s="196">
        <v>13</v>
      </c>
      <c r="E1670" s="196">
        <v>0</v>
      </c>
      <c r="F1670" s="197">
        <v>46524.82</v>
      </c>
      <c r="G1670" s="197">
        <v>16270.65</v>
      </c>
      <c r="H1670" s="198">
        <v>0</v>
      </c>
    </row>
    <row r="1671" spans="1:8" ht="18" hidden="1" customHeight="1" outlineLevel="1">
      <c r="A1671" s="4" t="s">
        <v>209</v>
      </c>
      <c r="B1671" s="195"/>
      <c r="C1671" s="196">
        <v>3</v>
      </c>
      <c r="D1671" s="196">
        <v>3</v>
      </c>
      <c r="E1671" s="196">
        <v>0</v>
      </c>
      <c r="F1671" s="197">
        <v>0</v>
      </c>
      <c r="G1671" s="197">
        <v>6681.7</v>
      </c>
      <c r="H1671" s="198">
        <v>0</v>
      </c>
    </row>
    <row r="1672" spans="1:8" ht="18" hidden="1" customHeight="1" outlineLevel="1">
      <c r="A1672" s="4" t="s">
        <v>210</v>
      </c>
      <c r="B1672" s="195"/>
      <c r="C1672" s="196">
        <v>0</v>
      </c>
      <c r="D1672" s="196">
        <v>0</v>
      </c>
      <c r="E1672" s="196">
        <v>0</v>
      </c>
      <c r="F1672" s="197">
        <v>0</v>
      </c>
      <c r="G1672" s="197">
        <v>0</v>
      </c>
      <c r="H1672" s="198">
        <v>0</v>
      </c>
    </row>
    <row r="1673" spans="1:8" ht="18" hidden="1" customHeight="1" outlineLevel="1">
      <c r="A1673" s="4" t="s">
        <v>211</v>
      </c>
      <c r="B1673" s="195"/>
      <c r="C1673" s="196">
        <v>9</v>
      </c>
      <c r="D1673" s="196">
        <v>21</v>
      </c>
      <c r="E1673" s="196">
        <v>0</v>
      </c>
      <c r="F1673" s="197">
        <v>82350</v>
      </c>
      <c r="G1673" s="197">
        <v>191981.06</v>
      </c>
      <c r="H1673" s="198">
        <v>0</v>
      </c>
    </row>
    <row r="1674" spans="1:8" ht="18" hidden="1" customHeight="1" outlineLevel="1">
      <c r="A1674" s="4" t="s">
        <v>212</v>
      </c>
      <c r="B1674" s="195"/>
      <c r="C1674" s="196">
        <v>0</v>
      </c>
      <c r="D1674" s="196">
        <v>0</v>
      </c>
      <c r="E1674" s="196">
        <v>0</v>
      </c>
      <c r="F1674" s="197">
        <v>0</v>
      </c>
      <c r="G1674" s="197">
        <v>0</v>
      </c>
      <c r="H1674" s="198">
        <v>0</v>
      </c>
    </row>
    <row r="1675" spans="1:8" ht="18" hidden="1" customHeight="1" outlineLevel="1">
      <c r="A1675" s="4" t="s">
        <v>213</v>
      </c>
      <c r="B1675" s="195"/>
      <c r="C1675" s="196">
        <v>0</v>
      </c>
      <c r="D1675" s="196">
        <v>0</v>
      </c>
      <c r="E1675" s="196">
        <v>0</v>
      </c>
      <c r="F1675" s="197">
        <v>0</v>
      </c>
      <c r="G1675" s="197">
        <v>0</v>
      </c>
      <c r="H1675" s="198">
        <v>0</v>
      </c>
    </row>
    <row r="1676" spans="1:8" ht="18" hidden="1" customHeight="1" outlineLevel="1">
      <c r="A1676" s="4" t="s">
        <v>214</v>
      </c>
      <c r="B1676" s="195"/>
      <c r="C1676" s="196">
        <v>4</v>
      </c>
      <c r="D1676" s="196">
        <v>1</v>
      </c>
      <c r="E1676" s="196">
        <v>0</v>
      </c>
      <c r="F1676" s="197">
        <v>3795</v>
      </c>
      <c r="G1676" s="197">
        <v>40768</v>
      </c>
      <c r="H1676" s="198">
        <v>0</v>
      </c>
    </row>
    <row r="1677" spans="1:8" ht="18" hidden="1" customHeight="1" outlineLevel="1">
      <c r="A1677" s="4" t="s">
        <v>348</v>
      </c>
      <c r="B1677" s="195"/>
      <c r="C1677" s="196">
        <v>0</v>
      </c>
      <c r="D1677" s="196">
        <v>0</v>
      </c>
      <c r="E1677" s="196">
        <v>0</v>
      </c>
      <c r="F1677" s="197">
        <v>0</v>
      </c>
      <c r="G1677" s="197">
        <v>0</v>
      </c>
      <c r="H1677" s="198">
        <v>0</v>
      </c>
    </row>
    <row r="1678" spans="1:8" ht="18" hidden="1" customHeight="1" outlineLevel="1">
      <c r="A1678" s="4" t="s">
        <v>216</v>
      </c>
      <c r="B1678" s="195"/>
      <c r="C1678" s="196">
        <v>0</v>
      </c>
      <c r="D1678" s="196">
        <v>0</v>
      </c>
      <c r="E1678" s="196">
        <v>0</v>
      </c>
      <c r="F1678" s="197">
        <v>0</v>
      </c>
      <c r="G1678" s="197">
        <v>0</v>
      </c>
      <c r="H1678" s="198">
        <v>0</v>
      </c>
    </row>
    <row r="1679" spans="1:8" ht="18" hidden="1" customHeight="1" outlineLevel="1">
      <c r="A1679" s="4" t="s">
        <v>217</v>
      </c>
      <c r="B1679" s="195"/>
      <c r="C1679" s="196">
        <v>0</v>
      </c>
      <c r="D1679" s="196">
        <v>0</v>
      </c>
      <c r="E1679" s="196">
        <v>0</v>
      </c>
      <c r="F1679" s="197">
        <v>0</v>
      </c>
      <c r="G1679" s="197">
        <v>0</v>
      </c>
      <c r="H1679" s="198">
        <v>0</v>
      </c>
    </row>
    <row r="1680" spans="1:8" ht="18" hidden="1" customHeight="1" outlineLevel="1">
      <c r="A1680" s="4" t="s">
        <v>218</v>
      </c>
      <c r="B1680" s="195"/>
      <c r="C1680" s="196">
        <v>4</v>
      </c>
      <c r="D1680" s="196">
        <v>3</v>
      </c>
      <c r="E1680" s="196">
        <v>0</v>
      </c>
      <c r="F1680" s="197">
        <v>3977</v>
      </c>
      <c r="G1680" s="197">
        <v>6200</v>
      </c>
      <c r="H1680" s="198">
        <v>-3350</v>
      </c>
    </row>
    <row r="1681" spans="1:8" ht="18" hidden="1" customHeight="1" outlineLevel="1">
      <c r="A1681" s="4" t="s">
        <v>219</v>
      </c>
      <c r="B1681" s="195"/>
      <c r="C1681" s="196">
        <v>0</v>
      </c>
      <c r="D1681" s="196">
        <v>0</v>
      </c>
      <c r="E1681" s="196">
        <v>0</v>
      </c>
      <c r="F1681" s="197">
        <v>0</v>
      </c>
      <c r="G1681" s="197">
        <v>0</v>
      </c>
      <c r="H1681" s="198">
        <v>0</v>
      </c>
    </row>
    <row r="1682" spans="1:8" ht="18" hidden="1" customHeight="1" outlineLevel="1">
      <c r="A1682" s="4" t="s">
        <v>220</v>
      </c>
      <c r="B1682" s="195"/>
      <c r="C1682" s="196">
        <v>0</v>
      </c>
      <c r="D1682" s="196">
        <v>0</v>
      </c>
      <c r="E1682" s="196">
        <v>0</v>
      </c>
      <c r="F1682" s="197">
        <v>0</v>
      </c>
      <c r="G1682" s="197">
        <v>0</v>
      </c>
      <c r="H1682" s="198">
        <v>0</v>
      </c>
    </row>
    <row r="1683" spans="1:8" ht="18" hidden="1" customHeight="1" outlineLevel="1">
      <c r="A1683" s="4" t="s">
        <v>349</v>
      </c>
      <c r="B1683" s="195"/>
      <c r="C1683" s="196">
        <v>0</v>
      </c>
      <c r="D1683" s="196">
        <v>0</v>
      </c>
      <c r="E1683" s="196">
        <v>0</v>
      </c>
      <c r="F1683" s="197">
        <v>0</v>
      </c>
      <c r="G1683" s="197">
        <v>0</v>
      </c>
      <c r="H1683" s="198">
        <v>0</v>
      </c>
    </row>
    <row r="1684" spans="1:8" ht="18" hidden="1" customHeight="1" outlineLevel="1">
      <c r="A1684" s="4" t="s">
        <v>222</v>
      </c>
      <c r="B1684" s="195"/>
      <c r="C1684" s="196">
        <v>1</v>
      </c>
      <c r="D1684" s="196">
        <v>1</v>
      </c>
      <c r="E1684" s="196">
        <v>0</v>
      </c>
      <c r="F1684" s="197">
        <v>75000</v>
      </c>
      <c r="G1684" s="197">
        <v>61064</v>
      </c>
      <c r="H1684" s="198">
        <v>0</v>
      </c>
    </row>
    <row r="1685" spans="1:8" ht="18" hidden="1" customHeight="1" outlineLevel="1">
      <c r="A1685" s="4" t="s">
        <v>223</v>
      </c>
      <c r="B1685" s="195"/>
      <c r="C1685" s="196">
        <v>7</v>
      </c>
      <c r="D1685" s="196">
        <v>6</v>
      </c>
      <c r="E1685" s="196">
        <v>0</v>
      </c>
      <c r="F1685" s="197">
        <v>10000</v>
      </c>
      <c r="G1685" s="197">
        <v>103255.83</v>
      </c>
      <c r="H1685" s="198">
        <v>0</v>
      </c>
    </row>
    <row r="1686" spans="1:8" ht="18" hidden="1" customHeight="1" outlineLevel="1">
      <c r="A1686" s="4" t="s">
        <v>224</v>
      </c>
      <c r="B1686" s="195"/>
      <c r="C1686" s="196">
        <v>0</v>
      </c>
      <c r="D1686" s="196">
        <v>0</v>
      </c>
      <c r="E1686" s="196">
        <v>0</v>
      </c>
      <c r="F1686" s="197">
        <v>0</v>
      </c>
      <c r="G1686" s="197">
        <v>0</v>
      </c>
      <c r="H1686" s="198">
        <v>0</v>
      </c>
    </row>
    <row r="1687" spans="1:8" ht="18" hidden="1" customHeight="1" outlineLevel="1">
      <c r="A1687" s="4" t="s">
        <v>225</v>
      </c>
      <c r="B1687" s="195"/>
      <c r="C1687" s="196">
        <v>0</v>
      </c>
      <c r="D1687" s="196">
        <v>0</v>
      </c>
      <c r="E1687" s="196">
        <v>0</v>
      </c>
      <c r="F1687" s="197">
        <v>0</v>
      </c>
      <c r="G1687" s="197">
        <v>0</v>
      </c>
      <c r="H1687" s="198">
        <v>0</v>
      </c>
    </row>
    <row r="1688" spans="1:8" ht="18" customHeight="1" collapsed="1">
      <c r="A1688" s="4"/>
      <c r="B1688" s="195" t="s">
        <v>417</v>
      </c>
      <c r="C1688" s="199">
        <f t="shared" ref="C1688:H1688" si="66">SUM(C1664:C1687)</f>
        <v>44</v>
      </c>
      <c r="D1688" s="199">
        <f t="shared" si="66"/>
        <v>60</v>
      </c>
      <c r="E1688" s="199">
        <f t="shared" si="66"/>
        <v>0</v>
      </c>
      <c r="F1688" s="200">
        <f t="shared" si="66"/>
        <v>401537.89</v>
      </c>
      <c r="G1688" s="200">
        <f t="shared" si="66"/>
        <v>552692.52</v>
      </c>
      <c r="H1688" s="201">
        <f t="shared" si="66"/>
        <v>-3350</v>
      </c>
    </row>
    <row r="1689" spans="1:8" ht="18" customHeight="1">
      <c r="B1689" s="203" t="s">
        <v>418</v>
      </c>
      <c r="C1689" s="204"/>
      <c r="D1689" s="204"/>
      <c r="E1689" s="204"/>
      <c r="F1689" s="193"/>
      <c r="G1689" s="193"/>
      <c r="H1689" s="194"/>
    </row>
    <row r="1690" spans="1:8" ht="18" hidden="1" customHeight="1" outlineLevel="1">
      <c r="A1690" s="4" t="s">
        <v>272</v>
      </c>
      <c r="B1690" s="195"/>
      <c r="C1690" s="196">
        <v>0</v>
      </c>
      <c r="D1690" s="196">
        <v>0</v>
      </c>
      <c r="E1690" s="196">
        <v>0</v>
      </c>
      <c r="F1690" s="197">
        <v>0</v>
      </c>
      <c r="G1690" s="197">
        <v>0</v>
      </c>
      <c r="H1690" s="198">
        <v>0</v>
      </c>
    </row>
    <row r="1691" spans="1:8" ht="18" hidden="1" customHeight="1" outlineLevel="1">
      <c r="A1691" s="4" t="s">
        <v>203</v>
      </c>
      <c r="B1691" s="195"/>
      <c r="C1691" s="196">
        <v>1</v>
      </c>
      <c r="D1691" s="196">
        <v>4</v>
      </c>
      <c r="E1691" s="196">
        <v>0</v>
      </c>
      <c r="F1691" s="197">
        <v>10000</v>
      </c>
      <c r="G1691" s="197">
        <v>-2074.1300000000006</v>
      </c>
      <c r="H1691" s="198">
        <v>0</v>
      </c>
    </row>
    <row r="1692" spans="1:8" ht="18" hidden="1" customHeight="1" outlineLevel="1">
      <c r="A1692" s="4" t="s">
        <v>204</v>
      </c>
      <c r="B1692" s="195"/>
      <c r="C1692" s="196">
        <v>0</v>
      </c>
      <c r="D1692" s="196">
        <v>0</v>
      </c>
      <c r="E1692" s="196">
        <v>0</v>
      </c>
      <c r="F1692" s="197">
        <v>0</v>
      </c>
      <c r="G1692" s="197">
        <v>0</v>
      </c>
      <c r="H1692" s="198">
        <v>0</v>
      </c>
    </row>
    <row r="1693" spans="1:8" ht="18" hidden="1" customHeight="1" outlineLevel="1">
      <c r="A1693" s="4" t="s">
        <v>205</v>
      </c>
      <c r="B1693" s="195"/>
      <c r="C1693" s="196">
        <v>0</v>
      </c>
      <c r="D1693" s="196">
        <v>0</v>
      </c>
      <c r="E1693" s="196">
        <v>0</v>
      </c>
      <c r="F1693" s="197">
        <v>0</v>
      </c>
      <c r="G1693" s="197">
        <v>0</v>
      </c>
      <c r="H1693" s="198">
        <v>0</v>
      </c>
    </row>
    <row r="1694" spans="1:8" ht="18" hidden="1" customHeight="1" outlineLevel="1">
      <c r="A1694" s="4" t="s">
        <v>206</v>
      </c>
      <c r="B1694" s="195"/>
      <c r="C1694" s="196">
        <v>0</v>
      </c>
      <c r="D1694" s="196">
        <v>0</v>
      </c>
      <c r="E1694" s="196">
        <v>0</v>
      </c>
      <c r="F1694" s="197">
        <v>0</v>
      </c>
      <c r="G1694" s="197">
        <v>0</v>
      </c>
      <c r="H1694" s="198">
        <v>0</v>
      </c>
    </row>
    <row r="1695" spans="1:8" ht="18" hidden="1" customHeight="1" outlineLevel="1">
      <c r="A1695" s="4" t="s">
        <v>207</v>
      </c>
      <c r="B1695" s="195"/>
      <c r="C1695" s="196">
        <v>0</v>
      </c>
      <c r="D1695" s="196">
        <v>0</v>
      </c>
      <c r="E1695" s="196">
        <v>0</v>
      </c>
      <c r="F1695" s="197">
        <v>0</v>
      </c>
      <c r="G1695" s="197">
        <v>0</v>
      </c>
      <c r="H1695" s="198">
        <v>0</v>
      </c>
    </row>
    <row r="1696" spans="1:8" ht="18" hidden="1" customHeight="1" outlineLevel="1">
      <c r="A1696" s="4" t="s">
        <v>208</v>
      </c>
      <c r="B1696" s="195"/>
      <c r="C1696" s="196">
        <v>0</v>
      </c>
      <c r="D1696" s="196">
        <v>2</v>
      </c>
      <c r="E1696" s="196">
        <v>0</v>
      </c>
      <c r="F1696" s="197">
        <v>0</v>
      </c>
      <c r="G1696" s="197">
        <v>-32622.629999999997</v>
      </c>
      <c r="H1696" s="198">
        <v>0</v>
      </c>
    </row>
    <row r="1697" spans="1:8" ht="18" hidden="1" customHeight="1" outlineLevel="1">
      <c r="A1697" s="4" t="s">
        <v>209</v>
      </c>
      <c r="B1697" s="195"/>
      <c r="C1697" s="196">
        <v>1</v>
      </c>
      <c r="D1697" s="196">
        <v>0</v>
      </c>
      <c r="E1697" s="196">
        <v>0</v>
      </c>
      <c r="F1697" s="197">
        <v>0</v>
      </c>
      <c r="G1697" s="197">
        <v>0</v>
      </c>
      <c r="H1697" s="198">
        <v>0</v>
      </c>
    </row>
    <row r="1698" spans="1:8" ht="18" hidden="1" customHeight="1" outlineLevel="1">
      <c r="A1698" s="4" t="s">
        <v>210</v>
      </c>
      <c r="B1698" s="195"/>
      <c r="C1698" s="196">
        <v>0</v>
      </c>
      <c r="D1698" s="196">
        <v>0</v>
      </c>
      <c r="E1698" s="196">
        <v>0</v>
      </c>
      <c r="F1698" s="197">
        <v>0</v>
      </c>
      <c r="G1698" s="197">
        <v>0</v>
      </c>
      <c r="H1698" s="198">
        <v>0</v>
      </c>
    </row>
    <row r="1699" spans="1:8" ht="18" hidden="1" customHeight="1" outlineLevel="1">
      <c r="A1699" s="4" t="s">
        <v>211</v>
      </c>
      <c r="B1699" s="195"/>
      <c r="C1699" s="196">
        <v>1</v>
      </c>
      <c r="D1699" s="196">
        <v>4</v>
      </c>
      <c r="E1699" s="196">
        <v>0</v>
      </c>
      <c r="F1699" s="197">
        <v>28761.53</v>
      </c>
      <c r="G1699" s="197">
        <v>4559.41</v>
      </c>
      <c r="H1699" s="198">
        <v>0</v>
      </c>
    </row>
    <row r="1700" spans="1:8" ht="18" hidden="1" customHeight="1" outlineLevel="1">
      <c r="A1700" s="4" t="s">
        <v>212</v>
      </c>
      <c r="B1700" s="195"/>
      <c r="C1700" s="196">
        <v>4</v>
      </c>
      <c r="D1700" s="196">
        <v>1</v>
      </c>
      <c r="E1700" s="196">
        <v>0</v>
      </c>
      <c r="F1700" s="197">
        <v>9000</v>
      </c>
      <c r="G1700" s="197">
        <v>33048</v>
      </c>
      <c r="H1700" s="198">
        <v>0</v>
      </c>
    </row>
    <row r="1701" spans="1:8" ht="18" hidden="1" customHeight="1" outlineLevel="1">
      <c r="A1701" s="4" t="s">
        <v>213</v>
      </c>
      <c r="B1701" s="195"/>
      <c r="C1701" s="196">
        <v>14</v>
      </c>
      <c r="D1701" s="196">
        <v>6</v>
      </c>
      <c r="E1701" s="196">
        <v>0</v>
      </c>
      <c r="F1701" s="197">
        <v>272500</v>
      </c>
      <c r="G1701" s="197">
        <v>193864.56000000003</v>
      </c>
      <c r="H1701" s="198">
        <v>0</v>
      </c>
    </row>
    <row r="1702" spans="1:8" ht="18" hidden="1" customHeight="1" outlineLevel="1">
      <c r="A1702" s="4" t="s">
        <v>214</v>
      </c>
      <c r="B1702" s="195"/>
      <c r="C1702" s="196">
        <v>0</v>
      </c>
      <c r="D1702" s="196">
        <v>0</v>
      </c>
      <c r="E1702" s="196">
        <v>0</v>
      </c>
      <c r="F1702" s="197">
        <v>0</v>
      </c>
      <c r="G1702" s="197">
        <v>0</v>
      </c>
      <c r="H1702" s="198">
        <v>0</v>
      </c>
    </row>
    <row r="1703" spans="1:8" ht="18" hidden="1" customHeight="1" outlineLevel="1">
      <c r="A1703" s="4" t="s">
        <v>348</v>
      </c>
      <c r="B1703" s="195"/>
      <c r="C1703" s="196">
        <v>0</v>
      </c>
      <c r="D1703" s="196">
        <v>0</v>
      </c>
      <c r="E1703" s="196">
        <v>0</v>
      </c>
      <c r="F1703" s="197">
        <v>0</v>
      </c>
      <c r="G1703" s="197">
        <v>0</v>
      </c>
      <c r="H1703" s="198">
        <v>0</v>
      </c>
    </row>
    <row r="1704" spans="1:8" ht="18" hidden="1" customHeight="1" outlineLevel="1">
      <c r="A1704" s="4" t="s">
        <v>216</v>
      </c>
      <c r="B1704" s="195"/>
      <c r="C1704" s="196">
        <v>0</v>
      </c>
      <c r="D1704" s="196">
        <v>0</v>
      </c>
      <c r="E1704" s="196">
        <v>0</v>
      </c>
      <c r="F1704" s="197">
        <v>0</v>
      </c>
      <c r="G1704" s="197">
        <v>0</v>
      </c>
      <c r="H1704" s="198">
        <v>0</v>
      </c>
    </row>
    <row r="1705" spans="1:8" ht="18" hidden="1" customHeight="1" outlineLevel="1">
      <c r="A1705" s="4" t="s">
        <v>217</v>
      </c>
      <c r="B1705" s="195"/>
      <c r="C1705" s="196">
        <v>1</v>
      </c>
      <c r="D1705" s="196">
        <v>1</v>
      </c>
      <c r="E1705" s="196">
        <v>0</v>
      </c>
      <c r="F1705" s="197">
        <v>0</v>
      </c>
      <c r="G1705" s="197">
        <v>8000</v>
      </c>
      <c r="H1705" s="198">
        <v>0</v>
      </c>
    </row>
    <row r="1706" spans="1:8" ht="18" hidden="1" customHeight="1" outlineLevel="1">
      <c r="A1706" s="4" t="s">
        <v>218</v>
      </c>
      <c r="B1706" s="195"/>
      <c r="C1706" s="196">
        <v>0</v>
      </c>
      <c r="D1706" s="196">
        <v>0</v>
      </c>
      <c r="E1706" s="196">
        <v>0</v>
      </c>
      <c r="F1706" s="197">
        <v>0</v>
      </c>
      <c r="G1706" s="197">
        <v>0</v>
      </c>
      <c r="H1706" s="198">
        <v>0</v>
      </c>
    </row>
    <row r="1707" spans="1:8" ht="18" hidden="1" customHeight="1" outlineLevel="1">
      <c r="A1707" s="4" t="s">
        <v>219</v>
      </c>
      <c r="B1707" s="195"/>
      <c r="C1707" s="196">
        <v>0</v>
      </c>
      <c r="D1707" s="196">
        <v>0</v>
      </c>
      <c r="E1707" s="196">
        <v>0</v>
      </c>
      <c r="F1707" s="197">
        <v>0</v>
      </c>
      <c r="G1707" s="197">
        <v>0</v>
      </c>
      <c r="H1707" s="198">
        <v>0</v>
      </c>
    </row>
    <row r="1708" spans="1:8" ht="18" hidden="1" customHeight="1" outlineLevel="1">
      <c r="A1708" s="4" t="s">
        <v>220</v>
      </c>
      <c r="B1708" s="195"/>
      <c r="C1708" s="196">
        <v>0</v>
      </c>
      <c r="D1708" s="196">
        <v>0</v>
      </c>
      <c r="E1708" s="196">
        <v>0</v>
      </c>
      <c r="F1708" s="197">
        <v>0</v>
      </c>
      <c r="G1708" s="197">
        <v>0</v>
      </c>
      <c r="H1708" s="198">
        <v>0</v>
      </c>
    </row>
    <row r="1709" spans="1:8" ht="18" hidden="1" customHeight="1" outlineLevel="1">
      <c r="A1709" s="4" t="s">
        <v>349</v>
      </c>
      <c r="B1709" s="195"/>
      <c r="C1709" s="196">
        <v>0</v>
      </c>
      <c r="D1709" s="196">
        <v>0</v>
      </c>
      <c r="E1709" s="196">
        <v>0</v>
      </c>
      <c r="F1709" s="197">
        <v>0</v>
      </c>
      <c r="G1709" s="197">
        <v>0</v>
      </c>
      <c r="H1709" s="198">
        <v>0</v>
      </c>
    </row>
    <row r="1710" spans="1:8" ht="18" hidden="1" customHeight="1" outlineLevel="1">
      <c r="A1710" s="4" t="s">
        <v>222</v>
      </c>
      <c r="B1710" s="195"/>
      <c r="C1710" s="196">
        <v>4</v>
      </c>
      <c r="D1710" s="196">
        <v>1</v>
      </c>
      <c r="E1710" s="196">
        <v>0</v>
      </c>
      <c r="F1710" s="197">
        <v>419915</v>
      </c>
      <c r="G1710" s="197">
        <v>65188</v>
      </c>
      <c r="H1710" s="198">
        <v>22593</v>
      </c>
    </row>
    <row r="1711" spans="1:8" ht="18" hidden="1" customHeight="1" outlineLevel="1">
      <c r="A1711" s="4" t="s">
        <v>223</v>
      </c>
      <c r="B1711" s="195"/>
      <c r="C1711" s="196">
        <v>0</v>
      </c>
      <c r="D1711" s="196">
        <v>0</v>
      </c>
      <c r="E1711" s="196">
        <v>0</v>
      </c>
      <c r="F1711" s="197">
        <v>0</v>
      </c>
      <c r="G1711" s="197">
        <v>0</v>
      </c>
      <c r="H1711" s="198">
        <v>0</v>
      </c>
    </row>
    <row r="1712" spans="1:8" ht="18" hidden="1" customHeight="1" outlineLevel="1">
      <c r="A1712" s="4" t="s">
        <v>224</v>
      </c>
      <c r="B1712" s="195"/>
      <c r="C1712" s="196">
        <v>0</v>
      </c>
      <c r="D1712" s="196">
        <v>0</v>
      </c>
      <c r="E1712" s="196">
        <v>0</v>
      </c>
      <c r="F1712" s="197">
        <v>0</v>
      </c>
      <c r="G1712" s="197">
        <v>0</v>
      </c>
      <c r="H1712" s="198">
        <v>0</v>
      </c>
    </row>
    <row r="1713" spans="1:8" ht="18" hidden="1" customHeight="1" outlineLevel="1">
      <c r="A1713" s="4" t="s">
        <v>225</v>
      </c>
      <c r="B1713" s="195"/>
      <c r="C1713" s="196">
        <v>54</v>
      </c>
      <c r="D1713" s="196">
        <v>48</v>
      </c>
      <c r="E1713" s="196">
        <v>6</v>
      </c>
      <c r="F1713" s="197">
        <v>149721</v>
      </c>
      <c r="G1713" s="197">
        <v>343630</v>
      </c>
      <c r="H1713" s="198">
        <v>0</v>
      </c>
    </row>
    <row r="1714" spans="1:8" ht="18" customHeight="1" collapsed="1">
      <c r="A1714" s="4"/>
      <c r="B1714" s="195" t="s">
        <v>419</v>
      </c>
      <c r="C1714" s="199">
        <f t="shared" ref="C1714:H1714" si="67">SUM(C1690:C1713)</f>
        <v>80</v>
      </c>
      <c r="D1714" s="199">
        <f t="shared" si="67"/>
        <v>67</v>
      </c>
      <c r="E1714" s="199">
        <f t="shared" si="67"/>
        <v>6</v>
      </c>
      <c r="F1714" s="200">
        <f t="shared" si="67"/>
        <v>889897.53</v>
      </c>
      <c r="G1714" s="200">
        <f t="shared" si="67"/>
        <v>613593.21</v>
      </c>
      <c r="H1714" s="201">
        <f t="shared" si="67"/>
        <v>22593</v>
      </c>
    </row>
    <row r="1715" spans="1:8" ht="18" hidden="1" customHeight="1" outlineLevel="1">
      <c r="A1715" s="4" t="s">
        <v>272</v>
      </c>
      <c r="B1715" s="195"/>
      <c r="C1715" s="196">
        <v>0</v>
      </c>
      <c r="D1715" s="196">
        <v>0</v>
      </c>
      <c r="E1715" s="196">
        <v>0</v>
      </c>
      <c r="F1715" s="197">
        <v>0</v>
      </c>
      <c r="G1715" s="197">
        <v>0</v>
      </c>
      <c r="H1715" s="198">
        <v>0</v>
      </c>
    </row>
    <row r="1716" spans="1:8" ht="18" hidden="1" customHeight="1" outlineLevel="1">
      <c r="A1716" s="4" t="s">
        <v>203</v>
      </c>
      <c r="B1716" s="195"/>
      <c r="C1716" s="196">
        <v>3</v>
      </c>
      <c r="D1716" s="196">
        <v>2</v>
      </c>
      <c r="E1716" s="196">
        <v>0</v>
      </c>
      <c r="F1716" s="197">
        <v>0</v>
      </c>
      <c r="G1716" s="197">
        <v>7025.5</v>
      </c>
      <c r="H1716" s="198">
        <v>0</v>
      </c>
    </row>
    <row r="1717" spans="1:8" ht="18" hidden="1" customHeight="1" outlineLevel="1">
      <c r="A1717" s="4" t="s">
        <v>204</v>
      </c>
      <c r="B1717" s="195"/>
      <c r="C1717" s="196">
        <v>8</v>
      </c>
      <c r="D1717" s="196">
        <v>8</v>
      </c>
      <c r="E1717" s="196">
        <v>0</v>
      </c>
      <c r="F1717" s="197">
        <v>0</v>
      </c>
      <c r="G1717" s="197">
        <v>5551.68</v>
      </c>
      <c r="H1717" s="198">
        <v>0</v>
      </c>
    </row>
    <row r="1718" spans="1:8" ht="18" hidden="1" customHeight="1" outlineLevel="1">
      <c r="A1718" s="4" t="s">
        <v>205</v>
      </c>
      <c r="B1718" s="195"/>
      <c r="C1718" s="196">
        <v>0</v>
      </c>
      <c r="D1718" s="196">
        <v>0</v>
      </c>
      <c r="E1718" s="196">
        <v>0</v>
      </c>
      <c r="F1718" s="197">
        <v>0</v>
      </c>
      <c r="G1718" s="197">
        <v>0</v>
      </c>
      <c r="H1718" s="198">
        <v>0</v>
      </c>
    </row>
    <row r="1719" spans="1:8" ht="18" hidden="1" customHeight="1" outlineLevel="1">
      <c r="A1719" s="4" t="s">
        <v>206</v>
      </c>
      <c r="B1719" s="195"/>
      <c r="C1719" s="196">
        <v>0</v>
      </c>
      <c r="D1719" s="196">
        <v>0</v>
      </c>
      <c r="E1719" s="196">
        <v>0</v>
      </c>
      <c r="F1719" s="197">
        <v>0</v>
      </c>
      <c r="G1719" s="197">
        <v>0</v>
      </c>
      <c r="H1719" s="198">
        <v>0</v>
      </c>
    </row>
    <row r="1720" spans="1:8" ht="18" hidden="1" customHeight="1" outlineLevel="1">
      <c r="A1720" s="4" t="s">
        <v>207</v>
      </c>
      <c r="B1720" s="195"/>
      <c r="C1720" s="196">
        <v>0</v>
      </c>
      <c r="D1720" s="196">
        <v>0</v>
      </c>
      <c r="E1720" s="196">
        <v>0</v>
      </c>
      <c r="F1720" s="197">
        <v>0</v>
      </c>
      <c r="G1720" s="197">
        <v>0</v>
      </c>
      <c r="H1720" s="198">
        <v>0</v>
      </c>
    </row>
    <row r="1721" spans="1:8" ht="18" hidden="1" customHeight="1" outlineLevel="1">
      <c r="A1721" s="4" t="s">
        <v>208</v>
      </c>
      <c r="B1721" s="195"/>
      <c r="C1721" s="196">
        <v>1</v>
      </c>
      <c r="D1721" s="196">
        <v>2</v>
      </c>
      <c r="E1721" s="196">
        <v>0</v>
      </c>
      <c r="F1721" s="197">
        <v>25000</v>
      </c>
      <c r="G1721" s="197">
        <v>783</v>
      </c>
      <c r="H1721" s="198">
        <v>0</v>
      </c>
    </row>
    <row r="1722" spans="1:8" ht="18" hidden="1" customHeight="1" outlineLevel="1">
      <c r="A1722" s="4" t="s">
        <v>209</v>
      </c>
      <c r="B1722" s="195"/>
      <c r="C1722" s="196">
        <v>0</v>
      </c>
      <c r="D1722" s="196">
        <v>0</v>
      </c>
      <c r="E1722" s="196">
        <v>0</v>
      </c>
      <c r="F1722" s="197">
        <v>0</v>
      </c>
      <c r="G1722" s="197">
        <v>0</v>
      </c>
      <c r="H1722" s="198">
        <v>0</v>
      </c>
    </row>
    <row r="1723" spans="1:8" ht="18" hidden="1" customHeight="1" outlineLevel="1">
      <c r="A1723" s="4" t="s">
        <v>210</v>
      </c>
      <c r="B1723" s="195"/>
      <c r="C1723" s="196">
        <v>0</v>
      </c>
      <c r="D1723" s="196">
        <v>0</v>
      </c>
      <c r="E1723" s="196">
        <v>0</v>
      </c>
      <c r="F1723" s="197">
        <v>0</v>
      </c>
      <c r="G1723" s="197">
        <v>0</v>
      </c>
      <c r="H1723" s="198">
        <v>0</v>
      </c>
    </row>
    <row r="1724" spans="1:8" ht="18" hidden="1" customHeight="1" outlineLevel="1">
      <c r="A1724" s="4" t="s">
        <v>211</v>
      </c>
      <c r="B1724" s="195"/>
      <c r="C1724" s="196">
        <v>6</v>
      </c>
      <c r="D1724" s="196">
        <v>4</v>
      </c>
      <c r="E1724" s="196">
        <v>0</v>
      </c>
      <c r="F1724" s="197">
        <v>24126.59</v>
      </c>
      <c r="G1724" s="197">
        <v>-285.48</v>
      </c>
      <c r="H1724" s="198">
        <v>0</v>
      </c>
    </row>
    <row r="1725" spans="1:8" ht="18" hidden="1" customHeight="1" outlineLevel="1">
      <c r="A1725" s="4" t="s">
        <v>212</v>
      </c>
      <c r="B1725" s="195"/>
      <c r="C1725" s="196">
        <v>4</v>
      </c>
      <c r="D1725" s="196">
        <v>3</v>
      </c>
      <c r="E1725" s="196">
        <v>0</v>
      </c>
      <c r="F1725" s="197">
        <v>437224</v>
      </c>
      <c r="G1725" s="197">
        <v>1000</v>
      </c>
      <c r="H1725" s="198">
        <v>0</v>
      </c>
    </row>
    <row r="1726" spans="1:8" ht="18" hidden="1" customHeight="1" outlineLevel="1">
      <c r="A1726" s="4" t="s">
        <v>213</v>
      </c>
      <c r="B1726" s="195"/>
      <c r="C1726" s="196">
        <v>17</v>
      </c>
      <c r="D1726" s="196">
        <v>13</v>
      </c>
      <c r="E1726" s="196">
        <v>0</v>
      </c>
      <c r="F1726" s="197">
        <v>367052.47</v>
      </c>
      <c r="G1726" s="197">
        <v>95864.66</v>
      </c>
      <c r="H1726" s="198">
        <v>0</v>
      </c>
    </row>
    <row r="1727" spans="1:8" ht="18" hidden="1" customHeight="1" outlineLevel="1">
      <c r="A1727" s="4" t="s">
        <v>214</v>
      </c>
      <c r="B1727" s="195"/>
      <c r="C1727" s="196">
        <v>1</v>
      </c>
      <c r="D1727" s="196">
        <v>0</v>
      </c>
      <c r="E1727" s="196">
        <v>0</v>
      </c>
      <c r="F1727" s="197">
        <v>0</v>
      </c>
      <c r="G1727" s="197">
        <v>0</v>
      </c>
      <c r="H1727" s="198">
        <v>0</v>
      </c>
    </row>
    <row r="1728" spans="1:8" ht="18" hidden="1" customHeight="1" outlineLevel="1">
      <c r="A1728" s="4" t="s">
        <v>348</v>
      </c>
      <c r="B1728" s="195"/>
      <c r="C1728" s="196">
        <v>0</v>
      </c>
      <c r="D1728" s="196">
        <v>0</v>
      </c>
      <c r="E1728" s="196">
        <v>0</v>
      </c>
      <c r="F1728" s="197">
        <v>0</v>
      </c>
      <c r="G1728" s="197">
        <v>0</v>
      </c>
      <c r="H1728" s="198">
        <v>0</v>
      </c>
    </row>
    <row r="1729" spans="1:8" ht="18" hidden="1" customHeight="1" outlineLevel="1">
      <c r="A1729" s="4" t="s">
        <v>216</v>
      </c>
      <c r="B1729" s="195"/>
      <c r="C1729" s="196">
        <v>0</v>
      </c>
      <c r="D1729" s="196">
        <v>0</v>
      </c>
      <c r="E1729" s="196">
        <v>0</v>
      </c>
      <c r="F1729" s="197">
        <v>0</v>
      </c>
      <c r="G1729" s="197">
        <v>0</v>
      </c>
      <c r="H1729" s="198">
        <v>0</v>
      </c>
    </row>
    <row r="1730" spans="1:8" ht="18" hidden="1" customHeight="1" outlineLevel="1">
      <c r="A1730" s="4" t="s">
        <v>217</v>
      </c>
      <c r="B1730" s="195"/>
      <c r="C1730" s="196">
        <v>0</v>
      </c>
      <c r="D1730" s="196">
        <v>0</v>
      </c>
      <c r="E1730" s="196">
        <v>0</v>
      </c>
      <c r="F1730" s="197">
        <v>0</v>
      </c>
      <c r="G1730" s="197">
        <v>0</v>
      </c>
      <c r="H1730" s="198">
        <v>0</v>
      </c>
    </row>
    <row r="1731" spans="1:8" ht="18" hidden="1" customHeight="1" outlineLevel="1">
      <c r="A1731" s="4" t="s">
        <v>218</v>
      </c>
      <c r="B1731" s="195"/>
      <c r="C1731" s="196">
        <v>0</v>
      </c>
      <c r="D1731" s="196">
        <v>0</v>
      </c>
      <c r="E1731" s="196">
        <v>0</v>
      </c>
      <c r="F1731" s="197">
        <v>0</v>
      </c>
      <c r="G1731" s="197">
        <v>0</v>
      </c>
      <c r="H1731" s="198">
        <v>0</v>
      </c>
    </row>
    <row r="1732" spans="1:8" ht="18" hidden="1" customHeight="1" outlineLevel="1">
      <c r="A1732" s="4" t="s">
        <v>219</v>
      </c>
      <c r="B1732" s="195"/>
      <c r="C1732" s="196">
        <v>1</v>
      </c>
      <c r="D1732" s="196">
        <v>0</v>
      </c>
      <c r="E1732" s="196">
        <v>0</v>
      </c>
      <c r="F1732" s="197">
        <v>0</v>
      </c>
      <c r="G1732" s="197">
        <v>0</v>
      </c>
      <c r="H1732" s="198">
        <v>-4017</v>
      </c>
    </row>
    <row r="1733" spans="1:8" ht="18" hidden="1" customHeight="1" outlineLevel="1">
      <c r="A1733" s="4" t="s">
        <v>220</v>
      </c>
      <c r="B1733" s="195"/>
      <c r="C1733" s="196">
        <v>0</v>
      </c>
      <c r="D1733" s="196">
        <v>0</v>
      </c>
      <c r="E1733" s="196">
        <v>0</v>
      </c>
      <c r="F1733" s="197">
        <v>0</v>
      </c>
      <c r="G1733" s="197">
        <v>0</v>
      </c>
      <c r="H1733" s="198">
        <v>0</v>
      </c>
    </row>
    <row r="1734" spans="1:8" ht="18" hidden="1" customHeight="1" outlineLevel="1">
      <c r="A1734" s="4" t="s">
        <v>349</v>
      </c>
      <c r="B1734" s="195"/>
      <c r="C1734" s="196">
        <v>0</v>
      </c>
      <c r="D1734" s="196">
        <v>0</v>
      </c>
      <c r="E1734" s="196">
        <v>0</v>
      </c>
      <c r="F1734" s="197">
        <v>0</v>
      </c>
      <c r="G1734" s="197">
        <v>0</v>
      </c>
      <c r="H1734" s="198">
        <v>0</v>
      </c>
    </row>
    <row r="1735" spans="1:8" ht="18" hidden="1" customHeight="1" outlineLevel="1">
      <c r="A1735" s="4" t="s">
        <v>222</v>
      </c>
      <c r="B1735" s="195"/>
      <c r="C1735" s="196">
        <v>1</v>
      </c>
      <c r="D1735" s="196">
        <v>1</v>
      </c>
      <c r="E1735" s="196">
        <v>0</v>
      </c>
      <c r="F1735" s="197">
        <v>50000</v>
      </c>
      <c r="G1735" s="197">
        <v>55506</v>
      </c>
      <c r="H1735" s="198">
        <v>0</v>
      </c>
    </row>
    <row r="1736" spans="1:8" ht="18" hidden="1" customHeight="1" outlineLevel="1">
      <c r="A1736" s="4" t="s">
        <v>223</v>
      </c>
      <c r="B1736" s="195"/>
      <c r="C1736" s="196">
        <v>1</v>
      </c>
      <c r="D1736" s="196">
        <v>0</v>
      </c>
      <c r="E1736" s="196">
        <v>1</v>
      </c>
      <c r="F1736" s="197">
        <v>0</v>
      </c>
      <c r="G1736" s="197">
        <v>0</v>
      </c>
      <c r="H1736" s="198">
        <v>0</v>
      </c>
    </row>
    <row r="1737" spans="1:8" ht="18" hidden="1" customHeight="1" outlineLevel="1">
      <c r="A1737" s="4" t="s">
        <v>224</v>
      </c>
      <c r="B1737" s="195"/>
      <c r="C1737" s="196">
        <v>23</v>
      </c>
      <c r="D1737" s="196">
        <v>3</v>
      </c>
      <c r="E1737" s="196">
        <v>0</v>
      </c>
      <c r="F1737" s="197">
        <v>887.32000000000278</v>
      </c>
      <c r="G1737" s="197">
        <v>117940.48</v>
      </c>
      <c r="H1737" s="198">
        <v>134799.53</v>
      </c>
    </row>
    <row r="1738" spans="1:8" ht="18" hidden="1" customHeight="1" outlineLevel="1">
      <c r="A1738" s="4" t="s">
        <v>225</v>
      </c>
      <c r="B1738" s="195"/>
      <c r="C1738" s="196">
        <v>0</v>
      </c>
      <c r="D1738" s="196">
        <v>0</v>
      </c>
      <c r="E1738" s="196">
        <v>0</v>
      </c>
      <c r="F1738" s="197">
        <v>0</v>
      </c>
      <c r="G1738" s="197">
        <v>0</v>
      </c>
      <c r="H1738" s="198">
        <v>0</v>
      </c>
    </row>
    <row r="1739" spans="1:8" ht="18" customHeight="1" collapsed="1">
      <c r="A1739" s="4"/>
      <c r="B1739" s="195" t="s">
        <v>420</v>
      </c>
      <c r="C1739" s="199">
        <f t="shared" ref="C1739:H1739" si="68">SUM(C1715:C1738)</f>
        <v>66</v>
      </c>
      <c r="D1739" s="199">
        <f t="shared" si="68"/>
        <v>36</v>
      </c>
      <c r="E1739" s="199">
        <f t="shared" si="68"/>
        <v>1</v>
      </c>
      <c r="F1739" s="200">
        <f t="shared" si="68"/>
        <v>904290.37999999989</v>
      </c>
      <c r="G1739" s="200">
        <f t="shared" si="68"/>
        <v>283385.83999999997</v>
      </c>
      <c r="H1739" s="201">
        <f t="shared" si="68"/>
        <v>130782.53</v>
      </c>
    </row>
    <row r="1740" spans="1:8" ht="18" hidden="1" customHeight="1" outlineLevel="1">
      <c r="A1740" s="4" t="s">
        <v>272</v>
      </c>
      <c r="B1740" s="195"/>
      <c r="C1740" s="196">
        <v>0</v>
      </c>
      <c r="D1740" s="196">
        <v>0</v>
      </c>
      <c r="E1740" s="196">
        <v>0</v>
      </c>
      <c r="F1740" s="197">
        <v>0</v>
      </c>
      <c r="G1740" s="197">
        <v>0</v>
      </c>
      <c r="H1740" s="198">
        <v>0</v>
      </c>
    </row>
    <row r="1741" spans="1:8" ht="18" hidden="1" customHeight="1" outlineLevel="1">
      <c r="A1741" s="4" t="s">
        <v>203</v>
      </c>
      <c r="B1741" s="195"/>
      <c r="C1741" s="196">
        <v>2</v>
      </c>
      <c r="D1741" s="196">
        <v>4</v>
      </c>
      <c r="E1741" s="196">
        <v>0</v>
      </c>
      <c r="F1741" s="197">
        <v>-4341.16</v>
      </c>
      <c r="G1741" s="197">
        <v>2069.71</v>
      </c>
      <c r="H1741" s="198">
        <v>0</v>
      </c>
    </row>
    <row r="1742" spans="1:8" ht="18" hidden="1" customHeight="1" outlineLevel="1">
      <c r="A1742" s="4" t="s">
        <v>204</v>
      </c>
      <c r="B1742" s="195"/>
      <c r="C1742" s="196">
        <v>0</v>
      </c>
      <c r="D1742" s="196">
        <v>0</v>
      </c>
      <c r="E1742" s="196">
        <v>0</v>
      </c>
      <c r="F1742" s="197">
        <v>0</v>
      </c>
      <c r="G1742" s="197">
        <v>0</v>
      </c>
      <c r="H1742" s="198">
        <v>0</v>
      </c>
    </row>
    <row r="1743" spans="1:8" ht="18" hidden="1" customHeight="1" outlineLevel="1">
      <c r="A1743" s="4" t="s">
        <v>205</v>
      </c>
      <c r="B1743" s="195"/>
      <c r="C1743" s="196">
        <v>0</v>
      </c>
      <c r="D1743" s="196">
        <v>0</v>
      </c>
      <c r="E1743" s="196">
        <v>0</v>
      </c>
      <c r="F1743" s="197">
        <v>0</v>
      </c>
      <c r="G1743" s="197">
        <v>0</v>
      </c>
      <c r="H1743" s="198">
        <v>0</v>
      </c>
    </row>
    <row r="1744" spans="1:8" ht="18" hidden="1" customHeight="1" outlineLevel="1">
      <c r="A1744" s="4" t="s">
        <v>206</v>
      </c>
      <c r="B1744" s="195"/>
      <c r="C1744" s="196">
        <v>0</v>
      </c>
      <c r="D1744" s="196">
        <v>0</v>
      </c>
      <c r="E1744" s="196">
        <v>0</v>
      </c>
      <c r="F1744" s="197">
        <v>0</v>
      </c>
      <c r="G1744" s="197">
        <v>0</v>
      </c>
      <c r="H1744" s="198">
        <v>0</v>
      </c>
    </row>
    <row r="1745" spans="1:8" ht="18" hidden="1" customHeight="1" outlineLevel="1">
      <c r="A1745" s="4" t="s">
        <v>207</v>
      </c>
      <c r="B1745" s="195"/>
      <c r="C1745" s="196">
        <v>0</v>
      </c>
      <c r="D1745" s="196">
        <v>0</v>
      </c>
      <c r="E1745" s="196">
        <v>0</v>
      </c>
      <c r="F1745" s="197">
        <v>0</v>
      </c>
      <c r="G1745" s="197">
        <v>0</v>
      </c>
      <c r="H1745" s="198">
        <v>0</v>
      </c>
    </row>
    <row r="1746" spans="1:8" ht="18" hidden="1" customHeight="1" outlineLevel="1">
      <c r="A1746" s="4" t="s">
        <v>208</v>
      </c>
      <c r="B1746" s="195"/>
      <c r="C1746" s="196">
        <v>0</v>
      </c>
      <c r="D1746" s="196">
        <v>3</v>
      </c>
      <c r="E1746" s="196">
        <v>0</v>
      </c>
      <c r="F1746" s="197">
        <v>25000</v>
      </c>
      <c r="G1746" s="197">
        <v>-11243.89</v>
      </c>
      <c r="H1746" s="198">
        <v>0</v>
      </c>
    </row>
    <row r="1747" spans="1:8" ht="18" hidden="1" customHeight="1" outlineLevel="1">
      <c r="A1747" s="4" t="s">
        <v>209</v>
      </c>
      <c r="B1747" s="195"/>
      <c r="C1747" s="196">
        <v>0</v>
      </c>
      <c r="D1747" s="196">
        <v>1</v>
      </c>
      <c r="E1747" s="196">
        <v>0</v>
      </c>
      <c r="F1747" s="197">
        <v>0</v>
      </c>
      <c r="G1747" s="197">
        <v>-3036.8500000000004</v>
      </c>
      <c r="H1747" s="198">
        <v>0</v>
      </c>
    </row>
    <row r="1748" spans="1:8" ht="18" hidden="1" customHeight="1" outlineLevel="1">
      <c r="A1748" s="4" t="s">
        <v>210</v>
      </c>
      <c r="B1748" s="195"/>
      <c r="C1748" s="196">
        <v>0</v>
      </c>
      <c r="D1748" s="196">
        <v>0</v>
      </c>
      <c r="E1748" s="196">
        <v>0</v>
      </c>
      <c r="F1748" s="197">
        <v>0</v>
      </c>
      <c r="G1748" s="197">
        <v>0</v>
      </c>
      <c r="H1748" s="198">
        <v>0</v>
      </c>
    </row>
    <row r="1749" spans="1:8" ht="18" hidden="1" customHeight="1" outlineLevel="1">
      <c r="A1749" s="4" t="s">
        <v>211</v>
      </c>
      <c r="B1749" s="195"/>
      <c r="C1749" s="196">
        <v>6</v>
      </c>
      <c r="D1749" s="196">
        <v>6</v>
      </c>
      <c r="E1749" s="196">
        <v>0</v>
      </c>
      <c r="F1749" s="197">
        <v>14010.73</v>
      </c>
      <c r="G1749" s="197">
        <v>15237</v>
      </c>
      <c r="H1749" s="198">
        <v>0</v>
      </c>
    </row>
    <row r="1750" spans="1:8" ht="18" hidden="1" customHeight="1" outlineLevel="1">
      <c r="A1750" s="4" t="s">
        <v>212</v>
      </c>
      <c r="B1750" s="195"/>
      <c r="C1750" s="196">
        <v>25</v>
      </c>
      <c r="D1750" s="196">
        <v>5</v>
      </c>
      <c r="E1750" s="196">
        <v>0</v>
      </c>
      <c r="F1750" s="197">
        <v>329410</v>
      </c>
      <c r="G1750" s="197">
        <v>33423</v>
      </c>
      <c r="H1750" s="198">
        <v>0</v>
      </c>
    </row>
    <row r="1751" spans="1:8" ht="18" hidden="1" customHeight="1" outlineLevel="1">
      <c r="A1751" s="4" t="s">
        <v>213</v>
      </c>
      <c r="B1751" s="195"/>
      <c r="C1751" s="196">
        <v>143</v>
      </c>
      <c r="D1751" s="196">
        <v>23</v>
      </c>
      <c r="E1751" s="196">
        <v>0</v>
      </c>
      <c r="F1751" s="197">
        <v>946548.62000000011</v>
      </c>
      <c r="G1751" s="197">
        <v>200167.92</v>
      </c>
      <c r="H1751" s="198">
        <v>0</v>
      </c>
    </row>
    <row r="1752" spans="1:8" ht="18" hidden="1" customHeight="1" outlineLevel="1">
      <c r="A1752" s="4" t="s">
        <v>214</v>
      </c>
      <c r="B1752" s="195"/>
      <c r="C1752" s="196">
        <v>2</v>
      </c>
      <c r="D1752" s="196">
        <v>0</v>
      </c>
      <c r="E1752" s="196">
        <v>0</v>
      </c>
      <c r="F1752" s="197">
        <v>0</v>
      </c>
      <c r="G1752" s="197">
        <v>0</v>
      </c>
      <c r="H1752" s="198">
        <v>0</v>
      </c>
    </row>
    <row r="1753" spans="1:8" ht="18" hidden="1" customHeight="1" outlineLevel="1">
      <c r="A1753" s="4" t="s">
        <v>348</v>
      </c>
      <c r="B1753" s="195"/>
      <c r="C1753" s="196">
        <v>0</v>
      </c>
      <c r="D1753" s="196">
        <v>0</v>
      </c>
      <c r="E1753" s="196">
        <v>0</v>
      </c>
      <c r="F1753" s="197">
        <v>0</v>
      </c>
      <c r="G1753" s="197">
        <v>0</v>
      </c>
      <c r="H1753" s="198">
        <v>0</v>
      </c>
    </row>
    <row r="1754" spans="1:8" ht="18" hidden="1" customHeight="1" outlineLevel="1">
      <c r="A1754" s="4" t="s">
        <v>216</v>
      </c>
      <c r="B1754" s="195"/>
      <c r="C1754" s="196">
        <v>0</v>
      </c>
      <c r="D1754" s="196">
        <v>0</v>
      </c>
      <c r="E1754" s="196">
        <v>0</v>
      </c>
      <c r="F1754" s="197">
        <v>0</v>
      </c>
      <c r="G1754" s="197">
        <v>0</v>
      </c>
      <c r="H1754" s="198">
        <v>0</v>
      </c>
    </row>
    <row r="1755" spans="1:8" ht="18" hidden="1" customHeight="1" outlineLevel="1">
      <c r="A1755" s="4" t="s">
        <v>217</v>
      </c>
      <c r="B1755" s="195"/>
      <c r="C1755" s="196">
        <v>0</v>
      </c>
      <c r="D1755" s="196">
        <v>0</v>
      </c>
      <c r="E1755" s="196">
        <v>0</v>
      </c>
      <c r="F1755" s="197">
        <v>0</v>
      </c>
      <c r="G1755" s="197">
        <v>0</v>
      </c>
      <c r="H1755" s="198">
        <v>0</v>
      </c>
    </row>
    <row r="1756" spans="1:8" ht="18" hidden="1" customHeight="1" outlineLevel="1">
      <c r="A1756" s="4" t="s">
        <v>218</v>
      </c>
      <c r="B1756" s="195"/>
      <c r="C1756" s="196">
        <v>0</v>
      </c>
      <c r="D1756" s="196">
        <v>0</v>
      </c>
      <c r="E1756" s="196">
        <v>0</v>
      </c>
      <c r="F1756" s="197">
        <v>0</v>
      </c>
      <c r="G1756" s="197">
        <v>0</v>
      </c>
      <c r="H1756" s="198">
        <v>0</v>
      </c>
    </row>
    <row r="1757" spans="1:8" ht="18" hidden="1" customHeight="1" outlineLevel="1">
      <c r="A1757" s="4" t="s">
        <v>219</v>
      </c>
      <c r="B1757" s="195"/>
      <c r="C1757" s="196">
        <v>0</v>
      </c>
      <c r="D1757" s="196">
        <v>0</v>
      </c>
      <c r="E1757" s="196">
        <v>0</v>
      </c>
      <c r="F1757" s="197">
        <v>0</v>
      </c>
      <c r="G1757" s="197">
        <v>0</v>
      </c>
      <c r="H1757" s="198">
        <v>0</v>
      </c>
    </row>
    <row r="1758" spans="1:8" ht="18" hidden="1" customHeight="1" outlineLevel="1">
      <c r="A1758" s="4" t="s">
        <v>220</v>
      </c>
      <c r="B1758" s="195"/>
      <c r="C1758" s="196">
        <v>0</v>
      </c>
      <c r="D1758" s="196">
        <v>0</v>
      </c>
      <c r="E1758" s="196">
        <v>0</v>
      </c>
      <c r="F1758" s="197">
        <v>0</v>
      </c>
      <c r="G1758" s="197">
        <v>0</v>
      </c>
      <c r="H1758" s="198">
        <v>0</v>
      </c>
    </row>
    <row r="1759" spans="1:8" ht="18" hidden="1" customHeight="1" outlineLevel="1">
      <c r="A1759" s="4" t="s">
        <v>349</v>
      </c>
      <c r="B1759" s="195"/>
      <c r="C1759" s="196">
        <v>0</v>
      </c>
      <c r="D1759" s="196">
        <v>0</v>
      </c>
      <c r="E1759" s="196">
        <v>0</v>
      </c>
      <c r="F1759" s="197">
        <v>0</v>
      </c>
      <c r="G1759" s="197">
        <v>0</v>
      </c>
      <c r="H1759" s="198">
        <v>0</v>
      </c>
    </row>
    <row r="1760" spans="1:8" ht="18" hidden="1" customHeight="1" outlineLevel="1">
      <c r="A1760" s="4" t="s">
        <v>222</v>
      </c>
      <c r="B1760" s="195"/>
      <c r="C1760" s="196">
        <v>4</v>
      </c>
      <c r="D1760" s="196">
        <v>2</v>
      </c>
      <c r="E1760" s="196">
        <v>0</v>
      </c>
      <c r="F1760" s="197">
        <v>-4157</v>
      </c>
      <c r="G1760" s="197">
        <v>19404</v>
      </c>
      <c r="H1760" s="198">
        <v>51810</v>
      </c>
    </row>
    <row r="1761" spans="1:8" ht="18" hidden="1" customHeight="1" outlineLevel="1">
      <c r="A1761" s="4" t="s">
        <v>223</v>
      </c>
      <c r="B1761" s="195"/>
      <c r="C1761" s="196">
        <v>8</v>
      </c>
      <c r="D1761" s="196">
        <v>5</v>
      </c>
      <c r="E1761" s="196">
        <v>3</v>
      </c>
      <c r="F1761" s="197">
        <v>1000</v>
      </c>
      <c r="G1761" s="197">
        <v>149.62</v>
      </c>
      <c r="H1761" s="198">
        <v>0</v>
      </c>
    </row>
    <row r="1762" spans="1:8" ht="18" hidden="1" customHeight="1" outlineLevel="1">
      <c r="A1762" s="4" t="s">
        <v>224</v>
      </c>
      <c r="B1762" s="195"/>
      <c r="C1762" s="196">
        <v>0</v>
      </c>
      <c r="D1762" s="196">
        <v>0</v>
      </c>
      <c r="E1762" s="196">
        <v>0</v>
      </c>
      <c r="F1762" s="197">
        <v>0</v>
      </c>
      <c r="G1762" s="197">
        <v>0</v>
      </c>
      <c r="H1762" s="198">
        <v>0</v>
      </c>
    </row>
    <row r="1763" spans="1:8" ht="18" hidden="1" customHeight="1" outlineLevel="1">
      <c r="A1763" s="4" t="s">
        <v>225</v>
      </c>
      <c r="B1763" s="195"/>
      <c r="C1763" s="196">
        <v>1</v>
      </c>
      <c r="D1763" s="196">
        <v>1</v>
      </c>
      <c r="E1763" s="196">
        <v>0</v>
      </c>
      <c r="F1763" s="197">
        <v>-317398</v>
      </c>
      <c r="G1763" s="197">
        <v>27397</v>
      </c>
      <c r="H1763" s="198">
        <v>0</v>
      </c>
    </row>
    <row r="1764" spans="1:8" ht="18" customHeight="1" collapsed="1">
      <c r="A1764" s="4"/>
      <c r="B1764" s="195" t="s">
        <v>421</v>
      </c>
      <c r="C1764" s="199">
        <f t="shared" ref="C1764:H1764" si="69">SUM(C1740:C1763)</f>
        <v>191</v>
      </c>
      <c r="D1764" s="199">
        <f t="shared" si="69"/>
        <v>50</v>
      </c>
      <c r="E1764" s="199">
        <f t="shared" si="69"/>
        <v>3</v>
      </c>
      <c r="F1764" s="200">
        <f t="shared" si="69"/>
        <v>990073.19000000018</v>
      </c>
      <c r="G1764" s="200">
        <f t="shared" si="69"/>
        <v>283567.51</v>
      </c>
      <c r="H1764" s="201">
        <f t="shared" si="69"/>
        <v>51810</v>
      </c>
    </row>
    <row r="1765" spans="1:8" ht="18" hidden="1" customHeight="1" outlineLevel="1">
      <c r="A1765" s="4" t="s">
        <v>272</v>
      </c>
      <c r="B1765" s="195"/>
      <c r="C1765" s="199">
        <v>0</v>
      </c>
      <c r="D1765" s="199">
        <v>0</v>
      </c>
      <c r="E1765" s="199">
        <v>0</v>
      </c>
      <c r="F1765" s="200">
        <v>0</v>
      </c>
      <c r="G1765" s="200">
        <v>0</v>
      </c>
      <c r="H1765" s="201">
        <v>0</v>
      </c>
    </row>
    <row r="1766" spans="1:8" ht="18" hidden="1" customHeight="1" outlineLevel="1">
      <c r="A1766" s="4" t="s">
        <v>203</v>
      </c>
      <c r="B1766" s="195"/>
      <c r="C1766" s="199">
        <v>0</v>
      </c>
      <c r="D1766" s="199">
        <v>0</v>
      </c>
      <c r="E1766" s="199">
        <v>0</v>
      </c>
      <c r="F1766" s="200">
        <v>0</v>
      </c>
      <c r="G1766" s="200">
        <v>0</v>
      </c>
      <c r="H1766" s="201">
        <v>0</v>
      </c>
    </row>
    <row r="1767" spans="1:8" ht="18" hidden="1" customHeight="1" outlineLevel="1">
      <c r="A1767" s="4" t="s">
        <v>204</v>
      </c>
      <c r="B1767" s="195"/>
      <c r="C1767" s="199">
        <v>0</v>
      </c>
      <c r="D1767" s="199">
        <v>0</v>
      </c>
      <c r="E1767" s="199">
        <v>0</v>
      </c>
      <c r="F1767" s="200">
        <v>0</v>
      </c>
      <c r="G1767" s="200">
        <v>0</v>
      </c>
      <c r="H1767" s="201">
        <v>0</v>
      </c>
    </row>
    <row r="1768" spans="1:8" ht="18" hidden="1" customHeight="1" outlineLevel="1">
      <c r="A1768" s="4" t="s">
        <v>205</v>
      </c>
      <c r="B1768" s="195"/>
      <c r="C1768" s="199">
        <v>0</v>
      </c>
      <c r="D1768" s="199">
        <v>0</v>
      </c>
      <c r="E1768" s="199">
        <v>0</v>
      </c>
      <c r="F1768" s="200">
        <v>0</v>
      </c>
      <c r="G1768" s="200">
        <v>0</v>
      </c>
      <c r="H1768" s="201">
        <v>0</v>
      </c>
    </row>
    <row r="1769" spans="1:8" ht="18" hidden="1" customHeight="1" outlineLevel="1">
      <c r="A1769" s="4" t="s">
        <v>206</v>
      </c>
      <c r="B1769" s="195"/>
      <c r="C1769" s="199">
        <v>0</v>
      </c>
      <c r="D1769" s="199">
        <v>0</v>
      </c>
      <c r="E1769" s="199">
        <v>0</v>
      </c>
      <c r="F1769" s="200">
        <v>0</v>
      </c>
      <c r="G1769" s="200">
        <v>0</v>
      </c>
      <c r="H1769" s="201">
        <v>0</v>
      </c>
    </row>
    <row r="1770" spans="1:8" ht="18" hidden="1" customHeight="1" outlineLevel="1">
      <c r="A1770" s="4" t="s">
        <v>207</v>
      </c>
      <c r="B1770" s="195"/>
      <c r="C1770" s="199">
        <v>0</v>
      </c>
      <c r="D1770" s="199">
        <v>0</v>
      </c>
      <c r="E1770" s="199">
        <v>0</v>
      </c>
      <c r="F1770" s="200">
        <v>0</v>
      </c>
      <c r="G1770" s="200">
        <v>0</v>
      </c>
      <c r="H1770" s="201">
        <v>0</v>
      </c>
    </row>
    <row r="1771" spans="1:8" ht="18" hidden="1" customHeight="1" outlineLevel="1">
      <c r="A1771" s="4" t="s">
        <v>208</v>
      </c>
      <c r="B1771" s="195"/>
      <c r="C1771" s="199">
        <v>0</v>
      </c>
      <c r="D1771" s="199">
        <v>0</v>
      </c>
      <c r="E1771" s="199">
        <v>0</v>
      </c>
      <c r="F1771" s="200">
        <v>0</v>
      </c>
      <c r="G1771" s="200">
        <v>0</v>
      </c>
      <c r="H1771" s="201">
        <v>0</v>
      </c>
    </row>
    <row r="1772" spans="1:8" ht="18" hidden="1" customHeight="1" outlineLevel="1">
      <c r="A1772" s="4" t="s">
        <v>209</v>
      </c>
      <c r="B1772" s="195"/>
      <c r="C1772" s="199">
        <v>0</v>
      </c>
      <c r="D1772" s="199">
        <v>0</v>
      </c>
      <c r="E1772" s="199">
        <v>0</v>
      </c>
      <c r="F1772" s="200">
        <v>0</v>
      </c>
      <c r="G1772" s="200">
        <v>0</v>
      </c>
      <c r="H1772" s="201">
        <v>0</v>
      </c>
    </row>
    <row r="1773" spans="1:8" ht="18" hidden="1" customHeight="1" outlineLevel="1">
      <c r="A1773" s="4" t="s">
        <v>210</v>
      </c>
      <c r="B1773" s="195"/>
      <c r="C1773" s="199">
        <v>0</v>
      </c>
      <c r="D1773" s="199">
        <v>0</v>
      </c>
      <c r="E1773" s="199">
        <v>0</v>
      </c>
      <c r="F1773" s="200">
        <v>0</v>
      </c>
      <c r="G1773" s="200">
        <v>0</v>
      </c>
      <c r="H1773" s="201">
        <v>0</v>
      </c>
    </row>
    <row r="1774" spans="1:8" ht="18" hidden="1" customHeight="1" outlineLevel="1">
      <c r="A1774" s="4" t="s">
        <v>211</v>
      </c>
      <c r="B1774" s="195"/>
      <c r="C1774" s="199">
        <v>0</v>
      </c>
      <c r="D1774" s="199">
        <v>0</v>
      </c>
      <c r="E1774" s="199">
        <v>0</v>
      </c>
      <c r="F1774" s="200">
        <v>0</v>
      </c>
      <c r="G1774" s="200">
        <v>0</v>
      </c>
      <c r="H1774" s="201">
        <v>0</v>
      </c>
    </row>
    <row r="1775" spans="1:8" ht="18" hidden="1" customHeight="1" outlineLevel="1">
      <c r="A1775" s="4" t="s">
        <v>212</v>
      </c>
      <c r="B1775" s="195"/>
      <c r="C1775" s="199">
        <v>0</v>
      </c>
      <c r="D1775" s="199">
        <v>0</v>
      </c>
      <c r="E1775" s="199">
        <v>0</v>
      </c>
      <c r="F1775" s="200">
        <v>0</v>
      </c>
      <c r="G1775" s="200">
        <v>0</v>
      </c>
      <c r="H1775" s="201">
        <v>0</v>
      </c>
    </row>
    <row r="1776" spans="1:8" ht="18" hidden="1" customHeight="1" outlineLevel="1">
      <c r="A1776" s="4" t="s">
        <v>213</v>
      </c>
      <c r="B1776" s="195"/>
      <c r="C1776" s="199">
        <v>0</v>
      </c>
      <c r="D1776" s="199">
        <v>0</v>
      </c>
      <c r="E1776" s="199">
        <v>0</v>
      </c>
      <c r="F1776" s="200">
        <v>0</v>
      </c>
      <c r="G1776" s="200">
        <v>0</v>
      </c>
      <c r="H1776" s="201">
        <v>0</v>
      </c>
    </row>
    <row r="1777" spans="1:8" ht="18" hidden="1" customHeight="1" outlineLevel="1">
      <c r="A1777" s="4" t="s">
        <v>214</v>
      </c>
      <c r="B1777" s="195"/>
      <c r="C1777" s="199">
        <v>0</v>
      </c>
      <c r="D1777" s="199">
        <v>0</v>
      </c>
      <c r="E1777" s="199">
        <v>0</v>
      </c>
      <c r="F1777" s="200">
        <v>0</v>
      </c>
      <c r="G1777" s="200">
        <v>0</v>
      </c>
      <c r="H1777" s="201">
        <v>0</v>
      </c>
    </row>
    <row r="1778" spans="1:8" ht="18" hidden="1" customHeight="1" outlineLevel="1">
      <c r="A1778" s="4" t="s">
        <v>348</v>
      </c>
      <c r="B1778" s="195"/>
      <c r="C1778" s="199">
        <v>0</v>
      </c>
      <c r="D1778" s="199">
        <v>0</v>
      </c>
      <c r="E1778" s="199">
        <v>0</v>
      </c>
      <c r="F1778" s="200">
        <v>0</v>
      </c>
      <c r="G1778" s="200">
        <v>0</v>
      </c>
      <c r="H1778" s="201">
        <v>0</v>
      </c>
    </row>
    <row r="1779" spans="1:8" ht="18" hidden="1" customHeight="1" outlineLevel="1">
      <c r="A1779" s="4" t="s">
        <v>216</v>
      </c>
      <c r="B1779" s="195"/>
      <c r="C1779" s="199">
        <v>0</v>
      </c>
      <c r="D1779" s="199">
        <v>0</v>
      </c>
      <c r="E1779" s="199">
        <v>0</v>
      </c>
      <c r="F1779" s="200">
        <v>0</v>
      </c>
      <c r="G1779" s="200">
        <v>0</v>
      </c>
      <c r="H1779" s="201">
        <v>0</v>
      </c>
    </row>
    <row r="1780" spans="1:8" ht="18" hidden="1" customHeight="1" outlineLevel="1">
      <c r="A1780" s="4" t="s">
        <v>217</v>
      </c>
      <c r="B1780" s="195"/>
      <c r="C1780" s="199">
        <v>0</v>
      </c>
      <c r="D1780" s="199">
        <v>0</v>
      </c>
      <c r="E1780" s="199">
        <v>0</v>
      </c>
      <c r="F1780" s="200">
        <v>0</v>
      </c>
      <c r="G1780" s="200">
        <v>0</v>
      </c>
      <c r="H1780" s="201">
        <v>0</v>
      </c>
    </row>
    <row r="1781" spans="1:8" ht="18" hidden="1" customHeight="1" outlineLevel="1">
      <c r="A1781" s="4" t="s">
        <v>218</v>
      </c>
      <c r="B1781" s="195"/>
      <c r="C1781" s="199">
        <v>0</v>
      </c>
      <c r="D1781" s="199">
        <v>0</v>
      </c>
      <c r="E1781" s="199">
        <v>0</v>
      </c>
      <c r="F1781" s="200">
        <v>0</v>
      </c>
      <c r="G1781" s="200">
        <v>0</v>
      </c>
      <c r="H1781" s="201">
        <v>0</v>
      </c>
    </row>
    <row r="1782" spans="1:8" ht="18" hidden="1" customHeight="1" outlineLevel="1">
      <c r="A1782" s="4" t="s">
        <v>219</v>
      </c>
      <c r="B1782" s="195"/>
      <c r="C1782" s="199">
        <v>0</v>
      </c>
      <c r="D1782" s="199">
        <v>0</v>
      </c>
      <c r="E1782" s="199">
        <v>0</v>
      </c>
      <c r="F1782" s="200">
        <v>0</v>
      </c>
      <c r="G1782" s="200">
        <v>0</v>
      </c>
      <c r="H1782" s="201">
        <v>0</v>
      </c>
    </row>
    <row r="1783" spans="1:8" ht="18" hidden="1" customHeight="1" outlineLevel="1">
      <c r="A1783" s="4" t="s">
        <v>220</v>
      </c>
      <c r="B1783" s="195"/>
      <c r="C1783" s="199">
        <v>0</v>
      </c>
      <c r="D1783" s="199">
        <v>0</v>
      </c>
      <c r="E1783" s="199">
        <v>0</v>
      </c>
      <c r="F1783" s="200">
        <v>0</v>
      </c>
      <c r="G1783" s="200">
        <v>0</v>
      </c>
      <c r="H1783" s="201">
        <v>0</v>
      </c>
    </row>
    <row r="1784" spans="1:8" ht="18" hidden="1" customHeight="1" outlineLevel="1">
      <c r="A1784" s="4" t="s">
        <v>349</v>
      </c>
      <c r="B1784" s="195"/>
      <c r="C1784" s="199">
        <v>0</v>
      </c>
      <c r="D1784" s="199">
        <v>0</v>
      </c>
      <c r="E1784" s="199">
        <v>0</v>
      </c>
      <c r="F1784" s="200">
        <v>0</v>
      </c>
      <c r="G1784" s="200">
        <v>0</v>
      </c>
      <c r="H1784" s="201">
        <v>0</v>
      </c>
    </row>
    <row r="1785" spans="1:8" ht="18" hidden="1" customHeight="1" outlineLevel="1">
      <c r="A1785" s="4" t="s">
        <v>222</v>
      </c>
      <c r="B1785" s="195"/>
      <c r="C1785" s="199">
        <v>0</v>
      </c>
      <c r="D1785" s="199">
        <v>0</v>
      </c>
      <c r="E1785" s="199">
        <v>0</v>
      </c>
      <c r="F1785" s="200">
        <v>0</v>
      </c>
      <c r="G1785" s="200">
        <v>0</v>
      </c>
      <c r="H1785" s="201">
        <v>0</v>
      </c>
    </row>
    <row r="1786" spans="1:8" ht="18" hidden="1" customHeight="1" outlineLevel="1">
      <c r="A1786" s="4" t="s">
        <v>223</v>
      </c>
      <c r="B1786" s="195"/>
      <c r="C1786" s="199">
        <v>3</v>
      </c>
      <c r="D1786" s="199">
        <v>3</v>
      </c>
      <c r="E1786" s="199">
        <v>1</v>
      </c>
      <c r="F1786" s="200">
        <v>0</v>
      </c>
      <c r="G1786" s="200">
        <v>-25.5</v>
      </c>
      <c r="H1786" s="201">
        <v>0</v>
      </c>
    </row>
    <row r="1787" spans="1:8" ht="18" hidden="1" customHeight="1" outlineLevel="1">
      <c r="A1787" s="4" t="s">
        <v>224</v>
      </c>
      <c r="B1787" s="195"/>
      <c r="C1787" s="199">
        <v>0</v>
      </c>
      <c r="D1787" s="199">
        <v>0</v>
      </c>
      <c r="E1787" s="199">
        <v>0</v>
      </c>
      <c r="F1787" s="200">
        <v>0</v>
      </c>
      <c r="G1787" s="200">
        <v>0</v>
      </c>
      <c r="H1787" s="201">
        <v>0</v>
      </c>
    </row>
    <row r="1788" spans="1:8" ht="18" hidden="1" customHeight="1" outlineLevel="1">
      <c r="A1788" s="4" t="s">
        <v>225</v>
      </c>
      <c r="B1788" s="195"/>
      <c r="C1788" s="199">
        <v>0</v>
      </c>
      <c r="D1788" s="199">
        <v>0</v>
      </c>
      <c r="E1788" s="199">
        <v>0</v>
      </c>
      <c r="F1788" s="200">
        <v>0</v>
      </c>
      <c r="G1788" s="200">
        <v>0</v>
      </c>
      <c r="H1788" s="201">
        <v>0</v>
      </c>
    </row>
    <row r="1789" spans="1:8" ht="18" customHeight="1" collapsed="1">
      <c r="A1789" s="4"/>
      <c r="B1789" s="195" t="s">
        <v>422</v>
      </c>
      <c r="C1789" s="199">
        <f t="shared" ref="C1789:H1789" si="70">SUM(C1765:C1788)</f>
        <v>3</v>
      </c>
      <c r="D1789" s="199">
        <f t="shared" si="70"/>
        <v>3</v>
      </c>
      <c r="E1789" s="199">
        <f t="shared" si="70"/>
        <v>1</v>
      </c>
      <c r="F1789" s="200">
        <f t="shared" si="70"/>
        <v>0</v>
      </c>
      <c r="G1789" s="200">
        <f t="shared" si="70"/>
        <v>-25.5</v>
      </c>
      <c r="H1789" s="201">
        <f t="shared" si="70"/>
        <v>0</v>
      </c>
    </row>
    <row r="1790" spans="1:8" ht="18" customHeight="1">
      <c r="B1790" s="203" t="s">
        <v>423</v>
      </c>
      <c r="C1790" s="204"/>
      <c r="D1790" s="204"/>
      <c r="E1790" s="204"/>
      <c r="F1790" s="193"/>
      <c r="G1790" s="193"/>
      <c r="H1790" s="194"/>
    </row>
    <row r="1791" spans="1:8" ht="18" hidden="1" customHeight="1" outlineLevel="1">
      <c r="A1791" s="4" t="s">
        <v>272</v>
      </c>
      <c r="B1791" s="195"/>
      <c r="C1791" s="196">
        <v>0</v>
      </c>
      <c r="D1791" s="196">
        <v>0</v>
      </c>
      <c r="E1791" s="196">
        <v>0</v>
      </c>
      <c r="F1791" s="197">
        <v>0</v>
      </c>
      <c r="G1791" s="197">
        <v>0</v>
      </c>
      <c r="H1791" s="198">
        <v>0</v>
      </c>
    </row>
    <row r="1792" spans="1:8" ht="18" hidden="1" customHeight="1" outlineLevel="1">
      <c r="A1792" s="4" t="s">
        <v>203</v>
      </c>
      <c r="B1792" s="195"/>
      <c r="C1792" s="196">
        <v>3</v>
      </c>
      <c r="D1792" s="196">
        <v>4</v>
      </c>
      <c r="E1792" s="196">
        <v>0</v>
      </c>
      <c r="F1792" s="197">
        <v>63455</v>
      </c>
      <c r="G1792" s="197">
        <v>-11269.61</v>
      </c>
      <c r="H1792" s="198">
        <v>0</v>
      </c>
    </row>
    <row r="1793" spans="1:8" ht="18" hidden="1" customHeight="1" outlineLevel="1">
      <c r="A1793" s="4" t="s">
        <v>204</v>
      </c>
      <c r="B1793" s="195"/>
      <c r="C1793" s="196">
        <v>12</v>
      </c>
      <c r="D1793" s="196">
        <v>12</v>
      </c>
      <c r="E1793" s="196">
        <v>0</v>
      </c>
      <c r="F1793" s="197">
        <v>0</v>
      </c>
      <c r="G1793" s="197">
        <v>830.7</v>
      </c>
      <c r="H1793" s="198">
        <v>0</v>
      </c>
    </row>
    <row r="1794" spans="1:8" ht="18" hidden="1" customHeight="1" outlineLevel="1">
      <c r="A1794" s="4" t="s">
        <v>205</v>
      </c>
      <c r="B1794" s="195"/>
      <c r="C1794" s="196">
        <v>0</v>
      </c>
      <c r="D1794" s="196">
        <v>0</v>
      </c>
      <c r="E1794" s="196">
        <v>0</v>
      </c>
      <c r="F1794" s="197">
        <v>0</v>
      </c>
      <c r="G1794" s="197">
        <v>0</v>
      </c>
      <c r="H1794" s="198">
        <v>0</v>
      </c>
    </row>
    <row r="1795" spans="1:8" ht="18" hidden="1" customHeight="1" outlineLevel="1">
      <c r="A1795" s="4" t="s">
        <v>206</v>
      </c>
      <c r="B1795" s="195"/>
      <c r="C1795" s="196">
        <v>0</v>
      </c>
      <c r="D1795" s="196">
        <v>0</v>
      </c>
      <c r="E1795" s="196">
        <v>0</v>
      </c>
      <c r="F1795" s="197">
        <v>0</v>
      </c>
      <c r="G1795" s="197">
        <v>0</v>
      </c>
      <c r="H1795" s="198">
        <v>0</v>
      </c>
    </row>
    <row r="1796" spans="1:8" ht="18" hidden="1" customHeight="1" outlineLevel="1">
      <c r="A1796" s="4" t="s">
        <v>207</v>
      </c>
      <c r="B1796" s="195"/>
      <c r="C1796" s="196">
        <v>0</v>
      </c>
      <c r="D1796" s="196">
        <v>0</v>
      </c>
      <c r="E1796" s="196">
        <v>0</v>
      </c>
      <c r="F1796" s="197">
        <v>0</v>
      </c>
      <c r="G1796" s="197">
        <v>0</v>
      </c>
      <c r="H1796" s="198">
        <v>0</v>
      </c>
    </row>
    <row r="1797" spans="1:8" ht="18" hidden="1" customHeight="1" outlineLevel="1">
      <c r="A1797" s="4" t="s">
        <v>208</v>
      </c>
      <c r="B1797" s="195"/>
      <c r="C1797" s="196">
        <v>2</v>
      </c>
      <c r="D1797" s="196">
        <v>3</v>
      </c>
      <c r="E1797" s="196">
        <v>0</v>
      </c>
      <c r="F1797" s="197">
        <v>16750</v>
      </c>
      <c r="G1797" s="197">
        <v>42568.5</v>
      </c>
      <c r="H1797" s="198">
        <v>0</v>
      </c>
    </row>
    <row r="1798" spans="1:8" ht="18" hidden="1" customHeight="1" outlineLevel="1">
      <c r="A1798" s="4" t="s">
        <v>209</v>
      </c>
      <c r="B1798" s="195"/>
      <c r="C1798" s="196">
        <v>2</v>
      </c>
      <c r="D1798" s="196">
        <v>2</v>
      </c>
      <c r="E1798" s="196">
        <v>0</v>
      </c>
      <c r="F1798" s="197">
        <v>4500</v>
      </c>
      <c r="G1798" s="197">
        <v>5649</v>
      </c>
      <c r="H1798" s="198">
        <v>0</v>
      </c>
    </row>
    <row r="1799" spans="1:8" ht="18" hidden="1" customHeight="1" outlineLevel="1">
      <c r="A1799" s="4" t="s">
        <v>210</v>
      </c>
      <c r="B1799" s="195"/>
      <c r="C1799" s="196">
        <v>0</v>
      </c>
      <c r="D1799" s="196">
        <v>0</v>
      </c>
      <c r="E1799" s="196">
        <v>0</v>
      </c>
      <c r="F1799" s="197">
        <v>0</v>
      </c>
      <c r="G1799" s="197">
        <v>0</v>
      </c>
      <c r="H1799" s="198">
        <v>0</v>
      </c>
    </row>
    <row r="1800" spans="1:8" ht="18" hidden="1" customHeight="1" outlineLevel="1">
      <c r="A1800" s="4" t="s">
        <v>211</v>
      </c>
      <c r="B1800" s="195"/>
      <c r="C1800" s="196">
        <v>9</v>
      </c>
      <c r="D1800" s="196">
        <v>8</v>
      </c>
      <c r="E1800" s="196">
        <v>0</v>
      </c>
      <c r="F1800" s="197">
        <v>101080.17</v>
      </c>
      <c r="G1800" s="197">
        <v>191261</v>
      </c>
      <c r="H1800" s="198">
        <v>0</v>
      </c>
    </row>
    <row r="1801" spans="1:8" ht="18" hidden="1" customHeight="1" outlineLevel="1">
      <c r="A1801" s="4" t="s">
        <v>212</v>
      </c>
      <c r="B1801" s="195"/>
      <c r="C1801" s="196">
        <v>0</v>
      </c>
      <c r="D1801" s="196">
        <v>0</v>
      </c>
      <c r="E1801" s="196">
        <v>0</v>
      </c>
      <c r="F1801" s="197">
        <v>0</v>
      </c>
      <c r="G1801" s="197">
        <v>0</v>
      </c>
      <c r="H1801" s="198">
        <v>0</v>
      </c>
    </row>
    <row r="1802" spans="1:8" ht="18" hidden="1" customHeight="1" outlineLevel="1">
      <c r="A1802" s="4" t="s">
        <v>213</v>
      </c>
      <c r="B1802" s="195"/>
      <c r="C1802" s="196">
        <v>4</v>
      </c>
      <c r="D1802" s="196">
        <v>4</v>
      </c>
      <c r="E1802" s="196">
        <v>0</v>
      </c>
      <c r="F1802" s="197">
        <v>241725.55</v>
      </c>
      <c r="G1802" s="197">
        <v>31200</v>
      </c>
      <c r="H1802" s="198">
        <v>0</v>
      </c>
    </row>
    <row r="1803" spans="1:8" ht="18" hidden="1" customHeight="1" outlineLevel="1">
      <c r="A1803" s="4" t="s">
        <v>214</v>
      </c>
      <c r="B1803" s="195"/>
      <c r="C1803" s="196">
        <v>4</v>
      </c>
      <c r="D1803" s="196">
        <v>1</v>
      </c>
      <c r="E1803" s="196">
        <v>2</v>
      </c>
      <c r="F1803" s="197">
        <v>13749</v>
      </c>
      <c r="G1803" s="197">
        <v>0</v>
      </c>
      <c r="H1803" s="198">
        <v>0</v>
      </c>
    </row>
    <row r="1804" spans="1:8" ht="18" hidden="1" customHeight="1" outlineLevel="1">
      <c r="A1804" s="4" t="s">
        <v>348</v>
      </c>
      <c r="B1804" s="195"/>
      <c r="C1804" s="196">
        <v>1</v>
      </c>
      <c r="D1804" s="196">
        <v>1</v>
      </c>
      <c r="E1804" s="196">
        <v>0</v>
      </c>
      <c r="F1804" s="197">
        <v>5000</v>
      </c>
      <c r="G1804" s="197">
        <v>3500</v>
      </c>
      <c r="H1804" s="198">
        <v>0</v>
      </c>
    </row>
    <row r="1805" spans="1:8" ht="18" hidden="1" customHeight="1" outlineLevel="1">
      <c r="A1805" s="4" t="s">
        <v>216</v>
      </c>
      <c r="B1805" s="195"/>
      <c r="C1805" s="196">
        <v>0</v>
      </c>
      <c r="D1805" s="196">
        <v>0</v>
      </c>
      <c r="E1805" s="196">
        <v>0</v>
      </c>
      <c r="F1805" s="197">
        <v>0</v>
      </c>
      <c r="G1805" s="197">
        <v>0</v>
      </c>
      <c r="H1805" s="198">
        <v>0</v>
      </c>
    </row>
    <row r="1806" spans="1:8" ht="18" hidden="1" customHeight="1" outlineLevel="1">
      <c r="A1806" s="4" t="s">
        <v>217</v>
      </c>
      <c r="B1806" s="195"/>
      <c r="C1806" s="196">
        <v>0</v>
      </c>
      <c r="D1806" s="196">
        <v>0</v>
      </c>
      <c r="E1806" s="196">
        <v>0</v>
      </c>
      <c r="F1806" s="197">
        <v>0</v>
      </c>
      <c r="G1806" s="197">
        <v>0</v>
      </c>
      <c r="H1806" s="198">
        <v>0</v>
      </c>
    </row>
    <row r="1807" spans="1:8" ht="18" hidden="1" customHeight="1" outlineLevel="1">
      <c r="A1807" s="4" t="s">
        <v>218</v>
      </c>
      <c r="B1807" s="195"/>
      <c r="C1807" s="196">
        <v>7</v>
      </c>
      <c r="D1807" s="196">
        <v>5</v>
      </c>
      <c r="E1807" s="196">
        <v>0</v>
      </c>
      <c r="F1807" s="197">
        <v>35310</v>
      </c>
      <c r="G1807" s="197">
        <v>27662</v>
      </c>
      <c r="H1807" s="198">
        <v>0</v>
      </c>
    </row>
    <row r="1808" spans="1:8" ht="18" hidden="1" customHeight="1" outlineLevel="1">
      <c r="A1808" s="4" t="s">
        <v>219</v>
      </c>
      <c r="B1808" s="195"/>
      <c r="C1808" s="196">
        <v>0</v>
      </c>
      <c r="D1808" s="196">
        <v>0</v>
      </c>
      <c r="E1808" s="196">
        <v>0</v>
      </c>
      <c r="F1808" s="197">
        <v>0</v>
      </c>
      <c r="G1808" s="197">
        <v>0</v>
      </c>
      <c r="H1808" s="198">
        <v>0</v>
      </c>
    </row>
    <row r="1809" spans="1:8" ht="18" hidden="1" customHeight="1" outlineLevel="1">
      <c r="A1809" s="4" t="s">
        <v>220</v>
      </c>
      <c r="B1809" s="195"/>
      <c r="C1809" s="196">
        <v>0</v>
      </c>
      <c r="D1809" s="196">
        <v>0</v>
      </c>
      <c r="E1809" s="196">
        <v>0</v>
      </c>
      <c r="F1809" s="197">
        <v>0</v>
      </c>
      <c r="G1809" s="197">
        <v>0</v>
      </c>
      <c r="H1809" s="198">
        <v>0</v>
      </c>
    </row>
    <row r="1810" spans="1:8" ht="18" hidden="1" customHeight="1" outlineLevel="1">
      <c r="A1810" s="4" t="s">
        <v>349</v>
      </c>
      <c r="B1810" s="195"/>
      <c r="C1810" s="196">
        <v>0</v>
      </c>
      <c r="D1810" s="196">
        <v>0</v>
      </c>
      <c r="E1810" s="196">
        <v>0</v>
      </c>
      <c r="F1810" s="197">
        <v>0</v>
      </c>
      <c r="G1810" s="197">
        <v>0</v>
      </c>
      <c r="H1810" s="198">
        <v>0</v>
      </c>
    </row>
    <row r="1811" spans="1:8" ht="18" hidden="1" customHeight="1" outlineLevel="1">
      <c r="A1811" s="4" t="s">
        <v>222</v>
      </c>
      <c r="B1811" s="195"/>
      <c r="C1811" s="196">
        <v>9</v>
      </c>
      <c r="D1811" s="196">
        <v>10</v>
      </c>
      <c r="E1811" s="196">
        <v>0</v>
      </c>
      <c r="F1811" s="197">
        <v>141455</v>
      </c>
      <c r="G1811" s="197">
        <v>59348</v>
      </c>
      <c r="H1811" s="198">
        <v>11983</v>
      </c>
    </row>
    <row r="1812" spans="1:8" ht="18" hidden="1" customHeight="1" outlineLevel="1">
      <c r="A1812" s="4" t="s">
        <v>223</v>
      </c>
      <c r="B1812" s="195"/>
      <c r="C1812" s="196">
        <v>2</v>
      </c>
      <c r="D1812" s="196">
        <v>3</v>
      </c>
      <c r="E1812" s="196">
        <v>3</v>
      </c>
      <c r="F1812" s="197">
        <v>17968</v>
      </c>
      <c r="G1812" s="197">
        <v>-3498.5</v>
      </c>
      <c r="H1812" s="198">
        <v>0</v>
      </c>
    </row>
    <row r="1813" spans="1:8" ht="18" hidden="1" customHeight="1" outlineLevel="1">
      <c r="A1813" s="4" t="s">
        <v>224</v>
      </c>
      <c r="B1813" s="195"/>
      <c r="C1813" s="196">
        <v>2</v>
      </c>
      <c r="D1813" s="196">
        <v>0</v>
      </c>
      <c r="E1813" s="196">
        <v>0</v>
      </c>
      <c r="F1813" s="197">
        <v>0</v>
      </c>
      <c r="G1813" s="197">
        <v>25306.57</v>
      </c>
      <c r="H1813" s="198">
        <v>0</v>
      </c>
    </row>
    <row r="1814" spans="1:8" ht="18" hidden="1" customHeight="1" outlineLevel="1">
      <c r="A1814" s="4" t="s">
        <v>225</v>
      </c>
      <c r="B1814" s="195"/>
      <c r="C1814" s="196">
        <v>0</v>
      </c>
      <c r="D1814" s="196">
        <v>0</v>
      </c>
      <c r="E1814" s="196">
        <v>0</v>
      </c>
      <c r="F1814" s="197">
        <v>0</v>
      </c>
      <c r="G1814" s="197">
        <v>0</v>
      </c>
      <c r="H1814" s="198">
        <v>0</v>
      </c>
    </row>
    <row r="1815" spans="1:8" ht="18" customHeight="1" collapsed="1">
      <c r="A1815" s="4"/>
      <c r="B1815" s="195" t="s">
        <v>424</v>
      </c>
      <c r="C1815" s="199">
        <f t="shared" ref="C1815:H1815" si="71">SUM(C1791:C1814)</f>
        <v>57</v>
      </c>
      <c r="D1815" s="199">
        <f t="shared" si="71"/>
        <v>53</v>
      </c>
      <c r="E1815" s="199">
        <f t="shared" si="71"/>
        <v>5</v>
      </c>
      <c r="F1815" s="200">
        <f t="shared" si="71"/>
        <v>640992.72</v>
      </c>
      <c r="G1815" s="200">
        <f t="shared" si="71"/>
        <v>372557.66</v>
      </c>
      <c r="H1815" s="201">
        <f t="shared" si="71"/>
        <v>11983</v>
      </c>
    </row>
    <row r="1816" spans="1:8" ht="18" hidden="1" customHeight="1" outlineLevel="1">
      <c r="A1816" s="4" t="s">
        <v>272</v>
      </c>
      <c r="B1816" s="195"/>
      <c r="C1816" s="196">
        <v>0</v>
      </c>
      <c r="D1816" s="196">
        <v>0</v>
      </c>
      <c r="E1816" s="196">
        <v>0</v>
      </c>
      <c r="F1816" s="197">
        <v>0</v>
      </c>
      <c r="G1816" s="197">
        <v>0</v>
      </c>
      <c r="H1816" s="198">
        <v>0</v>
      </c>
    </row>
    <row r="1817" spans="1:8" ht="18" hidden="1" customHeight="1" outlineLevel="1">
      <c r="A1817" s="4" t="s">
        <v>203</v>
      </c>
      <c r="B1817" s="195"/>
      <c r="C1817" s="196">
        <v>16</v>
      </c>
      <c r="D1817" s="196">
        <v>14</v>
      </c>
      <c r="E1817" s="196">
        <v>0</v>
      </c>
      <c r="F1817" s="197">
        <v>32995</v>
      </c>
      <c r="G1817" s="197">
        <v>23651</v>
      </c>
      <c r="H1817" s="198">
        <v>0</v>
      </c>
    </row>
    <row r="1818" spans="1:8" ht="18" hidden="1" customHeight="1" outlineLevel="1">
      <c r="A1818" s="4" t="s">
        <v>204</v>
      </c>
      <c r="B1818" s="195"/>
      <c r="C1818" s="196">
        <v>109</v>
      </c>
      <c r="D1818" s="196">
        <v>109</v>
      </c>
      <c r="E1818" s="196">
        <v>0</v>
      </c>
      <c r="F1818" s="197">
        <v>30000</v>
      </c>
      <c r="G1818" s="197">
        <v>127717.12999999999</v>
      </c>
      <c r="H1818" s="198">
        <v>0</v>
      </c>
    </row>
    <row r="1819" spans="1:8" ht="18" hidden="1" customHeight="1" outlineLevel="1">
      <c r="A1819" s="4" t="s">
        <v>205</v>
      </c>
      <c r="B1819" s="195"/>
      <c r="C1819" s="196">
        <v>0</v>
      </c>
      <c r="D1819" s="196">
        <v>0</v>
      </c>
      <c r="E1819" s="196">
        <v>0</v>
      </c>
      <c r="F1819" s="197">
        <v>0</v>
      </c>
      <c r="G1819" s="197">
        <v>0</v>
      </c>
      <c r="H1819" s="198">
        <v>0</v>
      </c>
    </row>
    <row r="1820" spans="1:8" ht="18" hidden="1" customHeight="1" outlineLevel="1">
      <c r="A1820" s="4" t="s">
        <v>206</v>
      </c>
      <c r="B1820" s="195"/>
      <c r="C1820" s="196">
        <v>0</v>
      </c>
      <c r="D1820" s="196">
        <v>0</v>
      </c>
      <c r="E1820" s="196">
        <v>0</v>
      </c>
      <c r="F1820" s="197">
        <v>0</v>
      </c>
      <c r="G1820" s="197">
        <v>0</v>
      </c>
      <c r="H1820" s="198">
        <v>0</v>
      </c>
    </row>
    <row r="1821" spans="1:8" ht="18" hidden="1" customHeight="1" outlineLevel="1">
      <c r="A1821" s="4" t="s">
        <v>207</v>
      </c>
      <c r="B1821" s="195"/>
      <c r="C1821" s="196">
        <v>0</v>
      </c>
      <c r="D1821" s="196">
        <v>0</v>
      </c>
      <c r="E1821" s="196">
        <v>0</v>
      </c>
      <c r="F1821" s="197">
        <v>0</v>
      </c>
      <c r="G1821" s="197">
        <v>0</v>
      </c>
      <c r="H1821" s="198">
        <v>0</v>
      </c>
    </row>
    <row r="1822" spans="1:8" ht="18" hidden="1" customHeight="1" outlineLevel="1">
      <c r="A1822" s="4" t="s">
        <v>208</v>
      </c>
      <c r="B1822" s="195"/>
      <c r="C1822" s="196">
        <v>21</v>
      </c>
      <c r="D1822" s="196">
        <v>17</v>
      </c>
      <c r="E1822" s="196">
        <v>0</v>
      </c>
      <c r="F1822" s="197">
        <v>112562.76</v>
      </c>
      <c r="G1822" s="197">
        <v>45573.65</v>
      </c>
      <c r="H1822" s="198">
        <v>0</v>
      </c>
    </row>
    <row r="1823" spans="1:8" ht="18" hidden="1" customHeight="1" outlineLevel="1">
      <c r="A1823" s="4" t="s">
        <v>209</v>
      </c>
      <c r="B1823" s="195"/>
      <c r="C1823" s="196">
        <v>7</v>
      </c>
      <c r="D1823" s="196">
        <v>9</v>
      </c>
      <c r="E1823" s="196">
        <v>0</v>
      </c>
      <c r="F1823" s="197">
        <v>-3892.2200000000003</v>
      </c>
      <c r="G1823" s="197">
        <v>-27400.25</v>
      </c>
      <c r="H1823" s="198">
        <v>0</v>
      </c>
    </row>
    <row r="1824" spans="1:8" ht="18" hidden="1" customHeight="1" outlineLevel="1">
      <c r="A1824" s="4" t="s">
        <v>210</v>
      </c>
      <c r="B1824" s="195"/>
      <c r="C1824" s="196">
        <v>0</v>
      </c>
      <c r="D1824" s="196">
        <v>0</v>
      </c>
      <c r="E1824" s="196">
        <v>0</v>
      </c>
      <c r="F1824" s="197">
        <v>0</v>
      </c>
      <c r="G1824" s="197">
        <v>0</v>
      </c>
      <c r="H1824" s="198">
        <v>0</v>
      </c>
    </row>
    <row r="1825" spans="1:8" ht="18" hidden="1" customHeight="1" outlineLevel="1">
      <c r="A1825" s="4" t="s">
        <v>211</v>
      </c>
      <c r="B1825" s="195"/>
      <c r="C1825" s="196">
        <v>43</v>
      </c>
      <c r="D1825" s="196">
        <v>51</v>
      </c>
      <c r="E1825" s="196">
        <v>0</v>
      </c>
      <c r="F1825" s="197">
        <v>104002.61</v>
      </c>
      <c r="G1825" s="197">
        <v>125554.99</v>
      </c>
      <c r="H1825" s="198">
        <v>0</v>
      </c>
    </row>
    <row r="1826" spans="1:8" ht="18" hidden="1" customHeight="1" outlineLevel="1">
      <c r="A1826" s="4" t="s">
        <v>212</v>
      </c>
      <c r="B1826" s="195"/>
      <c r="C1826" s="196">
        <v>0</v>
      </c>
      <c r="D1826" s="196">
        <v>0</v>
      </c>
      <c r="E1826" s="196">
        <v>0</v>
      </c>
      <c r="F1826" s="197">
        <v>0</v>
      </c>
      <c r="G1826" s="197">
        <v>0</v>
      </c>
      <c r="H1826" s="198">
        <v>0</v>
      </c>
    </row>
    <row r="1827" spans="1:8" ht="18" hidden="1" customHeight="1" outlineLevel="1">
      <c r="A1827" s="4" t="s">
        <v>213</v>
      </c>
      <c r="B1827" s="195"/>
      <c r="C1827" s="196">
        <v>3</v>
      </c>
      <c r="D1827" s="196">
        <v>1</v>
      </c>
      <c r="E1827" s="196">
        <v>0</v>
      </c>
      <c r="F1827" s="197">
        <v>14306.32</v>
      </c>
      <c r="G1827" s="197">
        <v>22925.67</v>
      </c>
      <c r="H1827" s="198">
        <v>0</v>
      </c>
    </row>
    <row r="1828" spans="1:8" ht="18" hidden="1" customHeight="1" outlineLevel="1">
      <c r="A1828" s="4" t="s">
        <v>214</v>
      </c>
      <c r="B1828" s="195"/>
      <c r="C1828" s="196">
        <v>9</v>
      </c>
      <c r="D1828" s="196">
        <v>0</v>
      </c>
      <c r="E1828" s="196">
        <v>0</v>
      </c>
      <c r="F1828" s="197">
        <v>0</v>
      </c>
      <c r="G1828" s="197">
        <v>116</v>
      </c>
      <c r="H1828" s="198">
        <v>0</v>
      </c>
    </row>
    <row r="1829" spans="1:8" ht="18" hidden="1" customHeight="1" outlineLevel="1">
      <c r="A1829" s="4" t="s">
        <v>348</v>
      </c>
      <c r="B1829" s="195"/>
      <c r="C1829" s="196">
        <v>2</v>
      </c>
      <c r="D1829" s="196">
        <v>1</v>
      </c>
      <c r="E1829" s="196">
        <v>1</v>
      </c>
      <c r="F1829" s="197">
        <v>0</v>
      </c>
      <c r="G1829" s="197">
        <v>5000</v>
      </c>
      <c r="H1829" s="198">
        <v>0</v>
      </c>
    </row>
    <row r="1830" spans="1:8" ht="18" hidden="1" customHeight="1" outlineLevel="1">
      <c r="A1830" s="4" t="s">
        <v>216</v>
      </c>
      <c r="B1830" s="195"/>
      <c r="C1830" s="196">
        <v>2</v>
      </c>
      <c r="D1830" s="196">
        <v>1</v>
      </c>
      <c r="E1830" s="196">
        <v>0</v>
      </c>
      <c r="F1830" s="197">
        <v>0</v>
      </c>
      <c r="G1830" s="197">
        <v>150</v>
      </c>
      <c r="H1830" s="198">
        <v>0</v>
      </c>
    </row>
    <row r="1831" spans="1:8" ht="18" hidden="1" customHeight="1" outlineLevel="1">
      <c r="A1831" s="4" t="s">
        <v>217</v>
      </c>
      <c r="B1831" s="195"/>
      <c r="C1831" s="196">
        <v>1</v>
      </c>
      <c r="D1831" s="196">
        <v>1</v>
      </c>
      <c r="E1831" s="196">
        <v>0</v>
      </c>
      <c r="F1831" s="197">
        <v>0</v>
      </c>
      <c r="G1831" s="197">
        <v>300</v>
      </c>
      <c r="H1831" s="198">
        <v>0</v>
      </c>
    </row>
    <row r="1832" spans="1:8" ht="18" hidden="1" customHeight="1" outlineLevel="1">
      <c r="A1832" s="4" t="s">
        <v>218</v>
      </c>
      <c r="B1832" s="195"/>
      <c r="C1832" s="196">
        <v>36</v>
      </c>
      <c r="D1832" s="196">
        <v>5</v>
      </c>
      <c r="E1832" s="196">
        <v>0</v>
      </c>
      <c r="F1832" s="197">
        <v>6500</v>
      </c>
      <c r="G1832" s="197">
        <v>22008</v>
      </c>
      <c r="H1832" s="198">
        <v>0</v>
      </c>
    </row>
    <row r="1833" spans="1:8" ht="18" hidden="1" customHeight="1" outlineLevel="1">
      <c r="A1833" s="4" t="s">
        <v>219</v>
      </c>
      <c r="B1833" s="195"/>
      <c r="C1833" s="196">
        <v>1</v>
      </c>
      <c r="D1833" s="196">
        <v>0</v>
      </c>
      <c r="E1833" s="196">
        <v>0</v>
      </c>
      <c r="F1833" s="197">
        <v>0</v>
      </c>
      <c r="G1833" s="197">
        <v>0</v>
      </c>
      <c r="H1833" s="198">
        <v>0</v>
      </c>
    </row>
    <row r="1834" spans="1:8" ht="18" hidden="1" customHeight="1" outlineLevel="1">
      <c r="A1834" s="4" t="s">
        <v>220</v>
      </c>
      <c r="B1834" s="195"/>
      <c r="C1834" s="196">
        <v>0</v>
      </c>
      <c r="D1834" s="196">
        <v>0</v>
      </c>
      <c r="E1834" s="196">
        <v>0</v>
      </c>
      <c r="F1834" s="197">
        <v>0</v>
      </c>
      <c r="G1834" s="197">
        <v>0</v>
      </c>
      <c r="H1834" s="198">
        <v>0</v>
      </c>
    </row>
    <row r="1835" spans="1:8" ht="18" hidden="1" customHeight="1" outlineLevel="1">
      <c r="A1835" s="4" t="s">
        <v>349</v>
      </c>
      <c r="B1835" s="195"/>
      <c r="C1835" s="196">
        <v>0</v>
      </c>
      <c r="D1835" s="196">
        <v>0</v>
      </c>
      <c r="E1835" s="196">
        <v>0</v>
      </c>
      <c r="F1835" s="197">
        <v>0</v>
      </c>
      <c r="G1835" s="197">
        <v>0</v>
      </c>
      <c r="H1835" s="198">
        <v>0</v>
      </c>
    </row>
    <row r="1836" spans="1:8" ht="18" hidden="1" customHeight="1" outlineLevel="1">
      <c r="A1836" s="4" t="s">
        <v>222</v>
      </c>
      <c r="B1836" s="195"/>
      <c r="C1836" s="196">
        <v>4</v>
      </c>
      <c r="D1836" s="196">
        <v>5</v>
      </c>
      <c r="E1836" s="196">
        <v>0</v>
      </c>
      <c r="F1836" s="197">
        <v>22631</v>
      </c>
      <c r="G1836" s="197">
        <v>52396</v>
      </c>
      <c r="H1836" s="198">
        <v>40565</v>
      </c>
    </row>
    <row r="1837" spans="1:8" ht="18" hidden="1" customHeight="1" outlineLevel="1">
      <c r="A1837" s="4" t="s">
        <v>223</v>
      </c>
      <c r="B1837" s="195"/>
      <c r="C1837" s="196">
        <v>90</v>
      </c>
      <c r="D1837" s="196">
        <v>14</v>
      </c>
      <c r="E1837" s="196">
        <v>5</v>
      </c>
      <c r="F1837" s="197">
        <v>5000</v>
      </c>
      <c r="G1837" s="197">
        <v>41666</v>
      </c>
      <c r="H1837" s="198">
        <v>0</v>
      </c>
    </row>
    <row r="1838" spans="1:8" ht="18" hidden="1" customHeight="1" outlineLevel="1">
      <c r="A1838" s="4" t="s">
        <v>224</v>
      </c>
      <c r="B1838" s="195"/>
      <c r="C1838" s="196">
        <v>15</v>
      </c>
      <c r="D1838" s="196">
        <v>0</v>
      </c>
      <c r="E1838" s="196">
        <v>0</v>
      </c>
      <c r="F1838" s="197">
        <v>-4</v>
      </c>
      <c r="G1838" s="197">
        <v>17243.21</v>
      </c>
      <c r="H1838" s="198">
        <v>4</v>
      </c>
    </row>
    <row r="1839" spans="1:8" ht="18" hidden="1" customHeight="1" outlineLevel="1">
      <c r="A1839" s="4" t="s">
        <v>225</v>
      </c>
      <c r="B1839" s="195"/>
      <c r="C1839" s="196">
        <v>2</v>
      </c>
      <c r="D1839" s="196">
        <v>2</v>
      </c>
      <c r="E1839" s="196">
        <v>0</v>
      </c>
      <c r="F1839" s="197">
        <v>2881</v>
      </c>
      <c r="G1839" s="197">
        <v>12712</v>
      </c>
      <c r="H1839" s="198">
        <v>0</v>
      </c>
    </row>
    <row r="1840" spans="1:8" ht="18" customHeight="1" collapsed="1">
      <c r="A1840" s="4"/>
      <c r="B1840" s="195" t="s">
        <v>425</v>
      </c>
      <c r="C1840" s="199">
        <f t="shared" ref="C1840:H1840" si="72">SUM(C1816:C1839)</f>
        <v>361</v>
      </c>
      <c r="D1840" s="199">
        <f t="shared" si="72"/>
        <v>230</v>
      </c>
      <c r="E1840" s="199">
        <f t="shared" si="72"/>
        <v>6</v>
      </c>
      <c r="F1840" s="200">
        <f t="shared" si="72"/>
        <v>326982.47000000003</v>
      </c>
      <c r="G1840" s="200">
        <f t="shared" si="72"/>
        <v>469613.4</v>
      </c>
      <c r="H1840" s="201">
        <f t="shared" si="72"/>
        <v>40569</v>
      </c>
    </row>
    <row r="1841" spans="1:8" ht="18" customHeight="1">
      <c r="B1841" s="203" t="s">
        <v>426</v>
      </c>
      <c r="C1841" s="204"/>
      <c r="D1841" s="204"/>
      <c r="E1841" s="204"/>
      <c r="F1841" s="193"/>
      <c r="G1841" s="193"/>
      <c r="H1841" s="194"/>
    </row>
    <row r="1842" spans="1:8" ht="18" hidden="1" customHeight="1" outlineLevel="1">
      <c r="A1842" s="4" t="s">
        <v>272</v>
      </c>
      <c r="B1842" s="195"/>
      <c r="C1842" s="196">
        <v>0</v>
      </c>
      <c r="D1842" s="196">
        <v>0</v>
      </c>
      <c r="E1842" s="196">
        <v>0</v>
      </c>
      <c r="F1842" s="197">
        <v>0</v>
      </c>
      <c r="G1842" s="197">
        <v>0</v>
      </c>
      <c r="H1842" s="198">
        <v>0</v>
      </c>
    </row>
    <row r="1843" spans="1:8" ht="18" hidden="1" customHeight="1" outlineLevel="1">
      <c r="A1843" s="4" t="s">
        <v>203</v>
      </c>
      <c r="B1843" s="195"/>
      <c r="C1843" s="196">
        <v>0</v>
      </c>
      <c r="D1843" s="196">
        <v>0</v>
      </c>
      <c r="E1843" s="196">
        <v>0</v>
      </c>
      <c r="F1843" s="197">
        <v>0</v>
      </c>
      <c r="G1843" s="197">
        <v>0</v>
      </c>
      <c r="H1843" s="198">
        <v>0</v>
      </c>
    </row>
    <row r="1844" spans="1:8" ht="18" hidden="1" customHeight="1" outlineLevel="1">
      <c r="A1844" s="4" t="s">
        <v>204</v>
      </c>
      <c r="B1844" s="195"/>
      <c r="C1844" s="196">
        <v>0</v>
      </c>
      <c r="D1844" s="196">
        <v>0</v>
      </c>
      <c r="E1844" s="196">
        <v>0</v>
      </c>
      <c r="F1844" s="197">
        <v>0</v>
      </c>
      <c r="G1844" s="197">
        <v>0</v>
      </c>
      <c r="H1844" s="198">
        <v>0</v>
      </c>
    </row>
    <row r="1845" spans="1:8" ht="18" hidden="1" customHeight="1" outlineLevel="1">
      <c r="A1845" s="4" t="s">
        <v>205</v>
      </c>
      <c r="B1845" s="195"/>
      <c r="C1845" s="196">
        <v>0</v>
      </c>
      <c r="D1845" s="196">
        <v>0</v>
      </c>
      <c r="E1845" s="196">
        <v>0</v>
      </c>
      <c r="F1845" s="197">
        <v>0</v>
      </c>
      <c r="G1845" s="197">
        <v>0</v>
      </c>
      <c r="H1845" s="198">
        <v>0</v>
      </c>
    </row>
    <row r="1846" spans="1:8" ht="18" hidden="1" customHeight="1" outlineLevel="1">
      <c r="A1846" s="4" t="s">
        <v>206</v>
      </c>
      <c r="B1846" s="195"/>
      <c r="C1846" s="196">
        <v>0</v>
      </c>
      <c r="D1846" s="196">
        <v>0</v>
      </c>
      <c r="E1846" s="196">
        <v>0</v>
      </c>
      <c r="F1846" s="197">
        <v>0</v>
      </c>
      <c r="G1846" s="197">
        <v>0</v>
      </c>
      <c r="H1846" s="198">
        <v>0</v>
      </c>
    </row>
    <row r="1847" spans="1:8" ht="18" hidden="1" customHeight="1" outlineLevel="1">
      <c r="A1847" s="4" t="s">
        <v>207</v>
      </c>
      <c r="B1847" s="195"/>
      <c r="C1847" s="196">
        <v>0</v>
      </c>
      <c r="D1847" s="196">
        <v>0</v>
      </c>
      <c r="E1847" s="196">
        <v>0</v>
      </c>
      <c r="F1847" s="197">
        <v>0</v>
      </c>
      <c r="G1847" s="197">
        <v>0</v>
      </c>
      <c r="H1847" s="198">
        <v>0</v>
      </c>
    </row>
    <row r="1848" spans="1:8" ht="18" hidden="1" customHeight="1" outlineLevel="1">
      <c r="A1848" s="4" t="s">
        <v>208</v>
      </c>
      <c r="B1848" s="195"/>
      <c r="C1848" s="196">
        <v>0</v>
      </c>
      <c r="D1848" s="196">
        <v>1</v>
      </c>
      <c r="E1848" s="196">
        <v>0</v>
      </c>
      <c r="F1848" s="197">
        <v>0</v>
      </c>
      <c r="G1848" s="197">
        <v>181.76</v>
      </c>
      <c r="H1848" s="198">
        <v>0</v>
      </c>
    </row>
    <row r="1849" spans="1:8" ht="18" hidden="1" customHeight="1" outlineLevel="1">
      <c r="A1849" s="4" t="s">
        <v>209</v>
      </c>
      <c r="B1849" s="195"/>
      <c r="C1849" s="196">
        <v>0</v>
      </c>
      <c r="D1849" s="196">
        <v>0</v>
      </c>
      <c r="E1849" s="196">
        <v>0</v>
      </c>
      <c r="F1849" s="197">
        <v>0</v>
      </c>
      <c r="G1849" s="197">
        <v>0</v>
      </c>
      <c r="H1849" s="198">
        <v>0</v>
      </c>
    </row>
    <row r="1850" spans="1:8" ht="18" hidden="1" customHeight="1" outlineLevel="1">
      <c r="A1850" s="4" t="s">
        <v>210</v>
      </c>
      <c r="B1850" s="195"/>
      <c r="C1850" s="196">
        <v>0</v>
      </c>
      <c r="D1850" s="196">
        <v>0</v>
      </c>
      <c r="E1850" s="196">
        <v>0</v>
      </c>
      <c r="F1850" s="197">
        <v>0</v>
      </c>
      <c r="G1850" s="197">
        <v>0</v>
      </c>
      <c r="H1850" s="198">
        <v>0</v>
      </c>
    </row>
    <row r="1851" spans="1:8" ht="18" hidden="1" customHeight="1" outlineLevel="1">
      <c r="A1851" s="4" t="s">
        <v>211</v>
      </c>
      <c r="B1851" s="195"/>
      <c r="C1851" s="196">
        <v>1</v>
      </c>
      <c r="D1851" s="196">
        <v>1</v>
      </c>
      <c r="E1851" s="196">
        <v>0</v>
      </c>
      <c r="F1851" s="197">
        <v>0</v>
      </c>
      <c r="G1851" s="197">
        <v>11411</v>
      </c>
      <c r="H1851" s="198">
        <v>0</v>
      </c>
    </row>
    <row r="1852" spans="1:8" ht="18" hidden="1" customHeight="1" outlineLevel="1">
      <c r="A1852" s="4" t="s">
        <v>212</v>
      </c>
      <c r="B1852" s="195"/>
      <c r="C1852" s="196">
        <v>0</v>
      </c>
      <c r="D1852" s="196">
        <v>0</v>
      </c>
      <c r="E1852" s="196">
        <v>0</v>
      </c>
      <c r="F1852" s="197">
        <v>0</v>
      </c>
      <c r="G1852" s="197">
        <v>0</v>
      </c>
      <c r="H1852" s="198">
        <v>0</v>
      </c>
    </row>
    <row r="1853" spans="1:8" ht="18" hidden="1" customHeight="1" outlineLevel="1">
      <c r="A1853" s="4" t="s">
        <v>213</v>
      </c>
      <c r="B1853" s="195"/>
      <c r="C1853" s="196">
        <v>2</v>
      </c>
      <c r="D1853" s="196">
        <v>2</v>
      </c>
      <c r="E1853" s="196">
        <v>0</v>
      </c>
      <c r="F1853" s="197">
        <v>140000</v>
      </c>
      <c r="G1853" s="197">
        <v>29035.25</v>
      </c>
      <c r="H1853" s="198">
        <v>0</v>
      </c>
    </row>
    <row r="1854" spans="1:8" ht="18" hidden="1" customHeight="1" outlineLevel="1">
      <c r="A1854" s="4" t="s">
        <v>214</v>
      </c>
      <c r="B1854" s="195"/>
      <c r="C1854" s="196">
        <v>1</v>
      </c>
      <c r="D1854" s="196">
        <v>0</v>
      </c>
      <c r="E1854" s="196">
        <v>0</v>
      </c>
      <c r="F1854" s="197">
        <v>0</v>
      </c>
      <c r="G1854" s="197">
        <v>0</v>
      </c>
      <c r="H1854" s="198">
        <v>0</v>
      </c>
    </row>
    <row r="1855" spans="1:8" ht="18" hidden="1" customHeight="1" outlineLevel="1">
      <c r="A1855" s="4" t="s">
        <v>348</v>
      </c>
      <c r="B1855" s="195"/>
      <c r="C1855" s="196">
        <v>0</v>
      </c>
      <c r="D1855" s="196">
        <v>0</v>
      </c>
      <c r="E1855" s="196">
        <v>0</v>
      </c>
      <c r="F1855" s="197">
        <v>0</v>
      </c>
      <c r="G1855" s="197">
        <v>0</v>
      </c>
      <c r="H1855" s="198">
        <v>0</v>
      </c>
    </row>
    <row r="1856" spans="1:8" ht="18" hidden="1" customHeight="1" outlineLevel="1">
      <c r="A1856" s="4" t="s">
        <v>216</v>
      </c>
      <c r="B1856" s="195"/>
      <c r="C1856" s="196">
        <v>0</v>
      </c>
      <c r="D1856" s="196">
        <v>0</v>
      </c>
      <c r="E1856" s="196">
        <v>0</v>
      </c>
      <c r="F1856" s="197">
        <v>0</v>
      </c>
      <c r="G1856" s="197">
        <v>0</v>
      </c>
      <c r="H1856" s="198">
        <v>0</v>
      </c>
    </row>
    <row r="1857" spans="1:8" ht="18" hidden="1" customHeight="1" outlineLevel="1">
      <c r="A1857" s="4" t="s">
        <v>217</v>
      </c>
      <c r="B1857" s="195"/>
      <c r="C1857" s="196">
        <v>0</v>
      </c>
      <c r="D1857" s="196">
        <v>0</v>
      </c>
      <c r="E1857" s="196">
        <v>0</v>
      </c>
      <c r="F1857" s="197">
        <v>0</v>
      </c>
      <c r="G1857" s="197">
        <v>0</v>
      </c>
      <c r="H1857" s="198">
        <v>0</v>
      </c>
    </row>
    <row r="1858" spans="1:8" ht="18" hidden="1" customHeight="1" outlineLevel="1">
      <c r="A1858" s="4" t="s">
        <v>218</v>
      </c>
      <c r="B1858" s="195"/>
      <c r="C1858" s="196">
        <v>0</v>
      </c>
      <c r="D1858" s="196">
        <v>0</v>
      </c>
      <c r="E1858" s="196">
        <v>0</v>
      </c>
      <c r="F1858" s="197">
        <v>0</v>
      </c>
      <c r="G1858" s="197">
        <v>0</v>
      </c>
      <c r="H1858" s="198">
        <v>0</v>
      </c>
    </row>
    <row r="1859" spans="1:8" ht="18" hidden="1" customHeight="1" outlineLevel="1">
      <c r="A1859" s="4" t="s">
        <v>219</v>
      </c>
      <c r="B1859" s="195"/>
      <c r="C1859" s="196">
        <v>0</v>
      </c>
      <c r="D1859" s="196">
        <v>0</v>
      </c>
      <c r="E1859" s="196">
        <v>0</v>
      </c>
      <c r="F1859" s="197">
        <v>0</v>
      </c>
      <c r="G1859" s="197">
        <v>0</v>
      </c>
      <c r="H1859" s="198">
        <v>0</v>
      </c>
    </row>
    <row r="1860" spans="1:8" ht="18" hidden="1" customHeight="1" outlineLevel="1">
      <c r="A1860" s="4" t="s">
        <v>220</v>
      </c>
      <c r="B1860" s="195"/>
      <c r="C1860" s="196">
        <v>0</v>
      </c>
      <c r="D1860" s="196">
        <v>0</v>
      </c>
      <c r="E1860" s="196">
        <v>0</v>
      </c>
      <c r="F1860" s="197">
        <v>0</v>
      </c>
      <c r="G1860" s="197">
        <v>0</v>
      </c>
      <c r="H1860" s="198">
        <v>0</v>
      </c>
    </row>
    <row r="1861" spans="1:8" ht="18" hidden="1" customHeight="1" outlineLevel="1">
      <c r="A1861" s="4" t="s">
        <v>349</v>
      </c>
      <c r="B1861" s="195"/>
      <c r="C1861" s="196">
        <v>0</v>
      </c>
      <c r="D1861" s="196">
        <v>0</v>
      </c>
      <c r="E1861" s="196">
        <v>0</v>
      </c>
      <c r="F1861" s="197">
        <v>0</v>
      </c>
      <c r="G1861" s="197">
        <v>0</v>
      </c>
      <c r="H1861" s="198">
        <v>0</v>
      </c>
    </row>
    <row r="1862" spans="1:8" ht="18" hidden="1" customHeight="1" outlineLevel="1">
      <c r="A1862" s="4" t="s">
        <v>222</v>
      </c>
      <c r="B1862" s="195"/>
      <c r="C1862" s="196">
        <v>0</v>
      </c>
      <c r="D1862" s="196">
        <v>0</v>
      </c>
      <c r="E1862" s="196">
        <v>0</v>
      </c>
      <c r="F1862" s="197">
        <v>0</v>
      </c>
      <c r="G1862" s="197">
        <v>0</v>
      </c>
      <c r="H1862" s="198">
        <v>0</v>
      </c>
    </row>
    <row r="1863" spans="1:8" ht="18" hidden="1" customHeight="1" outlineLevel="1">
      <c r="A1863" s="4" t="s">
        <v>223</v>
      </c>
      <c r="B1863" s="195"/>
      <c r="C1863" s="196">
        <v>0</v>
      </c>
      <c r="D1863" s="196">
        <v>0</v>
      </c>
      <c r="E1863" s="196">
        <v>0</v>
      </c>
      <c r="F1863" s="197">
        <v>0</v>
      </c>
      <c r="G1863" s="197">
        <v>0</v>
      </c>
      <c r="H1863" s="198">
        <v>0</v>
      </c>
    </row>
    <row r="1864" spans="1:8" ht="18" hidden="1" customHeight="1" outlineLevel="1">
      <c r="A1864" s="4" t="s">
        <v>224</v>
      </c>
      <c r="B1864" s="195"/>
      <c r="C1864" s="196">
        <v>0</v>
      </c>
      <c r="D1864" s="196">
        <v>0</v>
      </c>
      <c r="E1864" s="196">
        <v>0</v>
      </c>
      <c r="F1864" s="197">
        <v>0</v>
      </c>
      <c r="G1864" s="197">
        <v>0</v>
      </c>
      <c r="H1864" s="198">
        <v>0</v>
      </c>
    </row>
    <row r="1865" spans="1:8" ht="18" hidden="1" customHeight="1" outlineLevel="1">
      <c r="A1865" s="4" t="s">
        <v>225</v>
      </c>
      <c r="B1865" s="195"/>
      <c r="C1865" s="196">
        <v>0</v>
      </c>
      <c r="D1865" s="196">
        <v>0</v>
      </c>
      <c r="E1865" s="196">
        <v>0</v>
      </c>
      <c r="F1865" s="197">
        <v>0</v>
      </c>
      <c r="G1865" s="197">
        <v>0</v>
      </c>
      <c r="H1865" s="198">
        <v>0</v>
      </c>
    </row>
    <row r="1866" spans="1:8" collapsed="1">
      <c r="A1866" s="4"/>
      <c r="B1866" s="195" t="s">
        <v>427</v>
      </c>
      <c r="C1866" s="199">
        <f t="shared" ref="C1866:H1866" si="73">SUM(C1842:C1865)</f>
        <v>4</v>
      </c>
      <c r="D1866" s="199">
        <f t="shared" si="73"/>
        <v>4</v>
      </c>
      <c r="E1866" s="199">
        <f t="shared" si="73"/>
        <v>0</v>
      </c>
      <c r="F1866" s="200">
        <f t="shared" si="73"/>
        <v>140000</v>
      </c>
      <c r="G1866" s="200">
        <f t="shared" si="73"/>
        <v>40628.01</v>
      </c>
      <c r="H1866" s="201">
        <f t="shared" si="73"/>
        <v>0</v>
      </c>
    </row>
    <row r="1867" spans="1:8" ht="18" hidden="1" customHeight="1" outlineLevel="1">
      <c r="A1867" s="4" t="s">
        <v>272</v>
      </c>
      <c r="B1867" s="195"/>
      <c r="C1867" s="196">
        <v>0</v>
      </c>
      <c r="D1867" s="196">
        <v>0</v>
      </c>
      <c r="E1867" s="196">
        <v>0</v>
      </c>
      <c r="F1867" s="197">
        <v>0</v>
      </c>
      <c r="G1867" s="197">
        <v>0</v>
      </c>
      <c r="H1867" s="198">
        <v>0</v>
      </c>
    </row>
    <row r="1868" spans="1:8" ht="18" hidden="1" customHeight="1" outlineLevel="1">
      <c r="A1868" s="4" t="s">
        <v>203</v>
      </c>
      <c r="B1868" s="195"/>
      <c r="C1868" s="196">
        <v>1</v>
      </c>
      <c r="D1868" s="196">
        <v>0</v>
      </c>
      <c r="E1868" s="196">
        <v>0</v>
      </c>
      <c r="F1868" s="197">
        <v>0</v>
      </c>
      <c r="G1868" s="197">
        <v>0</v>
      </c>
      <c r="H1868" s="198">
        <v>0</v>
      </c>
    </row>
    <row r="1869" spans="1:8" ht="18" hidden="1" customHeight="1" outlineLevel="1">
      <c r="A1869" s="4" t="s">
        <v>204</v>
      </c>
      <c r="B1869" s="195"/>
      <c r="C1869" s="196">
        <v>17</v>
      </c>
      <c r="D1869" s="196">
        <v>17</v>
      </c>
      <c r="E1869" s="196">
        <v>0</v>
      </c>
      <c r="F1869" s="197">
        <v>0</v>
      </c>
      <c r="G1869" s="197">
        <v>24556.22</v>
      </c>
      <c r="H1869" s="198">
        <v>0</v>
      </c>
    </row>
    <row r="1870" spans="1:8" ht="18" hidden="1" customHeight="1" outlineLevel="1">
      <c r="A1870" s="4" t="s">
        <v>205</v>
      </c>
      <c r="B1870" s="195"/>
      <c r="C1870" s="196">
        <v>0</v>
      </c>
      <c r="D1870" s="196">
        <v>0</v>
      </c>
      <c r="E1870" s="196">
        <v>0</v>
      </c>
      <c r="F1870" s="197">
        <v>0</v>
      </c>
      <c r="G1870" s="197">
        <v>0</v>
      </c>
      <c r="H1870" s="198">
        <v>0</v>
      </c>
    </row>
    <row r="1871" spans="1:8" ht="18" hidden="1" customHeight="1" outlineLevel="1">
      <c r="A1871" s="4" t="s">
        <v>206</v>
      </c>
      <c r="B1871" s="195"/>
      <c r="C1871" s="196">
        <v>0</v>
      </c>
      <c r="D1871" s="196">
        <v>0</v>
      </c>
      <c r="E1871" s="196">
        <v>0</v>
      </c>
      <c r="F1871" s="197">
        <v>0</v>
      </c>
      <c r="G1871" s="197">
        <v>0</v>
      </c>
      <c r="H1871" s="198">
        <v>0</v>
      </c>
    </row>
    <row r="1872" spans="1:8" ht="18" hidden="1" customHeight="1" outlineLevel="1">
      <c r="A1872" s="4" t="s">
        <v>207</v>
      </c>
      <c r="B1872" s="195"/>
      <c r="C1872" s="196">
        <v>0</v>
      </c>
      <c r="D1872" s="196">
        <v>0</v>
      </c>
      <c r="E1872" s="196">
        <v>0</v>
      </c>
      <c r="F1872" s="197">
        <v>0</v>
      </c>
      <c r="G1872" s="197">
        <v>0</v>
      </c>
      <c r="H1872" s="198">
        <v>0</v>
      </c>
    </row>
    <row r="1873" spans="1:8" ht="18" hidden="1" customHeight="1" outlineLevel="1">
      <c r="A1873" s="4" t="s">
        <v>208</v>
      </c>
      <c r="B1873" s="195"/>
      <c r="C1873" s="196">
        <v>5</v>
      </c>
      <c r="D1873" s="196">
        <v>2</v>
      </c>
      <c r="E1873" s="196">
        <v>0</v>
      </c>
      <c r="F1873" s="197">
        <v>-2323.5</v>
      </c>
      <c r="G1873" s="197">
        <v>347.5</v>
      </c>
      <c r="H1873" s="198">
        <v>0</v>
      </c>
    </row>
    <row r="1874" spans="1:8" ht="18" hidden="1" customHeight="1" outlineLevel="1">
      <c r="A1874" s="4" t="s">
        <v>209</v>
      </c>
      <c r="B1874" s="195"/>
      <c r="C1874" s="196">
        <v>0</v>
      </c>
      <c r="D1874" s="196">
        <v>0</v>
      </c>
      <c r="E1874" s="196">
        <v>0</v>
      </c>
      <c r="F1874" s="197">
        <v>-349</v>
      </c>
      <c r="G1874" s="197">
        <v>-2500</v>
      </c>
      <c r="H1874" s="198">
        <v>0</v>
      </c>
    </row>
    <row r="1875" spans="1:8" ht="18" hidden="1" customHeight="1" outlineLevel="1">
      <c r="A1875" s="4" t="s">
        <v>210</v>
      </c>
      <c r="B1875" s="195"/>
      <c r="C1875" s="196">
        <v>1</v>
      </c>
      <c r="D1875" s="196">
        <v>1</v>
      </c>
      <c r="E1875" s="196">
        <v>0</v>
      </c>
      <c r="F1875" s="197">
        <v>0</v>
      </c>
      <c r="G1875" s="197">
        <v>500</v>
      </c>
      <c r="H1875" s="198">
        <v>0</v>
      </c>
    </row>
    <row r="1876" spans="1:8" ht="18" hidden="1" customHeight="1" outlineLevel="1">
      <c r="A1876" s="4" t="s">
        <v>211</v>
      </c>
      <c r="B1876" s="195"/>
      <c r="C1876" s="196">
        <v>2</v>
      </c>
      <c r="D1876" s="196">
        <v>6</v>
      </c>
      <c r="E1876" s="196">
        <v>0</v>
      </c>
      <c r="F1876" s="197">
        <v>0</v>
      </c>
      <c r="G1876" s="197">
        <v>33684.43</v>
      </c>
      <c r="H1876" s="198">
        <v>0</v>
      </c>
    </row>
    <row r="1877" spans="1:8" ht="18" hidden="1" customHeight="1" outlineLevel="1">
      <c r="A1877" s="4" t="s">
        <v>212</v>
      </c>
      <c r="B1877" s="195"/>
      <c r="C1877" s="196">
        <v>1</v>
      </c>
      <c r="D1877" s="196">
        <v>0</v>
      </c>
      <c r="E1877" s="196">
        <v>0</v>
      </c>
      <c r="F1877" s="197">
        <v>0</v>
      </c>
      <c r="G1877" s="197">
        <v>0</v>
      </c>
      <c r="H1877" s="198">
        <v>0</v>
      </c>
    </row>
    <row r="1878" spans="1:8" ht="18" hidden="1" customHeight="1" outlineLevel="1">
      <c r="A1878" s="4" t="s">
        <v>213</v>
      </c>
      <c r="B1878" s="195"/>
      <c r="C1878" s="196">
        <v>21</v>
      </c>
      <c r="D1878" s="196">
        <v>9</v>
      </c>
      <c r="E1878" s="196">
        <v>0</v>
      </c>
      <c r="F1878" s="197">
        <v>3758863.4099999997</v>
      </c>
      <c r="G1878" s="197">
        <v>70013.070000000007</v>
      </c>
      <c r="H1878" s="198">
        <v>0</v>
      </c>
    </row>
    <row r="1879" spans="1:8" ht="18" hidden="1" customHeight="1" outlineLevel="1">
      <c r="A1879" s="4" t="s">
        <v>214</v>
      </c>
      <c r="B1879" s="195"/>
      <c r="C1879" s="196">
        <v>1</v>
      </c>
      <c r="D1879" s="196">
        <v>0</v>
      </c>
      <c r="E1879" s="196">
        <v>0</v>
      </c>
      <c r="F1879" s="197">
        <v>0</v>
      </c>
      <c r="G1879" s="197">
        <v>0</v>
      </c>
      <c r="H1879" s="198">
        <v>0</v>
      </c>
    </row>
    <row r="1880" spans="1:8" ht="18" hidden="1" customHeight="1" outlineLevel="1">
      <c r="A1880" s="4" t="s">
        <v>348</v>
      </c>
      <c r="B1880" s="195"/>
      <c r="C1880" s="196">
        <v>0</v>
      </c>
      <c r="D1880" s="196">
        <v>0</v>
      </c>
      <c r="E1880" s="196">
        <v>0</v>
      </c>
      <c r="F1880" s="197">
        <v>0</v>
      </c>
      <c r="G1880" s="197">
        <v>0</v>
      </c>
      <c r="H1880" s="198">
        <v>0</v>
      </c>
    </row>
    <row r="1881" spans="1:8" ht="18" hidden="1" customHeight="1" outlineLevel="1">
      <c r="A1881" s="4" t="s">
        <v>216</v>
      </c>
      <c r="B1881" s="195"/>
      <c r="C1881" s="196">
        <v>0</v>
      </c>
      <c r="D1881" s="196">
        <v>0</v>
      </c>
      <c r="E1881" s="196">
        <v>0</v>
      </c>
      <c r="F1881" s="197">
        <v>0</v>
      </c>
      <c r="G1881" s="197">
        <v>0</v>
      </c>
      <c r="H1881" s="198">
        <v>0</v>
      </c>
    </row>
    <row r="1882" spans="1:8" ht="18" hidden="1" customHeight="1" outlineLevel="1">
      <c r="A1882" s="4" t="s">
        <v>217</v>
      </c>
      <c r="B1882" s="195"/>
      <c r="C1882" s="196">
        <v>1</v>
      </c>
      <c r="D1882" s="196">
        <v>0</v>
      </c>
      <c r="E1882" s="196">
        <v>0</v>
      </c>
      <c r="F1882" s="197">
        <v>50000</v>
      </c>
      <c r="G1882" s="197">
        <v>0</v>
      </c>
      <c r="H1882" s="198">
        <v>0</v>
      </c>
    </row>
    <row r="1883" spans="1:8" ht="18" hidden="1" customHeight="1" outlineLevel="1">
      <c r="A1883" s="4" t="s">
        <v>218</v>
      </c>
      <c r="B1883" s="195"/>
      <c r="C1883" s="196">
        <v>16</v>
      </c>
      <c r="D1883" s="196">
        <v>7</v>
      </c>
      <c r="E1883" s="196">
        <v>0</v>
      </c>
      <c r="F1883" s="197">
        <v>29786</v>
      </c>
      <c r="G1883" s="197">
        <v>-17626</v>
      </c>
      <c r="H1883" s="198">
        <v>0</v>
      </c>
    </row>
    <row r="1884" spans="1:8" ht="18" hidden="1" customHeight="1" outlineLevel="1">
      <c r="A1884" s="4" t="s">
        <v>219</v>
      </c>
      <c r="B1884" s="195"/>
      <c r="C1884" s="196">
        <v>3</v>
      </c>
      <c r="D1884" s="196">
        <v>0</v>
      </c>
      <c r="E1884" s="196">
        <v>0</v>
      </c>
      <c r="F1884" s="197">
        <v>0</v>
      </c>
      <c r="G1884" s="197">
        <v>0</v>
      </c>
      <c r="H1884" s="198">
        <v>0</v>
      </c>
    </row>
    <row r="1885" spans="1:8" ht="18" hidden="1" customHeight="1" outlineLevel="1">
      <c r="A1885" s="4" t="s">
        <v>220</v>
      </c>
      <c r="B1885" s="195"/>
      <c r="C1885" s="196">
        <v>0</v>
      </c>
      <c r="D1885" s="196">
        <v>0</v>
      </c>
      <c r="E1885" s="196">
        <v>0</v>
      </c>
      <c r="F1885" s="197">
        <v>0</v>
      </c>
      <c r="G1885" s="197">
        <v>0</v>
      </c>
      <c r="H1885" s="198">
        <v>0</v>
      </c>
    </row>
    <row r="1886" spans="1:8" ht="18" hidden="1" customHeight="1" outlineLevel="1">
      <c r="A1886" s="4" t="s">
        <v>349</v>
      </c>
      <c r="B1886" s="195"/>
      <c r="C1886" s="196">
        <v>0</v>
      </c>
      <c r="D1886" s="196">
        <v>0</v>
      </c>
      <c r="E1886" s="196">
        <v>0</v>
      </c>
      <c r="F1886" s="197">
        <v>0</v>
      </c>
      <c r="G1886" s="197">
        <v>0</v>
      </c>
      <c r="H1886" s="198">
        <v>0</v>
      </c>
    </row>
    <row r="1887" spans="1:8" ht="18" hidden="1" customHeight="1" outlineLevel="1">
      <c r="A1887" s="4" t="s">
        <v>222</v>
      </c>
      <c r="B1887" s="195"/>
      <c r="C1887" s="196">
        <v>1</v>
      </c>
      <c r="D1887" s="196">
        <v>2</v>
      </c>
      <c r="E1887" s="196">
        <v>0</v>
      </c>
      <c r="F1887" s="197">
        <v>54119</v>
      </c>
      <c r="G1887" s="197">
        <v>591</v>
      </c>
      <c r="H1887" s="198">
        <v>0</v>
      </c>
    </row>
    <row r="1888" spans="1:8" ht="18" hidden="1" customHeight="1" outlineLevel="1">
      <c r="A1888" s="4" t="s">
        <v>223</v>
      </c>
      <c r="B1888" s="195"/>
      <c r="C1888" s="196">
        <v>42</v>
      </c>
      <c r="D1888" s="196">
        <v>1</v>
      </c>
      <c r="E1888" s="196">
        <v>3</v>
      </c>
      <c r="F1888" s="197">
        <v>0</v>
      </c>
      <c r="G1888" s="197">
        <v>2022.67</v>
      </c>
      <c r="H1888" s="198">
        <v>0</v>
      </c>
    </row>
    <row r="1889" spans="1:8" ht="18" hidden="1" customHeight="1" outlineLevel="1">
      <c r="A1889" s="4" t="s">
        <v>224</v>
      </c>
      <c r="B1889" s="195"/>
      <c r="C1889" s="196">
        <v>14</v>
      </c>
      <c r="D1889" s="196">
        <v>0</v>
      </c>
      <c r="E1889" s="196">
        <v>0</v>
      </c>
      <c r="F1889" s="197">
        <v>15609.31</v>
      </c>
      <c r="G1889" s="197">
        <v>4431.76</v>
      </c>
      <c r="H1889" s="198">
        <v>0</v>
      </c>
    </row>
    <row r="1890" spans="1:8" ht="18" hidden="1" customHeight="1" outlineLevel="1">
      <c r="A1890" s="4" t="s">
        <v>225</v>
      </c>
      <c r="B1890" s="195"/>
      <c r="C1890" s="196">
        <v>0</v>
      </c>
      <c r="D1890" s="196">
        <v>0</v>
      </c>
      <c r="E1890" s="196">
        <v>0</v>
      </c>
      <c r="F1890" s="197">
        <v>0</v>
      </c>
      <c r="G1890" s="197">
        <v>0</v>
      </c>
      <c r="H1890" s="198">
        <v>0</v>
      </c>
    </row>
    <row r="1891" spans="1:8" ht="18" customHeight="1" collapsed="1">
      <c r="A1891" s="4"/>
      <c r="B1891" s="195" t="s">
        <v>428</v>
      </c>
      <c r="C1891" s="199">
        <f t="shared" ref="C1891:H1891" si="74">SUM(C1867:C1890)</f>
        <v>126</v>
      </c>
      <c r="D1891" s="199">
        <f t="shared" si="74"/>
        <v>45</v>
      </c>
      <c r="E1891" s="199">
        <f t="shared" si="74"/>
        <v>3</v>
      </c>
      <c r="F1891" s="200">
        <f t="shared" si="74"/>
        <v>3905705.2199999997</v>
      </c>
      <c r="G1891" s="200">
        <f t="shared" si="74"/>
        <v>116020.65</v>
      </c>
      <c r="H1891" s="201">
        <f t="shared" si="74"/>
        <v>0</v>
      </c>
    </row>
    <row r="1892" spans="1:8" ht="18" hidden="1" customHeight="1" outlineLevel="1">
      <c r="A1892" s="4" t="s">
        <v>272</v>
      </c>
      <c r="B1892" s="195"/>
      <c r="C1892" s="196">
        <v>0</v>
      </c>
      <c r="D1892" s="196">
        <v>0</v>
      </c>
      <c r="E1892" s="196">
        <v>0</v>
      </c>
      <c r="F1892" s="197">
        <v>0</v>
      </c>
      <c r="G1892" s="197">
        <v>0</v>
      </c>
      <c r="H1892" s="198">
        <v>0</v>
      </c>
    </row>
    <row r="1893" spans="1:8" ht="18" hidden="1" customHeight="1" outlineLevel="1">
      <c r="A1893" s="4" t="s">
        <v>203</v>
      </c>
      <c r="B1893" s="195"/>
      <c r="C1893" s="196">
        <v>5</v>
      </c>
      <c r="D1893" s="196">
        <v>5</v>
      </c>
      <c r="E1893" s="196">
        <v>0</v>
      </c>
      <c r="F1893" s="197">
        <v>0</v>
      </c>
      <c r="G1893" s="197">
        <v>47262.84</v>
      </c>
      <c r="H1893" s="198">
        <v>0</v>
      </c>
    </row>
    <row r="1894" spans="1:8" ht="18" hidden="1" customHeight="1" outlineLevel="1">
      <c r="A1894" s="4" t="s">
        <v>204</v>
      </c>
      <c r="B1894" s="195"/>
      <c r="C1894" s="196">
        <v>8</v>
      </c>
      <c r="D1894" s="196">
        <v>8</v>
      </c>
      <c r="E1894" s="196">
        <v>0</v>
      </c>
      <c r="F1894" s="197">
        <v>40706.19</v>
      </c>
      <c r="G1894" s="197">
        <v>9975.75</v>
      </c>
      <c r="H1894" s="198">
        <v>0</v>
      </c>
    </row>
    <row r="1895" spans="1:8" ht="18" hidden="1" customHeight="1" outlineLevel="1">
      <c r="A1895" s="4" t="s">
        <v>205</v>
      </c>
      <c r="B1895" s="195"/>
      <c r="C1895" s="196">
        <v>0</v>
      </c>
      <c r="D1895" s="196">
        <v>0</v>
      </c>
      <c r="E1895" s="196">
        <v>0</v>
      </c>
      <c r="F1895" s="197">
        <v>0</v>
      </c>
      <c r="G1895" s="197">
        <v>0</v>
      </c>
      <c r="H1895" s="198">
        <v>0</v>
      </c>
    </row>
    <row r="1896" spans="1:8" ht="18" hidden="1" customHeight="1" outlineLevel="1">
      <c r="A1896" s="4" t="s">
        <v>206</v>
      </c>
      <c r="B1896" s="195"/>
      <c r="C1896" s="196">
        <v>0</v>
      </c>
      <c r="D1896" s="196">
        <v>0</v>
      </c>
      <c r="E1896" s="196">
        <v>0</v>
      </c>
      <c r="F1896" s="197">
        <v>0</v>
      </c>
      <c r="G1896" s="197">
        <v>0</v>
      </c>
      <c r="H1896" s="198">
        <v>0</v>
      </c>
    </row>
    <row r="1897" spans="1:8" ht="18" hidden="1" customHeight="1" outlineLevel="1">
      <c r="A1897" s="4" t="s">
        <v>207</v>
      </c>
      <c r="B1897" s="195"/>
      <c r="C1897" s="196">
        <v>0</v>
      </c>
      <c r="D1897" s="196">
        <v>0</v>
      </c>
      <c r="E1897" s="196">
        <v>0</v>
      </c>
      <c r="F1897" s="197">
        <v>0</v>
      </c>
      <c r="G1897" s="197">
        <v>0</v>
      </c>
      <c r="H1897" s="198">
        <v>0</v>
      </c>
    </row>
    <row r="1898" spans="1:8" ht="18" hidden="1" customHeight="1" outlineLevel="1">
      <c r="A1898" s="4" t="s">
        <v>208</v>
      </c>
      <c r="B1898" s="195"/>
      <c r="C1898" s="196">
        <v>5</v>
      </c>
      <c r="D1898" s="196">
        <v>7</v>
      </c>
      <c r="E1898" s="196">
        <v>0</v>
      </c>
      <c r="F1898" s="197">
        <v>55340</v>
      </c>
      <c r="G1898" s="197">
        <v>6324.4</v>
      </c>
      <c r="H1898" s="198">
        <v>0</v>
      </c>
    </row>
    <row r="1899" spans="1:8" ht="18" hidden="1" customHeight="1" outlineLevel="1">
      <c r="A1899" s="4" t="s">
        <v>209</v>
      </c>
      <c r="B1899" s="195"/>
      <c r="C1899" s="196">
        <v>0</v>
      </c>
      <c r="D1899" s="196">
        <v>0</v>
      </c>
      <c r="E1899" s="196">
        <v>0</v>
      </c>
      <c r="F1899" s="197">
        <v>-5728</v>
      </c>
      <c r="G1899" s="197">
        <v>0</v>
      </c>
      <c r="H1899" s="198">
        <v>0</v>
      </c>
    </row>
    <row r="1900" spans="1:8" ht="18" hidden="1" customHeight="1" outlineLevel="1">
      <c r="A1900" s="4" t="s">
        <v>210</v>
      </c>
      <c r="B1900" s="195"/>
      <c r="C1900" s="196">
        <v>0</v>
      </c>
      <c r="D1900" s="196">
        <v>0</v>
      </c>
      <c r="E1900" s="196">
        <v>0</v>
      </c>
      <c r="F1900" s="197">
        <v>0</v>
      </c>
      <c r="G1900" s="197">
        <v>0</v>
      </c>
      <c r="H1900" s="198">
        <v>0</v>
      </c>
    </row>
    <row r="1901" spans="1:8" ht="18" hidden="1" customHeight="1" outlineLevel="1">
      <c r="A1901" s="4" t="s">
        <v>211</v>
      </c>
      <c r="B1901" s="195"/>
      <c r="C1901" s="196">
        <v>5</v>
      </c>
      <c r="D1901" s="196">
        <v>4</v>
      </c>
      <c r="E1901" s="196">
        <v>0</v>
      </c>
      <c r="F1901" s="197">
        <v>-16033.7</v>
      </c>
      <c r="G1901" s="197">
        <v>17742.240000000002</v>
      </c>
      <c r="H1901" s="198">
        <v>0</v>
      </c>
    </row>
    <row r="1902" spans="1:8" ht="18" hidden="1" customHeight="1" outlineLevel="1">
      <c r="A1902" s="4" t="s">
        <v>212</v>
      </c>
      <c r="B1902" s="195"/>
      <c r="C1902" s="196">
        <v>14</v>
      </c>
      <c r="D1902" s="196">
        <v>8</v>
      </c>
      <c r="E1902" s="196">
        <v>0</v>
      </c>
      <c r="F1902" s="197">
        <v>34364</v>
      </c>
      <c r="G1902" s="197">
        <v>16737</v>
      </c>
      <c r="H1902" s="198">
        <v>0</v>
      </c>
    </row>
    <row r="1903" spans="1:8" ht="18" hidden="1" customHeight="1" outlineLevel="1">
      <c r="A1903" s="4" t="s">
        <v>213</v>
      </c>
      <c r="B1903" s="195"/>
      <c r="C1903" s="196">
        <v>29</v>
      </c>
      <c r="D1903" s="196">
        <v>28</v>
      </c>
      <c r="E1903" s="196">
        <v>0</v>
      </c>
      <c r="F1903" s="197">
        <v>549003.23</v>
      </c>
      <c r="G1903" s="197">
        <v>49058.05</v>
      </c>
      <c r="H1903" s="198">
        <v>0</v>
      </c>
    </row>
    <row r="1904" spans="1:8" ht="18" hidden="1" customHeight="1" outlineLevel="1">
      <c r="A1904" s="4" t="s">
        <v>214</v>
      </c>
      <c r="B1904" s="195"/>
      <c r="C1904" s="196">
        <v>0</v>
      </c>
      <c r="D1904" s="196">
        <v>0</v>
      </c>
      <c r="E1904" s="196">
        <v>0</v>
      </c>
      <c r="F1904" s="197">
        <v>0</v>
      </c>
      <c r="G1904" s="197">
        <v>0</v>
      </c>
      <c r="H1904" s="198">
        <v>0</v>
      </c>
    </row>
    <row r="1905" spans="1:8" ht="18" hidden="1" customHeight="1" outlineLevel="1">
      <c r="A1905" s="4" t="s">
        <v>348</v>
      </c>
      <c r="B1905" s="195"/>
      <c r="C1905" s="196">
        <v>0</v>
      </c>
      <c r="D1905" s="196">
        <v>0</v>
      </c>
      <c r="E1905" s="196">
        <v>0</v>
      </c>
      <c r="F1905" s="197">
        <v>0</v>
      </c>
      <c r="G1905" s="197">
        <v>0</v>
      </c>
      <c r="H1905" s="198">
        <v>0</v>
      </c>
    </row>
    <row r="1906" spans="1:8" ht="18" hidden="1" customHeight="1" outlineLevel="1">
      <c r="A1906" s="4" t="s">
        <v>216</v>
      </c>
      <c r="B1906" s="195"/>
      <c r="C1906" s="196">
        <v>0</v>
      </c>
      <c r="D1906" s="196">
        <v>0</v>
      </c>
      <c r="E1906" s="196">
        <v>0</v>
      </c>
      <c r="F1906" s="197">
        <v>0</v>
      </c>
      <c r="G1906" s="197">
        <v>0</v>
      </c>
      <c r="H1906" s="198">
        <v>0</v>
      </c>
    </row>
    <row r="1907" spans="1:8" ht="18" hidden="1" customHeight="1" outlineLevel="1">
      <c r="A1907" s="4" t="s">
        <v>217</v>
      </c>
      <c r="B1907" s="195"/>
      <c r="C1907" s="196">
        <v>0</v>
      </c>
      <c r="D1907" s="196">
        <v>0</v>
      </c>
      <c r="E1907" s="196">
        <v>0</v>
      </c>
      <c r="F1907" s="197">
        <v>0</v>
      </c>
      <c r="G1907" s="197">
        <v>0</v>
      </c>
      <c r="H1907" s="198">
        <v>0</v>
      </c>
    </row>
    <row r="1908" spans="1:8" ht="18" hidden="1" customHeight="1" outlineLevel="1">
      <c r="A1908" s="4" t="s">
        <v>218</v>
      </c>
      <c r="B1908" s="195"/>
      <c r="C1908" s="196">
        <v>5</v>
      </c>
      <c r="D1908" s="196">
        <v>6</v>
      </c>
      <c r="E1908" s="196">
        <v>0</v>
      </c>
      <c r="F1908" s="197">
        <v>-48632</v>
      </c>
      <c r="G1908" s="197">
        <v>-2757</v>
      </c>
      <c r="H1908" s="198">
        <v>-97358</v>
      </c>
    </row>
    <row r="1909" spans="1:8" ht="18" hidden="1" customHeight="1" outlineLevel="1">
      <c r="A1909" s="4" t="s">
        <v>219</v>
      </c>
      <c r="B1909" s="195"/>
      <c r="C1909" s="196">
        <v>0</v>
      </c>
      <c r="D1909" s="196">
        <v>0</v>
      </c>
      <c r="E1909" s="196">
        <v>0</v>
      </c>
      <c r="F1909" s="197">
        <v>0</v>
      </c>
      <c r="G1909" s="197">
        <v>0</v>
      </c>
      <c r="H1909" s="198">
        <v>0</v>
      </c>
    </row>
    <row r="1910" spans="1:8" ht="18" hidden="1" customHeight="1" outlineLevel="1">
      <c r="A1910" s="4" t="s">
        <v>220</v>
      </c>
      <c r="B1910" s="195"/>
      <c r="C1910" s="196">
        <v>0</v>
      </c>
      <c r="D1910" s="196">
        <v>0</v>
      </c>
      <c r="E1910" s="196">
        <v>0</v>
      </c>
      <c r="F1910" s="197">
        <v>0</v>
      </c>
      <c r="G1910" s="197">
        <v>0</v>
      </c>
      <c r="H1910" s="198">
        <v>0</v>
      </c>
    </row>
    <row r="1911" spans="1:8" ht="18" hidden="1" customHeight="1" outlineLevel="1">
      <c r="A1911" s="4" t="s">
        <v>349</v>
      </c>
      <c r="B1911" s="195"/>
      <c r="C1911" s="196">
        <v>0</v>
      </c>
      <c r="D1911" s="196">
        <v>0</v>
      </c>
      <c r="E1911" s="196">
        <v>0</v>
      </c>
      <c r="F1911" s="197">
        <v>0</v>
      </c>
      <c r="G1911" s="197">
        <v>0</v>
      </c>
      <c r="H1911" s="198">
        <v>0</v>
      </c>
    </row>
    <row r="1912" spans="1:8" ht="18" hidden="1" customHeight="1" outlineLevel="1">
      <c r="A1912" s="4" t="s">
        <v>222</v>
      </c>
      <c r="B1912" s="195"/>
      <c r="C1912" s="196">
        <v>4</v>
      </c>
      <c r="D1912" s="196">
        <v>3</v>
      </c>
      <c r="E1912" s="196">
        <v>0</v>
      </c>
      <c r="F1912" s="197">
        <v>96944</v>
      </c>
      <c r="G1912" s="197">
        <v>27624</v>
      </c>
      <c r="H1912" s="198">
        <v>23091</v>
      </c>
    </row>
    <row r="1913" spans="1:8" ht="18" hidden="1" customHeight="1" outlineLevel="1">
      <c r="A1913" s="4" t="s">
        <v>223</v>
      </c>
      <c r="B1913" s="195"/>
      <c r="C1913" s="196">
        <v>4</v>
      </c>
      <c r="D1913" s="196">
        <v>2</v>
      </c>
      <c r="E1913" s="196">
        <v>1</v>
      </c>
      <c r="F1913" s="197">
        <v>12811.08</v>
      </c>
      <c r="G1913" s="197">
        <v>3537</v>
      </c>
      <c r="H1913" s="198">
        <v>0</v>
      </c>
    </row>
    <row r="1914" spans="1:8" ht="18" hidden="1" customHeight="1" outlineLevel="1">
      <c r="A1914" s="4" t="s">
        <v>224</v>
      </c>
      <c r="B1914" s="195"/>
      <c r="C1914" s="196">
        <v>0</v>
      </c>
      <c r="D1914" s="196">
        <v>0</v>
      </c>
      <c r="E1914" s="196">
        <v>0</v>
      </c>
      <c r="F1914" s="197">
        <v>0</v>
      </c>
      <c r="G1914" s="197">
        <v>-711.57999999999993</v>
      </c>
      <c r="H1914" s="198">
        <v>0</v>
      </c>
    </row>
    <row r="1915" spans="1:8" ht="18" hidden="1" customHeight="1" outlineLevel="1">
      <c r="A1915" s="4" t="s">
        <v>225</v>
      </c>
      <c r="B1915" s="195"/>
      <c r="C1915" s="196">
        <v>7</v>
      </c>
      <c r="D1915" s="196">
        <v>7</v>
      </c>
      <c r="E1915" s="196">
        <v>0</v>
      </c>
      <c r="F1915" s="197">
        <v>300</v>
      </c>
      <c r="G1915" s="197">
        <v>1770</v>
      </c>
      <c r="H1915" s="198">
        <v>0</v>
      </c>
    </row>
    <row r="1916" spans="1:8" ht="18" customHeight="1" collapsed="1">
      <c r="A1916" s="4"/>
      <c r="B1916" s="195" t="s">
        <v>429</v>
      </c>
      <c r="C1916" s="199">
        <f t="shared" ref="C1916:H1916" si="75">SUM(C1892:C1915)</f>
        <v>86</v>
      </c>
      <c r="D1916" s="199">
        <f t="shared" si="75"/>
        <v>78</v>
      </c>
      <c r="E1916" s="199">
        <f t="shared" si="75"/>
        <v>1</v>
      </c>
      <c r="F1916" s="200">
        <f t="shared" si="75"/>
        <v>719074.79999999993</v>
      </c>
      <c r="G1916" s="200">
        <f t="shared" si="75"/>
        <v>176562.7</v>
      </c>
      <c r="H1916" s="201">
        <f t="shared" si="75"/>
        <v>-74267</v>
      </c>
    </row>
    <row r="1917" spans="1:8" ht="18" hidden="1" customHeight="1" outlineLevel="1">
      <c r="A1917" s="4" t="s">
        <v>272</v>
      </c>
      <c r="B1917" s="195"/>
      <c r="C1917" s="196">
        <v>0</v>
      </c>
      <c r="D1917" s="196">
        <v>0</v>
      </c>
      <c r="E1917" s="196">
        <v>0</v>
      </c>
      <c r="F1917" s="197">
        <v>0</v>
      </c>
      <c r="G1917" s="197">
        <v>0</v>
      </c>
      <c r="H1917" s="198">
        <v>0</v>
      </c>
    </row>
    <row r="1918" spans="1:8" ht="18" hidden="1" customHeight="1" outlineLevel="1">
      <c r="A1918" s="4" t="s">
        <v>203</v>
      </c>
      <c r="B1918" s="195"/>
      <c r="C1918" s="196">
        <v>0</v>
      </c>
      <c r="D1918" s="196">
        <v>0</v>
      </c>
      <c r="E1918" s="196">
        <v>0</v>
      </c>
      <c r="F1918" s="197">
        <v>0</v>
      </c>
      <c r="G1918" s="197">
        <v>0</v>
      </c>
      <c r="H1918" s="198">
        <v>0</v>
      </c>
    </row>
    <row r="1919" spans="1:8" ht="18" hidden="1" customHeight="1" outlineLevel="1">
      <c r="A1919" s="4" t="s">
        <v>204</v>
      </c>
      <c r="B1919" s="195"/>
      <c r="C1919" s="196">
        <v>0</v>
      </c>
      <c r="D1919" s="196">
        <v>0</v>
      </c>
      <c r="E1919" s="196">
        <v>0</v>
      </c>
      <c r="F1919" s="197">
        <v>0</v>
      </c>
      <c r="G1919" s="197">
        <v>0</v>
      </c>
      <c r="H1919" s="198">
        <v>0</v>
      </c>
    </row>
    <row r="1920" spans="1:8" ht="18" hidden="1" customHeight="1" outlineLevel="1">
      <c r="A1920" s="4" t="s">
        <v>205</v>
      </c>
      <c r="B1920" s="195"/>
      <c r="C1920" s="196">
        <v>0</v>
      </c>
      <c r="D1920" s="196">
        <v>0</v>
      </c>
      <c r="E1920" s="196">
        <v>0</v>
      </c>
      <c r="F1920" s="197">
        <v>0</v>
      </c>
      <c r="G1920" s="197">
        <v>0</v>
      </c>
      <c r="H1920" s="198">
        <v>0</v>
      </c>
    </row>
    <row r="1921" spans="1:8" ht="18" hidden="1" customHeight="1" outlineLevel="1">
      <c r="A1921" s="4" t="s">
        <v>206</v>
      </c>
      <c r="B1921" s="195"/>
      <c r="C1921" s="196">
        <v>0</v>
      </c>
      <c r="D1921" s="196">
        <v>0</v>
      </c>
      <c r="E1921" s="196">
        <v>0</v>
      </c>
      <c r="F1921" s="197">
        <v>0</v>
      </c>
      <c r="G1921" s="197">
        <v>0</v>
      </c>
      <c r="H1921" s="198">
        <v>0</v>
      </c>
    </row>
    <row r="1922" spans="1:8" ht="18" hidden="1" customHeight="1" outlineLevel="1">
      <c r="A1922" s="4" t="s">
        <v>207</v>
      </c>
      <c r="B1922" s="195"/>
      <c r="C1922" s="196">
        <v>0</v>
      </c>
      <c r="D1922" s="196">
        <v>0</v>
      </c>
      <c r="E1922" s="196">
        <v>0</v>
      </c>
      <c r="F1922" s="197">
        <v>0</v>
      </c>
      <c r="G1922" s="197">
        <v>0</v>
      </c>
      <c r="H1922" s="198">
        <v>0</v>
      </c>
    </row>
    <row r="1923" spans="1:8" ht="18" hidden="1" customHeight="1" outlineLevel="1">
      <c r="A1923" s="4" t="s">
        <v>208</v>
      </c>
      <c r="B1923" s="195"/>
      <c r="C1923" s="196">
        <v>0</v>
      </c>
      <c r="D1923" s="196">
        <v>0</v>
      </c>
      <c r="E1923" s="196">
        <v>0</v>
      </c>
      <c r="F1923" s="197">
        <v>0</v>
      </c>
      <c r="G1923" s="197">
        <v>0</v>
      </c>
      <c r="H1923" s="198">
        <v>0</v>
      </c>
    </row>
    <row r="1924" spans="1:8" ht="18" hidden="1" customHeight="1" outlineLevel="1">
      <c r="A1924" s="4" t="s">
        <v>209</v>
      </c>
      <c r="B1924" s="195"/>
      <c r="C1924" s="196">
        <v>0</v>
      </c>
      <c r="D1924" s="196">
        <v>0</v>
      </c>
      <c r="E1924" s="196">
        <v>0</v>
      </c>
      <c r="F1924" s="197">
        <v>0</v>
      </c>
      <c r="G1924" s="197">
        <v>0</v>
      </c>
      <c r="H1924" s="198">
        <v>0</v>
      </c>
    </row>
    <row r="1925" spans="1:8" ht="18" hidden="1" customHeight="1" outlineLevel="1">
      <c r="A1925" s="4" t="s">
        <v>210</v>
      </c>
      <c r="B1925" s="195"/>
      <c r="C1925" s="196">
        <v>0</v>
      </c>
      <c r="D1925" s="196">
        <v>0</v>
      </c>
      <c r="E1925" s="196">
        <v>0</v>
      </c>
      <c r="F1925" s="197">
        <v>0</v>
      </c>
      <c r="G1925" s="197">
        <v>0</v>
      </c>
      <c r="H1925" s="198">
        <v>0</v>
      </c>
    </row>
    <row r="1926" spans="1:8" ht="18" hidden="1" customHeight="1" outlineLevel="1">
      <c r="A1926" s="4" t="s">
        <v>211</v>
      </c>
      <c r="B1926" s="195"/>
      <c r="C1926" s="196">
        <v>0</v>
      </c>
      <c r="D1926" s="196">
        <v>2</v>
      </c>
      <c r="E1926" s="196">
        <v>0</v>
      </c>
      <c r="F1926" s="197">
        <v>-150</v>
      </c>
      <c r="G1926" s="197">
        <v>-781.98</v>
      </c>
      <c r="H1926" s="198">
        <v>0</v>
      </c>
    </row>
    <row r="1927" spans="1:8" ht="18" hidden="1" customHeight="1" outlineLevel="1">
      <c r="A1927" s="4" t="s">
        <v>212</v>
      </c>
      <c r="B1927" s="195"/>
      <c r="C1927" s="196">
        <v>0</v>
      </c>
      <c r="D1927" s="196">
        <v>0</v>
      </c>
      <c r="E1927" s="196">
        <v>0</v>
      </c>
      <c r="F1927" s="197">
        <v>0</v>
      </c>
      <c r="G1927" s="197">
        <v>0</v>
      </c>
      <c r="H1927" s="198">
        <v>0</v>
      </c>
    </row>
    <row r="1928" spans="1:8" ht="18" hidden="1" customHeight="1" outlineLevel="1">
      <c r="A1928" s="4" t="s">
        <v>213</v>
      </c>
      <c r="B1928" s="195"/>
      <c r="C1928" s="196">
        <v>0</v>
      </c>
      <c r="D1928" s="196">
        <v>0</v>
      </c>
      <c r="E1928" s="196">
        <v>0</v>
      </c>
      <c r="F1928" s="197">
        <v>0</v>
      </c>
      <c r="G1928" s="197">
        <v>0</v>
      </c>
      <c r="H1928" s="198">
        <v>0</v>
      </c>
    </row>
    <row r="1929" spans="1:8" ht="18" hidden="1" customHeight="1" outlineLevel="1">
      <c r="A1929" s="4" t="s">
        <v>214</v>
      </c>
      <c r="B1929" s="195"/>
      <c r="C1929" s="196">
        <v>0</v>
      </c>
      <c r="D1929" s="196">
        <v>0</v>
      </c>
      <c r="E1929" s="196">
        <v>0</v>
      </c>
      <c r="F1929" s="197">
        <v>0</v>
      </c>
      <c r="G1929" s="197">
        <v>0</v>
      </c>
      <c r="H1929" s="198">
        <v>0</v>
      </c>
    </row>
    <row r="1930" spans="1:8" ht="18" hidden="1" customHeight="1" outlineLevel="1">
      <c r="A1930" s="4" t="s">
        <v>348</v>
      </c>
      <c r="B1930" s="195"/>
      <c r="C1930" s="196">
        <v>0</v>
      </c>
      <c r="D1930" s="196">
        <v>0</v>
      </c>
      <c r="E1930" s="196">
        <v>0</v>
      </c>
      <c r="F1930" s="197">
        <v>0</v>
      </c>
      <c r="G1930" s="197">
        <v>0</v>
      </c>
      <c r="H1930" s="198">
        <v>0</v>
      </c>
    </row>
    <row r="1931" spans="1:8" ht="18" hidden="1" customHeight="1" outlineLevel="1">
      <c r="A1931" s="4" t="s">
        <v>216</v>
      </c>
      <c r="B1931" s="195"/>
      <c r="C1931" s="196">
        <v>0</v>
      </c>
      <c r="D1931" s="196">
        <v>0</v>
      </c>
      <c r="E1931" s="196">
        <v>0</v>
      </c>
      <c r="F1931" s="197">
        <v>0</v>
      </c>
      <c r="G1931" s="197">
        <v>0</v>
      </c>
      <c r="H1931" s="198">
        <v>0</v>
      </c>
    </row>
    <row r="1932" spans="1:8" ht="18" hidden="1" customHeight="1" outlineLevel="1">
      <c r="A1932" s="4" t="s">
        <v>217</v>
      </c>
      <c r="B1932" s="195"/>
      <c r="C1932" s="196">
        <v>0</v>
      </c>
      <c r="D1932" s="196">
        <v>0</v>
      </c>
      <c r="E1932" s="196">
        <v>0</v>
      </c>
      <c r="F1932" s="197">
        <v>0</v>
      </c>
      <c r="G1932" s="197">
        <v>0</v>
      </c>
      <c r="H1932" s="198">
        <v>0</v>
      </c>
    </row>
    <row r="1933" spans="1:8" ht="18" hidden="1" customHeight="1" outlineLevel="1">
      <c r="A1933" s="4" t="s">
        <v>218</v>
      </c>
      <c r="B1933" s="195"/>
      <c r="C1933" s="196">
        <v>0</v>
      </c>
      <c r="D1933" s="196">
        <v>0</v>
      </c>
      <c r="E1933" s="196">
        <v>0</v>
      </c>
      <c r="F1933" s="197">
        <v>0</v>
      </c>
      <c r="G1933" s="197">
        <v>0</v>
      </c>
      <c r="H1933" s="198">
        <v>0</v>
      </c>
    </row>
    <row r="1934" spans="1:8" ht="18" hidden="1" customHeight="1" outlineLevel="1">
      <c r="A1934" s="4" t="s">
        <v>219</v>
      </c>
      <c r="B1934" s="195"/>
      <c r="C1934" s="196">
        <v>0</v>
      </c>
      <c r="D1934" s="196">
        <v>0</v>
      </c>
      <c r="E1934" s="196">
        <v>0</v>
      </c>
      <c r="F1934" s="197">
        <v>0</v>
      </c>
      <c r="G1934" s="197">
        <v>0</v>
      </c>
      <c r="H1934" s="198">
        <v>0</v>
      </c>
    </row>
    <row r="1935" spans="1:8" ht="18" hidden="1" customHeight="1" outlineLevel="1">
      <c r="A1935" s="4" t="s">
        <v>220</v>
      </c>
      <c r="B1935" s="195"/>
      <c r="C1935" s="196">
        <v>0</v>
      </c>
      <c r="D1935" s="196">
        <v>0</v>
      </c>
      <c r="E1935" s="196">
        <v>0</v>
      </c>
      <c r="F1935" s="197">
        <v>0</v>
      </c>
      <c r="G1935" s="197">
        <v>0</v>
      </c>
      <c r="H1935" s="198">
        <v>0</v>
      </c>
    </row>
    <row r="1936" spans="1:8" ht="18" hidden="1" customHeight="1" outlineLevel="1">
      <c r="A1936" s="4" t="s">
        <v>349</v>
      </c>
      <c r="B1936" s="195"/>
      <c r="C1936" s="196">
        <v>0</v>
      </c>
      <c r="D1936" s="196">
        <v>0</v>
      </c>
      <c r="E1936" s="196">
        <v>0</v>
      </c>
      <c r="F1936" s="197">
        <v>0</v>
      </c>
      <c r="G1936" s="197">
        <v>0</v>
      </c>
      <c r="H1936" s="198">
        <v>0</v>
      </c>
    </row>
    <row r="1937" spans="1:8" ht="18" hidden="1" customHeight="1" outlineLevel="1">
      <c r="A1937" s="4" t="s">
        <v>222</v>
      </c>
      <c r="B1937" s="195"/>
      <c r="C1937" s="196">
        <v>0</v>
      </c>
      <c r="D1937" s="196">
        <v>0</v>
      </c>
      <c r="E1937" s="196">
        <v>0</v>
      </c>
      <c r="F1937" s="197">
        <v>0</v>
      </c>
      <c r="G1937" s="197">
        <v>0</v>
      </c>
      <c r="H1937" s="198">
        <v>0</v>
      </c>
    </row>
    <row r="1938" spans="1:8" ht="18" hidden="1" customHeight="1" outlineLevel="1">
      <c r="A1938" s="4" t="s">
        <v>223</v>
      </c>
      <c r="B1938" s="195"/>
      <c r="C1938" s="196">
        <v>0</v>
      </c>
      <c r="D1938" s="196">
        <v>0</v>
      </c>
      <c r="E1938" s="196">
        <v>0</v>
      </c>
      <c r="F1938" s="197">
        <v>0</v>
      </c>
      <c r="G1938" s="197">
        <v>0</v>
      </c>
      <c r="H1938" s="198">
        <v>0</v>
      </c>
    </row>
    <row r="1939" spans="1:8" ht="18" hidden="1" customHeight="1" outlineLevel="1">
      <c r="A1939" s="4" t="s">
        <v>224</v>
      </c>
      <c r="B1939" s="195"/>
      <c r="C1939" s="196">
        <v>0</v>
      </c>
      <c r="D1939" s="196">
        <v>0</v>
      </c>
      <c r="E1939" s="196">
        <v>0</v>
      </c>
      <c r="F1939" s="197">
        <v>0</v>
      </c>
      <c r="G1939" s="197">
        <v>0</v>
      </c>
      <c r="H1939" s="198">
        <v>0</v>
      </c>
    </row>
    <row r="1940" spans="1:8" ht="18" hidden="1" customHeight="1" outlineLevel="1">
      <c r="A1940" s="4" t="s">
        <v>225</v>
      </c>
      <c r="B1940" s="195"/>
      <c r="C1940" s="196">
        <v>0</v>
      </c>
      <c r="D1940" s="196">
        <v>0</v>
      </c>
      <c r="E1940" s="196">
        <v>0</v>
      </c>
      <c r="F1940" s="197">
        <v>0</v>
      </c>
      <c r="G1940" s="197">
        <v>0</v>
      </c>
      <c r="H1940" s="198">
        <v>0</v>
      </c>
    </row>
    <row r="1941" spans="1:8" ht="18" customHeight="1" collapsed="1">
      <c r="A1941" s="4"/>
      <c r="B1941" s="195" t="s">
        <v>430</v>
      </c>
      <c r="C1941" s="199">
        <f t="shared" ref="C1941:H1941" si="76">SUM(C1917:C1940)</f>
        <v>0</v>
      </c>
      <c r="D1941" s="199">
        <f t="shared" si="76"/>
        <v>2</v>
      </c>
      <c r="E1941" s="199">
        <f t="shared" si="76"/>
        <v>0</v>
      </c>
      <c r="F1941" s="200">
        <f t="shared" si="76"/>
        <v>-150</v>
      </c>
      <c r="G1941" s="200">
        <f t="shared" si="76"/>
        <v>-781.98</v>
      </c>
      <c r="H1941" s="201">
        <f t="shared" si="76"/>
        <v>0</v>
      </c>
    </row>
    <row r="1942" spans="1:8" ht="18" hidden="1" customHeight="1" outlineLevel="1">
      <c r="A1942" s="4" t="s">
        <v>272</v>
      </c>
      <c r="B1942" s="195"/>
      <c r="C1942" s="196">
        <v>0</v>
      </c>
      <c r="D1942" s="196">
        <v>0</v>
      </c>
      <c r="E1942" s="196">
        <v>0</v>
      </c>
      <c r="F1942" s="197">
        <v>0</v>
      </c>
      <c r="G1942" s="197">
        <v>0</v>
      </c>
      <c r="H1942" s="198">
        <v>0</v>
      </c>
    </row>
    <row r="1943" spans="1:8" ht="18" hidden="1" customHeight="1" outlineLevel="1">
      <c r="A1943" s="4" t="s">
        <v>203</v>
      </c>
      <c r="B1943" s="195"/>
      <c r="C1943" s="196">
        <v>7</v>
      </c>
      <c r="D1943" s="196">
        <v>6</v>
      </c>
      <c r="E1943" s="196">
        <v>0</v>
      </c>
      <c r="F1943" s="197">
        <v>1000</v>
      </c>
      <c r="G1943" s="197">
        <v>11499.63</v>
      </c>
      <c r="H1943" s="198">
        <v>0</v>
      </c>
    </row>
    <row r="1944" spans="1:8" ht="18" hidden="1" customHeight="1" outlineLevel="1">
      <c r="A1944" s="4" t="s">
        <v>204</v>
      </c>
      <c r="B1944" s="195"/>
      <c r="C1944" s="196">
        <v>32</v>
      </c>
      <c r="D1944" s="196">
        <v>32</v>
      </c>
      <c r="E1944" s="196">
        <v>0</v>
      </c>
      <c r="F1944" s="197">
        <v>0</v>
      </c>
      <c r="G1944" s="197">
        <v>164</v>
      </c>
      <c r="H1944" s="198">
        <v>0</v>
      </c>
    </row>
    <row r="1945" spans="1:8" ht="18" hidden="1" customHeight="1" outlineLevel="1">
      <c r="A1945" s="4" t="s">
        <v>205</v>
      </c>
      <c r="B1945" s="195"/>
      <c r="C1945" s="196">
        <v>0</v>
      </c>
      <c r="D1945" s="196">
        <v>0</v>
      </c>
      <c r="E1945" s="196">
        <v>0</v>
      </c>
      <c r="F1945" s="197">
        <v>0</v>
      </c>
      <c r="G1945" s="197">
        <v>0</v>
      </c>
      <c r="H1945" s="198">
        <v>0</v>
      </c>
    </row>
    <row r="1946" spans="1:8" ht="18" hidden="1" customHeight="1" outlineLevel="1">
      <c r="A1946" s="4" t="s">
        <v>206</v>
      </c>
      <c r="B1946" s="195"/>
      <c r="C1946" s="196">
        <v>0</v>
      </c>
      <c r="D1946" s="196">
        <v>0</v>
      </c>
      <c r="E1946" s="196">
        <v>0</v>
      </c>
      <c r="F1946" s="197">
        <v>0</v>
      </c>
      <c r="G1946" s="197">
        <v>0</v>
      </c>
      <c r="H1946" s="198">
        <v>0</v>
      </c>
    </row>
    <row r="1947" spans="1:8" ht="18" hidden="1" customHeight="1" outlineLevel="1">
      <c r="A1947" s="4" t="s">
        <v>207</v>
      </c>
      <c r="B1947" s="195"/>
      <c r="C1947" s="196">
        <v>0</v>
      </c>
      <c r="D1947" s="196">
        <v>0</v>
      </c>
      <c r="E1947" s="196">
        <v>0</v>
      </c>
      <c r="F1947" s="197">
        <v>0</v>
      </c>
      <c r="G1947" s="197">
        <v>0</v>
      </c>
      <c r="H1947" s="198">
        <v>0</v>
      </c>
    </row>
    <row r="1948" spans="1:8" ht="18" hidden="1" customHeight="1" outlineLevel="1">
      <c r="A1948" s="4" t="s">
        <v>208</v>
      </c>
      <c r="B1948" s="195"/>
      <c r="C1948" s="196">
        <v>6</v>
      </c>
      <c r="D1948" s="196">
        <v>9</v>
      </c>
      <c r="E1948" s="196">
        <v>0</v>
      </c>
      <c r="F1948" s="197">
        <v>2828.4399999999951</v>
      </c>
      <c r="G1948" s="197">
        <v>313.52999999999975</v>
      </c>
      <c r="H1948" s="198">
        <v>0</v>
      </c>
    </row>
    <row r="1949" spans="1:8" ht="18" hidden="1" customHeight="1" outlineLevel="1">
      <c r="A1949" s="4" t="s">
        <v>209</v>
      </c>
      <c r="B1949" s="195"/>
      <c r="C1949" s="196">
        <v>5</v>
      </c>
      <c r="D1949" s="196">
        <v>8</v>
      </c>
      <c r="E1949" s="196">
        <v>0</v>
      </c>
      <c r="F1949" s="197">
        <v>0</v>
      </c>
      <c r="G1949" s="197">
        <v>1551.3199999999997</v>
      </c>
      <c r="H1949" s="198">
        <v>0</v>
      </c>
    </row>
    <row r="1950" spans="1:8" ht="18" hidden="1" customHeight="1" outlineLevel="1">
      <c r="A1950" s="4" t="s">
        <v>210</v>
      </c>
      <c r="B1950" s="195"/>
      <c r="C1950" s="196">
        <v>0</v>
      </c>
      <c r="D1950" s="196">
        <v>0</v>
      </c>
      <c r="E1950" s="196">
        <v>0</v>
      </c>
      <c r="F1950" s="197">
        <v>0</v>
      </c>
      <c r="G1950" s="197">
        <v>0</v>
      </c>
      <c r="H1950" s="198">
        <v>0</v>
      </c>
    </row>
    <row r="1951" spans="1:8" ht="18" hidden="1" customHeight="1" outlineLevel="1">
      <c r="A1951" s="4" t="s">
        <v>211</v>
      </c>
      <c r="B1951" s="195"/>
      <c r="C1951" s="196">
        <v>13</v>
      </c>
      <c r="D1951" s="196">
        <v>14</v>
      </c>
      <c r="E1951" s="196">
        <v>0</v>
      </c>
      <c r="F1951" s="197">
        <v>1401.65</v>
      </c>
      <c r="G1951" s="197">
        <v>20725.84</v>
      </c>
      <c r="H1951" s="198">
        <v>0</v>
      </c>
    </row>
    <row r="1952" spans="1:8" ht="18" hidden="1" customHeight="1" outlineLevel="1">
      <c r="A1952" s="4" t="s">
        <v>212</v>
      </c>
      <c r="B1952" s="195"/>
      <c r="C1952" s="196">
        <v>8</v>
      </c>
      <c r="D1952" s="196">
        <v>0</v>
      </c>
      <c r="E1952" s="196">
        <v>0</v>
      </c>
      <c r="F1952" s="197">
        <v>0</v>
      </c>
      <c r="G1952" s="197">
        <v>-10669</v>
      </c>
      <c r="H1952" s="198">
        <v>0</v>
      </c>
    </row>
    <row r="1953" spans="1:8" ht="18" hidden="1" customHeight="1" outlineLevel="1">
      <c r="A1953" s="4" t="s">
        <v>213</v>
      </c>
      <c r="B1953" s="195"/>
      <c r="C1953" s="196">
        <v>152</v>
      </c>
      <c r="D1953" s="196">
        <v>6</v>
      </c>
      <c r="E1953" s="196">
        <v>8</v>
      </c>
      <c r="F1953" s="197">
        <v>297828.7</v>
      </c>
      <c r="G1953" s="197">
        <v>8934.39</v>
      </c>
      <c r="H1953" s="198">
        <v>0</v>
      </c>
    </row>
    <row r="1954" spans="1:8" ht="18" hidden="1" customHeight="1" outlineLevel="1">
      <c r="A1954" s="4" t="s">
        <v>214</v>
      </c>
      <c r="B1954" s="195"/>
      <c r="C1954" s="196">
        <v>3</v>
      </c>
      <c r="D1954" s="196">
        <v>0</v>
      </c>
      <c r="E1954" s="196">
        <v>0</v>
      </c>
      <c r="F1954" s="197">
        <v>0</v>
      </c>
      <c r="G1954" s="197">
        <v>0</v>
      </c>
      <c r="H1954" s="198">
        <v>0</v>
      </c>
    </row>
    <row r="1955" spans="1:8" ht="18" hidden="1" customHeight="1" outlineLevel="1">
      <c r="A1955" s="4" t="s">
        <v>348</v>
      </c>
      <c r="B1955" s="195"/>
      <c r="C1955" s="196">
        <v>1</v>
      </c>
      <c r="D1955" s="196">
        <v>0</v>
      </c>
      <c r="E1955" s="196">
        <v>1</v>
      </c>
      <c r="F1955" s="197">
        <v>0</v>
      </c>
      <c r="G1955" s="197">
        <v>0</v>
      </c>
      <c r="H1955" s="198">
        <v>0</v>
      </c>
    </row>
    <row r="1956" spans="1:8" ht="18" hidden="1" customHeight="1" outlineLevel="1">
      <c r="A1956" s="4" t="s">
        <v>216</v>
      </c>
      <c r="B1956" s="195"/>
      <c r="C1956" s="196">
        <v>1</v>
      </c>
      <c r="D1956" s="196">
        <v>0</v>
      </c>
      <c r="E1956" s="196">
        <v>0</v>
      </c>
      <c r="F1956" s="197">
        <v>0</v>
      </c>
      <c r="G1956" s="197">
        <v>0</v>
      </c>
      <c r="H1956" s="198">
        <v>0</v>
      </c>
    </row>
    <row r="1957" spans="1:8" ht="18" hidden="1" customHeight="1" outlineLevel="1">
      <c r="A1957" s="4" t="s">
        <v>217</v>
      </c>
      <c r="B1957" s="195"/>
      <c r="C1957" s="196">
        <v>0</v>
      </c>
      <c r="D1957" s="196">
        <v>0</v>
      </c>
      <c r="E1957" s="196">
        <v>0</v>
      </c>
      <c r="F1957" s="197">
        <v>0</v>
      </c>
      <c r="G1957" s="197">
        <v>0</v>
      </c>
      <c r="H1957" s="198">
        <v>0</v>
      </c>
    </row>
    <row r="1958" spans="1:8" ht="18" hidden="1" customHeight="1" outlineLevel="1">
      <c r="A1958" s="4" t="s">
        <v>218</v>
      </c>
      <c r="B1958" s="195"/>
      <c r="C1958" s="196">
        <v>96</v>
      </c>
      <c r="D1958" s="196">
        <v>2</v>
      </c>
      <c r="E1958" s="196">
        <v>0</v>
      </c>
      <c r="F1958" s="197">
        <v>0</v>
      </c>
      <c r="G1958" s="197">
        <v>51449</v>
      </c>
      <c r="H1958" s="198">
        <v>0</v>
      </c>
    </row>
    <row r="1959" spans="1:8" ht="18" hidden="1" customHeight="1" outlineLevel="1">
      <c r="A1959" s="4" t="s">
        <v>219</v>
      </c>
      <c r="B1959" s="195"/>
      <c r="C1959" s="196">
        <v>0</v>
      </c>
      <c r="D1959" s="196">
        <v>0</v>
      </c>
      <c r="E1959" s="196">
        <v>0</v>
      </c>
      <c r="F1959" s="197">
        <v>0</v>
      </c>
      <c r="G1959" s="197">
        <v>0</v>
      </c>
      <c r="H1959" s="198">
        <v>0</v>
      </c>
    </row>
    <row r="1960" spans="1:8" ht="18" hidden="1" customHeight="1" outlineLevel="1">
      <c r="A1960" s="4" t="s">
        <v>220</v>
      </c>
      <c r="B1960" s="195"/>
      <c r="C1960" s="196">
        <v>0</v>
      </c>
      <c r="D1960" s="196">
        <v>0</v>
      </c>
      <c r="E1960" s="196">
        <v>0</v>
      </c>
      <c r="F1960" s="197">
        <v>0</v>
      </c>
      <c r="G1960" s="197">
        <v>0</v>
      </c>
      <c r="H1960" s="198">
        <v>0</v>
      </c>
    </row>
    <row r="1961" spans="1:8" ht="18" hidden="1" customHeight="1" outlineLevel="1">
      <c r="A1961" s="4" t="s">
        <v>349</v>
      </c>
      <c r="B1961" s="195"/>
      <c r="C1961" s="196">
        <v>0</v>
      </c>
      <c r="D1961" s="196">
        <v>0</v>
      </c>
      <c r="E1961" s="196">
        <v>0</v>
      </c>
      <c r="F1961" s="197">
        <v>0</v>
      </c>
      <c r="G1961" s="197">
        <v>0</v>
      </c>
      <c r="H1961" s="198">
        <v>0</v>
      </c>
    </row>
    <row r="1962" spans="1:8" ht="18" hidden="1" customHeight="1" outlineLevel="1">
      <c r="A1962" s="4" t="s">
        <v>222</v>
      </c>
      <c r="B1962" s="195"/>
      <c r="C1962" s="196">
        <v>53</v>
      </c>
      <c r="D1962" s="196">
        <v>43</v>
      </c>
      <c r="E1962" s="196">
        <v>0</v>
      </c>
      <c r="F1962" s="197">
        <v>216434</v>
      </c>
      <c r="G1962" s="197">
        <v>131890</v>
      </c>
      <c r="H1962" s="198">
        <v>3100</v>
      </c>
    </row>
    <row r="1963" spans="1:8" ht="18" hidden="1" customHeight="1" outlineLevel="1">
      <c r="A1963" s="4" t="s">
        <v>223</v>
      </c>
      <c r="B1963" s="195"/>
      <c r="C1963" s="196">
        <v>0</v>
      </c>
      <c r="D1963" s="196">
        <v>0</v>
      </c>
      <c r="E1963" s="196">
        <v>0</v>
      </c>
      <c r="F1963" s="197">
        <v>0</v>
      </c>
      <c r="G1963" s="197">
        <v>0</v>
      </c>
      <c r="H1963" s="198">
        <v>0</v>
      </c>
    </row>
    <row r="1964" spans="1:8" ht="18" hidden="1" customHeight="1" outlineLevel="1">
      <c r="A1964" s="4" t="s">
        <v>224</v>
      </c>
      <c r="B1964" s="195"/>
      <c r="C1964" s="196">
        <v>0</v>
      </c>
      <c r="D1964" s="196">
        <v>0</v>
      </c>
      <c r="E1964" s="196">
        <v>0</v>
      </c>
      <c r="F1964" s="197">
        <v>0</v>
      </c>
      <c r="G1964" s="197">
        <v>0</v>
      </c>
      <c r="H1964" s="198">
        <v>0</v>
      </c>
    </row>
    <row r="1965" spans="1:8" ht="18" hidden="1" customHeight="1" outlineLevel="1">
      <c r="A1965" s="4" t="s">
        <v>225</v>
      </c>
      <c r="B1965" s="195"/>
      <c r="C1965" s="196">
        <v>1</v>
      </c>
      <c r="D1965" s="196">
        <v>1</v>
      </c>
      <c r="E1965" s="196">
        <v>0</v>
      </c>
      <c r="F1965" s="197">
        <v>1228</v>
      </c>
      <c r="G1965" s="197">
        <v>2271</v>
      </c>
      <c r="H1965" s="198">
        <v>0</v>
      </c>
    </row>
    <row r="1966" spans="1:8" ht="18" customHeight="1" collapsed="1">
      <c r="A1966" s="4"/>
      <c r="B1966" s="195" t="s">
        <v>431</v>
      </c>
      <c r="C1966" s="199">
        <f t="shared" ref="C1966:H1966" si="77">SUM(C1942:C1965)</f>
        <v>378</v>
      </c>
      <c r="D1966" s="199">
        <f t="shared" si="77"/>
        <v>121</v>
      </c>
      <c r="E1966" s="199">
        <f t="shared" si="77"/>
        <v>9</v>
      </c>
      <c r="F1966" s="200">
        <f t="shared" si="77"/>
        <v>520720.79</v>
      </c>
      <c r="G1966" s="200">
        <f t="shared" si="77"/>
        <v>218129.71</v>
      </c>
      <c r="H1966" s="201">
        <f t="shared" si="77"/>
        <v>3100</v>
      </c>
    </row>
    <row r="1967" spans="1:8" ht="18" hidden="1" customHeight="1" outlineLevel="1">
      <c r="A1967" s="4" t="s">
        <v>272</v>
      </c>
      <c r="B1967" s="195"/>
      <c r="C1967" s="196">
        <v>0</v>
      </c>
      <c r="D1967" s="196">
        <v>0</v>
      </c>
      <c r="E1967" s="196">
        <v>0</v>
      </c>
      <c r="F1967" s="197">
        <v>0</v>
      </c>
      <c r="G1967" s="197">
        <v>0</v>
      </c>
      <c r="H1967" s="198">
        <v>0</v>
      </c>
    </row>
    <row r="1968" spans="1:8" ht="18" hidden="1" customHeight="1" outlineLevel="1">
      <c r="A1968" s="4" t="s">
        <v>203</v>
      </c>
      <c r="B1968" s="195"/>
      <c r="C1968" s="196">
        <v>5</v>
      </c>
      <c r="D1968" s="196">
        <v>4</v>
      </c>
      <c r="E1968" s="196">
        <v>0</v>
      </c>
      <c r="F1968" s="197">
        <v>2015</v>
      </c>
      <c r="G1968" s="197">
        <v>-13534.62</v>
      </c>
      <c r="H1968" s="198">
        <v>0</v>
      </c>
    </row>
    <row r="1969" spans="1:8" ht="18" hidden="1" customHeight="1" outlineLevel="1">
      <c r="A1969" s="4" t="s">
        <v>204</v>
      </c>
      <c r="B1969" s="195"/>
      <c r="C1969" s="196">
        <v>5</v>
      </c>
      <c r="D1969" s="196">
        <v>5</v>
      </c>
      <c r="E1969" s="196">
        <v>0</v>
      </c>
      <c r="F1969" s="197">
        <v>15000</v>
      </c>
      <c r="G1969" s="197">
        <v>0</v>
      </c>
      <c r="H1969" s="198">
        <v>0</v>
      </c>
    </row>
    <row r="1970" spans="1:8" ht="18" hidden="1" customHeight="1" outlineLevel="1">
      <c r="A1970" s="4" t="s">
        <v>205</v>
      </c>
      <c r="B1970" s="195"/>
      <c r="C1970" s="196">
        <v>0</v>
      </c>
      <c r="D1970" s="196">
        <v>0</v>
      </c>
      <c r="E1970" s="196">
        <v>0</v>
      </c>
      <c r="F1970" s="197">
        <v>0</v>
      </c>
      <c r="G1970" s="197">
        <v>0</v>
      </c>
      <c r="H1970" s="198">
        <v>0</v>
      </c>
    </row>
    <row r="1971" spans="1:8" ht="18" hidden="1" customHeight="1" outlineLevel="1">
      <c r="A1971" s="4" t="s">
        <v>206</v>
      </c>
      <c r="B1971" s="195"/>
      <c r="C1971" s="196">
        <v>0</v>
      </c>
      <c r="D1971" s="196">
        <v>0</v>
      </c>
      <c r="E1971" s="196">
        <v>0</v>
      </c>
      <c r="F1971" s="197">
        <v>0</v>
      </c>
      <c r="G1971" s="197">
        <v>0</v>
      </c>
      <c r="H1971" s="198">
        <v>0</v>
      </c>
    </row>
    <row r="1972" spans="1:8" ht="18" hidden="1" customHeight="1" outlineLevel="1">
      <c r="A1972" s="4" t="s">
        <v>207</v>
      </c>
      <c r="B1972" s="195"/>
      <c r="C1972" s="196">
        <v>0</v>
      </c>
      <c r="D1972" s="196">
        <v>0</v>
      </c>
      <c r="E1972" s="196">
        <v>0</v>
      </c>
      <c r="F1972" s="197">
        <v>0</v>
      </c>
      <c r="G1972" s="197">
        <v>0</v>
      </c>
      <c r="H1972" s="198">
        <v>0</v>
      </c>
    </row>
    <row r="1973" spans="1:8" ht="18" hidden="1" customHeight="1" outlineLevel="1">
      <c r="A1973" s="4" t="s">
        <v>208</v>
      </c>
      <c r="B1973" s="195"/>
      <c r="C1973" s="196">
        <v>5</v>
      </c>
      <c r="D1973" s="196">
        <v>5</v>
      </c>
      <c r="E1973" s="196">
        <v>0</v>
      </c>
      <c r="F1973" s="197">
        <v>47991</v>
      </c>
      <c r="G1973" s="197">
        <v>2041.75</v>
      </c>
      <c r="H1973" s="198">
        <v>0</v>
      </c>
    </row>
    <row r="1974" spans="1:8" ht="18" hidden="1" customHeight="1" outlineLevel="1">
      <c r="A1974" s="4" t="s">
        <v>209</v>
      </c>
      <c r="B1974" s="195"/>
      <c r="C1974" s="196">
        <v>1</v>
      </c>
      <c r="D1974" s="196">
        <v>1</v>
      </c>
      <c r="E1974" s="196">
        <v>0</v>
      </c>
      <c r="F1974" s="197">
        <v>0</v>
      </c>
      <c r="G1974" s="197">
        <v>270.75</v>
      </c>
      <c r="H1974" s="198">
        <v>0</v>
      </c>
    </row>
    <row r="1975" spans="1:8" ht="18" hidden="1" customHeight="1" outlineLevel="1">
      <c r="A1975" s="4" t="s">
        <v>210</v>
      </c>
      <c r="B1975" s="195"/>
      <c r="C1975" s="196">
        <v>1</v>
      </c>
      <c r="D1975" s="196">
        <v>0</v>
      </c>
      <c r="E1975" s="196">
        <v>0</v>
      </c>
      <c r="F1975" s="197">
        <v>0</v>
      </c>
      <c r="G1975" s="197">
        <v>0</v>
      </c>
      <c r="H1975" s="198">
        <v>0</v>
      </c>
    </row>
    <row r="1976" spans="1:8" ht="18" hidden="1" customHeight="1" outlineLevel="1">
      <c r="A1976" s="4" t="s">
        <v>211</v>
      </c>
      <c r="B1976" s="195"/>
      <c r="C1976" s="196">
        <v>17</v>
      </c>
      <c r="D1976" s="196">
        <v>17</v>
      </c>
      <c r="E1976" s="196">
        <v>0</v>
      </c>
      <c r="F1976" s="197">
        <v>114400</v>
      </c>
      <c r="G1976" s="197">
        <v>2021.0999999999985</v>
      </c>
      <c r="H1976" s="198">
        <v>0</v>
      </c>
    </row>
    <row r="1977" spans="1:8" ht="18" hidden="1" customHeight="1" outlineLevel="1">
      <c r="A1977" s="4" t="s">
        <v>212</v>
      </c>
      <c r="B1977" s="195"/>
      <c r="C1977" s="196">
        <v>11</v>
      </c>
      <c r="D1977" s="196">
        <v>2</v>
      </c>
      <c r="E1977" s="196">
        <v>0</v>
      </c>
      <c r="F1977" s="197">
        <v>9574</v>
      </c>
      <c r="G1977" s="197">
        <v>13373</v>
      </c>
      <c r="H1977" s="198">
        <v>0</v>
      </c>
    </row>
    <row r="1978" spans="1:8" ht="18" hidden="1" customHeight="1" outlineLevel="1">
      <c r="A1978" s="4" t="s">
        <v>213</v>
      </c>
      <c r="B1978" s="195"/>
      <c r="C1978" s="196">
        <v>83</v>
      </c>
      <c r="D1978" s="196">
        <v>3</v>
      </c>
      <c r="E1978" s="196">
        <v>0</v>
      </c>
      <c r="F1978" s="197">
        <v>115775</v>
      </c>
      <c r="G1978" s="197">
        <v>85790.03</v>
      </c>
      <c r="H1978" s="198">
        <v>0</v>
      </c>
    </row>
    <row r="1979" spans="1:8" ht="18" hidden="1" customHeight="1" outlineLevel="1">
      <c r="A1979" s="4" t="s">
        <v>214</v>
      </c>
      <c r="B1979" s="195"/>
      <c r="C1979" s="196">
        <v>4</v>
      </c>
      <c r="D1979" s="196">
        <v>2</v>
      </c>
      <c r="E1979" s="196">
        <v>0</v>
      </c>
      <c r="F1979" s="197">
        <v>220498</v>
      </c>
      <c r="G1979" s="197">
        <v>0</v>
      </c>
      <c r="H1979" s="198">
        <v>5000</v>
      </c>
    </row>
    <row r="1980" spans="1:8" ht="18" hidden="1" customHeight="1" outlineLevel="1">
      <c r="A1980" s="4" t="s">
        <v>348</v>
      </c>
      <c r="B1980" s="195"/>
      <c r="C1980" s="196">
        <v>0</v>
      </c>
      <c r="D1980" s="196">
        <v>0</v>
      </c>
      <c r="E1980" s="196">
        <v>0</v>
      </c>
      <c r="F1980" s="197">
        <v>0</v>
      </c>
      <c r="G1980" s="197">
        <v>0</v>
      </c>
      <c r="H1980" s="198">
        <v>0</v>
      </c>
    </row>
    <row r="1981" spans="1:8" ht="18" hidden="1" customHeight="1" outlineLevel="1">
      <c r="A1981" s="4" t="s">
        <v>216</v>
      </c>
      <c r="B1981" s="195"/>
      <c r="C1981" s="196">
        <v>0</v>
      </c>
      <c r="D1981" s="196">
        <v>0</v>
      </c>
      <c r="E1981" s="196">
        <v>0</v>
      </c>
      <c r="F1981" s="197">
        <v>0</v>
      </c>
      <c r="G1981" s="197">
        <v>0</v>
      </c>
      <c r="H1981" s="198">
        <v>0</v>
      </c>
    </row>
    <row r="1982" spans="1:8" ht="18" hidden="1" customHeight="1" outlineLevel="1">
      <c r="A1982" s="4" t="s">
        <v>217</v>
      </c>
      <c r="B1982" s="195"/>
      <c r="C1982" s="196">
        <v>0</v>
      </c>
      <c r="D1982" s="196">
        <v>0</v>
      </c>
      <c r="E1982" s="196">
        <v>0</v>
      </c>
      <c r="F1982" s="197">
        <v>0</v>
      </c>
      <c r="G1982" s="197">
        <v>0</v>
      </c>
      <c r="H1982" s="198">
        <v>0</v>
      </c>
    </row>
    <row r="1983" spans="1:8" ht="18" hidden="1" customHeight="1" outlineLevel="1">
      <c r="A1983" s="4" t="s">
        <v>218</v>
      </c>
      <c r="B1983" s="195"/>
      <c r="C1983" s="196">
        <v>2</v>
      </c>
      <c r="D1983" s="196">
        <v>2</v>
      </c>
      <c r="E1983" s="196">
        <v>0</v>
      </c>
      <c r="F1983" s="197">
        <v>-2500</v>
      </c>
      <c r="G1983" s="197">
        <v>263099</v>
      </c>
      <c r="H1983" s="198">
        <v>0</v>
      </c>
    </row>
    <row r="1984" spans="1:8" ht="18" hidden="1" customHeight="1" outlineLevel="1">
      <c r="A1984" s="4" t="s">
        <v>219</v>
      </c>
      <c r="B1984" s="195"/>
      <c r="C1984" s="196">
        <v>2</v>
      </c>
      <c r="D1984" s="196">
        <v>0</v>
      </c>
      <c r="E1984" s="196">
        <v>1</v>
      </c>
      <c r="F1984" s="197">
        <v>0</v>
      </c>
      <c r="G1984" s="197">
        <v>9576</v>
      </c>
      <c r="H1984" s="198">
        <v>0</v>
      </c>
    </row>
    <row r="1985" spans="1:8" ht="18" hidden="1" customHeight="1" outlineLevel="1">
      <c r="A1985" s="4" t="s">
        <v>220</v>
      </c>
      <c r="B1985" s="195"/>
      <c r="C1985" s="196">
        <v>0</v>
      </c>
      <c r="D1985" s="196">
        <v>0</v>
      </c>
      <c r="E1985" s="196">
        <v>0</v>
      </c>
      <c r="F1985" s="197">
        <v>0</v>
      </c>
      <c r="G1985" s="197">
        <v>0</v>
      </c>
      <c r="H1985" s="198">
        <v>0</v>
      </c>
    </row>
    <row r="1986" spans="1:8" ht="18" hidden="1" customHeight="1" outlineLevel="1">
      <c r="A1986" s="4" t="s">
        <v>349</v>
      </c>
      <c r="B1986" s="195"/>
      <c r="C1986" s="196">
        <v>0</v>
      </c>
      <c r="D1986" s="196">
        <v>0</v>
      </c>
      <c r="E1986" s="196">
        <v>0</v>
      </c>
      <c r="F1986" s="197">
        <v>0</v>
      </c>
      <c r="G1986" s="197">
        <v>0</v>
      </c>
      <c r="H1986" s="198">
        <v>0</v>
      </c>
    </row>
    <row r="1987" spans="1:8" ht="18" hidden="1" customHeight="1" outlineLevel="1">
      <c r="A1987" s="4" t="s">
        <v>222</v>
      </c>
      <c r="B1987" s="195"/>
      <c r="C1987" s="196">
        <v>0</v>
      </c>
      <c r="D1987" s="196">
        <v>0</v>
      </c>
      <c r="E1987" s="196">
        <v>0</v>
      </c>
      <c r="F1987" s="197">
        <v>0</v>
      </c>
      <c r="G1987" s="197">
        <v>0</v>
      </c>
      <c r="H1987" s="198">
        <v>0</v>
      </c>
    </row>
    <row r="1988" spans="1:8" ht="18" hidden="1" customHeight="1" outlineLevel="1">
      <c r="A1988" s="4" t="s">
        <v>223</v>
      </c>
      <c r="B1988" s="195"/>
      <c r="C1988" s="196">
        <v>2</v>
      </c>
      <c r="D1988" s="196">
        <v>0</v>
      </c>
      <c r="E1988" s="196">
        <v>0</v>
      </c>
      <c r="F1988" s="197">
        <v>0</v>
      </c>
      <c r="G1988" s="197">
        <v>0</v>
      </c>
      <c r="H1988" s="198">
        <v>0</v>
      </c>
    </row>
    <row r="1989" spans="1:8" ht="18" hidden="1" customHeight="1" outlineLevel="1">
      <c r="A1989" s="4" t="s">
        <v>224</v>
      </c>
      <c r="B1989" s="195"/>
      <c r="C1989" s="196">
        <v>0</v>
      </c>
      <c r="D1989" s="196">
        <v>0</v>
      </c>
      <c r="E1989" s="196">
        <v>0</v>
      </c>
      <c r="F1989" s="197">
        <v>0</v>
      </c>
      <c r="G1989" s="197">
        <v>0</v>
      </c>
      <c r="H1989" s="198">
        <v>0</v>
      </c>
    </row>
    <row r="1990" spans="1:8" ht="18" hidden="1" customHeight="1" outlineLevel="1">
      <c r="A1990" s="4" t="s">
        <v>225</v>
      </c>
      <c r="B1990" s="195"/>
      <c r="C1990" s="196">
        <v>3</v>
      </c>
      <c r="D1990" s="196">
        <v>3</v>
      </c>
      <c r="E1990" s="196">
        <v>0</v>
      </c>
      <c r="F1990" s="197">
        <v>99656</v>
      </c>
      <c r="G1990" s="197">
        <v>93345</v>
      </c>
      <c r="H1990" s="198">
        <v>0</v>
      </c>
    </row>
    <row r="1991" spans="1:8" ht="18" customHeight="1" collapsed="1">
      <c r="A1991" s="4"/>
      <c r="B1991" s="195" t="s">
        <v>432</v>
      </c>
      <c r="C1991" s="199">
        <f t="shared" ref="C1991:H1991" si="78">SUM(C1967:C1990)</f>
        <v>141</v>
      </c>
      <c r="D1991" s="199">
        <f t="shared" si="78"/>
        <v>44</v>
      </c>
      <c r="E1991" s="199">
        <f t="shared" si="78"/>
        <v>1</v>
      </c>
      <c r="F1991" s="200">
        <f t="shared" si="78"/>
        <v>622409</v>
      </c>
      <c r="G1991" s="200">
        <f t="shared" si="78"/>
        <v>455982.01</v>
      </c>
      <c r="H1991" s="201">
        <f t="shared" si="78"/>
        <v>5000</v>
      </c>
    </row>
    <row r="1992" spans="1:8" ht="18" customHeight="1">
      <c r="B1992" s="203" t="s">
        <v>433</v>
      </c>
      <c r="C1992" s="204"/>
      <c r="D1992" s="204"/>
      <c r="E1992" s="204"/>
      <c r="F1992" s="193"/>
      <c r="G1992" s="193"/>
      <c r="H1992" s="194"/>
    </row>
    <row r="1993" spans="1:8" ht="18" hidden="1" customHeight="1" outlineLevel="1">
      <c r="A1993" s="4" t="s">
        <v>272</v>
      </c>
      <c r="B1993" s="195"/>
      <c r="C1993" s="196">
        <v>0</v>
      </c>
      <c r="D1993" s="196">
        <v>0</v>
      </c>
      <c r="E1993" s="196">
        <v>0</v>
      </c>
      <c r="F1993" s="197">
        <v>0</v>
      </c>
      <c r="G1993" s="197">
        <v>0</v>
      </c>
      <c r="H1993" s="198">
        <v>0</v>
      </c>
    </row>
    <row r="1994" spans="1:8" ht="18" hidden="1" customHeight="1" outlineLevel="1">
      <c r="A1994" s="4" t="s">
        <v>203</v>
      </c>
      <c r="B1994" s="195"/>
      <c r="C1994" s="196">
        <v>0</v>
      </c>
      <c r="D1994" s="196">
        <v>0</v>
      </c>
      <c r="E1994" s="196">
        <v>0</v>
      </c>
      <c r="F1994" s="197">
        <v>0</v>
      </c>
      <c r="G1994" s="197">
        <v>0</v>
      </c>
      <c r="H1994" s="198">
        <v>0</v>
      </c>
    </row>
    <row r="1995" spans="1:8" ht="18" hidden="1" customHeight="1" outlineLevel="1">
      <c r="A1995" s="4" t="s">
        <v>204</v>
      </c>
      <c r="B1995" s="195"/>
      <c r="C1995" s="196">
        <v>0</v>
      </c>
      <c r="D1995" s="196">
        <v>0</v>
      </c>
      <c r="E1995" s="196">
        <v>0</v>
      </c>
      <c r="F1995" s="197">
        <v>0</v>
      </c>
      <c r="G1995" s="197">
        <v>0</v>
      </c>
      <c r="H1995" s="198">
        <v>0</v>
      </c>
    </row>
    <row r="1996" spans="1:8" ht="18" hidden="1" customHeight="1" outlineLevel="1">
      <c r="A1996" s="4" t="s">
        <v>205</v>
      </c>
      <c r="B1996" s="195"/>
      <c r="C1996" s="196">
        <v>0</v>
      </c>
      <c r="D1996" s="196">
        <v>0</v>
      </c>
      <c r="E1996" s="196">
        <v>0</v>
      </c>
      <c r="F1996" s="197">
        <v>0</v>
      </c>
      <c r="G1996" s="197">
        <v>0</v>
      </c>
      <c r="H1996" s="198">
        <v>0</v>
      </c>
    </row>
    <row r="1997" spans="1:8" ht="18" hidden="1" customHeight="1" outlineLevel="1">
      <c r="A1997" s="4" t="s">
        <v>206</v>
      </c>
      <c r="B1997" s="195"/>
      <c r="C1997" s="196">
        <v>0</v>
      </c>
      <c r="D1997" s="196">
        <v>0</v>
      </c>
      <c r="E1997" s="196">
        <v>0</v>
      </c>
      <c r="F1997" s="197">
        <v>0</v>
      </c>
      <c r="G1997" s="197">
        <v>0</v>
      </c>
      <c r="H1997" s="198">
        <v>0</v>
      </c>
    </row>
    <row r="1998" spans="1:8" ht="18" hidden="1" customHeight="1" outlineLevel="1">
      <c r="A1998" s="4" t="s">
        <v>207</v>
      </c>
      <c r="B1998" s="195"/>
      <c r="C1998" s="196">
        <v>0</v>
      </c>
      <c r="D1998" s="196">
        <v>0</v>
      </c>
      <c r="E1998" s="196">
        <v>0</v>
      </c>
      <c r="F1998" s="197">
        <v>0</v>
      </c>
      <c r="G1998" s="197">
        <v>0</v>
      </c>
      <c r="H1998" s="198">
        <v>0</v>
      </c>
    </row>
    <row r="1999" spans="1:8" ht="18" hidden="1" customHeight="1" outlineLevel="1">
      <c r="A1999" s="4" t="s">
        <v>208</v>
      </c>
      <c r="B1999" s="195"/>
      <c r="C1999" s="196">
        <v>0</v>
      </c>
      <c r="D1999" s="196">
        <v>0</v>
      </c>
      <c r="E1999" s="196">
        <v>0</v>
      </c>
      <c r="F1999" s="197">
        <v>0</v>
      </c>
      <c r="G1999" s="197">
        <v>0</v>
      </c>
      <c r="H1999" s="198">
        <v>0</v>
      </c>
    </row>
    <row r="2000" spans="1:8" ht="18" hidden="1" customHeight="1" outlineLevel="1">
      <c r="A2000" s="4" t="s">
        <v>209</v>
      </c>
      <c r="B2000" s="195"/>
      <c r="C2000" s="196">
        <v>0</v>
      </c>
      <c r="D2000" s="196">
        <v>0</v>
      </c>
      <c r="E2000" s="196">
        <v>0</v>
      </c>
      <c r="F2000" s="197">
        <v>0</v>
      </c>
      <c r="G2000" s="197">
        <v>0</v>
      </c>
      <c r="H2000" s="198">
        <v>0</v>
      </c>
    </row>
    <row r="2001" spans="1:8" ht="18" hidden="1" customHeight="1" outlineLevel="1">
      <c r="A2001" s="4" t="s">
        <v>210</v>
      </c>
      <c r="B2001" s="195"/>
      <c r="C2001" s="196">
        <v>0</v>
      </c>
      <c r="D2001" s="196">
        <v>0</v>
      </c>
      <c r="E2001" s="196">
        <v>0</v>
      </c>
      <c r="F2001" s="197">
        <v>0</v>
      </c>
      <c r="G2001" s="197">
        <v>0</v>
      </c>
      <c r="H2001" s="198">
        <v>0</v>
      </c>
    </row>
    <row r="2002" spans="1:8" ht="18" hidden="1" customHeight="1" outlineLevel="1">
      <c r="A2002" s="4" t="s">
        <v>211</v>
      </c>
      <c r="B2002" s="195"/>
      <c r="C2002" s="196">
        <v>2</v>
      </c>
      <c r="D2002" s="196">
        <v>0</v>
      </c>
      <c r="E2002" s="196">
        <v>0</v>
      </c>
      <c r="F2002" s="197">
        <v>-1000</v>
      </c>
      <c r="G2002" s="197">
        <v>0</v>
      </c>
      <c r="H2002" s="198">
        <v>0</v>
      </c>
    </row>
    <row r="2003" spans="1:8" ht="18" hidden="1" customHeight="1" outlineLevel="1">
      <c r="A2003" s="4" t="s">
        <v>212</v>
      </c>
      <c r="B2003" s="195"/>
      <c r="C2003" s="196">
        <v>4</v>
      </c>
      <c r="D2003" s="196">
        <v>2</v>
      </c>
      <c r="E2003" s="196">
        <v>0</v>
      </c>
      <c r="F2003" s="197">
        <v>13003</v>
      </c>
      <c r="G2003" s="197">
        <v>0</v>
      </c>
      <c r="H2003" s="198">
        <v>0</v>
      </c>
    </row>
    <row r="2004" spans="1:8" ht="18" hidden="1" customHeight="1" outlineLevel="1">
      <c r="A2004" s="4" t="s">
        <v>213</v>
      </c>
      <c r="B2004" s="195"/>
      <c r="C2004" s="196">
        <v>15</v>
      </c>
      <c r="D2004" s="196">
        <v>4</v>
      </c>
      <c r="E2004" s="196">
        <v>0</v>
      </c>
      <c r="F2004" s="197">
        <v>138126.24</v>
      </c>
      <c r="G2004" s="197">
        <v>76845.86</v>
      </c>
      <c r="H2004" s="198">
        <v>0</v>
      </c>
    </row>
    <row r="2005" spans="1:8" ht="18" hidden="1" customHeight="1" outlineLevel="1">
      <c r="A2005" s="4" t="s">
        <v>214</v>
      </c>
      <c r="B2005" s="195"/>
      <c r="C2005" s="196">
        <v>0</v>
      </c>
      <c r="D2005" s="196">
        <v>0</v>
      </c>
      <c r="E2005" s="196">
        <v>0</v>
      </c>
      <c r="F2005" s="197">
        <v>0</v>
      </c>
      <c r="G2005" s="197">
        <v>0</v>
      </c>
      <c r="H2005" s="198">
        <v>0</v>
      </c>
    </row>
    <row r="2006" spans="1:8" ht="18" hidden="1" customHeight="1" outlineLevel="1">
      <c r="A2006" s="4" t="s">
        <v>348</v>
      </c>
      <c r="B2006" s="195"/>
      <c r="C2006" s="196">
        <v>2</v>
      </c>
      <c r="D2006" s="196">
        <v>0</v>
      </c>
      <c r="E2006" s="196">
        <v>1</v>
      </c>
      <c r="F2006" s="197">
        <v>0</v>
      </c>
      <c r="G2006" s="197">
        <v>0</v>
      </c>
      <c r="H2006" s="198">
        <v>0</v>
      </c>
    </row>
    <row r="2007" spans="1:8" ht="18" hidden="1" customHeight="1" outlineLevel="1">
      <c r="A2007" s="4" t="s">
        <v>216</v>
      </c>
      <c r="B2007" s="195"/>
      <c r="C2007" s="196">
        <v>0</v>
      </c>
      <c r="D2007" s="196">
        <v>0</v>
      </c>
      <c r="E2007" s="196">
        <v>0</v>
      </c>
      <c r="F2007" s="197">
        <v>0</v>
      </c>
      <c r="G2007" s="197">
        <v>0</v>
      </c>
      <c r="H2007" s="198">
        <v>0</v>
      </c>
    </row>
    <row r="2008" spans="1:8" ht="18" hidden="1" customHeight="1" outlineLevel="1">
      <c r="A2008" s="4" t="s">
        <v>217</v>
      </c>
      <c r="B2008" s="195"/>
      <c r="C2008" s="196">
        <v>0</v>
      </c>
      <c r="D2008" s="196">
        <v>0</v>
      </c>
      <c r="E2008" s="196">
        <v>0</v>
      </c>
      <c r="F2008" s="197">
        <v>0</v>
      </c>
      <c r="G2008" s="197">
        <v>0</v>
      </c>
      <c r="H2008" s="198">
        <v>0</v>
      </c>
    </row>
    <row r="2009" spans="1:8" ht="18" hidden="1" customHeight="1" outlineLevel="1">
      <c r="A2009" s="4" t="s">
        <v>218</v>
      </c>
      <c r="B2009" s="195"/>
      <c r="C2009" s="196">
        <v>0</v>
      </c>
      <c r="D2009" s="196">
        <v>0</v>
      </c>
      <c r="E2009" s="196">
        <v>0</v>
      </c>
      <c r="F2009" s="197">
        <v>0</v>
      </c>
      <c r="G2009" s="197">
        <v>0</v>
      </c>
      <c r="H2009" s="198">
        <v>0</v>
      </c>
    </row>
    <row r="2010" spans="1:8" ht="18" hidden="1" customHeight="1" outlineLevel="1">
      <c r="A2010" s="4" t="s">
        <v>219</v>
      </c>
      <c r="B2010" s="195"/>
      <c r="C2010" s="196">
        <v>0</v>
      </c>
      <c r="D2010" s="196">
        <v>0</v>
      </c>
      <c r="E2010" s="196">
        <v>0</v>
      </c>
      <c r="F2010" s="197">
        <v>0</v>
      </c>
      <c r="G2010" s="197">
        <v>0</v>
      </c>
      <c r="H2010" s="198">
        <v>0</v>
      </c>
    </row>
    <row r="2011" spans="1:8" ht="18" hidden="1" customHeight="1" outlineLevel="1">
      <c r="A2011" s="4" t="s">
        <v>220</v>
      </c>
      <c r="B2011" s="195"/>
      <c r="C2011" s="196">
        <v>0</v>
      </c>
      <c r="D2011" s="196">
        <v>0</v>
      </c>
      <c r="E2011" s="196">
        <v>0</v>
      </c>
      <c r="F2011" s="197">
        <v>0</v>
      </c>
      <c r="G2011" s="197">
        <v>0</v>
      </c>
      <c r="H2011" s="198">
        <v>0</v>
      </c>
    </row>
    <row r="2012" spans="1:8" ht="18" hidden="1" customHeight="1" outlineLevel="1">
      <c r="A2012" s="4" t="s">
        <v>349</v>
      </c>
      <c r="B2012" s="195"/>
      <c r="C2012" s="196">
        <v>0</v>
      </c>
      <c r="D2012" s="196">
        <v>0</v>
      </c>
      <c r="E2012" s="196">
        <v>0</v>
      </c>
      <c r="F2012" s="197">
        <v>0</v>
      </c>
      <c r="G2012" s="197">
        <v>0</v>
      </c>
      <c r="H2012" s="198">
        <v>0</v>
      </c>
    </row>
    <row r="2013" spans="1:8" ht="18" hidden="1" customHeight="1" outlineLevel="1">
      <c r="A2013" s="4" t="s">
        <v>222</v>
      </c>
      <c r="B2013" s="195"/>
      <c r="C2013" s="196">
        <v>0</v>
      </c>
      <c r="D2013" s="196">
        <v>0</v>
      </c>
      <c r="E2013" s="196">
        <v>0</v>
      </c>
      <c r="F2013" s="197">
        <v>0</v>
      </c>
      <c r="G2013" s="197">
        <v>0</v>
      </c>
      <c r="H2013" s="198">
        <v>0</v>
      </c>
    </row>
    <row r="2014" spans="1:8" ht="18" hidden="1" customHeight="1" outlineLevel="1">
      <c r="A2014" s="4" t="s">
        <v>223</v>
      </c>
      <c r="B2014" s="195"/>
      <c r="C2014" s="196">
        <v>0</v>
      </c>
      <c r="D2014" s="196">
        <v>0</v>
      </c>
      <c r="E2014" s="196">
        <v>0</v>
      </c>
      <c r="F2014" s="197">
        <v>0</v>
      </c>
      <c r="G2014" s="197">
        <v>0</v>
      </c>
      <c r="H2014" s="198">
        <v>0</v>
      </c>
    </row>
    <row r="2015" spans="1:8" ht="18" hidden="1" customHeight="1" outlineLevel="1">
      <c r="A2015" s="4" t="s">
        <v>224</v>
      </c>
      <c r="B2015" s="195"/>
      <c r="C2015" s="196">
        <v>0</v>
      </c>
      <c r="D2015" s="196">
        <v>0</v>
      </c>
      <c r="E2015" s="196">
        <v>0</v>
      </c>
      <c r="F2015" s="197">
        <v>0</v>
      </c>
      <c r="G2015" s="197">
        <v>0</v>
      </c>
      <c r="H2015" s="198">
        <v>0</v>
      </c>
    </row>
    <row r="2016" spans="1:8" ht="18" hidden="1" customHeight="1" outlineLevel="1">
      <c r="A2016" s="4" t="s">
        <v>225</v>
      </c>
      <c r="B2016" s="195"/>
      <c r="C2016" s="196">
        <v>0</v>
      </c>
      <c r="D2016" s="196">
        <v>0</v>
      </c>
      <c r="E2016" s="196">
        <v>0</v>
      </c>
      <c r="F2016" s="197">
        <v>0</v>
      </c>
      <c r="G2016" s="197">
        <v>0</v>
      </c>
      <c r="H2016" s="198">
        <v>0</v>
      </c>
    </row>
    <row r="2017" spans="1:8" collapsed="1">
      <c r="A2017" s="4"/>
      <c r="B2017" s="195" t="s">
        <v>434</v>
      </c>
      <c r="C2017" s="199">
        <f t="shared" ref="C2017:H2017" si="79">SUM(C1993:C2016)</f>
        <v>23</v>
      </c>
      <c r="D2017" s="199">
        <f t="shared" si="79"/>
        <v>6</v>
      </c>
      <c r="E2017" s="199">
        <f t="shared" si="79"/>
        <v>1</v>
      </c>
      <c r="F2017" s="200">
        <f t="shared" si="79"/>
        <v>150129.24</v>
      </c>
      <c r="G2017" s="200">
        <f t="shared" si="79"/>
        <v>76845.86</v>
      </c>
      <c r="H2017" s="201">
        <f t="shared" si="79"/>
        <v>0</v>
      </c>
    </row>
    <row r="2018" spans="1:8" hidden="1" outlineLevel="1">
      <c r="A2018" s="4" t="s">
        <v>223</v>
      </c>
      <c r="B2018" s="195"/>
      <c r="C2018" s="196">
        <v>1</v>
      </c>
      <c r="D2018" s="196">
        <v>0</v>
      </c>
      <c r="E2018" s="196">
        <v>0</v>
      </c>
      <c r="F2018" s="197">
        <v>0</v>
      </c>
      <c r="G2018" s="197">
        <v>0</v>
      </c>
      <c r="H2018" s="198">
        <v>0</v>
      </c>
    </row>
    <row r="2019" spans="1:8" collapsed="1">
      <c r="A2019" s="4"/>
      <c r="B2019" s="195" t="s">
        <v>457</v>
      </c>
      <c r="C2019" s="199">
        <f>SUM(C2018)</f>
        <v>1</v>
      </c>
      <c r="D2019" s="199">
        <f t="shared" ref="D2019:H2019" si="80">SUM(D2018)</f>
        <v>0</v>
      </c>
      <c r="E2019" s="199">
        <f t="shared" si="80"/>
        <v>0</v>
      </c>
      <c r="F2019" s="200">
        <f t="shared" si="80"/>
        <v>0</v>
      </c>
      <c r="G2019" s="200">
        <f t="shared" si="80"/>
        <v>0</v>
      </c>
      <c r="H2019" s="201">
        <f t="shared" si="80"/>
        <v>0</v>
      </c>
    </row>
    <row r="2020" spans="1:8" ht="18" customHeight="1">
      <c r="B2020" s="203" t="s">
        <v>435</v>
      </c>
      <c r="C2020" s="204"/>
      <c r="D2020" s="204"/>
      <c r="E2020" s="204"/>
      <c r="F2020" s="193"/>
      <c r="G2020" s="193"/>
      <c r="H2020" s="194"/>
    </row>
    <row r="2021" spans="1:8" ht="18" hidden="1" customHeight="1" outlineLevel="1">
      <c r="A2021" s="4" t="s">
        <v>272</v>
      </c>
      <c r="B2021" s="195"/>
      <c r="C2021" s="196">
        <v>0</v>
      </c>
      <c r="D2021" s="196">
        <v>0</v>
      </c>
      <c r="E2021" s="196">
        <v>0</v>
      </c>
      <c r="F2021" s="197">
        <v>0</v>
      </c>
      <c r="G2021" s="197">
        <v>0</v>
      </c>
      <c r="H2021" s="198">
        <v>0</v>
      </c>
    </row>
    <row r="2022" spans="1:8" ht="18" hidden="1" customHeight="1" outlineLevel="1">
      <c r="A2022" s="4" t="s">
        <v>203</v>
      </c>
      <c r="B2022" s="195"/>
      <c r="C2022" s="196">
        <v>24</v>
      </c>
      <c r="D2022" s="196">
        <v>19</v>
      </c>
      <c r="E2022" s="196">
        <v>0</v>
      </c>
      <c r="F2022" s="197">
        <v>78489.88</v>
      </c>
      <c r="G2022" s="197">
        <v>4971.7299999999996</v>
      </c>
      <c r="H2022" s="198">
        <v>0</v>
      </c>
    </row>
    <row r="2023" spans="1:8" ht="18" hidden="1" customHeight="1" outlineLevel="1">
      <c r="A2023" s="4" t="s">
        <v>204</v>
      </c>
      <c r="B2023" s="195"/>
      <c r="C2023" s="196">
        <v>106</v>
      </c>
      <c r="D2023" s="196">
        <v>106</v>
      </c>
      <c r="E2023" s="196">
        <v>0</v>
      </c>
      <c r="F2023" s="197">
        <v>50476.890000000007</v>
      </c>
      <c r="G2023" s="197">
        <v>18204.580000000002</v>
      </c>
      <c r="H2023" s="198">
        <v>1000</v>
      </c>
    </row>
    <row r="2024" spans="1:8" ht="18" hidden="1" customHeight="1" outlineLevel="1">
      <c r="A2024" s="4" t="s">
        <v>205</v>
      </c>
      <c r="B2024" s="195"/>
      <c r="C2024" s="196">
        <v>0</v>
      </c>
      <c r="D2024" s="196">
        <v>0</v>
      </c>
      <c r="E2024" s="196">
        <v>0</v>
      </c>
      <c r="F2024" s="197">
        <v>0</v>
      </c>
      <c r="G2024" s="197">
        <v>0</v>
      </c>
      <c r="H2024" s="198">
        <v>0</v>
      </c>
    </row>
    <row r="2025" spans="1:8" ht="18" hidden="1" customHeight="1" outlineLevel="1">
      <c r="A2025" s="4" t="s">
        <v>206</v>
      </c>
      <c r="B2025" s="195"/>
      <c r="C2025" s="196">
        <v>0</v>
      </c>
      <c r="D2025" s="196">
        <v>0</v>
      </c>
      <c r="E2025" s="196">
        <v>0</v>
      </c>
      <c r="F2025" s="197">
        <v>0</v>
      </c>
      <c r="G2025" s="197">
        <v>0</v>
      </c>
      <c r="H2025" s="198">
        <v>0</v>
      </c>
    </row>
    <row r="2026" spans="1:8" ht="18" hidden="1" customHeight="1" outlineLevel="1">
      <c r="A2026" s="4" t="s">
        <v>207</v>
      </c>
      <c r="B2026" s="195"/>
      <c r="C2026" s="196">
        <v>0</v>
      </c>
      <c r="D2026" s="196">
        <v>0</v>
      </c>
      <c r="E2026" s="196">
        <v>0</v>
      </c>
      <c r="F2026" s="197">
        <v>0</v>
      </c>
      <c r="G2026" s="197">
        <v>0</v>
      </c>
      <c r="H2026" s="198">
        <v>0</v>
      </c>
    </row>
    <row r="2027" spans="1:8" ht="18" hidden="1" customHeight="1" outlineLevel="1">
      <c r="A2027" s="4" t="s">
        <v>208</v>
      </c>
      <c r="B2027" s="195"/>
      <c r="C2027" s="196">
        <v>38</v>
      </c>
      <c r="D2027" s="196">
        <v>33</v>
      </c>
      <c r="E2027" s="196">
        <v>0</v>
      </c>
      <c r="F2027" s="197">
        <v>37529.83</v>
      </c>
      <c r="G2027" s="197">
        <v>2293.8899999999994</v>
      </c>
      <c r="H2027" s="198">
        <v>0</v>
      </c>
    </row>
    <row r="2028" spans="1:8" ht="18" hidden="1" customHeight="1" outlineLevel="1">
      <c r="A2028" s="4" t="s">
        <v>209</v>
      </c>
      <c r="B2028" s="195"/>
      <c r="C2028" s="196">
        <v>11</v>
      </c>
      <c r="D2028" s="196">
        <v>10</v>
      </c>
      <c r="E2028" s="196">
        <v>0</v>
      </c>
      <c r="F2028" s="197">
        <v>38967.03</v>
      </c>
      <c r="G2028" s="197">
        <v>-4484.42</v>
      </c>
      <c r="H2028" s="198">
        <v>0</v>
      </c>
    </row>
    <row r="2029" spans="1:8" ht="18" hidden="1" customHeight="1" outlineLevel="1">
      <c r="A2029" s="4" t="s">
        <v>210</v>
      </c>
      <c r="B2029" s="195"/>
      <c r="C2029" s="196">
        <v>0</v>
      </c>
      <c r="D2029" s="196">
        <v>0</v>
      </c>
      <c r="E2029" s="196">
        <v>0</v>
      </c>
      <c r="F2029" s="197">
        <v>0</v>
      </c>
      <c r="G2029" s="197">
        <v>0</v>
      </c>
      <c r="H2029" s="198">
        <v>0</v>
      </c>
    </row>
    <row r="2030" spans="1:8" ht="18" hidden="1" customHeight="1" outlineLevel="1">
      <c r="A2030" s="4" t="s">
        <v>211</v>
      </c>
      <c r="B2030" s="195"/>
      <c r="C2030" s="196">
        <v>64</v>
      </c>
      <c r="D2030" s="196">
        <v>51</v>
      </c>
      <c r="E2030" s="196">
        <v>0</v>
      </c>
      <c r="F2030" s="197">
        <v>178683.62</v>
      </c>
      <c r="G2030" s="197">
        <v>22431.15</v>
      </c>
      <c r="H2030" s="198">
        <v>0</v>
      </c>
    </row>
    <row r="2031" spans="1:8" ht="18" hidden="1" customHeight="1" outlineLevel="1">
      <c r="A2031" s="4" t="s">
        <v>212</v>
      </c>
      <c r="B2031" s="195"/>
      <c r="C2031" s="196">
        <v>3</v>
      </c>
      <c r="D2031" s="196">
        <v>0</v>
      </c>
      <c r="E2031" s="196">
        <v>2</v>
      </c>
      <c r="F2031" s="197">
        <v>0</v>
      </c>
      <c r="G2031" s="197">
        <v>0</v>
      </c>
      <c r="H2031" s="198">
        <v>0</v>
      </c>
    </row>
    <row r="2032" spans="1:8" ht="18" hidden="1" customHeight="1" outlineLevel="1">
      <c r="A2032" s="4" t="s">
        <v>213</v>
      </c>
      <c r="B2032" s="195"/>
      <c r="C2032" s="196">
        <v>14</v>
      </c>
      <c r="D2032" s="196">
        <v>3</v>
      </c>
      <c r="E2032" s="196">
        <v>9</v>
      </c>
      <c r="F2032" s="197">
        <v>19558.03</v>
      </c>
      <c r="G2032" s="197">
        <v>17091.05</v>
      </c>
      <c r="H2032" s="198">
        <v>0</v>
      </c>
    </row>
    <row r="2033" spans="1:8" ht="18" hidden="1" customHeight="1" outlineLevel="1">
      <c r="A2033" s="4" t="s">
        <v>214</v>
      </c>
      <c r="B2033" s="195"/>
      <c r="C2033" s="196">
        <v>15</v>
      </c>
      <c r="D2033" s="196">
        <v>8</v>
      </c>
      <c r="E2033" s="196">
        <v>2</v>
      </c>
      <c r="F2033" s="197">
        <v>68728</v>
      </c>
      <c r="G2033" s="197">
        <v>0</v>
      </c>
      <c r="H2033" s="198">
        <v>0</v>
      </c>
    </row>
    <row r="2034" spans="1:8" ht="18" hidden="1" customHeight="1" outlineLevel="1">
      <c r="A2034" s="4" t="s">
        <v>348</v>
      </c>
      <c r="B2034" s="195"/>
      <c r="C2034" s="196">
        <v>3</v>
      </c>
      <c r="D2034" s="196">
        <v>1</v>
      </c>
      <c r="E2034" s="196">
        <v>2</v>
      </c>
      <c r="F2034" s="197">
        <v>383.22</v>
      </c>
      <c r="G2034" s="197">
        <v>0</v>
      </c>
      <c r="H2034" s="198">
        <v>0</v>
      </c>
    </row>
    <row r="2035" spans="1:8" ht="18" hidden="1" customHeight="1" outlineLevel="1">
      <c r="A2035" s="4" t="s">
        <v>216</v>
      </c>
      <c r="B2035" s="195"/>
      <c r="C2035" s="196">
        <v>0</v>
      </c>
      <c r="D2035" s="196">
        <v>0</v>
      </c>
      <c r="E2035" s="196">
        <v>0</v>
      </c>
      <c r="F2035" s="197">
        <v>0</v>
      </c>
      <c r="G2035" s="197">
        <v>0</v>
      </c>
      <c r="H2035" s="198">
        <v>0</v>
      </c>
    </row>
    <row r="2036" spans="1:8" ht="18" hidden="1" customHeight="1" outlineLevel="1">
      <c r="A2036" s="4" t="s">
        <v>217</v>
      </c>
      <c r="B2036" s="195"/>
      <c r="C2036" s="196">
        <v>2</v>
      </c>
      <c r="D2036" s="196">
        <v>2</v>
      </c>
      <c r="E2036" s="196">
        <v>0</v>
      </c>
      <c r="F2036" s="197">
        <v>1751.6599999999999</v>
      </c>
      <c r="G2036" s="197">
        <v>0</v>
      </c>
      <c r="H2036" s="198">
        <v>795.36</v>
      </c>
    </row>
    <row r="2037" spans="1:8" ht="18" hidden="1" customHeight="1" outlineLevel="1">
      <c r="A2037" s="4" t="s">
        <v>218</v>
      </c>
      <c r="B2037" s="195"/>
      <c r="C2037" s="196">
        <v>9</v>
      </c>
      <c r="D2037" s="196">
        <v>8</v>
      </c>
      <c r="E2037" s="196">
        <v>0</v>
      </c>
      <c r="F2037" s="197">
        <v>16630</v>
      </c>
      <c r="G2037" s="197">
        <v>1485</v>
      </c>
      <c r="H2037" s="198">
        <v>-7753</v>
      </c>
    </row>
    <row r="2038" spans="1:8" ht="18" hidden="1" customHeight="1" outlineLevel="1">
      <c r="A2038" s="4" t="s">
        <v>219</v>
      </c>
      <c r="B2038" s="195"/>
      <c r="C2038" s="196">
        <v>0</v>
      </c>
      <c r="D2038" s="196">
        <v>0</v>
      </c>
      <c r="E2038" s="196">
        <v>0</v>
      </c>
      <c r="F2038" s="197">
        <v>0</v>
      </c>
      <c r="G2038" s="197">
        <v>0</v>
      </c>
      <c r="H2038" s="198">
        <v>0</v>
      </c>
    </row>
    <row r="2039" spans="1:8" ht="18" hidden="1" customHeight="1" outlineLevel="1">
      <c r="A2039" s="4" t="s">
        <v>220</v>
      </c>
      <c r="B2039" s="195"/>
      <c r="C2039" s="196">
        <v>0</v>
      </c>
      <c r="D2039" s="196">
        <v>0</v>
      </c>
      <c r="E2039" s="196">
        <v>0</v>
      </c>
      <c r="F2039" s="197">
        <v>0</v>
      </c>
      <c r="G2039" s="197">
        <v>0</v>
      </c>
      <c r="H2039" s="198">
        <v>0</v>
      </c>
    </row>
    <row r="2040" spans="1:8" ht="18" hidden="1" customHeight="1" outlineLevel="1">
      <c r="A2040" s="4" t="s">
        <v>349</v>
      </c>
      <c r="B2040" s="195"/>
      <c r="C2040" s="196">
        <v>1</v>
      </c>
      <c r="D2040" s="196">
        <v>0</v>
      </c>
      <c r="E2040" s="196">
        <v>1</v>
      </c>
      <c r="F2040" s="197">
        <v>0</v>
      </c>
      <c r="G2040" s="197">
        <v>0</v>
      </c>
      <c r="H2040" s="198">
        <v>0</v>
      </c>
    </row>
    <row r="2041" spans="1:8" ht="18" hidden="1" customHeight="1" outlineLevel="1">
      <c r="A2041" s="4" t="s">
        <v>222</v>
      </c>
      <c r="B2041" s="195"/>
      <c r="C2041" s="196">
        <v>39</v>
      </c>
      <c r="D2041" s="196">
        <v>36</v>
      </c>
      <c r="E2041" s="196">
        <v>2</v>
      </c>
      <c r="F2041" s="197">
        <v>160889</v>
      </c>
      <c r="G2041" s="197">
        <v>41855</v>
      </c>
      <c r="H2041" s="198">
        <v>23058</v>
      </c>
    </row>
    <row r="2042" spans="1:8" ht="18" hidden="1" customHeight="1" outlineLevel="1">
      <c r="A2042" s="4" t="s">
        <v>223</v>
      </c>
      <c r="B2042" s="195"/>
      <c r="C2042" s="196">
        <v>0</v>
      </c>
      <c r="D2042" s="196">
        <v>0</v>
      </c>
      <c r="E2042" s="196">
        <v>0</v>
      </c>
      <c r="F2042" s="197">
        <v>0</v>
      </c>
      <c r="G2042" s="197">
        <v>0</v>
      </c>
      <c r="H2042" s="198">
        <v>0</v>
      </c>
    </row>
    <row r="2043" spans="1:8" ht="18" hidden="1" customHeight="1" outlineLevel="1">
      <c r="A2043" s="4" t="s">
        <v>224</v>
      </c>
      <c r="B2043" s="195"/>
      <c r="C2043" s="196">
        <v>9</v>
      </c>
      <c r="D2043" s="196">
        <v>3</v>
      </c>
      <c r="E2043" s="196">
        <v>0</v>
      </c>
      <c r="F2043" s="197">
        <v>-116358.51999999997</v>
      </c>
      <c r="G2043" s="197">
        <v>2280.179999999993</v>
      </c>
      <c r="H2043" s="198">
        <v>129985.04999999999</v>
      </c>
    </row>
    <row r="2044" spans="1:8" ht="18" hidden="1" customHeight="1" outlineLevel="1">
      <c r="A2044" s="4" t="s">
        <v>225</v>
      </c>
      <c r="B2044" s="195"/>
      <c r="C2044" s="196">
        <v>19</v>
      </c>
      <c r="D2044" s="196">
        <v>17</v>
      </c>
      <c r="E2044" s="196">
        <v>2</v>
      </c>
      <c r="F2044" s="197">
        <v>56740</v>
      </c>
      <c r="G2044" s="197">
        <v>675</v>
      </c>
      <c r="H2044" s="198">
        <v>0</v>
      </c>
    </row>
    <row r="2045" spans="1:8" collapsed="1">
      <c r="A2045" s="4"/>
      <c r="B2045" s="195" t="s">
        <v>436</v>
      </c>
      <c r="C2045" s="199">
        <f t="shared" ref="C2045:H2045" si="81">SUM(C2021:C2044)</f>
        <v>357</v>
      </c>
      <c r="D2045" s="199">
        <f t="shared" si="81"/>
        <v>297</v>
      </c>
      <c r="E2045" s="199">
        <f t="shared" si="81"/>
        <v>20</v>
      </c>
      <c r="F2045" s="200">
        <f t="shared" si="81"/>
        <v>592468.6399999999</v>
      </c>
      <c r="G2045" s="200">
        <f t="shared" si="81"/>
        <v>106803.15999999999</v>
      </c>
      <c r="H2045" s="201">
        <f t="shared" si="81"/>
        <v>147085.40999999997</v>
      </c>
    </row>
    <row r="2046" spans="1:8" hidden="1" outlineLevel="1">
      <c r="A2046" s="4" t="s">
        <v>223</v>
      </c>
      <c r="B2046" s="195"/>
      <c r="C2046" s="196">
        <v>84</v>
      </c>
      <c r="D2046" s="196">
        <v>52</v>
      </c>
      <c r="E2046" s="196">
        <v>14</v>
      </c>
      <c r="F2046" s="197">
        <v>153843.41000000003</v>
      </c>
      <c r="G2046" s="197">
        <v>100453.31999999999</v>
      </c>
      <c r="H2046" s="198">
        <v>-139889.22</v>
      </c>
    </row>
    <row r="2047" spans="1:8" collapsed="1">
      <c r="A2047" s="4"/>
      <c r="B2047" s="195" t="s">
        <v>458</v>
      </c>
      <c r="C2047" s="199">
        <f>SUM(C2046)</f>
        <v>84</v>
      </c>
      <c r="D2047" s="199">
        <f t="shared" ref="D2047:H2047" si="82">SUM(D2046)</f>
        <v>52</v>
      </c>
      <c r="E2047" s="199">
        <f t="shared" si="82"/>
        <v>14</v>
      </c>
      <c r="F2047" s="200">
        <f t="shared" si="82"/>
        <v>153843.41000000003</v>
      </c>
      <c r="G2047" s="200">
        <f t="shared" si="82"/>
        <v>100453.31999999999</v>
      </c>
      <c r="H2047" s="201">
        <f t="shared" si="82"/>
        <v>-139889.22</v>
      </c>
    </row>
    <row r="2048" spans="1:8" ht="18" customHeight="1">
      <c r="B2048" s="203" t="s">
        <v>437</v>
      </c>
      <c r="C2048" s="204"/>
      <c r="D2048" s="204"/>
      <c r="E2048" s="204"/>
      <c r="F2048" s="193"/>
      <c r="G2048" s="193"/>
      <c r="H2048" s="194"/>
    </row>
    <row r="2049" spans="1:8" ht="18" hidden="1" customHeight="1" outlineLevel="1">
      <c r="A2049" s="4" t="s">
        <v>272</v>
      </c>
      <c r="B2049" s="195"/>
      <c r="C2049" s="196">
        <v>0</v>
      </c>
      <c r="D2049" s="196">
        <v>0</v>
      </c>
      <c r="E2049" s="196">
        <v>0</v>
      </c>
      <c r="F2049" s="197">
        <v>0</v>
      </c>
      <c r="G2049" s="197">
        <v>0</v>
      </c>
      <c r="H2049" s="198">
        <v>0</v>
      </c>
    </row>
    <row r="2050" spans="1:8" ht="18" hidden="1" customHeight="1" outlineLevel="1">
      <c r="A2050" s="4" t="s">
        <v>203</v>
      </c>
      <c r="B2050" s="195"/>
      <c r="C2050" s="196">
        <v>5</v>
      </c>
      <c r="D2050" s="196">
        <v>3</v>
      </c>
      <c r="E2050" s="196">
        <v>0</v>
      </c>
      <c r="F2050" s="197">
        <v>0</v>
      </c>
      <c r="G2050" s="197">
        <v>3175.09</v>
      </c>
      <c r="H2050" s="198">
        <v>0</v>
      </c>
    </row>
    <row r="2051" spans="1:8" ht="18" hidden="1" customHeight="1" outlineLevel="1">
      <c r="A2051" s="4" t="s">
        <v>204</v>
      </c>
      <c r="B2051" s="195"/>
      <c r="C2051" s="196">
        <v>0</v>
      </c>
      <c r="D2051" s="196">
        <v>0</v>
      </c>
      <c r="E2051" s="196">
        <v>0</v>
      </c>
      <c r="F2051" s="197">
        <v>0</v>
      </c>
      <c r="G2051" s="197">
        <v>0</v>
      </c>
      <c r="H2051" s="198">
        <v>0</v>
      </c>
    </row>
    <row r="2052" spans="1:8" ht="18" hidden="1" customHeight="1" outlineLevel="1">
      <c r="A2052" s="4" t="s">
        <v>205</v>
      </c>
      <c r="B2052" s="195"/>
      <c r="C2052" s="196">
        <v>0</v>
      </c>
      <c r="D2052" s="196">
        <v>0</v>
      </c>
      <c r="E2052" s="196">
        <v>0</v>
      </c>
      <c r="F2052" s="197">
        <v>0</v>
      </c>
      <c r="G2052" s="197">
        <v>0</v>
      </c>
      <c r="H2052" s="198">
        <v>0</v>
      </c>
    </row>
    <row r="2053" spans="1:8" ht="18" hidden="1" customHeight="1" outlineLevel="1">
      <c r="A2053" s="4" t="s">
        <v>206</v>
      </c>
      <c r="B2053" s="195"/>
      <c r="C2053" s="196">
        <v>0</v>
      </c>
      <c r="D2053" s="196">
        <v>0</v>
      </c>
      <c r="E2053" s="196">
        <v>0</v>
      </c>
      <c r="F2053" s="197">
        <v>0</v>
      </c>
      <c r="G2053" s="197">
        <v>0</v>
      </c>
      <c r="H2053" s="198">
        <v>0</v>
      </c>
    </row>
    <row r="2054" spans="1:8" ht="18" hidden="1" customHeight="1" outlineLevel="1">
      <c r="A2054" s="4" t="s">
        <v>207</v>
      </c>
      <c r="B2054" s="195"/>
      <c r="C2054" s="196">
        <v>0</v>
      </c>
      <c r="D2054" s="196">
        <v>0</v>
      </c>
      <c r="E2054" s="196">
        <v>0</v>
      </c>
      <c r="F2054" s="197">
        <v>0</v>
      </c>
      <c r="G2054" s="197">
        <v>0</v>
      </c>
      <c r="H2054" s="198">
        <v>0</v>
      </c>
    </row>
    <row r="2055" spans="1:8" ht="18" hidden="1" customHeight="1" outlineLevel="1">
      <c r="A2055" s="4" t="s">
        <v>208</v>
      </c>
      <c r="B2055" s="195"/>
      <c r="C2055" s="196">
        <v>4</v>
      </c>
      <c r="D2055" s="196">
        <v>1</v>
      </c>
      <c r="E2055" s="196">
        <v>0</v>
      </c>
      <c r="F2055" s="197">
        <v>0</v>
      </c>
      <c r="G2055" s="197">
        <v>145</v>
      </c>
      <c r="H2055" s="198">
        <v>0</v>
      </c>
    </row>
    <row r="2056" spans="1:8" ht="18" hidden="1" customHeight="1" outlineLevel="1">
      <c r="A2056" s="4" t="s">
        <v>209</v>
      </c>
      <c r="B2056" s="195"/>
      <c r="C2056" s="196">
        <v>1</v>
      </c>
      <c r="D2056" s="196">
        <v>0</v>
      </c>
      <c r="E2056" s="196">
        <v>0</v>
      </c>
      <c r="F2056" s="197">
        <v>0</v>
      </c>
      <c r="G2056" s="197">
        <v>0</v>
      </c>
      <c r="H2056" s="198">
        <v>0</v>
      </c>
    </row>
    <row r="2057" spans="1:8" ht="18" hidden="1" customHeight="1" outlineLevel="1">
      <c r="A2057" s="4" t="s">
        <v>210</v>
      </c>
      <c r="B2057" s="195"/>
      <c r="C2057" s="196">
        <v>0</v>
      </c>
      <c r="D2057" s="196">
        <v>0</v>
      </c>
      <c r="E2057" s="196">
        <v>0</v>
      </c>
      <c r="F2057" s="197">
        <v>0</v>
      </c>
      <c r="G2057" s="197">
        <v>0</v>
      </c>
      <c r="H2057" s="198">
        <v>0</v>
      </c>
    </row>
    <row r="2058" spans="1:8" ht="18" hidden="1" customHeight="1" outlineLevel="1">
      <c r="A2058" s="4" t="s">
        <v>211</v>
      </c>
      <c r="B2058" s="195"/>
      <c r="C2058" s="196">
        <v>14</v>
      </c>
      <c r="D2058" s="196">
        <v>5</v>
      </c>
      <c r="E2058" s="196">
        <v>0</v>
      </c>
      <c r="F2058" s="197">
        <v>0</v>
      </c>
      <c r="G2058" s="197">
        <v>4774</v>
      </c>
      <c r="H2058" s="198">
        <v>0</v>
      </c>
    </row>
    <row r="2059" spans="1:8" ht="18" hidden="1" customHeight="1" outlineLevel="1">
      <c r="A2059" s="4" t="s">
        <v>212</v>
      </c>
      <c r="B2059" s="195"/>
      <c r="C2059" s="196">
        <v>6</v>
      </c>
      <c r="D2059" s="196">
        <v>0</v>
      </c>
      <c r="E2059" s="196">
        <v>4</v>
      </c>
      <c r="F2059" s="197">
        <v>0</v>
      </c>
      <c r="G2059" s="197">
        <v>0</v>
      </c>
      <c r="H2059" s="198">
        <v>0</v>
      </c>
    </row>
    <row r="2060" spans="1:8" ht="18" hidden="1" customHeight="1" outlineLevel="1">
      <c r="A2060" s="4" t="s">
        <v>213</v>
      </c>
      <c r="B2060" s="195"/>
      <c r="C2060" s="196">
        <v>23</v>
      </c>
      <c r="D2060" s="196">
        <v>2</v>
      </c>
      <c r="E2060" s="196">
        <v>15</v>
      </c>
      <c r="F2060" s="197">
        <v>13782.5</v>
      </c>
      <c r="G2060" s="197">
        <v>65989.64</v>
      </c>
      <c r="H2060" s="198">
        <v>0</v>
      </c>
    </row>
    <row r="2061" spans="1:8" ht="18" hidden="1" customHeight="1" outlineLevel="1">
      <c r="A2061" s="4" t="s">
        <v>214</v>
      </c>
      <c r="B2061" s="195"/>
      <c r="C2061" s="196">
        <v>3</v>
      </c>
      <c r="D2061" s="196">
        <v>0</v>
      </c>
      <c r="E2061" s="196">
        <v>3</v>
      </c>
      <c r="F2061" s="197">
        <v>0</v>
      </c>
      <c r="G2061" s="197">
        <v>0</v>
      </c>
      <c r="H2061" s="198">
        <v>0</v>
      </c>
    </row>
    <row r="2062" spans="1:8" ht="18" hidden="1" customHeight="1" outlineLevel="1">
      <c r="A2062" s="4" t="s">
        <v>348</v>
      </c>
      <c r="B2062" s="195"/>
      <c r="C2062" s="196">
        <v>2</v>
      </c>
      <c r="D2062" s="196">
        <v>0</v>
      </c>
      <c r="E2062" s="196">
        <v>2</v>
      </c>
      <c r="F2062" s="197">
        <v>0</v>
      </c>
      <c r="G2062" s="197">
        <v>0</v>
      </c>
      <c r="H2062" s="198">
        <v>0</v>
      </c>
    </row>
    <row r="2063" spans="1:8" ht="18" hidden="1" customHeight="1" outlineLevel="1">
      <c r="A2063" s="4" t="s">
        <v>216</v>
      </c>
      <c r="B2063" s="195"/>
      <c r="C2063" s="196">
        <v>0</v>
      </c>
      <c r="D2063" s="196">
        <v>0</v>
      </c>
      <c r="E2063" s="196">
        <v>0</v>
      </c>
      <c r="F2063" s="197">
        <v>0</v>
      </c>
      <c r="G2063" s="197">
        <v>0</v>
      </c>
      <c r="H2063" s="198">
        <v>0</v>
      </c>
    </row>
    <row r="2064" spans="1:8" ht="18" hidden="1" customHeight="1" outlineLevel="1">
      <c r="A2064" s="4" t="s">
        <v>217</v>
      </c>
      <c r="B2064" s="195"/>
      <c r="C2064" s="196">
        <v>0</v>
      </c>
      <c r="D2064" s="196">
        <v>0</v>
      </c>
      <c r="E2064" s="196">
        <v>0</v>
      </c>
      <c r="F2064" s="197">
        <v>0</v>
      </c>
      <c r="G2064" s="197">
        <v>0</v>
      </c>
      <c r="H2064" s="198">
        <v>0</v>
      </c>
    </row>
    <row r="2065" spans="1:8" ht="18" hidden="1" customHeight="1" outlineLevel="1">
      <c r="A2065" s="4" t="s">
        <v>218</v>
      </c>
      <c r="B2065" s="195"/>
      <c r="C2065" s="196">
        <v>0</v>
      </c>
      <c r="D2065" s="196">
        <v>0</v>
      </c>
      <c r="E2065" s="196">
        <v>0</v>
      </c>
      <c r="F2065" s="197">
        <v>0</v>
      </c>
      <c r="G2065" s="197">
        <v>0</v>
      </c>
      <c r="H2065" s="198">
        <v>0</v>
      </c>
    </row>
    <row r="2066" spans="1:8" ht="18" hidden="1" customHeight="1" outlineLevel="1">
      <c r="A2066" s="4" t="s">
        <v>219</v>
      </c>
      <c r="B2066" s="195"/>
      <c r="C2066" s="196">
        <v>0</v>
      </c>
      <c r="D2066" s="196">
        <v>0</v>
      </c>
      <c r="E2066" s="196">
        <v>0</v>
      </c>
      <c r="F2066" s="197">
        <v>0</v>
      </c>
      <c r="G2066" s="197">
        <v>0</v>
      </c>
      <c r="H2066" s="198">
        <v>0</v>
      </c>
    </row>
    <row r="2067" spans="1:8" ht="18" hidden="1" customHeight="1" outlineLevel="1">
      <c r="A2067" s="4" t="s">
        <v>220</v>
      </c>
      <c r="B2067" s="195"/>
      <c r="C2067" s="196">
        <v>0</v>
      </c>
      <c r="D2067" s="196">
        <v>0</v>
      </c>
      <c r="E2067" s="196">
        <v>0</v>
      </c>
      <c r="F2067" s="197">
        <v>0</v>
      </c>
      <c r="G2067" s="197">
        <v>0</v>
      </c>
      <c r="H2067" s="198">
        <v>0</v>
      </c>
    </row>
    <row r="2068" spans="1:8" ht="18" hidden="1" customHeight="1" outlineLevel="1">
      <c r="A2068" s="4" t="s">
        <v>349</v>
      </c>
      <c r="B2068" s="195"/>
      <c r="C2068" s="196">
        <v>0</v>
      </c>
      <c r="D2068" s="196">
        <v>0</v>
      </c>
      <c r="E2068" s="196">
        <v>0</v>
      </c>
      <c r="F2068" s="197">
        <v>0</v>
      </c>
      <c r="G2068" s="197">
        <v>0</v>
      </c>
      <c r="H2068" s="198">
        <v>0</v>
      </c>
    </row>
    <row r="2069" spans="1:8" ht="18" hidden="1" customHeight="1" outlineLevel="1">
      <c r="A2069" s="4" t="s">
        <v>222</v>
      </c>
      <c r="B2069" s="195"/>
      <c r="C2069" s="196">
        <v>0</v>
      </c>
      <c r="D2069" s="196">
        <v>0</v>
      </c>
      <c r="E2069" s="196">
        <v>0</v>
      </c>
      <c r="F2069" s="197">
        <v>0</v>
      </c>
      <c r="G2069" s="197">
        <v>0</v>
      </c>
      <c r="H2069" s="198">
        <v>0</v>
      </c>
    </row>
    <row r="2070" spans="1:8" ht="18" hidden="1" customHeight="1" outlineLevel="1">
      <c r="A2070" s="4" t="s">
        <v>223</v>
      </c>
      <c r="B2070" s="195"/>
      <c r="C2070" s="196">
        <v>0</v>
      </c>
      <c r="D2070" s="196">
        <v>0</v>
      </c>
      <c r="E2070" s="196">
        <v>0</v>
      </c>
      <c r="F2070" s="197">
        <v>0</v>
      </c>
      <c r="G2070" s="197">
        <v>0</v>
      </c>
      <c r="H2070" s="198">
        <v>0</v>
      </c>
    </row>
    <row r="2071" spans="1:8" ht="18" hidden="1" customHeight="1" outlineLevel="1">
      <c r="A2071" s="4" t="s">
        <v>224</v>
      </c>
      <c r="B2071" s="195"/>
      <c r="C2071" s="196">
        <v>0</v>
      </c>
      <c r="D2071" s="196">
        <v>0</v>
      </c>
      <c r="E2071" s="196">
        <v>0</v>
      </c>
      <c r="F2071" s="197">
        <v>0</v>
      </c>
      <c r="G2071" s="197">
        <v>0</v>
      </c>
      <c r="H2071" s="198">
        <v>0</v>
      </c>
    </row>
    <row r="2072" spans="1:8" ht="18" hidden="1" customHeight="1" outlineLevel="1">
      <c r="A2072" s="4" t="s">
        <v>225</v>
      </c>
      <c r="B2072" s="195"/>
      <c r="C2072" s="196">
        <v>0</v>
      </c>
      <c r="D2072" s="196">
        <v>0</v>
      </c>
      <c r="E2072" s="196">
        <v>0</v>
      </c>
      <c r="F2072" s="197">
        <v>0</v>
      </c>
      <c r="G2072" s="197">
        <v>0</v>
      </c>
      <c r="H2072" s="198">
        <v>0</v>
      </c>
    </row>
    <row r="2073" spans="1:8" collapsed="1">
      <c r="A2073" s="4"/>
      <c r="B2073" s="195" t="s">
        <v>438</v>
      </c>
      <c r="C2073" s="199">
        <f t="shared" ref="C2073:H2073" si="83">SUM(C2049:C2072)</f>
        <v>58</v>
      </c>
      <c r="D2073" s="199">
        <f t="shared" si="83"/>
        <v>11</v>
      </c>
      <c r="E2073" s="199">
        <f t="shared" si="83"/>
        <v>24</v>
      </c>
      <c r="F2073" s="200">
        <f t="shared" si="83"/>
        <v>13782.5</v>
      </c>
      <c r="G2073" s="200">
        <f t="shared" si="83"/>
        <v>74083.73</v>
      </c>
      <c r="H2073" s="201">
        <f t="shared" si="83"/>
        <v>0</v>
      </c>
    </row>
    <row r="2074" spans="1:8" ht="18" hidden="1" customHeight="1" outlineLevel="1">
      <c r="A2074" s="4" t="s">
        <v>272</v>
      </c>
      <c r="B2074" s="195"/>
      <c r="C2074" s="196">
        <v>0</v>
      </c>
      <c r="D2074" s="196">
        <v>0</v>
      </c>
      <c r="E2074" s="196">
        <v>0</v>
      </c>
      <c r="F2074" s="197">
        <v>0</v>
      </c>
      <c r="G2074" s="197">
        <v>0</v>
      </c>
      <c r="H2074" s="198">
        <v>0</v>
      </c>
    </row>
    <row r="2075" spans="1:8" ht="18" hidden="1" customHeight="1" outlineLevel="1">
      <c r="A2075" s="4" t="s">
        <v>203</v>
      </c>
      <c r="B2075" s="195"/>
      <c r="C2075" s="196">
        <v>3</v>
      </c>
      <c r="D2075" s="196">
        <v>1</v>
      </c>
      <c r="E2075" s="196">
        <v>0</v>
      </c>
      <c r="F2075" s="197">
        <v>0</v>
      </c>
      <c r="G2075" s="197">
        <v>6700</v>
      </c>
      <c r="H2075" s="198">
        <v>0</v>
      </c>
    </row>
    <row r="2076" spans="1:8" ht="18" hidden="1" customHeight="1" outlineLevel="1">
      <c r="A2076" s="4" t="s">
        <v>204</v>
      </c>
      <c r="B2076" s="195"/>
      <c r="C2076" s="196">
        <v>0</v>
      </c>
      <c r="D2076" s="196">
        <v>0</v>
      </c>
      <c r="E2076" s="196">
        <v>0</v>
      </c>
      <c r="F2076" s="197">
        <v>0</v>
      </c>
      <c r="G2076" s="197">
        <v>0</v>
      </c>
      <c r="H2076" s="198">
        <v>0</v>
      </c>
    </row>
    <row r="2077" spans="1:8" ht="18" hidden="1" customHeight="1" outlineLevel="1">
      <c r="A2077" s="4" t="s">
        <v>205</v>
      </c>
      <c r="B2077" s="195"/>
      <c r="C2077" s="196">
        <v>0</v>
      </c>
      <c r="D2077" s="196">
        <v>0</v>
      </c>
      <c r="E2077" s="196">
        <v>0</v>
      </c>
      <c r="F2077" s="197">
        <v>0</v>
      </c>
      <c r="G2077" s="197">
        <v>0</v>
      </c>
      <c r="H2077" s="198">
        <v>0</v>
      </c>
    </row>
    <row r="2078" spans="1:8" ht="18" hidden="1" customHeight="1" outlineLevel="1">
      <c r="A2078" s="4" t="s">
        <v>206</v>
      </c>
      <c r="B2078" s="195"/>
      <c r="C2078" s="196">
        <v>0</v>
      </c>
      <c r="D2078" s="196">
        <v>0</v>
      </c>
      <c r="E2078" s="196">
        <v>0</v>
      </c>
      <c r="F2078" s="197">
        <v>0</v>
      </c>
      <c r="G2078" s="197">
        <v>0</v>
      </c>
      <c r="H2078" s="198">
        <v>0</v>
      </c>
    </row>
    <row r="2079" spans="1:8" ht="18" hidden="1" customHeight="1" outlineLevel="1">
      <c r="A2079" s="4" t="s">
        <v>207</v>
      </c>
      <c r="B2079" s="195"/>
      <c r="C2079" s="196">
        <v>0</v>
      </c>
      <c r="D2079" s="196">
        <v>0</v>
      </c>
      <c r="E2079" s="196">
        <v>0</v>
      </c>
      <c r="F2079" s="197">
        <v>0</v>
      </c>
      <c r="G2079" s="197">
        <v>0</v>
      </c>
      <c r="H2079" s="198">
        <v>0</v>
      </c>
    </row>
    <row r="2080" spans="1:8" ht="18" hidden="1" customHeight="1" outlineLevel="1">
      <c r="A2080" s="4" t="s">
        <v>208</v>
      </c>
      <c r="B2080" s="195"/>
      <c r="C2080" s="196">
        <v>3</v>
      </c>
      <c r="D2080" s="196">
        <v>1</v>
      </c>
      <c r="E2080" s="196">
        <v>0</v>
      </c>
      <c r="F2080" s="197">
        <v>-12825</v>
      </c>
      <c r="G2080" s="197">
        <v>150</v>
      </c>
      <c r="H2080" s="198">
        <v>0</v>
      </c>
    </row>
    <row r="2081" spans="1:8" ht="18" hidden="1" customHeight="1" outlineLevel="1">
      <c r="A2081" s="4" t="s">
        <v>209</v>
      </c>
      <c r="B2081" s="195"/>
      <c r="C2081" s="196">
        <v>1</v>
      </c>
      <c r="D2081" s="196">
        <v>2</v>
      </c>
      <c r="E2081" s="196">
        <v>0</v>
      </c>
      <c r="F2081" s="197">
        <v>0</v>
      </c>
      <c r="G2081" s="197">
        <v>2463.5</v>
      </c>
      <c r="H2081" s="198">
        <v>0</v>
      </c>
    </row>
    <row r="2082" spans="1:8" ht="18" hidden="1" customHeight="1" outlineLevel="1">
      <c r="A2082" s="4" t="s">
        <v>210</v>
      </c>
      <c r="B2082" s="195"/>
      <c r="C2082" s="196">
        <v>0</v>
      </c>
      <c r="D2082" s="196">
        <v>0</v>
      </c>
      <c r="E2082" s="196">
        <v>0</v>
      </c>
      <c r="F2082" s="197">
        <v>0</v>
      </c>
      <c r="G2082" s="197">
        <v>0</v>
      </c>
      <c r="H2082" s="198">
        <v>0</v>
      </c>
    </row>
    <row r="2083" spans="1:8" ht="18" hidden="1" customHeight="1" outlineLevel="1">
      <c r="A2083" s="4" t="s">
        <v>211</v>
      </c>
      <c r="B2083" s="195"/>
      <c r="C2083" s="196">
        <v>6</v>
      </c>
      <c r="D2083" s="196">
        <v>1</v>
      </c>
      <c r="E2083" s="196">
        <v>0</v>
      </c>
      <c r="F2083" s="197">
        <v>65000</v>
      </c>
      <c r="G2083" s="197">
        <v>0</v>
      </c>
      <c r="H2083" s="198">
        <v>0</v>
      </c>
    </row>
    <row r="2084" spans="1:8" ht="18" hidden="1" customHeight="1" outlineLevel="1">
      <c r="A2084" s="4" t="s">
        <v>212</v>
      </c>
      <c r="B2084" s="195"/>
      <c r="C2084" s="196">
        <v>4</v>
      </c>
      <c r="D2084" s="196">
        <v>0</v>
      </c>
      <c r="E2084" s="196">
        <v>4</v>
      </c>
      <c r="F2084" s="197">
        <v>0</v>
      </c>
      <c r="G2084" s="197">
        <v>0</v>
      </c>
      <c r="H2084" s="198">
        <v>0</v>
      </c>
    </row>
    <row r="2085" spans="1:8" ht="18" hidden="1" customHeight="1" outlineLevel="1">
      <c r="A2085" s="4" t="s">
        <v>213</v>
      </c>
      <c r="B2085" s="195"/>
      <c r="C2085" s="196">
        <v>20</v>
      </c>
      <c r="D2085" s="196">
        <v>1</v>
      </c>
      <c r="E2085" s="196">
        <v>20</v>
      </c>
      <c r="F2085" s="197">
        <v>1460</v>
      </c>
      <c r="G2085" s="197">
        <v>12460.06</v>
      </c>
      <c r="H2085" s="198">
        <v>0</v>
      </c>
    </row>
    <row r="2086" spans="1:8" ht="18" hidden="1" customHeight="1" outlineLevel="1">
      <c r="A2086" s="4" t="s">
        <v>214</v>
      </c>
      <c r="B2086" s="195"/>
      <c r="C2086" s="196">
        <v>1</v>
      </c>
      <c r="D2086" s="196">
        <v>0</v>
      </c>
      <c r="E2086" s="196">
        <v>1</v>
      </c>
      <c r="F2086" s="197">
        <v>0</v>
      </c>
      <c r="G2086" s="197">
        <v>0</v>
      </c>
      <c r="H2086" s="198">
        <v>0</v>
      </c>
    </row>
    <row r="2087" spans="1:8" ht="18" hidden="1" customHeight="1" outlineLevel="1">
      <c r="A2087" s="4" t="s">
        <v>348</v>
      </c>
      <c r="B2087" s="195"/>
      <c r="C2087" s="196">
        <v>1</v>
      </c>
      <c r="D2087" s="196">
        <v>0</v>
      </c>
      <c r="E2087" s="196">
        <v>1</v>
      </c>
      <c r="F2087" s="197">
        <v>0</v>
      </c>
      <c r="G2087" s="197">
        <v>0</v>
      </c>
      <c r="H2087" s="198">
        <v>0</v>
      </c>
    </row>
    <row r="2088" spans="1:8" ht="18" hidden="1" customHeight="1" outlineLevel="1">
      <c r="A2088" s="4" t="s">
        <v>216</v>
      </c>
      <c r="B2088" s="195"/>
      <c r="C2088" s="196">
        <v>0</v>
      </c>
      <c r="D2088" s="196">
        <v>0</v>
      </c>
      <c r="E2088" s="196">
        <v>0</v>
      </c>
      <c r="F2088" s="197">
        <v>0</v>
      </c>
      <c r="G2088" s="197">
        <v>0</v>
      </c>
      <c r="H2088" s="198">
        <v>0</v>
      </c>
    </row>
    <row r="2089" spans="1:8" ht="18" hidden="1" customHeight="1" outlineLevel="1">
      <c r="A2089" s="4" t="s">
        <v>217</v>
      </c>
      <c r="B2089" s="195"/>
      <c r="C2089" s="196">
        <v>0</v>
      </c>
      <c r="D2089" s="196">
        <v>0</v>
      </c>
      <c r="E2089" s="196">
        <v>0</v>
      </c>
      <c r="F2089" s="197">
        <v>0</v>
      </c>
      <c r="G2089" s="197">
        <v>0</v>
      </c>
      <c r="H2089" s="198">
        <v>0</v>
      </c>
    </row>
    <row r="2090" spans="1:8" ht="18" hidden="1" customHeight="1" outlineLevel="1">
      <c r="A2090" s="4" t="s">
        <v>218</v>
      </c>
      <c r="B2090" s="195"/>
      <c r="C2090" s="196">
        <v>1</v>
      </c>
      <c r="D2090" s="196">
        <v>0</v>
      </c>
      <c r="E2090" s="196">
        <v>0</v>
      </c>
      <c r="F2090" s="197">
        <v>0</v>
      </c>
      <c r="G2090" s="197">
        <v>0</v>
      </c>
      <c r="H2090" s="198">
        <v>0</v>
      </c>
    </row>
    <row r="2091" spans="1:8" ht="18" hidden="1" customHeight="1" outlineLevel="1">
      <c r="A2091" s="4" t="s">
        <v>219</v>
      </c>
      <c r="B2091" s="195"/>
      <c r="C2091" s="196">
        <v>0</v>
      </c>
      <c r="D2091" s="196">
        <v>0</v>
      </c>
      <c r="E2091" s="196">
        <v>0</v>
      </c>
      <c r="F2091" s="197">
        <v>0</v>
      </c>
      <c r="G2091" s="197">
        <v>0</v>
      </c>
      <c r="H2091" s="198">
        <v>0</v>
      </c>
    </row>
    <row r="2092" spans="1:8" ht="18" hidden="1" customHeight="1" outlineLevel="1">
      <c r="A2092" s="4" t="s">
        <v>220</v>
      </c>
      <c r="B2092" s="195"/>
      <c r="C2092" s="196">
        <v>0</v>
      </c>
      <c r="D2092" s="196">
        <v>0</v>
      </c>
      <c r="E2092" s="196">
        <v>0</v>
      </c>
      <c r="F2092" s="197">
        <v>0</v>
      </c>
      <c r="G2092" s="197">
        <v>0</v>
      </c>
      <c r="H2092" s="198">
        <v>0</v>
      </c>
    </row>
    <row r="2093" spans="1:8" ht="18" hidden="1" customHeight="1" outlineLevel="1">
      <c r="A2093" s="4" t="s">
        <v>349</v>
      </c>
      <c r="B2093" s="195"/>
      <c r="C2093" s="196">
        <v>0</v>
      </c>
      <c r="D2093" s="196">
        <v>0</v>
      </c>
      <c r="E2093" s="196">
        <v>0</v>
      </c>
      <c r="F2093" s="197">
        <v>0</v>
      </c>
      <c r="G2093" s="197">
        <v>0</v>
      </c>
      <c r="H2093" s="198">
        <v>0</v>
      </c>
    </row>
    <row r="2094" spans="1:8" ht="18" hidden="1" customHeight="1" outlineLevel="1">
      <c r="A2094" s="4" t="s">
        <v>222</v>
      </c>
      <c r="B2094" s="195"/>
      <c r="C2094" s="196">
        <v>0</v>
      </c>
      <c r="D2094" s="196">
        <v>0</v>
      </c>
      <c r="E2094" s="196">
        <v>0</v>
      </c>
      <c r="F2094" s="197">
        <v>0</v>
      </c>
      <c r="G2094" s="197">
        <v>0</v>
      </c>
      <c r="H2094" s="198">
        <v>0</v>
      </c>
    </row>
    <row r="2095" spans="1:8" ht="18" hidden="1" customHeight="1" outlineLevel="1">
      <c r="A2095" s="4" t="s">
        <v>223</v>
      </c>
      <c r="B2095" s="195"/>
      <c r="C2095" s="196">
        <v>4</v>
      </c>
      <c r="D2095" s="196">
        <v>0</v>
      </c>
      <c r="E2095" s="196">
        <v>1</v>
      </c>
      <c r="F2095" s="197">
        <v>0</v>
      </c>
      <c r="G2095" s="197">
        <v>0</v>
      </c>
      <c r="H2095" s="198">
        <v>0</v>
      </c>
    </row>
    <row r="2096" spans="1:8" ht="18" hidden="1" customHeight="1" outlineLevel="1">
      <c r="A2096" s="4" t="s">
        <v>224</v>
      </c>
      <c r="B2096" s="195"/>
      <c r="C2096" s="196">
        <v>0</v>
      </c>
      <c r="D2096" s="196">
        <v>0</v>
      </c>
      <c r="E2096" s="196">
        <v>0</v>
      </c>
      <c r="F2096" s="197">
        <v>0</v>
      </c>
      <c r="G2096" s="197">
        <v>0</v>
      </c>
      <c r="H2096" s="198">
        <v>0</v>
      </c>
    </row>
    <row r="2097" spans="1:8" ht="18" hidden="1" customHeight="1" outlineLevel="1">
      <c r="A2097" s="4" t="s">
        <v>225</v>
      </c>
      <c r="B2097" s="195"/>
      <c r="C2097" s="196">
        <v>11</v>
      </c>
      <c r="D2097" s="196">
        <v>9</v>
      </c>
      <c r="E2097" s="196">
        <v>2</v>
      </c>
      <c r="F2097" s="197">
        <v>1480</v>
      </c>
      <c r="G2097" s="197">
        <v>25563</v>
      </c>
      <c r="H2097" s="198">
        <v>0</v>
      </c>
    </row>
    <row r="2098" spans="1:8" ht="18" customHeight="1" collapsed="1">
      <c r="A2098" s="4"/>
      <c r="B2098" s="195" t="s">
        <v>439</v>
      </c>
      <c r="C2098" s="199">
        <f t="shared" ref="C2098:H2098" si="84">SUM(C2074:C2097)</f>
        <v>55</v>
      </c>
      <c r="D2098" s="199">
        <f t="shared" si="84"/>
        <v>15</v>
      </c>
      <c r="E2098" s="199">
        <f t="shared" si="84"/>
        <v>29</v>
      </c>
      <c r="F2098" s="200">
        <f t="shared" si="84"/>
        <v>55115</v>
      </c>
      <c r="G2098" s="200">
        <f t="shared" si="84"/>
        <v>47336.56</v>
      </c>
      <c r="H2098" s="201">
        <f t="shared" si="84"/>
        <v>0</v>
      </c>
    </row>
    <row r="2099" spans="1:8" ht="18" hidden="1" customHeight="1" outlineLevel="1">
      <c r="A2099" s="4" t="s">
        <v>272</v>
      </c>
      <c r="B2099" s="195"/>
      <c r="C2099" s="196">
        <v>0</v>
      </c>
      <c r="D2099" s="196">
        <v>0</v>
      </c>
      <c r="E2099" s="196">
        <v>0</v>
      </c>
      <c r="F2099" s="197">
        <v>0</v>
      </c>
      <c r="G2099" s="197">
        <v>0</v>
      </c>
      <c r="H2099" s="198">
        <v>0</v>
      </c>
    </row>
    <row r="2100" spans="1:8" ht="18" hidden="1" customHeight="1" outlineLevel="1">
      <c r="A2100" s="4" t="s">
        <v>203</v>
      </c>
      <c r="B2100" s="195"/>
      <c r="C2100" s="196">
        <v>1</v>
      </c>
      <c r="D2100" s="196">
        <v>2</v>
      </c>
      <c r="E2100" s="196">
        <v>0</v>
      </c>
      <c r="F2100" s="197">
        <v>5000</v>
      </c>
      <c r="G2100" s="197">
        <v>9051.7999999999993</v>
      </c>
      <c r="H2100" s="198">
        <v>0</v>
      </c>
    </row>
    <row r="2101" spans="1:8" ht="18" hidden="1" customHeight="1" outlineLevel="1">
      <c r="A2101" s="4" t="s">
        <v>204</v>
      </c>
      <c r="B2101" s="195"/>
      <c r="C2101" s="196">
        <v>0</v>
      </c>
      <c r="D2101" s="196">
        <v>0</v>
      </c>
      <c r="E2101" s="196">
        <v>0</v>
      </c>
      <c r="F2101" s="197">
        <v>0</v>
      </c>
      <c r="G2101" s="197">
        <v>0</v>
      </c>
      <c r="H2101" s="198">
        <v>0</v>
      </c>
    </row>
    <row r="2102" spans="1:8" ht="18" hidden="1" customHeight="1" outlineLevel="1">
      <c r="A2102" s="4" t="s">
        <v>205</v>
      </c>
      <c r="B2102" s="195"/>
      <c r="C2102" s="196">
        <v>0</v>
      </c>
      <c r="D2102" s="196">
        <v>0</v>
      </c>
      <c r="E2102" s="196">
        <v>0</v>
      </c>
      <c r="F2102" s="197">
        <v>0</v>
      </c>
      <c r="G2102" s="197">
        <v>0</v>
      </c>
      <c r="H2102" s="198">
        <v>0</v>
      </c>
    </row>
    <row r="2103" spans="1:8" ht="18" hidden="1" customHeight="1" outlineLevel="1">
      <c r="A2103" s="4" t="s">
        <v>206</v>
      </c>
      <c r="B2103" s="195"/>
      <c r="C2103" s="196">
        <v>0</v>
      </c>
      <c r="D2103" s="196">
        <v>0</v>
      </c>
      <c r="E2103" s="196">
        <v>0</v>
      </c>
      <c r="F2103" s="197">
        <v>0</v>
      </c>
      <c r="G2103" s="197">
        <v>0</v>
      </c>
      <c r="H2103" s="198">
        <v>0</v>
      </c>
    </row>
    <row r="2104" spans="1:8" ht="18" hidden="1" customHeight="1" outlineLevel="1">
      <c r="A2104" s="4" t="s">
        <v>207</v>
      </c>
      <c r="B2104" s="195"/>
      <c r="C2104" s="196">
        <v>0</v>
      </c>
      <c r="D2104" s="196">
        <v>0</v>
      </c>
      <c r="E2104" s="196">
        <v>0</v>
      </c>
      <c r="F2104" s="197">
        <v>0</v>
      </c>
      <c r="G2104" s="197">
        <v>0</v>
      </c>
      <c r="H2104" s="198">
        <v>0</v>
      </c>
    </row>
    <row r="2105" spans="1:8" ht="18" hidden="1" customHeight="1" outlineLevel="1">
      <c r="A2105" s="4" t="s">
        <v>208</v>
      </c>
      <c r="B2105" s="195"/>
      <c r="C2105" s="196">
        <v>1</v>
      </c>
      <c r="D2105" s="196">
        <v>1</v>
      </c>
      <c r="E2105" s="196">
        <v>0</v>
      </c>
      <c r="F2105" s="197">
        <v>0</v>
      </c>
      <c r="G2105" s="197">
        <v>3556.5</v>
      </c>
      <c r="H2105" s="198">
        <v>0</v>
      </c>
    </row>
    <row r="2106" spans="1:8" ht="18" hidden="1" customHeight="1" outlineLevel="1">
      <c r="A2106" s="4" t="s">
        <v>209</v>
      </c>
      <c r="B2106" s="195"/>
      <c r="C2106" s="196">
        <v>1</v>
      </c>
      <c r="D2106" s="196">
        <v>1</v>
      </c>
      <c r="E2106" s="196">
        <v>0</v>
      </c>
      <c r="F2106" s="197">
        <v>0</v>
      </c>
      <c r="G2106" s="197">
        <v>429</v>
      </c>
      <c r="H2106" s="198">
        <v>0</v>
      </c>
    </row>
    <row r="2107" spans="1:8" ht="18" hidden="1" customHeight="1" outlineLevel="1">
      <c r="A2107" s="4" t="s">
        <v>210</v>
      </c>
      <c r="B2107" s="195"/>
      <c r="C2107" s="196">
        <v>0</v>
      </c>
      <c r="D2107" s="196">
        <v>0</v>
      </c>
      <c r="E2107" s="196">
        <v>0</v>
      </c>
      <c r="F2107" s="197">
        <v>0</v>
      </c>
      <c r="G2107" s="197">
        <v>0</v>
      </c>
      <c r="H2107" s="198">
        <v>0</v>
      </c>
    </row>
    <row r="2108" spans="1:8" ht="18" hidden="1" customHeight="1" outlineLevel="1">
      <c r="A2108" s="4" t="s">
        <v>211</v>
      </c>
      <c r="B2108" s="195"/>
      <c r="C2108" s="196">
        <v>2</v>
      </c>
      <c r="D2108" s="196">
        <v>1</v>
      </c>
      <c r="E2108" s="196">
        <v>0</v>
      </c>
      <c r="F2108" s="197">
        <v>0</v>
      </c>
      <c r="G2108" s="197">
        <v>26</v>
      </c>
      <c r="H2108" s="198">
        <v>0</v>
      </c>
    </row>
    <row r="2109" spans="1:8" ht="18" hidden="1" customHeight="1" outlineLevel="1">
      <c r="A2109" s="4" t="s">
        <v>212</v>
      </c>
      <c r="B2109" s="195"/>
      <c r="C2109" s="196">
        <v>4</v>
      </c>
      <c r="D2109" s="196">
        <v>0</v>
      </c>
      <c r="E2109" s="196">
        <v>4</v>
      </c>
      <c r="F2109" s="197">
        <v>0</v>
      </c>
      <c r="G2109" s="197">
        <v>0</v>
      </c>
      <c r="H2109" s="198">
        <v>0</v>
      </c>
    </row>
    <row r="2110" spans="1:8" ht="18" hidden="1" customHeight="1" outlineLevel="1">
      <c r="A2110" s="4" t="s">
        <v>213</v>
      </c>
      <c r="B2110" s="195"/>
      <c r="C2110" s="196">
        <v>15</v>
      </c>
      <c r="D2110" s="196">
        <v>2</v>
      </c>
      <c r="E2110" s="196">
        <v>13</v>
      </c>
      <c r="F2110" s="197">
        <v>7593</v>
      </c>
      <c r="G2110" s="197">
        <v>484.12</v>
      </c>
      <c r="H2110" s="198">
        <v>0</v>
      </c>
    </row>
    <row r="2111" spans="1:8" ht="18" hidden="1" customHeight="1" outlineLevel="1">
      <c r="A2111" s="4" t="s">
        <v>214</v>
      </c>
      <c r="B2111" s="195"/>
      <c r="C2111" s="196">
        <v>0</v>
      </c>
      <c r="D2111" s="196">
        <v>0</v>
      </c>
      <c r="E2111" s="196">
        <v>0</v>
      </c>
      <c r="F2111" s="197">
        <v>0</v>
      </c>
      <c r="G2111" s="197">
        <v>0</v>
      </c>
      <c r="H2111" s="198">
        <v>0</v>
      </c>
    </row>
    <row r="2112" spans="1:8" ht="18" hidden="1" customHeight="1" outlineLevel="1">
      <c r="A2112" s="4" t="s">
        <v>348</v>
      </c>
      <c r="B2112" s="195"/>
      <c r="C2112" s="196">
        <v>5</v>
      </c>
      <c r="D2112" s="196">
        <v>0</v>
      </c>
      <c r="E2112" s="196">
        <v>5</v>
      </c>
      <c r="F2112" s="197">
        <v>0</v>
      </c>
      <c r="G2112" s="197">
        <v>0</v>
      </c>
      <c r="H2112" s="198">
        <v>0</v>
      </c>
    </row>
    <row r="2113" spans="1:8" ht="18" hidden="1" customHeight="1" outlineLevel="1">
      <c r="A2113" s="4" t="s">
        <v>216</v>
      </c>
      <c r="B2113" s="195"/>
      <c r="C2113" s="196">
        <v>0</v>
      </c>
      <c r="D2113" s="196">
        <v>0</v>
      </c>
      <c r="E2113" s="196">
        <v>0</v>
      </c>
      <c r="F2113" s="197">
        <v>0</v>
      </c>
      <c r="G2113" s="197">
        <v>0</v>
      </c>
      <c r="H2113" s="198">
        <v>0</v>
      </c>
    </row>
    <row r="2114" spans="1:8" ht="18" hidden="1" customHeight="1" outlineLevel="1">
      <c r="A2114" s="4" t="s">
        <v>217</v>
      </c>
      <c r="B2114" s="195"/>
      <c r="C2114" s="196">
        <v>0</v>
      </c>
      <c r="D2114" s="196">
        <v>0</v>
      </c>
      <c r="E2114" s="196">
        <v>0</v>
      </c>
      <c r="F2114" s="197">
        <v>0</v>
      </c>
      <c r="G2114" s="197">
        <v>0</v>
      </c>
      <c r="H2114" s="198">
        <v>0</v>
      </c>
    </row>
    <row r="2115" spans="1:8" ht="18" hidden="1" customHeight="1" outlineLevel="1">
      <c r="A2115" s="4" t="s">
        <v>218</v>
      </c>
      <c r="B2115" s="195"/>
      <c r="C2115" s="196">
        <v>0</v>
      </c>
      <c r="D2115" s="196">
        <v>0</v>
      </c>
      <c r="E2115" s="196">
        <v>0</v>
      </c>
      <c r="F2115" s="197">
        <v>0</v>
      </c>
      <c r="G2115" s="197">
        <v>0</v>
      </c>
      <c r="H2115" s="198">
        <v>0</v>
      </c>
    </row>
    <row r="2116" spans="1:8" ht="18" hidden="1" customHeight="1" outlineLevel="1">
      <c r="A2116" s="4" t="s">
        <v>219</v>
      </c>
      <c r="B2116" s="195"/>
      <c r="C2116" s="196">
        <v>0</v>
      </c>
      <c r="D2116" s="196">
        <v>0</v>
      </c>
      <c r="E2116" s="196">
        <v>0</v>
      </c>
      <c r="F2116" s="197">
        <v>0</v>
      </c>
      <c r="G2116" s="197">
        <v>0</v>
      </c>
      <c r="H2116" s="198">
        <v>0</v>
      </c>
    </row>
    <row r="2117" spans="1:8" ht="18" hidden="1" customHeight="1" outlineLevel="1">
      <c r="A2117" s="4" t="s">
        <v>220</v>
      </c>
      <c r="B2117" s="195"/>
      <c r="C2117" s="196">
        <v>0</v>
      </c>
      <c r="D2117" s="196">
        <v>0</v>
      </c>
      <c r="E2117" s="196">
        <v>0</v>
      </c>
      <c r="F2117" s="197">
        <v>0</v>
      </c>
      <c r="G2117" s="197">
        <v>0</v>
      </c>
      <c r="H2117" s="198">
        <v>0</v>
      </c>
    </row>
    <row r="2118" spans="1:8" ht="18" hidden="1" customHeight="1" outlineLevel="1">
      <c r="A2118" s="4" t="s">
        <v>349</v>
      </c>
      <c r="B2118" s="195"/>
      <c r="C2118" s="196">
        <v>0</v>
      </c>
      <c r="D2118" s="196">
        <v>0</v>
      </c>
      <c r="E2118" s="196">
        <v>0</v>
      </c>
      <c r="F2118" s="197">
        <v>0</v>
      </c>
      <c r="G2118" s="197">
        <v>0</v>
      </c>
      <c r="H2118" s="198">
        <v>0</v>
      </c>
    </row>
    <row r="2119" spans="1:8" ht="18" hidden="1" customHeight="1" outlineLevel="1">
      <c r="A2119" s="4" t="s">
        <v>222</v>
      </c>
      <c r="B2119" s="195"/>
      <c r="C2119" s="196">
        <v>0</v>
      </c>
      <c r="D2119" s="196">
        <v>0</v>
      </c>
      <c r="E2119" s="196">
        <v>0</v>
      </c>
      <c r="F2119" s="197">
        <v>0</v>
      </c>
      <c r="G2119" s="197">
        <v>0</v>
      </c>
      <c r="H2119" s="198">
        <v>0</v>
      </c>
    </row>
    <row r="2120" spans="1:8" ht="18" hidden="1" customHeight="1" outlineLevel="1">
      <c r="A2120" s="4" t="s">
        <v>223</v>
      </c>
      <c r="B2120" s="195"/>
      <c r="C2120" s="196">
        <v>0</v>
      </c>
      <c r="D2120" s="196">
        <v>0</v>
      </c>
      <c r="E2120" s="196">
        <v>1</v>
      </c>
      <c r="F2120" s="197">
        <v>0</v>
      </c>
      <c r="G2120" s="197">
        <v>-39</v>
      </c>
      <c r="H2120" s="198">
        <v>0</v>
      </c>
    </row>
    <row r="2121" spans="1:8" ht="18" hidden="1" customHeight="1" outlineLevel="1">
      <c r="A2121" s="4" t="s">
        <v>224</v>
      </c>
      <c r="B2121" s="195"/>
      <c r="C2121" s="196">
        <v>0</v>
      </c>
      <c r="D2121" s="196">
        <v>0</v>
      </c>
      <c r="E2121" s="196">
        <v>0</v>
      </c>
      <c r="F2121" s="197">
        <v>0</v>
      </c>
      <c r="G2121" s="197">
        <v>0</v>
      </c>
      <c r="H2121" s="198">
        <v>0</v>
      </c>
    </row>
    <row r="2122" spans="1:8" ht="18" hidden="1" customHeight="1" outlineLevel="1">
      <c r="A2122" s="4" t="s">
        <v>225</v>
      </c>
      <c r="B2122" s="195"/>
      <c r="C2122" s="196">
        <v>1</v>
      </c>
      <c r="D2122" s="196">
        <v>1</v>
      </c>
      <c r="E2122" s="196">
        <v>0</v>
      </c>
      <c r="F2122" s="197">
        <v>4542</v>
      </c>
      <c r="G2122" s="197">
        <v>7958</v>
      </c>
      <c r="H2122" s="198">
        <v>0</v>
      </c>
    </row>
    <row r="2123" spans="1:8" ht="18" customHeight="1" collapsed="1">
      <c r="A2123" s="4"/>
      <c r="B2123" s="195" t="s">
        <v>440</v>
      </c>
      <c r="C2123" s="199">
        <f t="shared" ref="C2123:H2123" si="85">SUM(C2099:C2122)</f>
        <v>30</v>
      </c>
      <c r="D2123" s="199">
        <f t="shared" si="85"/>
        <v>8</v>
      </c>
      <c r="E2123" s="199">
        <f t="shared" si="85"/>
        <v>23</v>
      </c>
      <c r="F2123" s="200">
        <f t="shared" si="85"/>
        <v>17135</v>
      </c>
      <c r="G2123" s="200">
        <f t="shared" si="85"/>
        <v>21466.42</v>
      </c>
      <c r="H2123" s="201">
        <f t="shared" si="85"/>
        <v>0</v>
      </c>
    </row>
    <row r="2124" spans="1:8" ht="18" hidden="1" customHeight="1" outlineLevel="1">
      <c r="A2124" s="4" t="s">
        <v>272</v>
      </c>
      <c r="B2124" s="195"/>
      <c r="C2124" s="196">
        <v>0</v>
      </c>
      <c r="D2124" s="196">
        <v>0</v>
      </c>
      <c r="E2124" s="196">
        <v>0</v>
      </c>
      <c r="F2124" s="197">
        <v>0</v>
      </c>
      <c r="G2124" s="197">
        <v>0</v>
      </c>
      <c r="H2124" s="198">
        <v>0</v>
      </c>
    </row>
    <row r="2125" spans="1:8" ht="18" hidden="1" customHeight="1" outlineLevel="1">
      <c r="A2125" s="4" t="s">
        <v>203</v>
      </c>
      <c r="B2125" s="195"/>
      <c r="C2125" s="196">
        <v>15</v>
      </c>
      <c r="D2125" s="196">
        <v>9</v>
      </c>
      <c r="E2125" s="196">
        <v>0</v>
      </c>
      <c r="F2125" s="197">
        <v>-3289</v>
      </c>
      <c r="G2125" s="197">
        <v>13591.05</v>
      </c>
      <c r="H2125" s="198">
        <v>0</v>
      </c>
    </row>
    <row r="2126" spans="1:8" ht="18" hidden="1" customHeight="1" outlineLevel="1">
      <c r="A2126" s="4" t="s">
        <v>204</v>
      </c>
      <c r="B2126" s="195"/>
      <c r="C2126" s="196">
        <v>0</v>
      </c>
      <c r="D2126" s="196">
        <v>0</v>
      </c>
      <c r="E2126" s="196">
        <v>0</v>
      </c>
      <c r="F2126" s="197">
        <v>0</v>
      </c>
      <c r="G2126" s="197">
        <v>0</v>
      </c>
      <c r="H2126" s="198">
        <v>0</v>
      </c>
    </row>
    <row r="2127" spans="1:8" ht="18" hidden="1" customHeight="1" outlineLevel="1">
      <c r="A2127" s="4" t="s">
        <v>205</v>
      </c>
      <c r="B2127" s="195"/>
      <c r="C2127" s="196">
        <v>0</v>
      </c>
      <c r="D2127" s="196">
        <v>0</v>
      </c>
      <c r="E2127" s="196">
        <v>0</v>
      </c>
      <c r="F2127" s="197">
        <v>0</v>
      </c>
      <c r="G2127" s="197">
        <v>0</v>
      </c>
      <c r="H2127" s="198">
        <v>0</v>
      </c>
    </row>
    <row r="2128" spans="1:8" ht="18" hidden="1" customHeight="1" outlineLevel="1">
      <c r="A2128" s="4" t="s">
        <v>206</v>
      </c>
      <c r="B2128" s="195"/>
      <c r="C2128" s="196">
        <v>0</v>
      </c>
      <c r="D2128" s="196">
        <v>0</v>
      </c>
      <c r="E2128" s="196">
        <v>0</v>
      </c>
      <c r="F2128" s="197">
        <v>0</v>
      </c>
      <c r="G2128" s="197">
        <v>0</v>
      </c>
      <c r="H2128" s="198">
        <v>0</v>
      </c>
    </row>
    <row r="2129" spans="1:8" ht="18" hidden="1" customHeight="1" outlineLevel="1">
      <c r="A2129" s="4" t="s">
        <v>207</v>
      </c>
      <c r="B2129" s="195"/>
      <c r="C2129" s="196">
        <v>0</v>
      </c>
      <c r="D2129" s="196">
        <v>0</v>
      </c>
      <c r="E2129" s="196">
        <v>0</v>
      </c>
      <c r="F2129" s="197">
        <v>0</v>
      </c>
      <c r="G2129" s="197">
        <v>0</v>
      </c>
      <c r="H2129" s="198">
        <v>0</v>
      </c>
    </row>
    <row r="2130" spans="1:8" ht="18" hidden="1" customHeight="1" outlineLevel="1">
      <c r="A2130" s="4" t="s">
        <v>208</v>
      </c>
      <c r="B2130" s="195"/>
      <c r="C2130" s="196">
        <v>27</v>
      </c>
      <c r="D2130" s="196">
        <v>25</v>
      </c>
      <c r="E2130" s="196">
        <v>0</v>
      </c>
      <c r="F2130" s="197">
        <v>26040.179999999993</v>
      </c>
      <c r="G2130" s="197">
        <v>40340.269999999997</v>
      </c>
      <c r="H2130" s="198">
        <v>0</v>
      </c>
    </row>
    <row r="2131" spans="1:8" ht="18" hidden="1" customHeight="1" outlineLevel="1">
      <c r="A2131" s="4" t="s">
        <v>209</v>
      </c>
      <c r="B2131" s="195"/>
      <c r="C2131" s="196">
        <v>5</v>
      </c>
      <c r="D2131" s="196">
        <v>6</v>
      </c>
      <c r="E2131" s="196">
        <v>0</v>
      </c>
      <c r="F2131" s="197">
        <v>1500</v>
      </c>
      <c r="G2131" s="197">
        <v>34350.75</v>
      </c>
      <c r="H2131" s="198">
        <v>0</v>
      </c>
    </row>
    <row r="2132" spans="1:8" ht="18" hidden="1" customHeight="1" outlineLevel="1">
      <c r="A2132" s="4" t="s">
        <v>210</v>
      </c>
      <c r="B2132" s="195"/>
      <c r="C2132" s="196">
        <v>0</v>
      </c>
      <c r="D2132" s="196">
        <v>0</v>
      </c>
      <c r="E2132" s="196">
        <v>0</v>
      </c>
      <c r="F2132" s="197">
        <v>0</v>
      </c>
      <c r="G2132" s="197">
        <v>0</v>
      </c>
      <c r="H2132" s="198">
        <v>0</v>
      </c>
    </row>
    <row r="2133" spans="1:8" ht="18" hidden="1" customHeight="1" outlineLevel="1">
      <c r="A2133" s="4" t="s">
        <v>211</v>
      </c>
      <c r="B2133" s="195"/>
      <c r="C2133" s="196">
        <v>70</v>
      </c>
      <c r="D2133" s="196">
        <v>49</v>
      </c>
      <c r="E2133" s="196">
        <v>0</v>
      </c>
      <c r="F2133" s="197">
        <v>207669.12999999998</v>
      </c>
      <c r="G2133" s="197">
        <v>181291.1</v>
      </c>
      <c r="H2133" s="198">
        <v>0</v>
      </c>
    </row>
    <row r="2134" spans="1:8" ht="18" hidden="1" customHeight="1" outlineLevel="1">
      <c r="A2134" s="4" t="s">
        <v>212</v>
      </c>
      <c r="B2134" s="195"/>
      <c r="C2134" s="196">
        <v>13</v>
      </c>
      <c r="D2134" s="196">
        <v>0</v>
      </c>
      <c r="E2134" s="196">
        <v>11</v>
      </c>
      <c r="F2134" s="197">
        <v>0</v>
      </c>
      <c r="G2134" s="197">
        <v>0</v>
      </c>
      <c r="H2134" s="198">
        <v>0</v>
      </c>
    </row>
    <row r="2135" spans="1:8" ht="18" hidden="1" customHeight="1" outlineLevel="1">
      <c r="A2135" s="4" t="s">
        <v>213</v>
      </c>
      <c r="B2135" s="195"/>
      <c r="C2135" s="196">
        <v>94</v>
      </c>
      <c r="D2135" s="196">
        <v>0</v>
      </c>
      <c r="E2135" s="196">
        <v>67</v>
      </c>
      <c r="F2135" s="197">
        <v>0</v>
      </c>
      <c r="G2135" s="197">
        <v>75000</v>
      </c>
      <c r="H2135" s="198">
        <v>0</v>
      </c>
    </row>
    <row r="2136" spans="1:8" ht="18" hidden="1" customHeight="1" outlineLevel="1">
      <c r="A2136" s="4" t="s">
        <v>214</v>
      </c>
      <c r="B2136" s="195"/>
      <c r="C2136" s="196">
        <v>0</v>
      </c>
      <c r="D2136" s="196">
        <v>0</v>
      </c>
      <c r="E2136" s="196">
        <v>0</v>
      </c>
      <c r="F2136" s="197">
        <v>0</v>
      </c>
      <c r="G2136" s="197">
        <v>0</v>
      </c>
      <c r="H2136" s="198">
        <v>0</v>
      </c>
    </row>
    <row r="2137" spans="1:8" ht="18" hidden="1" customHeight="1" outlineLevel="1">
      <c r="A2137" s="4" t="s">
        <v>348</v>
      </c>
      <c r="B2137" s="195"/>
      <c r="C2137" s="196">
        <v>2</v>
      </c>
      <c r="D2137" s="196">
        <v>0</v>
      </c>
      <c r="E2137" s="196">
        <v>2</v>
      </c>
      <c r="F2137" s="197">
        <v>0</v>
      </c>
      <c r="G2137" s="197">
        <v>0</v>
      </c>
      <c r="H2137" s="198">
        <v>0</v>
      </c>
    </row>
    <row r="2138" spans="1:8" ht="18" hidden="1" customHeight="1" outlineLevel="1">
      <c r="A2138" s="4" t="s">
        <v>216</v>
      </c>
      <c r="B2138" s="195"/>
      <c r="C2138" s="196">
        <v>1</v>
      </c>
      <c r="D2138" s="196">
        <v>0</v>
      </c>
      <c r="E2138" s="196">
        <v>0</v>
      </c>
      <c r="F2138" s="197">
        <v>0</v>
      </c>
      <c r="G2138" s="197">
        <v>0</v>
      </c>
      <c r="H2138" s="198">
        <v>0</v>
      </c>
    </row>
    <row r="2139" spans="1:8" ht="18" hidden="1" customHeight="1" outlineLevel="1">
      <c r="A2139" s="4" t="s">
        <v>217</v>
      </c>
      <c r="B2139" s="195"/>
      <c r="C2139" s="196">
        <v>0</v>
      </c>
      <c r="D2139" s="196">
        <v>0</v>
      </c>
      <c r="E2139" s="196">
        <v>0</v>
      </c>
      <c r="F2139" s="197">
        <v>0</v>
      </c>
      <c r="G2139" s="197">
        <v>0</v>
      </c>
      <c r="H2139" s="198">
        <v>0</v>
      </c>
    </row>
    <row r="2140" spans="1:8" ht="18" hidden="1" customHeight="1" outlineLevel="1">
      <c r="A2140" s="4" t="s">
        <v>218</v>
      </c>
      <c r="B2140" s="195"/>
      <c r="C2140" s="196">
        <v>0</v>
      </c>
      <c r="D2140" s="196">
        <v>0</v>
      </c>
      <c r="E2140" s="196">
        <v>0</v>
      </c>
      <c r="F2140" s="197">
        <v>0</v>
      </c>
      <c r="G2140" s="197">
        <v>0</v>
      </c>
      <c r="H2140" s="198">
        <v>0</v>
      </c>
    </row>
    <row r="2141" spans="1:8" ht="18" hidden="1" customHeight="1" outlineLevel="1">
      <c r="A2141" s="4" t="s">
        <v>219</v>
      </c>
      <c r="B2141" s="195"/>
      <c r="C2141" s="196">
        <v>2</v>
      </c>
      <c r="D2141" s="196">
        <v>0</v>
      </c>
      <c r="E2141" s="196">
        <v>2</v>
      </c>
      <c r="F2141" s="197">
        <v>0</v>
      </c>
      <c r="G2141" s="197">
        <v>0</v>
      </c>
      <c r="H2141" s="198">
        <v>0</v>
      </c>
    </row>
    <row r="2142" spans="1:8" ht="18" hidden="1" customHeight="1" outlineLevel="1">
      <c r="A2142" s="4" t="s">
        <v>220</v>
      </c>
      <c r="B2142" s="195"/>
      <c r="C2142" s="196">
        <v>0</v>
      </c>
      <c r="D2142" s="196">
        <v>0</v>
      </c>
      <c r="E2142" s="196">
        <v>0</v>
      </c>
      <c r="F2142" s="197">
        <v>0</v>
      </c>
      <c r="G2142" s="197">
        <v>0</v>
      </c>
      <c r="H2142" s="198">
        <v>0</v>
      </c>
    </row>
    <row r="2143" spans="1:8" ht="18" hidden="1" customHeight="1" outlineLevel="1">
      <c r="A2143" s="4" t="s">
        <v>349</v>
      </c>
      <c r="B2143" s="195"/>
      <c r="C2143" s="196">
        <v>0</v>
      </c>
      <c r="D2143" s="196">
        <v>0</v>
      </c>
      <c r="E2143" s="196">
        <v>0</v>
      </c>
      <c r="F2143" s="197">
        <v>0</v>
      </c>
      <c r="G2143" s="197">
        <v>0</v>
      </c>
      <c r="H2143" s="198">
        <v>0</v>
      </c>
    </row>
    <row r="2144" spans="1:8" ht="18" hidden="1" customHeight="1" outlineLevel="1">
      <c r="A2144" s="4" t="s">
        <v>222</v>
      </c>
      <c r="B2144" s="195"/>
      <c r="C2144" s="196">
        <v>0</v>
      </c>
      <c r="D2144" s="196">
        <v>0</v>
      </c>
      <c r="E2144" s="196">
        <v>0</v>
      </c>
      <c r="F2144" s="197">
        <v>0</v>
      </c>
      <c r="G2144" s="197">
        <v>0</v>
      </c>
      <c r="H2144" s="198">
        <v>0</v>
      </c>
    </row>
    <row r="2145" spans="1:8" ht="18" hidden="1" customHeight="1" outlineLevel="1">
      <c r="A2145" s="4" t="s">
        <v>223</v>
      </c>
      <c r="B2145" s="195"/>
      <c r="C2145" s="196">
        <v>3</v>
      </c>
      <c r="D2145" s="196">
        <v>1</v>
      </c>
      <c r="E2145" s="196">
        <v>1</v>
      </c>
      <c r="F2145" s="197">
        <v>-10000</v>
      </c>
      <c r="G2145" s="197">
        <v>9823.6200000000008</v>
      </c>
      <c r="H2145" s="198">
        <v>0</v>
      </c>
    </row>
    <row r="2146" spans="1:8" ht="18" hidden="1" customHeight="1" outlineLevel="1">
      <c r="A2146" s="4" t="s">
        <v>224</v>
      </c>
      <c r="B2146" s="195"/>
      <c r="C2146" s="196">
        <v>0</v>
      </c>
      <c r="D2146" s="196">
        <v>0</v>
      </c>
      <c r="E2146" s="196">
        <v>0</v>
      </c>
      <c r="F2146" s="197">
        <v>0</v>
      </c>
      <c r="G2146" s="197">
        <v>0</v>
      </c>
      <c r="H2146" s="198">
        <v>0</v>
      </c>
    </row>
    <row r="2147" spans="1:8" ht="18" hidden="1" customHeight="1" outlineLevel="1">
      <c r="A2147" s="4" t="s">
        <v>225</v>
      </c>
      <c r="B2147" s="195"/>
      <c r="C2147" s="196">
        <v>0</v>
      </c>
      <c r="D2147" s="196">
        <v>0</v>
      </c>
      <c r="E2147" s="196">
        <v>0</v>
      </c>
      <c r="F2147" s="197">
        <v>0</v>
      </c>
      <c r="G2147" s="197">
        <v>0</v>
      </c>
      <c r="H2147" s="198">
        <v>0</v>
      </c>
    </row>
    <row r="2148" spans="1:8" ht="18" customHeight="1" collapsed="1">
      <c r="A2148" s="4"/>
      <c r="B2148" s="195" t="s">
        <v>441</v>
      </c>
      <c r="C2148" s="199">
        <f t="shared" ref="C2148:H2148" si="86">SUM(C2124:C2147)</f>
        <v>232</v>
      </c>
      <c r="D2148" s="199">
        <f t="shared" si="86"/>
        <v>90</v>
      </c>
      <c r="E2148" s="199">
        <f t="shared" si="86"/>
        <v>83</v>
      </c>
      <c r="F2148" s="200">
        <f t="shared" si="86"/>
        <v>221920.30999999997</v>
      </c>
      <c r="G2148" s="200">
        <f t="shared" si="86"/>
        <v>354396.79</v>
      </c>
      <c r="H2148" s="201">
        <f t="shared" si="86"/>
        <v>0</v>
      </c>
    </row>
    <row r="2149" spans="1:8" ht="18" customHeight="1">
      <c r="B2149" s="203" t="s">
        <v>442</v>
      </c>
      <c r="C2149" s="204"/>
      <c r="D2149" s="204"/>
      <c r="E2149" s="204"/>
      <c r="F2149" s="193"/>
      <c r="G2149" s="193"/>
      <c r="H2149" s="194"/>
    </row>
    <row r="2150" spans="1:8" ht="18" hidden="1" customHeight="1" outlineLevel="1">
      <c r="A2150" s="4" t="s">
        <v>272</v>
      </c>
      <c r="B2150" s="195"/>
      <c r="C2150" s="196">
        <v>0</v>
      </c>
      <c r="D2150" s="196">
        <v>0</v>
      </c>
      <c r="E2150" s="196">
        <v>0</v>
      </c>
      <c r="F2150" s="197">
        <v>0</v>
      </c>
      <c r="G2150" s="197">
        <v>0</v>
      </c>
      <c r="H2150" s="198">
        <v>0</v>
      </c>
    </row>
    <row r="2151" spans="1:8" ht="18" hidden="1" customHeight="1" outlineLevel="1">
      <c r="A2151" s="4" t="s">
        <v>203</v>
      </c>
      <c r="B2151" s="195"/>
      <c r="C2151" s="196">
        <v>0</v>
      </c>
      <c r="D2151" s="196">
        <v>0</v>
      </c>
      <c r="E2151" s="196">
        <v>0</v>
      </c>
      <c r="F2151" s="197">
        <v>0</v>
      </c>
      <c r="G2151" s="197">
        <v>0</v>
      </c>
      <c r="H2151" s="198">
        <v>0</v>
      </c>
    </row>
    <row r="2152" spans="1:8" ht="18" hidden="1" customHeight="1" outlineLevel="1">
      <c r="A2152" s="4" t="s">
        <v>204</v>
      </c>
      <c r="B2152" s="195"/>
      <c r="C2152" s="196">
        <v>0</v>
      </c>
      <c r="D2152" s="196">
        <v>0</v>
      </c>
      <c r="E2152" s="196">
        <v>0</v>
      </c>
      <c r="F2152" s="197">
        <v>0</v>
      </c>
      <c r="G2152" s="197">
        <v>0</v>
      </c>
      <c r="H2152" s="198">
        <v>0</v>
      </c>
    </row>
    <row r="2153" spans="1:8" ht="18" hidden="1" customHeight="1" outlineLevel="1">
      <c r="A2153" s="4" t="s">
        <v>205</v>
      </c>
      <c r="B2153" s="195"/>
      <c r="C2153" s="196">
        <v>0</v>
      </c>
      <c r="D2153" s="196">
        <v>0</v>
      </c>
      <c r="E2153" s="196">
        <v>0</v>
      </c>
      <c r="F2153" s="197">
        <v>0</v>
      </c>
      <c r="G2153" s="197">
        <v>0</v>
      </c>
      <c r="H2153" s="198">
        <v>0</v>
      </c>
    </row>
    <row r="2154" spans="1:8" ht="18" hidden="1" customHeight="1" outlineLevel="1">
      <c r="A2154" s="4" t="s">
        <v>206</v>
      </c>
      <c r="B2154" s="195"/>
      <c r="C2154" s="196">
        <v>0</v>
      </c>
      <c r="D2154" s="196">
        <v>0</v>
      </c>
      <c r="E2154" s="196">
        <v>0</v>
      </c>
      <c r="F2154" s="197">
        <v>0</v>
      </c>
      <c r="G2154" s="197">
        <v>0</v>
      </c>
      <c r="H2154" s="198">
        <v>0</v>
      </c>
    </row>
    <row r="2155" spans="1:8" ht="18" hidden="1" customHeight="1" outlineLevel="1">
      <c r="A2155" s="4" t="s">
        <v>207</v>
      </c>
      <c r="B2155" s="195"/>
      <c r="C2155" s="196">
        <v>0</v>
      </c>
      <c r="D2155" s="196">
        <v>0</v>
      </c>
      <c r="E2155" s="196">
        <v>0</v>
      </c>
      <c r="F2155" s="197">
        <v>0</v>
      </c>
      <c r="G2155" s="197">
        <v>0</v>
      </c>
      <c r="H2155" s="198">
        <v>0</v>
      </c>
    </row>
    <row r="2156" spans="1:8" ht="18" hidden="1" customHeight="1" outlineLevel="1">
      <c r="A2156" s="4" t="s">
        <v>208</v>
      </c>
      <c r="B2156" s="195"/>
      <c r="C2156" s="196">
        <v>0</v>
      </c>
      <c r="D2156" s="196">
        <v>0</v>
      </c>
      <c r="E2156" s="196">
        <v>0</v>
      </c>
      <c r="F2156" s="197">
        <v>0</v>
      </c>
      <c r="G2156" s="197">
        <v>0</v>
      </c>
      <c r="H2156" s="198">
        <v>0</v>
      </c>
    </row>
    <row r="2157" spans="1:8" ht="18" hidden="1" customHeight="1" outlineLevel="1">
      <c r="A2157" s="4" t="s">
        <v>209</v>
      </c>
      <c r="B2157" s="195"/>
      <c r="C2157" s="196">
        <v>0</v>
      </c>
      <c r="D2157" s="196">
        <v>0</v>
      </c>
      <c r="E2157" s="196">
        <v>0</v>
      </c>
      <c r="F2157" s="197">
        <v>0</v>
      </c>
      <c r="G2157" s="197">
        <v>0</v>
      </c>
      <c r="H2157" s="198">
        <v>0</v>
      </c>
    </row>
    <row r="2158" spans="1:8" ht="18" hidden="1" customHeight="1" outlineLevel="1">
      <c r="A2158" s="4" t="s">
        <v>210</v>
      </c>
      <c r="B2158" s="195"/>
      <c r="C2158" s="196">
        <v>0</v>
      </c>
      <c r="D2158" s="196">
        <v>0</v>
      </c>
      <c r="E2158" s="196">
        <v>0</v>
      </c>
      <c r="F2158" s="197">
        <v>0</v>
      </c>
      <c r="G2158" s="197">
        <v>0</v>
      </c>
      <c r="H2158" s="198">
        <v>0</v>
      </c>
    </row>
    <row r="2159" spans="1:8" ht="18" hidden="1" customHeight="1" outlineLevel="1">
      <c r="A2159" s="4" t="s">
        <v>211</v>
      </c>
      <c r="B2159" s="195"/>
      <c r="C2159" s="196">
        <v>0</v>
      </c>
      <c r="D2159" s="196">
        <v>0</v>
      </c>
      <c r="E2159" s="196">
        <v>0</v>
      </c>
      <c r="F2159" s="197">
        <v>0</v>
      </c>
      <c r="G2159" s="197">
        <v>0</v>
      </c>
      <c r="H2159" s="198">
        <v>0</v>
      </c>
    </row>
    <row r="2160" spans="1:8" ht="18" hidden="1" customHeight="1" outlineLevel="1">
      <c r="A2160" s="4" t="s">
        <v>212</v>
      </c>
      <c r="B2160" s="195"/>
      <c r="C2160" s="196">
        <v>1</v>
      </c>
      <c r="D2160" s="196">
        <v>0</v>
      </c>
      <c r="E2160" s="196">
        <v>0</v>
      </c>
      <c r="F2160" s="197">
        <v>0</v>
      </c>
      <c r="G2160" s="197">
        <v>0</v>
      </c>
      <c r="H2160" s="198">
        <v>0</v>
      </c>
    </row>
    <row r="2161" spans="1:8" ht="18" hidden="1" customHeight="1" outlineLevel="1">
      <c r="A2161" s="4" t="s">
        <v>213</v>
      </c>
      <c r="B2161" s="195"/>
      <c r="C2161" s="196">
        <v>0</v>
      </c>
      <c r="D2161" s="196">
        <v>0</v>
      </c>
      <c r="E2161" s="196">
        <v>0</v>
      </c>
      <c r="F2161" s="197">
        <v>62500</v>
      </c>
      <c r="G2161" s="197">
        <v>20522.010000000002</v>
      </c>
      <c r="H2161" s="198">
        <v>0</v>
      </c>
    </row>
    <row r="2162" spans="1:8" ht="18" hidden="1" customHeight="1" outlineLevel="1">
      <c r="A2162" s="4" t="s">
        <v>214</v>
      </c>
      <c r="B2162" s="195"/>
      <c r="C2162" s="196">
        <v>0</v>
      </c>
      <c r="D2162" s="196">
        <v>0</v>
      </c>
      <c r="E2162" s="196">
        <v>0</v>
      </c>
      <c r="F2162" s="197">
        <v>0</v>
      </c>
      <c r="G2162" s="197">
        <v>0</v>
      </c>
      <c r="H2162" s="198">
        <v>0</v>
      </c>
    </row>
    <row r="2163" spans="1:8" ht="18" hidden="1" customHeight="1" outlineLevel="1">
      <c r="A2163" s="4" t="s">
        <v>348</v>
      </c>
      <c r="B2163" s="195"/>
      <c r="C2163" s="196">
        <v>0</v>
      </c>
      <c r="D2163" s="196">
        <v>0</v>
      </c>
      <c r="E2163" s="196">
        <v>0</v>
      </c>
      <c r="F2163" s="197">
        <v>0</v>
      </c>
      <c r="G2163" s="197">
        <v>0</v>
      </c>
      <c r="H2163" s="198">
        <v>0</v>
      </c>
    </row>
    <row r="2164" spans="1:8" ht="18" hidden="1" customHeight="1" outlineLevel="1">
      <c r="A2164" s="4" t="s">
        <v>216</v>
      </c>
      <c r="B2164" s="195"/>
      <c r="C2164" s="196">
        <v>0</v>
      </c>
      <c r="D2164" s="196">
        <v>0</v>
      </c>
      <c r="E2164" s="196">
        <v>0</v>
      </c>
      <c r="F2164" s="197">
        <v>0</v>
      </c>
      <c r="G2164" s="197">
        <v>0</v>
      </c>
      <c r="H2164" s="198">
        <v>0</v>
      </c>
    </row>
    <row r="2165" spans="1:8" ht="18" hidden="1" customHeight="1" outlineLevel="1">
      <c r="A2165" s="4" t="s">
        <v>217</v>
      </c>
      <c r="B2165" s="195"/>
      <c r="C2165" s="196">
        <v>0</v>
      </c>
      <c r="D2165" s="196">
        <v>0</v>
      </c>
      <c r="E2165" s="196">
        <v>0</v>
      </c>
      <c r="F2165" s="197">
        <v>0</v>
      </c>
      <c r="G2165" s="197">
        <v>0</v>
      </c>
      <c r="H2165" s="198">
        <v>0</v>
      </c>
    </row>
    <row r="2166" spans="1:8" ht="18" hidden="1" customHeight="1" outlineLevel="1">
      <c r="A2166" s="4" t="s">
        <v>218</v>
      </c>
      <c r="B2166" s="195"/>
      <c r="C2166" s="196">
        <v>0</v>
      </c>
      <c r="D2166" s="196">
        <v>0</v>
      </c>
      <c r="E2166" s="196">
        <v>0</v>
      </c>
      <c r="F2166" s="197">
        <v>0</v>
      </c>
      <c r="G2166" s="197">
        <v>0</v>
      </c>
      <c r="H2166" s="198">
        <v>0</v>
      </c>
    </row>
    <row r="2167" spans="1:8" ht="18" hidden="1" customHeight="1" outlineLevel="1">
      <c r="A2167" s="4" t="s">
        <v>219</v>
      </c>
      <c r="B2167" s="195"/>
      <c r="C2167" s="196">
        <v>0</v>
      </c>
      <c r="D2167" s="196">
        <v>0</v>
      </c>
      <c r="E2167" s="196">
        <v>0</v>
      </c>
      <c r="F2167" s="197">
        <v>0</v>
      </c>
      <c r="G2167" s="197">
        <v>0</v>
      </c>
      <c r="H2167" s="198">
        <v>0</v>
      </c>
    </row>
    <row r="2168" spans="1:8" ht="18" hidden="1" customHeight="1" outlineLevel="1">
      <c r="A2168" s="4" t="s">
        <v>220</v>
      </c>
      <c r="B2168" s="195"/>
      <c r="C2168" s="196">
        <v>0</v>
      </c>
      <c r="D2168" s="196">
        <v>0</v>
      </c>
      <c r="E2168" s="196">
        <v>0</v>
      </c>
      <c r="F2168" s="197">
        <v>0</v>
      </c>
      <c r="G2168" s="197">
        <v>0</v>
      </c>
      <c r="H2168" s="198">
        <v>0</v>
      </c>
    </row>
    <row r="2169" spans="1:8" ht="18" hidden="1" customHeight="1" outlineLevel="1">
      <c r="A2169" s="4" t="s">
        <v>349</v>
      </c>
      <c r="B2169" s="195"/>
      <c r="C2169" s="196">
        <v>0</v>
      </c>
      <c r="D2169" s="196">
        <v>0</v>
      </c>
      <c r="E2169" s="196">
        <v>0</v>
      </c>
      <c r="F2169" s="197">
        <v>0</v>
      </c>
      <c r="G2169" s="197">
        <v>0</v>
      </c>
      <c r="H2169" s="198">
        <v>0</v>
      </c>
    </row>
    <row r="2170" spans="1:8" ht="18" hidden="1" customHeight="1" outlineLevel="1">
      <c r="A2170" s="4" t="s">
        <v>222</v>
      </c>
      <c r="B2170" s="195"/>
      <c r="C2170" s="196">
        <v>0</v>
      </c>
      <c r="D2170" s="196">
        <v>0</v>
      </c>
      <c r="E2170" s="196">
        <v>0</v>
      </c>
      <c r="F2170" s="197">
        <v>0</v>
      </c>
      <c r="G2170" s="197">
        <v>0</v>
      </c>
      <c r="H2170" s="198">
        <v>0</v>
      </c>
    </row>
    <row r="2171" spans="1:8" ht="18" hidden="1" customHeight="1" outlineLevel="1">
      <c r="A2171" s="4" t="s">
        <v>223</v>
      </c>
      <c r="B2171" s="195"/>
      <c r="C2171" s="196">
        <v>0</v>
      </c>
      <c r="D2171" s="196">
        <v>0</v>
      </c>
      <c r="E2171" s="196">
        <v>0</v>
      </c>
      <c r="F2171" s="197">
        <v>0</v>
      </c>
      <c r="G2171" s="197">
        <v>0</v>
      </c>
      <c r="H2171" s="198">
        <v>0</v>
      </c>
    </row>
    <row r="2172" spans="1:8" ht="18" hidden="1" customHeight="1" outlineLevel="1">
      <c r="A2172" s="4" t="s">
        <v>224</v>
      </c>
      <c r="B2172" s="195"/>
      <c r="C2172" s="196">
        <v>0</v>
      </c>
      <c r="D2172" s="196">
        <v>0</v>
      </c>
      <c r="E2172" s="196">
        <v>0</v>
      </c>
      <c r="F2172" s="197">
        <v>0</v>
      </c>
      <c r="G2172" s="197">
        <v>0</v>
      </c>
      <c r="H2172" s="198">
        <v>0</v>
      </c>
    </row>
    <row r="2173" spans="1:8" ht="18" hidden="1" customHeight="1" outlineLevel="1">
      <c r="A2173" s="4" t="s">
        <v>225</v>
      </c>
      <c r="B2173" s="195"/>
      <c r="C2173" s="196">
        <v>0</v>
      </c>
      <c r="D2173" s="196">
        <v>0</v>
      </c>
      <c r="E2173" s="196">
        <v>0</v>
      </c>
      <c r="F2173" s="197">
        <v>0</v>
      </c>
      <c r="G2173" s="197">
        <v>0</v>
      </c>
      <c r="H2173" s="198">
        <v>0</v>
      </c>
    </row>
    <row r="2174" spans="1:8" collapsed="1">
      <c r="A2174" s="4"/>
      <c r="B2174" s="195" t="s">
        <v>443</v>
      </c>
      <c r="C2174" s="199">
        <f t="shared" ref="C2174:H2174" si="87">SUM(C2150:C2173)</f>
        <v>1</v>
      </c>
      <c r="D2174" s="199">
        <f t="shared" si="87"/>
        <v>0</v>
      </c>
      <c r="E2174" s="199">
        <f t="shared" si="87"/>
        <v>0</v>
      </c>
      <c r="F2174" s="200">
        <f t="shared" si="87"/>
        <v>62500</v>
      </c>
      <c r="G2174" s="200">
        <f t="shared" si="87"/>
        <v>20522.010000000002</v>
      </c>
      <c r="H2174" s="201">
        <f t="shared" si="87"/>
        <v>0</v>
      </c>
    </row>
    <row r="2175" spans="1:8" ht="18" customHeight="1">
      <c r="B2175" s="203" t="s">
        <v>444</v>
      </c>
      <c r="C2175" s="204"/>
      <c r="D2175" s="204"/>
      <c r="E2175" s="204"/>
      <c r="F2175" s="193"/>
      <c r="G2175" s="193"/>
      <c r="H2175" s="194"/>
    </row>
    <row r="2176" spans="1:8" ht="18" hidden="1" customHeight="1" outlineLevel="1">
      <c r="A2176" s="4" t="s">
        <v>272</v>
      </c>
      <c r="B2176" s="195"/>
      <c r="C2176" s="196">
        <v>0</v>
      </c>
      <c r="D2176" s="196">
        <v>0</v>
      </c>
      <c r="E2176" s="196">
        <v>0</v>
      </c>
      <c r="F2176" s="197">
        <v>0</v>
      </c>
      <c r="G2176" s="197">
        <v>0</v>
      </c>
      <c r="H2176" s="198">
        <v>0</v>
      </c>
    </row>
    <row r="2177" spans="1:8" ht="18" hidden="1" customHeight="1" outlineLevel="1">
      <c r="A2177" s="4" t="s">
        <v>203</v>
      </c>
      <c r="B2177" s="195"/>
      <c r="C2177" s="196">
        <v>0</v>
      </c>
      <c r="D2177" s="196">
        <v>0</v>
      </c>
      <c r="E2177" s="196">
        <v>0</v>
      </c>
      <c r="F2177" s="197">
        <v>0</v>
      </c>
      <c r="G2177" s="197">
        <v>0</v>
      </c>
      <c r="H2177" s="198">
        <v>0</v>
      </c>
    </row>
    <row r="2178" spans="1:8" ht="18" hidden="1" customHeight="1" outlineLevel="1">
      <c r="A2178" s="4" t="s">
        <v>204</v>
      </c>
      <c r="B2178" s="195"/>
      <c r="C2178" s="196">
        <v>0</v>
      </c>
      <c r="D2178" s="196">
        <v>0</v>
      </c>
      <c r="E2178" s="196">
        <v>0</v>
      </c>
      <c r="F2178" s="197">
        <v>0</v>
      </c>
      <c r="G2178" s="197">
        <v>0</v>
      </c>
      <c r="H2178" s="198">
        <v>0</v>
      </c>
    </row>
    <row r="2179" spans="1:8" ht="18" hidden="1" customHeight="1" outlineLevel="1">
      <c r="A2179" s="4" t="s">
        <v>205</v>
      </c>
      <c r="B2179" s="195"/>
      <c r="C2179" s="196">
        <v>0</v>
      </c>
      <c r="D2179" s="196">
        <v>0</v>
      </c>
      <c r="E2179" s="196">
        <v>0</v>
      </c>
      <c r="F2179" s="197">
        <v>0</v>
      </c>
      <c r="G2179" s="197">
        <v>0</v>
      </c>
      <c r="H2179" s="198">
        <v>0</v>
      </c>
    </row>
    <row r="2180" spans="1:8" ht="18" hidden="1" customHeight="1" outlineLevel="1">
      <c r="A2180" s="4" t="s">
        <v>206</v>
      </c>
      <c r="B2180" s="195"/>
      <c r="C2180" s="196">
        <v>0</v>
      </c>
      <c r="D2180" s="196">
        <v>0</v>
      </c>
      <c r="E2180" s="196">
        <v>0</v>
      </c>
      <c r="F2180" s="197">
        <v>0</v>
      </c>
      <c r="G2180" s="197">
        <v>0</v>
      </c>
      <c r="H2180" s="198">
        <v>0</v>
      </c>
    </row>
    <row r="2181" spans="1:8" ht="18" hidden="1" customHeight="1" outlineLevel="1">
      <c r="A2181" s="4" t="s">
        <v>207</v>
      </c>
      <c r="B2181" s="195"/>
      <c r="C2181" s="196">
        <v>0</v>
      </c>
      <c r="D2181" s="196">
        <v>0</v>
      </c>
      <c r="E2181" s="196">
        <v>0</v>
      </c>
      <c r="F2181" s="197">
        <v>0</v>
      </c>
      <c r="G2181" s="197">
        <v>0</v>
      </c>
      <c r="H2181" s="198">
        <v>0</v>
      </c>
    </row>
    <row r="2182" spans="1:8" ht="18" hidden="1" customHeight="1" outlineLevel="1">
      <c r="A2182" s="4" t="s">
        <v>208</v>
      </c>
      <c r="B2182" s="195"/>
      <c r="C2182" s="196">
        <v>0</v>
      </c>
      <c r="D2182" s="196">
        <v>0</v>
      </c>
      <c r="E2182" s="196">
        <v>0</v>
      </c>
      <c r="F2182" s="197">
        <v>0</v>
      </c>
      <c r="G2182" s="197">
        <v>0</v>
      </c>
      <c r="H2182" s="198">
        <v>0</v>
      </c>
    </row>
    <row r="2183" spans="1:8" ht="18" hidden="1" customHeight="1" outlineLevel="1">
      <c r="A2183" s="4" t="s">
        <v>209</v>
      </c>
      <c r="B2183" s="195"/>
      <c r="C2183" s="196">
        <v>0</v>
      </c>
      <c r="D2183" s="196">
        <v>0</v>
      </c>
      <c r="E2183" s="196">
        <v>0</v>
      </c>
      <c r="F2183" s="197">
        <v>0</v>
      </c>
      <c r="G2183" s="197">
        <v>0</v>
      </c>
      <c r="H2183" s="198">
        <v>0</v>
      </c>
    </row>
    <row r="2184" spans="1:8" ht="18" hidden="1" customHeight="1" outlineLevel="1">
      <c r="A2184" s="4" t="s">
        <v>210</v>
      </c>
      <c r="B2184" s="195"/>
      <c r="C2184" s="196">
        <v>0</v>
      </c>
      <c r="D2184" s="196">
        <v>0</v>
      </c>
      <c r="E2184" s="196">
        <v>0</v>
      </c>
      <c r="F2184" s="197">
        <v>0</v>
      </c>
      <c r="G2184" s="197">
        <v>0</v>
      </c>
      <c r="H2184" s="198">
        <v>0</v>
      </c>
    </row>
    <row r="2185" spans="1:8" ht="18" hidden="1" customHeight="1" outlineLevel="1">
      <c r="A2185" s="4" t="s">
        <v>211</v>
      </c>
      <c r="B2185" s="195"/>
      <c r="C2185" s="196">
        <v>0</v>
      </c>
      <c r="D2185" s="196">
        <v>0</v>
      </c>
      <c r="E2185" s="196">
        <v>0</v>
      </c>
      <c r="F2185" s="197">
        <v>0</v>
      </c>
      <c r="G2185" s="197">
        <v>0</v>
      </c>
      <c r="H2185" s="198">
        <v>0</v>
      </c>
    </row>
    <row r="2186" spans="1:8" ht="18" hidden="1" customHeight="1" outlineLevel="1">
      <c r="A2186" s="4" t="s">
        <v>212</v>
      </c>
      <c r="B2186" s="195"/>
      <c r="C2186" s="196">
        <v>1</v>
      </c>
      <c r="D2186" s="196">
        <v>0</v>
      </c>
      <c r="E2186" s="196">
        <v>0</v>
      </c>
      <c r="F2186" s="197">
        <v>0</v>
      </c>
      <c r="G2186" s="197">
        <v>0</v>
      </c>
      <c r="H2186" s="198">
        <v>0</v>
      </c>
    </row>
    <row r="2187" spans="1:8" ht="18" hidden="1" customHeight="1" outlineLevel="1">
      <c r="A2187" s="4" t="s">
        <v>213</v>
      </c>
      <c r="B2187" s="195"/>
      <c r="C2187" s="196">
        <v>0</v>
      </c>
      <c r="D2187" s="196">
        <v>0</v>
      </c>
      <c r="E2187" s="196">
        <v>0</v>
      </c>
      <c r="F2187" s="197">
        <v>0</v>
      </c>
      <c r="G2187" s="197">
        <v>5425.7800000000007</v>
      </c>
      <c r="H2187" s="198">
        <v>0</v>
      </c>
    </row>
    <row r="2188" spans="1:8" ht="18" hidden="1" customHeight="1" outlineLevel="1">
      <c r="A2188" s="4" t="s">
        <v>214</v>
      </c>
      <c r="B2188" s="195"/>
      <c r="C2188" s="196">
        <v>0</v>
      </c>
      <c r="D2188" s="196">
        <v>0</v>
      </c>
      <c r="E2188" s="196">
        <v>0</v>
      </c>
      <c r="F2188" s="197">
        <v>0</v>
      </c>
      <c r="G2188" s="197">
        <v>12090</v>
      </c>
      <c r="H2188" s="198">
        <v>0</v>
      </c>
    </row>
    <row r="2189" spans="1:8" ht="18" hidden="1" customHeight="1" outlineLevel="1">
      <c r="A2189" s="4" t="s">
        <v>348</v>
      </c>
      <c r="B2189" s="195"/>
      <c r="C2189" s="196">
        <v>0</v>
      </c>
      <c r="D2189" s="196">
        <v>0</v>
      </c>
      <c r="E2189" s="196">
        <v>0</v>
      </c>
      <c r="F2189" s="197">
        <v>0</v>
      </c>
      <c r="G2189" s="197">
        <v>0</v>
      </c>
      <c r="H2189" s="198">
        <v>0</v>
      </c>
    </row>
    <row r="2190" spans="1:8" ht="18" hidden="1" customHeight="1" outlineLevel="1">
      <c r="A2190" s="4" t="s">
        <v>216</v>
      </c>
      <c r="B2190" s="195"/>
      <c r="C2190" s="196">
        <v>0</v>
      </c>
      <c r="D2190" s="196">
        <v>0</v>
      </c>
      <c r="E2190" s="196">
        <v>0</v>
      </c>
      <c r="F2190" s="197">
        <v>0</v>
      </c>
      <c r="G2190" s="197">
        <v>0</v>
      </c>
      <c r="H2190" s="198">
        <v>0</v>
      </c>
    </row>
    <row r="2191" spans="1:8" ht="18" hidden="1" customHeight="1" outlineLevel="1">
      <c r="A2191" s="4" t="s">
        <v>217</v>
      </c>
      <c r="B2191" s="195"/>
      <c r="C2191" s="196">
        <v>2</v>
      </c>
      <c r="D2191" s="196">
        <v>2</v>
      </c>
      <c r="E2191" s="196">
        <v>1</v>
      </c>
      <c r="F2191" s="197">
        <v>27500</v>
      </c>
      <c r="G2191" s="197">
        <v>13716.289999999999</v>
      </c>
      <c r="H2191" s="198">
        <v>0</v>
      </c>
    </row>
    <row r="2192" spans="1:8" ht="18" hidden="1" customHeight="1" outlineLevel="1">
      <c r="A2192" s="4" t="s">
        <v>218</v>
      </c>
      <c r="B2192" s="195"/>
      <c r="C2192" s="196">
        <v>0</v>
      </c>
      <c r="D2192" s="196">
        <v>0</v>
      </c>
      <c r="E2192" s="196">
        <v>0</v>
      </c>
      <c r="F2192" s="197">
        <v>0</v>
      </c>
      <c r="G2192" s="197">
        <v>0</v>
      </c>
      <c r="H2192" s="198">
        <v>0</v>
      </c>
    </row>
    <row r="2193" spans="1:8" ht="18" hidden="1" customHeight="1" outlineLevel="1">
      <c r="A2193" s="4" t="s">
        <v>219</v>
      </c>
      <c r="B2193" s="195"/>
      <c r="C2193" s="196">
        <v>0</v>
      </c>
      <c r="D2193" s="196">
        <v>0</v>
      </c>
      <c r="E2193" s="196">
        <v>0</v>
      </c>
      <c r="F2193" s="197">
        <v>0</v>
      </c>
      <c r="G2193" s="197">
        <v>0</v>
      </c>
      <c r="H2193" s="198">
        <v>0</v>
      </c>
    </row>
    <row r="2194" spans="1:8" ht="18" hidden="1" customHeight="1" outlineLevel="1">
      <c r="A2194" s="4" t="s">
        <v>220</v>
      </c>
      <c r="B2194" s="195"/>
      <c r="C2194" s="196">
        <v>0</v>
      </c>
      <c r="D2194" s="196">
        <v>0</v>
      </c>
      <c r="E2194" s="196">
        <v>0</v>
      </c>
      <c r="F2194" s="197">
        <v>0</v>
      </c>
      <c r="G2194" s="197">
        <v>0</v>
      </c>
      <c r="H2194" s="198">
        <v>0</v>
      </c>
    </row>
    <row r="2195" spans="1:8" ht="18" hidden="1" customHeight="1" outlineLevel="1">
      <c r="A2195" s="4" t="s">
        <v>349</v>
      </c>
      <c r="B2195" s="195"/>
      <c r="C2195" s="196">
        <v>0</v>
      </c>
      <c r="D2195" s="196">
        <v>0</v>
      </c>
      <c r="E2195" s="196">
        <v>0</v>
      </c>
      <c r="F2195" s="197">
        <v>0</v>
      </c>
      <c r="G2195" s="197">
        <v>0</v>
      </c>
      <c r="H2195" s="198">
        <v>0</v>
      </c>
    </row>
    <row r="2196" spans="1:8" ht="18" hidden="1" customHeight="1" outlineLevel="1">
      <c r="A2196" s="4" t="s">
        <v>222</v>
      </c>
      <c r="B2196" s="195"/>
      <c r="C2196" s="196">
        <v>0</v>
      </c>
      <c r="D2196" s="196">
        <v>0</v>
      </c>
      <c r="E2196" s="196">
        <v>0</v>
      </c>
      <c r="F2196" s="197">
        <v>0</v>
      </c>
      <c r="G2196" s="197">
        <v>0</v>
      </c>
      <c r="H2196" s="198">
        <v>0</v>
      </c>
    </row>
    <row r="2197" spans="1:8" ht="18" hidden="1" customHeight="1" outlineLevel="1">
      <c r="A2197" s="4" t="s">
        <v>223</v>
      </c>
      <c r="B2197" s="195"/>
      <c r="C2197" s="196">
        <v>4</v>
      </c>
      <c r="D2197" s="196">
        <v>2</v>
      </c>
      <c r="E2197" s="196">
        <v>0</v>
      </c>
      <c r="F2197" s="197">
        <v>0</v>
      </c>
      <c r="G2197" s="197">
        <v>1400</v>
      </c>
      <c r="H2197" s="198">
        <v>0</v>
      </c>
    </row>
    <row r="2198" spans="1:8" ht="18" hidden="1" customHeight="1" outlineLevel="1">
      <c r="A2198" s="4" t="s">
        <v>224</v>
      </c>
      <c r="B2198" s="195"/>
      <c r="C2198" s="196">
        <v>0</v>
      </c>
      <c r="D2198" s="196">
        <v>0</v>
      </c>
      <c r="E2198" s="196">
        <v>0</v>
      </c>
      <c r="F2198" s="197">
        <v>0</v>
      </c>
      <c r="G2198" s="197">
        <v>0</v>
      </c>
      <c r="H2198" s="198">
        <v>0</v>
      </c>
    </row>
    <row r="2199" spans="1:8" ht="18" hidden="1" customHeight="1" outlineLevel="1">
      <c r="A2199" s="4" t="s">
        <v>225</v>
      </c>
      <c r="B2199" s="195"/>
      <c r="C2199" s="196">
        <v>0</v>
      </c>
      <c r="D2199" s="196">
        <v>0</v>
      </c>
      <c r="E2199" s="196">
        <v>0</v>
      </c>
      <c r="F2199" s="197">
        <v>0</v>
      </c>
      <c r="G2199" s="197">
        <v>0</v>
      </c>
      <c r="H2199" s="198">
        <v>0</v>
      </c>
    </row>
    <row r="2200" spans="1:8" collapsed="1">
      <c r="A2200" s="4"/>
      <c r="B2200" s="195" t="s">
        <v>445</v>
      </c>
      <c r="C2200" s="199">
        <f t="shared" ref="C2200:H2200" si="88">SUM(C2176:C2199)</f>
        <v>7</v>
      </c>
      <c r="D2200" s="199">
        <f t="shared" si="88"/>
        <v>4</v>
      </c>
      <c r="E2200" s="199">
        <f t="shared" si="88"/>
        <v>1</v>
      </c>
      <c r="F2200" s="200">
        <f t="shared" si="88"/>
        <v>27500</v>
      </c>
      <c r="G2200" s="200">
        <f t="shared" si="88"/>
        <v>32632.07</v>
      </c>
      <c r="H2200" s="201">
        <f t="shared" si="88"/>
        <v>0</v>
      </c>
    </row>
    <row r="2201" spans="1:8" ht="18" hidden="1" customHeight="1" outlineLevel="1">
      <c r="A2201" s="4" t="s">
        <v>272</v>
      </c>
      <c r="B2201" s="195"/>
      <c r="C2201" s="196">
        <v>0</v>
      </c>
      <c r="D2201" s="196">
        <v>0</v>
      </c>
      <c r="E2201" s="196">
        <v>0</v>
      </c>
      <c r="F2201" s="197">
        <v>0</v>
      </c>
      <c r="G2201" s="197">
        <v>0</v>
      </c>
      <c r="H2201" s="198">
        <v>0</v>
      </c>
    </row>
    <row r="2202" spans="1:8" ht="18" hidden="1" customHeight="1" outlineLevel="1">
      <c r="A2202" s="4" t="s">
        <v>203</v>
      </c>
      <c r="B2202" s="195"/>
      <c r="C2202" s="196">
        <v>0</v>
      </c>
      <c r="D2202" s="196">
        <v>0</v>
      </c>
      <c r="E2202" s="196">
        <v>0</v>
      </c>
      <c r="F2202" s="197">
        <v>0</v>
      </c>
      <c r="G2202" s="197">
        <v>0</v>
      </c>
      <c r="H2202" s="198">
        <v>0</v>
      </c>
    </row>
    <row r="2203" spans="1:8" ht="18" hidden="1" customHeight="1" outlineLevel="1">
      <c r="A2203" s="4" t="s">
        <v>204</v>
      </c>
      <c r="B2203" s="195"/>
      <c r="C2203" s="196">
        <v>0</v>
      </c>
      <c r="D2203" s="196">
        <v>0</v>
      </c>
      <c r="E2203" s="196">
        <v>0</v>
      </c>
      <c r="F2203" s="197">
        <v>0</v>
      </c>
      <c r="G2203" s="197">
        <v>0</v>
      </c>
      <c r="H2203" s="198">
        <v>0</v>
      </c>
    </row>
    <row r="2204" spans="1:8" ht="18" hidden="1" customHeight="1" outlineLevel="1">
      <c r="A2204" s="4" t="s">
        <v>205</v>
      </c>
      <c r="B2204" s="195"/>
      <c r="C2204" s="196">
        <v>0</v>
      </c>
      <c r="D2204" s="196">
        <v>0</v>
      </c>
      <c r="E2204" s="196">
        <v>0</v>
      </c>
      <c r="F2204" s="197">
        <v>0</v>
      </c>
      <c r="G2204" s="197">
        <v>0</v>
      </c>
      <c r="H2204" s="198">
        <v>0</v>
      </c>
    </row>
    <row r="2205" spans="1:8" ht="18" hidden="1" customHeight="1" outlineLevel="1">
      <c r="A2205" s="4" t="s">
        <v>206</v>
      </c>
      <c r="B2205" s="195"/>
      <c r="C2205" s="196">
        <v>0</v>
      </c>
      <c r="D2205" s="196">
        <v>0</v>
      </c>
      <c r="E2205" s="196">
        <v>0</v>
      </c>
      <c r="F2205" s="197">
        <v>0</v>
      </c>
      <c r="G2205" s="197">
        <v>0</v>
      </c>
      <c r="H2205" s="198">
        <v>0</v>
      </c>
    </row>
    <row r="2206" spans="1:8" ht="18" hidden="1" customHeight="1" outlineLevel="1">
      <c r="A2206" s="4" t="s">
        <v>207</v>
      </c>
      <c r="B2206" s="195"/>
      <c r="C2206" s="196">
        <v>0</v>
      </c>
      <c r="D2206" s="196">
        <v>0</v>
      </c>
      <c r="E2206" s="196">
        <v>0</v>
      </c>
      <c r="F2206" s="197">
        <v>0</v>
      </c>
      <c r="G2206" s="197">
        <v>0</v>
      </c>
      <c r="H2206" s="198">
        <v>0</v>
      </c>
    </row>
    <row r="2207" spans="1:8" ht="18" hidden="1" customHeight="1" outlineLevel="1">
      <c r="A2207" s="4" t="s">
        <v>208</v>
      </c>
      <c r="B2207" s="195"/>
      <c r="C2207" s="196">
        <v>0</v>
      </c>
      <c r="D2207" s="196">
        <v>0</v>
      </c>
      <c r="E2207" s="196">
        <v>0</v>
      </c>
      <c r="F2207" s="197">
        <v>0</v>
      </c>
      <c r="G2207" s="197">
        <v>0</v>
      </c>
      <c r="H2207" s="198">
        <v>0</v>
      </c>
    </row>
    <row r="2208" spans="1:8" ht="18" hidden="1" customHeight="1" outlineLevel="1">
      <c r="A2208" s="4" t="s">
        <v>209</v>
      </c>
      <c r="B2208" s="195"/>
      <c r="C2208" s="196">
        <v>0</v>
      </c>
      <c r="D2208" s="196">
        <v>0</v>
      </c>
      <c r="E2208" s="196">
        <v>0</v>
      </c>
      <c r="F2208" s="197">
        <v>0</v>
      </c>
      <c r="G2208" s="197">
        <v>0</v>
      </c>
      <c r="H2208" s="198">
        <v>0</v>
      </c>
    </row>
    <row r="2209" spans="1:8" ht="18" hidden="1" customHeight="1" outlineLevel="1">
      <c r="A2209" s="4" t="s">
        <v>210</v>
      </c>
      <c r="B2209" s="195"/>
      <c r="C2209" s="196">
        <v>0</v>
      </c>
      <c r="D2209" s="196">
        <v>0</v>
      </c>
      <c r="E2209" s="196">
        <v>0</v>
      </c>
      <c r="F2209" s="197">
        <v>0</v>
      </c>
      <c r="G2209" s="197">
        <v>0</v>
      </c>
      <c r="H2209" s="198">
        <v>0</v>
      </c>
    </row>
    <row r="2210" spans="1:8" ht="18" hidden="1" customHeight="1" outlineLevel="1">
      <c r="A2210" s="4" t="s">
        <v>211</v>
      </c>
      <c r="B2210" s="195"/>
      <c r="C2210" s="196">
        <v>0</v>
      </c>
      <c r="D2210" s="196">
        <v>0</v>
      </c>
      <c r="E2210" s="196">
        <v>0</v>
      </c>
      <c r="F2210" s="197">
        <v>0</v>
      </c>
      <c r="G2210" s="197">
        <v>0</v>
      </c>
      <c r="H2210" s="198">
        <v>0</v>
      </c>
    </row>
    <row r="2211" spans="1:8" ht="18" hidden="1" customHeight="1" outlineLevel="1">
      <c r="A2211" s="4" t="s">
        <v>212</v>
      </c>
      <c r="B2211" s="195"/>
      <c r="C2211" s="196">
        <v>0</v>
      </c>
      <c r="D2211" s="196">
        <v>0</v>
      </c>
      <c r="E2211" s="196">
        <v>0</v>
      </c>
      <c r="F2211" s="197">
        <v>0</v>
      </c>
      <c r="G2211" s="197">
        <v>0</v>
      </c>
      <c r="H2211" s="198">
        <v>0</v>
      </c>
    </row>
    <row r="2212" spans="1:8" ht="18" hidden="1" customHeight="1" outlineLevel="1">
      <c r="A2212" s="4" t="s">
        <v>213</v>
      </c>
      <c r="B2212" s="195"/>
      <c r="C2212" s="196">
        <v>0</v>
      </c>
      <c r="D2212" s="196">
        <v>0</v>
      </c>
      <c r="E2212" s="196">
        <v>0</v>
      </c>
      <c r="F2212" s="197">
        <v>0</v>
      </c>
      <c r="G2212" s="197">
        <v>0</v>
      </c>
      <c r="H2212" s="198">
        <v>0</v>
      </c>
    </row>
    <row r="2213" spans="1:8" ht="18" hidden="1" customHeight="1" outlineLevel="1">
      <c r="A2213" s="4" t="s">
        <v>214</v>
      </c>
      <c r="B2213" s="195"/>
      <c r="C2213" s="196">
        <v>0</v>
      </c>
      <c r="D2213" s="196">
        <v>0</v>
      </c>
      <c r="E2213" s="196">
        <v>0</v>
      </c>
      <c r="F2213" s="197">
        <v>0</v>
      </c>
      <c r="G2213" s="197">
        <v>0</v>
      </c>
      <c r="H2213" s="198">
        <v>0</v>
      </c>
    </row>
    <row r="2214" spans="1:8" ht="18" hidden="1" customHeight="1" outlineLevel="1">
      <c r="A2214" s="4" t="s">
        <v>348</v>
      </c>
      <c r="B2214" s="195"/>
      <c r="C2214" s="196">
        <v>0</v>
      </c>
      <c r="D2214" s="196">
        <v>0</v>
      </c>
      <c r="E2214" s="196">
        <v>0</v>
      </c>
      <c r="F2214" s="197">
        <v>0</v>
      </c>
      <c r="G2214" s="197">
        <v>0</v>
      </c>
      <c r="H2214" s="198">
        <v>0</v>
      </c>
    </row>
    <row r="2215" spans="1:8" ht="18" hidden="1" customHeight="1" outlineLevel="1">
      <c r="A2215" s="4" t="s">
        <v>216</v>
      </c>
      <c r="B2215" s="195"/>
      <c r="C2215" s="196">
        <v>0</v>
      </c>
      <c r="D2215" s="196">
        <v>0</v>
      </c>
      <c r="E2215" s="196">
        <v>0</v>
      </c>
      <c r="F2215" s="197">
        <v>0</v>
      </c>
      <c r="G2215" s="197">
        <v>0</v>
      </c>
      <c r="H2215" s="198">
        <v>0</v>
      </c>
    </row>
    <row r="2216" spans="1:8" ht="18" hidden="1" customHeight="1" outlineLevel="1">
      <c r="A2216" s="4" t="s">
        <v>217</v>
      </c>
      <c r="B2216" s="195"/>
      <c r="C2216" s="196">
        <v>0</v>
      </c>
      <c r="D2216" s="196">
        <v>0</v>
      </c>
      <c r="E2216" s="196">
        <v>0</v>
      </c>
      <c r="F2216" s="197">
        <v>0</v>
      </c>
      <c r="G2216" s="197">
        <v>0</v>
      </c>
      <c r="H2216" s="198">
        <v>0</v>
      </c>
    </row>
    <row r="2217" spans="1:8" ht="18" hidden="1" customHeight="1" outlineLevel="1">
      <c r="A2217" s="4" t="s">
        <v>218</v>
      </c>
      <c r="B2217" s="195"/>
      <c r="C2217" s="196">
        <v>1</v>
      </c>
      <c r="D2217" s="196">
        <v>0</v>
      </c>
      <c r="E2217" s="196">
        <v>0</v>
      </c>
      <c r="F2217" s="197">
        <v>0</v>
      </c>
      <c r="G2217" s="197">
        <v>0</v>
      </c>
      <c r="H2217" s="198">
        <v>0</v>
      </c>
    </row>
    <row r="2218" spans="1:8" ht="18" hidden="1" customHeight="1" outlineLevel="1">
      <c r="A2218" s="4" t="s">
        <v>219</v>
      </c>
      <c r="B2218" s="195"/>
      <c r="C2218" s="196">
        <v>0</v>
      </c>
      <c r="D2218" s="196">
        <v>0</v>
      </c>
      <c r="E2218" s="196">
        <v>0</v>
      </c>
      <c r="F2218" s="197">
        <v>0</v>
      </c>
      <c r="G2218" s="197">
        <v>0</v>
      </c>
      <c r="H2218" s="198">
        <v>0</v>
      </c>
    </row>
    <row r="2219" spans="1:8" ht="18" hidden="1" customHeight="1" outlineLevel="1">
      <c r="A2219" s="4" t="s">
        <v>220</v>
      </c>
      <c r="B2219" s="195"/>
      <c r="C2219" s="196">
        <v>0</v>
      </c>
      <c r="D2219" s="196">
        <v>0</v>
      </c>
      <c r="E2219" s="196">
        <v>0</v>
      </c>
      <c r="F2219" s="197">
        <v>0</v>
      </c>
      <c r="G2219" s="197">
        <v>0</v>
      </c>
      <c r="H2219" s="198">
        <v>0</v>
      </c>
    </row>
    <row r="2220" spans="1:8" ht="18" hidden="1" customHeight="1" outlineLevel="1">
      <c r="A2220" s="4" t="s">
        <v>349</v>
      </c>
      <c r="B2220" s="195"/>
      <c r="C2220" s="196">
        <v>0</v>
      </c>
      <c r="D2220" s="196">
        <v>0</v>
      </c>
      <c r="E2220" s="196">
        <v>0</v>
      </c>
      <c r="F2220" s="197">
        <v>0</v>
      </c>
      <c r="G2220" s="197">
        <v>0</v>
      </c>
      <c r="H2220" s="198">
        <v>0</v>
      </c>
    </row>
    <row r="2221" spans="1:8" ht="18" hidden="1" customHeight="1" outlineLevel="1">
      <c r="A2221" s="4" t="s">
        <v>222</v>
      </c>
      <c r="B2221" s="195"/>
      <c r="C2221" s="196">
        <v>0</v>
      </c>
      <c r="D2221" s="196">
        <v>0</v>
      </c>
      <c r="E2221" s="196">
        <v>0</v>
      </c>
      <c r="F2221" s="197">
        <v>0</v>
      </c>
      <c r="G2221" s="197">
        <v>0</v>
      </c>
      <c r="H2221" s="198">
        <v>0</v>
      </c>
    </row>
    <row r="2222" spans="1:8" ht="18" hidden="1" customHeight="1" outlineLevel="1">
      <c r="A2222" s="4" t="s">
        <v>223</v>
      </c>
      <c r="B2222" s="195"/>
      <c r="C2222" s="196">
        <v>0</v>
      </c>
      <c r="D2222" s="196">
        <v>0</v>
      </c>
      <c r="E2222" s="196">
        <v>0</v>
      </c>
      <c r="F2222" s="197">
        <v>0</v>
      </c>
      <c r="G2222" s="197">
        <v>0</v>
      </c>
      <c r="H2222" s="198">
        <v>0</v>
      </c>
    </row>
    <row r="2223" spans="1:8" ht="18" hidden="1" customHeight="1" outlineLevel="1">
      <c r="A2223" s="4" t="s">
        <v>224</v>
      </c>
      <c r="B2223" s="195"/>
      <c r="C2223" s="196">
        <v>0</v>
      </c>
      <c r="D2223" s="196">
        <v>0</v>
      </c>
      <c r="E2223" s="196">
        <v>0</v>
      </c>
      <c r="F2223" s="197">
        <v>0</v>
      </c>
      <c r="G2223" s="197">
        <v>0</v>
      </c>
      <c r="H2223" s="198">
        <v>0</v>
      </c>
    </row>
    <row r="2224" spans="1:8" ht="18" hidden="1" customHeight="1" outlineLevel="1">
      <c r="A2224" s="4" t="s">
        <v>225</v>
      </c>
      <c r="B2224" s="195"/>
      <c r="C2224" s="196">
        <v>0</v>
      </c>
      <c r="D2224" s="196">
        <v>0</v>
      </c>
      <c r="E2224" s="196">
        <v>0</v>
      </c>
      <c r="F2224" s="197">
        <v>0</v>
      </c>
      <c r="G2224" s="197">
        <v>0</v>
      </c>
      <c r="H2224" s="198">
        <v>0</v>
      </c>
    </row>
    <row r="2225" spans="1:8" ht="18" customHeight="1" collapsed="1">
      <c r="A2225" s="4"/>
      <c r="B2225" s="195" t="s">
        <v>446</v>
      </c>
      <c r="C2225" s="199">
        <f t="shared" ref="C2225:H2225" si="89">SUM(C2201:C2224)</f>
        <v>1</v>
      </c>
      <c r="D2225" s="199">
        <f t="shared" si="89"/>
        <v>0</v>
      </c>
      <c r="E2225" s="199">
        <f t="shared" si="89"/>
        <v>0</v>
      </c>
      <c r="F2225" s="200">
        <f t="shared" si="89"/>
        <v>0</v>
      </c>
      <c r="G2225" s="200">
        <f t="shared" si="89"/>
        <v>0</v>
      </c>
      <c r="H2225" s="201">
        <f t="shared" si="89"/>
        <v>0</v>
      </c>
    </row>
    <row r="2226" spans="1:8" ht="18" customHeight="1">
      <c r="B2226" s="203" t="s">
        <v>447</v>
      </c>
      <c r="C2226" s="204"/>
      <c r="D2226" s="204"/>
      <c r="E2226" s="204"/>
      <c r="F2226" s="193"/>
      <c r="G2226" s="193"/>
      <c r="H2226" s="194"/>
    </row>
    <row r="2227" spans="1:8" ht="18" hidden="1" customHeight="1" outlineLevel="1">
      <c r="A2227" s="4" t="s">
        <v>272</v>
      </c>
      <c r="B2227" s="195"/>
      <c r="C2227" s="196">
        <v>0</v>
      </c>
      <c r="D2227" s="196">
        <v>0</v>
      </c>
      <c r="E2227" s="196">
        <v>0</v>
      </c>
      <c r="F2227" s="197">
        <v>0</v>
      </c>
      <c r="G2227" s="197">
        <v>0</v>
      </c>
      <c r="H2227" s="198">
        <v>0</v>
      </c>
    </row>
    <row r="2228" spans="1:8" ht="18" hidden="1" customHeight="1" outlineLevel="1">
      <c r="A2228" s="4" t="s">
        <v>203</v>
      </c>
      <c r="B2228" s="195"/>
      <c r="C2228" s="196">
        <v>0</v>
      </c>
      <c r="D2228" s="196">
        <v>0</v>
      </c>
      <c r="E2228" s="196">
        <v>0</v>
      </c>
      <c r="F2228" s="197">
        <v>0</v>
      </c>
      <c r="G2228" s="197">
        <v>0</v>
      </c>
      <c r="H2228" s="198">
        <v>0</v>
      </c>
    </row>
    <row r="2229" spans="1:8" ht="18" hidden="1" customHeight="1" outlineLevel="1">
      <c r="A2229" s="4" t="s">
        <v>204</v>
      </c>
      <c r="B2229" s="195"/>
      <c r="C2229" s="196">
        <v>0</v>
      </c>
      <c r="D2229" s="196">
        <v>0</v>
      </c>
      <c r="E2229" s="196">
        <v>0</v>
      </c>
      <c r="F2229" s="197">
        <v>0</v>
      </c>
      <c r="G2229" s="197">
        <v>0</v>
      </c>
      <c r="H2229" s="198">
        <v>0</v>
      </c>
    </row>
    <row r="2230" spans="1:8" ht="18" hidden="1" customHeight="1" outlineLevel="1">
      <c r="A2230" s="4" t="s">
        <v>205</v>
      </c>
      <c r="B2230" s="195"/>
      <c r="C2230" s="196">
        <v>0</v>
      </c>
      <c r="D2230" s="196">
        <v>0</v>
      </c>
      <c r="E2230" s="196">
        <v>0</v>
      </c>
      <c r="F2230" s="197">
        <v>0</v>
      </c>
      <c r="G2230" s="197">
        <v>0</v>
      </c>
      <c r="H2230" s="198">
        <v>0</v>
      </c>
    </row>
    <row r="2231" spans="1:8" ht="18" hidden="1" customHeight="1" outlineLevel="1">
      <c r="A2231" s="4" t="s">
        <v>206</v>
      </c>
      <c r="B2231" s="195"/>
      <c r="C2231" s="196">
        <v>0</v>
      </c>
      <c r="D2231" s="196">
        <v>0</v>
      </c>
      <c r="E2231" s="196">
        <v>0</v>
      </c>
      <c r="F2231" s="197">
        <v>0</v>
      </c>
      <c r="G2231" s="197">
        <v>0</v>
      </c>
      <c r="H2231" s="198">
        <v>0</v>
      </c>
    </row>
    <row r="2232" spans="1:8" ht="18" hidden="1" customHeight="1" outlineLevel="1">
      <c r="A2232" s="4" t="s">
        <v>207</v>
      </c>
      <c r="B2232" s="195"/>
      <c r="C2232" s="196">
        <v>0</v>
      </c>
      <c r="D2232" s="196">
        <v>0</v>
      </c>
      <c r="E2232" s="196">
        <v>0</v>
      </c>
      <c r="F2232" s="197">
        <v>0</v>
      </c>
      <c r="G2232" s="197">
        <v>0</v>
      </c>
      <c r="H2232" s="198">
        <v>0</v>
      </c>
    </row>
    <row r="2233" spans="1:8" ht="18" hidden="1" customHeight="1" outlineLevel="1">
      <c r="A2233" s="4" t="s">
        <v>208</v>
      </c>
      <c r="B2233" s="195"/>
      <c r="C2233" s="196">
        <v>0</v>
      </c>
      <c r="D2233" s="196">
        <v>0</v>
      </c>
      <c r="E2233" s="196">
        <v>0</v>
      </c>
      <c r="F2233" s="197">
        <v>0</v>
      </c>
      <c r="G2233" s="197">
        <v>0</v>
      </c>
      <c r="H2233" s="198">
        <v>0</v>
      </c>
    </row>
    <row r="2234" spans="1:8" ht="18" hidden="1" customHeight="1" outlineLevel="1">
      <c r="A2234" s="4" t="s">
        <v>209</v>
      </c>
      <c r="B2234" s="195"/>
      <c r="C2234" s="196">
        <v>0</v>
      </c>
      <c r="D2234" s="196">
        <v>0</v>
      </c>
      <c r="E2234" s="196">
        <v>0</v>
      </c>
      <c r="F2234" s="197">
        <v>0</v>
      </c>
      <c r="G2234" s="197">
        <v>0</v>
      </c>
      <c r="H2234" s="198">
        <v>0</v>
      </c>
    </row>
    <row r="2235" spans="1:8" ht="18" hidden="1" customHeight="1" outlineLevel="1">
      <c r="A2235" s="4" t="s">
        <v>210</v>
      </c>
      <c r="B2235" s="195"/>
      <c r="C2235" s="196">
        <v>0</v>
      </c>
      <c r="D2235" s="196">
        <v>0</v>
      </c>
      <c r="E2235" s="196">
        <v>0</v>
      </c>
      <c r="F2235" s="197">
        <v>0</v>
      </c>
      <c r="G2235" s="197">
        <v>0</v>
      </c>
      <c r="H2235" s="198">
        <v>0</v>
      </c>
    </row>
    <row r="2236" spans="1:8" ht="18" hidden="1" customHeight="1" outlineLevel="1">
      <c r="A2236" s="4" t="s">
        <v>211</v>
      </c>
      <c r="B2236" s="195"/>
      <c r="C2236" s="196">
        <v>0</v>
      </c>
      <c r="D2236" s="196">
        <v>0</v>
      </c>
      <c r="E2236" s="196">
        <v>0</v>
      </c>
      <c r="F2236" s="197">
        <v>0</v>
      </c>
      <c r="G2236" s="197">
        <v>0</v>
      </c>
      <c r="H2236" s="198">
        <v>0</v>
      </c>
    </row>
    <row r="2237" spans="1:8" ht="18" hidden="1" customHeight="1" outlineLevel="1">
      <c r="A2237" s="4" t="s">
        <v>212</v>
      </c>
      <c r="B2237" s="195"/>
      <c r="C2237" s="196">
        <v>0</v>
      </c>
      <c r="D2237" s="196">
        <v>0</v>
      </c>
      <c r="E2237" s="196">
        <v>0</v>
      </c>
      <c r="F2237" s="197">
        <v>0</v>
      </c>
      <c r="G2237" s="197">
        <v>0</v>
      </c>
      <c r="H2237" s="198">
        <v>0</v>
      </c>
    </row>
    <row r="2238" spans="1:8" ht="18" hidden="1" customHeight="1" outlineLevel="1">
      <c r="A2238" s="4" t="s">
        <v>213</v>
      </c>
      <c r="B2238" s="195"/>
      <c r="C2238" s="196">
        <v>0</v>
      </c>
      <c r="D2238" s="196">
        <v>0</v>
      </c>
      <c r="E2238" s="196">
        <v>0</v>
      </c>
      <c r="F2238" s="197">
        <v>0</v>
      </c>
      <c r="G2238" s="197">
        <v>0</v>
      </c>
      <c r="H2238" s="198">
        <v>0</v>
      </c>
    </row>
    <row r="2239" spans="1:8" ht="18" hidden="1" customHeight="1" outlineLevel="1">
      <c r="A2239" s="4" t="s">
        <v>214</v>
      </c>
      <c r="B2239" s="195"/>
      <c r="C2239" s="196">
        <v>0</v>
      </c>
      <c r="D2239" s="196">
        <v>0</v>
      </c>
      <c r="E2239" s="196">
        <v>0</v>
      </c>
      <c r="F2239" s="197">
        <v>0</v>
      </c>
      <c r="G2239" s="197">
        <v>0</v>
      </c>
      <c r="H2239" s="198">
        <v>0</v>
      </c>
    </row>
    <row r="2240" spans="1:8" ht="18" hidden="1" customHeight="1" outlineLevel="1">
      <c r="A2240" s="4" t="s">
        <v>348</v>
      </c>
      <c r="B2240" s="195"/>
      <c r="C2240" s="196">
        <v>0</v>
      </c>
      <c r="D2240" s="196">
        <v>0</v>
      </c>
      <c r="E2240" s="196">
        <v>0</v>
      </c>
      <c r="F2240" s="197">
        <v>0</v>
      </c>
      <c r="G2240" s="197">
        <v>0</v>
      </c>
      <c r="H2240" s="198">
        <v>0</v>
      </c>
    </row>
    <row r="2241" spans="1:8" ht="18" hidden="1" customHeight="1" outlineLevel="1">
      <c r="A2241" s="4" t="s">
        <v>216</v>
      </c>
      <c r="B2241" s="195"/>
      <c r="C2241" s="196">
        <v>0</v>
      </c>
      <c r="D2241" s="196">
        <v>0</v>
      </c>
      <c r="E2241" s="196">
        <v>0</v>
      </c>
      <c r="F2241" s="197">
        <v>0</v>
      </c>
      <c r="G2241" s="197">
        <v>0</v>
      </c>
      <c r="H2241" s="198">
        <v>0</v>
      </c>
    </row>
    <row r="2242" spans="1:8" ht="18" hidden="1" customHeight="1" outlineLevel="1">
      <c r="A2242" s="4" t="s">
        <v>217</v>
      </c>
      <c r="B2242" s="195"/>
      <c r="C2242" s="196">
        <v>0</v>
      </c>
      <c r="D2242" s="196">
        <v>0</v>
      </c>
      <c r="E2242" s="196">
        <v>0</v>
      </c>
      <c r="F2242" s="197">
        <v>0</v>
      </c>
      <c r="G2242" s="197">
        <v>0</v>
      </c>
      <c r="H2242" s="198">
        <v>0</v>
      </c>
    </row>
    <row r="2243" spans="1:8" ht="18" hidden="1" customHeight="1" outlineLevel="1">
      <c r="A2243" s="4" t="s">
        <v>218</v>
      </c>
      <c r="B2243" s="195"/>
      <c r="C2243" s="196">
        <v>0</v>
      </c>
      <c r="D2243" s="196">
        <v>0</v>
      </c>
      <c r="E2243" s="196">
        <v>0</v>
      </c>
      <c r="F2243" s="197">
        <v>0</v>
      </c>
      <c r="G2243" s="197">
        <v>0</v>
      </c>
      <c r="H2243" s="198">
        <v>0</v>
      </c>
    </row>
    <row r="2244" spans="1:8" ht="18" hidden="1" customHeight="1" outlineLevel="1">
      <c r="A2244" s="4" t="s">
        <v>219</v>
      </c>
      <c r="B2244" s="195"/>
      <c r="C2244" s="196">
        <v>0</v>
      </c>
      <c r="D2244" s="196">
        <v>0</v>
      </c>
      <c r="E2244" s="196">
        <v>0</v>
      </c>
      <c r="F2244" s="197">
        <v>0</v>
      </c>
      <c r="G2244" s="197">
        <v>0</v>
      </c>
      <c r="H2244" s="198">
        <v>0</v>
      </c>
    </row>
    <row r="2245" spans="1:8" ht="18" hidden="1" customHeight="1" outlineLevel="1">
      <c r="A2245" s="4" t="s">
        <v>220</v>
      </c>
      <c r="B2245" s="195"/>
      <c r="C2245" s="196">
        <v>0</v>
      </c>
      <c r="D2245" s="196">
        <v>0</v>
      </c>
      <c r="E2245" s="196">
        <v>0</v>
      </c>
      <c r="F2245" s="197">
        <v>0</v>
      </c>
      <c r="G2245" s="197">
        <v>0</v>
      </c>
      <c r="H2245" s="198">
        <v>0</v>
      </c>
    </row>
    <row r="2246" spans="1:8" ht="18" hidden="1" customHeight="1" outlineLevel="1">
      <c r="A2246" s="4" t="s">
        <v>349</v>
      </c>
      <c r="B2246" s="195"/>
      <c r="C2246" s="196">
        <v>0</v>
      </c>
      <c r="D2246" s="196">
        <v>0</v>
      </c>
      <c r="E2246" s="196">
        <v>0</v>
      </c>
      <c r="F2246" s="197">
        <v>0</v>
      </c>
      <c r="G2246" s="197">
        <v>0</v>
      </c>
      <c r="H2246" s="198">
        <v>0</v>
      </c>
    </row>
    <row r="2247" spans="1:8" ht="18" hidden="1" customHeight="1" outlineLevel="1">
      <c r="A2247" s="4" t="s">
        <v>222</v>
      </c>
      <c r="B2247" s="195"/>
      <c r="C2247" s="196">
        <v>0</v>
      </c>
      <c r="D2247" s="196">
        <v>0</v>
      </c>
      <c r="E2247" s="196">
        <v>0</v>
      </c>
      <c r="F2247" s="197">
        <v>0</v>
      </c>
      <c r="G2247" s="197">
        <v>0</v>
      </c>
      <c r="H2247" s="198">
        <v>0</v>
      </c>
    </row>
    <row r="2248" spans="1:8" ht="18" hidden="1" customHeight="1" outlineLevel="1">
      <c r="A2248" s="4" t="s">
        <v>223</v>
      </c>
      <c r="B2248" s="195"/>
      <c r="C2248" s="196">
        <v>0</v>
      </c>
      <c r="D2248" s="196">
        <v>0</v>
      </c>
      <c r="E2248" s="196">
        <v>0</v>
      </c>
      <c r="F2248" s="197">
        <v>0</v>
      </c>
      <c r="G2248" s="197">
        <v>0</v>
      </c>
      <c r="H2248" s="198">
        <v>0</v>
      </c>
    </row>
    <row r="2249" spans="1:8" ht="18" hidden="1" customHeight="1" outlineLevel="1">
      <c r="A2249" s="4" t="s">
        <v>224</v>
      </c>
      <c r="B2249" s="195"/>
      <c r="C2249" s="196">
        <v>0</v>
      </c>
      <c r="D2249" s="196">
        <v>0</v>
      </c>
      <c r="E2249" s="196">
        <v>0</v>
      </c>
      <c r="F2249" s="197">
        <v>0</v>
      </c>
      <c r="G2249" s="197">
        <v>0</v>
      </c>
      <c r="H2249" s="198">
        <v>0</v>
      </c>
    </row>
    <row r="2250" spans="1:8" ht="18" hidden="1" customHeight="1" outlineLevel="1">
      <c r="A2250" s="4" t="s">
        <v>225</v>
      </c>
      <c r="B2250" s="195"/>
      <c r="C2250" s="196">
        <v>0</v>
      </c>
      <c r="D2250" s="196">
        <v>0</v>
      </c>
      <c r="E2250" s="196">
        <v>0</v>
      </c>
      <c r="F2250" s="197">
        <v>0</v>
      </c>
      <c r="G2250" s="197">
        <v>0</v>
      </c>
      <c r="H2250" s="198">
        <v>0</v>
      </c>
    </row>
    <row r="2251" spans="1:8" collapsed="1">
      <c r="A2251" s="4"/>
      <c r="B2251" s="195" t="s">
        <v>448</v>
      </c>
      <c r="C2251" s="199">
        <f t="shared" ref="C2251:H2251" si="90">SUM(C2227:C2250)</f>
        <v>0</v>
      </c>
      <c r="D2251" s="199">
        <f t="shared" si="90"/>
        <v>0</v>
      </c>
      <c r="E2251" s="199">
        <f t="shared" si="90"/>
        <v>0</v>
      </c>
      <c r="F2251" s="200">
        <f t="shared" si="90"/>
        <v>0</v>
      </c>
      <c r="G2251" s="200">
        <f t="shared" si="90"/>
        <v>0</v>
      </c>
      <c r="H2251" s="201">
        <f t="shared" si="90"/>
        <v>0</v>
      </c>
    </row>
    <row r="2252" spans="1:8" ht="18" customHeight="1">
      <c r="B2252" s="203" t="s">
        <v>449</v>
      </c>
      <c r="C2252" s="204"/>
      <c r="D2252" s="204"/>
      <c r="E2252" s="204"/>
      <c r="F2252" s="193"/>
      <c r="G2252" s="193"/>
      <c r="H2252" s="194"/>
    </row>
    <row r="2253" spans="1:8" ht="18" customHeight="1">
      <c r="B2253" s="203" t="s">
        <v>450</v>
      </c>
      <c r="C2253" s="204"/>
      <c r="D2253" s="204"/>
      <c r="E2253" s="204"/>
      <c r="F2253" s="193"/>
      <c r="G2253" s="193"/>
      <c r="H2253" s="194"/>
    </row>
    <row r="2254" spans="1:8" ht="18" customHeight="1">
      <c r="B2254" s="203" t="s">
        <v>451</v>
      </c>
      <c r="C2254" s="204"/>
      <c r="D2254" s="204"/>
      <c r="E2254" s="204"/>
      <c r="F2254" s="193"/>
      <c r="G2254" s="193"/>
      <c r="H2254" s="194"/>
    </row>
    <row r="2255" spans="1:8" ht="18" hidden="1" customHeight="1" outlineLevel="1">
      <c r="A2255" s="4" t="s">
        <v>272</v>
      </c>
      <c r="B2255" s="195"/>
      <c r="C2255" s="196">
        <v>0</v>
      </c>
      <c r="D2255" s="196">
        <v>0</v>
      </c>
      <c r="E2255" s="196">
        <v>0</v>
      </c>
      <c r="F2255" s="197">
        <v>0</v>
      </c>
      <c r="G2255" s="197">
        <v>0</v>
      </c>
      <c r="H2255" s="198">
        <v>0</v>
      </c>
    </row>
    <row r="2256" spans="1:8" ht="18" hidden="1" customHeight="1" outlineLevel="1">
      <c r="A2256" s="4" t="s">
        <v>203</v>
      </c>
      <c r="B2256" s="195"/>
      <c r="C2256" s="196">
        <v>0</v>
      </c>
      <c r="D2256" s="196">
        <v>0</v>
      </c>
      <c r="E2256" s="196">
        <v>0</v>
      </c>
      <c r="F2256" s="197">
        <v>0</v>
      </c>
      <c r="G2256" s="197">
        <v>0</v>
      </c>
      <c r="H2256" s="198">
        <v>0</v>
      </c>
    </row>
    <row r="2257" spans="1:8" ht="18" hidden="1" customHeight="1" outlineLevel="1">
      <c r="A2257" s="4" t="s">
        <v>204</v>
      </c>
      <c r="B2257" s="195"/>
      <c r="C2257" s="196">
        <v>0</v>
      </c>
      <c r="D2257" s="196">
        <v>0</v>
      </c>
      <c r="E2257" s="196">
        <v>0</v>
      </c>
      <c r="F2257" s="197">
        <v>0</v>
      </c>
      <c r="G2257" s="197">
        <v>0</v>
      </c>
      <c r="H2257" s="198">
        <v>0</v>
      </c>
    </row>
    <row r="2258" spans="1:8" ht="18" hidden="1" customHeight="1" outlineLevel="1">
      <c r="A2258" s="4" t="s">
        <v>205</v>
      </c>
      <c r="B2258" s="195"/>
      <c r="C2258" s="196">
        <v>0</v>
      </c>
      <c r="D2258" s="196">
        <v>0</v>
      </c>
      <c r="E2258" s="196">
        <v>0</v>
      </c>
      <c r="F2258" s="197">
        <v>0</v>
      </c>
      <c r="G2258" s="197">
        <v>0</v>
      </c>
      <c r="H2258" s="198">
        <v>0</v>
      </c>
    </row>
    <row r="2259" spans="1:8" ht="18" hidden="1" customHeight="1" outlineLevel="1">
      <c r="A2259" s="4" t="s">
        <v>206</v>
      </c>
      <c r="B2259" s="195"/>
      <c r="C2259" s="196">
        <v>0</v>
      </c>
      <c r="D2259" s="196">
        <v>0</v>
      </c>
      <c r="E2259" s="196">
        <v>0</v>
      </c>
      <c r="F2259" s="197">
        <v>0</v>
      </c>
      <c r="G2259" s="197">
        <v>0</v>
      </c>
      <c r="H2259" s="198">
        <v>0</v>
      </c>
    </row>
    <row r="2260" spans="1:8" ht="18" hidden="1" customHeight="1" outlineLevel="1">
      <c r="A2260" s="4" t="s">
        <v>207</v>
      </c>
      <c r="B2260" s="195"/>
      <c r="C2260" s="196">
        <v>0</v>
      </c>
      <c r="D2260" s="196">
        <v>0</v>
      </c>
      <c r="E2260" s="196">
        <v>0</v>
      </c>
      <c r="F2260" s="197">
        <v>0</v>
      </c>
      <c r="G2260" s="197">
        <v>0</v>
      </c>
      <c r="H2260" s="198">
        <v>0</v>
      </c>
    </row>
    <row r="2261" spans="1:8" ht="18" hidden="1" customHeight="1" outlineLevel="1">
      <c r="A2261" s="4" t="s">
        <v>208</v>
      </c>
      <c r="B2261" s="195"/>
      <c r="C2261" s="196">
        <v>0</v>
      </c>
      <c r="D2261" s="196">
        <v>0</v>
      </c>
      <c r="E2261" s="196">
        <v>0</v>
      </c>
      <c r="F2261" s="197">
        <v>0</v>
      </c>
      <c r="G2261" s="197">
        <v>0</v>
      </c>
      <c r="H2261" s="198">
        <v>0</v>
      </c>
    </row>
    <row r="2262" spans="1:8" ht="18" hidden="1" customHeight="1" outlineLevel="1">
      <c r="A2262" s="4" t="s">
        <v>209</v>
      </c>
      <c r="B2262" s="195"/>
      <c r="C2262" s="196">
        <v>0</v>
      </c>
      <c r="D2262" s="196">
        <v>0</v>
      </c>
      <c r="E2262" s="196">
        <v>0</v>
      </c>
      <c r="F2262" s="197">
        <v>0</v>
      </c>
      <c r="G2262" s="197">
        <v>0</v>
      </c>
      <c r="H2262" s="198">
        <v>0</v>
      </c>
    </row>
    <row r="2263" spans="1:8" ht="18" hidden="1" customHeight="1" outlineLevel="1">
      <c r="A2263" s="4" t="s">
        <v>210</v>
      </c>
      <c r="B2263" s="195"/>
      <c r="C2263" s="196">
        <v>0</v>
      </c>
      <c r="D2263" s="196">
        <v>0</v>
      </c>
      <c r="E2263" s="196">
        <v>0</v>
      </c>
      <c r="F2263" s="197">
        <v>0</v>
      </c>
      <c r="G2263" s="197">
        <v>0</v>
      </c>
      <c r="H2263" s="198">
        <v>0</v>
      </c>
    </row>
    <row r="2264" spans="1:8" ht="18" hidden="1" customHeight="1" outlineLevel="1">
      <c r="A2264" s="4" t="s">
        <v>211</v>
      </c>
      <c r="B2264" s="195"/>
      <c r="C2264" s="196">
        <v>0</v>
      </c>
      <c r="D2264" s="196">
        <v>0</v>
      </c>
      <c r="E2264" s="196">
        <v>0</v>
      </c>
      <c r="F2264" s="197">
        <v>0</v>
      </c>
      <c r="G2264" s="197">
        <v>0</v>
      </c>
      <c r="H2264" s="198">
        <v>0</v>
      </c>
    </row>
    <row r="2265" spans="1:8" ht="18" hidden="1" customHeight="1" outlineLevel="1">
      <c r="A2265" s="4" t="s">
        <v>212</v>
      </c>
      <c r="B2265" s="195"/>
      <c r="C2265" s="196">
        <v>0</v>
      </c>
      <c r="D2265" s="196">
        <v>0</v>
      </c>
      <c r="E2265" s="196">
        <v>0</v>
      </c>
      <c r="F2265" s="197">
        <v>0</v>
      </c>
      <c r="G2265" s="197">
        <v>0</v>
      </c>
      <c r="H2265" s="198">
        <v>0</v>
      </c>
    </row>
    <row r="2266" spans="1:8" ht="18" hidden="1" customHeight="1" outlineLevel="1">
      <c r="A2266" s="4" t="s">
        <v>213</v>
      </c>
      <c r="B2266" s="195"/>
      <c r="C2266" s="196">
        <v>0</v>
      </c>
      <c r="D2266" s="196">
        <v>0</v>
      </c>
      <c r="E2266" s="196">
        <v>0</v>
      </c>
      <c r="F2266" s="197">
        <v>0</v>
      </c>
      <c r="G2266" s="197">
        <v>0</v>
      </c>
      <c r="H2266" s="198">
        <v>0</v>
      </c>
    </row>
    <row r="2267" spans="1:8" ht="18" hidden="1" customHeight="1" outlineLevel="1">
      <c r="A2267" s="4" t="s">
        <v>214</v>
      </c>
      <c r="B2267" s="195"/>
      <c r="C2267" s="196">
        <v>0</v>
      </c>
      <c r="D2267" s="196">
        <v>0</v>
      </c>
      <c r="E2267" s="196">
        <v>0</v>
      </c>
      <c r="F2267" s="197">
        <v>0</v>
      </c>
      <c r="G2267" s="197">
        <v>0</v>
      </c>
      <c r="H2267" s="198">
        <v>0</v>
      </c>
    </row>
    <row r="2268" spans="1:8" ht="18" hidden="1" customHeight="1" outlineLevel="1">
      <c r="A2268" s="4" t="s">
        <v>348</v>
      </c>
      <c r="B2268" s="195"/>
      <c r="C2268" s="196">
        <v>0</v>
      </c>
      <c r="D2268" s="196">
        <v>0</v>
      </c>
      <c r="E2268" s="196">
        <v>0</v>
      </c>
      <c r="F2268" s="197">
        <v>0</v>
      </c>
      <c r="G2268" s="197">
        <v>0</v>
      </c>
      <c r="H2268" s="198">
        <v>0</v>
      </c>
    </row>
    <row r="2269" spans="1:8" ht="18" hidden="1" customHeight="1" outlineLevel="1">
      <c r="A2269" s="4" t="s">
        <v>216</v>
      </c>
      <c r="B2269" s="195"/>
      <c r="C2269" s="196">
        <v>0</v>
      </c>
      <c r="D2269" s="196">
        <v>0</v>
      </c>
      <c r="E2269" s="196">
        <v>0</v>
      </c>
      <c r="F2269" s="197">
        <v>0</v>
      </c>
      <c r="G2269" s="197">
        <v>0</v>
      </c>
      <c r="H2269" s="198">
        <v>0</v>
      </c>
    </row>
    <row r="2270" spans="1:8" ht="18" hidden="1" customHeight="1" outlineLevel="1">
      <c r="A2270" s="4" t="s">
        <v>217</v>
      </c>
      <c r="B2270" s="195"/>
      <c r="C2270" s="196">
        <v>0</v>
      </c>
      <c r="D2270" s="196">
        <v>0</v>
      </c>
      <c r="E2270" s="196">
        <v>0</v>
      </c>
      <c r="F2270" s="197">
        <v>0</v>
      </c>
      <c r="G2270" s="197">
        <v>0</v>
      </c>
      <c r="H2270" s="198">
        <v>0</v>
      </c>
    </row>
    <row r="2271" spans="1:8" ht="18" hidden="1" customHeight="1" outlineLevel="1">
      <c r="A2271" s="4" t="s">
        <v>218</v>
      </c>
      <c r="B2271" s="195"/>
      <c r="C2271" s="196">
        <v>0</v>
      </c>
      <c r="D2271" s="196">
        <v>0</v>
      </c>
      <c r="E2271" s="196">
        <v>0</v>
      </c>
      <c r="F2271" s="197">
        <v>0</v>
      </c>
      <c r="G2271" s="197">
        <v>0</v>
      </c>
      <c r="H2271" s="198">
        <v>0</v>
      </c>
    </row>
    <row r="2272" spans="1:8" ht="18" hidden="1" customHeight="1" outlineLevel="1">
      <c r="A2272" s="4" t="s">
        <v>219</v>
      </c>
      <c r="B2272" s="195"/>
      <c r="C2272" s="196">
        <v>0</v>
      </c>
      <c r="D2272" s="196">
        <v>0</v>
      </c>
      <c r="E2272" s="196">
        <v>0</v>
      </c>
      <c r="F2272" s="197">
        <v>0</v>
      </c>
      <c r="G2272" s="197">
        <v>0</v>
      </c>
      <c r="H2272" s="198">
        <v>0</v>
      </c>
    </row>
    <row r="2273" spans="1:8" ht="18" hidden="1" customHeight="1" outlineLevel="1">
      <c r="A2273" s="4" t="s">
        <v>220</v>
      </c>
      <c r="B2273" s="195"/>
      <c r="C2273" s="196">
        <v>0</v>
      </c>
      <c r="D2273" s="196">
        <v>0</v>
      </c>
      <c r="E2273" s="196">
        <v>0</v>
      </c>
      <c r="F2273" s="197">
        <v>0</v>
      </c>
      <c r="G2273" s="197">
        <v>0</v>
      </c>
      <c r="H2273" s="198">
        <v>0</v>
      </c>
    </row>
    <row r="2274" spans="1:8" ht="18" hidden="1" customHeight="1" outlineLevel="1">
      <c r="A2274" s="4" t="s">
        <v>349</v>
      </c>
      <c r="B2274" s="195"/>
      <c r="C2274" s="196">
        <v>0</v>
      </c>
      <c r="D2274" s="196">
        <v>0</v>
      </c>
      <c r="E2274" s="196">
        <v>0</v>
      </c>
      <c r="F2274" s="197">
        <v>0</v>
      </c>
      <c r="G2274" s="197">
        <v>0</v>
      </c>
      <c r="H2274" s="198">
        <v>0</v>
      </c>
    </row>
    <row r="2275" spans="1:8" ht="18" hidden="1" customHeight="1" outlineLevel="1">
      <c r="A2275" s="4" t="s">
        <v>222</v>
      </c>
      <c r="B2275" s="195"/>
      <c r="C2275" s="196">
        <v>0</v>
      </c>
      <c r="D2275" s="196">
        <v>0</v>
      </c>
      <c r="E2275" s="196">
        <v>0</v>
      </c>
      <c r="F2275" s="197">
        <v>0</v>
      </c>
      <c r="G2275" s="197">
        <v>0</v>
      </c>
      <c r="H2275" s="198">
        <v>0</v>
      </c>
    </row>
    <row r="2276" spans="1:8" ht="18" hidden="1" customHeight="1" outlineLevel="1">
      <c r="A2276" s="4" t="s">
        <v>223</v>
      </c>
      <c r="B2276" s="195"/>
      <c r="C2276" s="196">
        <v>0</v>
      </c>
      <c r="D2276" s="196">
        <v>0</v>
      </c>
      <c r="E2276" s="196">
        <v>0</v>
      </c>
      <c r="F2276" s="197">
        <v>0</v>
      </c>
      <c r="G2276" s="197">
        <v>0</v>
      </c>
      <c r="H2276" s="198">
        <v>0</v>
      </c>
    </row>
    <row r="2277" spans="1:8" ht="18" hidden="1" customHeight="1" outlineLevel="1">
      <c r="A2277" s="4" t="s">
        <v>224</v>
      </c>
      <c r="B2277" s="195"/>
      <c r="C2277" s="196">
        <v>0</v>
      </c>
      <c r="D2277" s="196">
        <v>0</v>
      </c>
      <c r="E2277" s="196">
        <v>0</v>
      </c>
      <c r="F2277" s="197">
        <v>0</v>
      </c>
      <c r="G2277" s="197">
        <v>0</v>
      </c>
      <c r="H2277" s="198">
        <v>0</v>
      </c>
    </row>
    <row r="2278" spans="1:8" ht="18" hidden="1" customHeight="1" outlineLevel="1">
      <c r="A2278" s="4" t="s">
        <v>225</v>
      </c>
      <c r="B2278" s="195"/>
      <c r="C2278" s="196">
        <v>0</v>
      </c>
      <c r="D2278" s="196">
        <v>0</v>
      </c>
      <c r="E2278" s="196">
        <v>0</v>
      </c>
      <c r="F2278" s="197">
        <v>0</v>
      </c>
      <c r="G2278" s="197">
        <v>0</v>
      </c>
      <c r="H2278" s="198">
        <v>0</v>
      </c>
    </row>
    <row r="2279" spans="1:8" ht="18" customHeight="1" collapsed="1">
      <c r="A2279" s="4"/>
      <c r="B2279" s="195" t="s">
        <v>452</v>
      </c>
      <c r="C2279" s="199">
        <f t="shared" ref="C2279:H2279" si="91">SUM(C2255:C2278)</f>
        <v>0</v>
      </c>
      <c r="D2279" s="199">
        <f t="shared" si="91"/>
        <v>0</v>
      </c>
      <c r="E2279" s="199">
        <f t="shared" si="91"/>
        <v>0</v>
      </c>
      <c r="F2279" s="200">
        <f t="shared" si="91"/>
        <v>0</v>
      </c>
      <c r="G2279" s="200">
        <f t="shared" si="91"/>
        <v>0</v>
      </c>
      <c r="H2279" s="201">
        <f t="shared" si="91"/>
        <v>0</v>
      </c>
    </row>
    <row r="2280" spans="1:8" ht="18" customHeight="1">
      <c r="B2280" s="203" t="s">
        <v>453</v>
      </c>
      <c r="C2280" s="204"/>
      <c r="D2280" s="204"/>
      <c r="E2280" s="204"/>
      <c r="F2280" s="193"/>
      <c r="G2280" s="193"/>
      <c r="H2280" s="194"/>
    </row>
    <row r="2281" spans="1:8" ht="18" hidden="1" customHeight="1" outlineLevel="1">
      <c r="A2281" s="4" t="s">
        <v>272</v>
      </c>
      <c r="B2281" s="195"/>
      <c r="C2281" s="196">
        <v>0</v>
      </c>
      <c r="D2281" s="196">
        <v>0</v>
      </c>
      <c r="E2281" s="196">
        <v>0</v>
      </c>
      <c r="F2281" s="197">
        <v>0</v>
      </c>
      <c r="G2281" s="197">
        <v>0</v>
      </c>
      <c r="H2281" s="198">
        <v>0</v>
      </c>
    </row>
    <row r="2282" spans="1:8" ht="18" hidden="1" customHeight="1" outlineLevel="1">
      <c r="A2282" s="4" t="s">
        <v>203</v>
      </c>
      <c r="B2282" s="195"/>
      <c r="C2282" s="196">
        <v>0</v>
      </c>
      <c r="D2282" s="196">
        <v>0</v>
      </c>
      <c r="E2282" s="196">
        <v>0</v>
      </c>
      <c r="F2282" s="197">
        <v>0</v>
      </c>
      <c r="G2282" s="197">
        <v>0</v>
      </c>
      <c r="H2282" s="198">
        <v>0</v>
      </c>
    </row>
    <row r="2283" spans="1:8" ht="18" hidden="1" customHeight="1" outlineLevel="1">
      <c r="A2283" s="4" t="s">
        <v>204</v>
      </c>
      <c r="B2283" s="195"/>
      <c r="C2283" s="196">
        <v>0</v>
      </c>
      <c r="D2283" s="196">
        <v>0</v>
      </c>
      <c r="E2283" s="196">
        <v>0</v>
      </c>
      <c r="F2283" s="197">
        <v>0</v>
      </c>
      <c r="G2283" s="197">
        <v>0</v>
      </c>
      <c r="H2283" s="198">
        <v>0</v>
      </c>
    </row>
    <row r="2284" spans="1:8" ht="18" hidden="1" customHeight="1" outlineLevel="1">
      <c r="A2284" s="4" t="s">
        <v>205</v>
      </c>
      <c r="B2284" s="195"/>
      <c r="C2284" s="196">
        <v>0</v>
      </c>
      <c r="D2284" s="196">
        <v>0</v>
      </c>
      <c r="E2284" s="196">
        <v>0</v>
      </c>
      <c r="F2284" s="197">
        <v>0</v>
      </c>
      <c r="G2284" s="197">
        <v>0</v>
      </c>
      <c r="H2284" s="198">
        <v>0</v>
      </c>
    </row>
    <row r="2285" spans="1:8" ht="18" hidden="1" customHeight="1" outlineLevel="1">
      <c r="A2285" s="4" t="s">
        <v>206</v>
      </c>
      <c r="B2285" s="195"/>
      <c r="C2285" s="196">
        <v>0</v>
      </c>
      <c r="D2285" s="196">
        <v>0</v>
      </c>
      <c r="E2285" s="196">
        <v>0</v>
      </c>
      <c r="F2285" s="197">
        <v>0</v>
      </c>
      <c r="G2285" s="197">
        <v>0</v>
      </c>
      <c r="H2285" s="198">
        <v>0</v>
      </c>
    </row>
    <row r="2286" spans="1:8" ht="18" hidden="1" customHeight="1" outlineLevel="1">
      <c r="A2286" s="4" t="s">
        <v>207</v>
      </c>
      <c r="B2286" s="195"/>
      <c r="C2286" s="196">
        <v>0</v>
      </c>
      <c r="D2286" s="196">
        <v>0</v>
      </c>
      <c r="E2286" s="196">
        <v>0</v>
      </c>
      <c r="F2286" s="197">
        <v>0</v>
      </c>
      <c r="G2286" s="197">
        <v>0</v>
      </c>
      <c r="H2286" s="198">
        <v>0</v>
      </c>
    </row>
    <row r="2287" spans="1:8" ht="18" hidden="1" customHeight="1" outlineLevel="1">
      <c r="A2287" s="4" t="s">
        <v>208</v>
      </c>
      <c r="B2287" s="195"/>
      <c r="C2287" s="196">
        <v>0</v>
      </c>
      <c r="D2287" s="196">
        <v>0</v>
      </c>
      <c r="E2287" s="196">
        <v>0</v>
      </c>
      <c r="F2287" s="197">
        <v>0</v>
      </c>
      <c r="G2287" s="197">
        <v>0</v>
      </c>
      <c r="H2287" s="198">
        <v>0</v>
      </c>
    </row>
    <row r="2288" spans="1:8" ht="18" hidden="1" customHeight="1" outlineLevel="1">
      <c r="A2288" s="4" t="s">
        <v>209</v>
      </c>
      <c r="B2288" s="195"/>
      <c r="C2288" s="196">
        <v>0</v>
      </c>
      <c r="D2288" s="196">
        <v>0</v>
      </c>
      <c r="E2288" s="196">
        <v>0</v>
      </c>
      <c r="F2288" s="197">
        <v>0</v>
      </c>
      <c r="G2288" s="197">
        <v>0</v>
      </c>
      <c r="H2288" s="198">
        <v>0</v>
      </c>
    </row>
    <row r="2289" spans="1:8" ht="18" hidden="1" customHeight="1" outlineLevel="1">
      <c r="A2289" s="4" t="s">
        <v>210</v>
      </c>
      <c r="B2289" s="195"/>
      <c r="C2289" s="196">
        <v>0</v>
      </c>
      <c r="D2289" s="196">
        <v>0</v>
      </c>
      <c r="E2289" s="196">
        <v>0</v>
      </c>
      <c r="F2289" s="197">
        <v>0</v>
      </c>
      <c r="G2289" s="197">
        <v>0</v>
      </c>
      <c r="H2289" s="198">
        <v>0</v>
      </c>
    </row>
    <row r="2290" spans="1:8" ht="18" hidden="1" customHeight="1" outlineLevel="1">
      <c r="A2290" s="4" t="s">
        <v>211</v>
      </c>
      <c r="B2290" s="195"/>
      <c r="C2290" s="196">
        <v>0</v>
      </c>
      <c r="D2290" s="196">
        <v>0</v>
      </c>
      <c r="E2290" s="196">
        <v>0</v>
      </c>
      <c r="F2290" s="197">
        <v>0</v>
      </c>
      <c r="G2290" s="197">
        <v>0</v>
      </c>
      <c r="H2290" s="198">
        <v>0</v>
      </c>
    </row>
    <row r="2291" spans="1:8" ht="18" hidden="1" customHeight="1" outlineLevel="1">
      <c r="A2291" s="4" t="s">
        <v>212</v>
      </c>
      <c r="B2291" s="195"/>
      <c r="C2291" s="196">
        <v>11</v>
      </c>
      <c r="D2291" s="196">
        <v>0</v>
      </c>
      <c r="E2291" s="196">
        <v>0</v>
      </c>
      <c r="F2291" s="197">
        <v>0</v>
      </c>
      <c r="G2291" s="197">
        <v>0</v>
      </c>
      <c r="H2291" s="198">
        <v>0</v>
      </c>
    </row>
    <row r="2292" spans="1:8" ht="18" hidden="1" customHeight="1" outlineLevel="1">
      <c r="A2292" s="4" t="s">
        <v>213</v>
      </c>
      <c r="B2292" s="195"/>
      <c r="C2292" s="196">
        <v>70</v>
      </c>
      <c r="D2292" s="196">
        <v>0</v>
      </c>
      <c r="E2292" s="196">
        <v>3</v>
      </c>
      <c r="F2292" s="197">
        <v>0</v>
      </c>
      <c r="G2292" s="197">
        <v>60500</v>
      </c>
      <c r="H2292" s="198">
        <v>0</v>
      </c>
    </row>
    <row r="2293" spans="1:8" ht="18" hidden="1" customHeight="1" outlineLevel="1">
      <c r="A2293" s="4" t="s">
        <v>214</v>
      </c>
      <c r="B2293" s="195"/>
      <c r="C2293" s="196">
        <v>0</v>
      </c>
      <c r="D2293" s="196">
        <v>0</v>
      </c>
      <c r="E2293" s="196">
        <v>0</v>
      </c>
      <c r="F2293" s="197">
        <v>0</v>
      </c>
      <c r="G2293" s="197">
        <v>0</v>
      </c>
      <c r="H2293" s="198">
        <v>0</v>
      </c>
    </row>
    <row r="2294" spans="1:8" ht="18" hidden="1" customHeight="1" outlineLevel="1">
      <c r="A2294" s="4" t="s">
        <v>348</v>
      </c>
      <c r="B2294" s="195"/>
      <c r="C2294" s="196">
        <v>0</v>
      </c>
      <c r="D2294" s="196">
        <v>0</v>
      </c>
      <c r="E2294" s="196">
        <v>0</v>
      </c>
      <c r="F2294" s="197">
        <v>0</v>
      </c>
      <c r="G2294" s="197">
        <v>0</v>
      </c>
      <c r="H2294" s="198">
        <v>0</v>
      </c>
    </row>
    <row r="2295" spans="1:8" ht="18" hidden="1" customHeight="1" outlineLevel="1">
      <c r="A2295" s="4" t="s">
        <v>216</v>
      </c>
      <c r="B2295" s="195"/>
      <c r="C2295" s="196">
        <v>0</v>
      </c>
      <c r="D2295" s="196">
        <v>0</v>
      </c>
      <c r="E2295" s="196">
        <v>0</v>
      </c>
      <c r="F2295" s="197">
        <v>0</v>
      </c>
      <c r="G2295" s="197">
        <v>0</v>
      </c>
      <c r="H2295" s="198">
        <v>0</v>
      </c>
    </row>
    <row r="2296" spans="1:8" ht="18" hidden="1" customHeight="1" outlineLevel="1">
      <c r="A2296" s="4" t="s">
        <v>217</v>
      </c>
      <c r="B2296" s="195"/>
      <c r="C2296" s="196">
        <v>0</v>
      </c>
      <c r="D2296" s="196">
        <v>0</v>
      </c>
      <c r="E2296" s="196">
        <v>0</v>
      </c>
      <c r="F2296" s="197">
        <v>0</v>
      </c>
      <c r="G2296" s="197">
        <v>0</v>
      </c>
      <c r="H2296" s="198">
        <v>0</v>
      </c>
    </row>
    <row r="2297" spans="1:8" ht="18" hidden="1" customHeight="1" outlineLevel="1">
      <c r="A2297" s="4" t="s">
        <v>218</v>
      </c>
      <c r="B2297" s="195"/>
      <c r="C2297" s="196">
        <v>0</v>
      </c>
      <c r="D2297" s="196">
        <v>0</v>
      </c>
      <c r="E2297" s="196">
        <v>0</v>
      </c>
      <c r="F2297" s="197">
        <v>0</v>
      </c>
      <c r="G2297" s="197">
        <v>0</v>
      </c>
      <c r="H2297" s="198">
        <v>0</v>
      </c>
    </row>
    <row r="2298" spans="1:8" ht="18" hidden="1" customHeight="1" outlineLevel="1">
      <c r="A2298" s="4" t="s">
        <v>219</v>
      </c>
      <c r="B2298" s="195"/>
      <c r="C2298" s="196">
        <v>0</v>
      </c>
      <c r="D2298" s="196">
        <v>0</v>
      </c>
      <c r="E2298" s="196">
        <v>0</v>
      </c>
      <c r="F2298" s="197">
        <v>0</v>
      </c>
      <c r="G2298" s="197">
        <v>0</v>
      </c>
      <c r="H2298" s="198">
        <v>0</v>
      </c>
    </row>
    <row r="2299" spans="1:8" ht="18" hidden="1" customHeight="1" outlineLevel="1">
      <c r="A2299" s="4" t="s">
        <v>220</v>
      </c>
      <c r="B2299" s="195"/>
      <c r="C2299" s="196">
        <v>0</v>
      </c>
      <c r="D2299" s="196">
        <v>0</v>
      </c>
      <c r="E2299" s="196">
        <v>0</v>
      </c>
      <c r="F2299" s="197">
        <v>0</v>
      </c>
      <c r="G2299" s="197">
        <v>0</v>
      </c>
      <c r="H2299" s="198">
        <v>0</v>
      </c>
    </row>
    <row r="2300" spans="1:8" ht="18" hidden="1" customHeight="1" outlineLevel="1">
      <c r="A2300" s="4" t="s">
        <v>349</v>
      </c>
      <c r="B2300" s="195"/>
      <c r="C2300" s="196">
        <v>0</v>
      </c>
      <c r="D2300" s="196">
        <v>0</v>
      </c>
      <c r="E2300" s="196">
        <v>0</v>
      </c>
      <c r="F2300" s="197">
        <v>0</v>
      </c>
      <c r="G2300" s="197">
        <v>0</v>
      </c>
      <c r="H2300" s="198">
        <v>0</v>
      </c>
    </row>
    <row r="2301" spans="1:8" ht="18" hidden="1" customHeight="1" outlineLevel="1">
      <c r="A2301" s="4" t="s">
        <v>222</v>
      </c>
      <c r="B2301" s="195"/>
      <c r="C2301" s="196">
        <v>0</v>
      </c>
      <c r="D2301" s="196">
        <v>0</v>
      </c>
      <c r="E2301" s="196">
        <v>0</v>
      </c>
      <c r="F2301" s="197">
        <v>0</v>
      </c>
      <c r="G2301" s="197">
        <v>0</v>
      </c>
      <c r="H2301" s="198">
        <v>0</v>
      </c>
    </row>
    <row r="2302" spans="1:8" ht="18" hidden="1" customHeight="1" outlineLevel="1">
      <c r="A2302" s="4" t="s">
        <v>223</v>
      </c>
      <c r="B2302" s="195"/>
      <c r="C2302" s="196">
        <v>0</v>
      </c>
      <c r="D2302" s="196">
        <v>0</v>
      </c>
      <c r="E2302" s="196">
        <v>0</v>
      </c>
      <c r="F2302" s="197">
        <v>0</v>
      </c>
      <c r="G2302" s="197">
        <v>0</v>
      </c>
      <c r="H2302" s="198">
        <v>0</v>
      </c>
    </row>
    <row r="2303" spans="1:8" ht="18" hidden="1" customHeight="1" outlineLevel="1">
      <c r="A2303" s="4" t="s">
        <v>224</v>
      </c>
      <c r="B2303" s="195"/>
      <c r="C2303" s="196">
        <v>0</v>
      </c>
      <c r="D2303" s="196">
        <v>0</v>
      </c>
      <c r="E2303" s="196">
        <v>0</v>
      </c>
      <c r="F2303" s="197">
        <v>0</v>
      </c>
      <c r="G2303" s="197">
        <v>0</v>
      </c>
      <c r="H2303" s="198">
        <v>0</v>
      </c>
    </row>
    <row r="2304" spans="1:8" ht="18" hidden="1" customHeight="1" outlineLevel="1">
      <c r="A2304" s="4" t="s">
        <v>225</v>
      </c>
      <c r="B2304" s="195"/>
      <c r="C2304" s="196">
        <v>0</v>
      </c>
      <c r="D2304" s="196">
        <v>0</v>
      </c>
      <c r="E2304" s="196">
        <v>0</v>
      </c>
      <c r="F2304" s="197">
        <v>0</v>
      </c>
      <c r="G2304" s="197">
        <v>0</v>
      </c>
      <c r="H2304" s="198">
        <v>0</v>
      </c>
    </row>
    <row r="2305" spans="1:8" collapsed="1">
      <c r="A2305" s="4"/>
      <c r="B2305" s="195" t="s">
        <v>454</v>
      </c>
      <c r="C2305" s="199">
        <f t="shared" ref="C2305:H2305" si="92">SUM(C2281:C2304)</f>
        <v>81</v>
      </c>
      <c r="D2305" s="199">
        <f t="shared" si="92"/>
        <v>0</v>
      </c>
      <c r="E2305" s="199">
        <f t="shared" si="92"/>
        <v>3</v>
      </c>
      <c r="F2305" s="200">
        <f t="shared" si="92"/>
        <v>0</v>
      </c>
      <c r="G2305" s="200">
        <f t="shared" si="92"/>
        <v>60500</v>
      </c>
      <c r="H2305" s="201">
        <f t="shared" si="92"/>
        <v>0</v>
      </c>
    </row>
    <row r="2306" spans="1:8" ht="18" hidden="1" customHeight="1" outlineLevel="1">
      <c r="A2306" s="4" t="s">
        <v>272</v>
      </c>
      <c r="B2306" s="195"/>
      <c r="C2306" s="196">
        <f t="shared" ref="C2306:H2306" si="93">SUMIFS(C$11:C$2305, $A$11:$A$2305, "Agents National Title Insurance Company")</f>
        <v>0</v>
      </c>
      <c r="D2306" s="196">
        <f t="shared" si="93"/>
        <v>0</v>
      </c>
      <c r="E2306" s="196">
        <f t="shared" si="93"/>
        <v>0</v>
      </c>
      <c r="F2306" s="197">
        <f t="shared" si="93"/>
        <v>0</v>
      </c>
      <c r="G2306" s="197">
        <f t="shared" si="93"/>
        <v>0</v>
      </c>
      <c r="H2306" s="197">
        <f t="shared" si="93"/>
        <v>0</v>
      </c>
    </row>
    <row r="2307" spans="1:8" ht="18" hidden="1" customHeight="1" outlineLevel="1">
      <c r="A2307" s="4" t="s">
        <v>203</v>
      </c>
      <c r="B2307" s="195"/>
      <c r="C2307" s="196">
        <f t="shared" ref="C2307:H2307" si="94">SUMIFS(C$11:C$2305, $A$11:$A$2305, "Alamo Title Insurance")</f>
        <v>198</v>
      </c>
      <c r="D2307" s="196">
        <f t="shared" si="94"/>
        <v>195</v>
      </c>
      <c r="E2307" s="196">
        <f t="shared" si="94"/>
        <v>0</v>
      </c>
      <c r="F2307" s="197">
        <f t="shared" si="94"/>
        <v>1153919.4699999997</v>
      </c>
      <c r="G2307" s="197">
        <f t="shared" si="94"/>
        <v>914457.20000000007</v>
      </c>
      <c r="H2307" s="197">
        <f t="shared" si="94"/>
        <v>0</v>
      </c>
    </row>
    <row r="2308" spans="1:8" ht="18" hidden="1" customHeight="1" outlineLevel="1">
      <c r="A2308" s="4" t="s">
        <v>204</v>
      </c>
      <c r="B2308" s="195"/>
      <c r="C2308" s="196">
        <f t="shared" ref="C2308:H2308" si="95">SUMIFS(C$11:C$2305, $A$11:$A$2305, "Alliant National Title Insurance Company, Inc.")</f>
        <v>733</v>
      </c>
      <c r="D2308" s="196">
        <f t="shared" si="95"/>
        <v>733</v>
      </c>
      <c r="E2308" s="196">
        <f t="shared" si="95"/>
        <v>0</v>
      </c>
      <c r="F2308" s="197">
        <f t="shared" si="95"/>
        <v>766341.93</v>
      </c>
      <c r="G2308" s="197">
        <f t="shared" si="95"/>
        <v>312896.17</v>
      </c>
      <c r="H2308" s="197">
        <f t="shared" si="95"/>
        <v>1000</v>
      </c>
    </row>
    <row r="2309" spans="1:8" ht="18" hidden="1" customHeight="1" outlineLevel="1">
      <c r="A2309" s="4" t="s">
        <v>205</v>
      </c>
      <c r="B2309" s="195"/>
      <c r="C2309" s="196">
        <f t="shared" ref="C2309:H2309" si="96">SUMIFS(C$11:C$2305, $A$11:$A$2305, "American Guaranty Title Insurance Company")</f>
        <v>0</v>
      </c>
      <c r="D2309" s="196">
        <f t="shared" si="96"/>
        <v>0</v>
      </c>
      <c r="E2309" s="196">
        <f t="shared" si="96"/>
        <v>0</v>
      </c>
      <c r="F2309" s="197">
        <f t="shared" si="96"/>
        <v>0</v>
      </c>
      <c r="G2309" s="197">
        <f t="shared" si="96"/>
        <v>0</v>
      </c>
      <c r="H2309" s="197">
        <f t="shared" si="96"/>
        <v>0</v>
      </c>
    </row>
    <row r="2310" spans="1:8" ht="18" hidden="1" customHeight="1" outlineLevel="1">
      <c r="A2310" s="4" t="s">
        <v>206</v>
      </c>
      <c r="B2310" s="195"/>
      <c r="C2310" s="196">
        <f t="shared" ref="C2310:H2310" si="97">SUMIFS(C$11:C$2305, $A$11:$A$2305, "Amrock Title Insurance Company")</f>
        <v>0</v>
      </c>
      <c r="D2310" s="196">
        <f t="shared" si="97"/>
        <v>0</v>
      </c>
      <c r="E2310" s="196">
        <f t="shared" si="97"/>
        <v>0</v>
      </c>
      <c r="F2310" s="197">
        <f t="shared" si="97"/>
        <v>0</v>
      </c>
      <c r="G2310" s="197">
        <f t="shared" si="97"/>
        <v>0</v>
      </c>
      <c r="H2310" s="197">
        <f t="shared" si="97"/>
        <v>0</v>
      </c>
    </row>
    <row r="2311" spans="1:8" ht="18" hidden="1" customHeight="1" outlineLevel="1">
      <c r="A2311" s="4" t="s">
        <v>207</v>
      </c>
      <c r="B2311" s="195"/>
      <c r="C2311" s="196">
        <f t="shared" ref="C2311:H2311" si="98">SUMIFS(C$11:C$2305, $A$11:$A$2305, "AmTrust Title Insurance Company")</f>
        <v>0</v>
      </c>
      <c r="D2311" s="196">
        <f t="shared" si="98"/>
        <v>0</v>
      </c>
      <c r="E2311" s="196">
        <f t="shared" si="98"/>
        <v>0</v>
      </c>
      <c r="F2311" s="197">
        <f t="shared" si="98"/>
        <v>0</v>
      </c>
      <c r="G2311" s="197">
        <f t="shared" si="98"/>
        <v>0</v>
      </c>
      <c r="H2311" s="197">
        <f t="shared" si="98"/>
        <v>0</v>
      </c>
    </row>
    <row r="2312" spans="1:8" ht="18" hidden="1" customHeight="1" outlineLevel="1">
      <c r="A2312" s="4" t="s">
        <v>208</v>
      </c>
      <c r="B2312" s="195"/>
      <c r="C2312" s="196">
        <f t="shared" ref="C2312:H2312" si="99">SUMIFS(C$11:C$2305, $A$11:$A$2305, "Chicago Title Insurance Company")</f>
        <v>303</v>
      </c>
      <c r="D2312" s="196">
        <f t="shared" si="99"/>
        <v>300</v>
      </c>
      <c r="E2312" s="196">
        <f t="shared" si="99"/>
        <v>0</v>
      </c>
      <c r="F2312" s="197">
        <f t="shared" si="99"/>
        <v>2125798.1300000004</v>
      </c>
      <c r="G2312" s="197">
        <f t="shared" si="99"/>
        <v>1587421.53</v>
      </c>
      <c r="H2312" s="197">
        <f t="shared" si="99"/>
        <v>0</v>
      </c>
    </row>
    <row r="2313" spans="1:8" ht="18" hidden="1" customHeight="1" outlineLevel="1">
      <c r="A2313" s="4" t="s">
        <v>209</v>
      </c>
      <c r="B2313" s="195"/>
      <c r="C2313" s="196">
        <f t="shared" ref="C2313:H2313" si="100">SUMIFS(C$11:C$2305, $A$11:$A$2305, "Commonwealth Land Title Insurance Company")</f>
        <v>87</v>
      </c>
      <c r="D2313" s="196">
        <f t="shared" si="100"/>
        <v>99</v>
      </c>
      <c r="E2313" s="196">
        <f t="shared" si="100"/>
        <v>0</v>
      </c>
      <c r="F2313" s="197">
        <f t="shared" si="100"/>
        <v>145691.59000000003</v>
      </c>
      <c r="G2313" s="197">
        <f t="shared" si="100"/>
        <v>519736.54</v>
      </c>
      <c r="H2313" s="197">
        <f t="shared" si="100"/>
        <v>0</v>
      </c>
    </row>
    <row r="2314" spans="1:8" ht="18" hidden="1" customHeight="1" outlineLevel="1">
      <c r="A2314" s="4" t="s">
        <v>210</v>
      </c>
      <c r="B2314" s="195"/>
      <c r="C2314" s="196">
        <f t="shared" ref="C2314:H2314" si="101">SUMIFS(C$11:C$2305, $A$11:$A$2305, "EnTitle Insurance Company")</f>
        <v>2</v>
      </c>
      <c r="D2314" s="196">
        <f t="shared" si="101"/>
        <v>1</v>
      </c>
      <c r="E2314" s="196">
        <f t="shared" si="101"/>
        <v>0</v>
      </c>
      <c r="F2314" s="197">
        <f t="shared" si="101"/>
        <v>0</v>
      </c>
      <c r="G2314" s="197">
        <f t="shared" si="101"/>
        <v>500</v>
      </c>
      <c r="H2314" s="197">
        <f t="shared" si="101"/>
        <v>0</v>
      </c>
    </row>
    <row r="2315" spans="1:8" ht="18" hidden="1" customHeight="1" outlineLevel="1">
      <c r="A2315" s="4" t="s">
        <v>211</v>
      </c>
      <c r="B2315" s="195"/>
      <c r="C2315" s="196">
        <f t="shared" ref="C2315:H2315" si="102">SUMIFS(C$11:C$2305, $A$11:$A$2305, "Fidelity National Title Insurance Company")</f>
        <v>613</v>
      </c>
      <c r="D2315" s="196">
        <f t="shared" si="102"/>
        <v>589</v>
      </c>
      <c r="E2315" s="196">
        <f t="shared" si="102"/>
        <v>0</v>
      </c>
      <c r="F2315" s="197">
        <f t="shared" si="102"/>
        <v>3578039.8099999996</v>
      </c>
      <c r="G2315" s="197">
        <f t="shared" si="102"/>
        <v>2635276.2700000009</v>
      </c>
      <c r="H2315" s="197">
        <f t="shared" si="102"/>
        <v>0</v>
      </c>
    </row>
    <row r="2316" spans="1:8" ht="18" hidden="1" customHeight="1" outlineLevel="1">
      <c r="A2316" s="4" t="s">
        <v>212</v>
      </c>
      <c r="B2316" s="195"/>
      <c r="C2316" s="196">
        <f t="shared" ref="C2316:H2316" si="103">SUMIFS(C$11:C$2305, $A$11:$A$2305, "First American Title Guaranty Company")</f>
        <v>135</v>
      </c>
      <c r="D2316" s="196">
        <f t="shared" si="103"/>
        <v>26</v>
      </c>
      <c r="E2316" s="196">
        <f t="shared" si="103"/>
        <v>34</v>
      </c>
      <c r="F2316" s="197">
        <f t="shared" si="103"/>
        <v>1123320</v>
      </c>
      <c r="G2316" s="197">
        <f t="shared" si="103"/>
        <v>132041</v>
      </c>
      <c r="H2316" s="197">
        <f t="shared" si="103"/>
        <v>0</v>
      </c>
    </row>
    <row r="2317" spans="1:8" ht="18" hidden="1" customHeight="1" outlineLevel="1">
      <c r="A2317" s="4" t="s">
        <v>213</v>
      </c>
      <c r="B2317" s="195"/>
      <c r="C2317" s="196">
        <f t="shared" ref="C2317:H2317" si="104">SUMIFS(C$11:C$2305, $A$11:$A$2305, "First American Title Insurance Company")</f>
        <v>952</v>
      </c>
      <c r="D2317" s="196">
        <f t="shared" si="104"/>
        <v>125</v>
      </c>
      <c r="E2317" s="196">
        <f t="shared" si="104"/>
        <v>296</v>
      </c>
      <c r="F2317" s="197">
        <f t="shared" si="104"/>
        <v>7747366.7200000007</v>
      </c>
      <c r="G2317" s="197">
        <f t="shared" si="104"/>
        <v>1603844.3100000003</v>
      </c>
      <c r="H2317" s="197">
        <f t="shared" si="104"/>
        <v>0</v>
      </c>
    </row>
    <row r="2318" spans="1:8" ht="18" hidden="1" customHeight="1" outlineLevel="1">
      <c r="A2318" s="4" t="s">
        <v>214</v>
      </c>
      <c r="B2318" s="195"/>
      <c r="C2318" s="196">
        <f t="shared" ref="C2318:H2318" si="105">SUMIFS(C$11:C$2305, $A$11:$A$2305, "First National Title Insurance Company")</f>
        <v>115</v>
      </c>
      <c r="D2318" s="196">
        <f t="shared" si="105"/>
        <v>29</v>
      </c>
      <c r="E2318" s="196">
        <f t="shared" si="105"/>
        <v>12</v>
      </c>
      <c r="F2318" s="197">
        <f t="shared" si="105"/>
        <v>1349649</v>
      </c>
      <c r="G2318" s="197">
        <f t="shared" si="105"/>
        <v>419318</v>
      </c>
      <c r="H2318" s="197">
        <f t="shared" si="105"/>
        <v>5000</v>
      </c>
    </row>
    <row r="2319" spans="1:8" ht="18" hidden="1" customHeight="1" outlineLevel="1">
      <c r="A2319" s="4" t="s">
        <v>348</v>
      </c>
      <c r="B2319" s="195"/>
      <c r="C2319" s="196">
        <f t="shared" ref="C2319:H2319" si="106">SUMIFS(C$11:C$2305, $A$11:$A$2305, "National InvestorsTitle Insurance Company")</f>
        <v>40</v>
      </c>
      <c r="D2319" s="196">
        <f t="shared" si="106"/>
        <v>10</v>
      </c>
      <c r="E2319" s="196">
        <f t="shared" si="106"/>
        <v>29</v>
      </c>
      <c r="F2319" s="197">
        <f t="shared" si="106"/>
        <v>195083.22</v>
      </c>
      <c r="G2319" s="197">
        <f t="shared" si="106"/>
        <v>22515</v>
      </c>
      <c r="H2319" s="197">
        <f t="shared" si="106"/>
        <v>0</v>
      </c>
    </row>
    <row r="2320" spans="1:8" ht="18" hidden="1" customHeight="1" outlineLevel="1">
      <c r="A2320" s="4" t="s">
        <v>216</v>
      </c>
      <c r="B2320" s="195"/>
      <c r="C2320" s="196">
        <f t="shared" ref="C2320:H2320" si="107">SUMIFS(C$11:C$2305, $A$11:$A$2305, "National Title Insurance of New York, Inc.")</f>
        <v>9</v>
      </c>
      <c r="D2320" s="196">
        <f t="shared" si="107"/>
        <v>7</v>
      </c>
      <c r="E2320" s="196">
        <f t="shared" si="107"/>
        <v>0</v>
      </c>
      <c r="F2320" s="197">
        <f t="shared" si="107"/>
        <v>-29229.519999999997</v>
      </c>
      <c r="G2320" s="197">
        <f t="shared" si="107"/>
        <v>4924</v>
      </c>
      <c r="H2320" s="197">
        <f t="shared" si="107"/>
        <v>0</v>
      </c>
    </row>
    <row r="2321" spans="1:8" ht="18" hidden="1" customHeight="1" outlineLevel="1">
      <c r="A2321" s="4" t="s">
        <v>217</v>
      </c>
      <c r="B2321" s="195"/>
      <c r="C2321" s="196">
        <f t="shared" ref="C2321:H2321" si="108">SUMIFS(C$11:C$2305, $A$11:$A$2305, "North American Title Insurance Company")</f>
        <v>13</v>
      </c>
      <c r="D2321" s="196">
        <f t="shared" si="108"/>
        <v>12</v>
      </c>
      <c r="E2321" s="196">
        <f t="shared" si="108"/>
        <v>1</v>
      </c>
      <c r="F2321" s="197">
        <f t="shared" si="108"/>
        <v>220494.16</v>
      </c>
      <c r="G2321" s="197">
        <f t="shared" si="108"/>
        <v>45825.29</v>
      </c>
      <c r="H2321" s="197">
        <f t="shared" si="108"/>
        <v>795.36</v>
      </c>
    </row>
    <row r="2322" spans="1:8" ht="18" hidden="1" customHeight="1" outlineLevel="1">
      <c r="A2322" s="4" t="s">
        <v>218</v>
      </c>
      <c r="B2322" s="195"/>
      <c r="C2322" s="196">
        <f t="shared" ref="C2322:H2322" si="109">SUMIFS(C$11:C$2305, $A$11:$A$2305, "Old Republic National Title Insurance Company")</f>
        <v>261</v>
      </c>
      <c r="D2322" s="196">
        <f t="shared" si="109"/>
        <v>73</v>
      </c>
      <c r="E2322" s="196">
        <f t="shared" si="109"/>
        <v>0</v>
      </c>
      <c r="F2322" s="197">
        <f t="shared" si="109"/>
        <v>715308</v>
      </c>
      <c r="G2322" s="197">
        <f t="shared" si="109"/>
        <v>981673</v>
      </c>
      <c r="H2322" s="197">
        <f t="shared" si="109"/>
        <v>-122899</v>
      </c>
    </row>
    <row r="2323" spans="1:8" ht="18" hidden="1" customHeight="1" outlineLevel="1">
      <c r="A2323" s="4" t="s">
        <v>219</v>
      </c>
      <c r="B2323" s="195"/>
      <c r="C2323" s="196">
        <f t="shared" ref="C2323:H2323" si="110">SUMIFS(C$11:C$2305, $A$11:$A$2305, "Premier Land Title Insurance Company")</f>
        <v>17</v>
      </c>
      <c r="D2323" s="196">
        <f t="shared" si="110"/>
        <v>0</v>
      </c>
      <c r="E2323" s="196">
        <f t="shared" si="110"/>
        <v>7</v>
      </c>
      <c r="F2323" s="197">
        <f t="shared" si="110"/>
        <v>0</v>
      </c>
      <c r="G2323" s="197">
        <f t="shared" si="110"/>
        <v>9576</v>
      </c>
      <c r="H2323" s="197">
        <f t="shared" si="110"/>
        <v>-4017</v>
      </c>
    </row>
    <row r="2324" spans="1:8" ht="18" hidden="1" customHeight="1" outlineLevel="1">
      <c r="A2324" s="4" t="s">
        <v>220</v>
      </c>
      <c r="B2324" s="195"/>
      <c r="C2324" s="196">
        <f t="shared" ref="C2324:H2324" si="111">SUMIFS(C$11:C$2305, $A$11:$A$2305, "Real Advantage Title Insurance Company")</f>
        <v>0</v>
      </c>
      <c r="D2324" s="196">
        <f t="shared" si="111"/>
        <v>0</v>
      </c>
      <c r="E2324" s="196">
        <f t="shared" si="111"/>
        <v>0</v>
      </c>
      <c r="F2324" s="197">
        <f t="shared" si="111"/>
        <v>0</v>
      </c>
      <c r="G2324" s="197">
        <f t="shared" si="111"/>
        <v>0</v>
      </c>
      <c r="H2324" s="197">
        <f t="shared" si="111"/>
        <v>0</v>
      </c>
    </row>
    <row r="2325" spans="1:8" ht="18" hidden="1" customHeight="1" outlineLevel="1">
      <c r="A2325" s="4" t="s">
        <v>349</v>
      </c>
      <c r="B2325" s="195"/>
      <c r="C2325" s="196">
        <f t="shared" ref="C2325:H2325" si="112">SUMIFS(C$11:C$2305, $A$11:$A$2305, "Sierra Title Insurance Guaranty")</f>
        <v>9</v>
      </c>
      <c r="D2325" s="196">
        <f t="shared" si="112"/>
        <v>0</v>
      </c>
      <c r="E2325" s="196">
        <f t="shared" si="112"/>
        <v>6</v>
      </c>
      <c r="F2325" s="197">
        <f t="shared" si="112"/>
        <v>15000</v>
      </c>
      <c r="G2325" s="197">
        <f t="shared" si="112"/>
        <v>0</v>
      </c>
      <c r="H2325" s="197">
        <f t="shared" si="112"/>
        <v>0</v>
      </c>
    </row>
    <row r="2326" spans="1:8" ht="18" hidden="1" customHeight="1" outlineLevel="1">
      <c r="A2326" s="4" t="s">
        <v>222</v>
      </c>
      <c r="B2326" s="195"/>
      <c r="C2326" s="196">
        <f t="shared" ref="C2326:H2326" si="113">SUMIFS(C$11:C$2305, $A$11:$A$2305, "Stewart Title Guaranty Company")</f>
        <v>200</v>
      </c>
      <c r="D2326" s="196">
        <f t="shared" si="113"/>
        <v>166</v>
      </c>
      <c r="E2326" s="196">
        <f t="shared" si="113"/>
        <v>2</v>
      </c>
      <c r="F2326" s="197">
        <f t="shared" si="113"/>
        <v>4858592</v>
      </c>
      <c r="G2326" s="197">
        <f t="shared" si="113"/>
        <v>1501018</v>
      </c>
      <c r="H2326" s="197">
        <f t="shared" si="113"/>
        <v>1101151</v>
      </c>
    </row>
    <row r="2327" spans="1:8" ht="18" hidden="1" customHeight="1" outlineLevel="1">
      <c r="A2327" s="4" t="s">
        <v>223</v>
      </c>
      <c r="B2327" s="195"/>
      <c r="C2327" s="196">
        <f t="shared" ref="C2327:H2327" si="114">SUMIFS(C$11:C$2305, $A$11:$A$2305, "Title Resources Guaranty Company")</f>
        <v>825</v>
      </c>
      <c r="D2327" s="196">
        <f t="shared" si="114"/>
        <v>273</v>
      </c>
      <c r="E2327" s="196">
        <f t="shared" si="114"/>
        <v>106</v>
      </c>
      <c r="F2327" s="197">
        <f t="shared" si="114"/>
        <v>1429296.8000000003</v>
      </c>
      <c r="G2327" s="197">
        <f t="shared" si="114"/>
        <v>1310912.0100000005</v>
      </c>
      <c r="H2327" s="197">
        <f t="shared" si="114"/>
        <v>-354632.82999999996</v>
      </c>
    </row>
    <row r="2328" spans="1:8" ht="18" hidden="1" customHeight="1" outlineLevel="1">
      <c r="A2328" s="4" t="s">
        <v>224</v>
      </c>
      <c r="B2328" s="195"/>
      <c r="C2328" s="196">
        <f t="shared" ref="C2328:H2328" si="115">SUMIFS(C$11:C$2305, $A$11:$A$2305, "Westcor Land Title Insurance Company")</f>
        <v>76</v>
      </c>
      <c r="D2328" s="196">
        <f t="shared" si="115"/>
        <v>7</v>
      </c>
      <c r="E2328" s="196">
        <f t="shared" si="115"/>
        <v>0</v>
      </c>
      <c r="F2328" s="197">
        <f t="shared" si="115"/>
        <v>35134.11000000003</v>
      </c>
      <c r="G2328" s="197">
        <f t="shared" si="115"/>
        <v>131665.13999999998</v>
      </c>
      <c r="H2328" s="197">
        <f t="shared" si="115"/>
        <v>268288.57999999996</v>
      </c>
    </row>
    <row r="2329" spans="1:8" ht="18" hidden="1" customHeight="1" outlineLevel="1">
      <c r="A2329" s="4" t="s">
        <v>225</v>
      </c>
      <c r="B2329" s="195"/>
      <c r="C2329" s="196">
        <f t="shared" ref="C2329:H2329" si="116">SUMIFS(C$11:C$2305, $A$11:$A$2305, "WFG National Title Insurance Company")</f>
        <v>157</v>
      </c>
      <c r="D2329" s="196">
        <f t="shared" si="116"/>
        <v>140</v>
      </c>
      <c r="E2329" s="196">
        <f t="shared" si="116"/>
        <v>17</v>
      </c>
      <c r="F2329" s="197">
        <f t="shared" si="116"/>
        <v>492272</v>
      </c>
      <c r="G2329" s="197">
        <f t="shared" si="116"/>
        <v>1065162</v>
      </c>
      <c r="H2329" s="197">
        <f t="shared" si="116"/>
        <v>0</v>
      </c>
    </row>
    <row r="2330" spans="1:8" ht="18" customHeight="1" collapsed="1">
      <c r="A2330" s="4"/>
      <c r="B2330" s="208" t="s">
        <v>455</v>
      </c>
      <c r="C2330" s="209">
        <f t="shared" ref="C2330:H2330" si="117">SUM(C2306:C2329)</f>
        <v>4745</v>
      </c>
      <c r="D2330" s="209">
        <f t="shared" si="117"/>
        <v>2785</v>
      </c>
      <c r="E2330" s="209">
        <f t="shared" si="117"/>
        <v>510</v>
      </c>
      <c r="F2330" s="210">
        <f t="shared" si="117"/>
        <v>25922077.419999998</v>
      </c>
      <c r="G2330" s="210">
        <f t="shared" si="117"/>
        <v>13198761.460000003</v>
      </c>
      <c r="H2330" s="211">
        <f t="shared" si="117"/>
        <v>894686.11</v>
      </c>
    </row>
    <row r="2331" spans="1:8" ht="18" customHeight="1"/>
    <row r="2332" spans="1:8" ht="18" customHeight="1"/>
    <row r="2333" spans="1:8" ht="18" customHeight="1"/>
    <row r="2334" spans="1:8" ht="18" customHeight="1"/>
    <row r="2335" spans="1:8" ht="18" customHeight="1"/>
    <row r="2336" spans="1:8" ht="18" customHeight="1"/>
    <row r="2337" ht="18" customHeight="1"/>
    <row r="2338" ht="18" customHeight="1"/>
    <row r="2339" ht="18" customHeight="1"/>
    <row r="2340" ht="18" customHeight="1"/>
    <row r="2341" ht="18" customHeight="1"/>
    <row r="2342" ht="18" customHeight="1"/>
    <row r="2343" ht="18" customHeight="1"/>
    <row r="2344" ht="18" customHeight="1"/>
    <row r="2345" ht="18" customHeight="1"/>
    <row r="2346" ht="18" customHeight="1"/>
    <row r="2347" ht="18" customHeight="1"/>
    <row r="2348" ht="18" customHeight="1"/>
    <row r="2349" ht="18" customHeight="1"/>
    <row r="2350" ht="18" customHeight="1"/>
    <row r="2351" ht="18" customHeight="1"/>
    <row r="2352" ht="18" customHeight="1"/>
    <row r="2353" ht="18" customHeight="1"/>
    <row r="2354" ht="18" customHeight="1"/>
    <row r="2355"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39" fitToHeight="4" orientation="portrait" useFirstPageNumber="1" r:id="rId1"/>
  <headerFooter alignWithMargins="0">
    <oddFooter>&amp;C&amp;P</oddFooter>
  </headerFooter>
  <rowBreaks count="3" manualBreakCount="3">
    <brk id="710" min="1" max="7" man="1"/>
    <brk id="1561" min="1" max="7" man="1"/>
    <brk id="2047" min="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DA53A-550B-4232-800D-C3AE7BBDC8DD}">
  <sheetPr>
    <pageSetUpPr fitToPage="1"/>
  </sheetPr>
  <dimension ref="A1:J2264"/>
  <sheetViews>
    <sheetView showGridLines="0" zoomScaleNormal="100" workbookViewId="0">
      <selection activeCell="B2" sqref="B2:H2"/>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12" bestFit="1" customWidth="1"/>
    <col min="7" max="7" width="11.140625" style="212" customWidth="1"/>
    <col min="8" max="8" width="11.7109375" style="212"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20" t="s">
        <v>333</v>
      </c>
      <c r="C1" s="420"/>
      <c r="D1" s="420"/>
      <c r="E1" s="420"/>
      <c r="F1" s="420"/>
      <c r="G1" s="420"/>
      <c r="H1" s="420"/>
    </row>
    <row r="2" spans="1:8">
      <c r="B2" s="420" t="s">
        <v>334</v>
      </c>
      <c r="C2" s="420"/>
      <c r="D2" s="420"/>
      <c r="E2" s="420"/>
      <c r="F2" s="420"/>
      <c r="G2" s="420"/>
      <c r="H2" s="420"/>
    </row>
    <row r="3" spans="1:8">
      <c r="B3" s="420" t="s">
        <v>332</v>
      </c>
      <c r="C3" s="420"/>
      <c r="D3" s="420"/>
      <c r="E3" s="420"/>
      <c r="F3" s="420"/>
      <c r="G3" s="420"/>
      <c r="H3" s="420"/>
    </row>
    <row r="4" spans="1:8">
      <c r="B4" s="44"/>
      <c r="C4" s="44"/>
      <c r="D4" s="44"/>
      <c r="E4" s="44"/>
      <c r="F4" s="181"/>
      <c r="G4" s="181"/>
      <c r="H4" s="181"/>
    </row>
    <row r="5" spans="1:8">
      <c r="B5" s="44"/>
      <c r="C5" s="44"/>
      <c r="D5" s="44"/>
      <c r="E5" s="44"/>
      <c r="F5" s="181"/>
      <c r="G5" s="181"/>
      <c r="H5" s="181"/>
    </row>
    <row r="6" spans="1:8">
      <c r="B6" s="420" t="s">
        <v>34</v>
      </c>
      <c r="C6" s="420"/>
      <c r="D6" s="420"/>
      <c r="E6" s="420"/>
      <c r="F6" s="420"/>
      <c r="G6" s="420"/>
      <c r="H6" s="420"/>
    </row>
    <row r="7" spans="1:8" ht="15" thickBot="1">
      <c r="B7" s="4"/>
      <c r="C7" s="4"/>
      <c r="D7" s="4"/>
      <c r="E7" s="4"/>
      <c r="F7" s="182"/>
      <c r="G7" s="182"/>
      <c r="H7" s="182"/>
    </row>
    <row r="8" spans="1:8" ht="18" customHeight="1">
      <c r="B8" s="183" t="s">
        <v>335</v>
      </c>
      <c r="C8" s="184" t="s">
        <v>336</v>
      </c>
      <c r="D8" s="184" t="s">
        <v>337</v>
      </c>
      <c r="E8" s="184" t="s">
        <v>337</v>
      </c>
      <c r="F8" s="185" t="s">
        <v>338</v>
      </c>
      <c r="G8" s="185" t="s">
        <v>339</v>
      </c>
      <c r="H8" s="186" t="s">
        <v>340</v>
      </c>
    </row>
    <row r="9" spans="1:8" ht="15.75" customHeight="1" thickBot="1">
      <c r="B9" s="187" t="s">
        <v>341</v>
      </c>
      <c r="C9" s="188" t="s">
        <v>342</v>
      </c>
      <c r="D9" s="188" t="s">
        <v>343</v>
      </c>
      <c r="E9" s="188" t="s">
        <v>344</v>
      </c>
      <c r="F9" s="189" t="s">
        <v>345</v>
      </c>
      <c r="G9" s="189"/>
      <c r="H9" s="190" t="s">
        <v>346</v>
      </c>
    </row>
    <row r="10" spans="1:8">
      <c r="B10" s="191" t="s">
        <v>347</v>
      </c>
      <c r="C10" s="192"/>
      <c r="D10" s="192"/>
      <c r="E10" s="192"/>
      <c r="F10" s="193"/>
      <c r="G10" s="193"/>
      <c r="H10" s="194"/>
    </row>
    <row r="11" spans="1:8" ht="18" hidden="1" customHeight="1" outlineLevel="1">
      <c r="A11" s="4" t="s">
        <v>272</v>
      </c>
      <c r="B11" s="195"/>
      <c r="C11" s="196">
        <v>0</v>
      </c>
      <c r="D11" s="196">
        <v>0</v>
      </c>
      <c r="E11" s="196">
        <v>0</v>
      </c>
      <c r="F11" s="197">
        <v>0</v>
      </c>
      <c r="G11" s="197">
        <v>0</v>
      </c>
      <c r="H11" s="198">
        <v>0</v>
      </c>
    </row>
    <row r="12" spans="1:8" ht="18" hidden="1" customHeight="1" outlineLevel="1">
      <c r="A12" s="4" t="s">
        <v>203</v>
      </c>
      <c r="B12" s="195"/>
      <c r="C12" s="196">
        <v>3</v>
      </c>
      <c r="D12" s="196">
        <v>6</v>
      </c>
      <c r="E12" s="196">
        <v>0</v>
      </c>
      <c r="F12" s="197">
        <v>0</v>
      </c>
      <c r="G12" s="197">
        <v>217490.77</v>
      </c>
      <c r="H12" s="198">
        <v>0</v>
      </c>
    </row>
    <row r="13" spans="1:8" ht="18" hidden="1" customHeight="1" outlineLevel="1">
      <c r="A13" s="4" t="s">
        <v>204</v>
      </c>
      <c r="B13" s="195"/>
      <c r="C13" s="196">
        <v>0</v>
      </c>
      <c r="D13" s="196">
        <v>0</v>
      </c>
      <c r="E13" s="196">
        <v>0</v>
      </c>
      <c r="F13" s="197">
        <v>0</v>
      </c>
      <c r="G13" s="197">
        <v>0</v>
      </c>
      <c r="H13" s="198">
        <v>0</v>
      </c>
    </row>
    <row r="14" spans="1:8" ht="18" hidden="1" customHeight="1" outlineLevel="1">
      <c r="A14" s="4" t="s">
        <v>205</v>
      </c>
      <c r="B14" s="195"/>
      <c r="C14" s="196">
        <v>0</v>
      </c>
      <c r="D14" s="196">
        <v>0</v>
      </c>
      <c r="E14" s="196">
        <v>0</v>
      </c>
      <c r="F14" s="197">
        <v>0</v>
      </c>
      <c r="G14" s="197">
        <v>0</v>
      </c>
      <c r="H14" s="198">
        <v>0</v>
      </c>
    </row>
    <row r="15" spans="1:8" ht="18" hidden="1" customHeight="1" outlineLevel="1">
      <c r="A15" s="4" t="s">
        <v>206</v>
      </c>
      <c r="B15" s="195"/>
      <c r="C15" s="196">
        <v>0</v>
      </c>
      <c r="D15" s="196">
        <v>0</v>
      </c>
      <c r="E15" s="196">
        <v>0</v>
      </c>
      <c r="F15" s="197">
        <v>0</v>
      </c>
      <c r="G15" s="197">
        <v>0</v>
      </c>
      <c r="H15" s="198">
        <v>0</v>
      </c>
    </row>
    <row r="16" spans="1:8" ht="18" hidden="1" customHeight="1" outlineLevel="1">
      <c r="A16" s="4" t="s">
        <v>207</v>
      </c>
      <c r="B16" s="195"/>
      <c r="C16" s="196">
        <v>0</v>
      </c>
      <c r="D16" s="196">
        <v>0</v>
      </c>
      <c r="E16" s="196">
        <v>0</v>
      </c>
      <c r="F16" s="197">
        <v>0</v>
      </c>
      <c r="G16" s="197">
        <v>0</v>
      </c>
      <c r="H16" s="198">
        <v>0</v>
      </c>
    </row>
    <row r="17" spans="1:8" ht="18" hidden="1" customHeight="1" outlineLevel="1">
      <c r="A17" s="4" t="s">
        <v>208</v>
      </c>
      <c r="B17" s="195"/>
      <c r="C17" s="196">
        <v>11</v>
      </c>
      <c r="D17" s="196">
        <v>13</v>
      </c>
      <c r="E17" s="196">
        <v>0</v>
      </c>
      <c r="F17" s="197">
        <v>1044000</v>
      </c>
      <c r="G17" s="197">
        <v>289705.5</v>
      </c>
      <c r="H17" s="198">
        <v>0</v>
      </c>
    </row>
    <row r="18" spans="1:8" ht="18" hidden="1" customHeight="1" outlineLevel="1">
      <c r="A18" s="4" t="s">
        <v>209</v>
      </c>
      <c r="B18" s="195"/>
      <c r="C18" s="196">
        <v>3</v>
      </c>
      <c r="D18" s="196">
        <v>0</v>
      </c>
      <c r="E18" s="196">
        <v>0</v>
      </c>
      <c r="F18" s="197">
        <v>0</v>
      </c>
      <c r="G18" s="197">
        <v>0</v>
      </c>
      <c r="H18" s="198">
        <v>0</v>
      </c>
    </row>
    <row r="19" spans="1:8" ht="18" hidden="1" customHeight="1" outlineLevel="1">
      <c r="A19" s="4" t="s">
        <v>211</v>
      </c>
      <c r="B19" s="195"/>
      <c r="C19" s="196">
        <v>10</v>
      </c>
      <c r="D19" s="196">
        <v>24</v>
      </c>
      <c r="E19" s="196">
        <v>0</v>
      </c>
      <c r="F19" s="197">
        <v>282991</v>
      </c>
      <c r="G19" s="197">
        <v>118500</v>
      </c>
      <c r="H19" s="198">
        <v>0</v>
      </c>
    </row>
    <row r="20" spans="1:8" ht="18" hidden="1" customHeight="1" outlineLevel="1">
      <c r="A20" s="4" t="s">
        <v>212</v>
      </c>
      <c r="B20" s="195"/>
      <c r="C20" s="196">
        <v>2</v>
      </c>
      <c r="D20" s="196">
        <v>0</v>
      </c>
      <c r="E20" s="196">
        <v>0</v>
      </c>
      <c r="F20" s="197">
        <v>0</v>
      </c>
      <c r="G20" s="197">
        <v>-6918</v>
      </c>
      <c r="H20" s="198">
        <v>0</v>
      </c>
    </row>
    <row r="21" spans="1:8" ht="18" hidden="1" customHeight="1" outlineLevel="1">
      <c r="A21" s="4" t="s">
        <v>213</v>
      </c>
      <c r="B21" s="195"/>
      <c r="C21" s="196">
        <v>2</v>
      </c>
      <c r="D21" s="196">
        <v>0</v>
      </c>
      <c r="E21" s="196">
        <v>0</v>
      </c>
      <c r="F21" s="197">
        <v>-148</v>
      </c>
      <c r="G21" s="197">
        <v>3655</v>
      </c>
      <c r="H21" s="198">
        <v>0</v>
      </c>
    </row>
    <row r="22" spans="1:8" ht="18" hidden="1" customHeight="1" outlineLevel="1">
      <c r="A22" s="4" t="s">
        <v>214</v>
      </c>
      <c r="B22" s="195"/>
      <c r="C22" s="196">
        <v>5</v>
      </c>
      <c r="D22" s="196">
        <v>2</v>
      </c>
      <c r="E22" s="196">
        <v>1</v>
      </c>
      <c r="F22" s="197">
        <v>126841</v>
      </c>
      <c r="G22" s="197">
        <v>120885</v>
      </c>
      <c r="H22" s="198">
        <v>0</v>
      </c>
    </row>
    <row r="23" spans="1:8" ht="18" hidden="1" customHeight="1" outlineLevel="1">
      <c r="A23" s="4" t="s">
        <v>215</v>
      </c>
      <c r="B23" s="195"/>
      <c r="C23" s="196">
        <v>1</v>
      </c>
      <c r="D23" s="196">
        <v>1</v>
      </c>
      <c r="E23" s="196">
        <v>0</v>
      </c>
      <c r="F23" s="197">
        <v>8580</v>
      </c>
      <c r="G23" s="197">
        <v>6420</v>
      </c>
      <c r="H23" s="198">
        <v>0</v>
      </c>
    </row>
    <row r="24" spans="1:8" ht="18" hidden="1" customHeight="1" outlineLevel="1">
      <c r="A24" s="4" t="s">
        <v>216</v>
      </c>
      <c r="B24" s="195"/>
      <c r="C24" s="196">
        <v>0</v>
      </c>
      <c r="D24" s="196">
        <v>0</v>
      </c>
      <c r="E24" s="196">
        <v>0</v>
      </c>
      <c r="F24" s="197">
        <v>0</v>
      </c>
      <c r="G24" s="197">
        <v>0</v>
      </c>
      <c r="H24" s="198">
        <v>0</v>
      </c>
    </row>
    <row r="25" spans="1:8" ht="18" hidden="1" customHeight="1" outlineLevel="1">
      <c r="A25" s="4" t="s">
        <v>217</v>
      </c>
      <c r="B25" s="195"/>
      <c r="C25" s="196">
        <v>0</v>
      </c>
      <c r="D25" s="196">
        <v>0</v>
      </c>
      <c r="E25" s="196">
        <v>0</v>
      </c>
      <c r="F25" s="197">
        <v>0</v>
      </c>
      <c r="G25" s="197">
        <v>0</v>
      </c>
      <c r="H25" s="198">
        <v>0</v>
      </c>
    </row>
    <row r="26" spans="1:8" ht="18" hidden="1" customHeight="1" outlineLevel="1">
      <c r="A26" s="4" t="s">
        <v>218</v>
      </c>
      <c r="B26" s="195"/>
      <c r="C26" s="196">
        <v>2</v>
      </c>
      <c r="D26" s="196">
        <v>2</v>
      </c>
      <c r="E26" s="196">
        <v>0</v>
      </c>
      <c r="F26" s="197">
        <v>-5000</v>
      </c>
      <c r="G26" s="197">
        <v>-3990</v>
      </c>
      <c r="H26" s="198">
        <v>0</v>
      </c>
    </row>
    <row r="27" spans="1:8" ht="18" hidden="1" customHeight="1" outlineLevel="1">
      <c r="A27" s="4" t="s">
        <v>219</v>
      </c>
      <c r="B27" s="195"/>
      <c r="C27" s="196">
        <v>0</v>
      </c>
      <c r="D27" s="196">
        <v>0</v>
      </c>
      <c r="E27" s="196">
        <v>0</v>
      </c>
      <c r="F27" s="197">
        <v>0</v>
      </c>
      <c r="G27" s="197">
        <v>0</v>
      </c>
      <c r="H27" s="198">
        <v>0</v>
      </c>
    </row>
    <row r="28" spans="1:8" ht="18" hidden="1" customHeight="1" outlineLevel="1">
      <c r="A28" s="4" t="s">
        <v>220</v>
      </c>
      <c r="B28" s="195"/>
      <c r="C28" s="196">
        <v>0</v>
      </c>
      <c r="D28" s="196">
        <v>0</v>
      </c>
      <c r="E28" s="196">
        <v>0</v>
      </c>
      <c r="F28" s="197">
        <v>0</v>
      </c>
      <c r="G28" s="197">
        <v>0</v>
      </c>
      <c r="H28" s="198">
        <v>0</v>
      </c>
    </row>
    <row r="29" spans="1:8" ht="18" hidden="1" customHeight="1" outlineLevel="1">
      <c r="A29" s="4" t="s">
        <v>349</v>
      </c>
      <c r="B29" s="195"/>
      <c r="C29" s="196">
        <v>0</v>
      </c>
      <c r="D29" s="196">
        <v>0</v>
      </c>
      <c r="E29" s="196">
        <v>0</v>
      </c>
      <c r="F29" s="197">
        <v>0</v>
      </c>
      <c r="G29" s="197">
        <v>0</v>
      </c>
      <c r="H29" s="198">
        <v>0</v>
      </c>
    </row>
    <row r="30" spans="1:8" ht="18" hidden="1" customHeight="1" outlineLevel="1">
      <c r="A30" s="4" t="s">
        <v>222</v>
      </c>
      <c r="B30" s="195"/>
      <c r="C30" s="196">
        <v>10</v>
      </c>
      <c r="D30" s="196">
        <v>4</v>
      </c>
      <c r="E30" s="196">
        <v>0</v>
      </c>
      <c r="F30" s="197">
        <v>522417</v>
      </c>
      <c r="G30" s="197">
        <v>240174</v>
      </c>
      <c r="H30" s="198">
        <v>-6500</v>
      </c>
    </row>
    <row r="31" spans="1:8" ht="18" hidden="1" customHeight="1" outlineLevel="1">
      <c r="A31" s="4" t="s">
        <v>223</v>
      </c>
      <c r="B31" s="195"/>
      <c r="C31" s="196">
        <v>15</v>
      </c>
      <c r="D31" s="196">
        <v>1</v>
      </c>
      <c r="E31" s="196">
        <v>11</v>
      </c>
      <c r="F31" s="197">
        <v>4000</v>
      </c>
      <c r="G31" s="197">
        <v>536</v>
      </c>
      <c r="H31" s="198">
        <v>0</v>
      </c>
    </row>
    <row r="32" spans="1:8" ht="18" hidden="1" customHeight="1" outlineLevel="1">
      <c r="A32" s="4" t="s">
        <v>224</v>
      </c>
      <c r="B32" s="195"/>
      <c r="C32" s="196">
        <v>0</v>
      </c>
      <c r="D32" s="196">
        <v>0</v>
      </c>
      <c r="E32" s="196">
        <v>0</v>
      </c>
      <c r="F32" s="197">
        <v>0</v>
      </c>
      <c r="G32" s="197">
        <v>0</v>
      </c>
      <c r="H32" s="198">
        <v>0</v>
      </c>
    </row>
    <row r="33" spans="1:8" ht="18" hidden="1" customHeight="1" outlineLevel="1">
      <c r="A33" s="4" t="s">
        <v>225</v>
      </c>
      <c r="B33" s="195"/>
      <c r="C33" s="196">
        <v>19</v>
      </c>
      <c r="D33" s="196">
        <v>16</v>
      </c>
      <c r="E33" s="196">
        <v>3</v>
      </c>
      <c r="F33" s="197">
        <v>1543892</v>
      </c>
      <c r="G33" s="197">
        <v>261313</v>
      </c>
      <c r="H33" s="198">
        <v>0</v>
      </c>
    </row>
    <row r="34" spans="1:8" ht="18" customHeight="1" collapsed="1">
      <c r="A34" s="4"/>
      <c r="B34" s="195" t="s">
        <v>350</v>
      </c>
      <c r="C34" s="199">
        <f t="shared" ref="C34:H34" si="0">SUM(C11:C33)</f>
        <v>83</v>
      </c>
      <c r="D34" s="199">
        <f t="shared" si="0"/>
        <v>69</v>
      </c>
      <c r="E34" s="199">
        <f t="shared" si="0"/>
        <v>15</v>
      </c>
      <c r="F34" s="200">
        <f t="shared" si="0"/>
        <v>3527573</v>
      </c>
      <c r="G34" s="200">
        <f t="shared" si="0"/>
        <v>1247771.27</v>
      </c>
      <c r="H34" s="201">
        <f t="shared" si="0"/>
        <v>-6500</v>
      </c>
    </row>
    <row r="35" spans="1:8" ht="18" hidden="1" customHeight="1" outlineLevel="1">
      <c r="A35" s="4" t="s">
        <v>272</v>
      </c>
      <c r="B35" s="195"/>
      <c r="C35" s="196">
        <v>0</v>
      </c>
      <c r="D35" s="196">
        <v>0</v>
      </c>
      <c r="E35" s="196">
        <v>0</v>
      </c>
      <c r="F35" s="197">
        <v>0</v>
      </c>
      <c r="G35" s="197">
        <v>0</v>
      </c>
      <c r="H35" s="198">
        <v>0</v>
      </c>
    </row>
    <row r="36" spans="1:8" ht="18" hidden="1" customHeight="1" outlineLevel="1">
      <c r="A36" s="4" t="s">
        <v>203</v>
      </c>
      <c r="B36" s="195"/>
      <c r="C36" s="196">
        <v>1</v>
      </c>
      <c r="D36" s="196">
        <v>6</v>
      </c>
      <c r="E36" s="196">
        <v>0</v>
      </c>
      <c r="F36" s="197">
        <v>-6791</v>
      </c>
      <c r="G36" s="197">
        <v>93750.92</v>
      </c>
      <c r="H36" s="198">
        <v>0</v>
      </c>
    </row>
    <row r="37" spans="1:8" ht="18" hidden="1" customHeight="1" outlineLevel="1">
      <c r="A37" s="4" t="s">
        <v>204</v>
      </c>
      <c r="B37" s="195"/>
      <c r="C37" s="196">
        <v>1</v>
      </c>
      <c r="D37" s="196">
        <v>2</v>
      </c>
      <c r="E37" s="196">
        <v>0</v>
      </c>
      <c r="F37" s="197">
        <v>35392.36</v>
      </c>
      <c r="G37" s="197">
        <v>10831.96</v>
      </c>
      <c r="H37" s="198">
        <v>0</v>
      </c>
    </row>
    <row r="38" spans="1:8" ht="18" hidden="1" customHeight="1" outlineLevel="1">
      <c r="A38" s="4" t="s">
        <v>205</v>
      </c>
      <c r="B38" s="195"/>
      <c r="C38" s="196">
        <v>0</v>
      </c>
      <c r="D38" s="196">
        <v>0</v>
      </c>
      <c r="E38" s="196">
        <v>0</v>
      </c>
      <c r="F38" s="197">
        <v>0</v>
      </c>
      <c r="G38" s="197">
        <v>0</v>
      </c>
      <c r="H38" s="198">
        <v>0</v>
      </c>
    </row>
    <row r="39" spans="1:8" ht="18" hidden="1" customHeight="1" outlineLevel="1">
      <c r="A39" s="4" t="s">
        <v>206</v>
      </c>
      <c r="B39" s="195"/>
      <c r="C39" s="196">
        <v>0</v>
      </c>
      <c r="D39" s="196">
        <v>0</v>
      </c>
      <c r="E39" s="196">
        <v>0</v>
      </c>
      <c r="F39" s="197">
        <v>0</v>
      </c>
      <c r="G39" s="197">
        <v>0</v>
      </c>
      <c r="H39" s="198">
        <v>0</v>
      </c>
    </row>
    <row r="40" spans="1:8" ht="18" hidden="1" customHeight="1" outlineLevel="1">
      <c r="A40" s="4" t="s">
        <v>207</v>
      </c>
      <c r="B40" s="195"/>
      <c r="C40" s="196">
        <v>0</v>
      </c>
      <c r="D40" s="196">
        <v>0</v>
      </c>
      <c r="E40" s="196">
        <v>0</v>
      </c>
      <c r="F40" s="197">
        <v>0</v>
      </c>
      <c r="G40" s="197">
        <v>0</v>
      </c>
      <c r="H40" s="198">
        <v>0</v>
      </c>
    </row>
    <row r="41" spans="1:8" ht="18" hidden="1" customHeight="1" outlineLevel="1">
      <c r="A41" s="4" t="s">
        <v>208</v>
      </c>
      <c r="B41" s="195"/>
      <c r="C41" s="196">
        <v>5</v>
      </c>
      <c r="D41" s="196">
        <v>10</v>
      </c>
      <c r="E41" s="196">
        <v>0</v>
      </c>
      <c r="F41" s="197">
        <v>417242.6</v>
      </c>
      <c r="G41" s="197">
        <v>134887.43</v>
      </c>
      <c r="H41" s="198">
        <v>0</v>
      </c>
    </row>
    <row r="42" spans="1:8" ht="18" hidden="1" customHeight="1" outlineLevel="1">
      <c r="A42" s="4" t="s">
        <v>209</v>
      </c>
      <c r="B42" s="195"/>
      <c r="C42" s="196">
        <v>1</v>
      </c>
      <c r="D42" s="196">
        <v>4</v>
      </c>
      <c r="E42" s="196">
        <v>0</v>
      </c>
      <c r="F42" s="197">
        <v>10000</v>
      </c>
      <c r="G42" s="197">
        <v>17844.66</v>
      </c>
      <c r="H42" s="198">
        <v>0</v>
      </c>
    </row>
    <row r="43" spans="1:8" ht="18" hidden="1" customHeight="1" outlineLevel="1">
      <c r="A43" s="4" t="s">
        <v>211</v>
      </c>
      <c r="B43" s="195"/>
      <c r="C43" s="196">
        <v>4</v>
      </c>
      <c r="D43" s="196">
        <v>14</v>
      </c>
      <c r="E43" s="196">
        <v>0</v>
      </c>
      <c r="F43" s="197">
        <v>753193</v>
      </c>
      <c r="G43" s="197">
        <v>122040</v>
      </c>
      <c r="H43" s="198">
        <v>0</v>
      </c>
    </row>
    <row r="44" spans="1:8" ht="18" hidden="1" customHeight="1" outlineLevel="1">
      <c r="A44" s="4" t="s">
        <v>212</v>
      </c>
      <c r="B44" s="195"/>
      <c r="C44" s="196">
        <v>3</v>
      </c>
      <c r="D44" s="196">
        <v>1</v>
      </c>
      <c r="E44" s="196">
        <v>1</v>
      </c>
      <c r="F44" s="197">
        <v>79200</v>
      </c>
      <c r="G44" s="197">
        <v>51626.18</v>
      </c>
      <c r="H44" s="198">
        <v>0</v>
      </c>
    </row>
    <row r="45" spans="1:8" ht="18" hidden="1" customHeight="1" outlineLevel="1">
      <c r="A45" s="4" t="s">
        <v>213</v>
      </c>
      <c r="B45" s="195"/>
      <c r="C45" s="196">
        <v>0</v>
      </c>
      <c r="D45" s="196">
        <v>0</v>
      </c>
      <c r="E45" s="196">
        <v>0</v>
      </c>
      <c r="F45" s="197">
        <v>50000</v>
      </c>
      <c r="G45" s="197">
        <v>108500</v>
      </c>
      <c r="H45" s="198">
        <v>0</v>
      </c>
    </row>
    <row r="46" spans="1:8" ht="18" hidden="1" customHeight="1" outlineLevel="1">
      <c r="A46" s="4" t="s">
        <v>214</v>
      </c>
      <c r="B46" s="195"/>
      <c r="C46" s="196">
        <v>0</v>
      </c>
      <c r="D46" s="196">
        <v>1</v>
      </c>
      <c r="E46" s="196">
        <v>0</v>
      </c>
      <c r="F46" s="197">
        <v>848</v>
      </c>
      <c r="G46" s="197">
        <v>9512</v>
      </c>
      <c r="H46" s="198">
        <v>0</v>
      </c>
    </row>
    <row r="47" spans="1:8" ht="18" hidden="1" customHeight="1" outlineLevel="1">
      <c r="A47" s="4" t="s">
        <v>215</v>
      </c>
      <c r="B47" s="195"/>
      <c r="C47" s="196">
        <v>0</v>
      </c>
      <c r="D47" s="196">
        <v>0</v>
      </c>
      <c r="E47" s="196">
        <v>0</v>
      </c>
      <c r="F47" s="197">
        <v>0</v>
      </c>
      <c r="G47" s="197">
        <v>0</v>
      </c>
      <c r="H47" s="198">
        <v>0</v>
      </c>
    </row>
    <row r="48" spans="1:8" ht="18" hidden="1" customHeight="1" outlineLevel="1">
      <c r="A48" s="4" t="s">
        <v>216</v>
      </c>
      <c r="B48" s="195"/>
      <c r="C48" s="196">
        <v>0</v>
      </c>
      <c r="D48" s="196">
        <v>0</v>
      </c>
      <c r="E48" s="196">
        <v>0</v>
      </c>
      <c r="F48" s="197">
        <v>0</v>
      </c>
      <c r="G48" s="197">
        <v>0</v>
      </c>
      <c r="H48" s="198">
        <v>0</v>
      </c>
    </row>
    <row r="49" spans="1:8" ht="18" hidden="1" customHeight="1" outlineLevel="1">
      <c r="A49" s="4" t="s">
        <v>217</v>
      </c>
      <c r="B49" s="195"/>
      <c r="C49" s="196">
        <v>0</v>
      </c>
      <c r="D49" s="196">
        <v>0</v>
      </c>
      <c r="E49" s="196">
        <v>0</v>
      </c>
      <c r="F49" s="197">
        <v>0</v>
      </c>
      <c r="G49" s="197">
        <v>0</v>
      </c>
      <c r="H49" s="198">
        <v>0</v>
      </c>
    </row>
    <row r="50" spans="1:8" ht="18" hidden="1" customHeight="1" outlineLevel="1">
      <c r="A50" s="4" t="s">
        <v>218</v>
      </c>
      <c r="B50" s="195"/>
      <c r="C50" s="196">
        <v>2</v>
      </c>
      <c r="D50" s="196">
        <v>2</v>
      </c>
      <c r="E50" s="196">
        <v>0</v>
      </c>
      <c r="F50" s="197">
        <v>300000</v>
      </c>
      <c r="G50" s="197">
        <v>30000</v>
      </c>
      <c r="H50" s="198">
        <v>0</v>
      </c>
    </row>
    <row r="51" spans="1:8" ht="18" hidden="1" customHeight="1" outlineLevel="1">
      <c r="A51" s="4" t="s">
        <v>219</v>
      </c>
      <c r="B51" s="195"/>
      <c r="C51" s="196">
        <v>0</v>
      </c>
      <c r="D51" s="196">
        <v>0</v>
      </c>
      <c r="E51" s="196">
        <v>0</v>
      </c>
      <c r="F51" s="197">
        <v>0</v>
      </c>
      <c r="G51" s="197">
        <v>0</v>
      </c>
      <c r="H51" s="198">
        <v>0</v>
      </c>
    </row>
    <row r="52" spans="1:8" ht="18" hidden="1" customHeight="1" outlineLevel="1">
      <c r="A52" s="4" t="s">
        <v>220</v>
      </c>
      <c r="B52" s="195"/>
      <c r="C52" s="196"/>
      <c r="D52" s="196"/>
      <c r="E52" s="196"/>
      <c r="F52" s="197"/>
      <c r="G52" s="197"/>
      <c r="H52" s="198"/>
    </row>
    <row r="53" spans="1:8" ht="18" hidden="1" customHeight="1" outlineLevel="1">
      <c r="A53" s="4" t="s">
        <v>349</v>
      </c>
      <c r="B53" s="195"/>
      <c r="C53" s="196">
        <v>1</v>
      </c>
      <c r="D53" s="196">
        <v>0</v>
      </c>
      <c r="E53" s="196">
        <v>0</v>
      </c>
      <c r="F53" s="197">
        <v>25000</v>
      </c>
      <c r="G53" s="197">
        <v>0</v>
      </c>
      <c r="H53" s="198">
        <v>0</v>
      </c>
    </row>
    <row r="54" spans="1:8" ht="18" hidden="1" customHeight="1" outlineLevel="1">
      <c r="A54" s="4" t="s">
        <v>222</v>
      </c>
      <c r="B54" s="195"/>
      <c r="C54" s="196">
        <v>1</v>
      </c>
      <c r="D54" s="196">
        <v>0</v>
      </c>
      <c r="E54" s="196">
        <v>0</v>
      </c>
      <c r="F54" s="197">
        <v>103974</v>
      </c>
      <c r="G54" s="197">
        <v>50828</v>
      </c>
      <c r="H54" s="198">
        <v>0</v>
      </c>
    </row>
    <row r="55" spans="1:8" ht="18" hidden="1" customHeight="1" outlineLevel="1">
      <c r="A55" s="4" t="s">
        <v>223</v>
      </c>
      <c r="B55" s="195"/>
      <c r="C55" s="196">
        <v>0</v>
      </c>
      <c r="D55" s="196">
        <v>1</v>
      </c>
      <c r="E55" s="196">
        <v>0</v>
      </c>
      <c r="F55" s="197">
        <v>-1500</v>
      </c>
      <c r="G55" s="197">
        <v>1527</v>
      </c>
      <c r="H55" s="198">
        <v>0</v>
      </c>
    </row>
    <row r="56" spans="1:8" ht="18" hidden="1" customHeight="1" outlineLevel="1">
      <c r="A56" s="4" t="s">
        <v>224</v>
      </c>
      <c r="B56" s="195"/>
      <c r="C56" s="196">
        <v>0</v>
      </c>
      <c r="D56" s="196">
        <v>0</v>
      </c>
      <c r="E56" s="196">
        <v>0</v>
      </c>
      <c r="F56" s="197">
        <v>0</v>
      </c>
      <c r="G56" s="197">
        <v>32304.959999999999</v>
      </c>
      <c r="H56" s="198">
        <v>0</v>
      </c>
    </row>
    <row r="57" spans="1:8" ht="18" hidden="1" customHeight="1" outlineLevel="1">
      <c r="A57" s="4" t="s">
        <v>225</v>
      </c>
      <c r="B57" s="195"/>
      <c r="C57" s="196">
        <v>2</v>
      </c>
      <c r="D57" s="196">
        <v>2</v>
      </c>
      <c r="E57" s="196">
        <v>0</v>
      </c>
      <c r="F57" s="197">
        <v>28953</v>
      </c>
      <c r="G57" s="197">
        <v>21046</v>
      </c>
      <c r="H57" s="198">
        <v>0</v>
      </c>
    </row>
    <row r="58" spans="1:8" ht="18" customHeight="1" collapsed="1">
      <c r="A58" s="4"/>
      <c r="B58" s="195" t="s">
        <v>351</v>
      </c>
      <c r="C58" s="199">
        <f t="shared" ref="C58:H58" si="1">SUM(C35:C57)</f>
        <v>21</v>
      </c>
      <c r="D58" s="199">
        <f t="shared" si="1"/>
        <v>43</v>
      </c>
      <c r="E58" s="199">
        <f t="shared" si="1"/>
        <v>1</v>
      </c>
      <c r="F58" s="200">
        <f t="shared" si="1"/>
        <v>1795511.96</v>
      </c>
      <c r="G58" s="200">
        <f t="shared" si="1"/>
        <v>684699.10999999987</v>
      </c>
      <c r="H58" s="201">
        <f t="shared" si="1"/>
        <v>0</v>
      </c>
    </row>
    <row r="59" spans="1:8" ht="18" hidden="1" customHeight="1" outlineLevel="1">
      <c r="A59" s="4" t="s">
        <v>272</v>
      </c>
      <c r="B59" s="195"/>
      <c r="C59" s="196">
        <v>0</v>
      </c>
      <c r="D59" s="196">
        <v>0</v>
      </c>
      <c r="E59" s="196">
        <v>0</v>
      </c>
      <c r="F59" s="197">
        <v>0</v>
      </c>
      <c r="G59" s="197">
        <v>0</v>
      </c>
      <c r="H59" s="198">
        <v>0</v>
      </c>
    </row>
    <row r="60" spans="1:8" ht="18" hidden="1" customHeight="1" outlineLevel="1">
      <c r="A60" s="4" t="s">
        <v>203</v>
      </c>
      <c r="B60" s="195"/>
      <c r="C60" s="196">
        <v>5</v>
      </c>
      <c r="D60" s="196">
        <v>5</v>
      </c>
      <c r="E60" s="196">
        <v>0</v>
      </c>
      <c r="F60" s="197">
        <v>0</v>
      </c>
      <c r="G60" s="197">
        <v>38350.5</v>
      </c>
      <c r="H60" s="198">
        <v>0</v>
      </c>
    </row>
    <row r="61" spans="1:8" ht="18" hidden="1" customHeight="1" outlineLevel="1">
      <c r="A61" s="4" t="s">
        <v>204</v>
      </c>
      <c r="B61" s="195"/>
      <c r="C61" s="196">
        <v>17</v>
      </c>
      <c r="D61" s="196">
        <v>3</v>
      </c>
      <c r="E61" s="196">
        <v>0</v>
      </c>
      <c r="F61" s="197">
        <v>82800.66</v>
      </c>
      <c r="G61" s="197">
        <v>34717.589999999997</v>
      </c>
      <c r="H61" s="198">
        <v>0</v>
      </c>
    </row>
    <row r="62" spans="1:8" ht="18" hidden="1" customHeight="1" outlineLevel="1">
      <c r="A62" s="4" t="s">
        <v>205</v>
      </c>
      <c r="B62" s="195"/>
      <c r="C62" s="196">
        <v>0</v>
      </c>
      <c r="D62" s="196">
        <v>0</v>
      </c>
      <c r="E62" s="196">
        <v>0</v>
      </c>
      <c r="F62" s="197">
        <v>0</v>
      </c>
      <c r="G62" s="197">
        <v>0</v>
      </c>
      <c r="H62" s="198">
        <v>0</v>
      </c>
    </row>
    <row r="63" spans="1:8" ht="18" hidden="1" customHeight="1" outlineLevel="1">
      <c r="A63" s="4" t="s">
        <v>206</v>
      </c>
      <c r="B63" s="195"/>
      <c r="C63" s="196">
        <v>0</v>
      </c>
      <c r="D63" s="196">
        <v>0</v>
      </c>
      <c r="E63" s="196">
        <v>0</v>
      </c>
      <c r="F63" s="197">
        <v>0</v>
      </c>
      <c r="G63" s="197">
        <v>0</v>
      </c>
      <c r="H63" s="198">
        <v>0</v>
      </c>
    </row>
    <row r="64" spans="1:8" ht="18" hidden="1" customHeight="1" outlineLevel="1">
      <c r="A64" s="4" t="s">
        <v>207</v>
      </c>
      <c r="B64" s="195"/>
      <c r="C64" s="196">
        <v>0</v>
      </c>
      <c r="D64" s="196">
        <v>0</v>
      </c>
      <c r="E64" s="196">
        <v>0</v>
      </c>
      <c r="F64" s="197">
        <v>0</v>
      </c>
      <c r="G64" s="197">
        <v>0</v>
      </c>
      <c r="H64" s="198">
        <v>0</v>
      </c>
    </row>
    <row r="65" spans="1:8" ht="18" hidden="1" customHeight="1" outlineLevel="1">
      <c r="A65" s="4" t="s">
        <v>208</v>
      </c>
      <c r="B65" s="195"/>
      <c r="C65" s="196">
        <v>10</v>
      </c>
      <c r="D65" s="196">
        <v>14</v>
      </c>
      <c r="E65" s="196">
        <v>0</v>
      </c>
      <c r="F65" s="197">
        <v>70805</v>
      </c>
      <c r="G65" s="197">
        <v>458492.9</v>
      </c>
      <c r="H65" s="198">
        <v>0</v>
      </c>
    </row>
    <row r="66" spans="1:8" ht="18" hidden="1" customHeight="1" outlineLevel="1">
      <c r="A66" s="4" t="s">
        <v>209</v>
      </c>
      <c r="B66" s="195"/>
      <c r="C66" s="196">
        <v>2</v>
      </c>
      <c r="D66" s="196">
        <v>8</v>
      </c>
      <c r="E66" s="196">
        <v>0</v>
      </c>
      <c r="F66" s="197">
        <v>550000</v>
      </c>
      <c r="G66" s="197">
        <v>100628.64</v>
      </c>
      <c r="H66" s="198">
        <v>0</v>
      </c>
    </row>
    <row r="67" spans="1:8" ht="18" hidden="1" customHeight="1" outlineLevel="1">
      <c r="A67" s="4" t="s">
        <v>211</v>
      </c>
      <c r="B67" s="195"/>
      <c r="C67" s="196">
        <v>10</v>
      </c>
      <c r="D67" s="196">
        <v>24</v>
      </c>
      <c r="E67" s="196">
        <v>0</v>
      </c>
      <c r="F67" s="197">
        <v>471264</v>
      </c>
      <c r="G67" s="197">
        <v>1108090</v>
      </c>
      <c r="H67" s="198">
        <v>0</v>
      </c>
    </row>
    <row r="68" spans="1:8" ht="18" hidden="1" customHeight="1" outlineLevel="1">
      <c r="A68" s="4" t="s">
        <v>212</v>
      </c>
      <c r="B68" s="195"/>
      <c r="C68" s="196">
        <v>0</v>
      </c>
      <c r="D68" s="196">
        <v>0</v>
      </c>
      <c r="E68" s="196">
        <v>0</v>
      </c>
      <c r="F68" s="197">
        <v>0</v>
      </c>
      <c r="G68" s="197">
        <v>0</v>
      </c>
      <c r="H68" s="198">
        <v>0</v>
      </c>
    </row>
    <row r="69" spans="1:8" ht="18" hidden="1" customHeight="1" outlineLevel="1">
      <c r="A69" s="4" t="s">
        <v>213</v>
      </c>
      <c r="B69" s="195"/>
      <c r="C69" s="196">
        <v>8</v>
      </c>
      <c r="D69" s="196">
        <v>0</v>
      </c>
      <c r="E69" s="196">
        <v>0</v>
      </c>
      <c r="F69" s="197">
        <v>0</v>
      </c>
      <c r="G69" s="197">
        <v>44100</v>
      </c>
      <c r="H69" s="198">
        <v>0</v>
      </c>
    </row>
    <row r="70" spans="1:8" ht="18" hidden="1" customHeight="1" outlineLevel="1">
      <c r="A70" s="4" t="s">
        <v>214</v>
      </c>
      <c r="B70" s="195"/>
      <c r="C70" s="196">
        <v>1</v>
      </c>
      <c r="D70" s="196">
        <v>1</v>
      </c>
      <c r="E70" s="196">
        <v>0</v>
      </c>
      <c r="F70" s="197">
        <v>91922</v>
      </c>
      <c r="G70" s="197">
        <v>0</v>
      </c>
      <c r="H70" s="198">
        <v>0</v>
      </c>
    </row>
    <row r="71" spans="1:8" ht="18" hidden="1" customHeight="1" outlineLevel="1">
      <c r="A71" s="4" t="s">
        <v>215</v>
      </c>
      <c r="B71" s="195"/>
      <c r="C71" s="196">
        <v>0</v>
      </c>
      <c r="D71" s="196">
        <v>0</v>
      </c>
      <c r="E71" s="196">
        <v>0</v>
      </c>
      <c r="F71" s="197">
        <v>0</v>
      </c>
      <c r="G71" s="197">
        <v>0</v>
      </c>
      <c r="H71" s="198">
        <v>0</v>
      </c>
    </row>
    <row r="72" spans="1:8" ht="18" hidden="1" customHeight="1" outlineLevel="1">
      <c r="A72" s="4" t="s">
        <v>216</v>
      </c>
      <c r="B72" s="195"/>
      <c r="C72" s="196">
        <v>0</v>
      </c>
      <c r="D72" s="196">
        <v>0</v>
      </c>
      <c r="E72" s="196">
        <v>0</v>
      </c>
      <c r="F72" s="197">
        <v>0</v>
      </c>
      <c r="G72" s="197">
        <v>0</v>
      </c>
      <c r="H72" s="198">
        <v>0</v>
      </c>
    </row>
    <row r="73" spans="1:8" ht="18" hidden="1" customHeight="1" outlineLevel="1">
      <c r="A73" s="4" t="s">
        <v>217</v>
      </c>
      <c r="B73" s="195"/>
      <c r="C73" s="196">
        <v>0</v>
      </c>
      <c r="D73" s="196">
        <v>0</v>
      </c>
      <c r="E73" s="196">
        <v>0</v>
      </c>
      <c r="F73" s="197">
        <v>0</v>
      </c>
      <c r="G73" s="197">
        <v>0</v>
      </c>
      <c r="H73" s="198">
        <v>0</v>
      </c>
    </row>
    <row r="74" spans="1:8" ht="18" hidden="1" customHeight="1" outlineLevel="1">
      <c r="A74" s="4" t="s">
        <v>218</v>
      </c>
      <c r="B74" s="195"/>
      <c r="C74" s="196">
        <v>2</v>
      </c>
      <c r="D74" s="196">
        <v>5</v>
      </c>
      <c r="E74" s="196">
        <v>0</v>
      </c>
      <c r="F74" s="197">
        <v>88038</v>
      </c>
      <c r="G74" s="197">
        <v>110700</v>
      </c>
      <c r="H74" s="198">
        <v>0</v>
      </c>
    </row>
    <row r="75" spans="1:8" ht="18" hidden="1" customHeight="1" outlineLevel="1">
      <c r="A75" s="4" t="s">
        <v>219</v>
      </c>
      <c r="B75" s="195"/>
      <c r="C75" s="196">
        <v>0</v>
      </c>
      <c r="D75" s="196">
        <v>0</v>
      </c>
      <c r="E75" s="196">
        <v>0</v>
      </c>
      <c r="F75" s="197">
        <v>0</v>
      </c>
      <c r="G75" s="197">
        <v>0</v>
      </c>
      <c r="H75" s="198">
        <v>0</v>
      </c>
    </row>
    <row r="76" spans="1:8" ht="18" hidden="1" customHeight="1" outlineLevel="1">
      <c r="A76" s="4" t="s">
        <v>220</v>
      </c>
      <c r="B76" s="195"/>
      <c r="C76" s="196">
        <v>0</v>
      </c>
      <c r="D76" s="196">
        <v>0</v>
      </c>
      <c r="E76" s="196">
        <v>0</v>
      </c>
      <c r="F76" s="197">
        <v>0</v>
      </c>
      <c r="G76" s="197">
        <v>0</v>
      </c>
      <c r="H76" s="198">
        <v>0</v>
      </c>
    </row>
    <row r="77" spans="1:8" ht="18" hidden="1" customHeight="1" outlineLevel="1">
      <c r="A77" s="4" t="s">
        <v>349</v>
      </c>
      <c r="B77" s="195"/>
      <c r="C77" s="196">
        <v>0</v>
      </c>
      <c r="D77" s="196">
        <v>0</v>
      </c>
      <c r="E77" s="196">
        <v>0</v>
      </c>
      <c r="F77" s="197">
        <v>0</v>
      </c>
      <c r="G77" s="197">
        <v>0</v>
      </c>
      <c r="H77" s="198">
        <v>0</v>
      </c>
    </row>
    <row r="78" spans="1:8" ht="18" hidden="1" customHeight="1" outlineLevel="1">
      <c r="A78" s="4" t="s">
        <v>222</v>
      </c>
      <c r="B78" s="195"/>
      <c r="C78" s="196">
        <v>1</v>
      </c>
      <c r="D78" s="196">
        <v>0</v>
      </c>
      <c r="E78" s="196">
        <v>0</v>
      </c>
      <c r="F78" s="197">
        <v>109500</v>
      </c>
      <c r="G78" s="197">
        <v>64656</v>
      </c>
      <c r="H78" s="198">
        <v>0</v>
      </c>
    </row>
    <row r="79" spans="1:8" ht="18" hidden="1" customHeight="1" outlineLevel="1">
      <c r="A79" s="4" t="s">
        <v>223</v>
      </c>
      <c r="B79" s="195"/>
      <c r="C79" s="196">
        <v>46</v>
      </c>
      <c r="D79" s="196">
        <v>4</v>
      </c>
      <c r="E79" s="196">
        <v>34</v>
      </c>
      <c r="F79" s="197">
        <v>35451</v>
      </c>
      <c r="G79" s="197">
        <v>246</v>
      </c>
      <c r="H79" s="198">
        <v>25000</v>
      </c>
    </row>
    <row r="80" spans="1:8" ht="18" hidden="1" customHeight="1" outlineLevel="1">
      <c r="A80" s="4" t="s">
        <v>224</v>
      </c>
      <c r="B80" s="195"/>
      <c r="C80" s="196">
        <v>0</v>
      </c>
      <c r="D80" s="196">
        <v>0</v>
      </c>
      <c r="E80" s="196">
        <v>0</v>
      </c>
      <c r="F80" s="197">
        <v>0</v>
      </c>
      <c r="G80" s="197">
        <v>0</v>
      </c>
      <c r="H80" s="198">
        <v>0</v>
      </c>
    </row>
    <row r="81" spans="1:8" ht="18" hidden="1" customHeight="1" outlineLevel="1">
      <c r="A81" s="4" t="s">
        <v>225</v>
      </c>
      <c r="B81" s="195"/>
      <c r="C81" s="196">
        <v>2</v>
      </c>
      <c r="D81" s="196">
        <v>2</v>
      </c>
      <c r="E81" s="196">
        <v>0</v>
      </c>
      <c r="F81" s="197">
        <v>11050</v>
      </c>
      <c r="G81" s="197">
        <v>44252</v>
      </c>
      <c r="H81" s="198">
        <v>0</v>
      </c>
    </row>
    <row r="82" spans="1:8" ht="18" customHeight="1" collapsed="1">
      <c r="A82" s="4"/>
      <c r="B82" s="195" t="s">
        <v>352</v>
      </c>
      <c r="C82" s="199">
        <f t="shared" ref="C82:H82" si="2">SUM(C59:C81)</f>
        <v>104</v>
      </c>
      <c r="D82" s="199">
        <f t="shared" si="2"/>
        <v>66</v>
      </c>
      <c r="E82" s="199">
        <f t="shared" si="2"/>
        <v>34</v>
      </c>
      <c r="F82" s="200">
        <f t="shared" si="2"/>
        <v>1510830.6600000001</v>
      </c>
      <c r="G82" s="200">
        <f t="shared" si="2"/>
        <v>2004233.63</v>
      </c>
      <c r="H82" s="201">
        <f t="shared" si="2"/>
        <v>25000</v>
      </c>
    </row>
    <row r="83" spans="1:8" ht="18" hidden="1" customHeight="1" outlineLevel="1">
      <c r="A83" s="4" t="s">
        <v>272</v>
      </c>
      <c r="B83" s="195"/>
      <c r="C83" s="196">
        <v>0</v>
      </c>
      <c r="D83" s="196">
        <v>0</v>
      </c>
      <c r="E83" s="196">
        <v>0</v>
      </c>
      <c r="F83" s="197">
        <v>0</v>
      </c>
      <c r="G83" s="197">
        <v>0</v>
      </c>
      <c r="H83" s="198">
        <v>0</v>
      </c>
    </row>
    <row r="84" spans="1:8" ht="18" hidden="1" customHeight="1" outlineLevel="1">
      <c r="A84" s="4" t="s">
        <v>203</v>
      </c>
      <c r="B84" s="195"/>
      <c r="C84" s="196">
        <v>2</v>
      </c>
      <c r="D84" s="196">
        <v>5</v>
      </c>
      <c r="E84" s="196">
        <v>0</v>
      </c>
      <c r="F84" s="197">
        <v>3300</v>
      </c>
      <c r="G84" s="197">
        <v>-4067.4999999999991</v>
      </c>
      <c r="H84" s="198">
        <v>0</v>
      </c>
    </row>
    <row r="85" spans="1:8" ht="18" hidden="1" customHeight="1" outlineLevel="1">
      <c r="A85" s="4" t="s">
        <v>204</v>
      </c>
      <c r="B85" s="195"/>
      <c r="C85" s="196">
        <v>4</v>
      </c>
      <c r="D85" s="196">
        <v>4</v>
      </c>
      <c r="E85" s="196">
        <v>0</v>
      </c>
      <c r="F85" s="197">
        <v>56447.43</v>
      </c>
      <c r="G85" s="197">
        <v>37812.92</v>
      </c>
      <c r="H85" s="198">
        <v>30247.43</v>
      </c>
    </row>
    <row r="86" spans="1:8" ht="18" hidden="1" customHeight="1" outlineLevel="1">
      <c r="A86" s="4" t="s">
        <v>205</v>
      </c>
      <c r="B86" s="195"/>
      <c r="C86" s="196">
        <v>0</v>
      </c>
      <c r="D86" s="196">
        <v>0</v>
      </c>
      <c r="E86" s="196">
        <v>0</v>
      </c>
      <c r="F86" s="197">
        <v>0</v>
      </c>
      <c r="G86" s="197">
        <v>0</v>
      </c>
      <c r="H86" s="198">
        <v>0</v>
      </c>
    </row>
    <row r="87" spans="1:8" ht="18" hidden="1" customHeight="1" outlineLevel="1">
      <c r="A87" s="4" t="s">
        <v>206</v>
      </c>
      <c r="B87" s="195"/>
      <c r="C87" s="196">
        <v>0</v>
      </c>
      <c r="D87" s="196">
        <v>0</v>
      </c>
      <c r="E87" s="196">
        <v>0</v>
      </c>
      <c r="F87" s="197">
        <v>0</v>
      </c>
      <c r="G87" s="197">
        <v>0</v>
      </c>
      <c r="H87" s="198">
        <v>0</v>
      </c>
    </row>
    <row r="88" spans="1:8" ht="18" hidden="1" customHeight="1" outlineLevel="1">
      <c r="A88" s="4" t="s">
        <v>207</v>
      </c>
      <c r="B88" s="195"/>
      <c r="C88" s="196">
        <v>0</v>
      </c>
      <c r="D88" s="196">
        <v>0</v>
      </c>
      <c r="E88" s="196">
        <v>0</v>
      </c>
      <c r="F88" s="197">
        <v>0</v>
      </c>
      <c r="G88" s="197">
        <v>0</v>
      </c>
      <c r="H88" s="198">
        <v>0</v>
      </c>
    </row>
    <row r="89" spans="1:8" ht="18" hidden="1" customHeight="1" outlineLevel="1">
      <c r="A89" s="4" t="s">
        <v>208</v>
      </c>
      <c r="B89" s="195"/>
      <c r="C89" s="196">
        <v>5</v>
      </c>
      <c r="D89" s="196">
        <v>7</v>
      </c>
      <c r="E89" s="196">
        <v>0</v>
      </c>
      <c r="F89" s="197">
        <v>99700</v>
      </c>
      <c r="G89" s="197">
        <v>33069.35</v>
      </c>
      <c r="H89" s="198">
        <v>0</v>
      </c>
    </row>
    <row r="90" spans="1:8" ht="18" hidden="1" customHeight="1" outlineLevel="1">
      <c r="A90" s="4" t="s">
        <v>209</v>
      </c>
      <c r="B90" s="195"/>
      <c r="C90" s="196">
        <v>1</v>
      </c>
      <c r="D90" s="196">
        <v>2</v>
      </c>
      <c r="E90" s="196">
        <v>0</v>
      </c>
      <c r="F90" s="197">
        <v>0</v>
      </c>
      <c r="G90" s="197">
        <v>4852</v>
      </c>
      <c r="H90" s="198">
        <v>0</v>
      </c>
    </row>
    <row r="91" spans="1:8" ht="18" hidden="1" customHeight="1" outlineLevel="1">
      <c r="A91" s="4" t="s">
        <v>211</v>
      </c>
      <c r="B91" s="195"/>
      <c r="C91" s="196">
        <v>15</v>
      </c>
      <c r="D91" s="196">
        <v>16</v>
      </c>
      <c r="E91" s="196">
        <v>0</v>
      </c>
      <c r="F91" s="197">
        <v>5174</v>
      </c>
      <c r="G91" s="197">
        <v>43195</v>
      </c>
      <c r="H91" s="198">
        <v>0</v>
      </c>
    </row>
    <row r="92" spans="1:8" ht="18" hidden="1" customHeight="1" outlineLevel="1">
      <c r="A92" s="4" t="s">
        <v>212</v>
      </c>
      <c r="B92" s="195"/>
      <c r="C92" s="196">
        <v>0</v>
      </c>
      <c r="D92" s="196">
        <v>1</v>
      </c>
      <c r="E92" s="196">
        <v>0</v>
      </c>
      <c r="F92" s="197">
        <v>37500</v>
      </c>
      <c r="G92" s="197">
        <v>7198.19</v>
      </c>
      <c r="H92" s="198">
        <v>0</v>
      </c>
    </row>
    <row r="93" spans="1:8" ht="18" hidden="1" customHeight="1" outlineLevel="1">
      <c r="A93" s="4" t="s">
        <v>213</v>
      </c>
      <c r="B93" s="195"/>
      <c r="C93" s="196">
        <v>1</v>
      </c>
      <c r="D93" s="196">
        <v>0</v>
      </c>
      <c r="E93" s="196">
        <v>0</v>
      </c>
      <c r="F93" s="197">
        <v>0</v>
      </c>
      <c r="G93" s="197">
        <v>-9313</v>
      </c>
      <c r="H93" s="198">
        <v>0</v>
      </c>
    </row>
    <row r="94" spans="1:8" ht="18" hidden="1" customHeight="1" outlineLevel="1">
      <c r="A94" s="4" t="s">
        <v>214</v>
      </c>
      <c r="B94" s="195"/>
      <c r="C94" s="196">
        <v>3</v>
      </c>
      <c r="D94" s="196">
        <v>0</v>
      </c>
      <c r="E94" s="196">
        <v>0</v>
      </c>
      <c r="F94" s="197">
        <v>0</v>
      </c>
      <c r="G94" s="197">
        <v>0</v>
      </c>
      <c r="H94" s="198">
        <v>0</v>
      </c>
    </row>
    <row r="95" spans="1:8" ht="18" hidden="1" customHeight="1" outlineLevel="1">
      <c r="A95" s="4" t="s">
        <v>215</v>
      </c>
      <c r="B95" s="195"/>
      <c r="C95" s="196">
        <v>4</v>
      </c>
      <c r="D95" s="196">
        <v>1</v>
      </c>
      <c r="E95" s="196">
        <v>3</v>
      </c>
      <c r="F95" s="197">
        <v>10689</v>
      </c>
      <c r="G95" s="197">
        <v>1311</v>
      </c>
      <c r="H95" s="198">
        <v>0</v>
      </c>
    </row>
    <row r="96" spans="1:8" ht="18" hidden="1" customHeight="1" outlineLevel="1">
      <c r="A96" s="4" t="s">
        <v>216</v>
      </c>
      <c r="B96" s="195"/>
      <c r="C96" s="196">
        <v>1</v>
      </c>
      <c r="D96" s="196">
        <v>0</v>
      </c>
      <c r="E96" s="196">
        <v>0</v>
      </c>
      <c r="F96" s="197">
        <v>0</v>
      </c>
      <c r="G96" s="197">
        <v>0</v>
      </c>
      <c r="H96" s="198">
        <v>0</v>
      </c>
    </row>
    <row r="97" spans="1:8" ht="18" hidden="1" customHeight="1" outlineLevel="1">
      <c r="A97" s="4" t="s">
        <v>217</v>
      </c>
      <c r="B97" s="195"/>
      <c r="C97" s="196">
        <v>0</v>
      </c>
      <c r="D97" s="196">
        <v>0</v>
      </c>
      <c r="E97" s="196">
        <v>0</v>
      </c>
      <c r="F97" s="197">
        <v>0</v>
      </c>
      <c r="G97" s="197">
        <v>0</v>
      </c>
      <c r="H97" s="198">
        <v>0</v>
      </c>
    </row>
    <row r="98" spans="1:8" ht="18" hidden="1" customHeight="1" outlineLevel="1">
      <c r="A98" s="4" t="s">
        <v>218</v>
      </c>
      <c r="B98" s="195"/>
      <c r="C98" s="196">
        <v>1</v>
      </c>
      <c r="D98" s="196">
        <v>2</v>
      </c>
      <c r="E98" s="196">
        <v>0</v>
      </c>
      <c r="F98" s="197">
        <v>27500</v>
      </c>
      <c r="G98" s="197">
        <v>14354</v>
      </c>
      <c r="H98" s="198">
        <v>0</v>
      </c>
    </row>
    <row r="99" spans="1:8" ht="18" hidden="1" customHeight="1" outlineLevel="1">
      <c r="A99" s="4" t="s">
        <v>219</v>
      </c>
      <c r="B99" s="195"/>
      <c r="C99" s="196">
        <v>0</v>
      </c>
      <c r="D99" s="196">
        <v>0</v>
      </c>
      <c r="E99" s="196">
        <v>0</v>
      </c>
      <c r="F99" s="197">
        <v>0</v>
      </c>
      <c r="G99" s="197">
        <v>0</v>
      </c>
      <c r="H99" s="198">
        <v>0</v>
      </c>
    </row>
    <row r="100" spans="1:8" ht="18" hidden="1" customHeight="1" outlineLevel="1">
      <c r="A100" s="4" t="s">
        <v>220</v>
      </c>
      <c r="B100" s="195"/>
      <c r="C100" s="196">
        <v>0</v>
      </c>
      <c r="D100" s="196">
        <v>0</v>
      </c>
      <c r="E100" s="196">
        <v>0</v>
      </c>
      <c r="F100" s="197">
        <v>0</v>
      </c>
      <c r="G100" s="197">
        <v>0</v>
      </c>
      <c r="H100" s="198">
        <v>0</v>
      </c>
    </row>
    <row r="101" spans="1:8" ht="18" hidden="1" customHeight="1" outlineLevel="1">
      <c r="A101" s="4" t="s">
        <v>349</v>
      </c>
      <c r="B101" s="195"/>
      <c r="C101" s="196">
        <v>0</v>
      </c>
      <c r="D101" s="196">
        <v>0</v>
      </c>
      <c r="E101" s="196">
        <v>0</v>
      </c>
      <c r="F101" s="197">
        <v>0</v>
      </c>
      <c r="G101" s="197">
        <v>0</v>
      </c>
      <c r="H101" s="198">
        <v>0</v>
      </c>
    </row>
    <row r="102" spans="1:8" ht="18" hidden="1" customHeight="1" outlineLevel="1">
      <c r="A102" s="4" t="s">
        <v>222</v>
      </c>
      <c r="B102" s="195"/>
      <c r="C102" s="196">
        <v>4</v>
      </c>
      <c r="D102" s="196">
        <v>2</v>
      </c>
      <c r="E102" s="196">
        <v>0</v>
      </c>
      <c r="F102" s="197">
        <v>27414</v>
      </c>
      <c r="G102" s="197">
        <v>23321</v>
      </c>
      <c r="H102" s="198">
        <v>-2500</v>
      </c>
    </row>
    <row r="103" spans="1:8" ht="18" hidden="1" customHeight="1" outlineLevel="1">
      <c r="A103" s="4" t="s">
        <v>223</v>
      </c>
      <c r="B103" s="195"/>
      <c r="C103" s="196">
        <v>1</v>
      </c>
      <c r="D103" s="196">
        <v>9</v>
      </c>
      <c r="E103" s="196">
        <v>2</v>
      </c>
      <c r="F103" s="197">
        <v>55302</v>
      </c>
      <c r="G103" s="197">
        <v>11062</v>
      </c>
      <c r="H103" s="198">
        <v>24500</v>
      </c>
    </row>
    <row r="104" spans="1:8" ht="18" hidden="1" customHeight="1" outlineLevel="1">
      <c r="A104" s="4" t="s">
        <v>224</v>
      </c>
      <c r="B104" s="195"/>
      <c r="C104" s="196">
        <v>0</v>
      </c>
      <c r="D104" s="196">
        <v>0</v>
      </c>
      <c r="E104" s="196">
        <v>0</v>
      </c>
      <c r="F104" s="197">
        <v>0</v>
      </c>
      <c r="G104" s="197">
        <v>0</v>
      </c>
      <c r="H104" s="198">
        <v>0</v>
      </c>
    </row>
    <row r="105" spans="1:8" ht="18" hidden="1" customHeight="1" outlineLevel="1">
      <c r="A105" s="4" t="s">
        <v>225</v>
      </c>
      <c r="B105" s="195"/>
      <c r="C105" s="196">
        <v>8</v>
      </c>
      <c r="D105" s="196">
        <v>8</v>
      </c>
      <c r="E105" s="196">
        <v>0</v>
      </c>
      <c r="F105" s="197">
        <v>69305</v>
      </c>
      <c r="G105" s="197">
        <v>99640</v>
      </c>
      <c r="H105" s="198">
        <v>0</v>
      </c>
    </row>
    <row r="106" spans="1:8" ht="18" customHeight="1" collapsed="1">
      <c r="A106" s="4"/>
      <c r="B106" s="195" t="s">
        <v>353</v>
      </c>
      <c r="C106" s="199">
        <f t="shared" ref="C106:H106" si="3">SUM(C83:C105)</f>
        <v>50</v>
      </c>
      <c r="D106" s="199">
        <f t="shared" si="3"/>
        <v>57</v>
      </c>
      <c r="E106" s="199">
        <f t="shared" si="3"/>
        <v>5</v>
      </c>
      <c r="F106" s="200">
        <f t="shared" si="3"/>
        <v>392331.43</v>
      </c>
      <c r="G106" s="200">
        <f t="shared" si="3"/>
        <v>262434.95999999996</v>
      </c>
      <c r="H106" s="201">
        <f t="shared" si="3"/>
        <v>52247.43</v>
      </c>
    </row>
    <row r="107" spans="1:8" ht="18" hidden="1" customHeight="1" outlineLevel="1">
      <c r="A107" s="4" t="s">
        <v>272</v>
      </c>
      <c r="B107" s="195"/>
      <c r="C107" s="196">
        <v>0</v>
      </c>
      <c r="D107" s="196">
        <v>0</v>
      </c>
      <c r="E107" s="196">
        <v>0</v>
      </c>
      <c r="F107" s="197">
        <v>0</v>
      </c>
      <c r="G107" s="197">
        <v>0</v>
      </c>
      <c r="H107" s="198">
        <v>0</v>
      </c>
    </row>
    <row r="108" spans="1:8" ht="18" hidden="1" customHeight="1" outlineLevel="1">
      <c r="A108" s="4" t="s">
        <v>203</v>
      </c>
      <c r="B108" s="195"/>
      <c r="C108" s="196">
        <v>1</v>
      </c>
      <c r="D108" s="196">
        <v>4</v>
      </c>
      <c r="E108" s="196">
        <v>0</v>
      </c>
      <c r="F108" s="197">
        <v>188260</v>
      </c>
      <c r="G108" s="197">
        <v>26631.69</v>
      </c>
      <c r="H108" s="198">
        <v>0</v>
      </c>
    </row>
    <row r="109" spans="1:8" ht="18" hidden="1" customHeight="1" outlineLevel="1">
      <c r="A109" s="4" t="s">
        <v>204</v>
      </c>
      <c r="B109" s="195"/>
      <c r="C109" s="196">
        <v>1</v>
      </c>
      <c r="D109" s="196">
        <v>0</v>
      </c>
      <c r="E109" s="196">
        <v>0</v>
      </c>
      <c r="F109" s="197">
        <v>0</v>
      </c>
      <c r="G109" s="197">
        <v>38.5</v>
      </c>
      <c r="H109" s="198">
        <v>0</v>
      </c>
    </row>
    <row r="110" spans="1:8" ht="18" hidden="1" customHeight="1" outlineLevel="1">
      <c r="A110" s="4" t="s">
        <v>205</v>
      </c>
      <c r="B110" s="195"/>
      <c r="C110" s="196">
        <v>0</v>
      </c>
      <c r="D110" s="196">
        <v>0</v>
      </c>
      <c r="E110" s="196">
        <v>0</v>
      </c>
      <c r="F110" s="197">
        <v>0</v>
      </c>
      <c r="G110" s="197">
        <v>0</v>
      </c>
      <c r="H110" s="198">
        <v>0</v>
      </c>
    </row>
    <row r="111" spans="1:8" ht="18" hidden="1" customHeight="1" outlineLevel="1">
      <c r="A111" s="4" t="s">
        <v>206</v>
      </c>
      <c r="B111" s="195"/>
      <c r="C111" s="196">
        <v>0</v>
      </c>
      <c r="D111" s="196">
        <v>0</v>
      </c>
      <c r="E111" s="196">
        <v>0</v>
      </c>
      <c r="F111" s="197">
        <v>0</v>
      </c>
      <c r="G111" s="197">
        <v>0</v>
      </c>
      <c r="H111" s="198">
        <v>0</v>
      </c>
    </row>
    <row r="112" spans="1:8" ht="18" hidden="1" customHeight="1" outlineLevel="1">
      <c r="A112" s="4" t="s">
        <v>207</v>
      </c>
      <c r="B112" s="195"/>
      <c r="C112" s="196">
        <v>0</v>
      </c>
      <c r="D112" s="196">
        <v>0</v>
      </c>
      <c r="E112" s="196">
        <v>0</v>
      </c>
      <c r="F112" s="197">
        <v>0</v>
      </c>
      <c r="G112" s="197">
        <v>0</v>
      </c>
      <c r="H112" s="198">
        <v>0</v>
      </c>
    </row>
    <row r="113" spans="1:8" ht="18" hidden="1" customHeight="1" outlineLevel="1">
      <c r="A113" s="4" t="s">
        <v>208</v>
      </c>
      <c r="B113" s="195"/>
      <c r="C113" s="196">
        <v>4</v>
      </c>
      <c r="D113" s="196">
        <v>3</v>
      </c>
      <c r="E113" s="196">
        <v>0</v>
      </c>
      <c r="F113" s="197">
        <v>-3766.48</v>
      </c>
      <c r="G113" s="197">
        <v>4925.5</v>
      </c>
      <c r="H113" s="198">
        <v>0</v>
      </c>
    </row>
    <row r="114" spans="1:8" ht="18" hidden="1" customHeight="1" outlineLevel="1">
      <c r="A114" s="4" t="s">
        <v>209</v>
      </c>
      <c r="B114" s="195"/>
      <c r="C114" s="196">
        <v>0</v>
      </c>
      <c r="D114" s="196">
        <v>1</v>
      </c>
      <c r="E114" s="196">
        <v>0</v>
      </c>
      <c r="F114" s="197">
        <v>0</v>
      </c>
      <c r="G114" s="197">
        <v>-4148</v>
      </c>
      <c r="H114" s="198">
        <v>0</v>
      </c>
    </row>
    <row r="115" spans="1:8" ht="18" hidden="1" customHeight="1" outlineLevel="1">
      <c r="A115" s="4" t="s">
        <v>211</v>
      </c>
      <c r="B115" s="195"/>
      <c r="C115" s="196">
        <v>10</v>
      </c>
      <c r="D115" s="196">
        <v>7</v>
      </c>
      <c r="E115" s="196">
        <v>0</v>
      </c>
      <c r="F115" s="197">
        <v>4000</v>
      </c>
      <c r="G115" s="197">
        <v>-40107</v>
      </c>
      <c r="H115" s="198">
        <v>0</v>
      </c>
    </row>
    <row r="116" spans="1:8" ht="18" hidden="1" customHeight="1" outlineLevel="1">
      <c r="A116" s="4" t="s">
        <v>212</v>
      </c>
      <c r="B116" s="195"/>
      <c r="C116" s="196">
        <v>0</v>
      </c>
      <c r="D116" s="196">
        <v>0</v>
      </c>
      <c r="E116" s="196">
        <v>0</v>
      </c>
      <c r="F116" s="197">
        <v>0</v>
      </c>
      <c r="G116" s="197">
        <v>0</v>
      </c>
      <c r="H116" s="198">
        <v>0</v>
      </c>
    </row>
    <row r="117" spans="1:8" ht="18" hidden="1" customHeight="1" outlineLevel="1">
      <c r="A117" s="4" t="s">
        <v>213</v>
      </c>
      <c r="B117" s="195"/>
      <c r="C117" s="196">
        <v>0</v>
      </c>
      <c r="D117" s="196">
        <v>1</v>
      </c>
      <c r="E117" s="196">
        <v>0</v>
      </c>
      <c r="F117" s="197">
        <v>85</v>
      </c>
      <c r="G117" s="197">
        <v>3167</v>
      </c>
      <c r="H117" s="198">
        <v>0</v>
      </c>
    </row>
    <row r="118" spans="1:8" ht="18" hidden="1" customHeight="1" outlineLevel="1">
      <c r="A118" s="4" t="s">
        <v>214</v>
      </c>
      <c r="B118" s="195"/>
      <c r="C118" s="196">
        <v>2</v>
      </c>
      <c r="D118" s="196">
        <v>1</v>
      </c>
      <c r="E118" s="196">
        <v>0</v>
      </c>
      <c r="F118" s="197">
        <v>5000</v>
      </c>
      <c r="G118" s="197">
        <v>27095</v>
      </c>
      <c r="H118" s="198">
        <v>0</v>
      </c>
    </row>
    <row r="119" spans="1:8" ht="18" hidden="1" customHeight="1" outlineLevel="1">
      <c r="A119" s="4" t="s">
        <v>215</v>
      </c>
      <c r="B119" s="195"/>
      <c r="C119" s="196">
        <v>0</v>
      </c>
      <c r="D119" s="196">
        <v>0</v>
      </c>
      <c r="E119" s="196">
        <v>0</v>
      </c>
      <c r="F119" s="197">
        <v>0</v>
      </c>
      <c r="G119" s="197">
        <v>0</v>
      </c>
      <c r="H119" s="198">
        <v>0</v>
      </c>
    </row>
    <row r="120" spans="1:8" ht="18" hidden="1" customHeight="1" outlineLevel="1">
      <c r="A120" s="4" t="s">
        <v>216</v>
      </c>
      <c r="B120" s="195"/>
      <c r="C120" s="196">
        <v>0</v>
      </c>
      <c r="D120" s="196">
        <v>0</v>
      </c>
      <c r="E120" s="196">
        <v>0</v>
      </c>
      <c r="F120" s="197">
        <v>0</v>
      </c>
      <c r="G120" s="197">
        <v>0</v>
      </c>
      <c r="H120" s="198">
        <v>0</v>
      </c>
    </row>
    <row r="121" spans="1:8" ht="18" hidden="1" customHeight="1" outlineLevel="1">
      <c r="A121" s="4" t="s">
        <v>217</v>
      </c>
      <c r="B121" s="195"/>
      <c r="C121" s="196">
        <v>0</v>
      </c>
      <c r="D121" s="196">
        <v>0</v>
      </c>
      <c r="E121" s="196">
        <v>0</v>
      </c>
      <c r="F121" s="197">
        <v>0</v>
      </c>
      <c r="G121" s="197">
        <v>0</v>
      </c>
      <c r="H121" s="198">
        <v>0</v>
      </c>
    </row>
    <row r="122" spans="1:8" ht="18" hidden="1" customHeight="1" outlineLevel="1">
      <c r="A122" s="4" t="s">
        <v>218</v>
      </c>
      <c r="B122" s="195"/>
      <c r="C122" s="196">
        <v>1</v>
      </c>
      <c r="D122" s="196">
        <v>1</v>
      </c>
      <c r="E122" s="196">
        <v>0</v>
      </c>
      <c r="F122" s="197">
        <v>0</v>
      </c>
      <c r="G122" s="197">
        <v>65000</v>
      </c>
      <c r="H122" s="198">
        <v>0</v>
      </c>
    </row>
    <row r="123" spans="1:8" ht="18" hidden="1" customHeight="1" outlineLevel="1">
      <c r="A123" s="4" t="s">
        <v>219</v>
      </c>
      <c r="B123" s="195"/>
      <c r="C123" s="196">
        <v>0</v>
      </c>
      <c r="D123" s="196">
        <v>0</v>
      </c>
      <c r="E123" s="196">
        <v>0</v>
      </c>
      <c r="F123" s="197">
        <v>0</v>
      </c>
      <c r="G123" s="197">
        <v>0</v>
      </c>
      <c r="H123" s="198">
        <v>0</v>
      </c>
    </row>
    <row r="124" spans="1:8" ht="18" hidden="1" customHeight="1" outlineLevel="1">
      <c r="A124" s="4" t="s">
        <v>220</v>
      </c>
      <c r="B124" s="195"/>
      <c r="C124" s="196">
        <v>0</v>
      </c>
      <c r="D124" s="196">
        <v>0</v>
      </c>
      <c r="E124" s="196">
        <v>0</v>
      </c>
      <c r="F124" s="197">
        <v>0</v>
      </c>
      <c r="G124" s="197">
        <v>0</v>
      </c>
      <c r="H124" s="198">
        <v>0</v>
      </c>
    </row>
    <row r="125" spans="1:8" ht="18" hidden="1" customHeight="1" outlineLevel="1">
      <c r="A125" s="4" t="s">
        <v>349</v>
      </c>
      <c r="B125" s="195"/>
      <c r="C125" s="196">
        <v>0</v>
      </c>
      <c r="D125" s="196">
        <v>0</v>
      </c>
      <c r="E125" s="196">
        <v>0</v>
      </c>
      <c r="F125" s="197">
        <v>0</v>
      </c>
      <c r="G125" s="197">
        <v>0</v>
      </c>
      <c r="H125" s="198">
        <v>0</v>
      </c>
    </row>
    <row r="126" spans="1:8" ht="18" hidden="1" customHeight="1" outlineLevel="1">
      <c r="A126" s="4" t="s">
        <v>222</v>
      </c>
      <c r="B126" s="195"/>
      <c r="C126" s="196">
        <v>0</v>
      </c>
      <c r="D126" s="196">
        <v>0</v>
      </c>
      <c r="E126" s="196">
        <v>0</v>
      </c>
      <c r="F126" s="197">
        <v>22500</v>
      </c>
      <c r="G126" s="197">
        <v>16054</v>
      </c>
      <c r="H126" s="198">
        <v>0</v>
      </c>
    </row>
    <row r="127" spans="1:8" ht="18" hidden="1" customHeight="1" outlineLevel="1">
      <c r="A127" s="4" t="s">
        <v>223</v>
      </c>
      <c r="B127" s="195"/>
      <c r="C127" s="196">
        <v>0</v>
      </c>
      <c r="D127" s="196">
        <v>0</v>
      </c>
      <c r="E127" s="196">
        <v>1</v>
      </c>
      <c r="F127" s="197">
        <v>0</v>
      </c>
      <c r="G127" s="197">
        <v>0</v>
      </c>
      <c r="H127" s="198">
        <v>0</v>
      </c>
    </row>
    <row r="128" spans="1:8" ht="18" hidden="1" customHeight="1" outlineLevel="1">
      <c r="A128" s="4" t="s">
        <v>224</v>
      </c>
      <c r="B128" s="195"/>
      <c r="C128" s="196">
        <v>0</v>
      </c>
      <c r="D128" s="196">
        <v>0</v>
      </c>
      <c r="E128" s="196">
        <v>0</v>
      </c>
      <c r="F128" s="197">
        <v>0</v>
      </c>
      <c r="G128" s="197">
        <v>0</v>
      </c>
      <c r="H128" s="198">
        <v>0</v>
      </c>
    </row>
    <row r="129" spans="1:8" ht="18" hidden="1" customHeight="1" outlineLevel="1">
      <c r="A129" s="4" t="s">
        <v>225</v>
      </c>
      <c r="B129" s="195"/>
      <c r="C129" s="196">
        <v>1</v>
      </c>
      <c r="D129" s="196">
        <v>1</v>
      </c>
      <c r="E129" s="196">
        <v>0</v>
      </c>
      <c r="F129" s="197">
        <v>0</v>
      </c>
      <c r="G129" s="197">
        <v>3328</v>
      </c>
      <c r="H129" s="198">
        <v>0</v>
      </c>
    </row>
    <row r="130" spans="1:8" ht="18" customHeight="1" collapsed="1">
      <c r="A130" s="4"/>
      <c r="B130" s="195" t="s">
        <v>354</v>
      </c>
      <c r="C130" s="199">
        <f t="shared" ref="C130:H130" si="4">SUM(C107:C129)</f>
        <v>20</v>
      </c>
      <c r="D130" s="199">
        <f t="shared" si="4"/>
        <v>19</v>
      </c>
      <c r="E130" s="199">
        <f t="shared" si="4"/>
        <v>1</v>
      </c>
      <c r="F130" s="200">
        <f t="shared" si="4"/>
        <v>216078.52</v>
      </c>
      <c r="G130" s="200">
        <f t="shared" si="4"/>
        <v>101984.69</v>
      </c>
      <c r="H130" s="201">
        <f t="shared" si="4"/>
        <v>0</v>
      </c>
    </row>
    <row r="131" spans="1:8" ht="18" hidden="1" customHeight="1" outlineLevel="1">
      <c r="A131" s="4" t="s">
        <v>272</v>
      </c>
      <c r="B131" s="195"/>
      <c r="C131" s="196">
        <v>0</v>
      </c>
      <c r="D131" s="196">
        <v>0</v>
      </c>
      <c r="E131" s="196">
        <v>0</v>
      </c>
      <c r="F131" s="197">
        <v>0</v>
      </c>
      <c r="G131" s="197">
        <v>0</v>
      </c>
      <c r="H131" s="198">
        <v>0</v>
      </c>
    </row>
    <row r="132" spans="1:8" ht="18" hidden="1" customHeight="1" outlineLevel="1">
      <c r="A132" s="4" t="s">
        <v>203</v>
      </c>
      <c r="B132" s="195"/>
      <c r="C132" s="196">
        <v>1</v>
      </c>
      <c r="D132" s="196">
        <v>1</v>
      </c>
      <c r="E132" s="196">
        <v>0</v>
      </c>
      <c r="F132" s="197">
        <v>8000</v>
      </c>
      <c r="G132" s="197">
        <v>30</v>
      </c>
      <c r="H132" s="198">
        <v>0</v>
      </c>
    </row>
    <row r="133" spans="1:8" ht="18" hidden="1" customHeight="1" outlineLevel="1">
      <c r="A133" s="4" t="s">
        <v>204</v>
      </c>
      <c r="B133" s="195"/>
      <c r="C133" s="196">
        <v>0</v>
      </c>
      <c r="D133" s="196">
        <v>0</v>
      </c>
      <c r="E133" s="196">
        <v>0</v>
      </c>
      <c r="F133" s="197">
        <v>0</v>
      </c>
      <c r="G133" s="197">
        <v>0</v>
      </c>
      <c r="H133" s="198">
        <v>0</v>
      </c>
    </row>
    <row r="134" spans="1:8" ht="18" hidden="1" customHeight="1" outlineLevel="1">
      <c r="A134" s="4" t="s">
        <v>205</v>
      </c>
      <c r="B134" s="195"/>
      <c r="C134" s="196">
        <v>0</v>
      </c>
      <c r="D134" s="196">
        <v>0</v>
      </c>
      <c r="E134" s="196">
        <v>0</v>
      </c>
      <c r="F134" s="197">
        <v>0</v>
      </c>
      <c r="G134" s="197">
        <v>0</v>
      </c>
      <c r="H134" s="198">
        <v>0</v>
      </c>
    </row>
    <row r="135" spans="1:8" ht="18" hidden="1" customHeight="1" outlineLevel="1">
      <c r="A135" s="4" t="s">
        <v>206</v>
      </c>
      <c r="B135" s="195"/>
      <c r="C135" s="196">
        <v>0</v>
      </c>
      <c r="D135" s="196">
        <v>0</v>
      </c>
      <c r="E135" s="196">
        <v>0</v>
      </c>
      <c r="F135" s="197">
        <v>0</v>
      </c>
      <c r="G135" s="197">
        <v>0</v>
      </c>
      <c r="H135" s="198">
        <v>0</v>
      </c>
    </row>
    <row r="136" spans="1:8" ht="18" hidden="1" customHeight="1" outlineLevel="1">
      <c r="A136" s="4" t="s">
        <v>207</v>
      </c>
      <c r="B136" s="195"/>
      <c r="C136" s="196">
        <v>0</v>
      </c>
      <c r="D136" s="196">
        <v>0</v>
      </c>
      <c r="E136" s="196">
        <v>0</v>
      </c>
      <c r="F136" s="197">
        <v>0</v>
      </c>
      <c r="G136" s="197">
        <v>0</v>
      </c>
      <c r="H136" s="198">
        <v>0</v>
      </c>
    </row>
    <row r="137" spans="1:8" ht="18" hidden="1" customHeight="1" outlineLevel="1">
      <c r="A137" s="4" t="s">
        <v>208</v>
      </c>
      <c r="B137" s="195"/>
      <c r="C137" s="196">
        <v>0</v>
      </c>
      <c r="D137" s="196">
        <v>0</v>
      </c>
      <c r="E137" s="196">
        <v>0</v>
      </c>
      <c r="F137" s="197">
        <v>0</v>
      </c>
      <c r="G137" s="197">
        <v>0</v>
      </c>
      <c r="H137" s="198">
        <v>0</v>
      </c>
    </row>
    <row r="138" spans="1:8" ht="18" hidden="1" customHeight="1" outlineLevel="1">
      <c r="A138" s="4" t="s">
        <v>209</v>
      </c>
      <c r="B138" s="195"/>
      <c r="C138" s="196">
        <v>0</v>
      </c>
      <c r="D138" s="196">
        <v>0</v>
      </c>
      <c r="E138" s="196">
        <v>0</v>
      </c>
      <c r="F138" s="197">
        <v>0</v>
      </c>
      <c r="G138" s="197">
        <v>0</v>
      </c>
      <c r="H138" s="198">
        <v>0</v>
      </c>
    </row>
    <row r="139" spans="1:8" ht="18" hidden="1" customHeight="1" outlineLevel="1">
      <c r="A139" s="4" t="s">
        <v>211</v>
      </c>
      <c r="B139" s="195"/>
      <c r="C139" s="196">
        <v>0</v>
      </c>
      <c r="D139" s="196">
        <v>2</v>
      </c>
      <c r="E139" s="196">
        <v>0</v>
      </c>
      <c r="F139" s="197">
        <v>0</v>
      </c>
      <c r="G139" s="197">
        <v>489</v>
      </c>
      <c r="H139" s="198">
        <v>0</v>
      </c>
    </row>
    <row r="140" spans="1:8" ht="18" hidden="1" customHeight="1" outlineLevel="1">
      <c r="A140" s="4" t="s">
        <v>212</v>
      </c>
      <c r="B140" s="195"/>
      <c r="C140" s="196">
        <v>0</v>
      </c>
      <c r="D140" s="196">
        <v>0</v>
      </c>
      <c r="E140" s="196">
        <v>0</v>
      </c>
      <c r="F140" s="197">
        <v>0</v>
      </c>
      <c r="G140" s="197">
        <v>0</v>
      </c>
      <c r="H140" s="198">
        <v>0</v>
      </c>
    </row>
    <row r="141" spans="1:8" ht="18" hidden="1" customHeight="1" outlineLevel="1">
      <c r="A141" s="4" t="s">
        <v>213</v>
      </c>
      <c r="B141" s="195"/>
      <c r="C141" s="196">
        <v>0</v>
      </c>
      <c r="D141" s="196">
        <v>0</v>
      </c>
      <c r="E141" s="196">
        <v>0</v>
      </c>
      <c r="F141" s="197">
        <v>0</v>
      </c>
      <c r="G141" s="197">
        <v>0</v>
      </c>
      <c r="H141" s="198">
        <v>0</v>
      </c>
    </row>
    <row r="142" spans="1:8" ht="18" hidden="1" customHeight="1" outlineLevel="1">
      <c r="A142" s="4" t="s">
        <v>214</v>
      </c>
      <c r="B142" s="195"/>
      <c r="C142" s="196">
        <v>1</v>
      </c>
      <c r="D142" s="196">
        <v>0</v>
      </c>
      <c r="E142" s="196">
        <v>0</v>
      </c>
      <c r="F142" s="197">
        <v>0</v>
      </c>
      <c r="G142" s="197">
        <v>10188</v>
      </c>
      <c r="H142" s="198">
        <v>0</v>
      </c>
    </row>
    <row r="143" spans="1:8" ht="18" hidden="1" customHeight="1" outlineLevel="1">
      <c r="A143" s="4" t="s">
        <v>215</v>
      </c>
      <c r="B143" s="195"/>
      <c r="C143" s="196">
        <v>0</v>
      </c>
      <c r="D143" s="196">
        <v>0</v>
      </c>
      <c r="E143" s="196">
        <v>0</v>
      </c>
      <c r="F143" s="197">
        <v>0</v>
      </c>
      <c r="G143" s="197">
        <v>0</v>
      </c>
      <c r="H143" s="198">
        <v>0</v>
      </c>
    </row>
    <row r="144" spans="1:8" ht="18" hidden="1" customHeight="1" outlineLevel="1">
      <c r="A144" s="4" t="s">
        <v>216</v>
      </c>
      <c r="B144" s="195"/>
      <c r="C144" s="196">
        <v>0</v>
      </c>
      <c r="D144" s="196">
        <v>0</v>
      </c>
      <c r="E144" s="196">
        <v>0</v>
      </c>
      <c r="F144" s="197">
        <v>0</v>
      </c>
      <c r="G144" s="197">
        <v>0</v>
      </c>
      <c r="H144" s="198">
        <v>0</v>
      </c>
    </row>
    <row r="145" spans="1:8" ht="18" hidden="1" customHeight="1" outlineLevel="1">
      <c r="A145" s="4" t="s">
        <v>217</v>
      </c>
      <c r="B145" s="195"/>
      <c r="C145" s="196">
        <v>0</v>
      </c>
      <c r="D145" s="196">
        <v>0</v>
      </c>
      <c r="E145" s="196">
        <v>0</v>
      </c>
      <c r="F145" s="197">
        <v>0</v>
      </c>
      <c r="G145" s="197">
        <v>0</v>
      </c>
      <c r="H145" s="198">
        <v>0</v>
      </c>
    </row>
    <row r="146" spans="1:8" ht="18" hidden="1" customHeight="1" outlineLevel="1">
      <c r="A146" s="4" t="s">
        <v>218</v>
      </c>
      <c r="B146" s="195"/>
      <c r="C146" s="196">
        <v>6</v>
      </c>
      <c r="D146" s="196">
        <v>4</v>
      </c>
      <c r="E146" s="196">
        <v>0</v>
      </c>
      <c r="F146" s="197">
        <v>31750</v>
      </c>
      <c r="G146" s="197">
        <v>7082</v>
      </c>
      <c r="H146" s="198">
        <v>0</v>
      </c>
    </row>
    <row r="147" spans="1:8" ht="18" hidden="1" customHeight="1" outlineLevel="1">
      <c r="A147" s="4" t="s">
        <v>219</v>
      </c>
      <c r="B147" s="195"/>
      <c r="C147" s="196">
        <v>0</v>
      </c>
      <c r="D147" s="196">
        <v>0</v>
      </c>
      <c r="E147" s="196">
        <v>0</v>
      </c>
      <c r="F147" s="197">
        <v>0</v>
      </c>
      <c r="G147" s="197">
        <v>0</v>
      </c>
      <c r="H147" s="198">
        <v>0</v>
      </c>
    </row>
    <row r="148" spans="1:8" ht="18" hidden="1" customHeight="1" outlineLevel="1">
      <c r="A148" s="4" t="s">
        <v>220</v>
      </c>
      <c r="B148" s="195"/>
      <c r="C148" s="196">
        <v>0</v>
      </c>
      <c r="D148" s="196">
        <v>0</v>
      </c>
      <c r="E148" s="196">
        <v>0</v>
      </c>
      <c r="F148" s="197">
        <v>0</v>
      </c>
      <c r="G148" s="197">
        <v>0</v>
      </c>
      <c r="H148" s="198">
        <v>0</v>
      </c>
    </row>
    <row r="149" spans="1:8" ht="18" hidden="1" customHeight="1" outlineLevel="1">
      <c r="A149" s="4" t="s">
        <v>349</v>
      </c>
      <c r="B149" s="195"/>
      <c r="C149" s="196">
        <v>0</v>
      </c>
      <c r="D149" s="196">
        <v>0</v>
      </c>
      <c r="E149" s="196">
        <v>0</v>
      </c>
      <c r="F149" s="197">
        <v>0</v>
      </c>
      <c r="G149" s="197">
        <v>0</v>
      </c>
      <c r="H149" s="198">
        <v>0</v>
      </c>
    </row>
    <row r="150" spans="1:8" ht="18" hidden="1" customHeight="1" outlineLevel="1">
      <c r="A150" s="4" t="s">
        <v>222</v>
      </c>
      <c r="B150" s="195"/>
      <c r="C150" s="196">
        <v>0</v>
      </c>
      <c r="D150" s="196">
        <v>0</v>
      </c>
      <c r="E150" s="196">
        <v>0</v>
      </c>
      <c r="F150" s="197">
        <v>0</v>
      </c>
      <c r="G150" s="197">
        <v>0</v>
      </c>
      <c r="H150" s="198">
        <v>0</v>
      </c>
    </row>
    <row r="151" spans="1:8" ht="18" hidden="1" customHeight="1" outlineLevel="1">
      <c r="A151" s="4" t="s">
        <v>223</v>
      </c>
      <c r="B151" s="195"/>
      <c r="C151" s="196">
        <v>0</v>
      </c>
      <c r="D151" s="196">
        <v>5</v>
      </c>
      <c r="E151" s="196">
        <v>5</v>
      </c>
      <c r="F151" s="197">
        <v>0</v>
      </c>
      <c r="G151" s="197">
        <v>10721</v>
      </c>
      <c r="H151" s="198">
        <v>0</v>
      </c>
    </row>
    <row r="152" spans="1:8" ht="18" hidden="1" customHeight="1" outlineLevel="1">
      <c r="A152" s="4" t="s">
        <v>224</v>
      </c>
      <c r="B152" s="195"/>
      <c r="C152" s="196">
        <v>9</v>
      </c>
      <c r="D152" s="196">
        <v>0</v>
      </c>
      <c r="E152" s="196">
        <v>0</v>
      </c>
      <c r="F152" s="197">
        <v>0</v>
      </c>
      <c r="G152" s="197">
        <v>32778.97</v>
      </c>
      <c r="H152" s="198">
        <v>0</v>
      </c>
    </row>
    <row r="153" spans="1:8" ht="18" hidden="1" customHeight="1" outlineLevel="1">
      <c r="A153" s="4" t="s">
        <v>225</v>
      </c>
      <c r="B153" s="195"/>
      <c r="C153" s="196">
        <v>6</v>
      </c>
      <c r="D153" s="196">
        <v>6</v>
      </c>
      <c r="E153" s="196">
        <v>0</v>
      </c>
      <c r="F153" s="197">
        <v>17342</v>
      </c>
      <c r="G153" s="197">
        <v>70396</v>
      </c>
      <c r="H153" s="198">
        <v>0</v>
      </c>
    </row>
    <row r="154" spans="1:8" ht="18" customHeight="1" collapsed="1">
      <c r="A154" s="4"/>
      <c r="B154" s="195" t="s">
        <v>355</v>
      </c>
      <c r="C154" s="199">
        <f t="shared" ref="C154:H154" si="5">SUM(C131:C153)</f>
        <v>23</v>
      </c>
      <c r="D154" s="199">
        <f t="shared" si="5"/>
        <v>18</v>
      </c>
      <c r="E154" s="199">
        <f t="shared" si="5"/>
        <v>5</v>
      </c>
      <c r="F154" s="200">
        <f t="shared" si="5"/>
        <v>57092</v>
      </c>
      <c r="G154" s="200">
        <f t="shared" si="5"/>
        <v>131684.97</v>
      </c>
      <c r="H154" s="201">
        <f t="shared" si="5"/>
        <v>0</v>
      </c>
    </row>
    <row r="155" spans="1:8" ht="18" hidden="1" customHeight="1" outlineLevel="1">
      <c r="A155" s="4" t="s">
        <v>272</v>
      </c>
      <c r="B155" s="195"/>
      <c r="C155" s="196">
        <v>0</v>
      </c>
      <c r="D155" s="196">
        <v>0</v>
      </c>
      <c r="E155" s="196">
        <v>0</v>
      </c>
      <c r="F155" s="197">
        <v>0</v>
      </c>
      <c r="G155" s="197">
        <v>0</v>
      </c>
      <c r="H155" s="198">
        <v>0</v>
      </c>
    </row>
    <row r="156" spans="1:8" ht="18" hidden="1" customHeight="1" outlineLevel="1">
      <c r="A156" s="4" t="s">
        <v>203</v>
      </c>
      <c r="B156" s="195"/>
      <c r="C156" s="196">
        <v>2</v>
      </c>
      <c r="D156" s="196">
        <v>3</v>
      </c>
      <c r="E156" s="196">
        <v>0</v>
      </c>
      <c r="F156" s="197">
        <v>0</v>
      </c>
      <c r="G156" s="197">
        <v>6657.57</v>
      </c>
      <c r="H156" s="198">
        <v>0</v>
      </c>
    </row>
    <row r="157" spans="1:8" ht="18" hidden="1" customHeight="1" outlineLevel="1">
      <c r="A157" s="4" t="s">
        <v>204</v>
      </c>
      <c r="B157" s="195"/>
      <c r="C157" s="196">
        <v>0</v>
      </c>
      <c r="D157" s="196">
        <v>0</v>
      </c>
      <c r="E157" s="196">
        <v>0</v>
      </c>
      <c r="F157" s="197">
        <v>0</v>
      </c>
      <c r="G157" s="197">
        <v>0</v>
      </c>
      <c r="H157" s="198">
        <v>0</v>
      </c>
    </row>
    <row r="158" spans="1:8" ht="18" hidden="1" customHeight="1" outlineLevel="1">
      <c r="A158" s="4" t="s">
        <v>205</v>
      </c>
      <c r="B158" s="195"/>
      <c r="C158" s="196">
        <v>0</v>
      </c>
      <c r="D158" s="196">
        <v>0</v>
      </c>
      <c r="E158" s="196">
        <v>0</v>
      </c>
      <c r="F158" s="197">
        <v>0</v>
      </c>
      <c r="G158" s="197">
        <v>0</v>
      </c>
      <c r="H158" s="198">
        <v>0</v>
      </c>
    </row>
    <row r="159" spans="1:8" ht="18" hidden="1" customHeight="1" outlineLevel="1">
      <c r="A159" s="4" t="s">
        <v>206</v>
      </c>
      <c r="B159" s="195"/>
      <c r="C159" s="196">
        <v>0</v>
      </c>
      <c r="D159" s="196">
        <v>0</v>
      </c>
      <c r="E159" s="196">
        <v>0</v>
      </c>
      <c r="F159" s="197">
        <v>0</v>
      </c>
      <c r="G159" s="197">
        <v>0</v>
      </c>
      <c r="H159" s="198">
        <v>0</v>
      </c>
    </row>
    <row r="160" spans="1:8" ht="18" hidden="1" customHeight="1" outlineLevel="1">
      <c r="A160" s="4" t="s">
        <v>207</v>
      </c>
      <c r="B160" s="195"/>
      <c r="C160" s="196">
        <v>0</v>
      </c>
      <c r="D160" s="196">
        <v>0</v>
      </c>
      <c r="E160" s="196">
        <v>0</v>
      </c>
      <c r="F160" s="197">
        <v>0</v>
      </c>
      <c r="G160" s="197">
        <v>0</v>
      </c>
      <c r="H160" s="198">
        <v>0</v>
      </c>
    </row>
    <row r="161" spans="1:8" ht="18" hidden="1" customHeight="1" outlineLevel="1">
      <c r="A161" s="4" t="s">
        <v>208</v>
      </c>
      <c r="B161" s="195"/>
      <c r="C161" s="196">
        <v>4</v>
      </c>
      <c r="D161" s="196">
        <v>5</v>
      </c>
      <c r="E161" s="196">
        <v>0</v>
      </c>
      <c r="F161" s="197">
        <v>25300</v>
      </c>
      <c r="G161" s="197">
        <v>19012.5</v>
      </c>
      <c r="H161" s="198">
        <v>0</v>
      </c>
    </row>
    <row r="162" spans="1:8" ht="18" hidden="1" customHeight="1" outlineLevel="1">
      <c r="A162" s="4" t="s">
        <v>209</v>
      </c>
      <c r="B162" s="195"/>
      <c r="C162" s="196">
        <v>1</v>
      </c>
      <c r="D162" s="196">
        <v>1</v>
      </c>
      <c r="E162" s="196">
        <v>0</v>
      </c>
      <c r="F162" s="197">
        <v>0</v>
      </c>
      <c r="G162" s="197">
        <v>25000</v>
      </c>
      <c r="H162" s="198">
        <v>0</v>
      </c>
    </row>
    <row r="163" spans="1:8" ht="18" hidden="1" customHeight="1" outlineLevel="1">
      <c r="A163" s="4" t="s">
        <v>211</v>
      </c>
      <c r="B163" s="195"/>
      <c r="C163" s="196">
        <v>13</v>
      </c>
      <c r="D163" s="196">
        <v>11</v>
      </c>
      <c r="E163" s="196">
        <v>0</v>
      </c>
      <c r="F163" s="197">
        <v>21332</v>
      </c>
      <c r="G163" s="197">
        <v>69346</v>
      </c>
      <c r="H163" s="198">
        <v>0</v>
      </c>
    </row>
    <row r="164" spans="1:8" ht="18" hidden="1" customHeight="1" outlineLevel="1">
      <c r="A164" s="4" t="s">
        <v>212</v>
      </c>
      <c r="B164" s="195"/>
      <c r="C164" s="196">
        <v>0</v>
      </c>
      <c r="D164" s="196">
        <v>0</v>
      </c>
      <c r="E164" s="196">
        <v>0</v>
      </c>
      <c r="F164" s="197">
        <v>0</v>
      </c>
      <c r="G164" s="197">
        <v>-2674.52</v>
      </c>
      <c r="H164" s="198">
        <v>0</v>
      </c>
    </row>
    <row r="165" spans="1:8" ht="18" hidden="1" customHeight="1" outlineLevel="1">
      <c r="A165" s="4" t="s">
        <v>213</v>
      </c>
      <c r="B165" s="195"/>
      <c r="C165" s="196">
        <v>3</v>
      </c>
      <c r="D165" s="196">
        <v>1</v>
      </c>
      <c r="E165" s="196">
        <v>0</v>
      </c>
      <c r="F165" s="197">
        <v>880</v>
      </c>
      <c r="G165" s="197">
        <v>17782</v>
      </c>
      <c r="H165" s="198">
        <v>0</v>
      </c>
    </row>
    <row r="166" spans="1:8" ht="18" hidden="1" customHeight="1" outlineLevel="1">
      <c r="A166" s="4" t="s">
        <v>214</v>
      </c>
      <c r="B166" s="195"/>
      <c r="C166" s="196">
        <v>0</v>
      </c>
      <c r="D166" s="196">
        <v>0</v>
      </c>
      <c r="E166" s="196">
        <v>0</v>
      </c>
      <c r="F166" s="197">
        <v>0</v>
      </c>
      <c r="G166" s="197">
        <v>0</v>
      </c>
      <c r="H166" s="198">
        <v>0</v>
      </c>
    </row>
    <row r="167" spans="1:8" ht="18" hidden="1" customHeight="1" outlineLevel="1">
      <c r="A167" s="4" t="s">
        <v>215</v>
      </c>
      <c r="B167" s="195"/>
      <c r="C167" s="196">
        <v>0</v>
      </c>
      <c r="D167" s="196">
        <v>0</v>
      </c>
      <c r="E167" s="196">
        <v>0</v>
      </c>
      <c r="F167" s="197">
        <v>0</v>
      </c>
      <c r="G167" s="197">
        <v>0</v>
      </c>
      <c r="H167" s="198">
        <v>0</v>
      </c>
    </row>
    <row r="168" spans="1:8" ht="18" hidden="1" customHeight="1" outlineLevel="1">
      <c r="A168" s="4" t="s">
        <v>216</v>
      </c>
      <c r="B168" s="195"/>
      <c r="C168" s="196">
        <v>0</v>
      </c>
      <c r="D168" s="196">
        <v>0</v>
      </c>
      <c r="E168" s="196">
        <v>0</v>
      </c>
      <c r="F168" s="197">
        <v>0</v>
      </c>
      <c r="G168" s="197">
        <v>0</v>
      </c>
      <c r="H168" s="198">
        <v>0</v>
      </c>
    </row>
    <row r="169" spans="1:8" ht="18" hidden="1" customHeight="1" outlineLevel="1">
      <c r="A169" s="4" t="s">
        <v>217</v>
      </c>
      <c r="B169" s="195"/>
      <c r="C169" s="196">
        <v>0</v>
      </c>
      <c r="D169" s="196">
        <v>0</v>
      </c>
      <c r="E169" s="196">
        <v>0</v>
      </c>
      <c r="F169" s="197">
        <v>0</v>
      </c>
      <c r="G169" s="197">
        <v>0</v>
      </c>
      <c r="H169" s="198">
        <v>0</v>
      </c>
    </row>
    <row r="170" spans="1:8" ht="18" hidden="1" customHeight="1" outlineLevel="1">
      <c r="A170" s="4" t="s">
        <v>218</v>
      </c>
      <c r="B170" s="195"/>
      <c r="C170" s="196">
        <v>0</v>
      </c>
      <c r="D170" s="196">
        <v>0</v>
      </c>
      <c r="E170" s="196">
        <v>0</v>
      </c>
      <c r="F170" s="197">
        <v>0</v>
      </c>
      <c r="G170" s="197">
        <v>0</v>
      </c>
      <c r="H170" s="198">
        <v>0</v>
      </c>
    </row>
    <row r="171" spans="1:8" ht="18" hidden="1" customHeight="1" outlineLevel="1">
      <c r="A171" s="4" t="s">
        <v>219</v>
      </c>
      <c r="B171" s="195"/>
      <c r="C171" s="196">
        <v>0</v>
      </c>
      <c r="D171" s="196">
        <v>0</v>
      </c>
      <c r="E171" s="196">
        <v>0</v>
      </c>
      <c r="F171" s="197">
        <v>0</v>
      </c>
      <c r="G171" s="197">
        <v>0</v>
      </c>
      <c r="H171" s="198">
        <v>0</v>
      </c>
    </row>
    <row r="172" spans="1:8" ht="18" hidden="1" customHeight="1" outlineLevel="1">
      <c r="A172" s="4" t="s">
        <v>220</v>
      </c>
      <c r="B172" s="195"/>
      <c r="C172" s="196">
        <v>0</v>
      </c>
      <c r="D172" s="196">
        <v>0</v>
      </c>
      <c r="E172" s="196">
        <v>0</v>
      </c>
      <c r="F172" s="197">
        <v>0</v>
      </c>
      <c r="G172" s="197">
        <v>0</v>
      </c>
      <c r="H172" s="198">
        <v>0</v>
      </c>
    </row>
    <row r="173" spans="1:8" ht="18" hidden="1" customHeight="1" outlineLevel="1">
      <c r="A173" s="4" t="s">
        <v>349</v>
      </c>
      <c r="B173" s="195"/>
      <c r="C173" s="196">
        <v>0</v>
      </c>
      <c r="D173" s="196">
        <v>0</v>
      </c>
      <c r="E173" s="196">
        <v>0</v>
      </c>
      <c r="F173" s="197">
        <v>0</v>
      </c>
      <c r="G173" s="197">
        <v>0</v>
      </c>
      <c r="H173" s="198">
        <v>0</v>
      </c>
    </row>
    <row r="174" spans="1:8" ht="18" hidden="1" customHeight="1" outlineLevel="1">
      <c r="A174" s="4" t="s">
        <v>222</v>
      </c>
      <c r="B174" s="195"/>
      <c r="C174" s="196">
        <v>1</v>
      </c>
      <c r="D174" s="196">
        <v>1</v>
      </c>
      <c r="E174" s="196">
        <v>0</v>
      </c>
      <c r="F174" s="197">
        <v>71853</v>
      </c>
      <c r="G174" s="197">
        <v>36997</v>
      </c>
      <c r="H174" s="198">
        <v>-1275</v>
      </c>
    </row>
    <row r="175" spans="1:8" ht="18" hidden="1" customHeight="1" outlineLevel="1">
      <c r="A175" s="4" t="s">
        <v>223</v>
      </c>
      <c r="B175" s="195"/>
      <c r="C175" s="196">
        <v>0</v>
      </c>
      <c r="D175" s="196">
        <v>0</v>
      </c>
      <c r="E175" s="196">
        <v>0</v>
      </c>
      <c r="F175" s="197">
        <v>0</v>
      </c>
      <c r="G175" s="197">
        <v>0</v>
      </c>
      <c r="H175" s="198">
        <v>0</v>
      </c>
    </row>
    <row r="176" spans="1:8" ht="18" hidden="1" customHeight="1" outlineLevel="1">
      <c r="A176" s="4" t="s">
        <v>224</v>
      </c>
      <c r="B176" s="195"/>
      <c r="C176" s="196">
        <v>0</v>
      </c>
      <c r="D176" s="196">
        <v>0</v>
      </c>
      <c r="E176" s="196">
        <v>0</v>
      </c>
      <c r="F176" s="197">
        <v>0</v>
      </c>
      <c r="G176" s="197">
        <v>0</v>
      </c>
      <c r="H176" s="198">
        <v>0</v>
      </c>
    </row>
    <row r="177" spans="1:8" ht="18" hidden="1" customHeight="1" outlineLevel="1">
      <c r="A177" s="4" t="s">
        <v>225</v>
      </c>
      <c r="B177" s="195"/>
      <c r="C177" s="196">
        <v>0</v>
      </c>
      <c r="D177" s="196">
        <v>0</v>
      </c>
      <c r="E177" s="196">
        <v>0</v>
      </c>
      <c r="F177" s="197">
        <v>0</v>
      </c>
      <c r="G177" s="197">
        <v>0</v>
      </c>
      <c r="H177" s="198">
        <v>0</v>
      </c>
    </row>
    <row r="178" spans="1:8" ht="18" customHeight="1" collapsed="1">
      <c r="A178" s="4"/>
      <c r="B178" s="195" t="s">
        <v>356</v>
      </c>
      <c r="C178" s="199">
        <f t="shared" ref="C178:H178" si="6">SUM(C155:C177)</f>
        <v>24</v>
      </c>
      <c r="D178" s="199">
        <f t="shared" si="6"/>
        <v>22</v>
      </c>
      <c r="E178" s="199">
        <f t="shared" si="6"/>
        <v>0</v>
      </c>
      <c r="F178" s="200">
        <f t="shared" si="6"/>
        <v>119365</v>
      </c>
      <c r="G178" s="200">
        <f t="shared" si="6"/>
        <v>172120.55</v>
      </c>
      <c r="H178" s="201">
        <f t="shared" si="6"/>
        <v>-1275</v>
      </c>
    </row>
    <row r="179" spans="1:8" ht="18" hidden="1" customHeight="1" outlineLevel="1">
      <c r="A179" s="4" t="s">
        <v>272</v>
      </c>
      <c r="B179" s="195"/>
      <c r="C179" s="196">
        <v>0</v>
      </c>
      <c r="D179" s="196">
        <v>0</v>
      </c>
      <c r="E179" s="196">
        <v>0</v>
      </c>
      <c r="F179" s="197">
        <v>0</v>
      </c>
      <c r="G179" s="197">
        <v>0</v>
      </c>
      <c r="H179" s="198">
        <v>0</v>
      </c>
    </row>
    <row r="180" spans="1:8" ht="18" hidden="1" customHeight="1" outlineLevel="1">
      <c r="A180" s="4" t="s">
        <v>203</v>
      </c>
      <c r="B180" s="195"/>
      <c r="C180" s="196">
        <v>1</v>
      </c>
      <c r="D180" s="196">
        <v>8</v>
      </c>
      <c r="E180" s="196">
        <v>0</v>
      </c>
      <c r="F180" s="197">
        <v>144850</v>
      </c>
      <c r="G180" s="197">
        <v>221875.5</v>
      </c>
      <c r="H180" s="198">
        <v>0</v>
      </c>
    </row>
    <row r="181" spans="1:8" ht="18" hidden="1" customHeight="1" outlineLevel="1">
      <c r="A181" s="4" t="s">
        <v>204</v>
      </c>
      <c r="B181" s="195"/>
      <c r="C181" s="196">
        <v>0</v>
      </c>
      <c r="D181" s="196">
        <v>1</v>
      </c>
      <c r="E181" s="196">
        <v>0</v>
      </c>
      <c r="F181" s="197">
        <v>75000</v>
      </c>
      <c r="G181" s="197">
        <v>14818.319999999998</v>
      </c>
      <c r="H181" s="198">
        <v>0</v>
      </c>
    </row>
    <row r="182" spans="1:8" ht="18" hidden="1" customHeight="1" outlineLevel="1">
      <c r="A182" s="4" t="s">
        <v>205</v>
      </c>
      <c r="B182" s="195"/>
      <c r="C182" s="196">
        <v>0</v>
      </c>
      <c r="D182" s="196">
        <v>0</v>
      </c>
      <c r="E182" s="196">
        <v>0</v>
      </c>
      <c r="F182" s="197">
        <v>0</v>
      </c>
      <c r="G182" s="197">
        <v>0</v>
      </c>
      <c r="H182" s="198">
        <v>0</v>
      </c>
    </row>
    <row r="183" spans="1:8" ht="18" hidden="1" customHeight="1" outlineLevel="1">
      <c r="A183" s="4" t="s">
        <v>206</v>
      </c>
      <c r="B183" s="195"/>
      <c r="C183" s="196">
        <v>0</v>
      </c>
      <c r="D183" s="196">
        <v>0</v>
      </c>
      <c r="E183" s="196">
        <v>0</v>
      </c>
      <c r="F183" s="197">
        <v>0</v>
      </c>
      <c r="G183" s="197">
        <v>0</v>
      </c>
      <c r="H183" s="198">
        <v>0</v>
      </c>
    </row>
    <row r="184" spans="1:8" ht="18" hidden="1" customHeight="1" outlineLevel="1">
      <c r="A184" s="4" t="s">
        <v>207</v>
      </c>
      <c r="B184" s="195"/>
      <c r="C184" s="196">
        <v>0</v>
      </c>
      <c r="D184" s="196">
        <v>0</v>
      </c>
      <c r="E184" s="196">
        <v>0</v>
      </c>
      <c r="F184" s="197">
        <v>0</v>
      </c>
      <c r="G184" s="197">
        <v>0</v>
      </c>
      <c r="H184" s="198">
        <v>0</v>
      </c>
    </row>
    <row r="185" spans="1:8" ht="18" hidden="1" customHeight="1" outlineLevel="1">
      <c r="A185" s="4" t="s">
        <v>208</v>
      </c>
      <c r="B185" s="195"/>
      <c r="C185" s="196">
        <v>4</v>
      </c>
      <c r="D185" s="196">
        <v>5</v>
      </c>
      <c r="E185" s="196">
        <v>0</v>
      </c>
      <c r="F185" s="197">
        <v>26000</v>
      </c>
      <c r="G185" s="197">
        <v>6819.8599999999497</v>
      </c>
      <c r="H185" s="198">
        <v>0</v>
      </c>
    </row>
    <row r="186" spans="1:8" ht="18" hidden="1" customHeight="1" outlineLevel="1">
      <c r="A186" s="4" t="s">
        <v>209</v>
      </c>
      <c r="B186" s="195"/>
      <c r="C186" s="196">
        <v>6</v>
      </c>
      <c r="D186" s="196">
        <v>3</v>
      </c>
      <c r="E186" s="196">
        <v>0</v>
      </c>
      <c r="F186" s="197">
        <v>6487</v>
      </c>
      <c r="G186" s="197">
        <v>29633.03</v>
      </c>
      <c r="H186" s="198">
        <v>0</v>
      </c>
    </row>
    <row r="187" spans="1:8" ht="18" hidden="1" customHeight="1" outlineLevel="1">
      <c r="A187" s="4" t="s">
        <v>211</v>
      </c>
      <c r="B187" s="195"/>
      <c r="C187" s="196">
        <v>14</v>
      </c>
      <c r="D187" s="196">
        <v>21</v>
      </c>
      <c r="E187" s="196">
        <v>0</v>
      </c>
      <c r="F187" s="197">
        <v>623250</v>
      </c>
      <c r="G187" s="197">
        <v>159880</v>
      </c>
      <c r="H187" s="198">
        <v>0</v>
      </c>
    </row>
    <row r="188" spans="1:8" ht="18" hidden="1" customHeight="1" outlineLevel="1">
      <c r="A188" s="4" t="s">
        <v>212</v>
      </c>
      <c r="B188" s="195"/>
      <c r="C188" s="196">
        <v>0</v>
      </c>
      <c r="D188" s="196">
        <v>0</v>
      </c>
      <c r="E188" s="196">
        <v>0</v>
      </c>
      <c r="F188" s="197">
        <v>0</v>
      </c>
      <c r="G188" s="197">
        <v>0</v>
      </c>
      <c r="H188" s="198">
        <v>0</v>
      </c>
    </row>
    <row r="189" spans="1:8" ht="18" hidden="1" customHeight="1" outlineLevel="1">
      <c r="A189" s="4" t="s">
        <v>213</v>
      </c>
      <c r="B189" s="195"/>
      <c r="C189" s="196">
        <v>0</v>
      </c>
      <c r="D189" s="196">
        <v>0</v>
      </c>
      <c r="E189" s="196">
        <v>0</v>
      </c>
      <c r="F189" s="197">
        <v>0</v>
      </c>
      <c r="G189" s="197">
        <v>2021</v>
      </c>
      <c r="H189" s="198">
        <v>0</v>
      </c>
    </row>
    <row r="190" spans="1:8" ht="18" hidden="1" customHeight="1" outlineLevel="1">
      <c r="A190" s="4" t="s">
        <v>214</v>
      </c>
      <c r="B190" s="195"/>
      <c r="C190" s="196">
        <v>0</v>
      </c>
      <c r="D190" s="196">
        <v>0</v>
      </c>
      <c r="E190" s="196">
        <v>0</v>
      </c>
      <c r="F190" s="197">
        <v>0</v>
      </c>
      <c r="G190" s="197">
        <v>0</v>
      </c>
      <c r="H190" s="198">
        <v>0</v>
      </c>
    </row>
    <row r="191" spans="1:8" ht="18" hidden="1" customHeight="1" outlineLevel="1">
      <c r="A191" s="4" t="s">
        <v>215</v>
      </c>
      <c r="B191" s="195"/>
      <c r="C191" s="196">
        <v>0</v>
      </c>
      <c r="D191" s="196">
        <v>0</v>
      </c>
      <c r="E191" s="196">
        <v>0</v>
      </c>
      <c r="F191" s="197">
        <v>0</v>
      </c>
      <c r="G191" s="197">
        <v>0</v>
      </c>
      <c r="H191" s="198">
        <v>0</v>
      </c>
    </row>
    <row r="192" spans="1:8" ht="18" hidden="1" customHeight="1" outlineLevel="1">
      <c r="A192" s="4" t="s">
        <v>216</v>
      </c>
      <c r="B192" s="195"/>
      <c r="C192" s="196">
        <v>1</v>
      </c>
      <c r="D192" s="196">
        <v>2</v>
      </c>
      <c r="E192" s="196">
        <v>0</v>
      </c>
      <c r="F192" s="197">
        <v>-1942.5</v>
      </c>
      <c r="G192" s="197">
        <v>188.75</v>
      </c>
      <c r="H192" s="198">
        <v>0</v>
      </c>
    </row>
    <row r="193" spans="1:8" ht="18" hidden="1" customHeight="1" outlineLevel="1">
      <c r="A193" s="4" t="s">
        <v>217</v>
      </c>
      <c r="B193" s="195"/>
      <c r="C193" s="196">
        <v>0</v>
      </c>
      <c r="D193" s="196">
        <v>0</v>
      </c>
      <c r="E193" s="196">
        <v>0</v>
      </c>
      <c r="F193" s="197">
        <v>0</v>
      </c>
      <c r="G193" s="197">
        <v>0</v>
      </c>
      <c r="H193" s="198">
        <v>0</v>
      </c>
    </row>
    <row r="194" spans="1:8" ht="18" hidden="1" customHeight="1" outlineLevel="1">
      <c r="A194" s="4" t="s">
        <v>218</v>
      </c>
      <c r="B194" s="195"/>
      <c r="C194" s="196">
        <v>0</v>
      </c>
      <c r="D194" s="196">
        <v>0</v>
      </c>
      <c r="E194" s="196">
        <v>0</v>
      </c>
      <c r="F194" s="197">
        <v>0</v>
      </c>
      <c r="G194" s="197">
        <v>0</v>
      </c>
      <c r="H194" s="198">
        <v>0</v>
      </c>
    </row>
    <row r="195" spans="1:8" ht="18" hidden="1" customHeight="1" outlineLevel="1">
      <c r="A195" s="4" t="s">
        <v>219</v>
      </c>
      <c r="B195" s="195"/>
      <c r="C195" s="196">
        <v>0</v>
      </c>
      <c r="D195" s="196">
        <v>0</v>
      </c>
      <c r="E195" s="196">
        <v>0</v>
      </c>
      <c r="F195" s="197">
        <v>0</v>
      </c>
      <c r="G195" s="197">
        <v>0</v>
      </c>
      <c r="H195" s="198">
        <v>0</v>
      </c>
    </row>
    <row r="196" spans="1:8" ht="18" hidden="1" customHeight="1" outlineLevel="1">
      <c r="A196" s="4" t="s">
        <v>220</v>
      </c>
      <c r="B196" s="195"/>
      <c r="C196" s="196">
        <v>0</v>
      </c>
      <c r="D196" s="196">
        <v>0</v>
      </c>
      <c r="E196" s="196">
        <v>0</v>
      </c>
      <c r="F196" s="197">
        <v>0</v>
      </c>
      <c r="G196" s="197">
        <v>0</v>
      </c>
      <c r="H196" s="198">
        <v>0</v>
      </c>
    </row>
    <row r="197" spans="1:8" ht="18" hidden="1" customHeight="1" outlineLevel="1">
      <c r="A197" s="4" t="s">
        <v>349</v>
      </c>
      <c r="B197" s="195"/>
      <c r="C197" s="196">
        <v>0</v>
      </c>
      <c r="D197" s="196">
        <v>0</v>
      </c>
      <c r="E197" s="196">
        <v>0</v>
      </c>
      <c r="F197" s="197">
        <v>0</v>
      </c>
      <c r="G197" s="197">
        <v>0</v>
      </c>
      <c r="H197" s="198">
        <v>0</v>
      </c>
    </row>
    <row r="198" spans="1:8" ht="18" hidden="1" customHeight="1" outlineLevel="1">
      <c r="A198" s="4" t="s">
        <v>222</v>
      </c>
      <c r="B198" s="195"/>
      <c r="C198" s="196">
        <v>0</v>
      </c>
      <c r="D198" s="196">
        <v>0</v>
      </c>
      <c r="E198" s="196">
        <v>0</v>
      </c>
      <c r="F198" s="197">
        <v>0</v>
      </c>
      <c r="G198" s="197">
        <v>0</v>
      </c>
      <c r="H198" s="198">
        <v>0</v>
      </c>
    </row>
    <row r="199" spans="1:8" ht="18" hidden="1" customHeight="1" outlineLevel="1">
      <c r="A199" s="4" t="s">
        <v>223</v>
      </c>
      <c r="B199" s="195"/>
      <c r="C199" s="196">
        <v>3</v>
      </c>
      <c r="D199" s="196">
        <v>4</v>
      </c>
      <c r="E199" s="196">
        <v>2</v>
      </c>
      <c r="F199" s="197">
        <v>15850</v>
      </c>
      <c r="G199" s="197">
        <v>5155</v>
      </c>
      <c r="H199" s="198">
        <v>0</v>
      </c>
    </row>
    <row r="200" spans="1:8" ht="18" hidden="1" customHeight="1" outlineLevel="1">
      <c r="A200" s="4" t="s">
        <v>224</v>
      </c>
      <c r="B200" s="195"/>
      <c r="C200" s="196">
        <v>0</v>
      </c>
      <c r="D200" s="196">
        <v>0</v>
      </c>
      <c r="E200" s="196">
        <v>0</v>
      </c>
      <c r="F200" s="197">
        <v>0</v>
      </c>
      <c r="G200" s="197">
        <v>0</v>
      </c>
      <c r="H200" s="198">
        <v>0</v>
      </c>
    </row>
    <row r="201" spans="1:8" ht="18" hidden="1" customHeight="1" outlineLevel="1">
      <c r="A201" s="4" t="s">
        <v>225</v>
      </c>
      <c r="B201" s="195"/>
      <c r="C201" s="196">
        <v>0</v>
      </c>
      <c r="D201" s="196">
        <v>0</v>
      </c>
      <c r="E201" s="196">
        <v>0</v>
      </c>
      <c r="F201" s="197">
        <v>0</v>
      </c>
      <c r="G201" s="197">
        <v>0</v>
      </c>
      <c r="H201" s="198">
        <v>0</v>
      </c>
    </row>
    <row r="202" spans="1:8" ht="18" customHeight="1" collapsed="1">
      <c r="A202" s="4"/>
      <c r="B202" s="195" t="s">
        <v>357</v>
      </c>
      <c r="C202" s="199">
        <f t="shared" ref="C202:H202" si="7">SUM(C179:C201)</f>
        <v>29</v>
      </c>
      <c r="D202" s="199">
        <f t="shared" si="7"/>
        <v>44</v>
      </c>
      <c r="E202" s="199">
        <f t="shared" si="7"/>
        <v>2</v>
      </c>
      <c r="F202" s="200">
        <f t="shared" si="7"/>
        <v>889494.5</v>
      </c>
      <c r="G202" s="200">
        <f t="shared" si="7"/>
        <v>440391.45999999996</v>
      </c>
      <c r="H202" s="201">
        <f t="shared" si="7"/>
        <v>0</v>
      </c>
    </row>
    <row r="203" spans="1:8" ht="18" hidden="1" customHeight="1" outlineLevel="1">
      <c r="A203" s="4" t="s">
        <v>272</v>
      </c>
      <c r="B203" s="195"/>
      <c r="C203" s="196">
        <v>0</v>
      </c>
      <c r="D203" s="196">
        <v>0</v>
      </c>
      <c r="E203" s="196">
        <v>0</v>
      </c>
      <c r="F203" s="197">
        <v>0</v>
      </c>
      <c r="G203" s="197">
        <v>0</v>
      </c>
      <c r="H203" s="198">
        <v>0</v>
      </c>
    </row>
    <row r="204" spans="1:8" ht="18" hidden="1" customHeight="1" outlineLevel="1">
      <c r="A204" s="4" t="s">
        <v>203</v>
      </c>
      <c r="B204" s="195"/>
      <c r="C204" s="196">
        <v>3</v>
      </c>
      <c r="D204" s="196">
        <v>5</v>
      </c>
      <c r="E204" s="196">
        <v>0</v>
      </c>
      <c r="F204" s="197">
        <v>602055.05000000005</v>
      </c>
      <c r="G204" s="197">
        <v>35300.5</v>
      </c>
      <c r="H204" s="198">
        <v>0</v>
      </c>
    </row>
    <row r="205" spans="1:8" ht="18" hidden="1" customHeight="1" outlineLevel="1">
      <c r="A205" s="4" t="s">
        <v>204</v>
      </c>
      <c r="B205" s="195"/>
      <c r="C205" s="196">
        <v>0</v>
      </c>
      <c r="D205" s="196">
        <v>0</v>
      </c>
      <c r="E205" s="196">
        <v>0</v>
      </c>
      <c r="F205" s="197">
        <v>0</v>
      </c>
      <c r="G205" s="197">
        <v>0</v>
      </c>
      <c r="H205" s="198">
        <v>0</v>
      </c>
    </row>
    <row r="206" spans="1:8" ht="18" hidden="1" customHeight="1" outlineLevel="1">
      <c r="A206" s="4" t="s">
        <v>205</v>
      </c>
      <c r="B206" s="195"/>
      <c r="C206" s="196">
        <v>0</v>
      </c>
      <c r="D206" s="196">
        <v>0</v>
      </c>
      <c r="E206" s="196">
        <v>0</v>
      </c>
      <c r="F206" s="197">
        <v>0</v>
      </c>
      <c r="G206" s="197">
        <v>0</v>
      </c>
      <c r="H206" s="198">
        <v>0</v>
      </c>
    </row>
    <row r="207" spans="1:8" ht="18" hidden="1" customHeight="1" outlineLevel="1">
      <c r="A207" s="4" t="s">
        <v>206</v>
      </c>
      <c r="B207" s="195"/>
      <c r="C207" s="196">
        <v>0</v>
      </c>
      <c r="D207" s="196">
        <v>0</v>
      </c>
      <c r="E207" s="196">
        <v>0</v>
      </c>
      <c r="F207" s="197">
        <v>0</v>
      </c>
      <c r="G207" s="197">
        <v>0</v>
      </c>
      <c r="H207" s="198">
        <v>0</v>
      </c>
    </row>
    <row r="208" spans="1:8" ht="18" hidden="1" customHeight="1" outlineLevel="1">
      <c r="A208" s="4" t="s">
        <v>207</v>
      </c>
      <c r="B208" s="195"/>
      <c r="C208" s="196">
        <v>0</v>
      </c>
      <c r="D208" s="196">
        <v>0</v>
      </c>
      <c r="E208" s="196">
        <v>0</v>
      </c>
      <c r="F208" s="197">
        <v>0</v>
      </c>
      <c r="G208" s="197">
        <v>0</v>
      </c>
      <c r="H208" s="198">
        <v>0</v>
      </c>
    </row>
    <row r="209" spans="1:8" ht="18" hidden="1" customHeight="1" outlineLevel="1">
      <c r="A209" s="4" t="s">
        <v>208</v>
      </c>
      <c r="B209" s="195"/>
      <c r="C209" s="196">
        <v>0</v>
      </c>
      <c r="D209" s="196">
        <v>2</v>
      </c>
      <c r="E209" s="196">
        <v>0</v>
      </c>
      <c r="F209" s="197">
        <v>50000</v>
      </c>
      <c r="G209" s="197">
        <v>1827</v>
      </c>
      <c r="H209" s="198">
        <v>0</v>
      </c>
    </row>
    <row r="210" spans="1:8" ht="18" hidden="1" customHeight="1" outlineLevel="1">
      <c r="A210" s="4" t="s">
        <v>209</v>
      </c>
      <c r="B210" s="195"/>
      <c r="C210" s="196">
        <v>0</v>
      </c>
      <c r="D210" s="196">
        <v>1</v>
      </c>
      <c r="E210" s="196">
        <v>0</v>
      </c>
      <c r="F210" s="197">
        <v>0</v>
      </c>
      <c r="G210" s="197">
        <v>0</v>
      </c>
      <c r="H210" s="198">
        <v>0</v>
      </c>
    </row>
    <row r="211" spans="1:8" ht="18" hidden="1" customHeight="1" outlineLevel="1">
      <c r="A211" s="4" t="s">
        <v>211</v>
      </c>
      <c r="B211" s="195"/>
      <c r="C211" s="196">
        <v>2</v>
      </c>
      <c r="D211" s="196">
        <v>4</v>
      </c>
      <c r="E211" s="196">
        <v>0</v>
      </c>
      <c r="F211" s="197">
        <v>160000</v>
      </c>
      <c r="G211" s="197">
        <v>44173</v>
      </c>
      <c r="H211" s="198">
        <v>0</v>
      </c>
    </row>
    <row r="212" spans="1:8" ht="18" hidden="1" customHeight="1" outlineLevel="1">
      <c r="A212" s="4" t="s">
        <v>212</v>
      </c>
      <c r="B212" s="195"/>
      <c r="C212" s="196">
        <v>0</v>
      </c>
      <c r="D212" s="196">
        <v>0</v>
      </c>
      <c r="E212" s="196">
        <v>0</v>
      </c>
      <c r="F212" s="197">
        <v>0</v>
      </c>
      <c r="G212" s="197">
        <v>0</v>
      </c>
      <c r="H212" s="198">
        <v>0</v>
      </c>
    </row>
    <row r="213" spans="1:8" ht="18" hidden="1" customHeight="1" outlineLevel="1">
      <c r="A213" s="4" t="s">
        <v>213</v>
      </c>
      <c r="B213" s="195"/>
      <c r="C213" s="196">
        <v>0</v>
      </c>
      <c r="D213" s="196">
        <v>1</v>
      </c>
      <c r="E213" s="196">
        <v>0</v>
      </c>
      <c r="F213" s="197">
        <v>209000</v>
      </c>
      <c r="G213" s="197">
        <v>-5500</v>
      </c>
      <c r="H213" s="198">
        <v>0</v>
      </c>
    </row>
    <row r="214" spans="1:8" ht="18" hidden="1" customHeight="1" outlineLevel="1">
      <c r="A214" s="4" t="s">
        <v>214</v>
      </c>
      <c r="B214" s="195"/>
      <c r="C214" s="196">
        <v>0</v>
      </c>
      <c r="D214" s="196">
        <v>0</v>
      </c>
      <c r="E214" s="196">
        <v>0</v>
      </c>
      <c r="F214" s="197">
        <v>0</v>
      </c>
      <c r="G214" s="197">
        <v>0</v>
      </c>
      <c r="H214" s="198">
        <v>0</v>
      </c>
    </row>
    <row r="215" spans="1:8" ht="18" hidden="1" customHeight="1" outlineLevel="1">
      <c r="A215" s="4" t="s">
        <v>215</v>
      </c>
      <c r="B215" s="195"/>
      <c r="C215" s="196">
        <v>0</v>
      </c>
      <c r="D215" s="196">
        <v>0</v>
      </c>
      <c r="E215" s="196">
        <v>0</v>
      </c>
      <c r="F215" s="197">
        <v>0</v>
      </c>
      <c r="G215" s="197">
        <v>0</v>
      </c>
      <c r="H215" s="198">
        <v>0</v>
      </c>
    </row>
    <row r="216" spans="1:8" ht="18" hidden="1" customHeight="1" outlineLevel="1">
      <c r="A216" s="4" t="s">
        <v>216</v>
      </c>
      <c r="B216" s="195"/>
      <c r="C216" s="196">
        <v>0</v>
      </c>
      <c r="D216" s="196">
        <v>0</v>
      </c>
      <c r="E216" s="196">
        <v>0</v>
      </c>
      <c r="F216" s="197">
        <v>0</v>
      </c>
      <c r="G216" s="197">
        <v>0</v>
      </c>
      <c r="H216" s="198">
        <v>0</v>
      </c>
    </row>
    <row r="217" spans="1:8" ht="18" hidden="1" customHeight="1" outlineLevel="1">
      <c r="A217" s="4" t="s">
        <v>217</v>
      </c>
      <c r="B217" s="195"/>
      <c r="C217" s="196">
        <v>0</v>
      </c>
      <c r="D217" s="196">
        <v>0</v>
      </c>
      <c r="E217" s="196">
        <v>0</v>
      </c>
      <c r="F217" s="197">
        <v>0</v>
      </c>
      <c r="G217" s="197">
        <v>0</v>
      </c>
      <c r="H217" s="198">
        <v>0</v>
      </c>
    </row>
    <row r="218" spans="1:8" ht="18" hidden="1" customHeight="1" outlineLevel="1">
      <c r="A218" s="4" t="s">
        <v>218</v>
      </c>
      <c r="B218" s="195"/>
      <c r="C218" s="196">
        <v>0</v>
      </c>
      <c r="D218" s="196">
        <v>0</v>
      </c>
      <c r="E218" s="196">
        <v>0</v>
      </c>
      <c r="F218" s="197">
        <v>0</v>
      </c>
      <c r="G218" s="197">
        <v>0</v>
      </c>
      <c r="H218" s="198">
        <v>0</v>
      </c>
    </row>
    <row r="219" spans="1:8" ht="18" hidden="1" customHeight="1" outlineLevel="1">
      <c r="A219" s="4" t="s">
        <v>219</v>
      </c>
      <c r="B219" s="195"/>
      <c r="C219" s="196">
        <v>0</v>
      </c>
      <c r="D219" s="196">
        <v>0</v>
      </c>
      <c r="E219" s="196">
        <v>0</v>
      </c>
      <c r="F219" s="197">
        <v>0</v>
      </c>
      <c r="G219" s="197">
        <v>0</v>
      </c>
      <c r="H219" s="198">
        <v>0</v>
      </c>
    </row>
    <row r="220" spans="1:8" ht="18" hidden="1" customHeight="1" outlineLevel="1">
      <c r="A220" s="4" t="s">
        <v>220</v>
      </c>
      <c r="B220" s="195"/>
      <c r="C220" s="196">
        <v>0</v>
      </c>
      <c r="D220" s="196">
        <v>0</v>
      </c>
      <c r="E220" s="196">
        <v>0</v>
      </c>
      <c r="F220" s="197">
        <v>0</v>
      </c>
      <c r="G220" s="197">
        <v>0</v>
      </c>
      <c r="H220" s="198">
        <v>0</v>
      </c>
    </row>
    <row r="221" spans="1:8" ht="18" hidden="1" customHeight="1" outlineLevel="1">
      <c r="A221" s="4" t="s">
        <v>349</v>
      </c>
      <c r="B221" s="195"/>
      <c r="C221" s="196">
        <v>0</v>
      </c>
      <c r="D221" s="196">
        <v>0</v>
      </c>
      <c r="E221" s="196">
        <v>0</v>
      </c>
      <c r="F221" s="197">
        <v>0</v>
      </c>
      <c r="G221" s="197">
        <v>0</v>
      </c>
      <c r="H221" s="198">
        <v>0</v>
      </c>
    </row>
    <row r="222" spans="1:8" ht="18" hidden="1" customHeight="1" outlineLevel="1">
      <c r="A222" s="4" t="s">
        <v>222</v>
      </c>
      <c r="B222" s="195"/>
      <c r="C222" s="196">
        <v>0</v>
      </c>
      <c r="D222" s="196">
        <v>0</v>
      </c>
      <c r="E222" s="196">
        <v>0</v>
      </c>
      <c r="F222" s="197">
        <v>0</v>
      </c>
      <c r="G222" s="197">
        <v>0</v>
      </c>
      <c r="H222" s="198">
        <v>0</v>
      </c>
    </row>
    <row r="223" spans="1:8" ht="18" hidden="1" customHeight="1" outlineLevel="1">
      <c r="A223" s="4" t="s">
        <v>223</v>
      </c>
      <c r="B223" s="195"/>
      <c r="C223" s="196">
        <v>0</v>
      </c>
      <c r="D223" s="196">
        <v>0</v>
      </c>
      <c r="E223" s="196">
        <v>0</v>
      </c>
      <c r="F223" s="197">
        <v>0</v>
      </c>
      <c r="G223" s="197">
        <v>0</v>
      </c>
      <c r="H223" s="198">
        <v>0</v>
      </c>
    </row>
    <row r="224" spans="1:8" ht="18" hidden="1" customHeight="1" outlineLevel="1">
      <c r="A224" s="4" t="s">
        <v>224</v>
      </c>
      <c r="B224" s="195"/>
      <c r="C224" s="196">
        <v>0</v>
      </c>
      <c r="D224" s="196">
        <v>0</v>
      </c>
      <c r="E224" s="196">
        <v>0</v>
      </c>
      <c r="F224" s="197">
        <v>0</v>
      </c>
      <c r="G224" s="197">
        <v>0</v>
      </c>
      <c r="H224" s="198">
        <v>0</v>
      </c>
    </row>
    <row r="225" spans="1:8" ht="18" hidden="1" customHeight="1" outlineLevel="1">
      <c r="A225" s="4" t="s">
        <v>225</v>
      </c>
      <c r="B225" s="195"/>
      <c r="C225" s="196">
        <v>0</v>
      </c>
      <c r="D225" s="196">
        <v>0</v>
      </c>
      <c r="E225" s="196">
        <v>0</v>
      </c>
      <c r="F225" s="197">
        <v>0</v>
      </c>
      <c r="G225" s="197">
        <v>0</v>
      </c>
      <c r="H225" s="198">
        <v>0</v>
      </c>
    </row>
    <row r="226" spans="1:8" ht="18" customHeight="1" collapsed="1">
      <c r="A226" s="4"/>
      <c r="B226" s="195" t="s">
        <v>358</v>
      </c>
      <c r="C226" s="199">
        <f t="shared" ref="C226:H226" si="8">SUM(C203:C225)</f>
        <v>5</v>
      </c>
      <c r="D226" s="199">
        <f t="shared" si="8"/>
        <v>13</v>
      </c>
      <c r="E226" s="199">
        <f t="shared" si="8"/>
        <v>0</v>
      </c>
      <c r="F226" s="200">
        <f t="shared" si="8"/>
        <v>1021055.05</v>
      </c>
      <c r="G226" s="200">
        <f t="shared" si="8"/>
        <v>75800.5</v>
      </c>
      <c r="H226" s="201">
        <f t="shared" si="8"/>
        <v>0</v>
      </c>
    </row>
    <row r="227" spans="1:8" ht="18" hidden="1" customHeight="1" outlineLevel="1">
      <c r="A227" s="4" t="s">
        <v>272</v>
      </c>
      <c r="B227" s="195"/>
      <c r="C227" s="199">
        <v>0</v>
      </c>
      <c r="D227" s="199">
        <v>0</v>
      </c>
      <c r="E227" s="199">
        <v>0</v>
      </c>
      <c r="F227" s="200">
        <v>0</v>
      </c>
      <c r="G227" s="200">
        <v>0</v>
      </c>
      <c r="H227" s="201">
        <v>0</v>
      </c>
    </row>
    <row r="228" spans="1:8" ht="18" hidden="1" customHeight="1" outlineLevel="1">
      <c r="A228" s="4" t="s">
        <v>203</v>
      </c>
      <c r="B228" s="195"/>
      <c r="C228" s="199">
        <v>0</v>
      </c>
      <c r="D228" s="199">
        <v>0</v>
      </c>
      <c r="E228" s="199">
        <v>0</v>
      </c>
      <c r="F228" s="200">
        <v>0</v>
      </c>
      <c r="G228" s="200">
        <v>0</v>
      </c>
      <c r="H228" s="201">
        <v>0</v>
      </c>
    </row>
    <row r="229" spans="1:8" ht="18" hidden="1" customHeight="1" outlineLevel="1">
      <c r="A229" s="4" t="s">
        <v>204</v>
      </c>
      <c r="B229" s="195"/>
      <c r="C229" s="199">
        <v>0</v>
      </c>
      <c r="D229" s="199">
        <v>0</v>
      </c>
      <c r="E229" s="199">
        <v>0</v>
      </c>
      <c r="F229" s="200">
        <v>0</v>
      </c>
      <c r="G229" s="200">
        <v>0</v>
      </c>
      <c r="H229" s="201">
        <v>0</v>
      </c>
    </row>
    <row r="230" spans="1:8" ht="18" hidden="1" customHeight="1" outlineLevel="1">
      <c r="A230" s="4" t="s">
        <v>205</v>
      </c>
      <c r="B230" s="195"/>
      <c r="C230" s="199">
        <v>0</v>
      </c>
      <c r="D230" s="199">
        <v>0</v>
      </c>
      <c r="E230" s="199">
        <v>0</v>
      </c>
      <c r="F230" s="200">
        <v>0</v>
      </c>
      <c r="G230" s="200">
        <v>0</v>
      </c>
      <c r="H230" s="201">
        <v>0</v>
      </c>
    </row>
    <row r="231" spans="1:8" ht="18" hidden="1" customHeight="1" outlineLevel="1">
      <c r="A231" s="4" t="s">
        <v>206</v>
      </c>
      <c r="B231" s="195"/>
      <c r="C231" s="199">
        <v>0</v>
      </c>
      <c r="D231" s="199">
        <v>0</v>
      </c>
      <c r="E231" s="199">
        <v>0</v>
      </c>
      <c r="F231" s="200">
        <v>0</v>
      </c>
      <c r="G231" s="200">
        <v>0</v>
      </c>
      <c r="H231" s="201">
        <v>0</v>
      </c>
    </row>
    <row r="232" spans="1:8" ht="18" hidden="1" customHeight="1" outlineLevel="1">
      <c r="A232" s="4" t="s">
        <v>207</v>
      </c>
      <c r="B232" s="195"/>
      <c r="C232" s="199">
        <v>0</v>
      </c>
      <c r="D232" s="199">
        <v>0</v>
      </c>
      <c r="E232" s="199">
        <v>0</v>
      </c>
      <c r="F232" s="200">
        <v>0</v>
      </c>
      <c r="G232" s="200">
        <v>0</v>
      </c>
      <c r="H232" s="201">
        <v>0</v>
      </c>
    </row>
    <row r="233" spans="1:8" ht="18" hidden="1" customHeight="1" outlineLevel="1">
      <c r="A233" s="4" t="s">
        <v>208</v>
      </c>
      <c r="B233" s="195"/>
      <c r="C233" s="199">
        <v>2</v>
      </c>
      <c r="D233" s="199">
        <v>2</v>
      </c>
      <c r="E233" s="199">
        <v>0</v>
      </c>
      <c r="F233" s="200">
        <v>25000</v>
      </c>
      <c r="G233" s="200">
        <v>59917.7</v>
      </c>
      <c r="H233" s="201">
        <v>0</v>
      </c>
    </row>
    <row r="234" spans="1:8" ht="18" hidden="1" customHeight="1" outlineLevel="1">
      <c r="A234" s="4" t="s">
        <v>209</v>
      </c>
      <c r="B234" s="195"/>
      <c r="C234" s="199">
        <v>1</v>
      </c>
      <c r="D234" s="199">
        <v>1</v>
      </c>
      <c r="E234" s="199">
        <v>0</v>
      </c>
      <c r="F234" s="200">
        <v>0</v>
      </c>
      <c r="G234" s="200">
        <v>389</v>
      </c>
      <c r="H234" s="201">
        <v>0</v>
      </c>
    </row>
    <row r="235" spans="1:8" ht="18" hidden="1" customHeight="1" outlineLevel="1">
      <c r="A235" s="4" t="s">
        <v>211</v>
      </c>
      <c r="B235" s="195"/>
      <c r="C235" s="199">
        <v>0</v>
      </c>
      <c r="D235" s="199">
        <v>0</v>
      </c>
      <c r="E235" s="199">
        <v>0</v>
      </c>
      <c r="F235" s="200">
        <v>0</v>
      </c>
      <c r="G235" s="200">
        <v>0</v>
      </c>
      <c r="H235" s="201">
        <v>0</v>
      </c>
    </row>
    <row r="236" spans="1:8" ht="18" hidden="1" customHeight="1" outlineLevel="1">
      <c r="A236" s="4" t="s">
        <v>212</v>
      </c>
      <c r="B236" s="195"/>
      <c r="C236" s="199">
        <v>0</v>
      </c>
      <c r="D236" s="199">
        <v>0</v>
      </c>
      <c r="E236" s="199">
        <v>0</v>
      </c>
      <c r="F236" s="200">
        <v>0</v>
      </c>
      <c r="G236" s="200">
        <v>0</v>
      </c>
      <c r="H236" s="201">
        <v>0</v>
      </c>
    </row>
    <row r="237" spans="1:8" ht="18" hidden="1" customHeight="1" outlineLevel="1">
      <c r="A237" s="4" t="s">
        <v>213</v>
      </c>
      <c r="B237" s="195"/>
      <c r="C237" s="199">
        <v>0</v>
      </c>
      <c r="D237" s="199">
        <v>0</v>
      </c>
      <c r="E237" s="199">
        <v>0</v>
      </c>
      <c r="F237" s="200">
        <v>0</v>
      </c>
      <c r="G237" s="200">
        <v>0</v>
      </c>
      <c r="H237" s="201">
        <v>0</v>
      </c>
    </row>
    <row r="238" spans="1:8" ht="18" hidden="1" customHeight="1" outlineLevel="1">
      <c r="A238" s="4" t="s">
        <v>214</v>
      </c>
      <c r="B238" s="195"/>
      <c r="C238" s="199">
        <v>0</v>
      </c>
      <c r="D238" s="199">
        <v>0</v>
      </c>
      <c r="E238" s="199">
        <v>0</v>
      </c>
      <c r="F238" s="200">
        <v>0</v>
      </c>
      <c r="G238" s="200">
        <v>0</v>
      </c>
      <c r="H238" s="201">
        <v>0</v>
      </c>
    </row>
    <row r="239" spans="1:8" ht="18" hidden="1" customHeight="1" outlineLevel="1">
      <c r="A239" s="4" t="s">
        <v>215</v>
      </c>
      <c r="B239" s="195"/>
      <c r="C239" s="199">
        <v>0</v>
      </c>
      <c r="D239" s="199">
        <v>0</v>
      </c>
      <c r="E239" s="199">
        <v>0</v>
      </c>
      <c r="F239" s="200">
        <v>0</v>
      </c>
      <c r="G239" s="200">
        <v>0</v>
      </c>
      <c r="H239" s="201">
        <v>0</v>
      </c>
    </row>
    <row r="240" spans="1:8" ht="18" hidden="1" customHeight="1" outlineLevel="1">
      <c r="A240" s="4" t="s">
        <v>216</v>
      </c>
      <c r="B240" s="195"/>
      <c r="C240" s="199">
        <v>0</v>
      </c>
      <c r="D240" s="199">
        <v>0</v>
      </c>
      <c r="E240" s="199">
        <v>0</v>
      </c>
      <c r="F240" s="200">
        <v>0</v>
      </c>
      <c r="G240" s="200">
        <v>0</v>
      </c>
      <c r="H240" s="201">
        <v>0</v>
      </c>
    </row>
    <row r="241" spans="1:8" ht="18" hidden="1" customHeight="1" outlineLevel="1">
      <c r="A241" s="4" t="s">
        <v>217</v>
      </c>
      <c r="B241" s="195"/>
      <c r="C241" s="199">
        <v>0</v>
      </c>
      <c r="D241" s="199">
        <v>0</v>
      </c>
      <c r="E241" s="199">
        <v>0</v>
      </c>
      <c r="F241" s="200">
        <v>0</v>
      </c>
      <c r="G241" s="200">
        <v>0</v>
      </c>
      <c r="H241" s="201">
        <v>0</v>
      </c>
    </row>
    <row r="242" spans="1:8" ht="18" hidden="1" customHeight="1" outlineLevel="1">
      <c r="A242" s="4" t="s">
        <v>218</v>
      </c>
      <c r="B242" s="195"/>
      <c r="C242" s="199">
        <v>0</v>
      </c>
      <c r="D242" s="199">
        <v>0</v>
      </c>
      <c r="E242" s="199">
        <v>0</v>
      </c>
      <c r="F242" s="200">
        <v>0</v>
      </c>
      <c r="G242" s="200">
        <v>0</v>
      </c>
      <c r="H242" s="201">
        <v>0</v>
      </c>
    </row>
    <row r="243" spans="1:8" ht="18" hidden="1" customHeight="1" outlineLevel="1">
      <c r="A243" s="4" t="s">
        <v>219</v>
      </c>
      <c r="B243" s="195"/>
      <c r="C243" s="199">
        <v>0</v>
      </c>
      <c r="D243" s="199">
        <v>0</v>
      </c>
      <c r="E243" s="199">
        <v>0</v>
      </c>
      <c r="F243" s="200">
        <v>0</v>
      </c>
      <c r="G243" s="200">
        <v>0</v>
      </c>
      <c r="H243" s="201">
        <v>0</v>
      </c>
    </row>
    <row r="244" spans="1:8" ht="18" hidden="1" customHeight="1" outlineLevel="1">
      <c r="A244" s="4" t="s">
        <v>220</v>
      </c>
      <c r="B244" s="195"/>
      <c r="C244" s="199">
        <v>0</v>
      </c>
      <c r="D244" s="199">
        <v>0</v>
      </c>
      <c r="E244" s="199">
        <v>0</v>
      </c>
      <c r="F244" s="200">
        <v>0</v>
      </c>
      <c r="G244" s="200">
        <v>0</v>
      </c>
      <c r="H244" s="201">
        <v>0</v>
      </c>
    </row>
    <row r="245" spans="1:8" ht="18" hidden="1" customHeight="1" outlineLevel="1">
      <c r="A245" s="4" t="s">
        <v>349</v>
      </c>
      <c r="B245" s="195"/>
      <c r="C245" s="199">
        <v>0</v>
      </c>
      <c r="D245" s="199">
        <v>0</v>
      </c>
      <c r="E245" s="199">
        <v>0</v>
      </c>
      <c r="F245" s="200">
        <v>0</v>
      </c>
      <c r="G245" s="200">
        <v>0</v>
      </c>
      <c r="H245" s="201">
        <v>0</v>
      </c>
    </row>
    <row r="246" spans="1:8" ht="18" hidden="1" customHeight="1" outlineLevel="1">
      <c r="A246" s="4" t="s">
        <v>222</v>
      </c>
      <c r="B246" s="195"/>
      <c r="C246" s="199">
        <v>0</v>
      </c>
      <c r="D246" s="199">
        <v>0</v>
      </c>
      <c r="E246" s="199">
        <v>0</v>
      </c>
      <c r="F246" s="200">
        <v>0</v>
      </c>
      <c r="G246" s="200">
        <v>0</v>
      </c>
      <c r="H246" s="201">
        <v>0</v>
      </c>
    </row>
    <row r="247" spans="1:8" ht="18" hidden="1" customHeight="1" outlineLevel="1">
      <c r="A247" s="4" t="s">
        <v>223</v>
      </c>
      <c r="B247" s="195"/>
      <c r="C247" s="199">
        <v>0</v>
      </c>
      <c r="D247" s="199">
        <v>0</v>
      </c>
      <c r="E247" s="199">
        <v>0</v>
      </c>
      <c r="F247" s="200">
        <v>0</v>
      </c>
      <c r="G247" s="200">
        <v>0</v>
      </c>
      <c r="H247" s="201">
        <v>0</v>
      </c>
    </row>
    <row r="248" spans="1:8" ht="18" hidden="1" customHeight="1" outlineLevel="1">
      <c r="A248" s="4" t="s">
        <v>224</v>
      </c>
      <c r="B248" s="195"/>
      <c r="C248" s="199">
        <v>0</v>
      </c>
      <c r="D248" s="199">
        <v>0</v>
      </c>
      <c r="E248" s="199">
        <v>0</v>
      </c>
      <c r="F248" s="200">
        <v>0</v>
      </c>
      <c r="G248" s="200">
        <v>0</v>
      </c>
      <c r="H248" s="201">
        <v>0</v>
      </c>
    </row>
    <row r="249" spans="1:8" ht="18" hidden="1" customHeight="1" outlineLevel="1">
      <c r="A249" s="4" t="s">
        <v>225</v>
      </c>
      <c r="B249" s="195"/>
      <c r="C249" s="199">
        <v>0</v>
      </c>
      <c r="D249" s="199">
        <v>0</v>
      </c>
      <c r="E249" s="199">
        <v>0</v>
      </c>
      <c r="F249" s="200">
        <v>0</v>
      </c>
      <c r="G249" s="200">
        <v>0</v>
      </c>
      <c r="H249" s="201">
        <v>0</v>
      </c>
    </row>
    <row r="250" spans="1:8" ht="18" customHeight="1" collapsed="1">
      <c r="A250" s="4"/>
      <c r="B250" s="195" t="s">
        <v>359</v>
      </c>
      <c r="C250" s="199">
        <f t="shared" ref="C250:H250" si="9">SUM(C227:C249)</f>
        <v>3</v>
      </c>
      <c r="D250" s="199">
        <f t="shared" si="9"/>
        <v>3</v>
      </c>
      <c r="E250" s="199">
        <f t="shared" si="9"/>
        <v>0</v>
      </c>
      <c r="F250" s="200">
        <f t="shared" si="9"/>
        <v>25000</v>
      </c>
      <c r="G250" s="200">
        <f t="shared" si="9"/>
        <v>60306.7</v>
      </c>
      <c r="H250" s="201">
        <f t="shared" si="9"/>
        <v>0</v>
      </c>
    </row>
    <row r="251" spans="1:8" ht="18" hidden="1" customHeight="1" outlineLevel="1">
      <c r="A251" s="4" t="s">
        <v>272</v>
      </c>
      <c r="B251" s="195"/>
      <c r="C251" s="196">
        <v>0</v>
      </c>
      <c r="D251" s="196">
        <v>0</v>
      </c>
      <c r="E251" s="196">
        <v>0</v>
      </c>
      <c r="F251" s="197">
        <v>0</v>
      </c>
      <c r="G251" s="197">
        <v>0</v>
      </c>
      <c r="H251" s="198">
        <v>0</v>
      </c>
    </row>
    <row r="252" spans="1:8" ht="18" hidden="1" customHeight="1" outlineLevel="1">
      <c r="A252" s="4" t="s">
        <v>203</v>
      </c>
      <c r="B252" s="195"/>
      <c r="C252" s="196">
        <v>2</v>
      </c>
      <c r="D252" s="196">
        <v>1</v>
      </c>
      <c r="E252" s="196">
        <v>0</v>
      </c>
      <c r="F252" s="197">
        <v>6195.85</v>
      </c>
      <c r="G252" s="197">
        <v>85</v>
      </c>
      <c r="H252" s="198">
        <v>0</v>
      </c>
    </row>
    <row r="253" spans="1:8" ht="18" hidden="1" customHeight="1" outlineLevel="1">
      <c r="A253" s="4" t="s">
        <v>204</v>
      </c>
      <c r="B253" s="195"/>
      <c r="C253" s="196">
        <v>0</v>
      </c>
      <c r="D253" s="196">
        <v>0</v>
      </c>
      <c r="E253" s="196">
        <v>0</v>
      </c>
      <c r="F253" s="197">
        <v>0</v>
      </c>
      <c r="G253" s="197">
        <v>0</v>
      </c>
      <c r="H253" s="198">
        <v>0</v>
      </c>
    </row>
    <row r="254" spans="1:8" ht="18" hidden="1" customHeight="1" outlineLevel="1">
      <c r="A254" s="4" t="s">
        <v>205</v>
      </c>
      <c r="B254" s="195"/>
      <c r="C254" s="196">
        <v>0</v>
      </c>
      <c r="D254" s="196">
        <v>0</v>
      </c>
      <c r="E254" s="196">
        <v>0</v>
      </c>
      <c r="F254" s="197">
        <v>0</v>
      </c>
      <c r="G254" s="197">
        <v>0</v>
      </c>
      <c r="H254" s="198">
        <v>0</v>
      </c>
    </row>
    <row r="255" spans="1:8" ht="18" hidden="1" customHeight="1" outlineLevel="1">
      <c r="A255" s="4" t="s">
        <v>206</v>
      </c>
      <c r="B255" s="195"/>
      <c r="C255" s="196">
        <v>0</v>
      </c>
      <c r="D255" s="196">
        <v>0</v>
      </c>
      <c r="E255" s="196">
        <v>0</v>
      </c>
      <c r="F255" s="197">
        <v>0</v>
      </c>
      <c r="G255" s="197">
        <v>0</v>
      </c>
      <c r="H255" s="198">
        <v>0</v>
      </c>
    </row>
    <row r="256" spans="1:8" ht="18" hidden="1" customHeight="1" outlineLevel="1">
      <c r="A256" s="4" t="s">
        <v>207</v>
      </c>
      <c r="B256" s="195"/>
      <c r="C256" s="196">
        <v>0</v>
      </c>
      <c r="D256" s="196">
        <v>0</v>
      </c>
      <c r="E256" s="196">
        <v>0</v>
      </c>
      <c r="F256" s="197">
        <v>0</v>
      </c>
      <c r="G256" s="197">
        <v>0</v>
      </c>
      <c r="H256" s="198">
        <v>0</v>
      </c>
    </row>
    <row r="257" spans="1:8" ht="18" hidden="1" customHeight="1" outlineLevel="1">
      <c r="A257" s="4" t="s">
        <v>208</v>
      </c>
      <c r="B257" s="195"/>
      <c r="C257" s="196">
        <v>1</v>
      </c>
      <c r="D257" s="196">
        <v>1</v>
      </c>
      <c r="E257" s="196">
        <v>0</v>
      </c>
      <c r="F257" s="197">
        <v>-5000</v>
      </c>
      <c r="G257" s="197">
        <v>0</v>
      </c>
      <c r="H257" s="198">
        <v>0</v>
      </c>
    </row>
    <row r="258" spans="1:8" ht="18" hidden="1" customHeight="1" outlineLevel="1">
      <c r="A258" s="4" t="s">
        <v>209</v>
      </c>
      <c r="B258" s="195"/>
      <c r="C258" s="196">
        <v>1</v>
      </c>
      <c r="D258" s="196">
        <v>2</v>
      </c>
      <c r="E258" s="196">
        <v>0</v>
      </c>
      <c r="F258" s="197">
        <v>-19764.37</v>
      </c>
      <c r="G258" s="197">
        <v>1640</v>
      </c>
      <c r="H258" s="198">
        <v>0</v>
      </c>
    </row>
    <row r="259" spans="1:8" ht="18" hidden="1" customHeight="1" outlineLevel="1">
      <c r="A259" s="4" t="s">
        <v>211</v>
      </c>
      <c r="B259" s="195"/>
      <c r="C259" s="196">
        <v>4</v>
      </c>
      <c r="D259" s="196">
        <v>3</v>
      </c>
      <c r="E259" s="196">
        <v>0</v>
      </c>
      <c r="F259" s="197">
        <v>8500</v>
      </c>
      <c r="G259" s="197">
        <v>2497</v>
      </c>
      <c r="H259" s="198">
        <v>0</v>
      </c>
    </row>
    <row r="260" spans="1:8" ht="18" hidden="1" customHeight="1" outlineLevel="1">
      <c r="A260" s="4" t="s">
        <v>212</v>
      </c>
      <c r="B260" s="195"/>
      <c r="C260" s="196">
        <v>0</v>
      </c>
      <c r="D260" s="196">
        <v>0</v>
      </c>
      <c r="E260" s="196">
        <v>0</v>
      </c>
      <c r="F260" s="197">
        <v>0</v>
      </c>
      <c r="G260" s="197">
        <v>0</v>
      </c>
      <c r="H260" s="198">
        <v>0</v>
      </c>
    </row>
    <row r="261" spans="1:8" ht="18" hidden="1" customHeight="1" outlineLevel="1">
      <c r="A261" s="4" t="s">
        <v>213</v>
      </c>
      <c r="B261" s="195"/>
      <c r="C261" s="196">
        <v>0</v>
      </c>
      <c r="D261" s="196">
        <v>0</v>
      </c>
      <c r="E261" s="196">
        <v>0</v>
      </c>
      <c r="F261" s="197">
        <v>0</v>
      </c>
      <c r="G261" s="197">
        <v>0</v>
      </c>
      <c r="H261" s="198">
        <v>0</v>
      </c>
    </row>
    <row r="262" spans="1:8" ht="18" hidden="1" customHeight="1" outlineLevel="1">
      <c r="A262" s="4" t="s">
        <v>214</v>
      </c>
      <c r="B262" s="195"/>
      <c r="C262" s="196">
        <v>1</v>
      </c>
      <c r="D262" s="196">
        <v>1</v>
      </c>
      <c r="E262" s="196">
        <v>0</v>
      </c>
      <c r="F262" s="197">
        <v>3042</v>
      </c>
      <c r="G262" s="197">
        <v>0</v>
      </c>
      <c r="H262" s="198">
        <v>0</v>
      </c>
    </row>
    <row r="263" spans="1:8" ht="18" hidden="1" customHeight="1" outlineLevel="1">
      <c r="A263" s="4" t="s">
        <v>215</v>
      </c>
      <c r="B263" s="195"/>
      <c r="C263" s="196">
        <v>0</v>
      </c>
      <c r="D263" s="196">
        <v>0</v>
      </c>
      <c r="E263" s="196">
        <v>0</v>
      </c>
      <c r="F263" s="197">
        <v>0</v>
      </c>
      <c r="G263" s="197">
        <v>0</v>
      </c>
      <c r="H263" s="198">
        <v>0</v>
      </c>
    </row>
    <row r="264" spans="1:8" ht="18" hidden="1" customHeight="1" outlineLevel="1">
      <c r="A264" s="4" t="s">
        <v>216</v>
      </c>
      <c r="B264" s="195"/>
      <c r="C264" s="196">
        <v>0</v>
      </c>
      <c r="D264" s="196">
        <v>0</v>
      </c>
      <c r="E264" s="196">
        <v>0</v>
      </c>
      <c r="F264" s="197">
        <v>0</v>
      </c>
      <c r="G264" s="197">
        <v>0</v>
      </c>
      <c r="H264" s="198">
        <v>0</v>
      </c>
    </row>
    <row r="265" spans="1:8" ht="18" hidden="1" customHeight="1" outlineLevel="1">
      <c r="A265" s="4" t="s">
        <v>217</v>
      </c>
      <c r="B265" s="195"/>
      <c r="C265" s="196">
        <v>0</v>
      </c>
      <c r="D265" s="196">
        <v>0</v>
      </c>
      <c r="E265" s="196">
        <v>0</v>
      </c>
      <c r="F265" s="197">
        <v>0</v>
      </c>
      <c r="G265" s="197">
        <v>0</v>
      </c>
      <c r="H265" s="198">
        <v>0</v>
      </c>
    </row>
    <row r="266" spans="1:8" ht="18" hidden="1" customHeight="1" outlineLevel="1">
      <c r="A266" s="4" t="s">
        <v>218</v>
      </c>
      <c r="B266" s="195"/>
      <c r="C266" s="196">
        <v>0</v>
      </c>
      <c r="D266" s="196">
        <v>0</v>
      </c>
      <c r="E266" s="196">
        <v>0</v>
      </c>
      <c r="F266" s="197">
        <v>0</v>
      </c>
      <c r="G266" s="197">
        <v>0</v>
      </c>
      <c r="H266" s="198">
        <v>0</v>
      </c>
    </row>
    <row r="267" spans="1:8" ht="18" hidden="1" customHeight="1" outlineLevel="1">
      <c r="A267" s="4" t="s">
        <v>219</v>
      </c>
      <c r="B267" s="195"/>
      <c r="C267" s="196">
        <v>0</v>
      </c>
      <c r="D267" s="196">
        <v>0</v>
      </c>
      <c r="E267" s="196">
        <v>0</v>
      </c>
      <c r="F267" s="197">
        <v>0</v>
      </c>
      <c r="G267" s="197">
        <v>0</v>
      </c>
      <c r="H267" s="198">
        <v>0</v>
      </c>
    </row>
    <row r="268" spans="1:8" ht="18" hidden="1" customHeight="1" outlineLevel="1">
      <c r="A268" s="4" t="s">
        <v>220</v>
      </c>
      <c r="B268" s="195"/>
      <c r="C268" s="196">
        <v>0</v>
      </c>
      <c r="D268" s="196">
        <v>0</v>
      </c>
      <c r="E268" s="196">
        <v>0</v>
      </c>
      <c r="F268" s="197">
        <v>0</v>
      </c>
      <c r="G268" s="197">
        <v>0</v>
      </c>
      <c r="H268" s="198">
        <v>0</v>
      </c>
    </row>
    <row r="269" spans="1:8" ht="18" hidden="1" customHeight="1" outlineLevel="1">
      <c r="A269" s="4" t="s">
        <v>349</v>
      </c>
      <c r="B269" s="195"/>
      <c r="C269" s="196">
        <v>0</v>
      </c>
      <c r="D269" s="196">
        <v>0</v>
      </c>
      <c r="E269" s="196">
        <v>0</v>
      </c>
      <c r="F269" s="197">
        <v>0</v>
      </c>
      <c r="G269" s="197">
        <v>0</v>
      </c>
      <c r="H269" s="198">
        <v>0</v>
      </c>
    </row>
    <row r="270" spans="1:8" ht="18" hidden="1" customHeight="1" outlineLevel="1">
      <c r="A270" s="4" t="s">
        <v>222</v>
      </c>
      <c r="B270" s="195"/>
      <c r="C270" s="196">
        <v>0</v>
      </c>
      <c r="D270" s="196">
        <v>0</v>
      </c>
      <c r="E270" s="196">
        <v>0</v>
      </c>
      <c r="F270" s="197">
        <v>0</v>
      </c>
      <c r="G270" s="197">
        <v>0</v>
      </c>
      <c r="H270" s="198">
        <v>0</v>
      </c>
    </row>
    <row r="271" spans="1:8" ht="18" hidden="1" customHeight="1" outlineLevel="1">
      <c r="A271" s="4" t="s">
        <v>223</v>
      </c>
      <c r="B271" s="195"/>
      <c r="C271" s="196">
        <v>0</v>
      </c>
      <c r="D271" s="196">
        <v>1</v>
      </c>
      <c r="E271" s="196">
        <v>0</v>
      </c>
      <c r="F271" s="197">
        <v>7000</v>
      </c>
      <c r="G271" s="197">
        <v>0</v>
      </c>
      <c r="H271" s="198">
        <v>0</v>
      </c>
    </row>
    <row r="272" spans="1:8" ht="18" hidden="1" customHeight="1" outlineLevel="1">
      <c r="A272" s="4" t="s">
        <v>224</v>
      </c>
      <c r="B272" s="195"/>
      <c r="C272" s="196">
        <v>0</v>
      </c>
      <c r="D272" s="196">
        <v>0</v>
      </c>
      <c r="E272" s="196">
        <v>0</v>
      </c>
      <c r="F272" s="197">
        <v>0</v>
      </c>
      <c r="G272" s="197">
        <v>0</v>
      </c>
      <c r="H272" s="198">
        <v>0</v>
      </c>
    </row>
    <row r="273" spans="1:8" ht="18" hidden="1" customHeight="1" outlineLevel="1">
      <c r="A273" s="4" t="s">
        <v>225</v>
      </c>
      <c r="B273" s="195"/>
      <c r="C273" s="196">
        <v>0</v>
      </c>
      <c r="D273" s="196">
        <v>0</v>
      </c>
      <c r="E273" s="196">
        <v>0</v>
      </c>
      <c r="F273" s="197">
        <v>0</v>
      </c>
      <c r="G273" s="197">
        <v>0</v>
      </c>
      <c r="H273" s="198">
        <v>0</v>
      </c>
    </row>
    <row r="274" spans="1:8" ht="18" customHeight="1" collapsed="1">
      <c r="A274" s="4"/>
      <c r="B274" s="195" t="s">
        <v>360</v>
      </c>
      <c r="C274" s="199">
        <f t="shared" ref="C274:H274" si="10">SUM(C251:C273)</f>
        <v>9</v>
      </c>
      <c r="D274" s="199">
        <f t="shared" si="10"/>
        <v>9</v>
      </c>
      <c r="E274" s="199">
        <f t="shared" si="10"/>
        <v>0</v>
      </c>
      <c r="F274" s="200">
        <f t="shared" si="10"/>
        <v>-26.519999999996799</v>
      </c>
      <c r="G274" s="200">
        <f t="shared" si="10"/>
        <v>4222</v>
      </c>
      <c r="H274" s="201">
        <f t="shared" si="10"/>
        <v>0</v>
      </c>
    </row>
    <row r="275" spans="1:8" ht="18" hidden="1" customHeight="1" outlineLevel="1">
      <c r="A275" s="4" t="s">
        <v>272</v>
      </c>
      <c r="B275" s="195"/>
      <c r="C275" s="196">
        <v>0</v>
      </c>
      <c r="D275" s="196">
        <v>0</v>
      </c>
      <c r="E275" s="196">
        <v>0</v>
      </c>
      <c r="F275" s="197">
        <v>0</v>
      </c>
      <c r="G275" s="197">
        <v>0</v>
      </c>
      <c r="H275" s="198">
        <v>0</v>
      </c>
    </row>
    <row r="276" spans="1:8" ht="18" hidden="1" customHeight="1" outlineLevel="1">
      <c r="A276" s="4" t="s">
        <v>203</v>
      </c>
      <c r="B276" s="195"/>
      <c r="C276" s="196">
        <v>1</v>
      </c>
      <c r="D276" s="196">
        <v>0</v>
      </c>
      <c r="E276" s="196">
        <v>0</v>
      </c>
      <c r="F276" s="197">
        <v>0</v>
      </c>
      <c r="G276" s="197">
        <v>0</v>
      </c>
      <c r="H276" s="198">
        <v>0</v>
      </c>
    </row>
    <row r="277" spans="1:8" ht="18" hidden="1" customHeight="1" outlineLevel="1">
      <c r="A277" s="4" t="s">
        <v>204</v>
      </c>
      <c r="B277" s="195"/>
      <c r="C277" s="196">
        <v>0</v>
      </c>
      <c r="D277" s="196">
        <v>0</v>
      </c>
      <c r="E277" s="196">
        <v>0</v>
      </c>
      <c r="F277" s="197">
        <v>0</v>
      </c>
      <c r="G277" s="197">
        <v>0</v>
      </c>
      <c r="H277" s="198">
        <v>0</v>
      </c>
    </row>
    <row r="278" spans="1:8" ht="18" hidden="1" customHeight="1" outlineLevel="1">
      <c r="A278" s="4" t="s">
        <v>205</v>
      </c>
      <c r="B278" s="195"/>
      <c r="C278" s="196">
        <v>0</v>
      </c>
      <c r="D278" s="196">
        <v>0</v>
      </c>
      <c r="E278" s="196">
        <v>0</v>
      </c>
      <c r="F278" s="197">
        <v>0</v>
      </c>
      <c r="G278" s="197">
        <v>0</v>
      </c>
      <c r="H278" s="198">
        <v>0</v>
      </c>
    </row>
    <row r="279" spans="1:8" ht="18" hidden="1" customHeight="1" outlineLevel="1">
      <c r="A279" s="4" t="s">
        <v>206</v>
      </c>
      <c r="B279" s="195"/>
      <c r="C279" s="196">
        <v>0</v>
      </c>
      <c r="D279" s="196">
        <v>0</v>
      </c>
      <c r="E279" s="196">
        <v>0</v>
      </c>
      <c r="F279" s="197">
        <v>0</v>
      </c>
      <c r="G279" s="197">
        <v>0</v>
      </c>
      <c r="H279" s="198">
        <v>0</v>
      </c>
    </row>
    <row r="280" spans="1:8" ht="18" hidden="1" customHeight="1" outlineLevel="1">
      <c r="A280" s="4" t="s">
        <v>207</v>
      </c>
      <c r="B280" s="195"/>
      <c r="C280" s="196">
        <v>0</v>
      </c>
      <c r="D280" s="196">
        <v>0</v>
      </c>
      <c r="E280" s="196">
        <v>0</v>
      </c>
      <c r="F280" s="197">
        <v>0</v>
      </c>
      <c r="G280" s="197">
        <v>0</v>
      </c>
      <c r="H280" s="198">
        <v>0</v>
      </c>
    </row>
    <row r="281" spans="1:8" ht="18" hidden="1" customHeight="1" outlineLevel="1">
      <c r="A281" s="4" t="s">
        <v>208</v>
      </c>
      <c r="B281" s="195"/>
      <c r="C281" s="196">
        <v>0</v>
      </c>
      <c r="D281" s="196">
        <v>0</v>
      </c>
      <c r="E281" s="196">
        <v>0</v>
      </c>
      <c r="F281" s="197">
        <v>0</v>
      </c>
      <c r="G281" s="197">
        <v>0</v>
      </c>
      <c r="H281" s="198">
        <v>0</v>
      </c>
    </row>
    <row r="282" spans="1:8" ht="18" hidden="1" customHeight="1" outlineLevel="1">
      <c r="A282" s="4" t="s">
        <v>209</v>
      </c>
      <c r="B282" s="195"/>
      <c r="C282" s="196">
        <v>0</v>
      </c>
      <c r="D282" s="196">
        <v>0</v>
      </c>
      <c r="E282" s="196">
        <v>0</v>
      </c>
      <c r="F282" s="197">
        <v>0</v>
      </c>
      <c r="G282" s="197">
        <v>0</v>
      </c>
      <c r="H282" s="198">
        <v>0</v>
      </c>
    </row>
    <row r="283" spans="1:8" ht="18" hidden="1" customHeight="1" outlineLevel="1">
      <c r="A283" s="4" t="s">
        <v>211</v>
      </c>
      <c r="B283" s="195"/>
      <c r="C283" s="196">
        <v>0</v>
      </c>
      <c r="D283" s="196">
        <v>0</v>
      </c>
      <c r="E283" s="196">
        <v>0</v>
      </c>
      <c r="F283" s="197">
        <v>0</v>
      </c>
      <c r="G283" s="197">
        <v>0</v>
      </c>
      <c r="H283" s="198">
        <v>0</v>
      </c>
    </row>
    <row r="284" spans="1:8" ht="18" hidden="1" customHeight="1" outlineLevel="1">
      <c r="A284" s="4" t="s">
        <v>212</v>
      </c>
      <c r="B284" s="195"/>
      <c r="C284" s="196">
        <v>0</v>
      </c>
      <c r="D284" s="196">
        <v>0</v>
      </c>
      <c r="E284" s="196">
        <v>0</v>
      </c>
      <c r="F284" s="197">
        <v>0</v>
      </c>
      <c r="G284" s="197">
        <v>0</v>
      </c>
      <c r="H284" s="198">
        <v>0</v>
      </c>
    </row>
    <row r="285" spans="1:8" ht="18" hidden="1" customHeight="1" outlineLevel="1">
      <c r="A285" s="4" t="s">
        <v>213</v>
      </c>
      <c r="B285" s="195"/>
      <c r="C285" s="196">
        <v>0</v>
      </c>
      <c r="D285" s="196">
        <v>0</v>
      </c>
      <c r="E285" s="196">
        <v>0</v>
      </c>
      <c r="F285" s="197">
        <v>0</v>
      </c>
      <c r="G285" s="197">
        <v>0</v>
      </c>
      <c r="H285" s="198">
        <v>0</v>
      </c>
    </row>
    <row r="286" spans="1:8" ht="18" hidden="1" customHeight="1" outlineLevel="1">
      <c r="A286" s="4" t="s">
        <v>214</v>
      </c>
      <c r="B286" s="195"/>
      <c r="C286" s="196">
        <v>0</v>
      </c>
      <c r="D286" s="196">
        <v>0</v>
      </c>
      <c r="E286" s="196">
        <v>0</v>
      </c>
      <c r="F286" s="197">
        <v>0</v>
      </c>
      <c r="G286" s="197">
        <v>0</v>
      </c>
      <c r="H286" s="198">
        <v>0</v>
      </c>
    </row>
    <row r="287" spans="1:8" ht="18" hidden="1" customHeight="1" outlineLevel="1">
      <c r="A287" s="4" t="s">
        <v>215</v>
      </c>
      <c r="B287" s="195"/>
      <c r="C287" s="196">
        <v>0</v>
      </c>
      <c r="D287" s="196">
        <v>0</v>
      </c>
      <c r="E287" s="196">
        <v>0</v>
      </c>
      <c r="F287" s="197">
        <v>0</v>
      </c>
      <c r="G287" s="197">
        <v>0</v>
      </c>
      <c r="H287" s="198">
        <v>0</v>
      </c>
    </row>
    <row r="288" spans="1:8" ht="18" hidden="1" customHeight="1" outlineLevel="1">
      <c r="A288" s="4" t="s">
        <v>216</v>
      </c>
      <c r="B288" s="195"/>
      <c r="C288" s="196">
        <v>0</v>
      </c>
      <c r="D288" s="196">
        <v>0</v>
      </c>
      <c r="E288" s="196">
        <v>0</v>
      </c>
      <c r="F288" s="197">
        <v>0</v>
      </c>
      <c r="G288" s="197">
        <v>0</v>
      </c>
      <c r="H288" s="198">
        <v>0</v>
      </c>
    </row>
    <row r="289" spans="1:8" ht="18" hidden="1" customHeight="1" outlineLevel="1">
      <c r="A289" s="4" t="s">
        <v>217</v>
      </c>
      <c r="B289" s="195"/>
      <c r="C289" s="196">
        <v>0</v>
      </c>
      <c r="D289" s="196">
        <v>0</v>
      </c>
      <c r="E289" s="196">
        <v>0</v>
      </c>
      <c r="F289" s="197">
        <v>0</v>
      </c>
      <c r="G289" s="197">
        <v>0</v>
      </c>
      <c r="H289" s="198">
        <v>0</v>
      </c>
    </row>
    <row r="290" spans="1:8" ht="18" hidden="1" customHeight="1" outlineLevel="1">
      <c r="A290" s="4" t="s">
        <v>218</v>
      </c>
      <c r="B290" s="195"/>
      <c r="C290" s="196">
        <v>0</v>
      </c>
      <c r="D290" s="196">
        <v>0</v>
      </c>
      <c r="E290" s="196">
        <v>0</v>
      </c>
      <c r="F290" s="197">
        <v>0</v>
      </c>
      <c r="G290" s="197">
        <v>0</v>
      </c>
      <c r="H290" s="198">
        <v>0</v>
      </c>
    </row>
    <row r="291" spans="1:8" ht="18" hidden="1" customHeight="1" outlineLevel="1">
      <c r="A291" s="4" t="s">
        <v>219</v>
      </c>
      <c r="B291" s="195"/>
      <c r="C291" s="196">
        <v>0</v>
      </c>
      <c r="D291" s="196">
        <v>0</v>
      </c>
      <c r="E291" s="196">
        <v>0</v>
      </c>
      <c r="F291" s="197">
        <v>0</v>
      </c>
      <c r="G291" s="197">
        <v>0</v>
      </c>
      <c r="H291" s="198">
        <v>0</v>
      </c>
    </row>
    <row r="292" spans="1:8" ht="18" hidden="1" customHeight="1" outlineLevel="1">
      <c r="A292" s="4" t="s">
        <v>220</v>
      </c>
      <c r="B292" s="195"/>
      <c r="C292" s="196">
        <v>0</v>
      </c>
      <c r="D292" s="196">
        <v>0</v>
      </c>
      <c r="E292" s="196">
        <v>0</v>
      </c>
      <c r="F292" s="197">
        <v>0</v>
      </c>
      <c r="G292" s="197">
        <v>0</v>
      </c>
      <c r="H292" s="198">
        <v>0</v>
      </c>
    </row>
    <row r="293" spans="1:8" ht="18" hidden="1" customHeight="1" outlineLevel="1">
      <c r="A293" s="4" t="s">
        <v>349</v>
      </c>
      <c r="B293" s="195"/>
      <c r="C293" s="196">
        <v>0</v>
      </c>
      <c r="D293" s="196">
        <v>0</v>
      </c>
      <c r="E293" s="196">
        <v>0</v>
      </c>
      <c r="F293" s="197">
        <v>0</v>
      </c>
      <c r="G293" s="197">
        <v>0</v>
      </c>
      <c r="H293" s="198">
        <v>0</v>
      </c>
    </row>
    <row r="294" spans="1:8" ht="18" hidden="1" customHeight="1" outlineLevel="1">
      <c r="A294" s="4" t="s">
        <v>222</v>
      </c>
      <c r="B294" s="195"/>
      <c r="C294" s="196">
        <v>0</v>
      </c>
      <c r="D294" s="196">
        <v>0</v>
      </c>
      <c r="E294" s="196">
        <v>0</v>
      </c>
      <c r="F294" s="197">
        <v>0</v>
      </c>
      <c r="G294" s="197">
        <v>0</v>
      </c>
      <c r="H294" s="198">
        <v>0</v>
      </c>
    </row>
    <row r="295" spans="1:8" ht="18" hidden="1" customHeight="1" outlineLevel="1">
      <c r="A295" s="4" t="s">
        <v>223</v>
      </c>
      <c r="B295" s="195"/>
      <c r="C295" s="196">
        <v>0</v>
      </c>
      <c r="D295" s="196">
        <v>0</v>
      </c>
      <c r="E295" s="196">
        <v>0</v>
      </c>
      <c r="F295" s="197">
        <v>0</v>
      </c>
      <c r="G295" s="197">
        <v>0</v>
      </c>
      <c r="H295" s="198">
        <v>0</v>
      </c>
    </row>
    <row r="296" spans="1:8" ht="18" hidden="1" customHeight="1" outlineLevel="1">
      <c r="A296" s="4" t="s">
        <v>224</v>
      </c>
      <c r="B296" s="195"/>
      <c r="C296" s="196">
        <v>0</v>
      </c>
      <c r="D296" s="196">
        <v>0</v>
      </c>
      <c r="E296" s="196">
        <v>0</v>
      </c>
      <c r="F296" s="197">
        <v>0</v>
      </c>
      <c r="G296" s="197">
        <v>0</v>
      </c>
      <c r="H296" s="198">
        <v>0</v>
      </c>
    </row>
    <row r="297" spans="1:8" ht="18" hidden="1" customHeight="1" outlineLevel="1">
      <c r="A297" s="4" t="s">
        <v>225</v>
      </c>
      <c r="B297" s="195"/>
      <c r="C297" s="196">
        <v>0</v>
      </c>
      <c r="D297" s="196">
        <v>0</v>
      </c>
      <c r="E297" s="196">
        <v>0</v>
      </c>
      <c r="F297" s="197">
        <v>0</v>
      </c>
      <c r="G297" s="197">
        <v>0</v>
      </c>
      <c r="H297" s="198">
        <v>0</v>
      </c>
    </row>
    <row r="298" spans="1:8" ht="18" customHeight="1" collapsed="1">
      <c r="A298" s="4"/>
      <c r="B298" s="195" t="s">
        <v>361</v>
      </c>
      <c r="C298" s="199">
        <f t="shared" ref="C298:H298" si="11">SUM(C275:C297)</f>
        <v>1</v>
      </c>
      <c r="D298" s="199">
        <f t="shared" si="11"/>
        <v>0</v>
      </c>
      <c r="E298" s="199">
        <f t="shared" si="11"/>
        <v>0</v>
      </c>
      <c r="F298" s="200">
        <f t="shared" si="11"/>
        <v>0</v>
      </c>
      <c r="G298" s="200">
        <f t="shared" si="11"/>
        <v>0</v>
      </c>
      <c r="H298" s="201">
        <f t="shared" si="11"/>
        <v>0</v>
      </c>
    </row>
    <row r="299" spans="1:8" ht="18" hidden="1" customHeight="1" outlineLevel="1">
      <c r="A299" s="4" t="s">
        <v>272</v>
      </c>
      <c r="B299" s="195"/>
      <c r="C299" s="196">
        <v>0</v>
      </c>
      <c r="D299" s="196">
        <v>0</v>
      </c>
      <c r="E299" s="196">
        <v>0</v>
      </c>
      <c r="F299" s="197">
        <v>0</v>
      </c>
      <c r="G299" s="197">
        <v>0</v>
      </c>
      <c r="H299" s="198">
        <v>0</v>
      </c>
    </row>
    <row r="300" spans="1:8" ht="18" hidden="1" customHeight="1" outlineLevel="1">
      <c r="A300" s="4" t="s">
        <v>203</v>
      </c>
      <c r="B300" s="195"/>
      <c r="C300" s="196">
        <v>0</v>
      </c>
      <c r="D300" s="196">
        <v>0</v>
      </c>
      <c r="E300" s="196">
        <v>0</v>
      </c>
      <c r="F300" s="197">
        <v>0</v>
      </c>
      <c r="G300" s="197">
        <v>0</v>
      </c>
      <c r="H300" s="198">
        <v>0</v>
      </c>
    </row>
    <row r="301" spans="1:8" ht="18" hidden="1" customHeight="1" outlineLevel="1">
      <c r="A301" s="4" t="s">
        <v>204</v>
      </c>
      <c r="B301" s="195"/>
      <c r="C301" s="196">
        <v>0</v>
      </c>
      <c r="D301" s="196">
        <v>0</v>
      </c>
      <c r="E301" s="196">
        <v>0</v>
      </c>
      <c r="F301" s="197">
        <v>0</v>
      </c>
      <c r="G301" s="197">
        <v>0</v>
      </c>
      <c r="H301" s="198">
        <v>0</v>
      </c>
    </row>
    <row r="302" spans="1:8" ht="18" hidden="1" customHeight="1" outlineLevel="1">
      <c r="A302" s="4" t="s">
        <v>205</v>
      </c>
      <c r="B302" s="195"/>
      <c r="C302" s="196">
        <v>0</v>
      </c>
      <c r="D302" s="196">
        <v>0</v>
      </c>
      <c r="E302" s="196">
        <v>0</v>
      </c>
      <c r="F302" s="197">
        <v>0</v>
      </c>
      <c r="G302" s="197">
        <v>0</v>
      </c>
      <c r="H302" s="198">
        <v>0</v>
      </c>
    </row>
    <row r="303" spans="1:8" ht="18" hidden="1" customHeight="1" outlineLevel="1">
      <c r="A303" s="4" t="s">
        <v>206</v>
      </c>
      <c r="B303" s="195"/>
      <c r="C303" s="196">
        <v>0</v>
      </c>
      <c r="D303" s="196">
        <v>0</v>
      </c>
      <c r="E303" s="196">
        <v>0</v>
      </c>
      <c r="F303" s="197">
        <v>0</v>
      </c>
      <c r="G303" s="197">
        <v>0</v>
      </c>
      <c r="H303" s="198">
        <v>0</v>
      </c>
    </row>
    <row r="304" spans="1:8" ht="18" hidden="1" customHeight="1" outlineLevel="1">
      <c r="A304" s="4" t="s">
        <v>207</v>
      </c>
      <c r="B304" s="195"/>
      <c r="C304" s="196">
        <v>0</v>
      </c>
      <c r="D304" s="196">
        <v>0</v>
      </c>
      <c r="E304" s="196">
        <v>0</v>
      </c>
      <c r="F304" s="197">
        <v>0</v>
      </c>
      <c r="G304" s="197">
        <v>0</v>
      </c>
      <c r="H304" s="198">
        <v>0</v>
      </c>
    </row>
    <row r="305" spans="1:8" ht="18" hidden="1" customHeight="1" outlineLevel="1">
      <c r="A305" s="4" t="s">
        <v>208</v>
      </c>
      <c r="B305" s="195"/>
      <c r="C305" s="196">
        <v>0</v>
      </c>
      <c r="D305" s="196">
        <v>0</v>
      </c>
      <c r="E305" s="196">
        <v>0</v>
      </c>
      <c r="F305" s="197">
        <v>0</v>
      </c>
      <c r="G305" s="197">
        <v>0</v>
      </c>
      <c r="H305" s="198">
        <v>0</v>
      </c>
    </row>
    <row r="306" spans="1:8" ht="18" hidden="1" customHeight="1" outlineLevel="1">
      <c r="A306" s="4" t="s">
        <v>209</v>
      </c>
      <c r="B306" s="195"/>
      <c r="C306" s="196">
        <v>0</v>
      </c>
      <c r="D306" s="196">
        <v>0</v>
      </c>
      <c r="E306" s="196">
        <v>0</v>
      </c>
      <c r="F306" s="197">
        <v>0</v>
      </c>
      <c r="G306" s="197">
        <v>0</v>
      </c>
      <c r="H306" s="198">
        <v>0</v>
      </c>
    </row>
    <row r="307" spans="1:8" ht="18" hidden="1" customHeight="1" outlineLevel="1">
      <c r="A307" s="4" t="s">
        <v>211</v>
      </c>
      <c r="B307" s="195"/>
      <c r="C307" s="196">
        <v>0</v>
      </c>
      <c r="D307" s="196">
        <v>0</v>
      </c>
      <c r="E307" s="196">
        <v>0</v>
      </c>
      <c r="F307" s="197">
        <v>0</v>
      </c>
      <c r="G307" s="197">
        <v>0</v>
      </c>
      <c r="H307" s="198">
        <v>0</v>
      </c>
    </row>
    <row r="308" spans="1:8" ht="18" hidden="1" customHeight="1" outlineLevel="1">
      <c r="A308" s="4" t="s">
        <v>212</v>
      </c>
      <c r="B308" s="195"/>
      <c r="C308" s="196">
        <v>0</v>
      </c>
      <c r="D308" s="196">
        <v>0</v>
      </c>
      <c r="E308" s="196">
        <v>0</v>
      </c>
      <c r="F308" s="197">
        <v>0</v>
      </c>
      <c r="G308" s="197">
        <v>0</v>
      </c>
      <c r="H308" s="198">
        <v>0</v>
      </c>
    </row>
    <row r="309" spans="1:8" ht="18" hidden="1" customHeight="1" outlineLevel="1">
      <c r="A309" s="4" t="s">
        <v>213</v>
      </c>
      <c r="B309" s="195"/>
      <c r="C309" s="196">
        <v>0</v>
      </c>
      <c r="D309" s="196">
        <v>0</v>
      </c>
      <c r="E309" s="196">
        <v>0</v>
      </c>
      <c r="F309" s="197">
        <v>0</v>
      </c>
      <c r="G309" s="197">
        <v>0</v>
      </c>
      <c r="H309" s="198">
        <v>0</v>
      </c>
    </row>
    <row r="310" spans="1:8" ht="18" hidden="1" customHeight="1" outlineLevel="1">
      <c r="A310" s="4" t="s">
        <v>214</v>
      </c>
      <c r="B310" s="195"/>
      <c r="C310" s="196">
        <v>0</v>
      </c>
      <c r="D310" s="196">
        <v>0</v>
      </c>
      <c r="E310" s="196">
        <v>0</v>
      </c>
      <c r="F310" s="197">
        <v>0</v>
      </c>
      <c r="G310" s="197">
        <v>0</v>
      </c>
      <c r="H310" s="198">
        <v>0</v>
      </c>
    </row>
    <row r="311" spans="1:8" ht="18" hidden="1" customHeight="1" outlineLevel="1">
      <c r="A311" s="4" t="s">
        <v>215</v>
      </c>
      <c r="B311" s="195"/>
      <c r="C311" s="196">
        <v>0</v>
      </c>
      <c r="D311" s="196">
        <v>0</v>
      </c>
      <c r="E311" s="196">
        <v>0</v>
      </c>
      <c r="F311" s="197">
        <v>0</v>
      </c>
      <c r="G311" s="197">
        <v>0</v>
      </c>
      <c r="H311" s="198">
        <v>0</v>
      </c>
    </row>
    <row r="312" spans="1:8" ht="18" hidden="1" customHeight="1" outlineLevel="1">
      <c r="A312" s="4" t="s">
        <v>216</v>
      </c>
      <c r="B312" s="195"/>
      <c r="C312" s="196">
        <v>0</v>
      </c>
      <c r="D312" s="196">
        <v>0</v>
      </c>
      <c r="E312" s="196">
        <v>0</v>
      </c>
      <c r="F312" s="197">
        <v>0</v>
      </c>
      <c r="G312" s="197">
        <v>0</v>
      </c>
      <c r="H312" s="198">
        <v>0</v>
      </c>
    </row>
    <row r="313" spans="1:8" ht="18" hidden="1" customHeight="1" outlineLevel="1">
      <c r="A313" s="4" t="s">
        <v>217</v>
      </c>
      <c r="B313" s="195"/>
      <c r="C313" s="196">
        <v>0</v>
      </c>
      <c r="D313" s="196">
        <v>0</v>
      </c>
      <c r="E313" s="196">
        <v>0</v>
      </c>
      <c r="F313" s="197">
        <v>0</v>
      </c>
      <c r="G313" s="197">
        <v>0</v>
      </c>
      <c r="H313" s="198">
        <v>0</v>
      </c>
    </row>
    <row r="314" spans="1:8" ht="18" hidden="1" customHeight="1" outlineLevel="1">
      <c r="A314" s="4" t="s">
        <v>218</v>
      </c>
      <c r="B314" s="195"/>
      <c r="C314" s="196">
        <v>0</v>
      </c>
      <c r="D314" s="196">
        <v>0</v>
      </c>
      <c r="E314" s="196">
        <v>0</v>
      </c>
      <c r="F314" s="197">
        <v>0</v>
      </c>
      <c r="G314" s="197">
        <v>0</v>
      </c>
      <c r="H314" s="198">
        <v>0</v>
      </c>
    </row>
    <row r="315" spans="1:8" ht="18" hidden="1" customHeight="1" outlineLevel="1">
      <c r="A315" s="4" t="s">
        <v>219</v>
      </c>
      <c r="B315" s="195"/>
      <c r="C315" s="196">
        <v>0</v>
      </c>
      <c r="D315" s="196">
        <v>0</v>
      </c>
      <c r="E315" s="196">
        <v>0</v>
      </c>
      <c r="F315" s="197">
        <v>0</v>
      </c>
      <c r="G315" s="197">
        <v>0</v>
      </c>
      <c r="H315" s="198">
        <v>0</v>
      </c>
    </row>
    <row r="316" spans="1:8" ht="18" hidden="1" customHeight="1" outlineLevel="1">
      <c r="A316" s="4" t="s">
        <v>220</v>
      </c>
      <c r="B316" s="195"/>
      <c r="C316" s="196">
        <v>0</v>
      </c>
      <c r="D316" s="196">
        <v>0</v>
      </c>
      <c r="E316" s="196">
        <v>0</v>
      </c>
      <c r="F316" s="197">
        <v>0</v>
      </c>
      <c r="G316" s="197">
        <v>0</v>
      </c>
      <c r="H316" s="198">
        <v>0</v>
      </c>
    </row>
    <row r="317" spans="1:8" ht="18" hidden="1" customHeight="1" outlineLevel="1">
      <c r="A317" s="4" t="s">
        <v>349</v>
      </c>
      <c r="B317" s="195"/>
      <c r="C317" s="196">
        <v>0</v>
      </c>
      <c r="D317" s="196">
        <v>0</v>
      </c>
      <c r="E317" s="196">
        <v>0</v>
      </c>
      <c r="F317" s="197">
        <v>0</v>
      </c>
      <c r="G317" s="197">
        <v>0</v>
      </c>
      <c r="H317" s="198">
        <v>0</v>
      </c>
    </row>
    <row r="318" spans="1:8" ht="18" hidden="1" customHeight="1" outlineLevel="1">
      <c r="A318" s="4" t="s">
        <v>222</v>
      </c>
      <c r="B318" s="195"/>
      <c r="C318" s="196">
        <v>0</v>
      </c>
      <c r="D318" s="196">
        <v>0</v>
      </c>
      <c r="E318" s="196">
        <v>0</v>
      </c>
      <c r="F318" s="197">
        <v>0</v>
      </c>
      <c r="G318" s="197">
        <v>0</v>
      </c>
      <c r="H318" s="198">
        <v>0</v>
      </c>
    </row>
    <row r="319" spans="1:8" ht="18" hidden="1" customHeight="1" outlineLevel="1">
      <c r="A319" s="4" t="s">
        <v>223</v>
      </c>
      <c r="B319" s="195"/>
      <c r="C319" s="196">
        <v>0</v>
      </c>
      <c r="D319" s="196">
        <v>0</v>
      </c>
      <c r="E319" s="196">
        <v>0</v>
      </c>
      <c r="F319" s="197">
        <v>0</v>
      </c>
      <c r="G319" s="197">
        <v>0</v>
      </c>
      <c r="H319" s="198">
        <v>0</v>
      </c>
    </row>
    <row r="320" spans="1:8" ht="18" hidden="1" customHeight="1" outlineLevel="1">
      <c r="A320" s="4" t="s">
        <v>224</v>
      </c>
      <c r="B320" s="195"/>
      <c r="C320" s="196">
        <v>0</v>
      </c>
      <c r="D320" s="196">
        <v>0</v>
      </c>
      <c r="E320" s="196">
        <v>0</v>
      </c>
      <c r="F320" s="197">
        <v>0</v>
      </c>
      <c r="G320" s="197">
        <v>0</v>
      </c>
      <c r="H320" s="198">
        <v>0</v>
      </c>
    </row>
    <row r="321" spans="1:8" ht="18" hidden="1" customHeight="1" outlineLevel="1">
      <c r="A321" s="4" t="s">
        <v>225</v>
      </c>
      <c r="B321" s="195"/>
      <c r="C321" s="196">
        <v>0</v>
      </c>
      <c r="D321" s="196">
        <v>0</v>
      </c>
      <c r="E321" s="196">
        <v>0</v>
      </c>
      <c r="F321" s="197">
        <v>0</v>
      </c>
      <c r="G321" s="197">
        <v>0</v>
      </c>
      <c r="H321" s="198">
        <v>0</v>
      </c>
    </row>
    <row r="322" spans="1:8" ht="18" customHeight="1" collapsed="1">
      <c r="A322" s="4"/>
      <c r="B322" s="195" t="s">
        <v>362</v>
      </c>
      <c r="C322" s="199">
        <f t="shared" ref="C322:H322" si="12">SUM(C299:C321)</f>
        <v>0</v>
      </c>
      <c r="D322" s="199">
        <f t="shared" si="12"/>
        <v>0</v>
      </c>
      <c r="E322" s="199">
        <f t="shared" si="12"/>
        <v>0</v>
      </c>
      <c r="F322" s="200">
        <f t="shared" si="12"/>
        <v>0</v>
      </c>
      <c r="G322" s="200">
        <f t="shared" si="12"/>
        <v>0</v>
      </c>
      <c r="H322" s="201">
        <f t="shared" si="12"/>
        <v>0</v>
      </c>
    </row>
    <row r="323" spans="1:8" ht="18" hidden="1" customHeight="1" outlineLevel="1">
      <c r="A323" s="4" t="s">
        <v>272</v>
      </c>
      <c r="B323" s="195"/>
      <c r="C323" s="196">
        <v>0</v>
      </c>
      <c r="D323" s="196">
        <v>0</v>
      </c>
      <c r="E323" s="196">
        <v>0</v>
      </c>
      <c r="F323" s="197">
        <v>0</v>
      </c>
      <c r="G323" s="197">
        <v>0</v>
      </c>
      <c r="H323" s="198">
        <v>0</v>
      </c>
    </row>
    <row r="324" spans="1:8" ht="18" hidden="1" customHeight="1" outlineLevel="1">
      <c r="A324" s="4" t="s">
        <v>203</v>
      </c>
      <c r="B324" s="195"/>
      <c r="C324" s="196">
        <v>1</v>
      </c>
      <c r="D324" s="196">
        <v>1</v>
      </c>
      <c r="E324" s="196">
        <v>0</v>
      </c>
      <c r="F324" s="197">
        <v>38000</v>
      </c>
      <c r="G324" s="197">
        <v>2013.13</v>
      </c>
      <c r="H324" s="198">
        <v>0</v>
      </c>
    </row>
    <row r="325" spans="1:8" ht="18" hidden="1" customHeight="1" outlineLevel="1">
      <c r="A325" s="4" t="s">
        <v>204</v>
      </c>
      <c r="B325" s="195"/>
      <c r="C325" s="196">
        <v>0</v>
      </c>
      <c r="D325" s="196">
        <v>0</v>
      </c>
      <c r="E325" s="196">
        <v>0</v>
      </c>
      <c r="F325" s="197">
        <v>0</v>
      </c>
      <c r="G325" s="197">
        <v>0</v>
      </c>
      <c r="H325" s="198">
        <v>0</v>
      </c>
    </row>
    <row r="326" spans="1:8" ht="18" hidden="1" customHeight="1" outlineLevel="1">
      <c r="A326" s="4" t="s">
        <v>205</v>
      </c>
      <c r="B326" s="195"/>
      <c r="C326" s="196">
        <v>0</v>
      </c>
      <c r="D326" s="196">
        <v>0</v>
      </c>
      <c r="E326" s="196">
        <v>0</v>
      </c>
      <c r="F326" s="197">
        <v>0</v>
      </c>
      <c r="G326" s="197">
        <v>0</v>
      </c>
      <c r="H326" s="198">
        <v>0</v>
      </c>
    </row>
    <row r="327" spans="1:8" ht="18" hidden="1" customHeight="1" outlineLevel="1">
      <c r="A327" s="4" t="s">
        <v>206</v>
      </c>
      <c r="B327" s="195"/>
      <c r="C327" s="196">
        <v>0</v>
      </c>
      <c r="D327" s="196">
        <v>0</v>
      </c>
      <c r="E327" s="196">
        <v>0</v>
      </c>
      <c r="F327" s="197">
        <v>0</v>
      </c>
      <c r="G327" s="197">
        <v>0</v>
      </c>
      <c r="H327" s="198">
        <v>0</v>
      </c>
    </row>
    <row r="328" spans="1:8" ht="18" hidden="1" customHeight="1" outlineLevel="1">
      <c r="A328" s="4" t="s">
        <v>207</v>
      </c>
      <c r="B328" s="195"/>
      <c r="C328" s="196">
        <v>0</v>
      </c>
      <c r="D328" s="196">
        <v>0</v>
      </c>
      <c r="E328" s="196">
        <v>0</v>
      </c>
      <c r="F328" s="197">
        <v>0</v>
      </c>
      <c r="G328" s="197">
        <v>0</v>
      </c>
      <c r="H328" s="198">
        <v>0</v>
      </c>
    </row>
    <row r="329" spans="1:8" ht="18" hidden="1" customHeight="1" outlineLevel="1">
      <c r="A329" s="4" t="s">
        <v>208</v>
      </c>
      <c r="B329" s="195"/>
      <c r="C329" s="196">
        <v>1</v>
      </c>
      <c r="D329" s="196">
        <v>1</v>
      </c>
      <c r="E329" s="196">
        <v>0</v>
      </c>
      <c r="F329" s="197">
        <v>0</v>
      </c>
      <c r="G329" s="197">
        <v>5522.5</v>
      </c>
      <c r="H329" s="198">
        <v>0</v>
      </c>
    </row>
    <row r="330" spans="1:8" ht="18" hidden="1" customHeight="1" outlineLevel="1">
      <c r="A330" s="4" t="s">
        <v>209</v>
      </c>
      <c r="B330" s="195"/>
      <c r="C330" s="196">
        <v>2</v>
      </c>
      <c r="D330" s="196">
        <v>0</v>
      </c>
      <c r="E330" s="196">
        <v>0</v>
      </c>
      <c r="F330" s="197">
        <v>0</v>
      </c>
      <c r="G330" s="197">
        <v>0</v>
      </c>
      <c r="H330" s="198">
        <v>0</v>
      </c>
    </row>
    <row r="331" spans="1:8" ht="18" hidden="1" customHeight="1" outlineLevel="1">
      <c r="A331" s="4" t="s">
        <v>211</v>
      </c>
      <c r="B331" s="195"/>
      <c r="C331" s="196">
        <v>3</v>
      </c>
      <c r="D331" s="196">
        <v>3</v>
      </c>
      <c r="E331" s="196">
        <v>0</v>
      </c>
      <c r="F331" s="197">
        <v>0</v>
      </c>
      <c r="G331" s="197">
        <v>509</v>
      </c>
      <c r="H331" s="198">
        <v>0</v>
      </c>
    </row>
    <row r="332" spans="1:8" ht="18" hidden="1" customHeight="1" outlineLevel="1">
      <c r="A332" s="4" t="s">
        <v>212</v>
      </c>
      <c r="B332" s="195"/>
      <c r="C332" s="196">
        <v>0</v>
      </c>
      <c r="D332" s="196">
        <v>0</v>
      </c>
      <c r="E332" s="196">
        <v>0</v>
      </c>
      <c r="F332" s="197">
        <v>0</v>
      </c>
      <c r="G332" s="197">
        <v>0</v>
      </c>
      <c r="H332" s="198">
        <v>0</v>
      </c>
    </row>
    <row r="333" spans="1:8" ht="18" hidden="1" customHeight="1" outlineLevel="1">
      <c r="A333" s="4" t="s">
        <v>213</v>
      </c>
      <c r="B333" s="195"/>
      <c r="C333" s="196">
        <v>0</v>
      </c>
      <c r="D333" s="196">
        <v>0</v>
      </c>
      <c r="E333" s="196">
        <v>0</v>
      </c>
      <c r="F333" s="197">
        <v>0</v>
      </c>
      <c r="G333" s="197">
        <v>0</v>
      </c>
      <c r="H333" s="198">
        <v>0</v>
      </c>
    </row>
    <row r="334" spans="1:8" ht="18" hidden="1" customHeight="1" outlineLevel="1">
      <c r="A334" s="4" t="s">
        <v>214</v>
      </c>
      <c r="B334" s="195"/>
      <c r="C334" s="196">
        <v>0</v>
      </c>
      <c r="D334" s="196">
        <v>0</v>
      </c>
      <c r="E334" s="196">
        <v>0</v>
      </c>
      <c r="F334" s="197">
        <v>0</v>
      </c>
      <c r="G334" s="197">
        <v>0</v>
      </c>
      <c r="H334" s="198">
        <v>0</v>
      </c>
    </row>
    <row r="335" spans="1:8" ht="18" hidden="1" customHeight="1" outlineLevel="1">
      <c r="A335" s="4" t="s">
        <v>215</v>
      </c>
      <c r="B335" s="195"/>
      <c r="C335" s="196">
        <v>0</v>
      </c>
      <c r="D335" s="196">
        <v>0</v>
      </c>
      <c r="E335" s="196">
        <v>0</v>
      </c>
      <c r="F335" s="197">
        <v>0</v>
      </c>
      <c r="G335" s="197">
        <v>0</v>
      </c>
      <c r="H335" s="198">
        <v>0</v>
      </c>
    </row>
    <row r="336" spans="1:8" ht="18" hidden="1" customHeight="1" outlineLevel="1">
      <c r="A336" s="4" t="s">
        <v>216</v>
      </c>
      <c r="B336" s="195"/>
      <c r="C336" s="196">
        <v>0</v>
      </c>
      <c r="D336" s="196">
        <v>0</v>
      </c>
      <c r="E336" s="196">
        <v>0</v>
      </c>
      <c r="F336" s="197">
        <v>0</v>
      </c>
      <c r="G336" s="197">
        <v>0</v>
      </c>
      <c r="H336" s="198">
        <v>0</v>
      </c>
    </row>
    <row r="337" spans="1:8" ht="18" hidden="1" customHeight="1" outlineLevel="1">
      <c r="A337" s="4" t="s">
        <v>217</v>
      </c>
      <c r="B337" s="195"/>
      <c r="C337" s="196">
        <v>0</v>
      </c>
      <c r="D337" s="196">
        <v>0</v>
      </c>
      <c r="E337" s="196">
        <v>0</v>
      </c>
      <c r="F337" s="197">
        <v>0</v>
      </c>
      <c r="G337" s="197">
        <v>0</v>
      </c>
      <c r="H337" s="198">
        <v>0</v>
      </c>
    </row>
    <row r="338" spans="1:8" ht="18" hidden="1" customHeight="1" outlineLevel="1">
      <c r="A338" s="4" t="s">
        <v>218</v>
      </c>
      <c r="B338" s="195"/>
      <c r="C338" s="196">
        <v>0</v>
      </c>
      <c r="D338" s="196">
        <v>0</v>
      </c>
      <c r="E338" s="196">
        <v>0</v>
      </c>
      <c r="F338" s="197">
        <v>0</v>
      </c>
      <c r="G338" s="197">
        <v>0</v>
      </c>
      <c r="H338" s="198">
        <v>0</v>
      </c>
    </row>
    <row r="339" spans="1:8" ht="18" hidden="1" customHeight="1" outlineLevel="1">
      <c r="A339" s="4" t="s">
        <v>219</v>
      </c>
      <c r="B339" s="195"/>
      <c r="C339" s="196">
        <v>0</v>
      </c>
      <c r="D339" s="196">
        <v>0</v>
      </c>
      <c r="E339" s="196">
        <v>0</v>
      </c>
      <c r="F339" s="197">
        <v>0</v>
      </c>
      <c r="G339" s="197">
        <v>0</v>
      </c>
      <c r="H339" s="198">
        <v>0</v>
      </c>
    </row>
    <row r="340" spans="1:8" ht="18" hidden="1" customHeight="1" outlineLevel="1">
      <c r="A340" s="4" t="s">
        <v>220</v>
      </c>
      <c r="B340" s="195"/>
      <c r="C340" s="196">
        <v>0</v>
      </c>
      <c r="D340" s="196">
        <v>0</v>
      </c>
      <c r="E340" s="196">
        <v>0</v>
      </c>
      <c r="F340" s="197">
        <v>0</v>
      </c>
      <c r="G340" s="197">
        <v>0</v>
      </c>
      <c r="H340" s="198">
        <v>0</v>
      </c>
    </row>
    <row r="341" spans="1:8" ht="18" hidden="1" customHeight="1" outlineLevel="1">
      <c r="A341" s="4" t="s">
        <v>349</v>
      </c>
      <c r="B341" s="195"/>
      <c r="C341" s="196">
        <v>0</v>
      </c>
      <c r="D341" s="196">
        <v>0</v>
      </c>
      <c r="E341" s="196">
        <v>0</v>
      </c>
      <c r="F341" s="197">
        <v>0</v>
      </c>
      <c r="G341" s="197">
        <v>0</v>
      </c>
      <c r="H341" s="198">
        <v>0</v>
      </c>
    </row>
    <row r="342" spans="1:8" ht="18" hidden="1" customHeight="1" outlineLevel="1">
      <c r="A342" s="4" t="s">
        <v>222</v>
      </c>
      <c r="B342" s="195"/>
      <c r="C342" s="196">
        <v>0</v>
      </c>
      <c r="D342" s="196">
        <v>0</v>
      </c>
      <c r="E342" s="196">
        <v>0</v>
      </c>
      <c r="F342" s="197">
        <v>0</v>
      </c>
      <c r="G342" s="197">
        <v>0</v>
      </c>
      <c r="H342" s="198">
        <v>0</v>
      </c>
    </row>
    <row r="343" spans="1:8" ht="18" hidden="1" customHeight="1" outlineLevel="1">
      <c r="A343" s="4" t="s">
        <v>223</v>
      </c>
      <c r="B343" s="195"/>
      <c r="C343" s="196">
        <v>0</v>
      </c>
      <c r="D343" s="196">
        <v>0</v>
      </c>
      <c r="E343" s="196">
        <v>0</v>
      </c>
      <c r="F343" s="197">
        <v>0</v>
      </c>
      <c r="G343" s="197">
        <v>0</v>
      </c>
      <c r="H343" s="198">
        <v>0</v>
      </c>
    </row>
    <row r="344" spans="1:8" ht="18" hidden="1" customHeight="1" outlineLevel="1">
      <c r="A344" s="4" t="s">
        <v>224</v>
      </c>
      <c r="B344" s="195"/>
      <c r="C344" s="196">
        <v>0</v>
      </c>
      <c r="D344" s="196">
        <v>0</v>
      </c>
      <c r="E344" s="196">
        <v>0</v>
      </c>
      <c r="F344" s="197">
        <v>0</v>
      </c>
      <c r="G344" s="197">
        <v>0</v>
      </c>
      <c r="H344" s="198">
        <v>0</v>
      </c>
    </row>
    <row r="345" spans="1:8" ht="18" hidden="1" customHeight="1" outlineLevel="1">
      <c r="A345" s="4" t="s">
        <v>225</v>
      </c>
      <c r="B345" s="195"/>
      <c r="C345" s="196">
        <v>0</v>
      </c>
      <c r="D345" s="196">
        <v>0</v>
      </c>
      <c r="E345" s="196">
        <v>0</v>
      </c>
      <c r="F345" s="197">
        <v>0</v>
      </c>
      <c r="G345" s="197">
        <v>0</v>
      </c>
      <c r="H345" s="198">
        <v>0</v>
      </c>
    </row>
    <row r="346" spans="1:8" ht="18" customHeight="1" collapsed="1">
      <c r="A346" s="4"/>
      <c r="B346" s="195" t="s">
        <v>363</v>
      </c>
      <c r="C346" s="199">
        <f t="shared" ref="C346:H346" si="13">SUM(C323:C345)</f>
        <v>7</v>
      </c>
      <c r="D346" s="199">
        <f t="shared" si="13"/>
        <v>5</v>
      </c>
      <c r="E346" s="199">
        <f t="shared" si="13"/>
        <v>0</v>
      </c>
      <c r="F346" s="200">
        <f t="shared" si="13"/>
        <v>38000</v>
      </c>
      <c r="G346" s="200">
        <f t="shared" si="13"/>
        <v>8044.63</v>
      </c>
      <c r="H346" s="201">
        <f t="shared" si="13"/>
        <v>0</v>
      </c>
    </row>
    <row r="347" spans="1:8" ht="18" hidden="1" customHeight="1" outlineLevel="1">
      <c r="A347" s="4" t="s">
        <v>272</v>
      </c>
      <c r="B347" s="195"/>
      <c r="C347" s="196">
        <v>0</v>
      </c>
      <c r="D347" s="196">
        <v>0</v>
      </c>
      <c r="E347" s="196">
        <v>0</v>
      </c>
      <c r="F347" s="197">
        <v>0</v>
      </c>
      <c r="G347" s="197">
        <v>0</v>
      </c>
      <c r="H347" s="198">
        <v>0</v>
      </c>
    </row>
    <row r="348" spans="1:8" ht="18" hidden="1" customHeight="1" outlineLevel="1">
      <c r="A348" s="4" t="s">
        <v>203</v>
      </c>
      <c r="B348" s="195"/>
      <c r="C348" s="196">
        <v>1</v>
      </c>
      <c r="D348" s="196">
        <v>2</v>
      </c>
      <c r="E348" s="196">
        <v>0</v>
      </c>
      <c r="F348" s="197">
        <v>0</v>
      </c>
      <c r="G348" s="197">
        <v>1666</v>
      </c>
      <c r="H348" s="198">
        <v>0</v>
      </c>
    </row>
    <row r="349" spans="1:8" ht="18" hidden="1" customHeight="1" outlineLevel="1">
      <c r="A349" s="4" t="s">
        <v>204</v>
      </c>
      <c r="B349" s="195"/>
      <c r="C349" s="196">
        <v>0</v>
      </c>
      <c r="D349" s="196">
        <v>0</v>
      </c>
      <c r="E349" s="196">
        <v>0</v>
      </c>
      <c r="F349" s="197">
        <v>0</v>
      </c>
      <c r="G349" s="197">
        <v>0</v>
      </c>
      <c r="H349" s="198">
        <v>0</v>
      </c>
    </row>
    <row r="350" spans="1:8" ht="18" hidden="1" customHeight="1" outlineLevel="1">
      <c r="A350" s="4" t="s">
        <v>205</v>
      </c>
      <c r="B350" s="195"/>
      <c r="C350" s="196">
        <v>0</v>
      </c>
      <c r="D350" s="196">
        <v>0</v>
      </c>
      <c r="E350" s="196">
        <v>0</v>
      </c>
      <c r="F350" s="197">
        <v>0</v>
      </c>
      <c r="G350" s="197">
        <v>0</v>
      </c>
      <c r="H350" s="198">
        <v>0</v>
      </c>
    </row>
    <row r="351" spans="1:8" ht="18" hidden="1" customHeight="1" outlineLevel="1">
      <c r="A351" s="4" t="s">
        <v>206</v>
      </c>
      <c r="B351" s="195"/>
      <c r="C351" s="196">
        <v>0</v>
      </c>
      <c r="D351" s="196">
        <v>0</v>
      </c>
      <c r="E351" s="196">
        <v>0</v>
      </c>
      <c r="F351" s="197">
        <v>0</v>
      </c>
      <c r="G351" s="197">
        <v>0</v>
      </c>
      <c r="H351" s="198">
        <v>0</v>
      </c>
    </row>
    <row r="352" spans="1:8" ht="18" hidden="1" customHeight="1" outlineLevel="1">
      <c r="A352" s="4" t="s">
        <v>207</v>
      </c>
      <c r="B352" s="195"/>
      <c r="C352" s="196">
        <v>0</v>
      </c>
      <c r="D352" s="196">
        <v>0</v>
      </c>
      <c r="E352" s="196">
        <v>0</v>
      </c>
      <c r="F352" s="197">
        <v>0</v>
      </c>
      <c r="G352" s="197">
        <v>0</v>
      </c>
      <c r="H352" s="198">
        <v>0</v>
      </c>
    </row>
    <row r="353" spans="1:8" ht="18" hidden="1" customHeight="1" outlineLevel="1">
      <c r="A353" s="4" t="s">
        <v>208</v>
      </c>
      <c r="B353" s="195"/>
      <c r="C353" s="196">
        <v>2</v>
      </c>
      <c r="D353" s="196">
        <v>2</v>
      </c>
      <c r="E353" s="196">
        <v>0</v>
      </c>
      <c r="F353" s="197">
        <v>4500</v>
      </c>
      <c r="G353" s="197">
        <v>376</v>
      </c>
      <c r="H353" s="198">
        <v>0</v>
      </c>
    </row>
    <row r="354" spans="1:8" ht="18" hidden="1" customHeight="1" outlineLevel="1">
      <c r="A354" s="4" t="s">
        <v>209</v>
      </c>
      <c r="B354" s="195"/>
      <c r="C354" s="196">
        <v>1</v>
      </c>
      <c r="D354" s="196">
        <v>0</v>
      </c>
      <c r="E354" s="196">
        <v>0</v>
      </c>
      <c r="F354" s="197">
        <v>0</v>
      </c>
      <c r="G354" s="197">
        <v>0</v>
      </c>
      <c r="H354" s="198">
        <v>0</v>
      </c>
    </row>
    <row r="355" spans="1:8" ht="18" hidden="1" customHeight="1" outlineLevel="1">
      <c r="A355" s="4" t="s">
        <v>211</v>
      </c>
      <c r="B355" s="195"/>
      <c r="C355" s="196">
        <v>1</v>
      </c>
      <c r="D355" s="196">
        <v>1</v>
      </c>
      <c r="E355" s="196">
        <v>0</v>
      </c>
      <c r="F355" s="197">
        <v>1066</v>
      </c>
      <c r="G355" s="197">
        <v>5375</v>
      </c>
      <c r="H355" s="198">
        <v>0</v>
      </c>
    </row>
    <row r="356" spans="1:8" ht="18" hidden="1" customHeight="1" outlineLevel="1">
      <c r="A356" s="4" t="s">
        <v>212</v>
      </c>
      <c r="B356" s="195"/>
      <c r="C356" s="196">
        <v>0</v>
      </c>
      <c r="D356" s="196">
        <v>0</v>
      </c>
      <c r="E356" s="196">
        <v>0</v>
      </c>
      <c r="F356" s="197">
        <v>0</v>
      </c>
      <c r="G356" s="197">
        <v>0</v>
      </c>
      <c r="H356" s="198">
        <v>0</v>
      </c>
    </row>
    <row r="357" spans="1:8" ht="18" hidden="1" customHeight="1" outlineLevel="1">
      <c r="A357" s="4" t="s">
        <v>213</v>
      </c>
      <c r="B357" s="195"/>
      <c r="C357" s="196">
        <v>0</v>
      </c>
      <c r="D357" s="196">
        <v>0</v>
      </c>
      <c r="E357" s="196">
        <v>0</v>
      </c>
      <c r="F357" s="197">
        <v>0</v>
      </c>
      <c r="G357" s="197">
        <v>0</v>
      </c>
      <c r="H357" s="198">
        <v>0</v>
      </c>
    </row>
    <row r="358" spans="1:8" ht="18" hidden="1" customHeight="1" outlineLevel="1">
      <c r="A358" s="4" t="s">
        <v>214</v>
      </c>
      <c r="B358" s="195"/>
      <c r="C358" s="196">
        <v>2</v>
      </c>
      <c r="D358" s="196">
        <v>0</v>
      </c>
      <c r="E358" s="196">
        <v>1</v>
      </c>
      <c r="F358" s="197">
        <v>0</v>
      </c>
      <c r="G358" s="197">
        <v>0</v>
      </c>
      <c r="H358" s="198">
        <v>0</v>
      </c>
    </row>
    <row r="359" spans="1:8" ht="18" hidden="1" customHeight="1" outlineLevel="1">
      <c r="A359" s="4" t="s">
        <v>215</v>
      </c>
      <c r="B359" s="195"/>
      <c r="C359" s="196">
        <v>1</v>
      </c>
      <c r="D359" s="196">
        <v>0</v>
      </c>
      <c r="E359" s="196">
        <v>1</v>
      </c>
      <c r="F359" s="197">
        <v>0</v>
      </c>
      <c r="G359" s="197">
        <v>0</v>
      </c>
      <c r="H359" s="198">
        <v>0</v>
      </c>
    </row>
    <row r="360" spans="1:8" ht="18" hidden="1" customHeight="1" outlineLevel="1">
      <c r="A360" s="4" t="s">
        <v>216</v>
      </c>
      <c r="B360" s="195"/>
      <c r="C360" s="196">
        <v>0</v>
      </c>
      <c r="D360" s="196">
        <v>0</v>
      </c>
      <c r="E360" s="196">
        <v>0</v>
      </c>
      <c r="F360" s="197">
        <v>0</v>
      </c>
      <c r="G360" s="197">
        <v>0</v>
      </c>
      <c r="H360" s="198">
        <v>0</v>
      </c>
    </row>
    <row r="361" spans="1:8" ht="18" hidden="1" customHeight="1" outlineLevel="1">
      <c r="A361" s="4" t="s">
        <v>217</v>
      </c>
      <c r="B361" s="195"/>
      <c r="C361" s="196">
        <v>0</v>
      </c>
      <c r="D361" s="196">
        <v>0</v>
      </c>
      <c r="E361" s="196">
        <v>0</v>
      </c>
      <c r="F361" s="197">
        <v>0</v>
      </c>
      <c r="G361" s="197">
        <v>0</v>
      </c>
      <c r="H361" s="198">
        <v>0</v>
      </c>
    </row>
    <row r="362" spans="1:8" ht="18" hidden="1" customHeight="1" outlineLevel="1">
      <c r="A362" s="4" t="s">
        <v>218</v>
      </c>
      <c r="B362" s="195"/>
      <c r="C362" s="196">
        <v>0</v>
      </c>
      <c r="D362" s="196">
        <v>0</v>
      </c>
      <c r="E362" s="196">
        <v>0</v>
      </c>
      <c r="F362" s="197">
        <v>0</v>
      </c>
      <c r="G362" s="197">
        <v>0</v>
      </c>
      <c r="H362" s="198">
        <v>0</v>
      </c>
    </row>
    <row r="363" spans="1:8" ht="18" hidden="1" customHeight="1" outlineLevel="1">
      <c r="A363" s="4" t="s">
        <v>219</v>
      </c>
      <c r="B363" s="195"/>
      <c r="C363" s="196">
        <v>0</v>
      </c>
      <c r="D363" s="196">
        <v>0</v>
      </c>
      <c r="E363" s="196">
        <v>0</v>
      </c>
      <c r="F363" s="197">
        <v>0</v>
      </c>
      <c r="G363" s="197">
        <v>0</v>
      </c>
      <c r="H363" s="198">
        <v>0</v>
      </c>
    </row>
    <row r="364" spans="1:8" ht="18" hidden="1" customHeight="1" outlineLevel="1">
      <c r="A364" s="4" t="s">
        <v>220</v>
      </c>
      <c r="B364" s="195"/>
      <c r="C364" s="196">
        <v>0</v>
      </c>
      <c r="D364" s="196">
        <v>0</v>
      </c>
      <c r="E364" s="196">
        <v>0</v>
      </c>
      <c r="F364" s="197">
        <v>0</v>
      </c>
      <c r="G364" s="197">
        <v>0</v>
      </c>
      <c r="H364" s="198">
        <v>0</v>
      </c>
    </row>
    <row r="365" spans="1:8" ht="18" hidden="1" customHeight="1" outlineLevel="1">
      <c r="A365" s="4" t="s">
        <v>349</v>
      </c>
      <c r="B365" s="195"/>
      <c r="C365" s="196">
        <v>0</v>
      </c>
      <c r="D365" s="196">
        <v>0</v>
      </c>
      <c r="E365" s="196">
        <v>0</v>
      </c>
      <c r="F365" s="197">
        <v>0</v>
      </c>
      <c r="G365" s="197">
        <v>0</v>
      </c>
      <c r="H365" s="198">
        <v>0</v>
      </c>
    </row>
    <row r="366" spans="1:8" ht="18" hidden="1" customHeight="1" outlineLevel="1">
      <c r="A366" s="4" t="s">
        <v>222</v>
      </c>
      <c r="B366" s="195"/>
      <c r="C366" s="196">
        <v>0</v>
      </c>
      <c r="D366" s="196">
        <v>0</v>
      </c>
      <c r="E366" s="196">
        <v>0</v>
      </c>
      <c r="F366" s="197">
        <v>0</v>
      </c>
      <c r="G366" s="197">
        <v>0</v>
      </c>
      <c r="H366" s="198">
        <v>0</v>
      </c>
    </row>
    <row r="367" spans="1:8" ht="18" hidden="1" customHeight="1" outlineLevel="1">
      <c r="A367" s="4" t="s">
        <v>223</v>
      </c>
      <c r="B367" s="195"/>
      <c r="C367" s="196">
        <v>0</v>
      </c>
      <c r="D367" s="196">
        <v>0</v>
      </c>
      <c r="E367" s="196">
        <v>0</v>
      </c>
      <c r="F367" s="197">
        <v>0</v>
      </c>
      <c r="G367" s="197">
        <v>0</v>
      </c>
      <c r="H367" s="198">
        <v>0</v>
      </c>
    </row>
    <row r="368" spans="1:8" ht="18" hidden="1" customHeight="1" outlineLevel="1">
      <c r="A368" s="4" t="s">
        <v>224</v>
      </c>
      <c r="B368" s="195"/>
      <c r="C368" s="196">
        <v>0</v>
      </c>
      <c r="D368" s="196">
        <v>0</v>
      </c>
      <c r="E368" s="196">
        <v>0</v>
      </c>
      <c r="F368" s="197">
        <v>0</v>
      </c>
      <c r="G368" s="197">
        <v>0</v>
      </c>
      <c r="H368" s="198">
        <v>0</v>
      </c>
    </row>
    <row r="369" spans="1:8" ht="18" hidden="1" customHeight="1" outlineLevel="1">
      <c r="A369" s="4" t="s">
        <v>225</v>
      </c>
      <c r="B369" s="195"/>
      <c r="C369" s="196">
        <v>0</v>
      </c>
      <c r="D369" s="196">
        <v>0</v>
      </c>
      <c r="E369" s="196">
        <v>0</v>
      </c>
      <c r="F369" s="197">
        <v>0</v>
      </c>
      <c r="G369" s="197">
        <v>0</v>
      </c>
      <c r="H369" s="198">
        <v>0</v>
      </c>
    </row>
    <row r="370" spans="1:8" ht="18" customHeight="1" collapsed="1">
      <c r="A370" s="4"/>
      <c r="B370" s="195" t="s">
        <v>364</v>
      </c>
      <c r="C370" s="199">
        <f t="shared" ref="C370:H370" si="14">SUM(C347:C369)</f>
        <v>8</v>
      </c>
      <c r="D370" s="199">
        <f t="shared" si="14"/>
        <v>5</v>
      </c>
      <c r="E370" s="199">
        <f t="shared" si="14"/>
        <v>2</v>
      </c>
      <c r="F370" s="200">
        <f t="shared" si="14"/>
        <v>5566</v>
      </c>
      <c r="G370" s="200">
        <f t="shared" si="14"/>
        <v>7417</v>
      </c>
      <c r="H370" s="201">
        <f t="shared" si="14"/>
        <v>0</v>
      </c>
    </row>
    <row r="371" spans="1:8" ht="18" hidden="1" customHeight="1" outlineLevel="1">
      <c r="A371" s="4" t="s">
        <v>272</v>
      </c>
      <c r="B371" s="195"/>
      <c r="C371" s="196">
        <v>0</v>
      </c>
      <c r="D371" s="196">
        <v>0</v>
      </c>
      <c r="E371" s="196">
        <v>0</v>
      </c>
      <c r="F371" s="197">
        <v>0</v>
      </c>
      <c r="G371" s="197">
        <v>0</v>
      </c>
      <c r="H371" s="198">
        <v>0</v>
      </c>
    </row>
    <row r="372" spans="1:8" ht="18" hidden="1" customHeight="1" outlineLevel="1">
      <c r="A372" s="4" t="s">
        <v>203</v>
      </c>
      <c r="B372" s="195"/>
      <c r="C372" s="196">
        <v>0</v>
      </c>
      <c r="D372" s="196">
        <v>0</v>
      </c>
      <c r="E372" s="196">
        <v>0</v>
      </c>
      <c r="F372" s="197">
        <v>0</v>
      </c>
      <c r="G372" s="197">
        <v>0</v>
      </c>
      <c r="H372" s="198">
        <v>0</v>
      </c>
    </row>
    <row r="373" spans="1:8" ht="18" hidden="1" customHeight="1" outlineLevel="1">
      <c r="A373" s="4" t="s">
        <v>204</v>
      </c>
      <c r="B373" s="195"/>
      <c r="C373" s="196">
        <v>0</v>
      </c>
      <c r="D373" s="196">
        <v>0</v>
      </c>
      <c r="E373" s="196">
        <v>0</v>
      </c>
      <c r="F373" s="197">
        <v>0</v>
      </c>
      <c r="G373" s="197">
        <v>0</v>
      </c>
      <c r="H373" s="198">
        <v>0</v>
      </c>
    </row>
    <row r="374" spans="1:8" ht="18" hidden="1" customHeight="1" outlineLevel="1">
      <c r="A374" s="4" t="s">
        <v>205</v>
      </c>
      <c r="B374" s="195"/>
      <c r="C374" s="196">
        <v>0</v>
      </c>
      <c r="D374" s="196">
        <v>0</v>
      </c>
      <c r="E374" s="196">
        <v>0</v>
      </c>
      <c r="F374" s="197">
        <v>0</v>
      </c>
      <c r="G374" s="197">
        <v>0</v>
      </c>
      <c r="H374" s="198">
        <v>0</v>
      </c>
    </row>
    <row r="375" spans="1:8" ht="18" hidden="1" customHeight="1" outlineLevel="1">
      <c r="A375" s="4" t="s">
        <v>206</v>
      </c>
      <c r="B375" s="195"/>
      <c r="C375" s="196">
        <v>0</v>
      </c>
      <c r="D375" s="196">
        <v>0</v>
      </c>
      <c r="E375" s="196">
        <v>0</v>
      </c>
      <c r="F375" s="197">
        <v>0</v>
      </c>
      <c r="G375" s="197">
        <v>0</v>
      </c>
      <c r="H375" s="198">
        <v>0</v>
      </c>
    </row>
    <row r="376" spans="1:8" ht="18" hidden="1" customHeight="1" outlineLevel="1">
      <c r="A376" s="4" t="s">
        <v>207</v>
      </c>
      <c r="B376" s="195"/>
      <c r="C376" s="196">
        <v>0</v>
      </c>
      <c r="D376" s="196">
        <v>0</v>
      </c>
      <c r="E376" s="196">
        <v>0</v>
      </c>
      <c r="F376" s="197">
        <v>0</v>
      </c>
      <c r="G376" s="197">
        <v>0</v>
      </c>
      <c r="H376" s="198">
        <v>0</v>
      </c>
    </row>
    <row r="377" spans="1:8" ht="18" hidden="1" customHeight="1" outlineLevel="1">
      <c r="A377" s="4" t="s">
        <v>208</v>
      </c>
      <c r="B377" s="195"/>
      <c r="C377" s="196">
        <v>2</v>
      </c>
      <c r="D377" s="196">
        <v>0</v>
      </c>
      <c r="E377" s="196">
        <v>0</v>
      </c>
      <c r="F377" s="197">
        <v>0</v>
      </c>
      <c r="G377" s="197">
        <v>0</v>
      </c>
      <c r="H377" s="198">
        <v>0</v>
      </c>
    </row>
    <row r="378" spans="1:8" ht="18" hidden="1" customHeight="1" outlineLevel="1">
      <c r="A378" s="4" t="s">
        <v>209</v>
      </c>
      <c r="B378" s="195"/>
      <c r="C378" s="196">
        <v>0</v>
      </c>
      <c r="D378" s="196">
        <v>0</v>
      </c>
      <c r="E378" s="196">
        <v>0</v>
      </c>
      <c r="F378" s="197">
        <v>0</v>
      </c>
      <c r="G378" s="197">
        <v>0</v>
      </c>
      <c r="H378" s="198">
        <v>0</v>
      </c>
    </row>
    <row r="379" spans="1:8" ht="18" hidden="1" customHeight="1" outlineLevel="1">
      <c r="A379" s="4" t="s">
        <v>211</v>
      </c>
      <c r="B379" s="195"/>
      <c r="C379" s="196">
        <v>0</v>
      </c>
      <c r="D379" s="196">
        <v>0</v>
      </c>
      <c r="E379" s="196">
        <v>0</v>
      </c>
      <c r="F379" s="197">
        <v>0</v>
      </c>
      <c r="G379" s="197">
        <v>0</v>
      </c>
      <c r="H379" s="198">
        <v>0</v>
      </c>
    </row>
    <row r="380" spans="1:8" ht="18" hidden="1" customHeight="1" outlineLevel="1">
      <c r="A380" s="4" t="s">
        <v>212</v>
      </c>
      <c r="B380" s="195"/>
      <c r="C380" s="196">
        <v>0</v>
      </c>
      <c r="D380" s="196">
        <v>0</v>
      </c>
      <c r="E380" s="196">
        <v>0</v>
      </c>
      <c r="F380" s="197">
        <v>0</v>
      </c>
      <c r="G380" s="197">
        <v>0</v>
      </c>
      <c r="H380" s="198">
        <v>0</v>
      </c>
    </row>
    <row r="381" spans="1:8" ht="18" hidden="1" customHeight="1" outlineLevel="1">
      <c r="A381" s="4" t="s">
        <v>213</v>
      </c>
      <c r="B381" s="195"/>
      <c r="C381" s="196">
        <v>0</v>
      </c>
      <c r="D381" s="196">
        <v>0</v>
      </c>
      <c r="E381" s="196">
        <v>0</v>
      </c>
      <c r="F381" s="197">
        <v>0</v>
      </c>
      <c r="G381" s="197">
        <v>0</v>
      </c>
      <c r="H381" s="198">
        <v>0</v>
      </c>
    </row>
    <row r="382" spans="1:8" ht="18" hidden="1" customHeight="1" outlineLevel="1">
      <c r="A382" s="4" t="s">
        <v>214</v>
      </c>
      <c r="B382" s="195"/>
      <c r="C382" s="196">
        <v>0</v>
      </c>
      <c r="D382" s="196">
        <v>0</v>
      </c>
      <c r="E382" s="196">
        <v>0</v>
      </c>
      <c r="F382" s="197">
        <v>0</v>
      </c>
      <c r="G382" s="197">
        <v>0</v>
      </c>
      <c r="H382" s="198">
        <v>0</v>
      </c>
    </row>
    <row r="383" spans="1:8" ht="18" hidden="1" customHeight="1" outlineLevel="1">
      <c r="A383" s="4" t="s">
        <v>215</v>
      </c>
      <c r="B383" s="195"/>
      <c r="C383" s="196">
        <v>0</v>
      </c>
      <c r="D383" s="196">
        <v>0</v>
      </c>
      <c r="E383" s="196">
        <v>0</v>
      </c>
      <c r="F383" s="197">
        <v>0</v>
      </c>
      <c r="G383" s="197">
        <v>0</v>
      </c>
      <c r="H383" s="198">
        <v>0</v>
      </c>
    </row>
    <row r="384" spans="1:8" ht="18" hidden="1" customHeight="1" outlineLevel="1">
      <c r="A384" s="4" t="s">
        <v>216</v>
      </c>
      <c r="B384" s="195"/>
      <c r="C384" s="196">
        <v>0</v>
      </c>
      <c r="D384" s="196">
        <v>0</v>
      </c>
      <c r="E384" s="196">
        <v>0</v>
      </c>
      <c r="F384" s="197">
        <v>0</v>
      </c>
      <c r="G384" s="197">
        <v>0</v>
      </c>
      <c r="H384" s="198">
        <v>0</v>
      </c>
    </row>
    <row r="385" spans="1:8" ht="18" hidden="1" customHeight="1" outlineLevel="1">
      <c r="A385" s="4" t="s">
        <v>217</v>
      </c>
      <c r="B385" s="195"/>
      <c r="C385" s="196">
        <v>0</v>
      </c>
      <c r="D385" s="196">
        <v>0</v>
      </c>
      <c r="E385" s="196">
        <v>0</v>
      </c>
      <c r="F385" s="197">
        <v>0</v>
      </c>
      <c r="G385" s="197">
        <v>0</v>
      </c>
      <c r="H385" s="198">
        <v>0</v>
      </c>
    </row>
    <row r="386" spans="1:8" ht="18" hidden="1" customHeight="1" outlineLevel="1">
      <c r="A386" s="4" t="s">
        <v>218</v>
      </c>
      <c r="B386" s="195"/>
      <c r="C386" s="196">
        <v>0</v>
      </c>
      <c r="D386" s="196">
        <v>0</v>
      </c>
      <c r="E386" s="196">
        <v>0</v>
      </c>
      <c r="F386" s="197">
        <v>0</v>
      </c>
      <c r="G386" s="197">
        <v>0</v>
      </c>
      <c r="H386" s="198">
        <v>0</v>
      </c>
    </row>
    <row r="387" spans="1:8" ht="18" hidden="1" customHeight="1" outlineLevel="1">
      <c r="A387" s="4" t="s">
        <v>219</v>
      </c>
      <c r="B387" s="195"/>
      <c r="C387" s="196">
        <v>0</v>
      </c>
      <c r="D387" s="196">
        <v>0</v>
      </c>
      <c r="E387" s="196">
        <v>0</v>
      </c>
      <c r="F387" s="197">
        <v>0</v>
      </c>
      <c r="G387" s="197">
        <v>0</v>
      </c>
      <c r="H387" s="198">
        <v>0</v>
      </c>
    </row>
    <row r="388" spans="1:8" ht="18" hidden="1" customHeight="1" outlineLevel="1">
      <c r="A388" s="4" t="s">
        <v>220</v>
      </c>
      <c r="B388" s="195"/>
      <c r="C388" s="196">
        <v>0</v>
      </c>
      <c r="D388" s="196">
        <v>0</v>
      </c>
      <c r="E388" s="196">
        <v>0</v>
      </c>
      <c r="F388" s="197">
        <v>0</v>
      </c>
      <c r="G388" s="197">
        <v>0</v>
      </c>
      <c r="H388" s="198">
        <v>0</v>
      </c>
    </row>
    <row r="389" spans="1:8" ht="18" hidden="1" customHeight="1" outlineLevel="1">
      <c r="A389" s="4" t="s">
        <v>349</v>
      </c>
      <c r="B389" s="195"/>
      <c r="C389" s="196">
        <v>0</v>
      </c>
      <c r="D389" s="196">
        <v>0</v>
      </c>
      <c r="E389" s="196">
        <v>0</v>
      </c>
      <c r="F389" s="197">
        <v>0</v>
      </c>
      <c r="G389" s="197">
        <v>0</v>
      </c>
      <c r="H389" s="198">
        <v>0</v>
      </c>
    </row>
    <row r="390" spans="1:8" ht="18" hidden="1" customHeight="1" outlineLevel="1">
      <c r="A390" s="4" t="s">
        <v>222</v>
      </c>
      <c r="B390" s="195"/>
      <c r="C390" s="196">
        <v>0</v>
      </c>
      <c r="D390" s="196">
        <v>0</v>
      </c>
      <c r="E390" s="196">
        <v>0</v>
      </c>
      <c r="F390" s="197">
        <v>0</v>
      </c>
      <c r="G390" s="197">
        <v>0</v>
      </c>
      <c r="H390" s="198">
        <v>0</v>
      </c>
    </row>
    <row r="391" spans="1:8" ht="18" hidden="1" customHeight="1" outlineLevel="1">
      <c r="A391" s="4" t="s">
        <v>223</v>
      </c>
      <c r="B391" s="195"/>
      <c r="C391" s="196">
        <v>0</v>
      </c>
      <c r="D391" s="196">
        <v>0</v>
      </c>
      <c r="E391" s="196">
        <v>0</v>
      </c>
      <c r="F391" s="197">
        <v>0</v>
      </c>
      <c r="G391" s="197">
        <v>0</v>
      </c>
      <c r="H391" s="198">
        <v>0</v>
      </c>
    </row>
    <row r="392" spans="1:8" ht="18" hidden="1" customHeight="1" outlineLevel="1">
      <c r="A392" s="4" t="s">
        <v>224</v>
      </c>
      <c r="B392" s="195"/>
      <c r="C392" s="196">
        <v>0</v>
      </c>
      <c r="D392" s="196">
        <v>0</v>
      </c>
      <c r="E392" s="196">
        <v>0</v>
      </c>
      <c r="F392" s="197">
        <v>0</v>
      </c>
      <c r="G392" s="197">
        <v>0</v>
      </c>
      <c r="H392" s="198">
        <v>0</v>
      </c>
    </row>
    <row r="393" spans="1:8" ht="18" hidden="1" customHeight="1" outlineLevel="1">
      <c r="A393" s="4" t="s">
        <v>225</v>
      </c>
      <c r="B393" s="195"/>
      <c r="C393" s="196">
        <v>0</v>
      </c>
      <c r="D393" s="196">
        <v>0</v>
      </c>
      <c r="E393" s="196">
        <v>0</v>
      </c>
      <c r="F393" s="197">
        <v>0</v>
      </c>
      <c r="G393" s="197">
        <v>0</v>
      </c>
      <c r="H393" s="198">
        <v>0</v>
      </c>
    </row>
    <row r="394" spans="1:8" ht="18" customHeight="1" collapsed="1">
      <c r="A394" s="4"/>
      <c r="B394" s="195" t="s">
        <v>365</v>
      </c>
      <c r="C394" s="199">
        <f t="shared" ref="C394:H394" si="15">SUM(C371:C393)</f>
        <v>2</v>
      </c>
      <c r="D394" s="199">
        <f t="shared" si="15"/>
        <v>0</v>
      </c>
      <c r="E394" s="199">
        <f t="shared" si="15"/>
        <v>0</v>
      </c>
      <c r="F394" s="200">
        <f t="shared" si="15"/>
        <v>0</v>
      </c>
      <c r="G394" s="200">
        <f t="shared" si="15"/>
        <v>0</v>
      </c>
      <c r="H394" s="201">
        <f t="shared" si="15"/>
        <v>0</v>
      </c>
    </row>
    <row r="395" spans="1:8" ht="18" hidden="1" customHeight="1" outlineLevel="1">
      <c r="A395" s="4" t="s">
        <v>272</v>
      </c>
      <c r="B395" s="195"/>
      <c r="C395" s="199">
        <v>0</v>
      </c>
      <c r="D395" s="199">
        <v>0</v>
      </c>
      <c r="E395" s="199">
        <v>0</v>
      </c>
      <c r="F395" s="200">
        <v>0</v>
      </c>
      <c r="G395" s="200">
        <v>0</v>
      </c>
      <c r="H395" s="201">
        <v>0</v>
      </c>
    </row>
    <row r="396" spans="1:8" ht="18" hidden="1" customHeight="1" outlineLevel="1">
      <c r="A396" s="4" t="s">
        <v>203</v>
      </c>
      <c r="B396" s="195"/>
      <c r="C396" s="199">
        <v>1</v>
      </c>
      <c r="D396" s="199">
        <v>0</v>
      </c>
      <c r="E396" s="199">
        <v>0</v>
      </c>
      <c r="F396" s="200">
        <v>0</v>
      </c>
      <c r="G396" s="200">
        <v>0</v>
      </c>
      <c r="H396" s="201">
        <v>0</v>
      </c>
    </row>
    <row r="397" spans="1:8" ht="18" hidden="1" customHeight="1" outlineLevel="1">
      <c r="A397" s="4" t="s">
        <v>204</v>
      </c>
      <c r="B397" s="195"/>
      <c r="C397" s="199">
        <v>0</v>
      </c>
      <c r="D397" s="199">
        <v>0</v>
      </c>
      <c r="E397" s="199">
        <v>0</v>
      </c>
      <c r="F397" s="200">
        <v>0</v>
      </c>
      <c r="G397" s="200">
        <v>0</v>
      </c>
      <c r="H397" s="201">
        <v>0</v>
      </c>
    </row>
    <row r="398" spans="1:8" ht="18" hidden="1" customHeight="1" outlineLevel="1">
      <c r="A398" s="4" t="s">
        <v>205</v>
      </c>
      <c r="B398" s="195"/>
      <c r="C398" s="199">
        <v>0</v>
      </c>
      <c r="D398" s="199">
        <v>0</v>
      </c>
      <c r="E398" s="199">
        <v>0</v>
      </c>
      <c r="F398" s="200">
        <v>0</v>
      </c>
      <c r="G398" s="200">
        <v>0</v>
      </c>
      <c r="H398" s="201">
        <v>0</v>
      </c>
    </row>
    <row r="399" spans="1:8" ht="18" hidden="1" customHeight="1" outlineLevel="1">
      <c r="A399" s="4" t="s">
        <v>206</v>
      </c>
      <c r="B399" s="195"/>
      <c r="C399" s="199">
        <v>0</v>
      </c>
      <c r="D399" s="199">
        <v>0</v>
      </c>
      <c r="E399" s="199">
        <v>0</v>
      </c>
      <c r="F399" s="200">
        <v>0</v>
      </c>
      <c r="G399" s="200">
        <v>0</v>
      </c>
      <c r="H399" s="201">
        <v>0</v>
      </c>
    </row>
    <row r="400" spans="1:8" ht="18" hidden="1" customHeight="1" outlineLevel="1">
      <c r="A400" s="4" t="s">
        <v>207</v>
      </c>
      <c r="B400" s="195"/>
      <c r="C400" s="199">
        <v>0</v>
      </c>
      <c r="D400" s="199">
        <v>0</v>
      </c>
      <c r="E400" s="199">
        <v>0</v>
      </c>
      <c r="F400" s="200">
        <v>0</v>
      </c>
      <c r="G400" s="200">
        <v>0</v>
      </c>
      <c r="H400" s="201">
        <v>0</v>
      </c>
    </row>
    <row r="401" spans="1:8" ht="18" hidden="1" customHeight="1" outlineLevel="1">
      <c r="A401" s="4" t="s">
        <v>208</v>
      </c>
      <c r="B401" s="195"/>
      <c r="C401" s="199">
        <v>0</v>
      </c>
      <c r="D401" s="199">
        <v>0</v>
      </c>
      <c r="E401" s="199">
        <v>0</v>
      </c>
      <c r="F401" s="200">
        <v>0</v>
      </c>
      <c r="G401" s="200">
        <v>0</v>
      </c>
      <c r="H401" s="201">
        <v>0</v>
      </c>
    </row>
    <row r="402" spans="1:8" ht="18" hidden="1" customHeight="1" outlineLevel="1">
      <c r="A402" s="4" t="s">
        <v>209</v>
      </c>
      <c r="B402" s="195"/>
      <c r="C402" s="199">
        <v>1</v>
      </c>
      <c r="D402" s="199">
        <v>1</v>
      </c>
      <c r="E402" s="199">
        <v>0</v>
      </c>
      <c r="F402" s="200">
        <v>0</v>
      </c>
      <c r="G402" s="200">
        <v>48.5</v>
      </c>
      <c r="H402" s="201">
        <v>0</v>
      </c>
    </row>
    <row r="403" spans="1:8" ht="18" hidden="1" customHeight="1" outlineLevel="1">
      <c r="A403" s="4" t="s">
        <v>211</v>
      </c>
      <c r="B403" s="195"/>
      <c r="C403" s="199">
        <v>0</v>
      </c>
      <c r="D403" s="199">
        <v>0</v>
      </c>
      <c r="E403" s="199">
        <v>0</v>
      </c>
      <c r="F403" s="200">
        <v>0</v>
      </c>
      <c r="G403" s="200">
        <v>0</v>
      </c>
      <c r="H403" s="201">
        <v>0</v>
      </c>
    </row>
    <row r="404" spans="1:8" ht="18" hidden="1" customHeight="1" outlineLevel="1">
      <c r="A404" s="4" t="s">
        <v>212</v>
      </c>
      <c r="B404" s="195"/>
      <c r="C404" s="199">
        <v>0</v>
      </c>
      <c r="D404" s="199">
        <v>0</v>
      </c>
      <c r="E404" s="199">
        <v>0</v>
      </c>
      <c r="F404" s="200">
        <v>0</v>
      </c>
      <c r="G404" s="200">
        <v>0</v>
      </c>
      <c r="H404" s="201">
        <v>0</v>
      </c>
    </row>
    <row r="405" spans="1:8" ht="18" hidden="1" customHeight="1" outlineLevel="1">
      <c r="A405" s="4" t="s">
        <v>213</v>
      </c>
      <c r="B405" s="195"/>
      <c r="C405" s="199">
        <v>0</v>
      </c>
      <c r="D405" s="199">
        <v>0</v>
      </c>
      <c r="E405" s="199">
        <v>0</v>
      </c>
      <c r="F405" s="200">
        <v>0</v>
      </c>
      <c r="G405" s="200">
        <v>0</v>
      </c>
      <c r="H405" s="201">
        <v>0</v>
      </c>
    </row>
    <row r="406" spans="1:8" ht="18" hidden="1" customHeight="1" outlineLevel="1">
      <c r="A406" s="4" t="s">
        <v>214</v>
      </c>
      <c r="B406" s="195"/>
      <c r="C406" s="199">
        <v>0</v>
      </c>
      <c r="D406" s="199">
        <v>0</v>
      </c>
      <c r="E406" s="199">
        <v>0</v>
      </c>
      <c r="F406" s="200">
        <v>0</v>
      </c>
      <c r="G406" s="200">
        <v>0</v>
      </c>
      <c r="H406" s="201">
        <v>0</v>
      </c>
    </row>
    <row r="407" spans="1:8" ht="18" hidden="1" customHeight="1" outlineLevel="1">
      <c r="A407" s="4" t="s">
        <v>215</v>
      </c>
      <c r="B407" s="195"/>
      <c r="C407" s="199">
        <v>0</v>
      </c>
      <c r="D407" s="199">
        <v>0</v>
      </c>
      <c r="E407" s="199">
        <v>0</v>
      </c>
      <c r="F407" s="200">
        <v>0</v>
      </c>
      <c r="G407" s="200">
        <v>0</v>
      </c>
      <c r="H407" s="201">
        <v>0</v>
      </c>
    </row>
    <row r="408" spans="1:8" ht="18" hidden="1" customHeight="1" outlineLevel="1">
      <c r="A408" s="4" t="s">
        <v>216</v>
      </c>
      <c r="B408" s="195"/>
      <c r="C408" s="199">
        <v>0</v>
      </c>
      <c r="D408" s="199">
        <v>0</v>
      </c>
      <c r="E408" s="199">
        <v>0</v>
      </c>
      <c r="F408" s="200">
        <v>0</v>
      </c>
      <c r="G408" s="200">
        <v>0</v>
      </c>
      <c r="H408" s="201">
        <v>0</v>
      </c>
    </row>
    <row r="409" spans="1:8" ht="18" hidden="1" customHeight="1" outlineLevel="1">
      <c r="A409" s="4" t="s">
        <v>217</v>
      </c>
      <c r="B409" s="195"/>
      <c r="C409" s="199">
        <v>0</v>
      </c>
      <c r="D409" s="199">
        <v>0</v>
      </c>
      <c r="E409" s="199">
        <v>0</v>
      </c>
      <c r="F409" s="200">
        <v>0</v>
      </c>
      <c r="G409" s="200">
        <v>0</v>
      </c>
      <c r="H409" s="201">
        <v>0</v>
      </c>
    </row>
    <row r="410" spans="1:8" ht="18" hidden="1" customHeight="1" outlineLevel="1">
      <c r="A410" s="4" t="s">
        <v>218</v>
      </c>
      <c r="B410" s="195"/>
      <c r="C410" s="199">
        <v>0</v>
      </c>
      <c r="D410" s="199">
        <v>0</v>
      </c>
      <c r="E410" s="199">
        <v>0</v>
      </c>
      <c r="F410" s="200">
        <v>0</v>
      </c>
      <c r="G410" s="200">
        <v>0</v>
      </c>
      <c r="H410" s="201">
        <v>0</v>
      </c>
    </row>
    <row r="411" spans="1:8" ht="18" hidden="1" customHeight="1" outlineLevel="1">
      <c r="A411" s="4" t="s">
        <v>219</v>
      </c>
      <c r="B411" s="195"/>
      <c r="C411" s="199">
        <v>0</v>
      </c>
      <c r="D411" s="199">
        <v>0</v>
      </c>
      <c r="E411" s="199">
        <v>0</v>
      </c>
      <c r="F411" s="200">
        <v>0</v>
      </c>
      <c r="G411" s="200">
        <v>0</v>
      </c>
      <c r="H411" s="201">
        <v>0</v>
      </c>
    </row>
    <row r="412" spans="1:8" ht="18" hidden="1" customHeight="1" outlineLevel="1">
      <c r="A412" s="4" t="s">
        <v>220</v>
      </c>
      <c r="B412" s="195"/>
      <c r="C412" s="199">
        <v>0</v>
      </c>
      <c r="D412" s="199">
        <v>0</v>
      </c>
      <c r="E412" s="199">
        <v>0</v>
      </c>
      <c r="F412" s="200">
        <v>0</v>
      </c>
      <c r="G412" s="200">
        <v>0</v>
      </c>
      <c r="H412" s="201">
        <v>0</v>
      </c>
    </row>
    <row r="413" spans="1:8" ht="18" hidden="1" customHeight="1" outlineLevel="1">
      <c r="A413" s="4" t="s">
        <v>349</v>
      </c>
      <c r="B413" s="195"/>
      <c r="C413" s="199">
        <v>0</v>
      </c>
      <c r="D413" s="199">
        <v>0</v>
      </c>
      <c r="E413" s="199">
        <v>0</v>
      </c>
      <c r="F413" s="200">
        <v>0</v>
      </c>
      <c r="G413" s="200">
        <v>0</v>
      </c>
      <c r="H413" s="201">
        <v>0</v>
      </c>
    </row>
    <row r="414" spans="1:8" ht="18" hidden="1" customHeight="1" outlineLevel="1">
      <c r="A414" s="4" t="s">
        <v>222</v>
      </c>
      <c r="B414" s="195"/>
      <c r="C414" s="199">
        <v>0</v>
      </c>
      <c r="D414" s="199">
        <v>0</v>
      </c>
      <c r="E414" s="199">
        <v>0</v>
      </c>
      <c r="F414" s="200">
        <v>0</v>
      </c>
      <c r="G414" s="200">
        <v>0</v>
      </c>
      <c r="H414" s="201">
        <v>0</v>
      </c>
    </row>
    <row r="415" spans="1:8" ht="18" hidden="1" customHeight="1" outlineLevel="1">
      <c r="A415" s="4" t="s">
        <v>223</v>
      </c>
      <c r="B415" s="195"/>
      <c r="C415" s="199">
        <v>0</v>
      </c>
      <c r="D415" s="199">
        <v>0</v>
      </c>
      <c r="E415" s="199">
        <v>0</v>
      </c>
      <c r="F415" s="200">
        <v>0</v>
      </c>
      <c r="G415" s="200">
        <v>0</v>
      </c>
      <c r="H415" s="201">
        <v>0</v>
      </c>
    </row>
    <row r="416" spans="1:8" ht="18" hidden="1" customHeight="1" outlineLevel="1">
      <c r="A416" s="4" t="s">
        <v>224</v>
      </c>
      <c r="B416" s="195"/>
      <c r="C416" s="199">
        <v>0</v>
      </c>
      <c r="D416" s="199">
        <v>0</v>
      </c>
      <c r="E416" s="199">
        <v>0</v>
      </c>
      <c r="F416" s="200">
        <v>0</v>
      </c>
      <c r="G416" s="200">
        <v>0</v>
      </c>
      <c r="H416" s="201">
        <v>0</v>
      </c>
    </row>
    <row r="417" spans="1:8" ht="18" hidden="1" customHeight="1" outlineLevel="1">
      <c r="A417" s="4" t="s">
        <v>225</v>
      </c>
      <c r="B417" s="195"/>
      <c r="C417" s="199">
        <v>0</v>
      </c>
      <c r="D417" s="199">
        <v>0</v>
      </c>
      <c r="E417" s="199">
        <v>0</v>
      </c>
      <c r="F417" s="200">
        <v>0</v>
      </c>
      <c r="G417" s="200">
        <v>0</v>
      </c>
      <c r="H417" s="201">
        <v>0</v>
      </c>
    </row>
    <row r="418" spans="1:8" ht="18" customHeight="1" collapsed="1">
      <c r="A418" s="4"/>
      <c r="B418" s="195" t="s">
        <v>366</v>
      </c>
      <c r="C418" s="199">
        <f t="shared" ref="C418:H418" si="16">SUM(C395:C417)</f>
        <v>2</v>
      </c>
      <c r="D418" s="199">
        <f t="shared" si="16"/>
        <v>1</v>
      </c>
      <c r="E418" s="199">
        <f t="shared" si="16"/>
        <v>0</v>
      </c>
      <c r="F418" s="200">
        <f t="shared" si="16"/>
        <v>0</v>
      </c>
      <c r="G418" s="200">
        <f t="shared" si="16"/>
        <v>48.5</v>
      </c>
      <c r="H418" s="202">
        <f t="shared" si="16"/>
        <v>0</v>
      </c>
    </row>
    <row r="419" spans="1:8" ht="18" hidden="1" customHeight="1" outlineLevel="1">
      <c r="A419" s="4" t="s">
        <v>272</v>
      </c>
      <c r="B419" s="195"/>
      <c r="C419" s="199">
        <v>0</v>
      </c>
      <c r="D419" s="199">
        <v>0</v>
      </c>
      <c r="E419" s="199">
        <v>0</v>
      </c>
      <c r="F419" s="200">
        <v>0</v>
      </c>
      <c r="G419" s="200">
        <v>0</v>
      </c>
      <c r="H419" s="201">
        <v>0</v>
      </c>
    </row>
    <row r="420" spans="1:8" ht="18" hidden="1" customHeight="1" outlineLevel="1">
      <c r="A420" s="4" t="s">
        <v>203</v>
      </c>
      <c r="B420" s="195"/>
      <c r="C420" s="199">
        <v>0</v>
      </c>
      <c r="D420" s="199">
        <v>0</v>
      </c>
      <c r="E420" s="199">
        <v>0</v>
      </c>
      <c r="F420" s="200">
        <v>0</v>
      </c>
      <c r="G420" s="200">
        <v>0</v>
      </c>
      <c r="H420" s="201">
        <v>0</v>
      </c>
    </row>
    <row r="421" spans="1:8" ht="18" hidden="1" customHeight="1" outlineLevel="1">
      <c r="A421" s="4" t="s">
        <v>204</v>
      </c>
      <c r="B421" s="195"/>
      <c r="C421" s="199">
        <v>0</v>
      </c>
      <c r="D421" s="199">
        <v>0</v>
      </c>
      <c r="E421" s="199">
        <v>0</v>
      </c>
      <c r="F421" s="200">
        <v>0</v>
      </c>
      <c r="G421" s="200">
        <v>0</v>
      </c>
      <c r="H421" s="201">
        <v>0</v>
      </c>
    </row>
    <row r="422" spans="1:8" ht="18" hidden="1" customHeight="1" outlineLevel="1">
      <c r="A422" s="4" t="s">
        <v>205</v>
      </c>
      <c r="B422" s="195"/>
      <c r="C422" s="199">
        <v>0</v>
      </c>
      <c r="D422" s="199">
        <v>0</v>
      </c>
      <c r="E422" s="199">
        <v>0</v>
      </c>
      <c r="F422" s="200">
        <v>0</v>
      </c>
      <c r="G422" s="200">
        <v>0</v>
      </c>
      <c r="H422" s="201">
        <v>0</v>
      </c>
    </row>
    <row r="423" spans="1:8" ht="18" hidden="1" customHeight="1" outlineLevel="1">
      <c r="A423" s="4" t="s">
        <v>206</v>
      </c>
      <c r="B423" s="195"/>
      <c r="C423" s="199">
        <v>0</v>
      </c>
      <c r="D423" s="199">
        <v>0</v>
      </c>
      <c r="E423" s="199">
        <v>0</v>
      </c>
      <c r="F423" s="200">
        <v>0</v>
      </c>
      <c r="G423" s="200">
        <v>0</v>
      </c>
      <c r="H423" s="202">
        <v>0</v>
      </c>
    </row>
    <row r="424" spans="1:8" ht="18" hidden="1" customHeight="1" outlineLevel="1">
      <c r="A424" s="4" t="s">
        <v>207</v>
      </c>
      <c r="B424" s="195"/>
      <c r="C424" s="199">
        <v>0</v>
      </c>
      <c r="D424" s="199">
        <v>0</v>
      </c>
      <c r="E424" s="199">
        <v>0</v>
      </c>
      <c r="F424" s="200">
        <v>0</v>
      </c>
      <c r="G424" s="200">
        <v>0</v>
      </c>
      <c r="H424" s="201">
        <v>0</v>
      </c>
    </row>
    <row r="425" spans="1:8" ht="18" hidden="1" customHeight="1" outlineLevel="1">
      <c r="A425" s="4" t="s">
        <v>208</v>
      </c>
      <c r="B425" s="195"/>
      <c r="C425" s="199">
        <v>0</v>
      </c>
      <c r="D425" s="199">
        <v>0</v>
      </c>
      <c r="E425" s="199">
        <v>0</v>
      </c>
      <c r="F425" s="200">
        <v>0</v>
      </c>
      <c r="G425" s="200">
        <v>0</v>
      </c>
      <c r="H425" s="201">
        <v>0</v>
      </c>
    </row>
    <row r="426" spans="1:8" ht="18" hidden="1" customHeight="1" outlineLevel="1">
      <c r="A426" s="4" t="s">
        <v>209</v>
      </c>
      <c r="B426" s="195"/>
      <c r="C426" s="199">
        <v>0</v>
      </c>
      <c r="D426" s="199">
        <v>0</v>
      </c>
      <c r="E426" s="199">
        <v>0</v>
      </c>
      <c r="F426" s="200">
        <v>0</v>
      </c>
      <c r="G426" s="200">
        <v>0</v>
      </c>
      <c r="H426" s="201">
        <v>0</v>
      </c>
    </row>
    <row r="427" spans="1:8" ht="18" hidden="1" customHeight="1" outlineLevel="1">
      <c r="A427" s="4" t="s">
        <v>211</v>
      </c>
      <c r="B427" s="195"/>
      <c r="C427" s="199">
        <v>0</v>
      </c>
      <c r="D427" s="199">
        <v>0</v>
      </c>
      <c r="E427" s="199">
        <v>0</v>
      </c>
      <c r="F427" s="200">
        <v>0</v>
      </c>
      <c r="G427" s="200">
        <v>0</v>
      </c>
      <c r="H427" s="201">
        <v>0</v>
      </c>
    </row>
    <row r="428" spans="1:8" ht="18" hidden="1" customHeight="1" outlineLevel="1">
      <c r="A428" s="4" t="s">
        <v>212</v>
      </c>
      <c r="B428" s="195"/>
      <c r="C428" s="199">
        <v>0</v>
      </c>
      <c r="D428" s="199">
        <v>0</v>
      </c>
      <c r="E428" s="199">
        <v>0</v>
      </c>
      <c r="F428" s="200">
        <v>0</v>
      </c>
      <c r="G428" s="200">
        <v>0</v>
      </c>
      <c r="H428" s="201">
        <v>0</v>
      </c>
    </row>
    <row r="429" spans="1:8" ht="18" hidden="1" customHeight="1" outlineLevel="1">
      <c r="A429" s="4" t="s">
        <v>213</v>
      </c>
      <c r="B429" s="195"/>
      <c r="C429" s="199">
        <v>0</v>
      </c>
      <c r="D429" s="199">
        <v>0</v>
      </c>
      <c r="E429" s="199">
        <v>0</v>
      </c>
      <c r="F429" s="200">
        <v>0</v>
      </c>
      <c r="G429" s="200">
        <v>0</v>
      </c>
      <c r="H429" s="201">
        <v>0</v>
      </c>
    </row>
    <row r="430" spans="1:8" ht="18" hidden="1" customHeight="1" outlineLevel="1">
      <c r="A430" s="4" t="s">
        <v>214</v>
      </c>
      <c r="B430" s="195"/>
      <c r="C430" s="199">
        <v>0</v>
      </c>
      <c r="D430" s="199">
        <v>0</v>
      </c>
      <c r="E430" s="199">
        <v>0</v>
      </c>
      <c r="F430" s="200">
        <v>0</v>
      </c>
      <c r="G430" s="200">
        <v>0</v>
      </c>
      <c r="H430" s="201">
        <v>0</v>
      </c>
    </row>
    <row r="431" spans="1:8" ht="18" hidden="1" customHeight="1" outlineLevel="1">
      <c r="A431" s="4" t="s">
        <v>215</v>
      </c>
      <c r="B431" s="195"/>
      <c r="C431" s="199">
        <v>0</v>
      </c>
      <c r="D431" s="199">
        <v>0</v>
      </c>
      <c r="E431" s="199">
        <v>0</v>
      </c>
      <c r="F431" s="200">
        <v>0</v>
      </c>
      <c r="G431" s="200">
        <v>0</v>
      </c>
      <c r="H431" s="201">
        <v>0</v>
      </c>
    </row>
    <row r="432" spans="1:8" ht="18" hidden="1" customHeight="1" outlineLevel="1">
      <c r="A432" s="4" t="s">
        <v>216</v>
      </c>
      <c r="B432" s="195"/>
      <c r="C432" s="199">
        <v>0</v>
      </c>
      <c r="D432" s="199">
        <v>0</v>
      </c>
      <c r="E432" s="199">
        <v>0</v>
      </c>
      <c r="F432" s="200">
        <v>0</v>
      </c>
      <c r="G432" s="200">
        <v>0</v>
      </c>
      <c r="H432" s="201">
        <v>0</v>
      </c>
    </row>
    <row r="433" spans="1:8" ht="18" hidden="1" customHeight="1" outlineLevel="1">
      <c r="A433" s="4" t="s">
        <v>217</v>
      </c>
      <c r="B433" s="195"/>
      <c r="C433" s="199">
        <v>0</v>
      </c>
      <c r="D433" s="199">
        <v>0</v>
      </c>
      <c r="E433" s="199">
        <v>0</v>
      </c>
      <c r="F433" s="200">
        <v>0</v>
      </c>
      <c r="G433" s="200">
        <v>0</v>
      </c>
      <c r="H433" s="201">
        <v>0</v>
      </c>
    </row>
    <row r="434" spans="1:8" ht="18" hidden="1" customHeight="1" outlineLevel="1">
      <c r="A434" s="4" t="s">
        <v>218</v>
      </c>
      <c r="B434" s="195"/>
      <c r="C434" s="199">
        <v>0</v>
      </c>
      <c r="D434" s="199">
        <v>0</v>
      </c>
      <c r="E434" s="199">
        <v>0</v>
      </c>
      <c r="F434" s="200">
        <v>0</v>
      </c>
      <c r="G434" s="200">
        <v>0</v>
      </c>
      <c r="H434" s="201">
        <v>0</v>
      </c>
    </row>
    <row r="435" spans="1:8" ht="18" hidden="1" customHeight="1" outlineLevel="1">
      <c r="A435" s="4" t="s">
        <v>219</v>
      </c>
      <c r="B435" s="195"/>
      <c r="C435" s="199">
        <v>0</v>
      </c>
      <c r="D435" s="199">
        <v>0</v>
      </c>
      <c r="E435" s="199">
        <v>0</v>
      </c>
      <c r="F435" s="200">
        <v>0</v>
      </c>
      <c r="G435" s="200">
        <v>0</v>
      </c>
      <c r="H435" s="201">
        <v>0</v>
      </c>
    </row>
    <row r="436" spans="1:8" ht="18" hidden="1" customHeight="1" outlineLevel="1">
      <c r="A436" s="4" t="s">
        <v>220</v>
      </c>
      <c r="B436" s="195"/>
      <c r="C436" s="199">
        <v>0</v>
      </c>
      <c r="D436" s="199">
        <v>0</v>
      </c>
      <c r="E436" s="199">
        <v>0</v>
      </c>
      <c r="F436" s="200">
        <v>0</v>
      </c>
      <c r="G436" s="200">
        <v>0</v>
      </c>
      <c r="H436" s="201">
        <v>0</v>
      </c>
    </row>
    <row r="437" spans="1:8" ht="18" hidden="1" customHeight="1" outlineLevel="1">
      <c r="A437" s="4" t="s">
        <v>349</v>
      </c>
      <c r="B437" s="195"/>
      <c r="C437" s="199">
        <v>0</v>
      </c>
      <c r="D437" s="199">
        <v>0</v>
      </c>
      <c r="E437" s="199">
        <v>0</v>
      </c>
      <c r="F437" s="200">
        <v>0</v>
      </c>
      <c r="G437" s="200">
        <v>0</v>
      </c>
      <c r="H437" s="201">
        <v>0</v>
      </c>
    </row>
    <row r="438" spans="1:8" ht="18" hidden="1" customHeight="1" outlineLevel="1">
      <c r="A438" s="4" t="s">
        <v>222</v>
      </c>
      <c r="B438" s="195"/>
      <c r="C438" s="199">
        <v>0</v>
      </c>
      <c r="D438" s="199">
        <v>0</v>
      </c>
      <c r="E438" s="199">
        <v>0</v>
      </c>
      <c r="F438" s="200">
        <v>0</v>
      </c>
      <c r="G438" s="200">
        <v>0</v>
      </c>
      <c r="H438" s="201">
        <v>0</v>
      </c>
    </row>
    <row r="439" spans="1:8" ht="18" hidden="1" customHeight="1" outlineLevel="1">
      <c r="A439" s="4" t="s">
        <v>223</v>
      </c>
      <c r="B439" s="195"/>
      <c r="C439" s="199">
        <v>0</v>
      </c>
      <c r="D439" s="199">
        <v>0</v>
      </c>
      <c r="E439" s="199">
        <v>0</v>
      </c>
      <c r="F439" s="200">
        <v>0</v>
      </c>
      <c r="G439" s="200">
        <v>0</v>
      </c>
      <c r="H439" s="201">
        <v>0</v>
      </c>
    </row>
    <row r="440" spans="1:8" ht="18" hidden="1" customHeight="1" outlineLevel="1">
      <c r="A440" s="4" t="s">
        <v>224</v>
      </c>
      <c r="B440" s="195"/>
      <c r="C440" s="199">
        <v>0</v>
      </c>
      <c r="D440" s="199">
        <v>0</v>
      </c>
      <c r="E440" s="199">
        <v>0</v>
      </c>
      <c r="F440" s="200">
        <v>0</v>
      </c>
      <c r="G440" s="200">
        <v>0</v>
      </c>
      <c r="H440" s="201">
        <v>0</v>
      </c>
    </row>
    <row r="441" spans="1:8" ht="18" hidden="1" customHeight="1" outlineLevel="1">
      <c r="A441" s="4" t="s">
        <v>225</v>
      </c>
      <c r="B441" s="195"/>
      <c r="C441" s="199">
        <v>0</v>
      </c>
      <c r="D441" s="199">
        <v>0</v>
      </c>
      <c r="E441" s="199">
        <v>0</v>
      </c>
      <c r="F441" s="200">
        <v>0</v>
      </c>
      <c r="G441" s="200">
        <v>0</v>
      </c>
      <c r="H441" s="201">
        <v>0</v>
      </c>
    </row>
    <row r="442" spans="1:8" ht="18" customHeight="1" collapsed="1">
      <c r="A442" s="4"/>
      <c r="B442" s="195" t="s">
        <v>367</v>
      </c>
      <c r="C442" s="199">
        <f t="shared" ref="C442:H442" si="17">SUM(C419:C441)</f>
        <v>0</v>
      </c>
      <c r="D442" s="199">
        <f t="shared" si="17"/>
        <v>0</v>
      </c>
      <c r="E442" s="199">
        <f t="shared" si="17"/>
        <v>0</v>
      </c>
      <c r="F442" s="200">
        <f t="shared" si="17"/>
        <v>0</v>
      </c>
      <c r="G442" s="200">
        <f t="shared" si="17"/>
        <v>0</v>
      </c>
      <c r="H442" s="202">
        <f t="shared" si="17"/>
        <v>0</v>
      </c>
    </row>
    <row r="443" spans="1:8" ht="18" hidden="1" customHeight="1" outlineLevel="1">
      <c r="A443" s="4" t="s">
        <v>272</v>
      </c>
      <c r="B443" s="195"/>
      <c r="C443" s="199">
        <v>0</v>
      </c>
      <c r="D443" s="199">
        <v>0</v>
      </c>
      <c r="E443" s="199">
        <v>0</v>
      </c>
      <c r="F443" s="200">
        <v>0</v>
      </c>
      <c r="G443" s="200">
        <v>0</v>
      </c>
      <c r="H443" s="201">
        <v>0</v>
      </c>
    </row>
    <row r="444" spans="1:8" ht="18" hidden="1" customHeight="1" outlineLevel="1">
      <c r="A444" s="4" t="s">
        <v>203</v>
      </c>
      <c r="B444" s="195"/>
      <c r="C444" s="199">
        <v>0</v>
      </c>
      <c r="D444" s="199">
        <v>0</v>
      </c>
      <c r="E444" s="199">
        <v>0</v>
      </c>
      <c r="F444" s="200">
        <v>0</v>
      </c>
      <c r="G444" s="200">
        <v>0</v>
      </c>
      <c r="H444" s="201">
        <v>0</v>
      </c>
    </row>
    <row r="445" spans="1:8" ht="18" hidden="1" customHeight="1" outlineLevel="1">
      <c r="A445" s="4" t="s">
        <v>204</v>
      </c>
      <c r="B445" s="195"/>
      <c r="C445" s="199">
        <v>0</v>
      </c>
      <c r="D445" s="199">
        <v>0</v>
      </c>
      <c r="E445" s="199">
        <v>0</v>
      </c>
      <c r="F445" s="200">
        <v>0</v>
      </c>
      <c r="G445" s="200">
        <v>0</v>
      </c>
      <c r="H445" s="201">
        <v>0</v>
      </c>
    </row>
    <row r="446" spans="1:8" ht="18" hidden="1" customHeight="1" outlineLevel="1">
      <c r="A446" s="4" t="s">
        <v>205</v>
      </c>
      <c r="B446" s="195"/>
      <c r="C446" s="199">
        <v>0</v>
      </c>
      <c r="D446" s="199">
        <v>0</v>
      </c>
      <c r="E446" s="199">
        <v>0</v>
      </c>
      <c r="F446" s="200">
        <v>0</v>
      </c>
      <c r="G446" s="200">
        <v>0</v>
      </c>
      <c r="H446" s="201">
        <v>0</v>
      </c>
    </row>
    <row r="447" spans="1:8" ht="18" hidden="1" customHeight="1" outlineLevel="1">
      <c r="A447" s="4" t="s">
        <v>206</v>
      </c>
      <c r="B447" s="195"/>
      <c r="C447" s="199">
        <v>0</v>
      </c>
      <c r="D447" s="199">
        <v>0</v>
      </c>
      <c r="E447" s="199">
        <v>0</v>
      </c>
      <c r="F447" s="200">
        <v>0</v>
      </c>
      <c r="G447" s="200">
        <v>0</v>
      </c>
      <c r="H447" s="201">
        <v>0</v>
      </c>
    </row>
    <row r="448" spans="1:8" ht="18" hidden="1" customHeight="1" outlineLevel="1">
      <c r="A448" s="4" t="s">
        <v>207</v>
      </c>
      <c r="B448" s="195"/>
      <c r="C448" s="199">
        <v>0</v>
      </c>
      <c r="D448" s="199">
        <v>0</v>
      </c>
      <c r="E448" s="199">
        <v>0</v>
      </c>
      <c r="F448" s="200">
        <v>0</v>
      </c>
      <c r="G448" s="200">
        <v>0</v>
      </c>
      <c r="H448" s="201">
        <v>0</v>
      </c>
    </row>
    <row r="449" spans="1:8" ht="18" hidden="1" customHeight="1" outlineLevel="1">
      <c r="A449" s="4" t="s">
        <v>208</v>
      </c>
      <c r="B449" s="195"/>
      <c r="C449" s="199">
        <v>0</v>
      </c>
      <c r="D449" s="199">
        <v>0</v>
      </c>
      <c r="E449" s="199">
        <v>0</v>
      </c>
      <c r="F449" s="200">
        <v>0</v>
      </c>
      <c r="G449" s="200">
        <v>0</v>
      </c>
      <c r="H449" s="201">
        <v>0</v>
      </c>
    </row>
    <row r="450" spans="1:8" ht="18" hidden="1" customHeight="1" outlineLevel="1">
      <c r="A450" s="4" t="s">
        <v>209</v>
      </c>
      <c r="B450" s="195"/>
      <c r="C450" s="199">
        <v>0</v>
      </c>
      <c r="D450" s="199">
        <v>0</v>
      </c>
      <c r="E450" s="199">
        <v>0</v>
      </c>
      <c r="F450" s="200">
        <v>0</v>
      </c>
      <c r="G450" s="200">
        <v>0</v>
      </c>
      <c r="H450" s="201">
        <v>0</v>
      </c>
    </row>
    <row r="451" spans="1:8" ht="18" hidden="1" customHeight="1" outlineLevel="1">
      <c r="A451" s="4" t="s">
        <v>211</v>
      </c>
      <c r="B451" s="195"/>
      <c r="C451" s="199">
        <v>0</v>
      </c>
      <c r="D451" s="199">
        <v>0</v>
      </c>
      <c r="E451" s="199">
        <v>0</v>
      </c>
      <c r="F451" s="200">
        <v>0</v>
      </c>
      <c r="G451" s="200">
        <v>0</v>
      </c>
      <c r="H451" s="201">
        <v>0</v>
      </c>
    </row>
    <row r="452" spans="1:8" ht="18" hidden="1" customHeight="1" outlineLevel="1">
      <c r="A452" s="4" t="s">
        <v>212</v>
      </c>
      <c r="B452" s="195"/>
      <c r="C452" s="199">
        <v>0</v>
      </c>
      <c r="D452" s="199">
        <v>0</v>
      </c>
      <c r="E452" s="199">
        <v>0</v>
      </c>
      <c r="F452" s="200">
        <v>0</v>
      </c>
      <c r="G452" s="200">
        <v>0</v>
      </c>
      <c r="H452" s="201">
        <v>0</v>
      </c>
    </row>
    <row r="453" spans="1:8" ht="18" hidden="1" customHeight="1" outlineLevel="1">
      <c r="A453" s="4" t="s">
        <v>213</v>
      </c>
      <c r="B453" s="195"/>
      <c r="C453" s="199">
        <v>0</v>
      </c>
      <c r="D453" s="199">
        <v>0</v>
      </c>
      <c r="E453" s="199">
        <v>0</v>
      </c>
      <c r="F453" s="200">
        <v>0</v>
      </c>
      <c r="G453" s="200">
        <v>812</v>
      </c>
      <c r="H453" s="201">
        <v>0</v>
      </c>
    </row>
    <row r="454" spans="1:8" ht="18" hidden="1" customHeight="1" outlineLevel="1">
      <c r="A454" s="4" t="s">
        <v>214</v>
      </c>
      <c r="B454" s="195"/>
      <c r="C454" s="199">
        <v>0</v>
      </c>
      <c r="D454" s="199">
        <v>0</v>
      </c>
      <c r="E454" s="199">
        <v>0</v>
      </c>
      <c r="F454" s="200">
        <v>0</v>
      </c>
      <c r="G454" s="200">
        <v>0</v>
      </c>
      <c r="H454" s="201">
        <v>0</v>
      </c>
    </row>
    <row r="455" spans="1:8" ht="18" hidden="1" customHeight="1" outlineLevel="1">
      <c r="A455" s="4" t="s">
        <v>215</v>
      </c>
      <c r="B455" s="195"/>
      <c r="C455" s="199">
        <v>0</v>
      </c>
      <c r="D455" s="199">
        <v>0</v>
      </c>
      <c r="E455" s="199">
        <v>0</v>
      </c>
      <c r="F455" s="200">
        <v>0</v>
      </c>
      <c r="G455" s="200">
        <v>0</v>
      </c>
      <c r="H455" s="201">
        <v>0</v>
      </c>
    </row>
    <row r="456" spans="1:8" ht="18" hidden="1" customHeight="1" outlineLevel="1">
      <c r="A456" s="4" t="s">
        <v>216</v>
      </c>
      <c r="B456" s="195"/>
      <c r="C456" s="199">
        <v>0</v>
      </c>
      <c r="D456" s="199">
        <v>0</v>
      </c>
      <c r="E456" s="199">
        <v>0</v>
      </c>
      <c r="F456" s="200">
        <v>0</v>
      </c>
      <c r="G456" s="200">
        <v>0</v>
      </c>
      <c r="H456" s="201">
        <v>0</v>
      </c>
    </row>
    <row r="457" spans="1:8" ht="18" hidden="1" customHeight="1" outlineLevel="1">
      <c r="A457" s="4" t="s">
        <v>217</v>
      </c>
      <c r="B457" s="195"/>
      <c r="C457" s="199">
        <v>0</v>
      </c>
      <c r="D457" s="199">
        <v>0</v>
      </c>
      <c r="E457" s="199">
        <v>0</v>
      </c>
      <c r="F457" s="200">
        <v>0</v>
      </c>
      <c r="G457" s="200">
        <v>0</v>
      </c>
      <c r="H457" s="201">
        <v>0</v>
      </c>
    </row>
    <row r="458" spans="1:8" ht="18" hidden="1" customHeight="1" outlineLevel="1">
      <c r="A458" s="4" t="s">
        <v>218</v>
      </c>
      <c r="B458" s="195"/>
      <c r="C458" s="199">
        <v>0</v>
      </c>
      <c r="D458" s="199">
        <v>0</v>
      </c>
      <c r="E458" s="199">
        <v>0</v>
      </c>
      <c r="F458" s="200">
        <v>0</v>
      </c>
      <c r="G458" s="200">
        <v>0</v>
      </c>
      <c r="H458" s="201">
        <v>0</v>
      </c>
    </row>
    <row r="459" spans="1:8" ht="18" hidden="1" customHeight="1" outlineLevel="1">
      <c r="A459" s="4" t="s">
        <v>219</v>
      </c>
      <c r="B459" s="195"/>
      <c r="C459" s="199">
        <v>0</v>
      </c>
      <c r="D459" s="199">
        <v>0</v>
      </c>
      <c r="E459" s="199">
        <v>0</v>
      </c>
      <c r="F459" s="200">
        <v>0</v>
      </c>
      <c r="G459" s="200">
        <v>0</v>
      </c>
      <c r="H459" s="201">
        <v>0</v>
      </c>
    </row>
    <row r="460" spans="1:8" ht="18" hidden="1" customHeight="1" outlineLevel="1">
      <c r="A460" s="4" t="s">
        <v>220</v>
      </c>
      <c r="B460" s="195"/>
      <c r="C460" s="199">
        <v>0</v>
      </c>
      <c r="D460" s="199">
        <v>0</v>
      </c>
      <c r="E460" s="199">
        <v>0</v>
      </c>
      <c r="F460" s="200">
        <v>0</v>
      </c>
      <c r="G460" s="200">
        <v>0</v>
      </c>
      <c r="H460" s="201">
        <v>0</v>
      </c>
    </row>
    <row r="461" spans="1:8" ht="18" hidden="1" customHeight="1" outlineLevel="1">
      <c r="A461" s="4" t="s">
        <v>349</v>
      </c>
      <c r="B461" s="195"/>
      <c r="C461" s="199">
        <v>0</v>
      </c>
      <c r="D461" s="199">
        <v>0</v>
      </c>
      <c r="E461" s="199">
        <v>0</v>
      </c>
      <c r="F461" s="200">
        <v>0</v>
      </c>
      <c r="G461" s="200">
        <v>0</v>
      </c>
      <c r="H461" s="201">
        <v>0</v>
      </c>
    </row>
    <row r="462" spans="1:8" ht="18" hidden="1" customHeight="1" outlineLevel="1">
      <c r="A462" s="4" t="s">
        <v>222</v>
      </c>
      <c r="B462" s="195"/>
      <c r="C462" s="199">
        <v>0</v>
      </c>
      <c r="D462" s="199">
        <v>0</v>
      </c>
      <c r="E462" s="199">
        <v>0</v>
      </c>
      <c r="F462" s="200">
        <v>0</v>
      </c>
      <c r="G462" s="200">
        <v>0</v>
      </c>
      <c r="H462" s="201">
        <v>0</v>
      </c>
    </row>
    <row r="463" spans="1:8" ht="18" hidden="1" customHeight="1" outlineLevel="1">
      <c r="A463" s="4" t="s">
        <v>223</v>
      </c>
      <c r="B463" s="195"/>
      <c r="C463" s="199">
        <v>0</v>
      </c>
      <c r="D463" s="199">
        <v>0</v>
      </c>
      <c r="E463" s="199">
        <v>0</v>
      </c>
      <c r="F463" s="200">
        <v>0</v>
      </c>
      <c r="G463" s="200">
        <v>0</v>
      </c>
      <c r="H463" s="201">
        <v>0</v>
      </c>
    </row>
    <row r="464" spans="1:8" ht="18" hidden="1" customHeight="1" outlineLevel="1">
      <c r="A464" s="4" t="s">
        <v>224</v>
      </c>
      <c r="B464" s="195"/>
      <c r="C464" s="199">
        <v>0</v>
      </c>
      <c r="D464" s="199">
        <v>0</v>
      </c>
      <c r="E464" s="199">
        <v>0</v>
      </c>
      <c r="F464" s="200">
        <v>0</v>
      </c>
      <c r="G464" s="200">
        <v>0</v>
      </c>
      <c r="H464" s="201">
        <v>0</v>
      </c>
    </row>
    <row r="465" spans="1:8" ht="18" hidden="1" customHeight="1" outlineLevel="1">
      <c r="A465" s="4" t="s">
        <v>225</v>
      </c>
      <c r="B465" s="195"/>
      <c r="C465" s="196">
        <v>0</v>
      </c>
      <c r="D465" s="196">
        <v>0</v>
      </c>
      <c r="E465" s="196">
        <v>0</v>
      </c>
      <c r="F465" s="197">
        <v>0</v>
      </c>
      <c r="G465" s="197">
        <v>0</v>
      </c>
      <c r="H465" s="198">
        <v>0</v>
      </c>
    </row>
    <row r="466" spans="1:8" ht="18" customHeight="1" collapsed="1">
      <c r="A466" s="4"/>
      <c r="B466" s="195" t="s">
        <v>368</v>
      </c>
      <c r="C466" s="199">
        <f t="shared" ref="C466:H466" si="18">SUM(C443:C465)</f>
        <v>0</v>
      </c>
      <c r="D466" s="199">
        <f t="shared" si="18"/>
        <v>0</v>
      </c>
      <c r="E466" s="199">
        <f t="shared" si="18"/>
        <v>0</v>
      </c>
      <c r="F466" s="200">
        <f t="shared" si="18"/>
        <v>0</v>
      </c>
      <c r="G466" s="200">
        <f t="shared" si="18"/>
        <v>812</v>
      </c>
      <c r="H466" s="201">
        <f t="shared" si="18"/>
        <v>0</v>
      </c>
    </row>
    <row r="467" spans="1:8" ht="18" hidden="1" customHeight="1" outlineLevel="1">
      <c r="A467" s="4" t="s">
        <v>272</v>
      </c>
      <c r="B467" s="195"/>
      <c r="C467" s="196">
        <v>0</v>
      </c>
      <c r="D467" s="196">
        <v>0</v>
      </c>
      <c r="E467" s="196">
        <v>0</v>
      </c>
      <c r="F467" s="197">
        <v>0</v>
      </c>
      <c r="G467" s="197">
        <v>0</v>
      </c>
      <c r="H467" s="198">
        <v>0</v>
      </c>
    </row>
    <row r="468" spans="1:8" ht="18" hidden="1" customHeight="1" outlineLevel="1">
      <c r="A468" s="4" t="s">
        <v>203</v>
      </c>
      <c r="B468" s="195"/>
      <c r="C468" s="196">
        <v>1</v>
      </c>
      <c r="D468" s="196">
        <v>0</v>
      </c>
      <c r="E468" s="196">
        <v>0</v>
      </c>
      <c r="F468" s="197">
        <v>0</v>
      </c>
      <c r="G468" s="197">
        <v>0</v>
      </c>
      <c r="H468" s="198">
        <v>0</v>
      </c>
    </row>
    <row r="469" spans="1:8" ht="18" hidden="1" customHeight="1" outlineLevel="1">
      <c r="A469" s="4" t="s">
        <v>204</v>
      </c>
      <c r="B469" s="195"/>
      <c r="C469" s="196">
        <v>0</v>
      </c>
      <c r="D469" s="196">
        <v>0</v>
      </c>
      <c r="E469" s="196">
        <v>0</v>
      </c>
      <c r="F469" s="197">
        <v>0</v>
      </c>
      <c r="G469" s="197">
        <v>0</v>
      </c>
      <c r="H469" s="198">
        <v>0</v>
      </c>
    </row>
    <row r="470" spans="1:8" ht="18" hidden="1" customHeight="1" outlineLevel="1">
      <c r="A470" s="4" t="s">
        <v>205</v>
      </c>
      <c r="B470" s="195"/>
      <c r="C470" s="196">
        <v>0</v>
      </c>
      <c r="D470" s="196">
        <v>0</v>
      </c>
      <c r="E470" s="196">
        <v>0</v>
      </c>
      <c r="F470" s="197">
        <v>0</v>
      </c>
      <c r="G470" s="197">
        <v>0</v>
      </c>
      <c r="H470" s="198">
        <v>0</v>
      </c>
    </row>
    <row r="471" spans="1:8" ht="18" hidden="1" customHeight="1" outlineLevel="1">
      <c r="A471" s="4" t="s">
        <v>206</v>
      </c>
      <c r="B471" s="195"/>
      <c r="C471" s="196">
        <v>0</v>
      </c>
      <c r="D471" s="196">
        <v>0</v>
      </c>
      <c r="E471" s="196">
        <v>0</v>
      </c>
      <c r="F471" s="197">
        <v>0</v>
      </c>
      <c r="G471" s="197">
        <v>0</v>
      </c>
      <c r="H471" s="198">
        <v>0</v>
      </c>
    </row>
    <row r="472" spans="1:8" ht="18" hidden="1" customHeight="1" outlineLevel="1">
      <c r="A472" s="4" t="s">
        <v>207</v>
      </c>
      <c r="B472" s="195"/>
      <c r="C472" s="196">
        <v>0</v>
      </c>
      <c r="D472" s="196">
        <v>0</v>
      </c>
      <c r="E472" s="196">
        <v>0</v>
      </c>
      <c r="F472" s="197">
        <v>0</v>
      </c>
      <c r="G472" s="197">
        <v>0</v>
      </c>
      <c r="H472" s="198">
        <v>0</v>
      </c>
    </row>
    <row r="473" spans="1:8" ht="18" hidden="1" customHeight="1" outlineLevel="1">
      <c r="A473" s="4" t="s">
        <v>208</v>
      </c>
      <c r="B473" s="195"/>
      <c r="C473" s="196">
        <v>2</v>
      </c>
      <c r="D473" s="196">
        <v>0</v>
      </c>
      <c r="E473" s="196">
        <v>0</v>
      </c>
      <c r="F473" s="197">
        <v>0</v>
      </c>
      <c r="G473" s="197">
        <v>0</v>
      </c>
      <c r="H473" s="198">
        <v>0</v>
      </c>
    </row>
    <row r="474" spans="1:8" ht="18" hidden="1" customHeight="1" outlineLevel="1">
      <c r="A474" s="4" t="s">
        <v>209</v>
      </c>
      <c r="B474" s="195"/>
      <c r="C474" s="196">
        <v>0</v>
      </c>
      <c r="D474" s="196">
        <v>0</v>
      </c>
      <c r="E474" s="196">
        <v>0</v>
      </c>
      <c r="F474" s="197">
        <v>0</v>
      </c>
      <c r="G474" s="197">
        <v>0</v>
      </c>
      <c r="H474" s="198">
        <v>0</v>
      </c>
    </row>
    <row r="475" spans="1:8" ht="18" hidden="1" customHeight="1" outlineLevel="1">
      <c r="A475" s="4" t="s">
        <v>211</v>
      </c>
      <c r="B475" s="195"/>
      <c r="C475" s="196">
        <v>2</v>
      </c>
      <c r="D475" s="196">
        <v>1</v>
      </c>
      <c r="E475" s="196">
        <v>0</v>
      </c>
      <c r="F475" s="197">
        <v>0</v>
      </c>
      <c r="G475" s="197">
        <v>1962</v>
      </c>
      <c r="H475" s="198">
        <v>0</v>
      </c>
    </row>
    <row r="476" spans="1:8" ht="18" hidden="1" customHeight="1" outlineLevel="1">
      <c r="A476" s="4" t="s">
        <v>212</v>
      </c>
      <c r="B476" s="195"/>
      <c r="C476" s="196">
        <v>0</v>
      </c>
      <c r="D476" s="196">
        <v>0</v>
      </c>
      <c r="E476" s="196">
        <v>0</v>
      </c>
      <c r="F476" s="197">
        <v>0</v>
      </c>
      <c r="G476" s="197">
        <v>0</v>
      </c>
      <c r="H476" s="198">
        <v>0</v>
      </c>
    </row>
    <row r="477" spans="1:8" ht="18" hidden="1" customHeight="1" outlineLevel="1">
      <c r="A477" s="4" t="s">
        <v>213</v>
      </c>
      <c r="B477" s="195"/>
      <c r="C477" s="196">
        <v>0</v>
      </c>
      <c r="D477" s="196">
        <v>0</v>
      </c>
      <c r="E477" s="196">
        <v>0</v>
      </c>
      <c r="F477" s="197">
        <v>0</v>
      </c>
      <c r="G477" s="197">
        <v>0</v>
      </c>
      <c r="H477" s="198">
        <v>0</v>
      </c>
    </row>
    <row r="478" spans="1:8" ht="18" hidden="1" customHeight="1" outlineLevel="1">
      <c r="A478" s="4" t="s">
        <v>214</v>
      </c>
      <c r="B478" s="195"/>
      <c r="C478" s="196">
        <v>0</v>
      </c>
      <c r="D478" s="196">
        <v>0</v>
      </c>
      <c r="E478" s="196">
        <v>0</v>
      </c>
      <c r="F478" s="197">
        <v>0</v>
      </c>
      <c r="G478" s="197">
        <v>0</v>
      </c>
      <c r="H478" s="198">
        <v>0</v>
      </c>
    </row>
    <row r="479" spans="1:8" ht="18" hidden="1" customHeight="1" outlineLevel="1">
      <c r="A479" s="4" t="s">
        <v>215</v>
      </c>
      <c r="B479" s="195"/>
      <c r="C479" s="196">
        <v>0</v>
      </c>
      <c r="D479" s="196">
        <v>0</v>
      </c>
      <c r="E479" s="196">
        <v>0</v>
      </c>
      <c r="F479" s="197">
        <v>0</v>
      </c>
      <c r="G479" s="197">
        <v>0</v>
      </c>
      <c r="H479" s="198">
        <v>0</v>
      </c>
    </row>
    <row r="480" spans="1:8" ht="18" hidden="1" customHeight="1" outlineLevel="1">
      <c r="A480" s="4" t="s">
        <v>216</v>
      </c>
      <c r="B480" s="195"/>
      <c r="C480" s="196">
        <v>0</v>
      </c>
      <c r="D480" s="196">
        <v>0</v>
      </c>
      <c r="E480" s="196">
        <v>0</v>
      </c>
      <c r="F480" s="197">
        <v>0</v>
      </c>
      <c r="G480" s="197">
        <v>0</v>
      </c>
      <c r="H480" s="198">
        <v>0</v>
      </c>
    </row>
    <row r="481" spans="1:8" ht="18" hidden="1" customHeight="1" outlineLevel="1">
      <c r="A481" s="4" t="s">
        <v>217</v>
      </c>
      <c r="B481" s="195"/>
      <c r="C481" s="196">
        <v>0</v>
      </c>
      <c r="D481" s="196">
        <v>0</v>
      </c>
      <c r="E481" s="196">
        <v>0</v>
      </c>
      <c r="F481" s="197">
        <v>0</v>
      </c>
      <c r="G481" s="197">
        <v>0</v>
      </c>
      <c r="H481" s="198">
        <v>0</v>
      </c>
    </row>
    <row r="482" spans="1:8" ht="18" hidden="1" customHeight="1" outlineLevel="1">
      <c r="A482" s="4" t="s">
        <v>218</v>
      </c>
      <c r="B482" s="195"/>
      <c r="C482" s="196">
        <v>0</v>
      </c>
      <c r="D482" s="196">
        <v>0</v>
      </c>
      <c r="E482" s="196">
        <v>0</v>
      </c>
      <c r="F482" s="197">
        <v>0</v>
      </c>
      <c r="G482" s="197">
        <v>0</v>
      </c>
      <c r="H482" s="198">
        <v>0</v>
      </c>
    </row>
    <row r="483" spans="1:8" ht="18" hidden="1" customHeight="1" outlineLevel="1">
      <c r="A483" s="4" t="s">
        <v>219</v>
      </c>
      <c r="B483" s="195"/>
      <c r="C483" s="196">
        <v>0</v>
      </c>
      <c r="D483" s="196">
        <v>0</v>
      </c>
      <c r="E483" s="196">
        <v>0</v>
      </c>
      <c r="F483" s="197">
        <v>0</v>
      </c>
      <c r="G483" s="197">
        <v>0</v>
      </c>
      <c r="H483" s="198">
        <v>0</v>
      </c>
    </row>
    <row r="484" spans="1:8" ht="18" hidden="1" customHeight="1" outlineLevel="1">
      <c r="A484" s="4" t="s">
        <v>220</v>
      </c>
      <c r="B484" s="195"/>
      <c r="C484" s="196">
        <v>0</v>
      </c>
      <c r="D484" s="196">
        <v>0</v>
      </c>
      <c r="E484" s="196">
        <v>0</v>
      </c>
      <c r="F484" s="197">
        <v>0</v>
      </c>
      <c r="G484" s="197">
        <v>0</v>
      </c>
      <c r="H484" s="198">
        <v>0</v>
      </c>
    </row>
    <row r="485" spans="1:8" ht="18" hidden="1" customHeight="1" outlineLevel="1">
      <c r="A485" s="4" t="s">
        <v>349</v>
      </c>
      <c r="B485" s="195"/>
      <c r="C485" s="196">
        <v>0</v>
      </c>
      <c r="D485" s="196">
        <v>0</v>
      </c>
      <c r="E485" s="196">
        <v>0</v>
      </c>
      <c r="F485" s="197">
        <v>0</v>
      </c>
      <c r="G485" s="197">
        <v>0</v>
      </c>
      <c r="H485" s="198">
        <v>0</v>
      </c>
    </row>
    <row r="486" spans="1:8" ht="18" hidden="1" customHeight="1" outlineLevel="1">
      <c r="A486" s="4" t="s">
        <v>222</v>
      </c>
      <c r="B486" s="195"/>
      <c r="C486" s="196">
        <v>0</v>
      </c>
      <c r="D486" s="196">
        <v>0</v>
      </c>
      <c r="E486" s="196">
        <v>0</v>
      </c>
      <c r="F486" s="197">
        <v>0</v>
      </c>
      <c r="G486" s="197">
        <v>0</v>
      </c>
      <c r="H486" s="198">
        <v>0</v>
      </c>
    </row>
    <row r="487" spans="1:8" ht="18" hidden="1" customHeight="1" outlineLevel="1">
      <c r="A487" s="4" t="s">
        <v>223</v>
      </c>
      <c r="B487" s="195"/>
      <c r="C487" s="196">
        <v>0</v>
      </c>
      <c r="D487" s="196">
        <v>0</v>
      </c>
      <c r="E487" s="196">
        <v>0</v>
      </c>
      <c r="F487" s="197">
        <v>0</v>
      </c>
      <c r="G487" s="197">
        <v>0</v>
      </c>
      <c r="H487" s="198">
        <v>0</v>
      </c>
    </row>
    <row r="488" spans="1:8" ht="18" hidden="1" customHeight="1" outlineLevel="1">
      <c r="A488" s="4" t="s">
        <v>224</v>
      </c>
      <c r="B488" s="195"/>
      <c r="C488" s="196">
        <v>0</v>
      </c>
      <c r="D488" s="196">
        <v>0</v>
      </c>
      <c r="E488" s="196">
        <v>0</v>
      </c>
      <c r="F488" s="197">
        <v>0</v>
      </c>
      <c r="G488" s="197">
        <v>0</v>
      </c>
      <c r="H488" s="198">
        <v>0</v>
      </c>
    </row>
    <row r="489" spans="1:8" ht="18" hidden="1" customHeight="1" outlineLevel="1">
      <c r="A489" s="4" t="s">
        <v>225</v>
      </c>
      <c r="B489" s="195"/>
      <c r="C489" s="196">
        <v>0</v>
      </c>
      <c r="D489" s="196">
        <v>0</v>
      </c>
      <c r="E489" s="196">
        <v>0</v>
      </c>
      <c r="F489" s="197">
        <v>0</v>
      </c>
      <c r="G489" s="197">
        <v>0</v>
      </c>
      <c r="H489" s="198">
        <v>0</v>
      </c>
    </row>
    <row r="490" spans="1:8" ht="18" customHeight="1" collapsed="1">
      <c r="A490" s="4"/>
      <c r="B490" s="195" t="s">
        <v>369</v>
      </c>
      <c r="C490" s="199">
        <f t="shared" ref="C490:H490" si="19">SUM(C467:C489)</f>
        <v>5</v>
      </c>
      <c r="D490" s="199">
        <f t="shared" si="19"/>
        <v>1</v>
      </c>
      <c r="E490" s="199">
        <f t="shared" si="19"/>
        <v>0</v>
      </c>
      <c r="F490" s="200">
        <f t="shared" si="19"/>
        <v>0</v>
      </c>
      <c r="G490" s="200">
        <f t="shared" si="19"/>
        <v>1962</v>
      </c>
      <c r="H490" s="201">
        <f t="shared" si="19"/>
        <v>0</v>
      </c>
    </row>
    <row r="491" spans="1:8" ht="18" hidden="1" customHeight="1" outlineLevel="1">
      <c r="A491" s="4" t="s">
        <v>272</v>
      </c>
      <c r="B491" s="195"/>
      <c r="C491" s="196">
        <v>0</v>
      </c>
      <c r="D491" s="196">
        <v>0</v>
      </c>
      <c r="E491" s="196">
        <v>0</v>
      </c>
      <c r="F491" s="197">
        <v>0</v>
      </c>
      <c r="G491" s="197">
        <v>0</v>
      </c>
      <c r="H491" s="198">
        <v>0</v>
      </c>
    </row>
    <row r="492" spans="1:8" ht="18" hidden="1" customHeight="1" outlineLevel="1">
      <c r="A492" s="4" t="s">
        <v>203</v>
      </c>
      <c r="B492" s="195"/>
      <c r="C492" s="196">
        <v>0</v>
      </c>
      <c r="D492" s="196">
        <v>0</v>
      </c>
      <c r="E492" s="196">
        <v>0</v>
      </c>
      <c r="F492" s="197">
        <v>0</v>
      </c>
      <c r="G492" s="197">
        <v>0</v>
      </c>
      <c r="H492" s="198">
        <v>0</v>
      </c>
    </row>
    <row r="493" spans="1:8" ht="18" hidden="1" customHeight="1" outlineLevel="1">
      <c r="A493" s="4" t="s">
        <v>204</v>
      </c>
      <c r="B493" s="195"/>
      <c r="C493" s="196">
        <v>0</v>
      </c>
      <c r="D493" s="196">
        <v>0</v>
      </c>
      <c r="E493" s="196">
        <v>0</v>
      </c>
      <c r="F493" s="197">
        <v>0</v>
      </c>
      <c r="G493" s="197">
        <v>0</v>
      </c>
      <c r="H493" s="198">
        <v>0</v>
      </c>
    </row>
    <row r="494" spans="1:8" ht="18" hidden="1" customHeight="1" outlineLevel="1">
      <c r="A494" s="4" t="s">
        <v>205</v>
      </c>
      <c r="B494" s="195"/>
      <c r="C494" s="196">
        <v>0</v>
      </c>
      <c r="D494" s="196">
        <v>0</v>
      </c>
      <c r="E494" s="196">
        <v>0</v>
      </c>
      <c r="F494" s="197">
        <v>0</v>
      </c>
      <c r="G494" s="197">
        <v>0</v>
      </c>
      <c r="H494" s="198">
        <v>0</v>
      </c>
    </row>
    <row r="495" spans="1:8" ht="18" hidden="1" customHeight="1" outlineLevel="1">
      <c r="A495" s="4" t="s">
        <v>206</v>
      </c>
      <c r="B495" s="195"/>
      <c r="C495" s="196">
        <v>0</v>
      </c>
      <c r="D495" s="196">
        <v>0</v>
      </c>
      <c r="E495" s="196">
        <v>0</v>
      </c>
      <c r="F495" s="197">
        <v>0</v>
      </c>
      <c r="G495" s="197">
        <v>0</v>
      </c>
      <c r="H495" s="198">
        <v>0</v>
      </c>
    </row>
    <row r="496" spans="1:8" ht="18" hidden="1" customHeight="1" outlineLevel="1">
      <c r="A496" s="4" t="s">
        <v>207</v>
      </c>
      <c r="B496" s="195"/>
      <c r="C496" s="196">
        <v>0</v>
      </c>
      <c r="D496" s="196">
        <v>0</v>
      </c>
      <c r="E496" s="196">
        <v>0</v>
      </c>
      <c r="F496" s="197">
        <v>0</v>
      </c>
      <c r="G496" s="197">
        <v>0</v>
      </c>
      <c r="H496" s="198">
        <v>0</v>
      </c>
    </row>
    <row r="497" spans="1:8" ht="18" hidden="1" customHeight="1" outlineLevel="1">
      <c r="A497" s="4" t="s">
        <v>208</v>
      </c>
      <c r="B497" s="195"/>
      <c r="C497" s="196">
        <v>0</v>
      </c>
      <c r="D497" s="196">
        <v>0</v>
      </c>
      <c r="E497" s="196">
        <v>0</v>
      </c>
      <c r="F497" s="197">
        <v>0</v>
      </c>
      <c r="G497" s="197">
        <v>0</v>
      </c>
      <c r="H497" s="198">
        <v>0</v>
      </c>
    </row>
    <row r="498" spans="1:8" ht="18" hidden="1" customHeight="1" outlineLevel="1">
      <c r="A498" s="4" t="s">
        <v>209</v>
      </c>
      <c r="B498" s="195"/>
      <c r="C498" s="196">
        <v>0</v>
      </c>
      <c r="D498" s="196">
        <v>0</v>
      </c>
      <c r="E498" s="196">
        <v>0</v>
      </c>
      <c r="F498" s="197">
        <v>0</v>
      </c>
      <c r="G498" s="197">
        <v>0</v>
      </c>
      <c r="H498" s="198">
        <v>0</v>
      </c>
    </row>
    <row r="499" spans="1:8" ht="18" hidden="1" customHeight="1" outlineLevel="1">
      <c r="A499" s="4" t="s">
        <v>211</v>
      </c>
      <c r="B499" s="195"/>
      <c r="C499" s="196">
        <v>1</v>
      </c>
      <c r="D499" s="196">
        <v>0</v>
      </c>
      <c r="E499" s="196">
        <v>0</v>
      </c>
      <c r="F499" s="197">
        <v>0</v>
      </c>
      <c r="G499" s="197">
        <v>0</v>
      </c>
      <c r="H499" s="198">
        <v>0</v>
      </c>
    </row>
    <row r="500" spans="1:8" ht="18" hidden="1" customHeight="1" outlineLevel="1">
      <c r="A500" s="4" t="s">
        <v>212</v>
      </c>
      <c r="B500" s="195"/>
      <c r="C500" s="196">
        <v>0</v>
      </c>
      <c r="D500" s="196">
        <v>0</v>
      </c>
      <c r="E500" s="196">
        <v>0</v>
      </c>
      <c r="F500" s="197">
        <v>0</v>
      </c>
      <c r="G500" s="197">
        <v>0</v>
      </c>
      <c r="H500" s="198">
        <v>0</v>
      </c>
    </row>
    <row r="501" spans="1:8" ht="18" hidden="1" customHeight="1" outlineLevel="1">
      <c r="A501" s="4" t="s">
        <v>213</v>
      </c>
      <c r="B501" s="195"/>
      <c r="C501" s="196">
        <v>0</v>
      </c>
      <c r="D501" s="196">
        <v>0</v>
      </c>
      <c r="E501" s="196">
        <v>0</v>
      </c>
      <c r="F501" s="197">
        <v>0</v>
      </c>
      <c r="G501" s="197">
        <v>0</v>
      </c>
      <c r="H501" s="198">
        <v>0</v>
      </c>
    </row>
    <row r="502" spans="1:8" ht="18" hidden="1" customHeight="1" outlineLevel="1">
      <c r="A502" s="4" t="s">
        <v>214</v>
      </c>
      <c r="B502" s="195"/>
      <c r="C502" s="196">
        <v>0</v>
      </c>
      <c r="D502" s="196">
        <v>0</v>
      </c>
      <c r="E502" s="196">
        <v>0</v>
      </c>
      <c r="F502" s="197">
        <v>0</v>
      </c>
      <c r="G502" s="197">
        <v>0</v>
      </c>
      <c r="H502" s="198">
        <v>0</v>
      </c>
    </row>
    <row r="503" spans="1:8" ht="18" hidden="1" customHeight="1" outlineLevel="1">
      <c r="A503" s="4" t="s">
        <v>215</v>
      </c>
      <c r="B503" s="195"/>
      <c r="C503" s="196">
        <v>0</v>
      </c>
      <c r="D503" s="196">
        <v>0</v>
      </c>
      <c r="E503" s="196">
        <v>0</v>
      </c>
      <c r="F503" s="197">
        <v>0</v>
      </c>
      <c r="G503" s="197">
        <v>0</v>
      </c>
      <c r="H503" s="198">
        <v>0</v>
      </c>
    </row>
    <row r="504" spans="1:8" ht="18" hidden="1" customHeight="1" outlineLevel="1">
      <c r="A504" s="4" t="s">
        <v>216</v>
      </c>
      <c r="B504" s="195"/>
      <c r="C504" s="196">
        <v>0</v>
      </c>
      <c r="D504" s="196">
        <v>0</v>
      </c>
      <c r="E504" s="196">
        <v>0</v>
      </c>
      <c r="F504" s="197">
        <v>0</v>
      </c>
      <c r="G504" s="197">
        <v>0</v>
      </c>
      <c r="H504" s="198">
        <v>0</v>
      </c>
    </row>
    <row r="505" spans="1:8" ht="18" hidden="1" customHeight="1" outlineLevel="1">
      <c r="A505" s="4" t="s">
        <v>217</v>
      </c>
      <c r="B505" s="195"/>
      <c r="C505" s="196">
        <v>0</v>
      </c>
      <c r="D505" s="196">
        <v>0</v>
      </c>
      <c r="E505" s="196">
        <v>0</v>
      </c>
      <c r="F505" s="197">
        <v>0</v>
      </c>
      <c r="G505" s="197">
        <v>0</v>
      </c>
      <c r="H505" s="198">
        <v>0</v>
      </c>
    </row>
    <row r="506" spans="1:8" ht="18" hidden="1" customHeight="1" outlineLevel="1">
      <c r="A506" s="4" t="s">
        <v>218</v>
      </c>
      <c r="B506" s="195"/>
      <c r="C506" s="196">
        <v>0</v>
      </c>
      <c r="D506" s="196">
        <v>0</v>
      </c>
      <c r="E506" s="196">
        <v>0</v>
      </c>
      <c r="F506" s="197">
        <v>0</v>
      </c>
      <c r="G506" s="197">
        <v>0</v>
      </c>
      <c r="H506" s="198">
        <v>0</v>
      </c>
    </row>
    <row r="507" spans="1:8" ht="18" hidden="1" customHeight="1" outlineLevel="1">
      <c r="A507" s="4" t="s">
        <v>219</v>
      </c>
      <c r="B507" s="195"/>
      <c r="C507" s="196">
        <v>0</v>
      </c>
      <c r="D507" s="196">
        <v>0</v>
      </c>
      <c r="E507" s="196">
        <v>0</v>
      </c>
      <c r="F507" s="197">
        <v>0</v>
      </c>
      <c r="G507" s="197">
        <v>0</v>
      </c>
      <c r="H507" s="198">
        <v>0</v>
      </c>
    </row>
    <row r="508" spans="1:8" ht="18" hidden="1" customHeight="1" outlineLevel="1">
      <c r="A508" s="4" t="s">
        <v>220</v>
      </c>
      <c r="B508" s="195"/>
      <c r="C508" s="196">
        <v>0</v>
      </c>
      <c r="D508" s="196">
        <v>0</v>
      </c>
      <c r="E508" s="196">
        <v>0</v>
      </c>
      <c r="F508" s="197">
        <v>0</v>
      </c>
      <c r="G508" s="197">
        <v>0</v>
      </c>
      <c r="H508" s="198">
        <v>0</v>
      </c>
    </row>
    <row r="509" spans="1:8" ht="18" hidden="1" customHeight="1" outlineLevel="1">
      <c r="A509" s="4" t="s">
        <v>349</v>
      </c>
      <c r="B509" s="195"/>
      <c r="C509" s="196">
        <v>0</v>
      </c>
      <c r="D509" s="196">
        <v>0</v>
      </c>
      <c r="E509" s="196">
        <v>0</v>
      </c>
      <c r="F509" s="197">
        <v>0</v>
      </c>
      <c r="G509" s="197">
        <v>0</v>
      </c>
      <c r="H509" s="198">
        <v>0</v>
      </c>
    </row>
    <row r="510" spans="1:8" ht="18" hidden="1" customHeight="1" outlineLevel="1">
      <c r="A510" s="4" t="s">
        <v>222</v>
      </c>
      <c r="B510" s="195"/>
      <c r="C510" s="196">
        <v>0</v>
      </c>
      <c r="D510" s="196">
        <v>0</v>
      </c>
      <c r="E510" s="196">
        <v>0</v>
      </c>
      <c r="F510" s="197">
        <v>0</v>
      </c>
      <c r="G510" s="197">
        <v>0</v>
      </c>
      <c r="H510" s="198">
        <v>0</v>
      </c>
    </row>
    <row r="511" spans="1:8" ht="18" hidden="1" customHeight="1" outlineLevel="1">
      <c r="A511" s="4" t="s">
        <v>223</v>
      </c>
      <c r="B511" s="195"/>
      <c r="C511" s="196">
        <v>0</v>
      </c>
      <c r="D511" s="196">
        <v>0</v>
      </c>
      <c r="E511" s="196">
        <v>0</v>
      </c>
      <c r="F511" s="197">
        <v>0</v>
      </c>
      <c r="G511" s="197">
        <v>0</v>
      </c>
      <c r="H511" s="198">
        <v>0</v>
      </c>
    </row>
    <row r="512" spans="1:8" ht="18" hidden="1" customHeight="1" outlineLevel="1">
      <c r="A512" s="4" t="s">
        <v>224</v>
      </c>
      <c r="B512" s="195"/>
      <c r="C512" s="196">
        <v>0</v>
      </c>
      <c r="D512" s="196">
        <v>0</v>
      </c>
      <c r="E512" s="196">
        <v>0</v>
      </c>
      <c r="F512" s="197">
        <v>0</v>
      </c>
      <c r="G512" s="197">
        <v>0</v>
      </c>
      <c r="H512" s="198">
        <v>0</v>
      </c>
    </row>
    <row r="513" spans="1:8" ht="18" hidden="1" customHeight="1" outlineLevel="1">
      <c r="A513" s="4" t="s">
        <v>225</v>
      </c>
      <c r="B513" s="195"/>
      <c r="C513" s="196">
        <v>0</v>
      </c>
      <c r="D513" s="196">
        <v>0</v>
      </c>
      <c r="E513" s="196">
        <v>0</v>
      </c>
      <c r="F513" s="197">
        <v>0</v>
      </c>
      <c r="G513" s="197">
        <v>0</v>
      </c>
      <c r="H513" s="198">
        <v>0</v>
      </c>
    </row>
    <row r="514" spans="1:8" ht="18" customHeight="1" collapsed="1">
      <c r="A514" s="4"/>
      <c r="B514" s="195" t="s">
        <v>370</v>
      </c>
      <c r="C514" s="199">
        <f t="shared" ref="C514:H514" si="20">SUM(C491:C513)</f>
        <v>1</v>
      </c>
      <c r="D514" s="199">
        <f t="shared" si="20"/>
        <v>0</v>
      </c>
      <c r="E514" s="199">
        <f t="shared" si="20"/>
        <v>0</v>
      </c>
      <c r="F514" s="200">
        <f t="shared" si="20"/>
        <v>0</v>
      </c>
      <c r="G514" s="200">
        <f t="shared" si="20"/>
        <v>0</v>
      </c>
      <c r="H514" s="201">
        <f t="shared" si="20"/>
        <v>0</v>
      </c>
    </row>
    <row r="515" spans="1:8" ht="18" hidden="1" customHeight="1" outlineLevel="1">
      <c r="A515" s="4" t="s">
        <v>272</v>
      </c>
      <c r="B515" s="195"/>
      <c r="C515" s="196">
        <v>0</v>
      </c>
      <c r="D515" s="196">
        <v>0</v>
      </c>
      <c r="E515" s="196">
        <v>0</v>
      </c>
      <c r="F515" s="197">
        <v>0</v>
      </c>
      <c r="G515" s="197">
        <v>0</v>
      </c>
      <c r="H515" s="198">
        <v>0</v>
      </c>
    </row>
    <row r="516" spans="1:8" ht="18" hidden="1" customHeight="1" outlineLevel="1">
      <c r="A516" s="4" t="s">
        <v>203</v>
      </c>
      <c r="B516" s="195"/>
      <c r="C516" s="196">
        <v>0</v>
      </c>
      <c r="D516" s="196">
        <v>0</v>
      </c>
      <c r="E516" s="196">
        <v>0</v>
      </c>
      <c r="F516" s="197">
        <v>0</v>
      </c>
      <c r="G516" s="197">
        <v>0</v>
      </c>
      <c r="H516" s="198">
        <v>0</v>
      </c>
    </row>
    <row r="517" spans="1:8" ht="18" hidden="1" customHeight="1" outlineLevel="1">
      <c r="A517" s="4" t="s">
        <v>204</v>
      </c>
      <c r="B517" s="195"/>
      <c r="C517" s="196">
        <v>0</v>
      </c>
      <c r="D517" s="196">
        <v>0</v>
      </c>
      <c r="E517" s="196">
        <v>0</v>
      </c>
      <c r="F517" s="197">
        <v>0</v>
      </c>
      <c r="G517" s="197">
        <v>0</v>
      </c>
      <c r="H517" s="198">
        <v>0</v>
      </c>
    </row>
    <row r="518" spans="1:8" ht="18" hidden="1" customHeight="1" outlineLevel="1">
      <c r="A518" s="4" t="s">
        <v>205</v>
      </c>
      <c r="B518" s="195"/>
      <c r="C518" s="196">
        <v>0</v>
      </c>
      <c r="D518" s="196">
        <v>0</v>
      </c>
      <c r="E518" s="196">
        <v>0</v>
      </c>
      <c r="F518" s="197">
        <v>0</v>
      </c>
      <c r="G518" s="197">
        <v>0</v>
      </c>
      <c r="H518" s="198">
        <v>0</v>
      </c>
    </row>
    <row r="519" spans="1:8" ht="18" hidden="1" customHeight="1" outlineLevel="1">
      <c r="A519" s="4" t="s">
        <v>206</v>
      </c>
      <c r="B519" s="195"/>
      <c r="C519" s="196">
        <v>0</v>
      </c>
      <c r="D519" s="196">
        <v>0</v>
      </c>
      <c r="E519" s="196">
        <v>0</v>
      </c>
      <c r="F519" s="197">
        <v>0</v>
      </c>
      <c r="G519" s="197">
        <v>0</v>
      </c>
      <c r="H519" s="198">
        <v>0</v>
      </c>
    </row>
    <row r="520" spans="1:8" ht="18" hidden="1" customHeight="1" outlineLevel="1">
      <c r="A520" s="4" t="s">
        <v>207</v>
      </c>
      <c r="B520" s="195"/>
      <c r="C520" s="196">
        <v>0</v>
      </c>
      <c r="D520" s="196">
        <v>0</v>
      </c>
      <c r="E520" s="196">
        <v>0</v>
      </c>
      <c r="F520" s="197">
        <v>0</v>
      </c>
      <c r="G520" s="197">
        <v>0</v>
      </c>
      <c r="H520" s="198">
        <v>0</v>
      </c>
    </row>
    <row r="521" spans="1:8" ht="18" hidden="1" customHeight="1" outlineLevel="1">
      <c r="A521" s="4" t="s">
        <v>208</v>
      </c>
      <c r="B521" s="195"/>
      <c r="C521" s="196">
        <v>0</v>
      </c>
      <c r="D521" s="196">
        <v>0</v>
      </c>
      <c r="E521" s="196">
        <v>0</v>
      </c>
      <c r="F521" s="197">
        <v>0</v>
      </c>
      <c r="G521" s="197">
        <v>0</v>
      </c>
      <c r="H521" s="198">
        <v>0</v>
      </c>
    </row>
    <row r="522" spans="1:8" ht="18" hidden="1" customHeight="1" outlineLevel="1">
      <c r="A522" s="4" t="s">
        <v>209</v>
      </c>
      <c r="B522" s="195"/>
      <c r="C522" s="196">
        <v>0</v>
      </c>
      <c r="D522" s="196">
        <v>0</v>
      </c>
      <c r="E522" s="196">
        <v>0</v>
      </c>
      <c r="F522" s="197">
        <v>0</v>
      </c>
      <c r="G522" s="197">
        <v>0</v>
      </c>
      <c r="H522" s="198">
        <v>0</v>
      </c>
    </row>
    <row r="523" spans="1:8" ht="18" hidden="1" customHeight="1" outlineLevel="1">
      <c r="A523" s="4" t="s">
        <v>211</v>
      </c>
      <c r="B523" s="195"/>
      <c r="C523" s="196">
        <v>1</v>
      </c>
      <c r="D523" s="196">
        <v>1</v>
      </c>
      <c r="E523" s="196">
        <v>0</v>
      </c>
      <c r="F523" s="197">
        <v>0</v>
      </c>
      <c r="G523" s="197">
        <v>171</v>
      </c>
      <c r="H523" s="198">
        <v>0</v>
      </c>
    </row>
    <row r="524" spans="1:8" ht="18" hidden="1" customHeight="1" outlineLevel="1">
      <c r="A524" s="4" t="s">
        <v>212</v>
      </c>
      <c r="B524" s="195"/>
      <c r="C524" s="196">
        <v>0</v>
      </c>
      <c r="D524" s="196">
        <v>0</v>
      </c>
      <c r="E524" s="196">
        <v>0</v>
      </c>
      <c r="F524" s="197">
        <v>0</v>
      </c>
      <c r="G524" s="197">
        <v>0</v>
      </c>
      <c r="H524" s="198">
        <v>0</v>
      </c>
    </row>
    <row r="525" spans="1:8" ht="18" hidden="1" customHeight="1" outlineLevel="1">
      <c r="A525" s="4" t="s">
        <v>213</v>
      </c>
      <c r="B525" s="195"/>
      <c r="C525" s="196">
        <v>0</v>
      </c>
      <c r="D525" s="196">
        <v>0</v>
      </c>
      <c r="E525" s="196">
        <v>0</v>
      </c>
      <c r="F525" s="197">
        <v>0</v>
      </c>
      <c r="G525" s="197">
        <v>0</v>
      </c>
      <c r="H525" s="198">
        <v>0</v>
      </c>
    </row>
    <row r="526" spans="1:8" ht="18" hidden="1" customHeight="1" outlineLevel="1">
      <c r="A526" s="4" t="s">
        <v>214</v>
      </c>
      <c r="B526" s="195"/>
      <c r="C526" s="196">
        <v>0</v>
      </c>
      <c r="D526" s="196">
        <v>0</v>
      </c>
      <c r="E526" s="196">
        <v>0</v>
      </c>
      <c r="F526" s="197">
        <v>0</v>
      </c>
      <c r="G526" s="197">
        <v>0</v>
      </c>
      <c r="H526" s="198">
        <v>0</v>
      </c>
    </row>
    <row r="527" spans="1:8" hidden="1" outlineLevel="1">
      <c r="A527" s="4" t="s">
        <v>215</v>
      </c>
      <c r="B527" s="195"/>
      <c r="C527" s="196">
        <v>0</v>
      </c>
      <c r="D527" s="196">
        <v>0</v>
      </c>
      <c r="E527" s="196">
        <v>0</v>
      </c>
      <c r="F527" s="197">
        <v>0</v>
      </c>
      <c r="G527" s="197">
        <v>0</v>
      </c>
      <c r="H527" s="198">
        <v>0</v>
      </c>
    </row>
    <row r="528" spans="1:8" ht="18" hidden="1" customHeight="1" outlineLevel="1">
      <c r="A528" s="4" t="s">
        <v>216</v>
      </c>
      <c r="B528" s="195"/>
      <c r="C528" s="196">
        <v>0</v>
      </c>
      <c r="D528" s="196">
        <v>0</v>
      </c>
      <c r="E528" s="196">
        <v>0</v>
      </c>
      <c r="F528" s="197">
        <v>0</v>
      </c>
      <c r="G528" s="197">
        <v>0</v>
      </c>
      <c r="H528" s="198">
        <v>0</v>
      </c>
    </row>
    <row r="529" spans="1:8" ht="18" hidden="1" customHeight="1" outlineLevel="1">
      <c r="A529" s="4" t="s">
        <v>217</v>
      </c>
      <c r="B529" s="195"/>
      <c r="C529" s="196">
        <v>0</v>
      </c>
      <c r="D529" s="196">
        <v>0</v>
      </c>
      <c r="E529" s="196">
        <v>0</v>
      </c>
      <c r="F529" s="197">
        <v>0</v>
      </c>
      <c r="G529" s="197">
        <v>0</v>
      </c>
      <c r="H529" s="198">
        <v>0</v>
      </c>
    </row>
    <row r="530" spans="1:8" ht="18" hidden="1" customHeight="1" outlineLevel="1">
      <c r="A530" s="4" t="s">
        <v>218</v>
      </c>
      <c r="B530" s="195"/>
      <c r="C530" s="196">
        <v>0</v>
      </c>
      <c r="D530" s="196">
        <v>0</v>
      </c>
      <c r="E530" s="196">
        <v>0</v>
      </c>
      <c r="F530" s="197">
        <v>0</v>
      </c>
      <c r="G530" s="197">
        <v>0</v>
      </c>
      <c r="H530" s="198">
        <v>0</v>
      </c>
    </row>
    <row r="531" spans="1:8" ht="18" hidden="1" customHeight="1" outlineLevel="1">
      <c r="A531" s="4" t="s">
        <v>219</v>
      </c>
      <c r="B531" s="195"/>
      <c r="C531" s="196">
        <v>0</v>
      </c>
      <c r="D531" s="196">
        <v>0</v>
      </c>
      <c r="E531" s="196">
        <v>0</v>
      </c>
      <c r="F531" s="197">
        <v>0</v>
      </c>
      <c r="G531" s="197">
        <v>0</v>
      </c>
      <c r="H531" s="198">
        <v>0</v>
      </c>
    </row>
    <row r="532" spans="1:8" ht="18" hidden="1" customHeight="1" outlineLevel="1">
      <c r="A532" s="4" t="s">
        <v>220</v>
      </c>
      <c r="B532" s="195"/>
      <c r="C532" s="196">
        <v>0</v>
      </c>
      <c r="D532" s="196">
        <v>0</v>
      </c>
      <c r="E532" s="196">
        <v>0</v>
      </c>
      <c r="F532" s="197">
        <v>0</v>
      </c>
      <c r="G532" s="197">
        <v>0</v>
      </c>
      <c r="H532" s="198">
        <v>0</v>
      </c>
    </row>
    <row r="533" spans="1:8" ht="18" hidden="1" customHeight="1" outlineLevel="1">
      <c r="A533" s="4" t="s">
        <v>349</v>
      </c>
      <c r="B533" s="195"/>
      <c r="C533" s="196">
        <v>0</v>
      </c>
      <c r="D533" s="196">
        <v>0</v>
      </c>
      <c r="E533" s="196">
        <v>0</v>
      </c>
      <c r="F533" s="197">
        <v>0</v>
      </c>
      <c r="G533" s="197">
        <v>0</v>
      </c>
      <c r="H533" s="198">
        <v>0</v>
      </c>
    </row>
    <row r="534" spans="1:8" ht="18" hidden="1" customHeight="1" outlineLevel="1">
      <c r="A534" s="4" t="s">
        <v>222</v>
      </c>
      <c r="B534" s="195"/>
      <c r="C534" s="196">
        <v>0</v>
      </c>
      <c r="D534" s="196">
        <v>0</v>
      </c>
      <c r="E534" s="196">
        <v>0</v>
      </c>
      <c r="F534" s="197">
        <v>0</v>
      </c>
      <c r="G534" s="197">
        <v>0</v>
      </c>
      <c r="H534" s="198">
        <v>0</v>
      </c>
    </row>
    <row r="535" spans="1:8" ht="18" hidden="1" customHeight="1" outlineLevel="1">
      <c r="A535" s="4" t="s">
        <v>223</v>
      </c>
      <c r="B535" s="195"/>
      <c r="C535" s="196">
        <v>0</v>
      </c>
      <c r="D535" s="196">
        <v>0</v>
      </c>
      <c r="E535" s="196">
        <v>0</v>
      </c>
      <c r="F535" s="197">
        <v>0</v>
      </c>
      <c r="G535" s="197">
        <v>0</v>
      </c>
      <c r="H535" s="198">
        <v>0</v>
      </c>
    </row>
    <row r="536" spans="1:8" ht="18" hidden="1" customHeight="1" outlineLevel="1">
      <c r="A536" s="4" t="s">
        <v>224</v>
      </c>
      <c r="B536" s="195"/>
      <c r="C536" s="196">
        <v>0</v>
      </c>
      <c r="D536" s="196">
        <v>0</v>
      </c>
      <c r="E536" s="196">
        <v>0</v>
      </c>
      <c r="F536" s="197">
        <v>0</v>
      </c>
      <c r="G536" s="197">
        <v>0</v>
      </c>
      <c r="H536" s="198">
        <v>0</v>
      </c>
    </row>
    <row r="537" spans="1:8" ht="18" hidden="1" customHeight="1" outlineLevel="1">
      <c r="A537" s="4" t="s">
        <v>225</v>
      </c>
      <c r="B537" s="195"/>
      <c r="C537" s="196">
        <v>0</v>
      </c>
      <c r="D537" s="196">
        <v>0</v>
      </c>
      <c r="E537" s="196">
        <v>0</v>
      </c>
      <c r="F537" s="197">
        <v>0</v>
      </c>
      <c r="G537" s="197">
        <v>0</v>
      </c>
      <c r="H537" s="198">
        <v>0</v>
      </c>
    </row>
    <row r="538" spans="1:8" ht="18" customHeight="1" collapsed="1">
      <c r="A538" s="4"/>
      <c r="B538" s="195" t="s">
        <v>371</v>
      </c>
      <c r="C538" s="199">
        <f t="shared" ref="C538:H538" si="21">SUM(C515:C537)</f>
        <v>1</v>
      </c>
      <c r="D538" s="199">
        <f t="shared" si="21"/>
        <v>1</v>
      </c>
      <c r="E538" s="199">
        <f t="shared" si="21"/>
        <v>0</v>
      </c>
      <c r="F538" s="200">
        <f t="shared" si="21"/>
        <v>0</v>
      </c>
      <c r="G538" s="200">
        <f t="shared" si="21"/>
        <v>171</v>
      </c>
      <c r="H538" s="201">
        <f t="shared" si="21"/>
        <v>0</v>
      </c>
    </row>
    <row r="539" spans="1:8" ht="18" hidden="1" customHeight="1" outlineLevel="1">
      <c r="A539" s="4" t="s">
        <v>272</v>
      </c>
      <c r="B539" s="195"/>
      <c r="C539" s="196">
        <v>0</v>
      </c>
      <c r="D539" s="196">
        <v>0</v>
      </c>
      <c r="E539" s="196">
        <v>0</v>
      </c>
      <c r="F539" s="197">
        <v>0</v>
      </c>
      <c r="G539" s="197">
        <v>0</v>
      </c>
      <c r="H539" s="198">
        <v>0</v>
      </c>
    </row>
    <row r="540" spans="1:8" ht="18" hidden="1" customHeight="1" outlineLevel="1">
      <c r="A540" s="4" t="s">
        <v>203</v>
      </c>
      <c r="B540" s="195"/>
      <c r="C540" s="196">
        <v>1</v>
      </c>
      <c r="D540" s="196">
        <v>1</v>
      </c>
      <c r="E540" s="196">
        <v>0</v>
      </c>
      <c r="F540" s="197">
        <v>81500</v>
      </c>
      <c r="G540" s="197">
        <v>0</v>
      </c>
      <c r="H540" s="198">
        <v>0</v>
      </c>
    </row>
    <row r="541" spans="1:8" ht="18" hidden="1" customHeight="1" outlineLevel="1">
      <c r="A541" s="4" t="s">
        <v>204</v>
      </c>
      <c r="B541" s="195"/>
      <c r="C541" s="196">
        <v>0</v>
      </c>
      <c r="D541" s="196">
        <v>0</v>
      </c>
      <c r="E541" s="196">
        <v>0</v>
      </c>
      <c r="F541" s="197">
        <v>0</v>
      </c>
      <c r="G541" s="197">
        <v>0</v>
      </c>
      <c r="H541" s="198">
        <v>0</v>
      </c>
    </row>
    <row r="542" spans="1:8" ht="18" hidden="1" customHeight="1" outlineLevel="1">
      <c r="A542" s="4" t="s">
        <v>205</v>
      </c>
      <c r="B542" s="195"/>
      <c r="C542" s="196">
        <v>0</v>
      </c>
      <c r="D542" s="196">
        <v>0</v>
      </c>
      <c r="E542" s="196">
        <v>0</v>
      </c>
      <c r="F542" s="197">
        <v>0</v>
      </c>
      <c r="G542" s="197">
        <v>0</v>
      </c>
      <c r="H542" s="198">
        <v>0</v>
      </c>
    </row>
    <row r="543" spans="1:8" ht="18" hidden="1" customHeight="1" outlineLevel="1">
      <c r="A543" s="4" t="s">
        <v>206</v>
      </c>
      <c r="B543" s="195"/>
      <c r="C543" s="196">
        <v>0</v>
      </c>
      <c r="D543" s="196">
        <v>0</v>
      </c>
      <c r="E543" s="196">
        <v>0</v>
      </c>
      <c r="F543" s="197">
        <v>0</v>
      </c>
      <c r="G543" s="197">
        <v>0</v>
      </c>
      <c r="H543" s="198">
        <v>0</v>
      </c>
    </row>
    <row r="544" spans="1:8" ht="18" hidden="1" customHeight="1" outlineLevel="1">
      <c r="A544" s="4" t="s">
        <v>207</v>
      </c>
      <c r="B544" s="195"/>
      <c r="C544" s="196">
        <v>0</v>
      </c>
      <c r="D544" s="196">
        <v>0</v>
      </c>
      <c r="E544" s="196">
        <v>0</v>
      </c>
      <c r="F544" s="197">
        <v>0</v>
      </c>
      <c r="G544" s="197">
        <v>0</v>
      </c>
      <c r="H544" s="198">
        <v>0</v>
      </c>
    </row>
    <row r="545" spans="1:8" ht="18" hidden="1" customHeight="1" outlineLevel="1">
      <c r="A545" s="4" t="s">
        <v>208</v>
      </c>
      <c r="B545" s="195"/>
      <c r="C545" s="196">
        <v>0</v>
      </c>
      <c r="D545" s="196">
        <v>0</v>
      </c>
      <c r="E545" s="196">
        <v>0</v>
      </c>
      <c r="F545" s="197">
        <v>0</v>
      </c>
      <c r="G545" s="197">
        <v>0</v>
      </c>
      <c r="H545" s="198">
        <v>0</v>
      </c>
    </row>
    <row r="546" spans="1:8" ht="18" hidden="1" customHeight="1" outlineLevel="1">
      <c r="A546" s="4" t="s">
        <v>209</v>
      </c>
      <c r="B546" s="195"/>
      <c r="C546" s="196">
        <v>0</v>
      </c>
      <c r="D546" s="196">
        <v>0</v>
      </c>
      <c r="E546" s="196">
        <v>0</v>
      </c>
      <c r="F546" s="197">
        <v>0</v>
      </c>
      <c r="G546" s="197">
        <v>0</v>
      </c>
      <c r="H546" s="198">
        <v>0</v>
      </c>
    </row>
    <row r="547" spans="1:8" ht="18" hidden="1" customHeight="1" outlineLevel="1">
      <c r="A547" s="4" t="s">
        <v>211</v>
      </c>
      <c r="B547" s="195"/>
      <c r="C547" s="196">
        <v>0</v>
      </c>
      <c r="D547" s="196">
        <v>0</v>
      </c>
      <c r="E547" s="196">
        <v>0</v>
      </c>
      <c r="F547" s="197">
        <v>0</v>
      </c>
      <c r="G547" s="197">
        <v>0</v>
      </c>
      <c r="H547" s="198">
        <v>0</v>
      </c>
    </row>
    <row r="548" spans="1:8" ht="19.5" hidden="1" customHeight="1" outlineLevel="1">
      <c r="A548" s="4" t="s">
        <v>212</v>
      </c>
      <c r="B548" s="195"/>
      <c r="C548" s="196">
        <v>0</v>
      </c>
      <c r="D548" s="196">
        <v>0</v>
      </c>
      <c r="E548" s="196">
        <v>0</v>
      </c>
      <c r="F548" s="197">
        <v>0</v>
      </c>
      <c r="G548" s="197">
        <v>0</v>
      </c>
      <c r="H548" s="198">
        <v>0</v>
      </c>
    </row>
    <row r="549" spans="1:8" ht="25.5" hidden="1" customHeight="1" outlineLevel="1">
      <c r="A549" s="4" t="s">
        <v>213</v>
      </c>
      <c r="B549" s="195"/>
      <c r="C549" s="196">
        <v>0</v>
      </c>
      <c r="D549" s="196">
        <v>0</v>
      </c>
      <c r="E549" s="196">
        <v>0</v>
      </c>
      <c r="F549" s="197">
        <v>0</v>
      </c>
      <c r="G549" s="197">
        <v>0</v>
      </c>
      <c r="H549" s="198">
        <v>0</v>
      </c>
    </row>
    <row r="550" spans="1:8" ht="20.25" hidden="1" customHeight="1" outlineLevel="1">
      <c r="A550" s="4" t="s">
        <v>214</v>
      </c>
      <c r="B550" s="195"/>
      <c r="C550" s="196">
        <v>0</v>
      </c>
      <c r="D550" s="196">
        <v>0</v>
      </c>
      <c r="E550" s="196">
        <v>0</v>
      </c>
      <c r="F550" s="197">
        <v>0</v>
      </c>
      <c r="G550" s="197">
        <v>0</v>
      </c>
      <c r="H550" s="198">
        <v>0</v>
      </c>
    </row>
    <row r="551" spans="1:8" ht="18" hidden="1" customHeight="1" outlineLevel="1">
      <c r="A551" s="4" t="s">
        <v>215</v>
      </c>
      <c r="B551" s="195"/>
      <c r="C551" s="196">
        <v>0</v>
      </c>
      <c r="D551" s="196">
        <v>0</v>
      </c>
      <c r="E551" s="196">
        <v>0</v>
      </c>
      <c r="F551" s="197">
        <v>0</v>
      </c>
      <c r="G551" s="197">
        <v>0</v>
      </c>
      <c r="H551" s="198">
        <v>0</v>
      </c>
    </row>
    <row r="552" spans="1:8" ht="18" hidden="1" customHeight="1" outlineLevel="1">
      <c r="A552" s="4" t="s">
        <v>216</v>
      </c>
      <c r="B552" s="195"/>
      <c r="C552" s="196">
        <v>0</v>
      </c>
      <c r="D552" s="196">
        <v>0</v>
      </c>
      <c r="E552" s="196">
        <v>0</v>
      </c>
      <c r="F552" s="197">
        <v>0</v>
      </c>
      <c r="G552" s="197">
        <v>0</v>
      </c>
      <c r="H552" s="198">
        <v>0</v>
      </c>
    </row>
    <row r="553" spans="1:8" ht="18" hidden="1" customHeight="1" outlineLevel="1">
      <c r="A553" s="4" t="s">
        <v>217</v>
      </c>
      <c r="B553" s="195"/>
      <c r="C553" s="196">
        <v>0</v>
      </c>
      <c r="D553" s="196">
        <v>0</v>
      </c>
      <c r="E553" s="196">
        <v>0</v>
      </c>
      <c r="F553" s="197">
        <v>0</v>
      </c>
      <c r="G553" s="197">
        <v>0</v>
      </c>
      <c r="H553" s="198">
        <v>0</v>
      </c>
    </row>
    <row r="554" spans="1:8" ht="18" hidden="1" customHeight="1" outlineLevel="1">
      <c r="A554" s="4" t="s">
        <v>218</v>
      </c>
      <c r="B554" s="195"/>
      <c r="C554" s="196">
        <v>0</v>
      </c>
      <c r="D554" s="196">
        <v>0</v>
      </c>
      <c r="E554" s="196">
        <v>0</v>
      </c>
      <c r="F554" s="197">
        <v>0</v>
      </c>
      <c r="G554" s="197">
        <v>0</v>
      </c>
      <c r="H554" s="198">
        <v>0</v>
      </c>
    </row>
    <row r="555" spans="1:8" ht="18" hidden="1" customHeight="1" outlineLevel="1">
      <c r="A555" s="4" t="s">
        <v>219</v>
      </c>
      <c r="B555" s="195"/>
      <c r="C555" s="196">
        <v>0</v>
      </c>
      <c r="D555" s="196">
        <v>0</v>
      </c>
      <c r="E555" s="196">
        <v>0</v>
      </c>
      <c r="F555" s="197">
        <v>0</v>
      </c>
      <c r="G555" s="197">
        <v>0</v>
      </c>
      <c r="H555" s="198">
        <v>0</v>
      </c>
    </row>
    <row r="556" spans="1:8" ht="18" hidden="1" customHeight="1" outlineLevel="1">
      <c r="A556" s="4" t="s">
        <v>220</v>
      </c>
      <c r="B556" s="195"/>
      <c r="C556" s="196">
        <v>0</v>
      </c>
      <c r="D556" s="196">
        <v>0</v>
      </c>
      <c r="E556" s="196">
        <v>0</v>
      </c>
      <c r="F556" s="197">
        <v>0</v>
      </c>
      <c r="G556" s="197">
        <v>0</v>
      </c>
      <c r="H556" s="198">
        <v>0</v>
      </c>
    </row>
    <row r="557" spans="1:8" ht="18" hidden="1" customHeight="1" outlineLevel="1">
      <c r="A557" s="4" t="s">
        <v>349</v>
      </c>
      <c r="B557" s="195"/>
      <c r="C557" s="196">
        <v>0</v>
      </c>
      <c r="D557" s="196">
        <v>0</v>
      </c>
      <c r="E557" s="196">
        <v>0</v>
      </c>
      <c r="F557" s="197">
        <v>0</v>
      </c>
      <c r="G557" s="197">
        <v>0</v>
      </c>
      <c r="H557" s="198">
        <v>0</v>
      </c>
    </row>
    <row r="558" spans="1:8" ht="18" hidden="1" customHeight="1" outlineLevel="1">
      <c r="A558" s="4" t="s">
        <v>222</v>
      </c>
      <c r="B558" s="195"/>
      <c r="C558" s="196">
        <v>0</v>
      </c>
      <c r="D558" s="196">
        <v>0</v>
      </c>
      <c r="E558" s="196">
        <v>0</v>
      </c>
      <c r="F558" s="197">
        <v>0</v>
      </c>
      <c r="G558" s="197">
        <v>0</v>
      </c>
      <c r="H558" s="198">
        <v>0</v>
      </c>
    </row>
    <row r="559" spans="1:8" ht="18" hidden="1" customHeight="1" outlineLevel="1">
      <c r="A559" s="4" t="s">
        <v>223</v>
      </c>
      <c r="B559" s="195"/>
      <c r="C559" s="196">
        <v>0</v>
      </c>
      <c r="D559" s="196">
        <v>0</v>
      </c>
      <c r="E559" s="196">
        <v>0</v>
      </c>
      <c r="F559" s="197">
        <v>0</v>
      </c>
      <c r="G559" s="197">
        <v>0</v>
      </c>
      <c r="H559" s="198">
        <v>0</v>
      </c>
    </row>
    <row r="560" spans="1:8" ht="18" hidden="1" customHeight="1" outlineLevel="1">
      <c r="A560" s="4" t="s">
        <v>224</v>
      </c>
      <c r="B560" s="195"/>
      <c r="C560" s="196">
        <v>0</v>
      </c>
      <c r="D560" s="196">
        <v>0</v>
      </c>
      <c r="E560" s="196">
        <v>0</v>
      </c>
      <c r="F560" s="197">
        <v>0</v>
      </c>
      <c r="G560" s="197">
        <v>0</v>
      </c>
      <c r="H560" s="198">
        <v>0</v>
      </c>
    </row>
    <row r="561" spans="1:8" ht="18" hidden="1" customHeight="1" outlineLevel="1">
      <c r="A561" s="4" t="s">
        <v>225</v>
      </c>
      <c r="B561" s="195"/>
      <c r="C561" s="196">
        <v>0</v>
      </c>
      <c r="D561" s="196">
        <v>0</v>
      </c>
      <c r="E561" s="196">
        <v>0</v>
      </c>
      <c r="F561" s="197">
        <v>0</v>
      </c>
      <c r="G561" s="197">
        <v>0</v>
      </c>
      <c r="H561" s="198">
        <v>0</v>
      </c>
    </row>
    <row r="562" spans="1:8" ht="18" customHeight="1" collapsed="1">
      <c r="A562" s="4"/>
      <c r="B562" s="195" t="s">
        <v>372</v>
      </c>
      <c r="C562" s="199">
        <f t="shared" ref="C562:H562" si="22">SUM(C539:C561)</f>
        <v>1</v>
      </c>
      <c r="D562" s="199">
        <f t="shared" si="22"/>
        <v>1</v>
      </c>
      <c r="E562" s="199">
        <f t="shared" si="22"/>
        <v>0</v>
      </c>
      <c r="F562" s="200">
        <f t="shared" si="22"/>
        <v>81500</v>
      </c>
      <c r="G562" s="200">
        <f t="shared" si="22"/>
        <v>0</v>
      </c>
      <c r="H562" s="201">
        <f t="shared" si="22"/>
        <v>0</v>
      </c>
    </row>
    <row r="563" spans="1:8" ht="18" hidden="1" customHeight="1" outlineLevel="1">
      <c r="A563" s="4" t="s">
        <v>272</v>
      </c>
      <c r="B563" s="195"/>
      <c r="C563" s="199">
        <v>0</v>
      </c>
      <c r="D563" s="199">
        <v>0</v>
      </c>
      <c r="E563" s="199">
        <v>0</v>
      </c>
      <c r="F563" s="200">
        <v>0</v>
      </c>
      <c r="G563" s="200">
        <v>0</v>
      </c>
      <c r="H563" s="201">
        <v>0</v>
      </c>
    </row>
    <row r="564" spans="1:8" ht="18" hidden="1" customHeight="1" outlineLevel="1">
      <c r="A564" s="4" t="s">
        <v>203</v>
      </c>
      <c r="B564" s="195"/>
      <c r="C564" s="199">
        <v>0</v>
      </c>
      <c r="D564" s="199">
        <v>0</v>
      </c>
      <c r="E564" s="199">
        <v>0</v>
      </c>
      <c r="F564" s="200">
        <v>0</v>
      </c>
      <c r="G564" s="200">
        <v>0</v>
      </c>
      <c r="H564" s="201">
        <v>0</v>
      </c>
    </row>
    <row r="565" spans="1:8" ht="18" hidden="1" customHeight="1" outlineLevel="1">
      <c r="A565" s="4" t="s">
        <v>204</v>
      </c>
      <c r="B565" s="195"/>
      <c r="C565" s="199">
        <v>0</v>
      </c>
      <c r="D565" s="199">
        <v>0</v>
      </c>
      <c r="E565" s="199">
        <v>0</v>
      </c>
      <c r="F565" s="200">
        <v>0</v>
      </c>
      <c r="G565" s="200">
        <v>0</v>
      </c>
      <c r="H565" s="201">
        <v>0</v>
      </c>
    </row>
    <row r="566" spans="1:8" ht="18" hidden="1" customHeight="1" outlineLevel="1">
      <c r="A566" s="4" t="s">
        <v>205</v>
      </c>
      <c r="B566" s="195"/>
      <c r="C566" s="199">
        <v>0</v>
      </c>
      <c r="D566" s="199">
        <v>0</v>
      </c>
      <c r="E566" s="199">
        <v>0</v>
      </c>
      <c r="F566" s="200">
        <v>0</v>
      </c>
      <c r="G566" s="200">
        <v>0</v>
      </c>
      <c r="H566" s="201">
        <v>0</v>
      </c>
    </row>
    <row r="567" spans="1:8" ht="18" hidden="1" customHeight="1" outlineLevel="1">
      <c r="A567" s="4" t="s">
        <v>206</v>
      </c>
      <c r="B567" s="195"/>
      <c r="C567" s="199">
        <v>0</v>
      </c>
      <c r="D567" s="199">
        <v>0</v>
      </c>
      <c r="E567" s="199">
        <v>0</v>
      </c>
      <c r="F567" s="200">
        <v>0</v>
      </c>
      <c r="G567" s="200">
        <v>0</v>
      </c>
      <c r="H567" s="201">
        <v>0</v>
      </c>
    </row>
    <row r="568" spans="1:8" ht="18" hidden="1" customHeight="1" outlineLevel="1">
      <c r="A568" s="4" t="s">
        <v>207</v>
      </c>
      <c r="B568" s="195"/>
      <c r="C568" s="199">
        <v>0</v>
      </c>
      <c r="D568" s="199">
        <v>0</v>
      </c>
      <c r="E568" s="199">
        <v>0</v>
      </c>
      <c r="F568" s="200">
        <v>0</v>
      </c>
      <c r="G568" s="200">
        <v>0</v>
      </c>
      <c r="H568" s="201">
        <v>0</v>
      </c>
    </row>
    <row r="569" spans="1:8" ht="18" hidden="1" customHeight="1" outlineLevel="1">
      <c r="A569" s="4" t="s">
        <v>208</v>
      </c>
      <c r="B569" s="195"/>
      <c r="C569" s="199">
        <v>0</v>
      </c>
      <c r="D569" s="199">
        <v>0</v>
      </c>
      <c r="E569" s="199">
        <v>0</v>
      </c>
      <c r="F569" s="200">
        <v>0</v>
      </c>
      <c r="G569" s="200">
        <v>0</v>
      </c>
      <c r="H569" s="201">
        <v>0</v>
      </c>
    </row>
    <row r="570" spans="1:8" ht="18" hidden="1" customHeight="1" outlineLevel="1">
      <c r="A570" s="4" t="s">
        <v>209</v>
      </c>
      <c r="B570" s="195"/>
      <c r="C570" s="199">
        <v>0</v>
      </c>
      <c r="D570" s="199">
        <v>0</v>
      </c>
      <c r="E570" s="199">
        <v>0</v>
      </c>
      <c r="F570" s="200">
        <v>0</v>
      </c>
      <c r="G570" s="200">
        <v>0</v>
      </c>
      <c r="H570" s="201">
        <v>0</v>
      </c>
    </row>
    <row r="571" spans="1:8" ht="18" hidden="1" customHeight="1" outlineLevel="1">
      <c r="A571" s="4" t="s">
        <v>211</v>
      </c>
      <c r="B571" s="195"/>
      <c r="C571" s="199">
        <v>0</v>
      </c>
      <c r="D571" s="199">
        <v>0</v>
      </c>
      <c r="E571" s="199">
        <v>0</v>
      </c>
      <c r="F571" s="200">
        <v>0</v>
      </c>
      <c r="G571" s="200">
        <v>0</v>
      </c>
      <c r="H571" s="201">
        <v>0</v>
      </c>
    </row>
    <row r="572" spans="1:8" ht="18" hidden="1" customHeight="1" outlineLevel="1">
      <c r="A572" s="4" t="s">
        <v>212</v>
      </c>
      <c r="B572" s="195"/>
      <c r="C572" s="199">
        <v>0</v>
      </c>
      <c r="D572" s="199">
        <v>0</v>
      </c>
      <c r="E572" s="199">
        <v>0</v>
      </c>
      <c r="F572" s="200">
        <v>0</v>
      </c>
      <c r="G572" s="200">
        <v>0</v>
      </c>
      <c r="H572" s="201">
        <v>0</v>
      </c>
    </row>
    <row r="573" spans="1:8" ht="18" hidden="1" customHeight="1" outlineLevel="1">
      <c r="A573" s="4" t="s">
        <v>213</v>
      </c>
      <c r="B573" s="195"/>
      <c r="C573" s="199">
        <v>0</v>
      </c>
      <c r="D573" s="199">
        <v>0</v>
      </c>
      <c r="E573" s="199">
        <v>0</v>
      </c>
      <c r="F573" s="200">
        <v>0</v>
      </c>
      <c r="G573" s="200">
        <v>0</v>
      </c>
      <c r="H573" s="201">
        <v>0</v>
      </c>
    </row>
    <row r="574" spans="1:8" ht="18" hidden="1" customHeight="1" outlineLevel="1">
      <c r="A574" s="4" t="s">
        <v>214</v>
      </c>
      <c r="B574" s="195"/>
      <c r="C574" s="199">
        <v>0</v>
      </c>
      <c r="D574" s="199">
        <v>0</v>
      </c>
      <c r="E574" s="199">
        <v>0</v>
      </c>
      <c r="F574" s="200">
        <v>0</v>
      </c>
      <c r="G574" s="200">
        <v>0</v>
      </c>
      <c r="H574" s="201">
        <v>0</v>
      </c>
    </row>
    <row r="575" spans="1:8" ht="18" hidden="1" customHeight="1" outlineLevel="1">
      <c r="A575" s="4" t="s">
        <v>215</v>
      </c>
      <c r="B575" s="195"/>
      <c r="C575" s="199">
        <v>0</v>
      </c>
      <c r="D575" s="199">
        <v>0</v>
      </c>
      <c r="E575" s="199">
        <v>0</v>
      </c>
      <c r="F575" s="200">
        <v>0</v>
      </c>
      <c r="G575" s="200">
        <v>0</v>
      </c>
      <c r="H575" s="201">
        <v>0</v>
      </c>
    </row>
    <row r="576" spans="1:8" ht="18" hidden="1" customHeight="1" outlineLevel="1">
      <c r="A576" s="4" t="s">
        <v>216</v>
      </c>
      <c r="B576" s="195"/>
      <c r="C576" s="199">
        <v>0</v>
      </c>
      <c r="D576" s="199">
        <v>0</v>
      </c>
      <c r="E576" s="199">
        <v>0</v>
      </c>
      <c r="F576" s="200">
        <v>0</v>
      </c>
      <c r="G576" s="200">
        <v>0</v>
      </c>
      <c r="H576" s="201">
        <v>0</v>
      </c>
    </row>
    <row r="577" spans="1:8" ht="18" hidden="1" customHeight="1" outlineLevel="1">
      <c r="A577" s="4" t="s">
        <v>217</v>
      </c>
      <c r="B577" s="195"/>
      <c r="C577" s="199">
        <v>0</v>
      </c>
      <c r="D577" s="199">
        <v>0</v>
      </c>
      <c r="E577" s="199">
        <v>0</v>
      </c>
      <c r="F577" s="200">
        <v>0</v>
      </c>
      <c r="G577" s="200">
        <v>0</v>
      </c>
      <c r="H577" s="201">
        <v>0</v>
      </c>
    </row>
    <row r="578" spans="1:8" ht="18" hidden="1" customHeight="1" outlineLevel="1">
      <c r="A578" s="4" t="s">
        <v>218</v>
      </c>
      <c r="B578" s="195"/>
      <c r="C578" s="199">
        <v>0</v>
      </c>
      <c r="D578" s="199">
        <v>0</v>
      </c>
      <c r="E578" s="199">
        <v>0</v>
      </c>
      <c r="F578" s="200">
        <v>0</v>
      </c>
      <c r="G578" s="200">
        <v>0</v>
      </c>
      <c r="H578" s="201">
        <v>0</v>
      </c>
    </row>
    <row r="579" spans="1:8" ht="18" hidden="1" customHeight="1" outlineLevel="1">
      <c r="A579" s="4" t="s">
        <v>219</v>
      </c>
      <c r="B579" s="195"/>
      <c r="C579" s="199">
        <v>0</v>
      </c>
      <c r="D579" s="199">
        <v>0</v>
      </c>
      <c r="E579" s="199">
        <v>0</v>
      </c>
      <c r="F579" s="200">
        <v>0</v>
      </c>
      <c r="G579" s="200">
        <v>0</v>
      </c>
      <c r="H579" s="201">
        <v>0</v>
      </c>
    </row>
    <row r="580" spans="1:8" ht="18" hidden="1" customHeight="1" outlineLevel="1">
      <c r="A580" s="4" t="s">
        <v>220</v>
      </c>
      <c r="B580" s="195"/>
      <c r="C580" s="199">
        <v>0</v>
      </c>
      <c r="D580" s="199">
        <v>0</v>
      </c>
      <c r="E580" s="199">
        <v>0</v>
      </c>
      <c r="F580" s="200">
        <v>0</v>
      </c>
      <c r="G580" s="200">
        <v>0</v>
      </c>
      <c r="H580" s="201">
        <v>0</v>
      </c>
    </row>
    <row r="581" spans="1:8" ht="18" hidden="1" customHeight="1" outlineLevel="1">
      <c r="A581" s="4" t="s">
        <v>349</v>
      </c>
      <c r="B581" s="195"/>
      <c r="C581" s="199">
        <v>0</v>
      </c>
      <c r="D581" s="199">
        <v>0</v>
      </c>
      <c r="E581" s="199">
        <v>0</v>
      </c>
      <c r="F581" s="200">
        <v>0</v>
      </c>
      <c r="G581" s="200">
        <v>0</v>
      </c>
      <c r="H581" s="201">
        <v>0</v>
      </c>
    </row>
    <row r="582" spans="1:8" ht="18" hidden="1" customHeight="1" outlineLevel="1">
      <c r="A582" s="4" t="s">
        <v>222</v>
      </c>
      <c r="B582" s="195"/>
      <c r="C582" s="199">
        <v>0</v>
      </c>
      <c r="D582" s="199">
        <v>0</v>
      </c>
      <c r="E582" s="199">
        <v>0</v>
      </c>
      <c r="F582" s="200">
        <v>0</v>
      </c>
      <c r="G582" s="200">
        <v>0</v>
      </c>
      <c r="H582" s="201">
        <v>0</v>
      </c>
    </row>
    <row r="583" spans="1:8" ht="18" hidden="1" customHeight="1" outlineLevel="1">
      <c r="A583" s="4" t="s">
        <v>223</v>
      </c>
      <c r="B583" s="195"/>
      <c r="C583" s="199">
        <v>0</v>
      </c>
      <c r="D583" s="199">
        <v>0</v>
      </c>
      <c r="E583" s="199">
        <v>0</v>
      </c>
      <c r="F583" s="200">
        <v>0</v>
      </c>
      <c r="G583" s="200">
        <v>0</v>
      </c>
      <c r="H583" s="201">
        <v>0</v>
      </c>
    </row>
    <row r="584" spans="1:8" ht="18" hidden="1" customHeight="1" outlineLevel="1">
      <c r="A584" s="4" t="s">
        <v>224</v>
      </c>
      <c r="B584" s="195"/>
      <c r="C584" s="199">
        <v>0</v>
      </c>
      <c r="D584" s="199">
        <v>0</v>
      </c>
      <c r="E584" s="199">
        <v>0</v>
      </c>
      <c r="F584" s="200">
        <v>0</v>
      </c>
      <c r="G584" s="200">
        <v>0</v>
      </c>
      <c r="H584" s="201">
        <v>0</v>
      </c>
    </row>
    <row r="585" spans="1:8" ht="18" hidden="1" customHeight="1" outlineLevel="1">
      <c r="A585" s="4" t="s">
        <v>225</v>
      </c>
      <c r="B585" s="195"/>
      <c r="C585" s="199">
        <v>0</v>
      </c>
      <c r="D585" s="199">
        <v>0</v>
      </c>
      <c r="E585" s="199">
        <v>0</v>
      </c>
      <c r="F585" s="200">
        <v>0</v>
      </c>
      <c r="G585" s="200">
        <v>0</v>
      </c>
      <c r="H585" s="201">
        <v>0</v>
      </c>
    </row>
    <row r="586" spans="1:8" ht="18" customHeight="1" collapsed="1">
      <c r="A586" s="4"/>
      <c r="B586" s="195" t="s">
        <v>373</v>
      </c>
      <c r="C586" s="199">
        <f t="shared" ref="C586:H586" si="23">SUM(C563:C585)</f>
        <v>0</v>
      </c>
      <c r="D586" s="199">
        <f t="shared" si="23"/>
        <v>0</v>
      </c>
      <c r="E586" s="199">
        <f t="shared" si="23"/>
        <v>0</v>
      </c>
      <c r="F586" s="200">
        <f t="shared" si="23"/>
        <v>0</v>
      </c>
      <c r="G586" s="200">
        <f t="shared" si="23"/>
        <v>0</v>
      </c>
      <c r="H586" s="201">
        <f t="shared" si="23"/>
        <v>0</v>
      </c>
    </row>
    <row r="587" spans="1:8" ht="18" hidden="1" customHeight="1" outlineLevel="1">
      <c r="A587" s="4" t="s">
        <v>272</v>
      </c>
      <c r="B587" s="195"/>
      <c r="C587" s="196">
        <v>0</v>
      </c>
      <c r="D587" s="196">
        <v>0</v>
      </c>
      <c r="E587" s="196">
        <v>0</v>
      </c>
      <c r="F587" s="197">
        <v>0</v>
      </c>
      <c r="G587" s="197">
        <v>0</v>
      </c>
      <c r="H587" s="198">
        <v>0</v>
      </c>
    </row>
    <row r="588" spans="1:8" ht="18" hidden="1" customHeight="1" outlineLevel="1">
      <c r="A588" s="4" t="s">
        <v>203</v>
      </c>
      <c r="B588" s="195"/>
      <c r="C588" s="196">
        <v>0</v>
      </c>
      <c r="D588" s="196">
        <v>0</v>
      </c>
      <c r="E588" s="196">
        <v>0</v>
      </c>
      <c r="F588" s="197">
        <v>0</v>
      </c>
      <c r="G588" s="197">
        <v>0</v>
      </c>
      <c r="H588" s="198">
        <v>0</v>
      </c>
    </row>
    <row r="589" spans="1:8" ht="18" hidden="1" customHeight="1" outlineLevel="1">
      <c r="A589" s="4" t="s">
        <v>204</v>
      </c>
      <c r="B589" s="195"/>
      <c r="C589" s="196">
        <v>0</v>
      </c>
      <c r="D589" s="196">
        <v>0</v>
      </c>
      <c r="E589" s="196">
        <v>0</v>
      </c>
      <c r="F589" s="197">
        <v>0</v>
      </c>
      <c r="G589" s="197">
        <v>0</v>
      </c>
      <c r="H589" s="198">
        <v>0</v>
      </c>
    </row>
    <row r="590" spans="1:8" ht="18" hidden="1" customHeight="1" outlineLevel="1">
      <c r="A590" s="4" t="s">
        <v>205</v>
      </c>
      <c r="B590" s="195"/>
      <c r="C590" s="196">
        <v>0</v>
      </c>
      <c r="D590" s="196">
        <v>0</v>
      </c>
      <c r="E590" s="196">
        <v>0</v>
      </c>
      <c r="F590" s="197">
        <v>0</v>
      </c>
      <c r="G590" s="197">
        <v>0</v>
      </c>
      <c r="H590" s="198">
        <v>0</v>
      </c>
    </row>
    <row r="591" spans="1:8" ht="18" hidden="1" customHeight="1" outlineLevel="1">
      <c r="A591" s="4" t="s">
        <v>206</v>
      </c>
      <c r="B591" s="195"/>
      <c r="C591" s="196">
        <v>0</v>
      </c>
      <c r="D591" s="196">
        <v>0</v>
      </c>
      <c r="E591" s="196">
        <v>0</v>
      </c>
      <c r="F591" s="197">
        <v>0</v>
      </c>
      <c r="G591" s="197">
        <v>0</v>
      </c>
      <c r="H591" s="198">
        <v>0</v>
      </c>
    </row>
    <row r="592" spans="1:8" ht="18" hidden="1" customHeight="1" outlineLevel="1">
      <c r="A592" s="4" t="s">
        <v>207</v>
      </c>
      <c r="B592" s="195"/>
      <c r="C592" s="196">
        <v>0</v>
      </c>
      <c r="D592" s="196">
        <v>0</v>
      </c>
      <c r="E592" s="196">
        <v>0</v>
      </c>
      <c r="F592" s="197">
        <v>0</v>
      </c>
      <c r="G592" s="197">
        <v>0</v>
      </c>
      <c r="H592" s="198">
        <v>0</v>
      </c>
    </row>
    <row r="593" spans="1:8" ht="18" hidden="1" customHeight="1" outlineLevel="1">
      <c r="A593" s="4" t="s">
        <v>208</v>
      </c>
      <c r="B593" s="195"/>
      <c r="C593" s="196">
        <v>0</v>
      </c>
      <c r="D593" s="196">
        <v>1</v>
      </c>
      <c r="E593" s="196">
        <v>0</v>
      </c>
      <c r="F593" s="197">
        <v>0</v>
      </c>
      <c r="G593" s="197">
        <v>-2189.5</v>
      </c>
      <c r="H593" s="198">
        <v>0</v>
      </c>
    </row>
    <row r="594" spans="1:8" ht="18" hidden="1" customHeight="1" outlineLevel="1">
      <c r="A594" s="4" t="s">
        <v>209</v>
      </c>
      <c r="B594" s="195"/>
      <c r="C594" s="196">
        <v>0</v>
      </c>
      <c r="D594" s="196">
        <v>0</v>
      </c>
      <c r="E594" s="196">
        <v>0</v>
      </c>
      <c r="F594" s="197">
        <v>0</v>
      </c>
      <c r="G594" s="197">
        <v>0</v>
      </c>
      <c r="H594" s="198">
        <v>0</v>
      </c>
    </row>
    <row r="595" spans="1:8" ht="18" hidden="1" customHeight="1" outlineLevel="1">
      <c r="A595" s="4" t="s">
        <v>211</v>
      </c>
      <c r="B595" s="195"/>
      <c r="C595" s="196">
        <v>1</v>
      </c>
      <c r="D595" s="196">
        <v>1</v>
      </c>
      <c r="E595" s="196">
        <v>0</v>
      </c>
      <c r="F595" s="197">
        <v>0</v>
      </c>
      <c r="G595" s="197">
        <v>6726</v>
      </c>
      <c r="H595" s="198">
        <v>0</v>
      </c>
    </row>
    <row r="596" spans="1:8" ht="18" hidden="1" customHeight="1" outlineLevel="1">
      <c r="A596" s="4" t="s">
        <v>212</v>
      </c>
      <c r="B596" s="195"/>
      <c r="C596" s="196">
        <v>0</v>
      </c>
      <c r="D596" s="196">
        <v>0</v>
      </c>
      <c r="E596" s="196">
        <v>0</v>
      </c>
      <c r="F596" s="197">
        <v>0</v>
      </c>
      <c r="G596" s="197">
        <v>0</v>
      </c>
      <c r="H596" s="198">
        <v>0</v>
      </c>
    </row>
    <row r="597" spans="1:8" ht="18" hidden="1" customHeight="1" outlineLevel="1">
      <c r="A597" s="4" t="s">
        <v>213</v>
      </c>
      <c r="B597" s="195"/>
      <c r="C597" s="196">
        <v>0</v>
      </c>
      <c r="D597" s="196">
        <v>0</v>
      </c>
      <c r="E597" s="196">
        <v>0</v>
      </c>
      <c r="F597" s="197">
        <v>0</v>
      </c>
      <c r="G597" s="197">
        <v>0</v>
      </c>
      <c r="H597" s="198">
        <v>0</v>
      </c>
    </row>
    <row r="598" spans="1:8" ht="18" hidden="1" customHeight="1" outlineLevel="1">
      <c r="A598" s="4" t="s">
        <v>214</v>
      </c>
      <c r="B598" s="195"/>
      <c r="C598" s="196">
        <v>0</v>
      </c>
      <c r="D598" s="196">
        <v>0</v>
      </c>
      <c r="E598" s="196">
        <v>0</v>
      </c>
      <c r="F598" s="197">
        <v>0</v>
      </c>
      <c r="G598" s="197">
        <v>0</v>
      </c>
      <c r="H598" s="198">
        <v>0</v>
      </c>
    </row>
    <row r="599" spans="1:8" ht="18" hidden="1" customHeight="1" outlineLevel="1">
      <c r="A599" s="4" t="s">
        <v>215</v>
      </c>
      <c r="B599" s="195"/>
      <c r="C599" s="196">
        <v>0</v>
      </c>
      <c r="D599" s="196">
        <v>0</v>
      </c>
      <c r="E599" s="196">
        <v>0</v>
      </c>
      <c r="F599" s="197">
        <v>0</v>
      </c>
      <c r="G599" s="197">
        <v>0</v>
      </c>
      <c r="H599" s="198">
        <v>0</v>
      </c>
    </row>
    <row r="600" spans="1:8" ht="18" hidden="1" customHeight="1" outlineLevel="1">
      <c r="A600" s="4" t="s">
        <v>216</v>
      </c>
      <c r="B600" s="195"/>
      <c r="C600" s="196">
        <v>0</v>
      </c>
      <c r="D600" s="196">
        <v>0</v>
      </c>
      <c r="E600" s="196">
        <v>0</v>
      </c>
      <c r="F600" s="197">
        <v>0</v>
      </c>
      <c r="G600" s="197">
        <v>0</v>
      </c>
      <c r="H600" s="198">
        <v>0</v>
      </c>
    </row>
    <row r="601" spans="1:8" ht="18" hidden="1" customHeight="1" outlineLevel="1">
      <c r="A601" s="4" t="s">
        <v>217</v>
      </c>
      <c r="B601" s="195"/>
      <c r="C601" s="196">
        <v>0</v>
      </c>
      <c r="D601" s="196">
        <v>0</v>
      </c>
      <c r="E601" s="196">
        <v>0</v>
      </c>
      <c r="F601" s="197">
        <v>0</v>
      </c>
      <c r="G601" s="197">
        <v>0</v>
      </c>
      <c r="H601" s="198">
        <v>0</v>
      </c>
    </row>
    <row r="602" spans="1:8" ht="18" hidden="1" customHeight="1" outlineLevel="1">
      <c r="A602" s="4" t="s">
        <v>218</v>
      </c>
      <c r="B602" s="195"/>
      <c r="C602" s="196">
        <v>0</v>
      </c>
      <c r="D602" s="196">
        <v>0</v>
      </c>
      <c r="E602" s="196">
        <v>0</v>
      </c>
      <c r="F602" s="197">
        <v>0</v>
      </c>
      <c r="G602" s="197">
        <v>0</v>
      </c>
      <c r="H602" s="198">
        <v>0</v>
      </c>
    </row>
    <row r="603" spans="1:8" ht="18" hidden="1" customHeight="1" outlineLevel="1">
      <c r="A603" s="4" t="s">
        <v>219</v>
      </c>
      <c r="B603" s="195"/>
      <c r="C603" s="196">
        <v>0</v>
      </c>
      <c r="D603" s="196">
        <v>0</v>
      </c>
      <c r="E603" s="196">
        <v>0</v>
      </c>
      <c r="F603" s="197">
        <v>0</v>
      </c>
      <c r="G603" s="197">
        <v>0</v>
      </c>
      <c r="H603" s="198">
        <v>0</v>
      </c>
    </row>
    <row r="604" spans="1:8" ht="18" hidden="1" customHeight="1" outlineLevel="1">
      <c r="A604" s="4" t="s">
        <v>220</v>
      </c>
      <c r="B604" s="195"/>
      <c r="C604" s="196">
        <v>0</v>
      </c>
      <c r="D604" s="196">
        <v>0</v>
      </c>
      <c r="E604" s="196">
        <v>0</v>
      </c>
      <c r="F604" s="197">
        <v>0</v>
      </c>
      <c r="G604" s="197">
        <v>0</v>
      </c>
      <c r="H604" s="198">
        <v>0</v>
      </c>
    </row>
    <row r="605" spans="1:8" ht="18" hidden="1" customHeight="1" outlineLevel="1">
      <c r="A605" s="4" t="s">
        <v>349</v>
      </c>
      <c r="B605" s="195"/>
      <c r="C605" s="196">
        <v>1</v>
      </c>
      <c r="D605" s="196">
        <v>0</v>
      </c>
      <c r="E605" s="196">
        <v>0</v>
      </c>
      <c r="F605" s="197">
        <v>0</v>
      </c>
      <c r="G605" s="197">
        <v>0</v>
      </c>
      <c r="H605" s="198">
        <v>0</v>
      </c>
    </row>
    <row r="606" spans="1:8" ht="18" hidden="1" customHeight="1" outlineLevel="1">
      <c r="A606" s="4" t="s">
        <v>222</v>
      </c>
      <c r="B606" s="195"/>
      <c r="C606" s="196">
        <v>0</v>
      </c>
      <c r="D606" s="196">
        <v>0</v>
      </c>
      <c r="E606" s="196">
        <v>0</v>
      </c>
      <c r="F606" s="197">
        <v>0</v>
      </c>
      <c r="G606" s="197">
        <v>0</v>
      </c>
      <c r="H606" s="198">
        <v>0</v>
      </c>
    </row>
    <row r="607" spans="1:8" ht="18" hidden="1" customHeight="1" outlineLevel="1">
      <c r="A607" s="4" t="s">
        <v>223</v>
      </c>
      <c r="B607" s="195"/>
      <c r="C607" s="196">
        <v>0</v>
      </c>
      <c r="D607" s="196">
        <v>0</v>
      </c>
      <c r="E607" s="196">
        <v>0</v>
      </c>
      <c r="F607" s="197">
        <v>0</v>
      </c>
      <c r="G607" s="197">
        <v>0</v>
      </c>
      <c r="H607" s="198">
        <v>0</v>
      </c>
    </row>
    <row r="608" spans="1:8" ht="18" hidden="1" customHeight="1" outlineLevel="1">
      <c r="A608" s="4" t="s">
        <v>224</v>
      </c>
      <c r="B608" s="195"/>
      <c r="C608" s="196">
        <v>0</v>
      </c>
      <c r="D608" s="196">
        <v>0</v>
      </c>
      <c r="E608" s="196">
        <v>0</v>
      </c>
      <c r="F608" s="197">
        <v>0</v>
      </c>
      <c r="G608" s="197">
        <v>0</v>
      </c>
      <c r="H608" s="198">
        <v>0</v>
      </c>
    </row>
    <row r="609" spans="1:8" ht="18" hidden="1" customHeight="1" outlineLevel="1">
      <c r="A609" s="4" t="s">
        <v>225</v>
      </c>
      <c r="B609" s="195"/>
      <c r="C609" s="196">
        <v>0</v>
      </c>
      <c r="D609" s="196">
        <v>0</v>
      </c>
      <c r="E609" s="196">
        <v>0</v>
      </c>
      <c r="F609" s="197">
        <v>0</v>
      </c>
      <c r="G609" s="197">
        <v>0</v>
      </c>
      <c r="H609" s="198">
        <v>0</v>
      </c>
    </row>
    <row r="610" spans="1:8" ht="18" customHeight="1" collapsed="1">
      <c r="A610" s="4"/>
      <c r="B610" s="195" t="s">
        <v>374</v>
      </c>
      <c r="C610" s="199">
        <f t="shared" ref="C610:H610" si="24">SUM(C587:C609)</f>
        <v>2</v>
      </c>
      <c r="D610" s="199">
        <f t="shared" si="24"/>
        <v>2</v>
      </c>
      <c r="E610" s="199">
        <f t="shared" si="24"/>
        <v>0</v>
      </c>
      <c r="F610" s="200">
        <f t="shared" si="24"/>
        <v>0</v>
      </c>
      <c r="G610" s="200">
        <f t="shared" si="24"/>
        <v>4536.5</v>
      </c>
      <c r="H610" s="201">
        <f t="shared" si="24"/>
        <v>0</v>
      </c>
    </row>
    <row r="611" spans="1:8" ht="18" hidden="1" customHeight="1" outlineLevel="1">
      <c r="A611" s="4" t="s">
        <v>272</v>
      </c>
      <c r="B611" s="195"/>
      <c r="C611" s="196">
        <v>0</v>
      </c>
      <c r="D611" s="196">
        <v>0</v>
      </c>
      <c r="E611" s="196">
        <v>0</v>
      </c>
      <c r="F611" s="197">
        <v>0</v>
      </c>
      <c r="G611" s="197">
        <v>0</v>
      </c>
      <c r="H611" s="198">
        <v>0</v>
      </c>
    </row>
    <row r="612" spans="1:8" ht="18" hidden="1" customHeight="1" outlineLevel="1">
      <c r="A612" s="4" t="s">
        <v>203</v>
      </c>
      <c r="B612" s="195"/>
      <c r="C612" s="196">
        <v>1</v>
      </c>
      <c r="D612" s="196">
        <v>1</v>
      </c>
      <c r="E612" s="196">
        <v>0</v>
      </c>
      <c r="F612" s="197">
        <v>49819</v>
      </c>
      <c r="G612" s="197">
        <v>11775</v>
      </c>
      <c r="H612" s="198">
        <v>0</v>
      </c>
    </row>
    <row r="613" spans="1:8" ht="18" hidden="1" customHeight="1" outlineLevel="1">
      <c r="A613" s="4" t="s">
        <v>204</v>
      </c>
      <c r="B613" s="195"/>
      <c r="C613" s="196">
        <v>0</v>
      </c>
      <c r="D613" s="196">
        <v>1</v>
      </c>
      <c r="E613" s="196">
        <v>0</v>
      </c>
      <c r="F613" s="197">
        <v>4336</v>
      </c>
      <c r="G613" s="197">
        <v>10530</v>
      </c>
      <c r="H613" s="198">
        <v>0</v>
      </c>
    </row>
    <row r="614" spans="1:8" ht="18" hidden="1" customHeight="1" outlineLevel="1">
      <c r="A614" s="4" t="s">
        <v>205</v>
      </c>
      <c r="B614" s="195"/>
      <c r="C614" s="196">
        <v>0</v>
      </c>
      <c r="D614" s="196">
        <v>0</v>
      </c>
      <c r="E614" s="196">
        <v>0</v>
      </c>
      <c r="F614" s="197">
        <v>0</v>
      </c>
      <c r="G614" s="197">
        <v>0</v>
      </c>
      <c r="H614" s="198">
        <v>0</v>
      </c>
    </row>
    <row r="615" spans="1:8" ht="18" hidden="1" customHeight="1" outlineLevel="1">
      <c r="A615" s="4" t="s">
        <v>206</v>
      </c>
      <c r="B615" s="195"/>
      <c r="C615" s="196">
        <v>0</v>
      </c>
      <c r="D615" s="196">
        <v>0</v>
      </c>
      <c r="E615" s="196">
        <v>0</v>
      </c>
      <c r="F615" s="197">
        <v>0</v>
      </c>
      <c r="G615" s="197">
        <v>0</v>
      </c>
      <c r="H615" s="198">
        <v>0</v>
      </c>
    </row>
    <row r="616" spans="1:8" ht="18" hidden="1" customHeight="1" outlineLevel="1">
      <c r="A616" s="4" t="s">
        <v>207</v>
      </c>
      <c r="B616" s="195"/>
      <c r="C616" s="196">
        <v>0</v>
      </c>
      <c r="D616" s="196">
        <v>0</v>
      </c>
      <c r="E616" s="196">
        <v>0</v>
      </c>
      <c r="F616" s="197">
        <v>0</v>
      </c>
      <c r="G616" s="197">
        <v>0</v>
      </c>
      <c r="H616" s="198">
        <v>0</v>
      </c>
    </row>
    <row r="617" spans="1:8" ht="18" hidden="1" customHeight="1" outlineLevel="1">
      <c r="A617" s="4" t="s">
        <v>208</v>
      </c>
      <c r="B617" s="195"/>
      <c r="C617" s="196">
        <v>3</v>
      </c>
      <c r="D617" s="196">
        <v>3</v>
      </c>
      <c r="E617" s="196">
        <v>0</v>
      </c>
      <c r="F617" s="197">
        <v>70000</v>
      </c>
      <c r="G617" s="197">
        <v>29130</v>
      </c>
      <c r="H617" s="198">
        <v>0</v>
      </c>
    </row>
    <row r="618" spans="1:8" ht="18" hidden="1" customHeight="1" outlineLevel="1">
      <c r="A618" s="4" t="s">
        <v>209</v>
      </c>
      <c r="B618" s="195"/>
      <c r="C618" s="196">
        <v>0</v>
      </c>
      <c r="D618" s="196">
        <v>1</v>
      </c>
      <c r="E618" s="196">
        <v>0</v>
      </c>
      <c r="F618" s="197">
        <v>0</v>
      </c>
      <c r="G618" s="197">
        <v>2659</v>
      </c>
      <c r="H618" s="198">
        <v>0</v>
      </c>
    </row>
    <row r="619" spans="1:8" ht="18" hidden="1" customHeight="1" outlineLevel="1">
      <c r="A619" s="4" t="s">
        <v>211</v>
      </c>
      <c r="B619" s="195"/>
      <c r="C619" s="196">
        <v>3</v>
      </c>
      <c r="D619" s="196">
        <v>4</v>
      </c>
      <c r="E619" s="196">
        <v>0</v>
      </c>
      <c r="F619" s="197">
        <v>70000</v>
      </c>
      <c r="G619" s="197">
        <v>56201</v>
      </c>
      <c r="H619" s="198">
        <v>0</v>
      </c>
    </row>
    <row r="620" spans="1:8" ht="18" hidden="1" customHeight="1" outlineLevel="1">
      <c r="A620" s="4" t="s">
        <v>212</v>
      </c>
      <c r="B620" s="195"/>
      <c r="C620" s="196">
        <v>0</v>
      </c>
      <c r="D620" s="196">
        <v>0</v>
      </c>
      <c r="E620" s="196">
        <v>0</v>
      </c>
      <c r="F620" s="197">
        <v>0</v>
      </c>
      <c r="G620" s="197">
        <v>0</v>
      </c>
      <c r="H620" s="198">
        <v>0</v>
      </c>
    </row>
    <row r="621" spans="1:8" ht="18" hidden="1" customHeight="1" outlineLevel="1">
      <c r="A621" s="4" t="s">
        <v>213</v>
      </c>
      <c r="B621" s="195"/>
      <c r="C621" s="196">
        <v>0</v>
      </c>
      <c r="D621" s="196">
        <v>0</v>
      </c>
      <c r="E621" s="196">
        <v>0</v>
      </c>
      <c r="F621" s="197">
        <v>0</v>
      </c>
      <c r="G621" s="197">
        <v>0</v>
      </c>
      <c r="H621" s="198">
        <v>0</v>
      </c>
    </row>
    <row r="622" spans="1:8" ht="18" hidden="1" customHeight="1" outlineLevel="1">
      <c r="A622" s="4" t="s">
        <v>214</v>
      </c>
      <c r="B622" s="195"/>
      <c r="C622" s="196">
        <v>0</v>
      </c>
      <c r="D622" s="196">
        <v>0</v>
      </c>
      <c r="E622" s="196">
        <v>0</v>
      </c>
      <c r="F622" s="197">
        <v>0</v>
      </c>
      <c r="G622" s="197">
        <v>0</v>
      </c>
      <c r="H622" s="198">
        <v>0</v>
      </c>
    </row>
    <row r="623" spans="1:8" ht="18" hidden="1" customHeight="1" outlineLevel="1">
      <c r="A623" s="4" t="s">
        <v>215</v>
      </c>
      <c r="B623" s="195"/>
      <c r="C623" s="196">
        <v>0</v>
      </c>
      <c r="D623" s="196">
        <v>0</v>
      </c>
      <c r="E623" s="196">
        <v>0</v>
      </c>
      <c r="F623" s="197">
        <v>0</v>
      </c>
      <c r="G623" s="197">
        <v>0</v>
      </c>
      <c r="H623" s="198">
        <v>0</v>
      </c>
    </row>
    <row r="624" spans="1:8" ht="18" hidden="1" customHeight="1" outlineLevel="1">
      <c r="A624" s="4" t="s">
        <v>216</v>
      </c>
      <c r="B624" s="195"/>
      <c r="C624" s="196">
        <v>0</v>
      </c>
      <c r="D624" s="196">
        <v>0</v>
      </c>
      <c r="E624" s="196">
        <v>0</v>
      </c>
      <c r="F624" s="197">
        <v>0</v>
      </c>
      <c r="G624" s="197">
        <v>0</v>
      </c>
      <c r="H624" s="198">
        <v>0</v>
      </c>
    </row>
    <row r="625" spans="1:8" ht="18" hidden="1" customHeight="1" outlineLevel="1">
      <c r="A625" s="4" t="s">
        <v>217</v>
      </c>
      <c r="B625" s="195"/>
      <c r="C625" s="196">
        <v>0</v>
      </c>
      <c r="D625" s="196">
        <v>0</v>
      </c>
      <c r="E625" s="196">
        <v>0</v>
      </c>
      <c r="F625" s="197">
        <v>0</v>
      </c>
      <c r="G625" s="197">
        <v>0</v>
      </c>
      <c r="H625" s="198">
        <v>0</v>
      </c>
    </row>
    <row r="626" spans="1:8" ht="18" hidden="1" customHeight="1" outlineLevel="1">
      <c r="A626" s="4" t="s">
        <v>218</v>
      </c>
      <c r="B626" s="195"/>
      <c r="C626" s="196">
        <v>0</v>
      </c>
      <c r="D626" s="196">
        <v>0</v>
      </c>
      <c r="E626" s="196">
        <v>0</v>
      </c>
      <c r="F626" s="197">
        <v>0</v>
      </c>
      <c r="G626" s="197">
        <v>0</v>
      </c>
      <c r="H626" s="198">
        <v>0</v>
      </c>
    </row>
    <row r="627" spans="1:8" ht="18" hidden="1" customHeight="1" outlineLevel="1">
      <c r="A627" s="4" t="s">
        <v>219</v>
      </c>
      <c r="B627" s="195"/>
      <c r="C627" s="196">
        <v>0</v>
      </c>
      <c r="D627" s="196">
        <v>0</v>
      </c>
      <c r="E627" s="196">
        <v>0</v>
      </c>
      <c r="F627" s="197">
        <v>0</v>
      </c>
      <c r="G627" s="197">
        <v>0</v>
      </c>
      <c r="H627" s="198">
        <v>0</v>
      </c>
    </row>
    <row r="628" spans="1:8" ht="18" hidden="1" customHeight="1" outlineLevel="1">
      <c r="A628" s="4" t="s">
        <v>220</v>
      </c>
      <c r="B628" s="195"/>
      <c r="C628" s="196">
        <v>0</v>
      </c>
      <c r="D628" s="196">
        <v>0</v>
      </c>
      <c r="E628" s="196">
        <v>0</v>
      </c>
      <c r="F628" s="197">
        <v>0</v>
      </c>
      <c r="G628" s="197">
        <v>0</v>
      </c>
      <c r="H628" s="198">
        <v>0</v>
      </c>
    </row>
    <row r="629" spans="1:8" ht="18" hidden="1" customHeight="1" outlineLevel="1">
      <c r="A629" s="4" t="s">
        <v>349</v>
      </c>
      <c r="B629" s="195"/>
      <c r="C629" s="196">
        <v>0</v>
      </c>
      <c r="D629" s="196">
        <v>0</v>
      </c>
      <c r="E629" s="196">
        <v>0</v>
      </c>
      <c r="F629" s="197">
        <v>0</v>
      </c>
      <c r="G629" s="197">
        <v>0</v>
      </c>
      <c r="H629" s="198">
        <v>0</v>
      </c>
    </row>
    <row r="630" spans="1:8" ht="18" hidden="1" customHeight="1" outlineLevel="1">
      <c r="A630" s="4" t="s">
        <v>222</v>
      </c>
      <c r="B630" s="195"/>
      <c r="C630" s="196">
        <v>0</v>
      </c>
      <c r="D630" s="196">
        <v>0</v>
      </c>
      <c r="E630" s="196">
        <v>0</v>
      </c>
      <c r="F630" s="197">
        <v>0</v>
      </c>
      <c r="G630" s="197">
        <v>0</v>
      </c>
      <c r="H630" s="198">
        <v>0</v>
      </c>
    </row>
    <row r="631" spans="1:8" ht="18" hidden="1" customHeight="1" outlineLevel="1">
      <c r="A631" s="4" t="s">
        <v>223</v>
      </c>
      <c r="B631" s="195"/>
      <c r="C631" s="196">
        <v>0</v>
      </c>
      <c r="D631" s="196">
        <v>2</v>
      </c>
      <c r="E631" s="196">
        <v>0</v>
      </c>
      <c r="F631" s="197">
        <v>15500</v>
      </c>
      <c r="G631" s="197">
        <v>3759</v>
      </c>
      <c r="H631" s="198">
        <v>0</v>
      </c>
    </row>
    <row r="632" spans="1:8" ht="18" hidden="1" customHeight="1" outlineLevel="1">
      <c r="A632" s="4" t="s">
        <v>224</v>
      </c>
      <c r="B632" s="195"/>
      <c r="C632" s="196">
        <v>0</v>
      </c>
      <c r="D632" s="196">
        <v>0</v>
      </c>
      <c r="E632" s="196">
        <v>0</v>
      </c>
      <c r="F632" s="197">
        <v>0</v>
      </c>
      <c r="G632" s="197">
        <v>0</v>
      </c>
      <c r="H632" s="198">
        <v>0</v>
      </c>
    </row>
    <row r="633" spans="1:8" ht="18" hidden="1" customHeight="1" outlineLevel="1">
      <c r="A633" s="4" t="s">
        <v>225</v>
      </c>
      <c r="B633" s="195"/>
      <c r="C633" s="196">
        <v>1</v>
      </c>
      <c r="D633" s="196">
        <v>1</v>
      </c>
      <c r="E633" s="196">
        <v>0</v>
      </c>
      <c r="F633" s="197">
        <v>7185</v>
      </c>
      <c r="G633" s="197">
        <v>4041</v>
      </c>
      <c r="H633" s="198">
        <v>0</v>
      </c>
    </row>
    <row r="634" spans="1:8" ht="18" customHeight="1" collapsed="1">
      <c r="A634" s="4"/>
      <c r="B634" s="195" t="s">
        <v>375</v>
      </c>
      <c r="C634" s="199">
        <f t="shared" ref="C634:H634" si="25">SUM(C611:C633)</f>
        <v>8</v>
      </c>
      <c r="D634" s="199">
        <f t="shared" si="25"/>
        <v>13</v>
      </c>
      <c r="E634" s="199">
        <f t="shared" si="25"/>
        <v>0</v>
      </c>
      <c r="F634" s="200">
        <f t="shared" si="25"/>
        <v>216840</v>
      </c>
      <c r="G634" s="200">
        <f t="shared" si="25"/>
        <v>118095</v>
      </c>
      <c r="H634" s="201">
        <f t="shared" si="25"/>
        <v>0</v>
      </c>
    </row>
    <row r="635" spans="1:8" ht="18" hidden="1" customHeight="1" outlineLevel="1">
      <c r="A635" s="4" t="s">
        <v>272</v>
      </c>
      <c r="B635" s="195"/>
      <c r="C635" s="196">
        <v>0</v>
      </c>
      <c r="D635" s="196">
        <v>0</v>
      </c>
      <c r="E635" s="196">
        <v>0</v>
      </c>
      <c r="F635" s="197">
        <v>0</v>
      </c>
      <c r="G635" s="197">
        <v>0</v>
      </c>
      <c r="H635" s="198">
        <v>0</v>
      </c>
    </row>
    <row r="636" spans="1:8" ht="18" hidden="1" customHeight="1" outlineLevel="1">
      <c r="A636" s="4" t="s">
        <v>203</v>
      </c>
      <c r="B636" s="195"/>
      <c r="C636" s="196">
        <v>1</v>
      </c>
      <c r="D636" s="196">
        <v>1</v>
      </c>
      <c r="E636" s="196">
        <v>0</v>
      </c>
      <c r="F636" s="197">
        <v>18704.88</v>
      </c>
      <c r="G636" s="197">
        <v>0</v>
      </c>
      <c r="H636" s="198">
        <v>0</v>
      </c>
    </row>
    <row r="637" spans="1:8" ht="18" hidden="1" customHeight="1" outlineLevel="1">
      <c r="A637" s="4" t="s">
        <v>204</v>
      </c>
      <c r="B637" s="195"/>
      <c r="C637" s="196">
        <v>1</v>
      </c>
      <c r="D637" s="196">
        <v>0</v>
      </c>
      <c r="E637" s="196">
        <v>0</v>
      </c>
      <c r="F637" s="197">
        <v>0</v>
      </c>
      <c r="G637" s="197">
        <v>0</v>
      </c>
      <c r="H637" s="198">
        <v>0</v>
      </c>
    </row>
    <row r="638" spans="1:8" ht="18" hidden="1" customHeight="1" outlineLevel="1">
      <c r="A638" s="4" t="s">
        <v>205</v>
      </c>
      <c r="B638" s="195"/>
      <c r="C638" s="196">
        <v>0</v>
      </c>
      <c r="D638" s="196">
        <v>0</v>
      </c>
      <c r="E638" s="196">
        <v>0</v>
      </c>
      <c r="F638" s="197">
        <v>0</v>
      </c>
      <c r="G638" s="197">
        <v>0</v>
      </c>
      <c r="H638" s="198">
        <v>0</v>
      </c>
    </row>
    <row r="639" spans="1:8" ht="18" hidden="1" customHeight="1" outlineLevel="1">
      <c r="A639" s="4" t="s">
        <v>206</v>
      </c>
      <c r="B639" s="195"/>
      <c r="C639" s="196">
        <v>0</v>
      </c>
      <c r="D639" s="196">
        <v>0</v>
      </c>
      <c r="E639" s="196">
        <v>0</v>
      </c>
      <c r="F639" s="197">
        <v>0</v>
      </c>
      <c r="G639" s="197">
        <v>0</v>
      </c>
      <c r="H639" s="198">
        <v>0</v>
      </c>
    </row>
    <row r="640" spans="1:8" ht="18" hidden="1" customHeight="1" outlineLevel="1">
      <c r="A640" s="4" t="s">
        <v>207</v>
      </c>
      <c r="B640" s="195"/>
      <c r="C640" s="196">
        <v>0</v>
      </c>
      <c r="D640" s="196">
        <v>0</v>
      </c>
      <c r="E640" s="196">
        <v>0</v>
      </c>
      <c r="F640" s="197">
        <v>0</v>
      </c>
      <c r="G640" s="197">
        <v>0</v>
      </c>
      <c r="H640" s="198">
        <v>0</v>
      </c>
    </row>
    <row r="641" spans="1:8" ht="18" hidden="1" customHeight="1" outlineLevel="1">
      <c r="A641" s="4" t="s">
        <v>208</v>
      </c>
      <c r="B641" s="195"/>
      <c r="C641" s="196">
        <v>0</v>
      </c>
      <c r="D641" s="196">
        <v>0</v>
      </c>
      <c r="E641" s="196">
        <v>0</v>
      </c>
      <c r="F641" s="197">
        <v>0</v>
      </c>
      <c r="G641" s="197">
        <v>0</v>
      </c>
      <c r="H641" s="198">
        <v>0</v>
      </c>
    </row>
    <row r="642" spans="1:8" ht="18" hidden="1" customHeight="1" outlineLevel="1">
      <c r="A642" s="4" t="s">
        <v>209</v>
      </c>
      <c r="B642" s="195"/>
      <c r="C642" s="196">
        <v>0</v>
      </c>
      <c r="D642" s="196">
        <v>0</v>
      </c>
      <c r="E642" s="196">
        <v>0</v>
      </c>
      <c r="F642" s="197">
        <v>0</v>
      </c>
      <c r="G642" s="197">
        <v>0</v>
      </c>
      <c r="H642" s="198">
        <v>0</v>
      </c>
    </row>
    <row r="643" spans="1:8" ht="18" hidden="1" customHeight="1" outlineLevel="1">
      <c r="A643" s="4" t="s">
        <v>211</v>
      </c>
      <c r="B643" s="195"/>
      <c r="C643" s="196">
        <v>0</v>
      </c>
      <c r="D643" s="196">
        <v>1</v>
      </c>
      <c r="E643" s="196">
        <v>0</v>
      </c>
      <c r="F643" s="197">
        <v>-10640</v>
      </c>
      <c r="G643" s="197">
        <v>145</v>
      </c>
      <c r="H643" s="198">
        <v>0</v>
      </c>
    </row>
    <row r="644" spans="1:8" ht="18" hidden="1" customHeight="1" outlineLevel="1">
      <c r="A644" s="4" t="s">
        <v>212</v>
      </c>
      <c r="B644" s="195"/>
      <c r="C644" s="196">
        <v>0</v>
      </c>
      <c r="D644" s="196">
        <v>0</v>
      </c>
      <c r="E644" s="196">
        <v>0</v>
      </c>
      <c r="F644" s="197">
        <v>0</v>
      </c>
      <c r="G644" s="197">
        <v>0</v>
      </c>
      <c r="H644" s="198">
        <v>0</v>
      </c>
    </row>
    <row r="645" spans="1:8" ht="18" hidden="1" customHeight="1" outlineLevel="1">
      <c r="A645" s="4" t="s">
        <v>213</v>
      </c>
      <c r="B645" s="195"/>
      <c r="C645" s="196">
        <v>1</v>
      </c>
      <c r="D645" s="196">
        <v>0</v>
      </c>
      <c r="E645" s="196">
        <v>0</v>
      </c>
      <c r="F645" s="197">
        <v>0</v>
      </c>
      <c r="G645" s="197">
        <v>0</v>
      </c>
      <c r="H645" s="198">
        <v>0</v>
      </c>
    </row>
    <row r="646" spans="1:8" ht="18" hidden="1" customHeight="1" outlineLevel="1">
      <c r="A646" s="4" t="s">
        <v>214</v>
      </c>
      <c r="B646" s="195"/>
      <c r="C646" s="196">
        <v>0</v>
      </c>
      <c r="D646" s="196">
        <v>0</v>
      </c>
      <c r="E646" s="196">
        <v>0</v>
      </c>
      <c r="F646" s="197">
        <v>0</v>
      </c>
      <c r="G646" s="197">
        <v>0</v>
      </c>
      <c r="H646" s="198">
        <v>0</v>
      </c>
    </row>
    <row r="647" spans="1:8" ht="18" hidden="1" customHeight="1" outlineLevel="1">
      <c r="A647" s="4" t="s">
        <v>215</v>
      </c>
      <c r="B647" s="195"/>
      <c r="C647" s="196">
        <v>1</v>
      </c>
      <c r="D647" s="196">
        <v>1</v>
      </c>
      <c r="E647" s="196">
        <v>0</v>
      </c>
      <c r="F647" s="197">
        <v>11328</v>
      </c>
      <c r="G647" s="197">
        <v>0</v>
      </c>
      <c r="H647" s="198">
        <v>0</v>
      </c>
    </row>
    <row r="648" spans="1:8" ht="18" hidden="1" customHeight="1" outlineLevel="1">
      <c r="A648" s="4" t="s">
        <v>216</v>
      </c>
      <c r="B648" s="195"/>
      <c r="C648" s="196">
        <v>0</v>
      </c>
      <c r="D648" s="196">
        <v>0</v>
      </c>
      <c r="E648" s="196">
        <v>0</v>
      </c>
      <c r="F648" s="197">
        <v>0</v>
      </c>
      <c r="G648" s="197">
        <v>0</v>
      </c>
      <c r="H648" s="198">
        <v>0</v>
      </c>
    </row>
    <row r="649" spans="1:8" ht="18" hidden="1" customHeight="1" outlineLevel="1">
      <c r="A649" s="4" t="s">
        <v>217</v>
      </c>
      <c r="B649" s="195"/>
      <c r="C649" s="196">
        <v>0</v>
      </c>
      <c r="D649" s="196">
        <v>0</v>
      </c>
      <c r="E649" s="196">
        <v>0</v>
      </c>
      <c r="F649" s="197">
        <v>0</v>
      </c>
      <c r="G649" s="197">
        <v>0</v>
      </c>
      <c r="H649" s="198">
        <v>0</v>
      </c>
    </row>
    <row r="650" spans="1:8" ht="18" hidden="1" customHeight="1" outlineLevel="1">
      <c r="A650" s="4" t="s">
        <v>218</v>
      </c>
      <c r="B650" s="195"/>
      <c r="C650" s="196">
        <v>0</v>
      </c>
      <c r="D650" s="196">
        <v>0</v>
      </c>
      <c r="E650" s="196">
        <v>0</v>
      </c>
      <c r="F650" s="197">
        <v>0</v>
      </c>
      <c r="G650" s="197">
        <v>0</v>
      </c>
      <c r="H650" s="198">
        <v>0</v>
      </c>
    </row>
    <row r="651" spans="1:8" ht="18" hidden="1" customHeight="1" outlineLevel="1">
      <c r="A651" s="4" t="s">
        <v>219</v>
      </c>
      <c r="B651" s="195"/>
      <c r="C651" s="196">
        <v>0</v>
      </c>
      <c r="D651" s="196">
        <v>0</v>
      </c>
      <c r="E651" s="196">
        <v>0</v>
      </c>
      <c r="F651" s="197">
        <v>0</v>
      </c>
      <c r="G651" s="197">
        <v>0</v>
      </c>
      <c r="H651" s="198">
        <v>0</v>
      </c>
    </row>
    <row r="652" spans="1:8" ht="18" hidden="1" customHeight="1" outlineLevel="1">
      <c r="A652" s="4" t="s">
        <v>220</v>
      </c>
      <c r="B652" s="195"/>
      <c r="C652" s="196">
        <v>0</v>
      </c>
      <c r="D652" s="196">
        <v>0</v>
      </c>
      <c r="E652" s="196">
        <v>0</v>
      </c>
      <c r="F652" s="197">
        <v>0</v>
      </c>
      <c r="G652" s="197">
        <v>0</v>
      </c>
      <c r="H652" s="198">
        <v>0</v>
      </c>
    </row>
    <row r="653" spans="1:8" ht="18" hidden="1" customHeight="1" outlineLevel="1">
      <c r="A653" s="4" t="s">
        <v>349</v>
      </c>
      <c r="B653" s="195"/>
      <c r="C653" s="196">
        <v>1</v>
      </c>
      <c r="D653" s="196">
        <v>0</v>
      </c>
      <c r="E653" s="196">
        <v>0</v>
      </c>
      <c r="F653" s="197">
        <v>2000</v>
      </c>
      <c r="G653" s="197">
        <v>0</v>
      </c>
      <c r="H653" s="198">
        <v>0</v>
      </c>
    </row>
    <row r="654" spans="1:8" ht="18" hidden="1" customHeight="1" outlineLevel="1">
      <c r="A654" s="4" t="s">
        <v>222</v>
      </c>
      <c r="B654" s="195"/>
      <c r="C654" s="196">
        <v>0</v>
      </c>
      <c r="D654" s="196">
        <v>0</v>
      </c>
      <c r="E654" s="196">
        <v>0</v>
      </c>
      <c r="F654" s="197">
        <v>0</v>
      </c>
      <c r="G654" s="197">
        <v>0</v>
      </c>
      <c r="H654" s="198">
        <v>0</v>
      </c>
    </row>
    <row r="655" spans="1:8" ht="18" hidden="1" customHeight="1" outlineLevel="1">
      <c r="A655" s="4" t="s">
        <v>223</v>
      </c>
      <c r="B655" s="195"/>
      <c r="C655" s="196">
        <v>0</v>
      </c>
      <c r="D655" s="196">
        <v>0</v>
      </c>
      <c r="E655" s="196">
        <v>0</v>
      </c>
      <c r="F655" s="197">
        <v>0</v>
      </c>
      <c r="G655" s="197">
        <v>0</v>
      </c>
      <c r="H655" s="198">
        <v>0</v>
      </c>
    </row>
    <row r="656" spans="1:8" ht="18" hidden="1" customHeight="1" outlineLevel="1">
      <c r="A656" s="4" t="s">
        <v>224</v>
      </c>
      <c r="B656" s="195"/>
      <c r="C656" s="196">
        <v>0</v>
      </c>
      <c r="D656" s="196">
        <v>0</v>
      </c>
      <c r="E656" s="196">
        <v>0</v>
      </c>
      <c r="F656" s="197">
        <v>0</v>
      </c>
      <c r="G656" s="197">
        <v>0</v>
      </c>
      <c r="H656" s="198">
        <v>0</v>
      </c>
    </row>
    <row r="657" spans="1:8" ht="18" hidden="1" customHeight="1" outlineLevel="1">
      <c r="A657" s="4" t="s">
        <v>225</v>
      </c>
      <c r="B657" s="195"/>
      <c r="C657" s="196">
        <v>0</v>
      </c>
      <c r="D657" s="196">
        <v>0</v>
      </c>
      <c r="E657" s="196">
        <v>0</v>
      </c>
      <c r="F657" s="197">
        <v>0</v>
      </c>
      <c r="G657" s="197">
        <v>0</v>
      </c>
      <c r="H657" s="198">
        <v>0</v>
      </c>
    </row>
    <row r="658" spans="1:8" ht="18" customHeight="1" collapsed="1">
      <c r="A658" s="4"/>
      <c r="B658" s="195" t="s">
        <v>376</v>
      </c>
      <c r="C658" s="199">
        <f t="shared" ref="C658:H658" si="26">SUM(C635:C657)</f>
        <v>5</v>
      </c>
      <c r="D658" s="199">
        <f t="shared" si="26"/>
        <v>3</v>
      </c>
      <c r="E658" s="199">
        <f t="shared" si="26"/>
        <v>0</v>
      </c>
      <c r="F658" s="200">
        <f t="shared" si="26"/>
        <v>21392.880000000001</v>
      </c>
      <c r="G658" s="200">
        <f t="shared" si="26"/>
        <v>145</v>
      </c>
      <c r="H658" s="201">
        <f t="shared" si="26"/>
        <v>0</v>
      </c>
    </row>
    <row r="659" spans="1:8" ht="18" hidden="1" customHeight="1" outlineLevel="1">
      <c r="A659" s="4" t="s">
        <v>272</v>
      </c>
      <c r="B659" s="195"/>
      <c r="C659" s="199">
        <v>0</v>
      </c>
      <c r="D659" s="199">
        <v>0</v>
      </c>
      <c r="E659" s="199">
        <v>0</v>
      </c>
      <c r="F659" s="200">
        <v>0</v>
      </c>
      <c r="G659" s="200">
        <v>0</v>
      </c>
      <c r="H659" s="201">
        <v>0</v>
      </c>
    </row>
    <row r="660" spans="1:8" ht="18" hidden="1" customHeight="1" outlineLevel="1">
      <c r="A660" s="4" t="s">
        <v>203</v>
      </c>
      <c r="B660" s="195"/>
      <c r="C660" s="199">
        <v>0</v>
      </c>
      <c r="D660" s="199">
        <v>0</v>
      </c>
      <c r="E660" s="199">
        <v>0</v>
      </c>
      <c r="F660" s="200">
        <v>0</v>
      </c>
      <c r="G660" s="200">
        <v>0</v>
      </c>
      <c r="H660" s="201">
        <v>0</v>
      </c>
    </row>
    <row r="661" spans="1:8" ht="18" hidden="1" customHeight="1" outlineLevel="1">
      <c r="A661" s="4" t="s">
        <v>204</v>
      </c>
      <c r="B661" s="195"/>
      <c r="C661" s="199">
        <v>0</v>
      </c>
      <c r="D661" s="199">
        <v>0</v>
      </c>
      <c r="E661" s="199">
        <v>0</v>
      </c>
      <c r="F661" s="200">
        <v>0</v>
      </c>
      <c r="G661" s="200">
        <v>0</v>
      </c>
      <c r="H661" s="201">
        <v>0</v>
      </c>
    </row>
    <row r="662" spans="1:8" ht="18" hidden="1" customHeight="1" outlineLevel="1">
      <c r="A662" s="4" t="s">
        <v>205</v>
      </c>
      <c r="B662" s="195"/>
      <c r="C662" s="199">
        <v>0</v>
      </c>
      <c r="D662" s="199">
        <v>0</v>
      </c>
      <c r="E662" s="199">
        <v>0</v>
      </c>
      <c r="F662" s="200">
        <v>0</v>
      </c>
      <c r="G662" s="200">
        <v>0</v>
      </c>
      <c r="H662" s="201">
        <v>0</v>
      </c>
    </row>
    <row r="663" spans="1:8" ht="18" hidden="1" customHeight="1" outlineLevel="1">
      <c r="A663" s="4" t="s">
        <v>206</v>
      </c>
      <c r="B663" s="195"/>
      <c r="C663" s="199">
        <v>0</v>
      </c>
      <c r="D663" s="199">
        <v>0</v>
      </c>
      <c r="E663" s="199">
        <v>0</v>
      </c>
      <c r="F663" s="200">
        <v>0</v>
      </c>
      <c r="G663" s="200">
        <v>0</v>
      </c>
      <c r="H663" s="201">
        <v>0</v>
      </c>
    </row>
    <row r="664" spans="1:8" ht="18" hidden="1" customHeight="1" outlineLevel="1">
      <c r="A664" s="4" t="s">
        <v>207</v>
      </c>
      <c r="B664" s="195"/>
      <c r="C664" s="199">
        <v>0</v>
      </c>
      <c r="D664" s="199">
        <v>0</v>
      </c>
      <c r="E664" s="199">
        <v>0</v>
      </c>
      <c r="F664" s="200">
        <v>0</v>
      </c>
      <c r="G664" s="200">
        <v>0</v>
      </c>
      <c r="H664" s="201">
        <v>0</v>
      </c>
    </row>
    <row r="665" spans="1:8" ht="18" hidden="1" customHeight="1" outlineLevel="1">
      <c r="A665" s="4" t="s">
        <v>208</v>
      </c>
      <c r="B665" s="195"/>
      <c r="C665" s="199">
        <v>0</v>
      </c>
      <c r="D665" s="199">
        <v>0</v>
      </c>
      <c r="E665" s="199">
        <v>0</v>
      </c>
      <c r="F665" s="200">
        <v>0</v>
      </c>
      <c r="G665" s="200">
        <v>0</v>
      </c>
      <c r="H665" s="201">
        <v>0</v>
      </c>
    </row>
    <row r="666" spans="1:8" ht="18" hidden="1" customHeight="1" outlineLevel="1">
      <c r="A666" s="4" t="s">
        <v>209</v>
      </c>
      <c r="B666" s="195"/>
      <c r="C666" s="199">
        <v>0</v>
      </c>
      <c r="D666" s="199">
        <v>0</v>
      </c>
      <c r="E666" s="199">
        <v>0</v>
      </c>
      <c r="F666" s="200">
        <v>0</v>
      </c>
      <c r="G666" s="200">
        <v>0</v>
      </c>
      <c r="H666" s="201">
        <v>0</v>
      </c>
    </row>
    <row r="667" spans="1:8" ht="18" hidden="1" customHeight="1" outlineLevel="1">
      <c r="A667" s="4" t="s">
        <v>211</v>
      </c>
      <c r="B667" s="195"/>
      <c r="C667" s="199">
        <v>0</v>
      </c>
      <c r="D667" s="199">
        <v>0</v>
      </c>
      <c r="E667" s="199">
        <v>0</v>
      </c>
      <c r="F667" s="200">
        <v>0</v>
      </c>
      <c r="G667" s="200">
        <v>0</v>
      </c>
      <c r="H667" s="201">
        <v>0</v>
      </c>
    </row>
    <row r="668" spans="1:8" ht="18" hidden="1" customHeight="1" outlineLevel="1">
      <c r="A668" s="4" t="s">
        <v>212</v>
      </c>
      <c r="B668" s="195"/>
      <c r="C668" s="199">
        <v>0</v>
      </c>
      <c r="D668" s="199">
        <v>0</v>
      </c>
      <c r="E668" s="199">
        <v>0</v>
      </c>
      <c r="F668" s="200">
        <v>0</v>
      </c>
      <c r="G668" s="200">
        <v>0</v>
      </c>
      <c r="H668" s="201">
        <v>0</v>
      </c>
    </row>
    <row r="669" spans="1:8" ht="18" hidden="1" customHeight="1" outlineLevel="1">
      <c r="A669" s="4" t="s">
        <v>213</v>
      </c>
      <c r="B669" s="195"/>
      <c r="C669" s="199">
        <v>0</v>
      </c>
      <c r="D669" s="199">
        <v>0</v>
      </c>
      <c r="E669" s="199">
        <v>0</v>
      </c>
      <c r="F669" s="200">
        <v>0</v>
      </c>
      <c r="G669" s="200">
        <v>0</v>
      </c>
      <c r="H669" s="201">
        <v>0</v>
      </c>
    </row>
    <row r="670" spans="1:8" ht="18" hidden="1" customHeight="1" outlineLevel="1">
      <c r="A670" s="4" t="s">
        <v>214</v>
      </c>
      <c r="B670" s="195"/>
      <c r="C670" s="199">
        <v>0</v>
      </c>
      <c r="D670" s="199">
        <v>0</v>
      </c>
      <c r="E670" s="199">
        <v>0</v>
      </c>
      <c r="F670" s="200">
        <v>0</v>
      </c>
      <c r="G670" s="200">
        <v>0</v>
      </c>
      <c r="H670" s="201">
        <v>0</v>
      </c>
    </row>
    <row r="671" spans="1:8" ht="18" hidden="1" customHeight="1" outlineLevel="1">
      <c r="A671" s="4" t="s">
        <v>215</v>
      </c>
      <c r="B671" s="195"/>
      <c r="C671" s="199">
        <v>0</v>
      </c>
      <c r="D671" s="199">
        <v>0</v>
      </c>
      <c r="E671" s="199">
        <v>0</v>
      </c>
      <c r="F671" s="200">
        <v>0</v>
      </c>
      <c r="G671" s="200">
        <v>0</v>
      </c>
      <c r="H671" s="201">
        <v>0</v>
      </c>
    </row>
    <row r="672" spans="1:8" ht="18" hidden="1" customHeight="1" outlineLevel="1">
      <c r="A672" s="4" t="s">
        <v>216</v>
      </c>
      <c r="B672" s="195"/>
      <c r="C672" s="199">
        <v>0</v>
      </c>
      <c r="D672" s="199">
        <v>0</v>
      </c>
      <c r="E672" s="199">
        <v>0</v>
      </c>
      <c r="F672" s="200">
        <v>0</v>
      </c>
      <c r="G672" s="200">
        <v>0</v>
      </c>
      <c r="H672" s="201">
        <v>0</v>
      </c>
    </row>
    <row r="673" spans="1:8" ht="18" hidden="1" customHeight="1" outlineLevel="1">
      <c r="A673" s="4" t="s">
        <v>217</v>
      </c>
      <c r="B673" s="195"/>
      <c r="C673" s="199">
        <v>0</v>
      </c>
      <c r="D673" s="199">
        <v>0</v>
      </c>
      <c r="E673" s="199">
        <v>0</v>
      </c>
      <c r="F673" s="200">
        <v>0</v>
      </c>
      <c r="G673" s="200">
        <v>0</v>
      </c>
      <c r="H673" s="201">
        <v>0</v>
      </c>
    </row>
    <row r="674" spans="1:8" ht="18" hidden="1" customHeight="1" outlineLevel="1">
      <c r="A674" s="4" t="s">
        <v>218</v>
      </c>
      <c r="B674" s="195"/>
      <c r="C674" s="199">
        <v>0</v>
      </c>
      <c r="D674" s="199">
        <v>0</v>
      </c>
      <c r="E674" s="199">
        <v>0</v>
      </c>
      <c r="F674" s="200">
        <v>0</v>
      </c>
      <c r="G674" s="200">
        <v>0</v>
      </c>
      <c r="H674" s="201">
        <v>0</v>
      </c>
    </row>
    <row r="675" spans="1:8" ht="18" hidden="1" customHeight="1" outlineLevel="1">
      <c r="A675" s="4" t="s">
        <v>219</v>
      </c>
      <c r="B675" s="195"/>
      <c r="C675" s="199">
        <v>0</v>
      </c>
      <c r="D675" s="199">
        <v>0</v>
      </c>
      <c r="E675" s="199">
        <v>0</v>
      </c>
      <c r="F675" s="200">
        <v>0</v>
      </c>
      <c r="G675" s="200">
        <v>0</v>
      </c>
      <c r="H675" s="201">
        <v>0</v>
      </c>
    </row>
    <row r="676" spans="1:8" ht="18" hidden="1" customHeight="1" outlineLevel="1">
      <c r="A676" s="4" t="s">
        <v>220</v>
      </c>
      <c r="B676" s="195"/>
      <c r="C676" s="199">
        <v>0</v>
      </c>
      <c r="D676" s="199">
        <v>0</v>
      </c>
      <c r="E676" s="199">
        <v>0</v>
      </c>
      <c r="F676" s="200">
        <v>0</v>
      </c>
      <c r="G676" s="200">
        <v>0</v>
      </c>
      <c r="H676" s="201">
        <v>0</v>
      </c>
    </row>
    <row r="677" spans="1:8" ht="18" hidden="1" customHeight="1" outlineLevel="1">
      <c r="A677" s="4" t="s">
        <v>349</v>
      </c>
      <c r="B677" s="195"/>
      <c r="C677" s="199">
        <v>0</v>
      </c>
      <c r="D677" s="199">
        <v>0</v>
      </c>
      <c r="E677" s="199">
        <v>0</v>
      </c>
      <c r="F677" s="200">
        <v>0</v>
      </c>
      <c r="G677" s="200">
        <v>0</v>
      </c>
      <c r="H677" s="201">
        <v>0</v>
      </c>
    </row>
    <row r="678" spans="1:8" ht="18" hidden="1" customHeight="1" outlineLevel="1">
      <c r="A678" s="4" t="s">
        <v>222</v>
      </c>
      <c r="B678" s="195"/>
      <c r="C678" s="199">
        <v>0</v>
      </c>
      <c r="D678" s="199">
        <v>0</v>
      </c>
      <c r="E678" s="199">
        <v>0</v>
      </c>
      <c r="F678" s="200">
        <v>0</v>
      </c>
      <c r="G678" s="200">
        <v>0</v>
      </c>
      <c r="H678" s="201">
        <v>0</v>
      </c>
    </row>
    <row r="679" spans="1:8" ht="18" hidden="1" customHeight="1" outlineLevel="1">
      <c r="A679" s="4" t="s">
        <v>223</v>
      </c>
      <c r="B679" s="195"/>
      <c r="C679" s="199">
        <v>0</v>
      </c>
      <c r="D679" s="199">
        <v>0</v>
      </c>
      <c r="E679" s="199">
        <v>0</v>
      </c>
      <c r="F679" s="200">
        <v>0</v>
      </c>
      <c r="G679" s="200">
        <v>0</v>
      </c>
      <c r="H679" s="201">
        <v>0</v>
      </c>
    </row>
    <row r="680" spans="1:8" ht="18" hidden="1" customHeight="1" outlineLevel="1">
      <c r="A680" s="4" t="s">
        <v>224</v>
      </c>
      <c r="B680" s="195"/>
      <c r="C680" s="199">
        <v>0</v>
      </c>
      <c r="D680" s="199">
        <v>0</v>
      </c>
      <c r="E680" s="199">
        <v>0</v>
      </c>
      <c r="F680" s="200">
        <v>0</v>
      </c>
      <c r="G680" s="200">
        <v>0</v>
      </c>
      <c r="H680" s="201">
        <v>0</v>
      </c>
    </row>
    <row r="681" spans="1:8" ht="18" hidden="1" customHeight="1" outlineLevel="1">
      <c r="A681" s="4" t="s">
        <v>225</v>
      </c>
      <c r="B681" s="195"/>
      <c r="C681" s="199">
        <v>0</v>
      </c>
      <c r="D681" s="199">
        <v>0</v>
      </c>
      <c r="E681" s="199">
        <v>0</v>
      </c>
      <c r="F681" s="200">
        <v>0</v>
      </c>
      <c r="G681" s="200">
        <v>0</v>
      </c>
      <c r="H681" s="201">
        <v>0</v>
      </c>
    </row>
    <row r="682" spans="1:8" ht="18" customHeight="1" collapsed="1">
      <c r="A682" s="4"/>
      <c r="B682" s="195" t="s">
        <v>377</v>
      </c>
      <c r="C682" s="199">
        <f t="shared" ref="C682:H682" si="27">SUM(C659:C681)</f>
        <v>0</v>
      </c>
      <c r="D682" s="199">
        <f t="shared" si="27"/>
        <v>0</v>
      </c>
      <c r="E682" s="199">
        <f t="shared" si="27"/>
        <v>0</v>
      </c>
      <c r="F682" s="200">
        <f t="shared" si="27"/>
        <v>0</v>
      </c>
      <c r="G682" s="200">
        <f t="shared" si="27"/>
        <v>0</v>
      </c>
      <c r="H682" s="201">
        <f t="shared" si="27"/>
        <v>0</v>
      </c>
    </row>
    <row r="683" spans="1:8" ht="18" hidden="1" customHeight="1" outlineLevel="1">
      <c r="A683" s="4" t="s">
        <v>272</v>
      </c>
      <c r="B683" s="195"/>
      <c r="C683" s="199">
        <v>0</v>
      </c>
      <c r="D683" s="199">
        <v>0</v>
      </c>
      <c r="E683" s="199">
        <v>0</v>
      </c>
      <c r="F683" s="200">
        <v>0</v>
      </c>
      <c r="G683" s="200">
        <v>0</v>
      </c>
      <c r="H683" s="201">
        <v>0</v>
      </c>
    </row>
    <row r="684" spans="1:8" ht="18" hidden="1" customHeight="1" outlineLevel="1">
      <c r="A684" s="4" t="s">
        <v>203</v>
      </c>
      <c r="B684" s="195"/>
      <c r="C684" s="199">
        <v>0</v>
      </c>
      <c r="D684" s="199">
        <v>0</v>
      </c>
      <c r="E684" s="199">
        <v>0</v>
      </c>
      <c r="F684" s="200">
        <v>0</v>
      </c>
      <c r="G684" s="200">
        <v>0</v>
      </c>
      <c r="H684" s="201">
        <v>0</v>
      </c>
    </row>
    <row r="685" spans="1:8" ht="18" hidden="1" customHeight="1" outlineLevel="1">
      <c r="A685" s="4" t="s">
        <v>204</v>
      </c>
      <c r="B685" s="195"/>
      <c r="C685" s="199">
        <v>0</v>
      </c>
      <c r="D685" s="199">
        <v>0</v>
      </c>
      <c r="E685" s="199">
        <v>0</v>
      </c>
      <c r="F685" s="200">
        <v>0</v>
      </c>
      <c r="G685" s="200">
        <v>0</v>
      </c>
      <c r="H685" s="201">
        <v>0</v>
      </c>
    </row>
    <row r="686" spans="1:8" ht="18" hidden="1" customHeight="1" outlineLevel="1">
      <c r="A686" s="4" t="s">
        <v>205</v>
      </c>
      <c r="B686" s="195"/>
      <c r="C686" s="199">
        <v>0</v>
      </c>
      <c r="D686" s="199">
        <v>0</v>
      </c>
      <c r="E686" s="199">
        <v>0</v>
      </c>
      <c r="F686" s="200">
        <v>0</v>
      </c>
      <c r="G686" s="200">
        <v>0</v>
      </c>
      <c r="H686" s="201">
        <v>0</v>
      </c>
    </row>
    <row r="687" spans="1:8" ht="18" hidden="1" customHeight="1" outlineLevel="1">
      <c r="A687" s="4" t="s">
        <v>206</v>
      </c>
      <c r="B687" s="195"/>
      <c r="C687" s="199">
        <v>0</v>
      </c>
      <c r="D687" s="199">
        <v>0</v>
      </c>
      <c r="E687" s="199">
        <v>0</v>
      </c>
      <c r="F687" s="200">
        <v>0</v>
      </c>
      <c r="G687" s="200">
        <v>0</v>
      </c>
      <c r="H687" s="201">
        <v>0</v>
      </c>
    </row>
    <row r="688" spans="1:8" ht="18" hidden="1" customHeight="1" outlineLevel="1">
      <c r="A688" s="4" t="s">
        <v>207</v>
      </c>
      <c r="B688" s="195"/>
      <c r="C688" s="199">
        <v>0</v>
      </c>
      <c r="D688" s="199">
        <v>0</v>
      </c>
      <c r="E688" s="199">
        <v>0</v>
      </c>
      <c r="F688" s="200">
        <v>0</v>
      </c>
      <c r="G688" s="200">
        <v>0</v>
      </c>
      <c r="H688" s="201">
        <v>0</v>
      </c>
    </row>
    <row r="689" spans="1:8" ht="18" hidden="1" customHeight="1" outlineLevel="1">
      <c r="A689" s="4" t="s">
        <v>208</v>
      </c>
      <c r="B689" s="195"/>
      <c r="C689" s="199">
        <v>0</v>
      </c>
      <c r="D689" s="199">
        <v>0</v>
      </c>
      <c r="E689" s="199">
        <v>0</v>
      </c>
      <c r="F689" s="200">
        <v>0</v>
      </c>
      <c r="G689" s="200">
        <v>0</v>
      </c>
      <c r="H689" s="201">
        <v>0</v>
      </c>
    </row>
    <row r="690" spans="1:8" ht="18" hidden="1" customHeight="1" outlineLevel="1">
      <c r="A690" s="4" t="s">
        <v>209</v>
      </c>
      <c r="B690" s="195"/>
      <c r="C690" s="199">
        <v>0</v>
      </c>
      <c r="D690" s="199">
        <v>0</v>
      </c>
      <c r="E690" s="199">
        <v>0</v>
      </c>
      <c r="F690" s="200">
        <v>0</v>
      </c>
      <c r="G690" s="200">
        <v>0</v>
      </c>
      <c r="H690" s="201">
        <v>0</v>
      </c>
    </row>
    <row r="691" spans="1:8" ht="18" hidden="1" customHeight="1" outlineLevel="1">
      <c r="A691" s="4" t="s">
        <v>211</v>
      </c>
      <c r="B691" s="195"/>
      <c r="C691" s="199">
        <v>0</v>
      </c>
      <c r="D691" s="199">
        <v>0</v>
      </c>
      <c r="E691" s="199">
        <v>0</v>
      </c>
      <c r="F691" s="200">
        <v>0</v>
      </c>
      <c r="G691" s="200">
        <v>0</v>
      </c>
      <c r="H691" s="201">
        <v>0</v>
      </c>
    </row>
    <row r="692" spans="1:8" ht="18" hidden="1" customHeight="1" outlineLevel="1">
      <c r="A692" s="4" t="s">
        <v>212</v>
      </c>
      <c r="B692" s="195"/>
      <c r="C692" s="199">
        <v>0</v>
      </c>
      <c r="D692" s="199">
        <v>0</v>
      </c>
      <c r="E692" s="199">
        <v>0</v>
      </c>
      <c r="F692" s="200">
        <v>0</v>
      </c>
      <c r="G692" s="200">
        <v>0</v>
      </c>
      <c r="H692" s="201">
        <v>0</v>
      </c>
    </row>
    <row r="693" spans="1:8" ht="18" hidden="1" customHeight="1" outlineLevel="1">
      <c r="A693" s="4" t="s">
        <v>213</v>
      </c>
      <c r="B693" s="195"/>
      <c r="C693" s="199">
        <v>0</v>
      </c>
      <c r="D693" s="199">
        <v>0</v>
      </c>
      <c r="E693" s="199">
        <v>0</v>
      </c>
      <c r="F693" s="200">
        <v>0</v>
      </c>
      <c r="G693" s="200">
        <v>0</v>
      </c>
      <c r="H693" s="201">
        <v>0</v>
      </c>
    </row>
    <row r="694" spans="1:8" ht="18" hidden="1" customHeight="1" outlineLevel="1">
      <c r="A694" s="4" t="s">
        <v>214</v>
      </c>
      <c r="B694" s="195"/>
      <c r="C694" s="199">
        <v>0</v>
      </c>
      <c r="D694" s="199">
        <v>0</v>
      </c>
      <c r="E694" s="199">
        <v>0</v>
      </c>
      <c r="F694" s="200">
        <v>0</v>
      </c>
      <c r="G694" s="200">
        <v>0</v>
      </c>
      <c r="H694" s="201">
        <v>0</v>
      </c>
    </row>
    <row r="695" spans="1:8" ht="18" hidden="1" customHeight="1" outlineLevel="1">
      <c r="A695" s="4" t="s">
        <v>215</v>
      </c>
      <c r="B695" s="195"/>
      <c r="C695" s="199">
        <v>0</v>
      </c>
      <c r="D695" s="199">
        <v>0</v>
      </c>
      <c r="E695" s="199">
        <v>0</v>
      </c>
      <c r="F695" s="200">
        <v>0</v>
      </c>
      <c r="G695" s="200">
        <v>0</v>
      </c>
      <c r="H695" s="201">
        <v>0</v>
      </c>
    </row>
    <row r="696" spans="1:8" ht="18" hidden="1" customHeight="1" outlineLevel="1">
      <c r="A696" s="4" t="s">
        <v>216</v>
      </c>
      <c r="B696" s="195"/>
      <c r="C696" s="199">
        <v>0</v>
      </c>
      <c r="D696" s="199">
        <v>0</v>
      </c>
      <c r="E696" s="199">
        <v>0</v>
      </c>
      <c r="F696" s="200">
        <v>0</v>
      </c>
      <c r="G696" s="200">
        <v>0</v>
      </c>
      <c r="H696" s="201">
        <v>0</v>
      </c>
    </row>
    <row r="697" spans="1:8" ht="18" hidden="1" customHeight="1" outlineLevel="1">
      <c r="A697" s="4" t="s">
        <v>217</v>
      </c>
      <c r="B697" s="195"/>
      <c r="C697" s="199">
        <v>0</v>
      </c>
      <c r="D697" s="199">
        <v>0</v>
      </c>
      <c r="E697" s="199">
        <v>0</v>
      </c>
      <c r="F697" s="200">
        <v>0</v>
      </c>
      <c r="G697" s="200">
        <v>0</v>
      </c>
      <c r="H697" s="201">
        <v>0</v>
      </c>
    </row>
    <row r="698" spans="1:8" ht="18" hidden="1" customHeight="1" outlineLevel="1">
      <c r="A698" s="4" t="s">
        <v>218</v>
      </c>
      <c r="B698" s="195"/>
      <c r="C698" s="199">
        <v>0</v>
      </c>
      <c r="D698" s="199">
        <v>0</v>
      </c>
      <c r="E698" s="199">
        <v>0</v>
      </c>
      <c r="F698" s="200">
        <v>0</v>
      </c>
      <c r="G698" s="200">
        <v>0</v>
      </c>
      <c r="H698" s="201">
        <v>0</v>
      </c>
    </row>
    <row r="699" spans="1:8" ht="18" hidden="1" customHeight="1" outlineLevel="1">
      <c r="A699" s="4" t="s">
        <v>219</v>
      </c>
      <c r="B699" s="195"/>
      <c r="C699" s="199">
        <v>0</v>
      </c>
      <c r="D699" s="199">
        <v>0</v>
      </c>
      <c r="E699" s="199">
        <v>0</v>
      </c>
      <c r="F699" s="200">
        <v>0</v>
      </c>
      <c r="G699" s="200">
        <v>0</v>
      </c>
      <c r="H699" s="201">
        <v>0</v>
      </c>
    </row>
    <row r="700" spans="1:8" ht="18" hidden="1" customHeight="1" outlineLevel="1">
      <c r="A700" s="4" t="s">
        <v>220</v>
      </c>
      <c r="B700" s="195"/>
      <c r="C700" s="199">
        <v>0</v>
      </c>
      <c r="D700" s="199">
        <v>0</v>
      </c>
      <c r="E700" s="199">
        <v>0</v>
      </c>
      <c r="F700" s="200">
        <v>0</v>
      </c>
      <c r="G700" s="200">
        <v>0</v>
      </c>
      <c r="H700" s="201">
        <v>0</v>
      </c>
    </row>
    <row r="701" spans="1:8" ht="18" hidden="1" customHeight="1" outlineLevel="1">
      <c r="A701" s="4" t="s">
        <v>349</v>
      </c>
      <c r="B701" s="195"/>
      <c r="C701" s="199">
        <v>0</v>
      </c>
      <c r="D701" s="199">
        <v>0</v>
      </c>
      <c r="E701" s="199">
        <v>0</v>
      </c>
      <c r="F701" s="200">
        <v>0</v>
      </c>
      <c r="G701" s="200">
        <v>0</v>
      </c>
      <c r="H701" s="201">
        <v>0</v>
      </c>
    </row>
    <row r="702" spans="1:8" ht="18" hidden="1" customHeight="1" outlineLevel="1">
      <c r="A702" s="4" t="s">
        <v>222</v>
      </c>
      <c r="B702" s="195"/>
      <c r="C702" s="199">
        <v>0</v>
      </c>
      <c r="D702" s="199">
        <v>0</v>
      </c>
      <c r="E702" s="199">
        <v>0</v>
      </c>
      <c r="F702" s="200">
        <v>0</v>
      </c>
      <c r="G702" s="200">
        <v>0</v>
      </c>
      <c r="H702" s="201">
        <v>0</v>
      </c>
    </row>
    <row r="703" spans="1:8" ht="18" hidden="1" customHeight="1" outlineLevel="1">
      <c r="A703" s="4" t="s">
        <v>223</v>
      </c>
      <c r="B703" s="195"/>
      <c r="C703" s="199">
        <v>0</v>
      </c>
      <c r="D703" s="199">
        <v>0</v>
      </c>
      <c r="E703" s="199">
        <v>0</v>
      </c>
      <c r="F703" s="200">
        <v>0</v>
      </c>
      <c r="G703" s="200">
        <v>0</v>
      </c>
      <c r="H703" s="201">
        <v>0</v>
      </c>
    </row>
    <row r="704" spans="1:8" ht="18" hidden="1" customHeight="1" outlineLevel="1">
      <c r="A704" s="4" t="s">
        <v>224</v>
      </c>
      <c r="B704" s="195"/>
      <c r="C704" s="199">
        <v>0</v>
      </c>
      <c r="D704" s="199">
        <v>0</v>
      </c>
      <c r="E704" s="199">
        <v>0</v>
      </c>
      <c r="F704" s="200">
        <v>0</v>
      </c>
      <c r="G704" s="200">
        <v>0</v>
      </c>
      <c r="H704" s="201">
        <v>0</v>
      </c>
    </row>
    <row r="705" spans="1:8" ht="18" hidden="1" customHeight="1" outlineLevel="1">
      <c r="A705" s="4" t="s">
        <v>225</v>
      </c>
      <c r="B705" s="195"/>
      <c r="C705" s="199">
        <v>0</v>
      </c>
      <c r="D705" s="199">
        <v>0</v>
      </c>
      <c r="E705" s="199">
        <v>0</v>
      </c>
      <c r="F705" s="200">
        <v>0</v>
      </c>
      <c r="G705" s="200">
        <v>0</v>
      </c>
      <c r="H705" s="201">
        <v>0</v>
      </c>
    </row>
    <row r="706" spans="1:8" ht="18" customHeight="1" collapsed="1">
      <c r="A706" s="4"/>
      <c r="B706" s="195" t="s">
        <v>378</v>
      </c>
      <c r="C706" s="199">
        <f t="shared" ref="C706:H706" si="28">SUM(C683:C705)</f>
        <v>0</v>
      </c>
      <c r="D706" s="199">
        <f t="shared" si="28"/>
        <v>0</v>
      </c>
      <c r="E706" s="199">
        <f t="shared" si="28"/>
        <v>0</v>
      </c>
      <c r="F706" s="200">
        <f t="shared" si="28"/>
        <v>0</v>
      </c>
      <c r="G706" s="200">
        <f t="shared" si="28"/>
        <v>0</v>
      </c>
      <c r="H706" s="201">
        <f t="shared" si="28"/>
        <v>0</v>
      </c>
    </row>
    <row r="707" spans="1:8" ht="18" hidden="1" customHeight="1" outlineLevel="1">
      <c r="A707" s="4" t="s">
        <v>272</v>
      </c>
      <c r="B707" s="195"/>
      <c r="C707" s="196">
        <v>0</v>
      </c>
      <c r="D707" s="196">
        <v>0</v>
      </c>
      <c r="E707" s="196">
        <v>0</v>
      </c>
      <c r="F707" s="197">
        <v>0</v>
      </c>
      <c r="G707" s="197">
        <v>0</v>
      </c>
      <c r="H707" s="198">
        <v>0</v>
      </c>
    </row>
    <row r="708" spans="1:8" ht="18" hidden="1" customHeight="1" outlineLevel="1">
      <c r="A708" s="4" t="s">
        <v>203</v>
      </c>
      <c r="B708" s="195"/>
      <c r="C708" s="196">
        <v>3</v>
      </c>
      <c r="D708" s="196">
        <v>2</v>
      </c>
      <c r="E708" s="196">
        <v>0</v>
      </c>
      <c r="F708" s="197">
        <v>48801.4</v>
      </c>
      <c r="G708" s="197">
        <v>999</v>
      </c>
      <c r="H708" s="198">
        <v>0</v>
      </c>
    </row>
    <row r="709" spans="1:8" ht="18" hidden="1" customHeight="1" outlineLevel="1">
      <c r="A709" s="4" t="s">
        <v>204</v>
      </c>
      <c r="B709" s="195"/>
      <c r="C709" s="196">
        <v>0</v>
      </c>
      <c r="D709" s="196">
        <v>0</v>
      </c>
      <c r="E709" s="196">
        <v>0</v>
      </c>
      <c r="F709" s="197">
        <v>0</v>
      </c>
      <c r="G709" s="197">
        <v>0</v>
      </c>
      <c r="H709" s="198">
        <v>0</v>
      </c>
    </row>
    <row r="710" spans="1:8" ht="18" hidden="1" customHeight="1" outlineLevel="1">
      <c r="A710" s="4" t="s">
        <v>205</v>
      </c>
      <c r="B710" s="195"/>
      <c r="C710" s="196">
        <v>0</v>
      </c>
      <c r="D710" s="196">
        <v>0</v>
      </c>
      <c r="E710" s="196">
        <v>0</v>
      </c>
      <c r="F710" s="197">
        <v>0</v>
      </c>
      <c r="G710" s="197">
        <v>0</v>
      </c>
      <c r="H710" s="198">
        <v>0</v>
      </c>
    </row>
    <row r="711" spans="1:8" ht="18" hidden="1" customHeight="1" outlineLevel="1">
      <c r="A711" s="4" t="s">
        <v>206</v>
      </c>
      <c r="B711" s="195"/>
      <c r="C711" s="196">
        <v>0</v>
      </c>
      <c r="D711" s="196">
        <v>0</v>
      </c>
      <c r="E711" s="196">
        <v>0</v>
      </c>
      <c r="F711" s="197">
        <v>0</v>
      </c>
      <c r="G711" s="197">
        <v>0</v>
      </c>
      <c r="H711" s="198">
        <v>0</v>
      </c>
    </row>
    <row r="712" spans="1:8" ht="18" hidden="1" customHeight="1" outlineLevel="1">
      <c r="A712" s="4" t="s">
        <v>207</v>
      </c>
      <c r="B712" s="195"/>
      <c r="C712" s="196">
        <v>0</v>
      </c>
      <c r="D712" s="196">
        <v>0</v>
      </c>
      <c r="E712" s="196">
        <v>0</v>
      </c>
      <c r="F712" s="197">
        <v>0</v>
      </c>
      <c r="G712" s="197">
        <v>0</v>
      </c>
      <c r="H712" s="198">
        <v>0</v>
      </c>
    </row>
    <row r="713" spans="1:8" ht="18" hidden="1" customHeight="1" outlineLevel="1">
      <c r="A713" s="4" t="s">
        <v>208</v>
      </c>
      <c r="B713" s="195"/>
      <c r="C713" s="196">
        <v>0</v>
      </c>
      <c r="D713" s="196">
        <v>1</v>
      </c>
      <c r="E713" s="196">
        <v>0</v>
      </c>
      <c r="F713" s="197">
        <v>0</v>
      </c>
      <c r="G713" s="197">
        <v>0</v>
      </c>
      <c r="H713" s="198">
        <v>0</v>
      </c>
    </row>
    <row r="714" spans="1:8" ht="18" hidden="1" customHeight="1" outlineLevel="1">
      <c r="A714" s="4" t="s">
        <v>209</v>
      </c>
      <c r="B714" s="195"/>
      <c r="C714" s="196">
        <v>0</v>
      </c>
      <c r="D714" s="196">
        <v>0</v>
      </c>
      <c r="E714" s="196">
        <v>0</v>
      </c>
      <c r="F714" s="197">
        <v>0</v>
      </c>
      <c r="G714" s="197">
        <v>0</v>
      </c>
      <c r="H714" s="198">
        <v>0</v>
      </c>
    </row>
    <row r="715" spans="1:8" ht="18" hidden="1" customHeight="1" outlineLevel="1">
      <c r="A715" s="4" t="s">
        <v>211</v>
      </c>
      <c r="B715" s="195"/>
      <c r="C715" s="196">
        <v>1</v>
      </c>
      <c r="D715" s="196">
        <v>2</v>
      </c>
      <c r="E715" s="196">
        <v>0</v>
      </c>
      <c r="F715" s="197">
        <v>0</v>
      </c>
      <c r="G715" s="197">
        <v>12911</v>
      </c>
      <c r="H715" s="198">
        <v>0</v>
      </c>
    </row>
    <row r="716" spans="1:8" ht="18" hidden="1" customHeight="1" outlineLevel="1">
      <c r="A716" s="4" t="s">
        <v>212</v>
      </c>
      <c r="B716" s="195"/>
      <c r="C716" s="196">
        <v>25</v>
      </c>
      <c r="D716" s="196">
        <v>1</v>
      </c>
      <c r="E716" s="196">
        <v>17</v>
      </c>
      <c r="F716" s="197">
        <v>5000</v>
      </c>
      <c r="G716" s="197">
        <v>17997.98</v>
      </c>
      <c r="H716" s="198">
        <v>0</v>
      </c>
    </row>
    <row r="717" spans="1:8" ht="18" hidden="1" customHeight="1" outlineLevel="1">
      <c r="A717" s="4" t="s">
        <v>213</v>
      </c>
      <c r="B717" s="195"/>
      <c r="C717" s="196">
        <v>205</v>
      </c>
      <c r="D717" s="196">
        <v>7</v>
      </c>
      <c r="E717" s="196">
        <v>148</v>
      </c>
      <c r="F717" s="197">
        <v>168759</v>
      </c>
      <c r="G717" s="197">
        <v>72888</v>
      </c>
      <c r="H717" s="198">
        <v>0</v>
      </c>
    </row>
    <row r="718" spans="1:8" ht="18" hidden="1" customHeight="1" outlineLevel="1">
      <c r="A718" s="4" t="s">
        <v>214</v>
      </c>
      <c r="B718" s="195"/>
      <c r="C718" s="196">
        <v>2</v>
      </c>
      <c r="D718" s="196">
        <v>1</v>
      </c>
      <c r="E718" s="196">
        <v>0</v>
      </c>
      <c r="F718" s="197">
        <v>49864</v>
      </c>
      <c r="G718" s="197">
        <v>34164</v>
      </c>
      <c r="H718" s="198">
        <v>0</v>
      </c>
    </row>
    <row r="719" spans="1:8" ht="18" hidden="1" customHeight="1" outlineLevel="1">
      <c r="A719" s="4" t="s">
        <v>215</v>
      </c>
      <c r="B719" s="195"/>
      <c r="C719" s="196">
        <v>0</v>
      </c>
      <c r="D719" s="196">
        <v>0</v>
      </c>
      <c r="E719" s="196">
        <v>0</v>
      </c>
      <c r="F719" s="197">
        <v>0</v>
      </c>
      <c r="G719" s="197">
        <v>0</v>
      </c>
      <c r="H719" s="198">
        <v>0</v>
      </c>
    </row>
    <row r="720" spans="1:8" ht="18" hidden="1" customHeight="1" outlineLevel="1">
      <c r="A720" s="4" t="s">
        <v>216</v>
      </c>
      <c r="B720" s="195"/>
      <c r="C720" s="196">
        <v>0</v>
      </c>
      <c r="D720" s="196">
        <v>0</v>
      </c>
      <c r="E720" s="196">
        <v>0</v>
      </c>
      <c r="F720" s="197">
        <v>0</v>
      </c>
      <c r="G720" s="197">
        <v>0</v>
      </c>
      <c r="H720" s="198">
        <v>0</v>
      </c>
    </row>
    <row r="721" spans="1:8" ht="18" hidden="1" customHeight="1" outlineLevel="1">
      <c r="A721" s="4" t="s">
        <v>217</v>
      </c>
      <c r="B721" s="195"/>
      <c r="C721" s="196">
        <v>0</v>
      </c>
      <c r="D721" s="196">
        <v>0</v>
      </c>
      <c r="E721" s="196">
        <v>0</v>
      </c>
      <c r="F721" s="197">
        <v>0</v>
      </c>
      <c r="G721" s="197">
        <v>0</v>
      </c>
      <c r="H721" s="198">
        <v>0</v>
      </c>
    </row>
    <row r="722" spans="1:8" ht="18" hidden="1" customHeight="1" outlineLevel="1">
      <c r="A722" s="4" t="s">
        <v>218</v>
      </c>
      <c r="B722" s="195"/>
      <c r="C722" s="196">
        <v>0</v>
      </c>
      <c r="D722" s="196">
        <v>0</v>
      </c>
      <c r="E722" s="196">
        <v>0</v>
      </c>
      <c r="F722" s="197">
        <v>0</v>
      </c>
      <c r="G722" s="197">
        <v>0</v>
      </c>
      <c r="H722" s="198">
        <v>0</v>
      </c>
    </row>
    <row r="723" spans="1:8" ht="18" hidden="1" customHeight="1" outlineLevel="1">
      <c r="A723" s="4" t="s">
        <v>219</v>
      </c>
      <c r="B723" s="195"/>
      <c r="C723" s="196">
        <v>0</v>
      </c>
      <c r="D723" s="196">
        <v>0</v>
      </c>
      <c r="E723" s="196">
        <v>0</v>
      </c>
      <c r="F723" s="197">
        <v>0</v>
      </c>
      <c r="G723" s="197">
        <v>0</v>
      </c>
      <c r="H723" s="198">
        <v>0</v>
      </c>
    </row>
    <row r="724" spans="1:8" ht="18" hidden="1" customHeight="1" outlineLevel="1">
      <c r="A724" s="4" t="s">
        <v>220</v>
      </c>
      <c r="B724" s="195"/>
      <c r="C724" s="196">
        <v>0</v>
      </c>
      <c r="D724" s="196">
        <v>0</v>
      </c>
      <c r="E724" s="196">
        <v>0</v>
      </c>
      <c r="F724" s="197">
        <v>0</v>
      </c>
      <c r="G724" s="197">
        <v>0</v>
      </c>
      <c r="H724" s="198">
        <v>0</v>
      </c>
    </row>
    <row r="725" spans="1:8" ht="18" hidden="1" customHeight="1" outlineLevel="1">
      <c r="A725" s="4" t="s">
        <v>349</v>
      </c>
      <c r="B725" s="195"/>
      <c r="C725" s="196">
        <v>0</v>
      </c>
      <c r="D725" s="196">
        <v>0</v>
      </c>
      <c r="E725" s="196">
        <v>0</v>
      </c>
      <c r="F725" s="197">
        <v>0</v>
      </c>
      <c r="G725" s="197">
        <v>0</v>
      </c>
      <c r="H725" s="198">
        <v>0</v>
      </c>
    </row>
    <row r="726" spans="1:8" ht="18" hidden="1" customHeight="1" outlineLevel="1">
      <c r="A726" s="4" t="s">
        <v>222</v>
      </c>
      <c r="B726" s="195"/>
      <c r="C726" s="196">
        <v>25</v>
      </c>
      <c r="D726" s="196">
        <v>14</v>
      </c>
      <c r="E726" s="196">
        <v>0</v>
      </c>
      <c r="F726" s="197">
        <v>1467635</v>
      </c>
      <c r="G726" s="197">
        <v>385305</v>
      </c>
      <c r="H726" s="198">
        <v>-1000</v>
      </c>
    </row>
    <row r="727" spans="1:8" ht="18" hidden="1" customHeight="1" outlineLevel="1">
      <c r="A727" s="4" t="s">
        <v>223</v>
      </c>
      <c r="B727" s="195"/>
      <c r="C727" s="196">
        <v>0</v>
      </c>
      <c r="D727" s="196">
        <v>2</v>
      </c>
      <c r="E727" s="196">
        <v>1</v>
      </c>
      <c r="F727" s="197">
        <v>0</v>
      </c>
      <c r="G727" s="197">
        <v>802</v>
      </c>
      <c r="H727" s="198">
        <v>0</v>
      </c>
    </row>
    <row r="728" spans="1:8" ht="18" hidden="1" customHeight="1" outlineLevel="1">
      <c r="A728" s="4" t="s">
        <v>224</v>
      </c>
      <c r="B728" s="195"/>
      <c r="C728" s="196">
        <v>0</v>
      </c>
      <c r="D728" s="196">
        <v>0</v>
      </c>
      <c r="E728" s="196">
        <v>0</v>
      </c>
      <c r="F728" s="197">
        <v>0</v>
      </c>
      <c r="G728" s="197">
        <v>0</v>
      </c>
      <c r="H728" s="198">
        <v>0</v>
      </c>
    </row>
    <row r="729" spans="1:8" ht="18" hidden="1" customHeight="1" outlineLevel="1">
      <c r="A729" s="4" t="s">
        <v>225</v>
      </c>
      <c r="B729" s="195"/>
      <c r="C729" s="196">
        <v>2</v>
      </c>
      <c r="D729" s="196">
        <v>2</v>
      </c>
      <c r="E729" s="196">
        <v>0</v>
      </c>
      <c r="F729" s="197">
        <v>-2360</v>
      </c>
      <c r="G729" s="197">
        <v>10161</v>
      </c>
      <c r="H729" s="198">
        <v>0</v>
      </c>
    </row>
    <row r="730" spans="1:8" ht="18" customHeight="1" collapsed="1">
      <c r="A730" s="4"/>
      <c r="B730" s="195" t="s">
        <v>379</v>
      </c>
      <c r="C730" s="199">
        <f t="shared" ref="C730:H730" si="29">SUM(C707:C729)</f>
        <v>263</v>
      </c>
      <c r="D730" s="199">
        <f t="shared" si="29"/>
        <v>32</v>
      </c>
      <c r="E730" s="199">
        <f t="shared" si="29"/>
        <v>166</v>
      </c>
      <c r="F730" s="200">
        <f t="shared" si="29"/>
        <v>1737699.4</v>
      </c>
      <c r="G730" s="200">
        <f t="shared" si="29"/>
        <v>535227.98</v>
      </c>
      <c r="H730" s="201">
        <f t="shared" si="29"/>
        <v>-1000</v>
      </c>
    </row>
    <row r="731" spans="1:8" ht="18" customHeight="1">
      <c r="B731" s="203" t="s">
        <v>380</v>
      </c>
      <c r="C731" s="204"/>
      <c r="D731" s="204"/>
      <c r="E731" s="204"/>
      <c r="F731" s="193"/>
      <c r="G731" s="193"/>
      <c r="H731" s="194"/>
    </row>
    <row r="732" spans="1:8" ht="18" hidden="1" customHeight="1" outlineLevel="1">
      <c r="A732" s="4" t="s">
        <v>272</v>
      </c>
      <c r="B732" s="195"/>
      <c r="C732" s="196">
        <v>0</v>
      </c>
      <c r="D732" s="196">
        <v>0</v>
      </c>
      <c r="E732" s="196">
        <v>0</v>
      </c>
      <c r="F732" s="197">
        <v>0</v>
      </c>
      <c r="G732" s="197">
        <v>0</v>
      </c>
      <c r="H732" s="198">
        <v>0</v>
      </c>
    </row>
    <row r="733" spans="1:8" ht="18" hidden="1" customHeight="1" outlineLevel="1">
      <c r="A733" s="4" t="s">
        <v>203</v>
      </c>
      <c r="B733" s="195"/>
      <c r="C733" s="196">
        <v>4</v>
      </c>
      <c r="D733" s="196">
        <v>4</v>
      </c>
      <c r="E733" s="196">
        <v>0</v>
      </c>
      <c r="F733" s="197">
        <v>0</v>
      </c>
      <c r="G733" s="197">
        <v>26756.36</v>
      </c>
      <c r="H733" s="198">
        <v>0</v>
      </c>
    </row>
    <row r="734" spans="1:8" ht="18" hidden="1" customHeight="1" outlineLevel="1">
      <c r="A734" s="4" t="s">
        <v>204</v>
      </c>
      <c r="B734" s="195"/>
      <c r="C734" s="196">
        <v>3</v>
      </c>
      <c r="D734" s="196">
        <v>1</v>
      </c>
      <c r="E734" s="196">
        <v>0</v>
      </c>
      <c r="F734" s="197">
        <v>6311.66</v>
      </c>
      <c r="G734" s="197">
        <v>78</v>
      </c>
      <c r="H734" s="198">
        <v>0</v>
      </c>
    </row>
    <row r="735" spans="1:8" ht="18" hidden="1" customHeight="1" outlineLevel="1">
      <c r="A735" s="4" t="s">
        <v>205</v>
      </c>
      <c r="B735" s="195"/>
      <c r="C735" s="196">
        <v>0</v>
      </c>
      <c r="D735" s="196">
        <v>0</v>
      </c>
      <c r="E735" s="196">
        <v>0</v>
      </c>
      <c r="F735" s="197">
        <v>0</v>
      </c>
      <c r="G735" s="197">
        <v>0</v>
      </c>
      <c r="H735" s="198">
        <v>0</v>
      </c>
    </row>
    <row r="736" spans="1:8" ht="18" hidden="1" customHeight="1" outlineLevel="1">
      <c r="A736" s="4" t="s">
        <v>206</v>
      </c>
      <c r="B736" s="195"/>
      <c r="C736" s="196">
        <v>0</v>
      </c>
      <c r="D736" s="196">
        <v>0</v>
      </c>
      <c r="E736" s="196">
        <v>0</v>
      </c>
      <c r="F736" s="197">
        <v>0</v>
      </c>
      <c r="G736" s="197">
        <v>0</v>
      </c>
      <c r="H736" s="198">
        <v>0</v>
      </c>
    </row>
    <row r="737" spans="1:8" ht="18" hidden="1" customHeight="1" outlineLevel="1">
      <c r="A737" s="4" t="s">
        <v>207</v>
      </c>
      <c r="B737" s="195"/>
      <c r="C737" s="196">
        <v>0</v>
      </c>
      <c r="D737" s="196">
        <v>0</v>
      </c>
      <c r="E737" s="196">
        <v>0</v>
      </c>
      <c r="F737" s="197">
        <v>0</v>
      </c>
      <c r="G737" s="197">
        <v>0</v>
      </c>
      <c r="H737" s="198">
        <v>0</v>
      </c>
    </row>
    <row r="738" spans="1:8" ht="18" hidden="1" customHeight="1" outlineLevel="1">
      <c r="A738" s="4" t="s">
        <v>208</v>
      </c>
      <c r="B738" s="195"/>
      <c r="C738" s="196">
        <v>6</v>
      </c>
      <c r="D738" s="196">
        <v>11</v>
      </c>
      <c r="E738" s="196">
        <v>0</v>
      </c>
      <c r="F738" s="197">
        <v>29540</v>
      </c>
      <c r="G738" s="197">
        <v>-3189.5200000000004</v>
      </c>
      <c r="H738" s="198">
        <v>0</v>
      </c>
    </row>
    <row r="739" spans="1:8" ht="18" hidden="1" customHeight="1" outlineLevel="1">
      <c r="A739" s="4" t="s">
        <v>209</v>
      </c>
      <c r="B739" s="195"/>
      <c r="C739" s="196">
        <v>4</v>
      </c>
      <c r="D739" s="196">
        <v>3</v>
      </c>
      <c r="E739" s="196">
        <v>0</v>
      </c>
      <c r="F739" s="197">
        <v>0</v>
      </c>
      <c r="G739" s="197">
        <v>72795.5</v>
      </c>
      <c r="H739" s="198">
        <v>0</v>
      </c>
    </row>
    <row r="740" spans="1:8" ht="18" hidden="1" customHeight="1" outlineLevel="1">
      <c r="A740" s="4" t="s">
        <v>211</v>
      </c>
      <c r="B740" s="195"/>
      <c r="C740" s="196">
        <v>16</v>
      </c>
      <c r="D740" s="196">
        <v>17</v>
      </c>
      <c r="E740" s="196">
        <v>0</v>
      </c>
      <c r="F740" s="197">
        <v>38411</v>
      </c>
      <c r="G740" s="197">
        <v>67229</v>
      </c>
      <c r="H740" s="198">
        <v>0</v>
      </c>
    </row>
    <row r="741" spans="1:8" ht="18" hidden="1" customHeight="1" outlineLevel="1">
      <c r="A741" s="4" t="s">
        <v>212</v>
      </c>
      <c r="B741" s="195"/>
      <c r="C741" s="196">
        <v>0</v>
      </c>
      <c r="D741" s="196">
        <v>0</v>
      </c>
      <c r="E741" s="196">
        <v>0</v>
      </c>
      <c r="F741" s="197">
        <v>0</v>
      </c>
      <c r="G741" s="197">
        <v>0</v>
      </c>
      <c r="H741" s="198">
        <v>0</v>
      </c>
    </row>
    <row r="742" spans="1:8" ht="18" hidden="1" customHeight="1" outlineLevel="1">
      <c r="A742" s="4" t="s">
        <v>213</v>
      </c>
      <c r="B742" s="195"/>
      <c r="C742" s="196">
        <v>0</v>
      </c>
      <c r="D742" s="196">
        <v>0</v>
      </c>
      <c r="E742" s="196">
        <v>0</v>
      </c>
      <c r="F742" s="197">
        <v>0</v>
      </c>
      <c r="G742" s="197">
        <v>0</v>
      </c>
      <c r="H742" s="198">
        <v>0</v>
      </c>
    </row>
    <row r="743" spans="1:8" ht="18" hidden="1" customHeight="1" outlineLevel="1">
      <c r="A743" s="4" t="s">
        <v>214</v>
      </c>
      <c r="B743" s="195"/>
      <c r="C743" s="196">
        <v>0</v>
      </c>
      <c r="D743" s="196">
        <v>0</v>
      </c>
      <c r="E743" s="196">
        <v>0</v>
      </c>
      <c r="F743" s="197">
        <v>0</v>
      </c>
      <c r="G743" s="197">
        <v>0</v>
      </c>
      <c r="H743" s="198">
        <v>0</v>
      </c>
    </row>
    <row r="744" spans="1:8" ht="18" hidden="1" customHeight="1" outlineLevel="1">
      <c r="A744" s="4" t="s">
        <v>215</v>
      </c>
      <c r="B744" s="195"/>
      <c r="C744" s="196">
        <v>0</v>
      </c>
      <c r="D744" s="196">
        <v>0</v>
      </c>
      <c r="E744" s="196">
        <v>0</v>
      </c>
      <c r="F744" s="197">
        <v>0</v>
      </c>
      <c r="G744" s="197">
        <v>0</v>
      </c>
      <c r="H744" s="198">
        <v>0</v>
      </c>
    </row>
    <row r="745" spans="1:8" ht="18" hidden="1" customHeight="1" outlineLevel="1">
      <c r="A745" s="4" t="s">
        <v>216</v>
      </c>
      <c r="B745" s="195"/>
      <c r="C745" s="196">
        <v>0</v>
      </c>
      <c r="D745" s="196">
        <v>0</v>
      </c>
      <c r="E745" s="196">
        <v>0</v>
      </c>
      <c r="F745" s="197">
        <v>0</v>
      </c>
      <c r="G745" s="197">
        <v>0</v>
      </c>
      <c r="H745" s="198">
        <v>0</v>
      </c>
    </row>
    <row r="746" spans="1:8" ht="18" hidden="1" customHeight="1" outlineLevel="1">
      <c r="A746" s="4" t="s">
        <v>217</v>
      </c>
      <c r="B746" s="195"/>
      <c r="C746" s="196">
        <v>0</v>
      </c>
      <c r="D746" s="196">
        <v>0</v>
      </c>
      <c r="E746" s="196">
        <v>0</v>
      </c>
      <c r="F746" s="197">
        <v>0</v>
      </c>
      <c r="G746" s="197">
        <v>0</v>
      </c>
      <c r="H746" s="198">
        <v>0</v>
      </c>
    </row>
    <row r="747" spans="1:8" ht="18" hidden="1" customHeight="1" outlineLevel="1">
      <c r="A747" s="4" t="s">
        <v>218</v>
      </c>
      <c r="B747" s="195"/>
      <c r="C747" s="196">
        <v>2</v>
      </c>
      <c r="D747" s="196">
        <v>4</v>
      </c>
      <c r="E747" s="196">
        <v>0</v>
      </c>
      <c r="F747" s="197">
        <v>-87598</v>
      </c>
      <c r="G747" s="197">
        <v>72</v>
      </c>
      <c r="H747" s="198">
        <v>-87598</v>
      </c>
    </row>
    <row r="748" spans="1:8" ht="18" hidden="1" customHeight="1" outlineLevel="1">
      <c r="A748" s="4" t="s">
        <v>219</v>
      </c>
      <c r="B748" s="195"/>
      <c r="C748" s="196">
        <v>0</v>
      </c>
      <c r="D748" s="196">
        <v>0</v>
      </c>
      <c r="E748" s="196">
        <v>0</v>
      </c>
      <c r="F748" s="197">
        <v>0</v>
      </c>
      <c r="G748" s="197">
        <v>0</v>
      </c>
      <c r="H748" s="198">
        <v>0</v>
      </c>
    </row>
    <row r="749" spans="1:8" ht="18" hidden="1" customHeight="1" outlineLevel="1">
      <c r="A749" s="4" t="s">
        <v>220</v>
      </c>
      <c r="B749" s="195"/>
      <c r="C749" s="196">
        <v>0</v>
      </c>
      <c r="D749" s="196">
        <v>0</v>
      </c>
      <c r="E749" s="196">
        <v>0</v>
      </c>
      <c r="F749" s="197">
        <v>0</v>
      </c>
      <c r="G749" s="197">
        <v>0</v>
      </c>
      <c r="H749" s="198">
        <v>0</v>
      </c>
    </row>
    <row r="750" spans="1:8" ht="18" hidden="1" customHeight="1" outlineLevel="1">
      <c r="A750" s="4" t="s">
        <v>349</v>
      </c>
      <c r="B750" s="195"/>
      <c r="C750" s="196">
        <v>0</v>
      </c>
      <c r="D750" s="196">
        <v>0</v>
      </c>
      <c r="E750" s="196">
        <v>0</v>
      </c>
      <c r="F750" s="197">
        <v>0</v>
      </c>
      <c r="G750" s="197">
        <v>0</v>
      </c>
      <c r="H750" s="198">
        <v>0</v>
      </c>
    </row>
    <row r="751" spans="1:8" ht="18" hidden="1" customHeight="1" outlineLevel="1">
      <c r="A751" s="4" t="s">
        <v>222</v>
      </c>
      <c r="B751" s="195"/>
      <c r="C751" s="196">
        <v>0</v>
      </c>
      <c r="D751" s="196">
        <v>0</v>
      </c>
      <c r="E751" s="196">
        <v>0</v>
      </c>
      <c r="F751" s="197">
        <v>0</v>
      </c>
      <c r="G751" s="197">
        <v>0</v>
      </c>
      <c r="H751" s="198">
        <v>0</v>
      </c>
    </row>
    <row r="752" spans="1:8" ht="18" hidden="1" customHeight="1" outlineLevel="1">
      <c r="A752" s="4" t="s">
        <v>223</v>
      </c>
      <c r="B752" s="195"/>
      <c r="C752" s="196">
        <v>17</v>
      </c>
      <c r="D752" s="196">
        <v>1</v>
      </c>
      <c r="E752" s="196">
        <v>6</v>
      </c>
      <c r="F752" s="197">
        <v>4300</v>
      </c>
      <c r="G752" s="197">
        <v>0</v>
      </c>
      <c r="H752" s="198">
        <v>0</v>
      </c>
    </row>
    <row r="753" spans="1:8" ht="18" hidden="1" customHeight="1" outlineLevel="1">
      <c r="A753" s="4" t="s">
        <v>224</v>
      </c>
      <c r="B753" s="195"/>
      <c r="C753" s="196">
        <v>1</v>
      </c>
      <c r="D753" s="196">
        <v>0</v>
      </c>
      <c r="E753" s="196">
        <v>0</v>
      </c>
      <c r="F753" s="197">
        <v>0</v>
      </c>
      <c r="G753" s="197">
        <v>0</v>
      </c>
      <c r="H753" s="198">
        <v>0</v>
      </c>
    </row>
    <row r="754" spans="1:8" ht="18" hidden="1" customHeight="1" outlineLevel="1">
      <c r="A754" s="4" t="s">
        <v>225</v>
      </c>
      <c r="B754" s="195"/>
      <c r="C754" s="196">
        <v>0</v>
      </c>
      <c r="D754" s="196">
        <v>0</v>
      </c>
      <c r="E754" s="196">
        <v>0</v>
      </c>
      <c r="F754" s="197">
        <v>0</v>
      </c>
      <c r="G754" s="197">
        <v>0</v>
      </c>
      <c r="H754" s="198">
        <v>0</v>
      </c>
    </row>
    <row r="755" spans="1:8" collapsed="1">
      <c r="A755" s="4"/>
      <c r="B755" s="195" t="s">
        <v>381</v>
      </c>
      <c r="C755" s="199">
        <f t="shared" ref="C755:H755" si="30">SUM(C732:C754)</f>
        <v>53</v>
      </c>
      <c r="D755" s="199">
        <f t="shared" si="30"/>
        <v>41</v>
      </c>
      <c r="E755" s="199">
        <f t="shared" si="30"/>
        <v>6</v>
      </c>
      <c r="F755" s="200">
        <f t="shared" si="30"/>
        <v>-9035.3399999999965</v>
      </c>
      <c r="G755" s="200">
        <f t="shared" si="30"/>
        <v>163741.34</v>
      </c>
      <c r="H755" s="201">
        <f t="shared" si="30"/>
        <v>-87598</v>
      </c>
    </row>
    <row r="756" spans="1:8" ht="18" hidden="1" customHeight="1" outlineLevel="1">
      <c r="A756" s="4" t="s">
        <v>272</v>
      </c>
      <c r="B756" s="195"/>
      <c r="C756" s="196">
        <v>0</v>
      </c>
      <c r="D756" s="196">
        <v>0</v>
      </c>
      <c r="E756" s="196">
        <v>0</v>
      </c>
      <c r="F756" s="197">
        <v>0</v>
      </c>
      <c r="G756" s="197">
        <v>0</v>
      </c>
      <c r="H756" s="198">
        <v>0</v>
      </c>
    </row>
    <row r="757" spans="1:8" ht="18" hidden="1" customHeight="1" outlineLevel="1">
      <c r="A757" s="4" t="s">
        <v>203</v>
      </c>
      <c r="B757" s="195"/>
      <c r="C757" s="196">
        <v>0</v>
      </c>
      <c r="D757" s="196">
        <v>0</v>
      </c>
      <c r="E757" s="196">
        <v>0</v>
      </c>
      <c r="F757" s="197">
        <v>0</v>
      </c>
      <c r="G757" s="197">
        <v>0</v>
      </c>
      <c r="H757" s="198">
        <v>0</v>
      </c>
    </row>
    <row r="758" spans="1:8" ht="18" hidden="1" customHeight="1" outlineLevel="1">
      <c r="A758" s="4" t="s">
        <v>204</v>
      </c>
      <c r="B758" s="195"/>
      <c r="C758" s="196">
        <v>1</v>
      </c>
      <c r="D758" s="196">
        <v>0</v>
      </c>
      <c r="E758" s="196">
        <v>0</v>
      </c>
      <c r="F758" s="197">
        <v>0</v>
      </c>
      <c r="G758" s="197">
        <v>0</v>
      </c>
      <c r="H758" s="198">
        <v>0</v>
      </c>
    </row>
    <row r="759" spans="1:8" ht="18" hidden="1" customHeight="1" outlineLevel="1">
      <c r="A759" s="4" t="s">
        <v>205</v>
      </c>
      <c r="B759" s="195"/>
      <c r="C759" s="196">
        <v>0</v>
      </c>
      <c r="D759" s="196">
        <v>0</v>
      </c>
      <c r="E759" s="196">
        <v>0</v>
      </c>
      <c r="F759" s="197">
        <v>0</v>
      </c>
      <c r="G759" s="197">
        <v>0</v>
      </c>
      <c r="H759" s="198">
        <v>0</v>
      </c>
    </row>
    <row r="760" spans="1:8" ht="18" hidden="1" customHeight="1" outlineLevel="1">
      <c r="A760" s="4" t="s">
        <v>206</v>
      </c>
      <c r="B760" s="195"/>
      <c r="C760" s="196">
        <v>0</v>
      </c>
      <c r="D760" s="196">
        <v>0</v>
      </c>
      <c r="E760" s="196">
        <v>0</v>
      </c>
      <c r="F760" s="197">
        <v>0</v>
      </c>
      <c r="G760" s="197">
        <v>0</v>
      </c>
      <c r="H760" s="198">
        <v>0</v>
      </c>
    </row>
    <row r="761" spans="1:8" ht="18" hidden="1" customHeight="1" outlineLevel="1">
      <c r="A761" s="4" t="s">
        <v>207</v>
      </c>
      <c r="B761" s="195"/>
      <c r="C761" s="196">
        <v>0</v>
      </c>
      <c r="D761" s="196">
        <v>0</v>
      </c>
      <c r="E761" s="196">
        <v>0</v>
      </c>
      <c r="F761" s="197">
        <v>0</v>
      </c>
      <c r="G761" s="197">
        <v>0</v>
      </c>
      <c r="H761" s="198">
        <v>0</v>
      </c>
    </row>
    <row r="762" spans="1:8" ht="18" hidden="1" customHeight="1" outlineLevel="1">
      <c r="A762" s="4" t="s">
        <v>208</v>
      </c>
      <c r="B762" s="195"/>
      <c r="C762" s="196">
        <v>0</v>
      </c>
      <c r="D762" s="196">
        <v>0</v>
      </c>
      <c r="E762" s="196">
        <v>0</v>
      </c>
      <c r="F762" s="197">
        <v>0</v>
      </c>
      <c r="G762" s="197">
        <v>0</v>
      </c>
      <c r="H762" s="198">
        <v>0</v>
      </c>
    </row>
    <row r="763" spans="1:8" ht="18" hidden="1" customHeight="1" outlineLevel="1">
      <c r="A763" s="4" t="s">
        <v>209</v>
      </c>
      <c r="B763" s="195"/>
      <c r="C763" s="196">
        <v>0</v>
      </c>
      <c r="D763" s="196">
        <v>0</v>
      </c>
      <c r="E763" s="196">
        <v>0</v>
      </c>
      <c r="F763" s="197">
        <v>0</v>
      </c>
      <c r="G763" s="197">
        <v>0</v>
      </c>
      <c r="H763" s="198">
        <v>0</v>
      </c>
    </row>
    <row r="764" spans="1:8" ht="18" hidden="1" customHeight="1" outlineLevel="1">
      <c r="A764" s="4" t="s">
        <v>211</v>
      </c>
      <c r="B764" s="195"/>
      <c r="C764" s="196">
        <v>0</v>
      </c>
      <c r="D764" s="196">
        <v>1</v>
      </c>
      <c r="E764" s="196">
        <v>0</v>
      </c>
      <c r="F764" s="197">
        <v>0</v>
      </c>
      <c r="G764" s="197">
        <v>295</v>
      </c>
      <c r="H764" s="198">
        <v>0</v>
      </c>
    </row>
    <row r="765" spans="1:8" ht="18" hidden="1" customHeight="1" outlineLevel="1">
      <c r="A765" s="4" t="s">
        <v>212</v>
      </c>
      <c r="B765" s="195"/>
      <c r="C765" s="196">
        <v>0</v>
      </c>
      <c r="D765" s="196">
        <v>0</v>
      </c>
      <c r="E765" s="196">
        <v>0</v>
      </c>
      <c r="F765" s="197">
        <v>0</v>
      </c>
      <c r="G765" s="197">
        <v>0</v>
      </c>
      <c r="H765" s="198">
        <v>0</v>
      </c>
    </row>
    <row r="766" spans="1:8" ht="18" hidden="1" customHeight="1" outlineLevel="1">
      <c r="A766" s="4" t="s">
        <v>213</v>
      </c>
      <c r="B766" s="195"/>
      <c r="C766" s="196">
        <v>0</v>
      </c>
      <c r="D766" s="196">
        <v>0</v>
      </c>
      <c r="E766" s="196">
        <v>0</v>
      </c>
      <c r="F766" s="197">
        <v>0</v>
      </c>
      <c r="G766" s="197">
        <v>0</v>
      </c>
      <c r="H766" s="198">
        <v>0</v>
      </c>
    </row>
    <row r="767" spans="1:8" ht="18" hidden="1" customHeight="1" outlineLevel="1">
      <c r="A767" s="4" t="s">
        <v>214</v>
      </c>
      <c r="B767" s="195"/>
      <c r="C767" s="196">
        <v>0</v>
      </c>
      <c r="D767" s="196">
        <v>0</v>
      </c>
      <c r="E767" s="196">
        <v>0</v>
      </c>
      <c r="F767" s="197">
        <v>0</v>
      </c>
      <c r="G767" s="197">
        <v>0</v>
      </c>
      <c r="H767" s="198">
        <v>0</v>
      </c>
    </row>
    <row r="768" spans="1:8" ht="18" hidden="1" customHeight="1" outlineLevel="1">
      <c r="A768" s="4" t="s">
        <v>215</v>
      </c>
      <c r="B768" s="195"/>
      <c r="C768" s="196">
        <v>0</v>
      </c>
      <c r="D768" s="196">
        <v>0</v>
      </c>
      <c r="E768" s="196">
        <v>0</v>
      </c>
      <c r="F768" s="197">
        <v>0</v>
      </c>
      <c r="G768" s="197">
        <v>0</v>
      </c>
      <c r="H768" s="198">
        <v>0</v>
      </c>
    </row>
    <row r="769" spans="1:8" ht="18" hidden="1" customHeight="1" outlineLevel="1">
      <c r="A769" s="4" t="s">
        <v>216</v>
      </c>
      <c r="B769" s="195"/>
      <c r="C769" s="196">
        <v>0</v>
      </c>
      <c r="D769" s="196">
        <v>0</v>
      </c>
      <c r="E769" s="196">
        <v>0</v>
      </c>
      <c r="F769" s="197">
        <v>0</v>
      </c>
      <c r="G769" s="197">
        <v>0</v>
      </c>
      <c r="H769" s="198">
        <v>0</v>
      </c>
    </row>
    <row r="770" spans="1:8" ht="18" hidden="1" customHeight="1" outlineLevel="1">
      <c r="A770" s="4" t="s">
        <v>217</v>
      </c>
      <c r="B770" s="195"/>
      <c r="C770" s="196">
        <v>0</v>
      </c>
      <c r="D770" s="196">
        <v>0</v>
      </c>
      <c r="E770" s="196">
        <v>0</v>
      </c>
      <c r="F770" s="197">
        <v>0</v>
      </c>
      <c r="G770" s="197">
        <v>0</v>
      </c>
      <c r="H770" s="198">
        <v>0</v>
      </c>
    </row>
    <row r="771" spans="1:8" ht="18" hidden="1" customHeight="1" outlineLevel="1">
      <c r="A771" s="4" t="s">
        <v>218</v>
      </c>
      <c r="B771" s="195"/>
      <c r="C771" s="196">
        <v>0</v>
      </c>
      <c r="D771" s="196">
        <v>0</v>
      </c>
      <c r="E771" s="196">
        <v>0</v>
      </c>
      <c r="F771" s="197">
        <v>0</v>
      </c>
      <c r="G771" s="197">
        <v>0</v>
      </c>
      <c r="H771" s="198">
        <v>0</v>
      </c>
    </row>
    <row r="772" spans="1:8" ht="18" hidden="1" customHeight="1" outlineLevel="1">
      <c r="A772" s="4" t="s">
        <v>219</v>
      </c>
      <c r="B772" s="195"/>
      <c r="C772" s="196">
        <v>0</v>
      </c>
      <c r="D772" s="196">
        <v>0</v>
      </c>
      <c r="E772" s="196">
        <v>0</v>
      </c>
      <c r="F772" s="197">
        <v>0</v>
      </c>
      <c r="G772" s="197">
        <v>0</v>
      </c>
      <c r="H772" s="198">
        <v>0</v>
      </c>
    </row>
    <row r="773" spans="1:8" ht="18" hidden="1" customHeight="1" outlineLevel="1">
      <c r="A773" s="4" t="s">
        <v>220</v>
      </c>
      <c r="B773" s="195"/>
      <c r="C773" s="196">
        <v>0</v>
      </c>
      <c r="D773" s="196">
        <v>0</v>
      </c>
      <c r="E773" s="196">
        <v>0</v>
      </c>
      <c r="F773" s="197">
        <v>0</v>
      </c>
      <c r="G773" s="197">
        <v>0</v>
      </c>
      <c r="H773" s="198">
        <v>0</v>
      </c>
    </row>
    <row r="774" spans="1:8" ht="18" hidden="1" customHeight="1" outlineLevel="1">
      <c r="A774" s="4" t="s">
        <v>349</v>
      </c>
      <c r="B774" s="195"/>
      <c r="C774" s="196">
        <v>0</v>
      </c>
      <c r="D774" s="196">
        <v>0</v>
      </c>
      <c r="E774" s="196">
        <v>0</v>
      </c>
      <c r="F774" s="197">
        <v>0</v>
      </c>
      <c r="G774" s="197">
        <v>0</v>
      </c>
      <c r="H774" s="198">
        <v>0</v>
      </c>
    </row>
    <row r="775" spans="1:8" ht="18" hidden="1" customHeight="1" outlineLevel="1">
      <c r="A775" s="4" t="s">
        <v>222</v>
      </c>
      <c r="B775" s="195"/>
      <c r="C775" s="196">
        <v>0</v>
      </c>
      <c r="D775" s="196">
        <v>0</v>
      </c>
      <c r="E775" s="196">
        <v>0</v>
      </c>
      <c r="F775" s="197">
        <v>-372</v>
      </c>
      <c r="G775" s="197">
        <v>20</v>
      </c>
      <c r="H775" s="198">
        <v>0</v>
      </c>
    </row>
    <row r="776" spans="1:8" ht="18" hidden="1" customHeight="1" outlineLevel="1">
      <c r="A776" s="4" t="s">
        <v>223</v>
      </c>
      <c r="B776" s="195"/>
      <c r="C776" s="196">
        <v>0</v>
      </c>
      <c r="D776" s="196">
        <v>0</v>
      </c>
      <c r="E776" s="196">
        <v>0</v>
      </c>
      <c r="F776" s="197">
        <v>0</v>
      </c>
      <c r="G776" s="197">
        <v>0</v>
      </c>
      <c r="H776" s="198">
        <v>0</v>
      </c>
    </row>
    <row r="777" spans="1:8" ht="18" hidden="1" customHeight="1" outlineLevel="1">
      <c r="A777" s="4" t="s">
        <v>224</v>
      </c>
      <c r="B777" s="195"/>
      <c r="C777" s="196">
        <v>0</v>
      </c>
      <c r="D777" s="196">
        <v>0</v>
      </c>
      <c r="E777" s="196">
        <v>0</v>
      </c>
      <c r="F777" s="197">
        <v>0</v>
      </c>
      <c r="G777" s="197">
        <v>0</v>
      </c>
      <c r="H777" s="198">
        <v>0</v>
      </c>
    </row>
    <row r="778" spans="1:8" ht="18" hidden="1" customHeight="1" outlineLevel="1">
      <c r="A778" s="4" t="s">
        <v>225</v>
      </c>
      <c r="B778" s="195"/>
      <c r="C778" s="196">
        <v>0</v>
      </c>
      <c r="D778" s="196">
        <v>0</v>
      </c>
      <c r="E778" s="196">
        <v>0</v>
      </c>
      <c r="F778" s="197">
        <v>0</v>
      </c>
      <c r="G778" s="197">
        <v>0</v>
      </c>
      <c r="H778" s="198">
        <v>0</v>
      </c>
    </row>
    <row r="779" spans="1:8" ht="18" customHeight="1" collapsed="1">
      <c r="A779" s="4"/>
      <c r="B779" s="195" t="s">
        <v>382</v>
      </c>
      <c r="C779" s="199">
        <f t="shared" ref="C779:H779" si="31">SUM(C756:C778)</f>
        <v>1</v>
      </c>
      <c r="D779" s="199">
        <f t="shared" si="31"/>
        <v>1</v>
      </c>
      <c r="E779" s="199">
        <f t="shared" si="31"/>
        <v>0</v>
      </c>
      <c r="F779" s="200">
        <f t="shared" si="31"/>
        <v>-372</v>
      </c>
      <c r="G779" s="200">
        <f t="shared" si="31"/>
        <v>315</v>
      </c>
      <c r="H779" s="201">
        <f t="shared" si="31"/>
        <v>0</v>
      </c>
    </row>
    <row r="780" spans="1:8" ht="18" hidden="1" customHeight="1" outlineLevel="1">
      <c r="A780" s="4" t="s">
        <v>272</v>
      </c>
      <c r="B780" s="195"/>
      <c r="C780" s="196">
        <v>0</v>
      </c>
      <c r="D780" s="196">
        <v>0</v>
      </c>
      <c r="E780" s="196">
        <v>0</v>
      </c>
      <c r="F780" s="197">
        <v>0</v>
      </c>
      <c r="G780" s="197">
        <v>0</v>
      </c>
      <c r="H780" s="198">
        <v>0</v>
      </c>
    </row>
    <row r="781" spans="1:8" ht="18" hidden="1" customHeight="1" outlineLevel="1">
      <c r="A781" s="4" t="s">
        <v>203</v>
      </c>
      <c r="B781" s="195"/>
      <c r="C781" s="196">
        <v>1</v>
      </c>
      <c r="D781" s="196">
        <v>1</v>
      </c>
      <c r="E781" s="196">
        <v>0</v>
      </c>
      <c r="F781" s="197">
        <v>0</v>
      </c>
      <c r="G781" s="197">
        <v>277.25</v>
      </c>
      <c r="H781" s="198">
        <v>0</v>
      </c>
    </row>
    <row r="782" spans="1:8" ht="18" hidden="1" customHeight="1" outlineLevel="1">
      <c r="A782" s="4" t="s">
        <v>204</v>
      </c>
      <c r="B782" s="195"/>
      <c r="C782" s="196">
        <v>1</v>
      </c>
      <c r="D782" s="196">
        <v>0</v>
      </c>
      <c r="E782" s="196">
        <v>0</v>
      </c>
      <c r="F782" s="197">
        <v>0</v>
      </c>
      <c r="G782" s="197">
        <v>0</v>
      </c>
      <c r="H782" s="198">
        <v>0</v>
      </c>
    </row>
    <row r="783" spans="1:8" ht="18" hidden="1" customHeight="1" outlineLevel="1">
      <c r="A783" s="4" t="s">
        <v>205</v>
      </c>
      <c r="B783" s="195"/>
      <c r="C783" s="196">
        <v>0</v>
      </c>
      <c r="D783" s="196">
        <v>0</v>
      </c>
      <c r="E783" s="196">
        <v>0</v>
      </c>
      <c r="F783" s="197">
        <v>0</v>
      </c>
      <c r="G783" s="197">
        <v>0</v>
      </c>
      <c r="H783" s="198">
        <v>0</v>
      </c>
    </row>
    <row r="784" spans="1:8" ht="18" hidden="1" customHeight="1" outlineLevel="1">
      <c r="A784" s="4" t="s">
        <v>206</v>
      </c>
      <c r="B784" s="195"/>
      <c r="C784" s="196">
        <v>0</v>
      </c>
      <c r="D784" s="196">
        <v>0</v>
      </c>
      <c r="E784" s="196">
        <v>0</v>
      </c>
      <c r="F784" s="197">
        <v>0</v>
      </c>
      <c r="G784" s="197">
        <v>0</v>
      </c>
      <c r="H784" s="198">
        <v>0</v>
      </c>
    </row>
    <row r="785" spans="1:8" ht="18" hidden="1" customHeight="1" outlineLevel="1">
      <c r="A785" s="4" t="s">
        <v>207</v>
      </c>
      <c r="B785" s="195"/>
      <c r="C785" s="196">
        <v>0</v>
      </c>
      <c r="D785" s="196">
        <v>0</v>
      </c>
      <c r="E785" s="196">
        <v>0</v>
      </c>
      <c r="F785" s="197">
        <v>0</v>
      </c>
      <c r="G785" s="197">
        <v>0</v>
      </c>
      <c r="H785" s="198">
        <v>0</v>
      </c>
    </row>
    <row r="786" spans="1:8" ht="18" hidden="1" customHeight="1" outlineLevel="1">
      <c r="A786" s="4" t="s">
        <v>208</v>
      </c>
      <c r="B786" s="195"/>
      <c r="C786" s="196">
        <v>0</v>
      </c>
      <c r="D786" s="196">
        <v>0</v>
      </c>
      <c r="E786" s="196">
        <v>0</v>
      </c>
      <c r="F786" s="197">
        <v>0</v>
      </c>
      <c r="G786" s="197">
        <v>0</v>
      </c>
      <c r="H786" s="198">
        <v>0</v>
      </c>
    </row>
    <row r="787" spans="1:8" ht="18" hidden="1" customHeight="1" outlineLevel="1">
      <c r="A787" s="4" t="s">
        <v>209</v>
      </c>
      <c r="B787" s="195"/>
      <c r="C787" s="196">
        <v>0</v>
      </c>
      <c r="D787" s="196">
        <v>0</v>
      </c>
      <c r="E787" s="196">
        <v>0</v>
      </c>
      <c r="F787" s="197">
        <v>0</v>
      </c>
      <c r="G787" s="197">
        <v>0</v>
      </c>
      <c r="H787" s="198">
        <v>0</v>
      </c>
    </row>
    <row r="788" spans="1:8" ht="18" hidden="1" customHeight="1" outlineLevel="1">
      <c r="A788" s="4" t="s">
        <v>211</v>
      </c>
      <c r="B788" s="195"/>
      <c r="C788" s="196">
        <v>0</v>
      </c>
      <c r="D788" s="196">
        <v>2</v>
      </c>
      <c r="E788" s="196">
        <v>0</v>
      </c>
      <c r="F788" s="197">
        <v>-1286</v>
      </c>
      <c r="G788" s="197">
        <v>-5061</v>
      </c>
      <c r="H788" s="198">
        <v>0</v>
      </c>
    </row>
    <row r="789" spans="1:8" ht="18" hidden="1" customHeight="1" outlineLevel="1">
      <c r="A789" s="4" t="s">
        <v>212</v>
      </c>
      <c r="B789" s="195"/>
      <c r="C789" s="196">
        <v>2</v>
      </c>
      <c r="D789" s="196">
        <v>2</v>
      </c>
      <c r="E789" s="196">
        <v>0</v>
      </c>
      <c r="F789" s="197">
        <v>17544</v>
      </c>
      <c r="G789" s="197">
        <v>0</v>
      </c>
      <c r="H789" s="198">
        <v>0</v>
      </c>
    </row>
    <row r="790" spans="1:8" ht="18" hidden="1" customHeight="1" outlineLevel="1">
      <c r="A790" s="4" t="s">
        <v>213</v>
      </c>
      <c r="B790" s="195"/>
      <c r="C790" s="196">
        <v>1</v>
      </c>
      <c r="D790" s="196">
        <v>1</v>
      </c>
      <c r="E790" s="196">
        <v>0</v>
      </c>
      <c r="F790" s="197">
        <v>25000</v>
      </c>
      <c r="G790" s="197">
        <v>143</v>
      </c>
      <c r="H790" s="198">
        <v>0</v>
      </c>
    </row>
    <row r="791" spans="1:8" ht="18" hidden="1" customHeight="1" outlineLevel="1">
      <c r="A791" s="4" t="s">
        <v>214</v>
      </c>
      <c r="B791" s="195"/>
      <c r="C791" s="196">
        <v>3</v>
      </c>
      <c r="D791" s="196">
        <v>0</v>
      </c>
      <c r="E791" s="196">
        <v>0</v>
      </c>
      <c r="F791" s="197">
        <v>0</v>
      </c>
      <c r="G791" s="197">
        <v>3302</v>
      </c>
      <c r="H791" s="198">
        <v>0</v>
      </c>
    </row>
    <row r="792" spans="1:8" ht="18" hidden="1" customHeight="1" outlineLevel="1">
      <c r="A792" s="4" t="s">
        <v>215</v>
      </c>
      <c r="B792" s="195"/>
      <c r="C792" s="196">
        <v>0</v>
      </c>
      <c r="D792" s="196">
        <v>0</v>
      </c>
      <c r="E792" s="196">
        <v>0</v>
      </c>
      <c r="F792" s="197">
        <v>0</v>
      </c>
      <c r="G792" s="197">
        <v>0</v>
      </c>
      <c r="H792" s="198">
        <v>0</v>
      </c>
    </row>
    <row r="793" spans="1:8" ht="18" hidden="1" customHeight="1" outlineLevel="1">
      <c r="A793" s="4" t="s">
        <v>216</v>
      </c>
      <c r="B793" s="195"/>
      <c r="C793" s="196">
        <v>0</v>
      </c>
      <c r="D793" s="196">
        <v>0</v>
      </c>
      <c r="E793" s="196">
        <v>0</v>
      </c>
      <c r="F793" s="197">
        <v>0</v>
      </c>
      <c r="G793" s="197">
        <v>0</v>
      </c>
      <c r="H793" s="198">
        <v>0</v>
      </c>
    </row>
    <row r="794" spans="1:8" ht="18" hidden="1" customHeight="1" outlineLevel="1">
      <c r="A794" s="4" t="s">
        <v>217</v>
      </c>
      <c r="B794" s="195"/>
      <c r="C794" s="196">
        <v>0</v>
      </c>
      <c r="D794" s="196">
        <v>0</v>
      </c>
      <c r="E794" s="196">
        <v>0</v>
      </c>
      <c r="F794" s="197">
        <v>0</v>
      </c>
      <c r="G794" s="197">
        <v>0</v>
      </c>
      <c r="H794" s="198">
        <v>0</v>
      </c>
    </row>
    <row r="795" spans="1:8" ht="18" hidden="1" customHeight="1" outlineLevel="1">
      <c r="A795" s="4" t="s">
        <v>218</v>
      </c>
      <c r="B795" s="195"/>
      <c r="C795" s="196">
        <v>0</v>
      </c>
      <c r="D795" s="196">
        <v>0</v>
      </c>
      <c r="E795" s="196">
        <v>0</v>
      </c>
      <c r="F795" s="197">
        <v>0</v>
      </c>
      <c r="G795" s="197">
        <v>0</v>
      </c>
      <c r="H795" s="198">
        <v>0</v>
      </c>
    </row>
    <row r="796" spans="1:8" ht="18" hidden="1" customHeight="1" outlineLevel="1">
      <c r="A796" s="4" t="s">
        <v>219</v>
      </c>
      <c r="B796" s="195"/>
      <c r="C796" s="196">
        <v>0</v>
      </c>
      <c r="D796" s="196">
        <v>0</v>
      </c>
      <c r="E796" s="196">
        <v>0</v>
      </c>
      <c r="F796" s="197">
        <v>0</v>
      </c>
      <c r="G796" s="197">
        <v>0</v>
      </c>
      <c r="H796" s="198">
        <v>0</v>
      </c>
    </row>
    <row r="797" spans="1:8" ht="18" hidden="1" customHeight="1" outlineLevel="1">
      <c r="A797" s="4" t="s">
        <v>220</v>
      </c>
      <c r="B797" s="195"/>
      <c r="C797" s="196">
        <v>0</v>
      </c>
      <c r="D797" s="196">
        <v>0</v>
      </c>
      <c r="E797" s="196">
        <v>0</v>
      </c>
      <c r="F797" s="197">
        <v>0</v>
      </c>
      <c r="G797" s="197">
        <v>0</v>
      </c>
      <c r="H797" s="198">
        <v>0</v>
      </c>
    </row>
    <row r="798" spans="1:8" ht="18" hidden="1" customHeight="1" outlineLevel="1">
      <c r="A798" s="4" t="s">
        <v>349</v>
      </c>
      <c r="B798" s="195"/>
      <c r="C798" s="196">
        <v>0</v>
      </c>
      <c r="D798" s="196">
        <v>0</v>
      </c>
      <c r="E798" s="196">
        <v>0</v>
      </c>
      <c r="F798" s="197">
        <v>0</v>
      </c>
      <c r="G798" s="197">
        <v>0</v>
      </c>
      <c r="H798" s="198">
        <v>0</v>
      </c>
    </row>
    <row r="799" spans="1:8" ht="18" hidden="1" customHeight="1" outlineLevel="1">
      <c r="A799" s="4" t="s">
        <v>222</v>
      </c>
      <c r="B799" s="195"/>
      <c r="C799" s="196">
        <v>4</v>
      </c>
      <c r="D799" s="196">
        <v>4</v>
      </c>
      <c r="E799" s="196">
        <v>0</v>
      </c>
      <c r="F799" s="197">
        <v>148546</v>
      </c>
      <c r="G799" s="197">
        <v>153994</v>
      </c>
      <c r="H799" s="198">
        <v>-5118</v>
      </c>
    </row>
    <row r="800" spans="1:8" ht="18" hidden="1" customHeight="1" outlineLevel="1">
      <c r="A800" s="4" t="s">
        <v>223</v>
      </c>
      <c r="B800" s="195"/>
      <c r="C800" s="196">
        <v>1</v>
      </c>
      <c r="D800" s="196">
        <v>1</v>
      </c>
      <c r="E800" s="196">
        <v>1</v>
      </c>
      <c r="F800" s="197">
        <v>0</v>
      </c>
      <c r="G800" s="197">
        <v>17991</v>
      </c>
      <c r="H800" s="198">
        <v>0</v>
      </c>
    </row>
    <row r="801" spans="1:8" ht="18" hidden="1" customHeight="1" outlineLevel="1">
      <c r="A801" s="4" t="s">
        <v>224</v>
      </c>
      <c r="B801" s="195"/>
      <c r="C801" s="196">
        <v>0</v>
      </c>
      <c r="D801" s="196">
        <v>0</v>
      </c>
      <c r="E801" s="196">
        <v>0</v>
      </c>
      <c r="F801" s="197">
        <v>0</v>
      </c>
      <c r="G801" s="197">
        <v>0</v>
      </c>
      <c r="H801" s="198">
        <v>0</v>
      </c>
    </row>
    <row r="802" spans="1:8" ht="18" hidden="1" customHeight="1" outlineLevel="1">
      <c r="A802" s="4" t="s">
        <v>225</v>
      </c>
      <c r="B802" s="195"/>
      <c r="C802" s="196">
        <v>0</v>
      </c>
      <c r="D802" s="196">
        <v>0</v>
      </c>
      <c r="E802" s="196">
        <v>0</v>
      </c>
      <c r="F802" s="197">
        <v>0</v>
      </c>
      <c r="G802" s="197">
        <v>0</v>
      </c>
      <c r="H802" s="198">
        <v>0</v>
      </c>
    </row>
    <row r="803" spans="1:8" collapsed="1">
      <c r="A803" s="4"/>
      <c r="B803" s="195" t="s">
        <v>383</v>
      </c>
      <c r="C803" s="199">
        <f t="shared" ref="C803:H803" si="32">SUM(C780:C802)</f>
        <v>13</v>
      </c>
      <c r="D803" s="199">
        <f t="shared" si="32"/>
        <v>11</v>
      </c>
      <c r="E803" s="199">
        <f t="shared" si="32"/>
        <v>1</v>
      </c>
      <c r="F803" s="200">
        <f t="shared" si="32"/>
        <v>189804</v>
      </c>
      <c r="G803" s="200">
        <f t="shared" si="32"/>
        <v>170646.25</v>
      </c>
      <c r="H803" s="201">
        <f t="shared" si="32"/>
        <v>-5118</v>
      </c>
    </row>
    <row r="804" spans="1:8" ht="18" hidden="1" customHeight="1" outlineLevel="1">
      <c r="A804" s="4" t="s">
        <v>272</v>
      </c>
      <c r="B804" s="195"/>
      <c r="C804" s="196">
        <v>0</v>
      </c>
      <c r="D804" s="196">
        <v>0</v>
      </c>
      <c r="E804" s="196">
        <v>0</v>
      </c>
      <c r="F804" s="197">
        <v>0</v>
      </c>
      <c r="G804" s="197">
        <v>0</v>
      </c>
      <c r="H804" s="198">
        <v>0</v>
      </c>
    </row>
    <row r="805" spans="1:8" ht="18" hidden="1" customHeight="1" outlineLevel="1">
      <c r="A805" s="4" t="s">
        <v>203</v>
      </c>
      <c r="B805" s="195"/>
      <c r="C805" s="196">
        <v>4</v>
      </c>
      <c r="D805" s="196">
        <v>3</v>
      </c>
      <c r="E805" s="196">
        <v>0</v>
      </c>
      <c r="F805" s="197">
        <v>10000</v>
      </c>
      <c r="G805" s="197">
        <v>25476.25</v>
      </c>
      <c r="H805" s="198">
        <v>0</v>
      </c>
    </row>
    <row r="806" spans="1:8" ht="18" hidden="1" customHeight="1" outlineLevel="1">
      <c r="A806" s="4" t="s">
        <v>204</v>
      </c>
      <c r="B806" s="195"/>
      <c r="C806" s="196">
        <v>0</v>
      </c>
      <c r="D806" s="196">
        <v>0</v>
      </c>
      <c r="E806" s="196">
        <v>0</v>
      </c>
      <c r="F806" s="197">
        <v>0</v>
      </c>
      <c r="G806" s="197">
        <v>0</v>
      </c>
      <c r="H806" s="198">
        <v>0</v>
      </c>
    </row>
    <row r="807" spans="1:8" ht="18" hidden="1" customHeight="1" outlineLevel="1">
      <c r="A807" s="4" t="s">
        <v>205</v>
      </c>
      <c r="B807" s="195"/>
      <c r="C807" s="196">
        <v>0</v>
      </c>
      <c r="D807" s="196">
        <v>0</v>
      </c>
      <c r="E807" s="196">
        <v>0</v>
      </c>
      <c r="F807" s="197">
        <v>0</v>
      </c>
      <c r="G807" s="197">
        <v>0</v>
      </c>
      <c r="H807" s="198">
        <v>0</v>
      </c>
    </row>
    <row r="808" spans="1:8" ht="18" hidden="1" customHeight="1" outlineLevel="1">
      <c r="A808" s="4" t="s">
        <v>206</v>
      </c>
      <c r="B808" s="195"/>
      <c r="C808" s="196">
        <v>0</v>
      </c>
      <c r="D808" s="196">
        <v>0</v>
      </c>
      <c r="E808" s="196">
        <v>0</v>
      </c>
      <c r="F808" s="197">
        <v>0</v>
      </c>
      <c r="G808" s="197">
        <v>0</v>
      </c>
      <c r="H808" s="198">
        <v>0</v>
      </c>
    </row>
    <row r="809" spans="1:8" ht="18" hidden="1" customHeight="1" outlineLevel="1">
      <c r="A809" s="4" t="s">
        <v>207</v>
      </c>
      <c r="B809" s="195"/>
      <c r="C809" s="196">
        <v>0</v>
      </c>
      <c r="D809" s="196">
        <v>0</v>
      </c>
      <c r="E809" s="196">
        <v>0</v>
      </c>
      <c r="F809" s="197">
        <v>0</v>
      </c>
      <c r="G809" s="197">
        <v>0</v>
      </c>
      <c r="H809" s="198">
        <v>0</v>
      </c>
    </row>
    <row r="810" spans="1:8" ht="18" hidden="1" customHeight="1" outlineLevel="1">
      <c r="A810" s="4" t="s">
        <v>208</v>
      </c>
      <c r="B810" s="195"/>
      <c r="C810" s="196">
        <v>9</v>
      </c>
      <c r="D810" s="196">
        <v>9</v>
      </c>
      <c r="E810" s="196">
        <v>0</v>
      </c>
      <c r="F810" s="197">
        <v>12709.85</v>
      </c>
      <c r="G810" s="197">
        <v>27620.25</v>
      </c>
      <c r="H810" s="198">
        <v>0</v>
      </c>
    </row>
    <row r="811" spans="1:8" ht="18" hidden="1" customHeight="1" outlineLevel="1">
      <c r="A811" s="4" t="s">
        <v>209</v>
      </c>
      <c r="B811" s="195"/>
      <c r="C811" s="196">
        <v>1</v>
      </c>
      <c r="D811" s="196">
        <v>1</v>
      </c>
      <c r="E811" s="196">
        <v>0</v>
      </c>
      <c r="F811" s="197">
        <v>0</v>
      </c>
      <c r="G811" s="197">
        <v>349</v>
      </c>
      <c r="H811" s="198">
        <v>0</v>
      </c>
    </row>
    <row r="812" spans="1:8" ht="18" hidden="1" customHeight="1" outlineLevel="1">
      <c r="A812" s="4" t="s">
        <v>211</v>
      </c>
      <c r="B812" s="195"/>
      <c r="C812" s="196">
        <v>12</v>
      </c>
      <c r="D812" s="196">
        <v>14</v>
      </c>
      <c r="E812" s="196">
        <v>0</v>
      </c>
      <c r="F812" s="197">
        <v>35000</v>
      </c>
      <c r="G812" s="197">
        <v>14011</v>
      </c>
      <c r="H812" s="198">
        <v>0</v>
      </c>
    </row>
    <row r="813" spans="1:8" ht="18" hidden="1" customHeight="1" outlineLevel="1">
      <c r="A813" s="4" t="s">
        <v>212</v>
      </c>
      <c r="B813" s="195"/>
      <c r="C813" s="196">
        <v>0</v>
      </c>
      <c r="D813" s="196">
        <v>0</v>
      </c>
      <c r="E813" s="196">
        <v>0</v>
      </c>
      <c r="F813" s="197">
        <v>0</v>
      </c>
      <c r="G813" s="197">
        <v>0</v>
      </c>
      <c r="H813" s="198">
        <v>0</v>
      </c>
    </row>
    <row r="814" spans="1:8" ht="18" hidden="1" customHeight="1" outlineLevel="1">
      <c r="A814" s="4" t="s">
        <v>213</v>
      </c>
      <c r="B814" s="195"/>
      <c r="C814" s="196">
        <v>0</v>
      </c>
      <c r="D814" s="196">
        <v>0</v>
      </c>
      <c r="E814" s="196">
        <v>0</v>
      </c>
      <c r="F814" s="197">
        <v>0</v>
      </c>
      <c r="G814" s="197">
        <v>0</v>
      </c>
      <c r="H814" s="198">
        <v>0</v>
      </c>
    </row>
    <row r="815" spans="1:8" ht="18" hidden="1" customHeight="1" outlineLevel="1">
      <c r="A815" s="4" t="s">
        <v>214</v>
      </c>
      <c r="B815" s="195"/>
      <c r="C815" s="196">
        <v>0</v>
      </c>
      <c r="D815" s="196">
        <v>0</v>
      </c>
      <c r="E815" s="196">
        <v>0</v>
      </c>
      <c r="F815" s="197">
        <v>0</v>
      </c>
      <c r="G815" s="197">
        <v>0</v>
      </c>
      <c r="H815" s="198">
        <v>0</v>
      </c>
    </row>
    <row r="816" spans="1:8" ht="18" hidden="1" customHeight="1" outlineLevel="1">
      <c r="A816" s="4" t="s">
        <v>215</v>
      </c>
      <c r="B816" s="195"/>
      <c r="C816" s="196">
        <v>0</v>
      </c>
      <c r="D816" s="196">
        <v>0</v>
      </c>
      <c r="E816" s="196">
        <v>0</v>
      </c>
      <c r="F816" s="197">
        <v>0</v>
      </c>
      <c r="G816" s="197">
        <v>0</v>
      </c>
      <c r="H816" s="198">
        <v>0</v>
      </c>
    </row>
    <row r="817" spans="1:8" ht="18" hidden="1" customHeight="1" outlineLevel="1">
      <c r="A817" s="4" t="s">
        <v>216</v>
      </c>
      <c r="B817" s="195"/>
      <c r="C817" s="196">
        <v>0</v>
      </c>
      <c r="D817" s="196">
        <v>0</v>
      </c>
      <c r="E817" s="196">
        <v>0</v>
      </c>
      <c r="F817" s="197">
        <v>0</v>
      </c>
      <c r="G817" s="197">
        <v>0</v>
      </c>
      <c r="H817" s="198">
        <v>0</v>
      </c>
    </row>
    <row r="818" spans="1:8" ht="18" hidden="1" customHeight="1" outlineLevel="1">
      <c r="A818" s="4" t="s">
        <v>217</v>
      </c>
      <c r="B818" s="195"/>
      <c r="C818" s="196">
        <v>0</v>
      </c>
      <c r="D818" s="196">
        <v>0</v>
      </c>
      <c r="E818" s="196">
        <v>0</v>
      </c>
      <c r="F818" s="197">
        <v>0</v>
      </c>
      <c r="G818" s="197">
        <v>0</v>
      </c>
      <c r="H818" s="198">
        <v>0</v>
      </c>
    </row>
    <row r="819" spans="1:8" ht="18" hidden="1" customHeight="1" outlineLevel="1">
      <c r="A819" s="4" t="s">
        <v>218</v>
      </c>
      <c r="B819" s="195"/>
      <c r="C819" s="196">
        <v>0</v>
      </c>
      <c r="D819" s="196">
        <v>0</v>
      </c>
      <c r="E819" s="196">
        <v>0</v>
      </c>
      <c r="F819" s="197">
        <v>0</v>
      </c>
      <c r="G819" s="197">
        <v>0</v>
      </c>
      <c r="H819" s="198">
        <v>0</v>
      </c>
    </row>
    <row r="820" spans="1:8" ht="18" hidden="1" customHeight="1" outlineLevel="1">
      <c r="A820" s="4" t="s">
        <v>219</v>
      </c>
      <c r="B820" s="195"/>
      <c r="C820" s="196">
        <v>0</v>
      </c>
      <c r="D820" s="196">
        <v>0</v>
      </c>
      <c r="E820" s="196">
        <v>0</v>
      </c>
      <c r="F820" s="197">
        <v>0</v>
      </c>
      <c r="G820" s="197">
        <v>0</v>
      </c>
      <c r="H820" s="198">
        <v>0</v>
      </c>
    </row>
    <row r="821" spans="1:8" ht="18" hidden="1" customHeight="1" outlineLevel="1">
      <c r="A821" s="4" t="s">
        <v>220</v>
      </c>
      <c r="B821" s="195"/>
      <c r="C821" s="196">
        <v>0</v>
      </c>
      <c r="D821" s="196">
        <v>0</v>
      </c>
      <c r="E821" s="196">
        <v>0</v>
      </c>
      <c r="F821" s="197">
        <v>0</v>
      </c>
      <c r="G821" s="197">
        <v>0</v>
      </c>
      <c r="H821" s="198">
        <v>0</v>
      </c>
    </row>
    <row r="822" spans="1:8" ht="18" hidden="1" customHeight="1" outlineLevel="1">
      <c r="A822" s="4" t="s">
        <v>349</v>
      </c>
      <c r="B822" s="195"/>
      <c r="C822" s="196">
        <v>0</v>
      </c>
      <c r="D822" s="196">
        <v>0</v>
      </c>
      <c r="E822" s="196">
        <v>0</v>
      </c>
      <c r="F822" s="197">
        <v>0</v>
      </c>
      <c r="G822" s="197">
        <v>0</v>
      </c>
      <c r="H822" s="198">
        <v>0</v>
      </c>
    </row>
    <row r="823" spans="1:8" ht="18" hidden="1" customHeight="1" outlineLevel="1">
      <c r="A823" s="4" t="s">
        <v>222</v>
      </c>
      <c r="B823" s="195"/>
      <c r="C823" s="196">
        <v>0</v>
      </c>
      <c r="D823" s="196">
        <v>0</v>
      </c>
      <c r="E823" s="196">
        <v>0</v>
      </c>
      <c r="F823" s="197">
        <v>5000</v>
      </c>
      <c r="G823" s="197">
        <v>833</v>
      </c>
      <c r="H823" s="198">
        <v>0</v>
      </c>
    </row>
    <row r="824" spans="1:8" ht="18" hidden="1" customHeight="1" outlineLevel="1">
      <c r="A824" s="4" t="s">
        <v>223</v>
      </c>
      <c r="B824" s="195"/>
      <c r="C824" s="196">
        <v>0</v>
      </c>
      <c r="D824" s="196">
        <v>0</v>
      </c>
      <c r="E824" s="196">
        <v>0</v>
      </c>
      <c r="F824" s="197">
        <v>0</v>
      </c>
      <c r="G824" s="197">
        <v>0</v>
      </c>
      <c r="H824" s="198">
        <v>0</v>
      </c>
    </row>
    <row r="825" spans="1:8" ht="18" hidden="1" customHeight="1" outlineLevel="1">
      <c r="A825" s="4" t="s">
        <v>224</v>
      </c>
      <c r="B825" s="195"/>
      <c r="C825" s="196">
        <v>0</v>
      </c>
      <c r="D825" s="196">
        <v>0</v>
      </c>
      <c r="E825" s="196">
        <v>0</v>
      </c>
      <c r="F825" s="197">
        <v>0</v>
      </c>
      <c r="G825" s="197">
        <v>0</v>
      </c>
      <c r="H825" s="198">
        <v>0</v>
      </c>
    </row>
    <row r="826" spans="1:8" ht="11.25" hidden="1" customHeight="1" outlineLevel="1">
      <c r="A826" s="4" t="s">
        <v>225</v>
      </c>
      <c r="B826" s="195"/>
      <c r="C826" s="196">
        <v>0</v>
      </c>
      <c r="D826" s="196">
        <v>0</v>
      </c>
      <c r="E826" s="196">
        <v>0</v>
      </c>
      <c r="F826" s="197">
        <v>0</v>
      </c>
      <c r="G826" s="197">
        <v>0</v>
      </c>
      <c r="H826" s="198">
        <v>0</v>
      </c>
    </row>
    <row r="827" spans="1:8" ht="18" customHeight="1" collapsed="1">
      <c r="A827" s="4"/>
      <c r="B827" s="195" t="s">
        <v>384</v>
      </c>
      <c r="C827" s="199">
        <f t="shared" ref="C827:H827" si="33">SUM(C804:C826)</f>
        <v>26</v>
      </c>
      <c r="D827" s="199">
        <f t="shared" si="33"/>
        <v>27</v>
      </c>
      <c r="E827" s="199">
        <f t="shared" si="33"/>
        <v>0</v>
      </c>
      <c r="F827" s="200">
        <f t="shared" si="33"/>
        <v>62709.85</v>
      </c>
      <c r="G827" s="200">
        <f t="shared" si="33"/>
        <v>68289.5</v>
      </c>
      <c r="H827" s="201">
        <f t="shared" si="33"/>
        <v>0</v>
      </c>
    </row>
    <row r="828" spans="1:8" ht="18" hidden="1" customHeight="1" outlineLevel="1">
      <c r="A828" s="4" t="s">
        <v>272</v>
      </c>
      <c r="B828" s="195"/>
      <c r="C828" s="196">
        <v>0</v>
      </c>
      <c r="D828" s="196">
        <v>0</v>
      </c>
      <c r="E828" s="196">
        <v>0</v>
      </c>
      <c r="F828" s="197">
        <v>0</v>
      </c>
      <c r="G828" s="197">
        <v>0</v>
      </c>
      <c r="H828" s="198">
        <v>0</v>
      </c>
    </row>
    <row r="829" spans="1:8" ht="18" hidden="1" customHeight="1" outlineLevel="1">
      <c r="A829" s="4" t="s">
        <v>203</v>
      </c>
      <c r="B829" s="195"/>
      <c r="C829" s="196">
        <v>0</v>
      </c>
      <c r="D829" s="196">
        <v>0</v>
      </c>
      <c r="E829" s="196">
        <v>0</v>
      </c>
      <c r="F829" s="197">
        <v>0</v>
      </c>
      <c r="G829" s="197">
        <v>0</v>
      </c>
      <c r="H829" s="198">
        <v>0</v>
      </c>
    </row>
    <row r="830" spans="1:8" ht="18" hidden="1" customHeight="1" outlineLevel="1">
      <c r="A830" s="4" t="s">
        <v>204</v>
      </c>
      <c r="B830" s="195"/>
      <c r="C830" s="196">
        <v>0</v>
      </c>
      <c r="D830" s="196">
        <v>0</v>
      </c>
      <c r="E830" s="196">
        <v>0</v>
      </c>
      <c r="F830" s="197">
        <v>0</v>
      </c>
      <c r="G830" s="197">
        <v>0</v>
      </c>
      <c r="H830" s="198">
        <v>0</v>
      </c>
    </row>
    <row r="831" spans="1:8" ht="18" hidden="1" customHeight="1" outlineLevel="1">
      <c r="A831" s="4" t="s">
        <v>205</v>
      </c>
      <c r="B831" s="195"/>
      <c r="C831" s="196">
        <v>0</v>
      </c>
      <c r="D831" s="196">
        <v>0</v>
      </c>
      <c r="E831" s="196">
        <v>0</v>
      </c>
      <c r="F831" s="197">
        <v>0</v>
      </c>
      <c r="G831" s="197">
        <v>0</v>
      </c>
      <c r="H831" s="198">
        <v>0</v>
      </c>
    </row>
    <row r="832" spans="1:8" ht="18" hidden="1" customHeight="1" outlineLevel="1">
      <c r="A832" s="4" t="s">
        <v>206</v>
      </c>
      <c r="B832" s="195"/>
      <c r="C832" s="196">
        <v>0</v>
      </c>
      <c r="D832" s="196">
        <v>0</v>
      </c>
      <c r="E832" s="196">
        <v>0</v>
      </c>
      <c r="F832" s="197">
        <v>0</v>
      </c>
      <c r="G832" s="197">
        <v>0</v>
      </c>
      <c r="H832" s="198">
        <v>0</v>
      </c>
    </row>
    <row r="833" spans="1:8" ht="18" hidden="1" customHeight="1" outlineLevel="1">
      <c r="A833" s="4" t="s">
        <v>207</v>
      </c>
      <c r="B833" s="195"/>
      <c r="C833" s="196">
        <v>0</v>
      </c>
      <c r="D833" s="196">
        <v>0</v>
      </c>
      <c r="E833" s="196">
        <v>0</v>
      </c>
      <c r="F833" s="197">
        <v>0</v>
      </c>
      <c r="G833" s="197">
        <v>0</v>
      </c>
      <c r="H833" s="198">
        <v>0</v>
      </c>
    </row>
    <row r="834" spans="1:8" ht="18" hidden="1" customHeight="1" outlineLevel="1">
      <c r="A834" s="4" t="s">
        <v>208</v>
      </c>
      <c r="B834" s="195"/>
      <c r="C834" s="196">
        <v>1</v>
      </c>
      <c r="D834" s="196">
        <v>0</v>
      </c>
      <c r="E834" s="196">
        <v>0</v>
      </c>
      <c r="F834" s="197">
        <v>0</v>
      </c>
      <c r="G834" s="197">
        <v>0</v>
      </c>
      <c r="H834" s="198">
        <v>0</v>
      </c>
    </row>
    <row r="835" spans="1:8" ht="18" hidden="1" customHeight="1" outlineLevel="1">
      <c r="A835" s="4" t="s">
        <v>209</v>
      </c>
      <c r="B835" s="195"/>
      <c r="C835" s="196">
        <v>0</v>
      </c>
      <c r="D835" s="196">
        <v>0</v>
      </c>
      <c r="E835" s="196">
        <v>0</v>
      </c>
      <c r="F835" s="197">
        <v>0</v>
      </c>
      <c r="G835" s="197">
        <v>0</v>
      </c>
      <c r="H835" s="198">
        <v>0</v>
      </c>
    </row>
    <row r="836" spans="1:8" ht="18" hidden="1" customHeight="1" outlineLevel="1">
      <c r="A836" s="4" t="s">
        <v>211</v>
      </c>
      <c r="B836" s="195"/>
      <c r="C836" s="196">
        <v>0</v>
      </c>
      <c r="D836" s="196">
        <v>1</v>
      </c>
      <c r="E836" s="196">
        <v>0</v>
      </c>
      <c r="F836" s="197">
        <v>0</v>
      </c>
      <c r="G836" s="197">
        <v>1878</v>
      </c>
      <c r="H836" s="198">
        <v>0</v>
      </c>
    </row>
    <row r="837" spans="1:8" ht="18" hidden="1" customHeight="1" outlineLevel="1">
      <c r="A837" s="4" t="s">
        <v>212</v>
      </c>
      <c r="B837" s="195"/>
      <c r="C837" s="196">
        <v>0</v>
      </c>
      <c r="D837" s="196">
        <v>0</v>
      </c>
      <c r="E837" s="196">
        <v>0</v>
      </c>
      <c r="F837" s="197">
        <v>0</v>
      </c>
      <c r="G837" s="197">
        <v>0</v>
      </c>
      <c r="H837" s="198">
        <v>0</v>
      </c>
    </row>
    <row r="838" spans="1:8" ht="18" hidden="1" customHeight="1" outlineLevel="1">
      <c r="A838" s="4" t="s">
        <v>213</v>
      </c>
      <c r="B838" s="195"/>
      <c r="C838" s="196">
        <v>1</v>
      </c>
      <c r="D838" s="196">
        <v>0</v>
      </c>
      <c r="E838" s="196">
        <v>0</v>
      </c>
      <c r="F838" s="197">
        <v>0</v>
      </c>
      <c r="G838" s="197">
        <v>0</v>
      </c>
      <c r="H838" s="198">
        <v>0</v>
      </c>
    </row>
    <row r="839" spans="1:8" ht="18" hidden="1" customHeight="1" outlineLevel="1">
      <c r="A839" s="4" t="s">
        <v>214</v>
      </c>
      <c r="B839" s="195"/>
      <c r="C839" s="196">
        <v>0</v>
      </c>
      <c r="D839" s="196">
        <v>0</v>
      </c>
      <c r="E839" s="196">
        <v>0</v>
      </c>
      <c r="F839" s="197">
        <v>0</v>
      </c>
      <c r="G839" s="197">
        <v>0</v>
      </c>
      <c r="H839" s="198">
        <v>0</v>
      </c>
    </row>
    <row r="840" spans="1:8" ht="18" hidden="1" customHeight="1" outlineLevel="1">
      <c r="A840" s="4" t="s">
        <v>215</v>
      </c>
      <c r="B840" s="195"/>
      <c r="C840" s="196">
        <v>0</v>
      </c>
      <c r="D840" s="196">
        <v>0</v>
      </c>
      <c r="E840" s="196">
        <v>0</v>
      </c>
      <c r="F840" s="197">
        <v>0</v>
      </c>
      <c r="G840" s="197">
        <v>0</v>
      </c>
      <c r="H840" s="198">
        <v>0</v>
      </c>
    </row>
    <row r="841" spans="1:8" ht="18" hidden="1" customHeight="1" outlineLevel="1">
      <c r="A841" s="4" t="s">
        <v>216</v>
      </c>
      <c r="B841" s="195"/>
      <c r="C841" s="196">
        <v>0</v>
      </c>
      <c r="D841" s="196">
        <v>0</v>
      </c>
      <c r="E841" s="196">
        <v>0</v>
      </c>
      <c r="F841" s="197">
        <v>0</v>
      </c>
      <c r="G841" s="197">
        <v>0</v>
      </c>
      <c r="H841" s="198">
        <v>0</v>
      </c>
    </row>
    <row r="842" spans="1:8" ht="18" hidden="1" customHeight="1" outlineLevel="1">
      <c r="A842" s="4" t="s">
        <v>217</v>
      </c>
      <c r="B842" s="195"/>
      <c r="C842" s="196">
        <v>0</v>
      </c>
      <c r="D842" s="196">
        <v>0</v>
      </c>
      <c r="E842" s="196">
        <v>0</v>
      </c>
      <c r="F842" s="197">
        <v>0</v>
      </c>
      <c r="G842" s="197">
        <v>0</v>
      </c>
      <c r="H842" s="198">
        <v>0</v>
      </c>
    </row>
    <row r="843" spans="1:8" ht="18" hidden="1" customHeight="1" outlineLevel="1">
      <c r="A843" s="4" t="s">
        <v>218</v>
      </c>
      <c r="B843" s="195"/>
      <c r="C843" s="196">
        <v>0</v>
      </c>
      <c r="D843" s="196">
        <v>0</v>
      </c>
      <c r="E843" s="196">
        <v>0</v>
      </c>
      <c r="F843" s="197">
        <v>0</v>
      </c>
      <c r="G843" s="197">
        <v>0</v>
      </c>
      <c r="H843" s="198">
        <v>0</v>
      </c>
    </row>
    <row r="844" spans="1:8" ht="18" hidden="1" customHeight="1" outlineLevel="1">
      <c r="A844" s="4" t="s">
        <v>219</v>
      </c>
      <c r="B844" s="195"/>
      <c r="C844" s="196">
        <v>0</v>
      </c>
      <c r="D844" s="196">
        <v>0</v>
      </c>
      <c r="E844" s="196">
        <v>0</v>
      </c>
      <c r="F844" s="197">
        <v>0</v>
      </c>
      <c r="G844" s="197">
        <v>0</v>
      </c>
      <c r="H844" s="198">
        <v>0</v>
      </c>
    </row>
    <row r="845" spans="1:8" ht="18" hidden="1" customHeight="1" outlineLevel="1">
      <c r="A845" s="4" t="s">
        <v>220</v>
      </c>
      <c r="B845" s="195"/>
      <c r="C845" s="196">
        <v>0</v>
      </c>
      <c r="D845" s="196">
        <v>0</v>
      </c>
      <c r="E845" s="196">
        <v>0</v>
      </c>
      <c r="F845" s="197">
        <v>0</v>
      </c>
      <c r="G845" s="197">
        <v>0</v>
      </c>
      <c r="H845" s="198">
        <v>0</v>
      </c>
    </row>
    <row r="846" spans="1:8" ht="18" hidden="1" customHeight="1" outlineLevel="1">
      <c r="A846" s="4" t="s">
        <v>349</v>
      </c>
      <c r="B846" s="195"/>
      <c r="C846" s="196">
        <v>0</v>
      </c>
      <c r="D846" s="196">
        <v>0</v>
      </c>
      <c r="E846" s="196">
        <v>0</v>
      </c>
      <c r="F846" s="197">
        <v>0</v>
      </c>
      <c r="G846" s="197">
        <v>0</v>
      </c>
      <c r="H846" s="198">
        <v>0</v>
      </c>
    </row>
    <row r="847" spans="1:8" ht="18" hidden="1" customHeight="1" outlineLevel="1">
      <c r="A847" s="4" t="s">
        <v>222</v>
      </c>
      <c r="B847" s="195"/>
      <c r="C847" s="196">
        <v>0</v>
      </c>
      <c r="D847" s="196">
        <v>0</v>
      </c>
      <c r="E847" s="196">
        <v>0</v>
      </c>
      <c r="F847" s="197">
        <v>0</v>
      </c>
      <c r="G847" s="197">
        <v>0</v>
      </c>
      <c r="H847" s="198">
        <v>0</v>
      </c>
    </row>
    <row r="848" spans="1:8" ht="18" hidden="1" customHeight="1" outlineLevel="1">
      <c r="A848" s="4" t="s">
        <v>223</v>
      </c>
      <c r="B848" s="195"/>
      <c r="C848" s="196">
        <v>0</v>
      </c>
      <c r="D848" s="196">
        <v>0</v>
      </c>
      <c r="E848" s="196">
        <v>0</v>
      </c>
      <c r="F848" s="197">
        <v>0</v>
      </c>
      <c r="G848" s="197">
        <v>0</v>
      </c>
      <c r="H848" s="198">
        <v>0</v>
      </c>
    </row>
    <row r="849" spans="1:8" ht="18" hidden="1" customHeight="1" outlineLevel="1">
      <c r="A849" s="4" t="s">
        <v>224</v>
      </c>
      <c r="B849" s="195"/>
      <c r="C849" s="196">
        <v>0</v>
      </c>
      <c r="D849" s="196">
        <v>0</v>
      </c>
      <c r="E849" s="196">
        <v>0</v>
      </c>
      <c r="F849" s="197">
        <v>0</v>
      </c>
      <c r="G849" s="197">
        <v>0</v>
      </c>
      <c r="H849" s="198">
        <v>0</v>
      </c>
    </row>
    <row r="850" spans="1:8" hidden="1" outlineLevel="1">
      <c r="A850" s="4" t="s">
        <v>225</v>
      </c>
      <c r="B850" s="195"/>
      <c r="C850" s="196">
        <v>0</v>
      </c>
      <c r="D850" s="196">
        <v>0</v>
      </c>
      <c r="E850" s="196">
        <v>0</v>
      </c>
      <c r="F850" s="197">
        <v>0</v>
      </c>
      <c r="G850" s="197">
        <v>0</v>
      </c>
      <c r="H850" s="198">
        <v>0</v>
      </c>
    </row>
    <row r="851" spans="1:8" ht="18" customHeight="1" collapsed="1">
      <c r="A851" s="4"/>
      <c r="B851" s="195" t="s">
        <v>385</v>
      </c>
      <c r="C851" s="199">
        <f t="shared" ref="C851:H851" si="34">SUM(C828:C850)</f>
        <v>2</v>
      </c>
      <c r="D851" s="199">
        <f t="shared" si="34"/>
        <v>1</v>
      </c>
      <c r="E851" s="199">
        <f t="shared" si="34"/>
        <v>0</v>
      </c>
      <c r="F851" s="200">
        <f t="shared" si="34"/>
        <v>0</v>
      </c>
      <c r="G851" s="200">
        <f t="shared" si="34"/>
        <v>1878</v>
      </c>
      <c r="H851" s="201">
        <f t="shared" si="34"/>
        <v>0</v>
      </c>
    </row>
    <row r="852" spans="1:8" ht="18" hidden="1" customHeight="1" outlineLevel="1">
      <c r="A852" s="4" t="s">
        <v>272</v>
      </c>
      <c r="B852" s="195"/>
      <c r="C852" s="196">
        <v>0</v>
      </c>
      <c r="D852" s="196">
        <v>0</v>
      </c>
      <c r="E852" s="196">
        <v>0</v>
      </c>
      <c r="F852" s="197">
        <v>0</v>
      </c>
      <c r="G852" s="197">
        <v>0</v>
      </c>
      <c r="H852" s="198">
        <v>0</v>
      </c>
    </row>
    <row r="853" spans="1:8" ht="18" hidden="1" customHeight="1" outlineLevel="1">
      <c r="A853" s="4" t="s">
        <v>203</v>
      </c>
      <c r="B853" s="195"/>
      <c r="C853" s="196">
        <v>1</v>
      </c>
      <c r="D853" s="196">
        <v>0</v>
      </c>
      <c r="E853" s="196">
        <v>0</v>
      </c>
      <c r="F853" s="197">
        <v>0</v>
      </c>
      <c r="G853" s="197">
        <v>0</v>
      </c>
      <c r="H853" s="198">
        <v>0</v>
      </c>
    </row>
    <row r="854" spans="1:8" ht="18" hidden="1" customHeight="1" outlineLevel="1">
      <c r="A854" s="4" t="s">
        <v>204</v>
      </c>
      <c r="B854" s="195"/>
      <c r="C854" s="196">
        <v>0</v>
      </c>
      <c r="D854" s="196">
        <v>0</v>
      </c>
      <c r="E854" s="196">
        <v>0</v>
      </c>
      <c r="F854" s="197">
        <v>0</v>
      </c>
      <c r="G854" s="197">
        <v>0</v>
      </c>
      <c r="H854" s="198">
        <v>0</v>
      </c>
    </row>
    <row r="855" spans="1:8" ht="18" hidden="1" customHeight="1" outlineLevel="1">
      <c r="A855" s="4" t="s">
        <v>205</v>
      </c>
      <c r="B855" s="195"/>
      <c r="C855" s="196">
        <v>0</v>
      </c>
      <c r="D855" s="196">
        <v>0</v>
      </c>
      <c r="E855" s="196">
        <v>0</v>
      </c>
      <c r="F855" s="197">
        <v>0</v>
      </c>
      <c r="G855" s="197">
        <v>0</v>
      </c>
      <c r="H855" s="198">
        <v>0</v>
      </c>
    </row>
    <row r="856" spans="1:8" ht="18" hidden="1" customHeight="1" outlineLevel="1">
      <c r="A856" s="4" t="s">
        <v>206</v>
      </c>
      <c r="B856" s="195"/>
      <c r="C856" s="196">
        <v>0</v>
      </c>
      <c r="D856" s="196">
        <v>0</v>
      </c>
      <c r="E856" s="196">
        <v>0</v>
      </c>
      <c r="F856" s="197">
        <v>0</v>
      </c>
      <c r="G856" s="197">
        <v>0</v>
      </c>
      <c r="H856" s="198">
        <v>0</v>
      </c>
    </row>
    <row r="857" spans="1:8" ht="18" hidden="1" customHeight="1" outlineLevel="1">
      <c r="A857" s="4" t="s">
        <v>207</v>
      </c>
      <c r="B857" s="195"/>
      <c r="C857" s="196">
        <v>0</v>
      </c>
      <c r="D857" s="196">
        <v>0</v>
      </c>
      <c r="E857" s="196">
        <v>0</v>
      </c>
      <c r="F857" s="197">
        <v>0</v>
      </c>
      <c r="G857" s="197">
        <v>0</v>
      </c>
      <c r="H857" s="198">
        <v>0</v>
      </c>
    </row>
    <row r="858" spans="1:8" ht="18" hidden="1" customHeight="1" outlineLevel="1">
      <c r="A858" s="4" t="s">
        <v>208</v>
      </c>
      <c r="B858" s="195"/>
      <c r="C858" s="196">
        <v>1</v>
      </c>
      <c r="D858" s="196">
        <v>3</v>
      </c>
      <c r="E858" s="196">
        <v>0</v>
      </c>
      <c r="F858" s="197">
        <v>10000</v>
      </c>
      <c r="G858" s="197">
        <v>13594.46</v>
      </c>
      <c r="H858" s="198">
        <v>0</v>
      </c>
    </row>
    <row r="859" spans="1:8" ht="18" hidden="1" customHeight="1" outlineLevel="1">
      <c r="A859" s="4" t="s">
        <v>209</v>
      </c>
      <c r="B859" s="195"/>
      <c r="C859" s="196">
        <v>0</v>
      </c>
      <c r="D859" s="196">
        <v>0</v>
      </c>
      <c r="E859" s="196">
        <v>0</v>
      </c>
      <c r="F859" s="197">
        <v>0</v>
      </c>
      <c r="G859" s="197">
        <v>0</v>
      </c>
      <c r="H859" s="198">
        <v>0</v>
      </c>
    </row>
    <row r="860" spans="1:8" ht="18" hidden="1" customHeight="1" outlineLevel="1">
      <c r="A860" s="4" t="s">
        <v>211</v>
      </c>
      <c r="B860" s="195"/>
      <c r="C860" s="196">
        <v>1</v>
      </c>
      <c r="D860" s="196">
        <v>1</v>
      </c>
      <c r="E860" s="196">
        <v>0</v>
      </c>
      <c r="F860" s="197">
        <v>0</v>
      </c>
      <c r="G860" s="197">
        <v>4617</v>
      </c>
      <c r="H860" s="198">
        <v>0</v>
      </c>
    </row>
    <row r="861" spans="1:8" ht="18" hidden="1" customHeight="1" outlineLevel="1">
      <c r="A861" s="4" t="s">
        <v>212</v>
      </c>
      <c r="B861" s="195"/>
      <c r="C861" s="196">
        <v>0</v>
      </c>
      <c r="D861" s="196">
        <v>0</v>
      </c>
      <c r="E861" s="196">
        <v>0</v>
      </c>
      <c r="F861" s="197">
        <v>0</v>
      </c>
      <c r="G861" s="197">
        <v>0</v>
      </c>
      <c r="H861" s="198">
        <v>0</v>
      </c>
    </row>
    <row r="862" spans="1:8" ht="18" hidden="1" customHeight="1" outlineLevel="1">
      <c r="A862" s="4" t="s">
        <v>213</v>
      </c>
      <c r="B862" s="195"/>
      <c r="C862" s="196">
        <v>0</v>
      </c>
      <c r="D862" s="196">
        <v>0</v>
      </c>
      <c r="E862" s="196">
        <v>0</v>
      </c>
      <c r="F862" s="197">
        <v>0</v>
      </c>
      <c r="G862" s="197">
        <v>0</v>
      </c>
      <c r="H862" s="198">
        <v>0</v>
      </c>
    </row>
    <row r="863" spans="1:8" ht="18" hidden="1" customHeight="1" outlineLevel="1">
      <c r="A863" s="4" t="s">
        <v>214</v>
      </c>
      <c r="B863" s="195"/>
      <c r="C863" s="196">
        <v>0</v>
      </c>
      <c r="D863" s="196">
        <v>0</v>
      </c>
      <c r="E863" s="196">
        <v>0</v>
      </c>
      <c r="F863" s="197">
        <v>0</v>
      </c>
      <c r="G863" s="197">
        <v>0</v>
      </c>
      <c r="H863" s="198">
        <v>0</v>
      </c>
    </row>
    <row r="864" spans="1:8" ht="18" hidden="1" customHeight="1" outlineLevel="1">
      <c r="A864" s="4" t="s">
        <v>215</v>
      </c>
      <c r="B864" s="195"/>
      <c r="C864" s="196">
        <v>0</v>
      </c>
      <c r="D864" s="196">
        <v>0</v>
      </c>
      <c r="E864" s="196">
        <v>0</v>
      </c>
      <c r="F864" s="197">
        <v>0</v>
      </c>
      <c r="G864" s="197">
        <v>0</v>
      </c>
      <c r="H864" s="198">
        <v>0</v>
      </c>
    </row>
    <row r="865" spans="1:8" ht="18" hidden="1" customHeight="1" outlineLevel="1">
      <c r="A865" s="4" t="s">
        <v>216</v>
      </c>
      <c r="B865" s="195"/>
      <c r="C865" s="196">
        <v>0</v>
      </c>
      <c r="D865" s="196">
        <v>0</v>
      </c>
      <c r="E865" s="196">
        <v>0</v>
      </c>
      <c r="F865" s="197">
        <v>0</v>
      </c>
      <c r="G865" s="197">
        <v>0</v>
      </c>
      <c r="H865" s="198">
        <v>0</v>
      </c>
    </row>
    <row r="866" spans="1:8" ht="18" hidden="1" customHeight="1" outlineLevel="1">
      <c r="A866" s="4" t="s">
        <v>217</v>
      </c>
      <c r="B866" s="195"/>
      <c r="C866" s="196">
        <v>0</v>
      </c>
      <c r="D866" s="196">
        <v>0</v>
      </c>
      <c r="E866" s="196">
        <v>0</v>
      </c>
      <c r="F866" s="197">
        <v>0</v>
      </c>
      <c r="G866" s="197">
        <v>0</v>
      </c>
      <c r="H866" s="198">
        <v>0</v>
      </c>
    </row>
    <row r="867" spans="1:8" ht="18" hidden="1" customHeight="1" outlineLevel="1">
      <c r="A867" s="4" t="s">
        <v>218</v>
      </c>
      <c r="B867" s="195"/>
      <c r="C867" s="196">
        <v>15</v>
      </c>
      <c r="D867" s="196">
        <v>14</v>
      </c>
      <c r="E867" s="196">
        <v>0</v>
      </c>
      <c r="F867" s="197">
        <v>245998</v>
      </c>
      <c r="G867" s="197">
        <v>71435</v>
      </c>
      <c r="H867" s="198">
        <v>0</v>
      </c>
    </row>
    <row r="868" spans="1:8" ht="18" hidden="1" customHeight="1" outlineLevel="1">
      <c r="A868" s="4" t="s">
        <v>219</v>
      </c>
      <c r="B868" s="195"/>
      <c r="C868" s="196">
        <v>0</v>
      </c>
      <c r="D868" s="196">
        <v>0</v>
      </c>
      <c r="E868" s="196">
        <v>0</v>
      </c>
      <c r="F868" s="197">
        <v>0</v>
      </c>
      <c r="G868" s="197">
        <v>0</v>
      </c>
      <c r="H868" s="198">
        <v>0</v>
      </c>
    </row>
    <row r="869" spans="1:8" ht="18" hidden="1" customHeight="1" outlineLevel="1">
      <c r="A869" s="4" t="s">
        <v>220</v>
      </c>
      <c r="B869" s="195"/>
      <c r="C869" s="196">
        <v>0</v>
      </c>
      <c r="D869" s="196">
        <v>0</v>
      </c>
      <c r="E869" s="196">
        <v>0</v>
      </c>
      <c r="F869" s="197">
        <v>0</v>
      </c>
      <c r="G869" s="197">
        <v>0</v>
      </c>
      <c r="H869" s="198">
        <v>0</v>
      </c>
    </row>
    <row r="870" spans="1:8" ht="18" hidden="1" customHeight="1" outlineLevel="1">
      <c r="A870" s="4" t="s">
        <v>349</v>
      </c>
      <c r="B870" s="195"/>
      <c r="C870" s="196">
        <v>0</v>
      </c>
      <c r="D870" s="196">
        <v>0</v>
      </c>
      <c r="E870" s="196">
        <v>0</v>
      </c>
      <c r="F870" s="197">
        <v>0</v>
      </c>
      <c r="G870" s="197">
        <v>0</v>
      </c>
      <c r="H870" s="198">
        <v>0</v>
      </c>
    </row>
    <row r="871" spans="1:8" ht="18" hidden="1" customHeight="1" outlineLevel="1">
      <c r="A871" s="4" t="s">
        <v>222</v>
      </c>
      <c r="B871" s="195"/>
      <c r="C871" s="196">
        <v>0</v>
      </c>
      <c r="D871" s="196">
        <v>0</v>
      </c>
      <c r="E871" s="196">
        <v>0</v>
      </c>
      <c r="F871" s="197">
        <v>0</v>
      </c>
      <c r="G871" s="197">
        <v>0</v>
      </c>
      <c r="H871" s="198">
        <v>0</v>
      </c>
    </row>
    <row r="872" spans="1:8" ht="18" hidden="1" customHeight="1" outlineLevel="1">
      <c r="A872" s="4" t="s">
        <v>223</v>
      </c>
      <c r="B872" s="195"/>
      <c r="C872" s="196">
        <v>5</v>
      </c>
      <c r="D872" s="196">
        <v>4</v>
      </c>
      <c r="E872" s="196">
        <v>1</v>
      </c>
      <c r="F872" s="197">
        <v>1938</v>
      </c>
      <c r="G872" s="197">
        <v>0</v>
      </c>
      <c r="H872" s="198">
        <v>0</v>
      </c>
    </row>
    <row r="873" spans="1:8" ht="18" hidden="1" customHeight="1" outlineLevel="1">
      <c r="A873" s="4" t="s">
        <v>224</v>
      </c>
      <c r="B873" s="195"/>
      <c r="C873" s="196">
        <v>0</v>
      </c>
      <c r="D873" s="196">
        <v>0</v>
      </c>
      <c r="E873" s="196">
        <v>0</v>
      </c>
      <c r="F873" s="197">
        <v>0</v>
      </c>
      <c r="G873" s="197">
        <v>0</v>
      </c>
      <c r="H873" s="198">
        <v>0</v>
      </c>
    </row>
    <row r="874" spans="1:8" ht="18" hidden="1" customHeight="1" outlineLevel="1">
      <c r="A874" s="4" t="s">
        <v>225</v>
      </c>
      <c r="B874" s="195"/>
      <c r="C874" s="196">
        <v>0</v>
      </c>
      <c r="D874" s="196">
        <v>0</v>
      </c>
      <c r="E874" s="196">
        <v>0</v>
      </c>
      <c r="F874" s="197">
        <v>0</v>
      </c>
      <c r="G874" s="197">
        <v>0</v>
      </c>
      <c r="H874" s="198">
        <v>0</v>
      </c>
    </row>
    <row r="875" spans="1:8" ht="18" customHeight="1" collapsed="1">
      <c r="A875" s="4"/>
      <c r="B875" s="195" t="s">
        <v>386</v>
      </c>
      <c r="C875" s="199">
        <f t="shared" ref="C875:H875" si="35">SUM(C852:C874)</f>
        <v>23</v>
      </c>
      <c r="D875" s="199">
        <f t="shared" si="35"/>
        <v>22</v>
      </c>
      <c r="E875" s="199">
        <f t="shared" si="35"/>
        <v>1</v>
      </c>
      <c r="F875" s="200">
        <f t="shared" si="35"/>
        <v>257936</v>
      </c>
      <c r="G875" s="200">
        <f t="shared" si="35"/>
        <v>89646.459999999992</v>
      </c>
      <c r="H875" s="201">
        <f t="shared" si="35"/>
        <v>0</v>
      </c>
    </row>
    <row r="876" spans="1:8" ht="18" hidden="1" customHeight="1" outlineLevel="1">
      <c r="A876" s="4" t="s">
        <v>272</v>
      </c>
      <c r="B876" s="195"/>
      <c r="C876" s="196">
        <v>0</v>
      </c>
      <c r="D876" s="196">
        <v>0</v>
      </c>
      <c r="E876" s="196">
        <v>0</v>
      </c>
      <c r="F876" s="197">
        <v>0</v>
      </c>
      <c r="G876" s="197">
        <v>0</v>
      </c>
      <c r="H876" s="198">
        <v>0</v>
      </c>
    </row>
    <row r="877" spans="1:8" ht="18" hidden="1" customHeight="1" outlineLevel="1">
      <c r="A877" s="4" t="s">
        <v>203</v>
      </c>
      <c r="B877" s="195"/>
      <c r="C877" s="196">
        <v>0</v>
      </c>
      <c r="D877" s="196">
        <v>0</v>
      </c>
      <c r="E877" s="196">
        <v>0</v>
      </c>
      <c r="F877" s="197">
        <v>0</v>
      </c>
      <c r="G877" s="197">
        <v>0</v>
      </c>
      <c r="H877" s="198">
        <v>0</v>
      </c>
    </row>
    <row r="878" spans="1:8" ht="18" hidden="1" customHeight="1" outlineLevel="1">
      <c r="A878" s="4" t="s">
        <v>204</v>
      </c>
      <c r="B878" s="195"/>
      <c r="C878" s="196">
        <v>0</v>
      </c>
      <c r="D878" s="196">
        <v>0</v>
      </c>
      <c r="E878" s="196">
        <v>0</v>
      </c>
      <c r="F878" s="197">
        <v>0</v>
      </c>
      <c r="G878" s="197">
        <v>5663.34</v>
      </c>
      <c r="H878" s="198">
        <v>0</v>
      </c>
    </row>
    <row r="879" spans="1:8" ht="18" hidden="1" customHeight="1" outlineLevel="1">
      <c r="A879" s="4" t="s">
        <v>205</v>
      </c>
      <c r="B879" s="195"/>
      <c r="C879" s="196">
        <v>0</v>
      </c>
      <c r="D879" s="196">
        <v>0</v>
      </c>
      <c r="E879" s="196">
        <v>0</v>
      </c>
      <c r="F879" s="197">
        <v>0</v>
      </c>
      <c r="G879" s="197">
        <v>0</v>
      </c>
      <c r="H879" s="198">
        <v>0</v>
      </c>
    </row>
    <row r="880" spans="1:8" ht="18" hidden="1" customHeight="1" outlineLevel="1">
      <c r="A880" s="4" t="s">
        <v>206</v>
      </c>
      <c r="B880" s="195"/>
      <c r="C880" s="196">
        <v>0</v>
      </c>
      <c r="D880" s="196">
        <v>0</v>
      </c>
      <c r="E880" s="196">
        <v>0</v>
      </c>
      <c r="F880" s="197">
        <v>0</v>
      </c>
      <c r="G880" s="197">
        <v>0</v>
      </c>
      <c r="H880" s="198">
        <v>0</v>
      </c>
    </row>
    <row r="881" spans="1:8" ht="18" hidden="1" customHeight="1" outlineLevel="1">
      <c r="A881" s="4" t="s">
        <v>207</v>
      </c>
      <c r="B881" s="195"/>
      <c r="C881" s="196">
        <v>0</v>
      </c>
      <c r="D881" s="196">
        <v>0</v>
      </c>
      <c r="E881" s="196">
        <v>0</v>
      </c>
      <c r="F881" s="197">
        <v>0</v>
      </c>
      <c r="G881" s="197">
        <v>0</v>
      </c>
      <c r="H881" s="198">
        <v>0</v>
      </c>
    </row>
    <row r="882" spans="1:8" ht="18" hidden="1" customHeight="1" outlineLevel="1">
      <c r="A882" s="4" t="s">
        <v>208</v>
      </c>
      <c r="B882" s="195"/>
      <c r="C882" s="196">
        <v>0</v>
      </c>
      <c r="D882" s="196">
        <v>0</v>
      </c>
      <c r="E882" s="196">
        <v>0</v>
      </c>
      <c r="F882" s="197">
        <v>0</v>
      </c>
      <c r="G882" s="197">
        <v>0</v>
      </c>
      <c r="H882" s="198">
        <v>0</v>
      </c>
    </row>
    <row r="883" spans="1:8" ht="18" hidden="1" customHeight="1" outlineLevel="1">
      <c r="A883" s="4" t="s">
        <v>209</v>
      </c>
      <c r="B883" s="195"/>
      <c r="C883" s="196">
        <v>0</v>
      </c>
      <c r="D883" s="196">
        <v>0</v>
      </c>
      <c r="E883" s="196">
        <v>0</v>
      </c>
      <c r="F883" s="197">
        <v>0</v>
      </c>
      <c r="G883" s="197">
        <v>0</v>
      </c>
      <c r="H883" s="198">
        <v>0</v>
      </c>
    </row>
    <row r="884" spans="1:8" ht="18" hidden="1" customHeight="1" outlineLevel="1">
      <c r="A884" s="4" t="s">
        <v>211</v>
      </c>
      <c r="B884" s="195"/>
      <c r="C884" s="196">
        <v>1</v>
      </c>
      <c r="D884" s="196">
        <v>2</v>
      </c>
      <c r="E884" s="196">
        <v>0</v>
      </c>
      <c r="F884" s="197">
        <v>25000</v>
      </c>
      <c r="G884" s="197">
        <v>500</v>
      </c>
      <c r="H884" s="198">
        <v>0</v>
      </c>
    </row>
    <row r="885" spans="1:8" ht="18" hidden="1" customHeight="1" outlineLevel="1">
      <c r="A885" s="4" t="s">
        <v>212</v>
      </c>
      <c r="B885" s="195"/>
      <c r="C885" s="196">
        <v>0</v>
      </c>
      <c r="D885" s="196">
        <v>0</v>
      </c>
      <c r="E885" s="196">
        <v>0</v>
      </c>
      <c r="F885" s="197">
        <v>0</v>
      </c>
      <c r="G885" s="197">
        <v>0</v>
      </c>
      <c r="H885" s="198">
        <v>0</v>
      </c>
    </row>
    <row r="886" spans="1:8" ht="18" hidden="1" customHeight="1" outlineLevel="1">
      <c r="A886" s="4" t="s">
        <v>213</v>
      </c>
      <c r="B886" s="195"/>
      <c r="C886" s="196">
        <v>0</v>
      </c>
      <c r="D886" s="196">
        <v>0</v>
      </c>
      <c r="E886" s="196">
        <v>0</v>
      </c>
      <c r="F886" s="197">
        <v>0</v>
      </c>
      <c r="G886" s="197">
        <v>0</v>
      </c>
      <c r="H886" s="198">
        <v>0</v>
      </c>
    </row>
    <row r="887" spans="1:8" ht="18" hidden="1" customHeight="1" outlineLevel="1">
      <c r="A887" s="4" t="s">
        <v>214</v>
      </c>
      <c r="B887" s="195"/>
      <c r="C887" s="196">
        <v>0</v>
      </c>
      <c r="D887" s="196">
        <v>0</v>
      </c>
      <c r="E887" s="196">
        <v>0</v>
      </c>
      <c r="F887" s="197">
        <v>0</v>
      </c>
      <c r="G887" s="197">
        <v>0</v>
      </c>
      <c r="H887" s="198">
        <v>0</v>
      </c>
    </row>
    <row r="888" spans="1:8" ht="18" hidden="1" customHeight="1" outlineLevel="1">
      <c r="A888" s="4" t="s">
        <v>215</v>
      </c>
      <c r="B888" s="195"/>
      <c r="C888" s="196">
        <v>0</v>
      </c>
      <c r="D888" s="196">
        <v>0</v>
      </c>
      <c r="E888" s="196">
        <v>0</v>
      </c>
      <c r="F888" s="197">
        <v>0</v>
      </c>
      <c r="G888" s="197">
        <v>0</v>
      </c>
      <c r="H888" s="198">
        <v>0</v>
      </c>
    </row>
    <row r="889" spans="1:8" ht="18" hidden="1" customHeight="1" outlineLevel="1">
      <c r="A889" s="4" t="s">
        <v>216</v>
      </c>
      <c r="B889" s="195"/>
      <c r="C889" s="196">
        <v>0</v>
      </c>
      <c r="D889" s="196">
        <v>0</v>
      </c>
      <c r="E889" s="196">
        <v>0</v>
      </c>
      <c r="F889" s="197">
        <v>0</v>
      </c>
      <c r="G889" s="197">
        <v>0</v>
      </c>
      <c r="H889" s="198">
        <v>0</v>
      </c>
    </row>
    <row r="890" spans="1:8" ht="18" hidden="1" customHeight="1" outlineLevel="1">
      <c r="A890" s="4" t="s">
        <v>217</v>
      </c>
      <c r="B890" s="195"/>
      <c r="C890" s="196">
        <v>0</v>
      </c>
      <c r="D890" s="196">
        <v>0</v>
      </c>
      <c r="E890" s="196">
        <v>0</v>
      </c>
      <c r="F890" s="197">
        <v>0</v>
      </c>
      <c r="G890" s="197">
        <v>0</v>
      </c>
      <c r="H890" s="198">
        <v>0</v>
      </c>
    </row>
    <row r="891" spans="1:8" ht="18" hidden="1" customHeight="1" outlineLevel="1">
      <c r="A891" s="4" t="s">
        <v>218</v>
      </c>
      <c r="B891" s="195"/>
      <c r="C891" s="196">
        <v>0</v>
      </c>
      <c r="D891" s="196">
        <v>0</v>
      </c>
      <c r="E891" s="196">
        <v>0</v>
      </c>
      <c r="F891" s="197">
        <v>0</v>
      </c>
      <c r="G891" s="197">
        <v>0</v>
      </c>
      <c r="H891" s="198">
        <v>0</v>
      </c>
    </row>
    <row r="892" spans="1:8" ht="18" hidden="1" customHeight="1" outlineLevel="1">
      <c r="A892" s="4" t="s">
        <v>219</v>
      </c>
      <c r="B892" s="195"/>
      <c r="C892" s="196">
        <v>0</v>
      </c>
      <c r="D892" s="196">
        <v>0</v>
      </c>
      <c r="E892" s="196">
        <v>0</v>
      </c>
      <c r="F892" s="197">
        <v>0</v>
      </c>
      <c r="G892" s="197">
        <v>0</v>
      </c>
      <c r="H892" s="198">
        <v>0</v>
      </c>
    </row>
    <row r="893" spans="1:8" ht="18" hidden="1" customHeight="1" outlineLevel="1">
      <c r="A893" s="4" t="s">
        <v>220</v>
      </c>
      <c r="B893" s="195"/>
      <c r="C893" s="196">
        <v>0</v>
      </c>
      <c r="D893" s="196">
        <v>0</v>
      </c>
      <c r="E893" s="196">
        <v>0</v>
      </c>
      <c r="F893" s="197">
        <v>0</v>
      </c>
      <c r="G893" s="197">
        <v>0</v>
      </c>
      <c r="H893" s="198">
        <v>0</v>
      </c>
    </row>
    <row r="894" spans="1:8" ht="18" hidden="1" customHeight="1" outlineLevel="1">
      <c r="A894" s="4" t="s">
        <v>349</v>
      </c>
      <c r="B894" s="195"/>
      <c r="C894" s="196">
        <v>0</v>
      </c>
      <c r="D894" s="196">
        <v>0</v>
      </c>
      <c r="E894" s="196">
        <v>0</v>
      </c>
      <c r="F894" s="197">
        <v>0</v>
      </c>
      <c r="G894" s="197">
        <v>0</v>
      </c>
      <c r="H894" s="198">
        <v>0</v>
      </c>
    </row>
    <row r="895" spans="1:8" ht="18" hidden="1" customHeight="1" outlineLevel="1">
      <c r="A895" s="4" t="s">
        <v>222</v>
      </c>
      <c r="B895" s="195"/>
      <c r="C895" s="196">
        <v>0</v>
      </c>
      <c r="D895" s="196">
        <v>0</v>
      </c>
      <c r="E895" s="196">
        <v>0</v>
      </c>
      <c r="F895" s="197">
        <v>0</v>
      </c>
      <c r="G895" s="197">
        <v>0</v>
      </c>
      <c r="H895" s="198">
        <v>0</v>
      </c>
    </row>
    <row r="896" spans="1:8" ht="18" hidden="1" customHeight="1" outlineLevel="1">
      <c r="A896" s="4" t="s">
        <v>223</v>
      </c>
      <c r="B896" s="195"/>
      <c r="C896" s="196">
        <v>0</v>
      </c>
      <c r="D896" s="196">
        <v>1</v>
      </c>
      <c r="E896" s="196">
        <v>1</v>
      </c>
      <c r="F896" s="197">
        <v>700000</v>
      </c>
      <c r="G896" s="197">
        <v>217826</v>
      </c>
      <c r="H896" s="198">
        <v>0</v>
      </c>
    </row>
    <row r="897" spans="1:8" ht="18" hidden="1" customHeight="1" outlineLevel="1">
      <c r="A897" s="4" t="s">
        <v>224</v>
      </c>
      <c r="B897" s="195"/>
      <c r="C897" s="196">
        <v>0</v>
      </c>
      <c r="D897" s="196">
        <v>0</v>
      </c>
      <c r="E897" s="196">
        <v>0</v>
      </c>
      <c r="F897" s="197">
        <v>0</v>
      </c>
      <c r="G897" s="197">
        <v>0</v>
      </c>
      <c r="H897" s="198">
        <v>0</v>
      </c>
    </row>
    <row r="898" spans="1:8" ht="18" hidden="1" customHeight="1" outlineLevel="1">
      <c r="A898" s="4" t="s">
        <v>225</v>
      </c>
      <c r="B898" s="195"/>
      <c r="C898" s="196">
        <v>0</v>
      </c>
      <c r="D898" s="196">
        <v>0</v>
      </c>
      <c r="E898" s="196">
        <v>0</v>
      </c>
      <c r="F898" s="197">
        <v>0</v>
      </c>
      <c r="G898" s="197">
        <v>0</v>
      </c>
      <c r="H898" s="198">
        <v>0</v>
      </c>
    </row>
    <row r="899" spans="1:8" ht="18" customHeight="1" collapsed="1">
      <c r="A899" s="4"/>
      <c r="B899" s="195" t="s">
        <v>387</v>
      </c>
      <c r="C899" s="199">
        <f t="shared" ref="C899:H899" si="36">SUM(C876:C898)</f>
        <v>1</v>
      </c>
      <c r="D899" s="199">
        <f t="shared" si="36"/>
        <v>3</v>
      </c>
      <c r="E899" s="199">
        <f t="shared" si="36"/>
        <v>1</v>
      </c>
      <c r="F899" s="200">
        <f t="shared" si="36"/>
        <v>725000</v>
      </c>
      <c r="G899" s="200">
        <f t="shared" si="36"/>
        <v>223989.34</v>
      </c>
      <c r="H899" s="201">
        <f t="shared" si="36"/>
        <v>0</v>
      </c>
    </row>
    <row r="900" spans="1:8" ht="18" hidden="1" customHeight="1" outlineLevel="1">
      <c r="A900" s="4" t="s">
        <v>272</v>
      </c>
      <c r="B900" s="195"/>
      <c r="C900" s="196">
        <v>0</v>
      </c>
      <c r="D900" s="196">
        <v>0</v>
      </c>
      <c r="E900" s="196">
        <v>0</v>
      </c>
      <c r="F900" s="197">
        <v>0</v>
      </c>
      <c r="G900" s="197">
        <v>0</v>
      </c>
      <c r="H900" s="198">
        <v>0</v>
      </c>
    </row>
    <row r="901" spans="1:8" ht="18" hidden="1" customHeight="1" outlineLevel="1">
      <c r="A901" s="4" t="s">
        <v>203</v>
      </c>
      <c r="B901" s="195"/>
      <c r="C901" s="196">
        <v>0</v>
      </c>
      <c r="D901" s="196">
        <v>0</v>
      </c>
      <c r="E901" s="196">
        <v>0</v>
      </c>
      <c r="F901" s="197">
        <v>0</v>
      </c>
      <c r="G901" s="197">
        <v>0</v>
      </c>
      <c r="H901" s="198">
        <v>0</v>
      </c>
    </row>
    <row r="902" spans="1:8" ht="18" hidden="1" customHeight="1" outlineLevel="1">
      <c r="A902" s="4" t="s">
        <v>204</v>
      </c>
      <c r="B902" s="195"/>
      <c r="C902" s="196">
        <v>0</v>
      </c>
      <c r="D902" s="196">
        <v>0</v>
      </c>
      <c r="E902" s="196">
        <v>0</v>
      </c>
      <c r="F902" s="197">
        <v>0</v>
      </c>
      <c r="G902" s="197">
        <v>0</v>
      </c>
      <c r="H902" s="198">
        <v>0</v>
      </c>
    </row>
    <row r="903" spans="1:8" ht="18" hidden="1" customHeight="1" outlineLevel="1">
      <c r="A903" s="4" t="s">
        <v>205</v>
      </c>
      <c r="B903" s="195"/>
      <c r="C903" s="196">
        <v>0</v>
      </c>
      <c r="D903" s="196">
        <v>0</v>
      </c>
      <c r="E903" s="196">
        <v>0</v>
      </c>
      <c r="F903" s="197">
        <v>0</v>
      </c>
      <c r="G903" s="197">
        <v>0</v>
      </c>
      <c r="H903" s="198">
        <v>0</v>
      </c>
    </row>
    <row r="904" spans="1:8" ht="18" hidden="1" customHeight="1" outlineLevel="1">
      <c r="A904" s="4" t="s">
        <v>206</v>
      </c>
      <c r="B904" s="195"/>
      <c r="C904" s="196">
        <v>0</v>
      </c>
      <c r="D904" s="196">
        <v>0</v>
      </c>
      <c r="E904" s="196">
        <v>0</v>
      </c>
      <c r="F904" s="197">
        <v>0</v>
      </c>
      <c r="G904" s="197">
        <v>0</v>
      </c>
      <c r="H904" s="198">
        <v>0</v>
      </c>
    </row>
    <row r="905" spans="1:8" ht="18" hidden="1" customHeight="1" outlineLevel="1">
      <c r="A905" s="4" t="s">
        <v>207</v>
      </c>
      <c r="B905" s="195"/>
      <c r="C905" s="196">
        <v>0</v>
      </c>
      <c r="D905" s="196">
        <v>0</v>
      </c>
      <c r="E905" s="196">
        <v>0</v>
      </c>
      <c r="F905" s="197">
        <v>0</v>
      </c>
      <c r="G905" s="197">
        <v>0</v>
      </c>
      <c r="H905" s="198">
        <v>0</v>
      </c>
    </row>
    <row r="906" spans="1:8" ht="18" hidden="1" customHeight="1" outlineLevel="1">
      <c r="A906" s="4" t="s">
        <v>208</v>
      </c>
      <c r="B906" s="195"/>
      <c r="C906" s="196">
        <v>0</v>
      </c>
      <c r="D906" s="196">
        <v>0</v>
      </c>
      <c r="E906" s="196">
        <v>0</v>
      </c>
      <c r="F906" s="197">
        <v>0</v>
      </c>
      <c r="G906" s="197">
        <v>0</v>
      </c>
      <c r="H906" s="198">
        <v>0</v>
      </c>
    </row>
    <row r="907" spans="1:8" ht="18" hidden="1" customHeight="1" outlineLevel="1">
      <c r="A907" s="4" t="s">
        <v>209</v>
      </c>
      <c r="B907" s="195"/>
      <c r="C907" s="196">
        <v>0</v>
      </c>
      <c r="D907" s="196">
        <v>0</v>
      </c>
      <c r="E907" s="196">
        <v>0</v>
      </c>
      <c r="F907" s="197">
        <v>0</v>
      </c>
      <c r="G907" s="197">
        <v>0</v>
      </c>
      <c r="H907" s="198">
        <v>0</v>
      </c>
    </row>
    <row r="908" spans="1:8" ht="18" hidden="1" customHeight="1" outlineLevel="1">
      <c r="A908" s="4" t="s">
        <v>211</v>
      </c>
      <c r="B908" s="195"/>
      <c r="C908" s="196">
        <v>1</v>
      </c>
      <c r="D908" s="196">
        <v>1</v>
      </c>
      <c r="E908" s="196">
        <v>0</v>
      </c>
      <c r="F908" s="197">
        <v>115000</v>
      </c>
      <c r="G908" s="197">
        <v>16355</v>
      </c>
      <c r="H908" s="198">
        <v>0</v>
      </c>
    </row>
    <row r="909" spans="1:8" ht="18" hidden="1" customHeight="1" outlineLevel="1">
      <c r="A909" s="4" t="s">
        <v>212</v>
      </c>
      <c r="B909" s="195"/>
      <c r="C909" s="196">
        <v>0</v>
      </c>
      <c r="D909" s="196">
        <v>0</v>
      </c>
      <c r="E909" s="196">
        <v>0</v>
      </c>
      <c r="F909" s="197">
        <v>0</v>
      </c>
      <c r="G909" s="197">
        <v>0</v>
      </c>
      <c r="H909" s="198">
        <v>0</v>
      </c>
    </row>
    <row r="910" spans="1:8" ht="18" hidden="1" customHeight="1" outlineLevel="1">
      <c r="A910" s="4" t="s">
        <v>213</v>
      </c>
      <c r="B910" s="195"/>
      <c r="C910" s="196">
        <v>0</v>
      </c>
      <c r="D910" s="196">
        <v>0</v>
      </c>
      <c r="E910" s="196">
        <v>0</v>
      </c>
      <c r="F910" s="197">
        <v>0</v>
      </c>
      <c r="G910" s="197">
        <v>0</v>
      </c>
      <c r="H910" s="198">
        <v>0</v>
      </c>
    </row>
    <row r="911" spans="1:8" ht="18" hidden="1" customHeight="1" outlineLevel="1">
      <c r="A911" s="4" t="s">
        <v>214</v>
      </c>
      <c r="B911" s="195"/>
      <c r="C911" s="196">
        <v>0</v>
      </c>
      <c r="D911" s="196">
        <v>0</v>
      </c>
      <c r="E911" s="196">
        <v>0</v>
      </c>
      <c r="F911" s="197">
        <v>0</v>
      </c>
      <c r="G911" s="197">
        <v>0</v>
      </c>
      <c r="H911" s="198">
        <v>0</v>
      </c>
    </row>
    <row r="912" spans="1:8" ht="18" hidden="1" customHeight="1" outlineLevel="1">
      <c r="A912" s="4" t="s">
        <v>215</v>
      </c>
      <c r="B912" s="195"/>
      <c r="C912" s="196">
        <v>0</v>
      </c>
      <c r="D912" s="196">
        <v>0</v>
      </c>
      <c r="E912" s="196">
        <v>0</v>
      </c>
      <c r="F912" s="197">
        <v>0</v>
      </c>
      <c r="G912" s="197">
        <v>0</v>
      </c>
      <c r="H912" s="198">
        <v>0</v>
      </c>
    </row>
    <row r="913" spans="1:8" ht="18" hidden="1" customHeight="1" outlineLevel="1">
      <c r="A913" s="4" t="s">
        <v>216</v>
      </c>
      <c r="B913" s="195"/>
      <c r="C913" s="196">
        <v>0</v>
      </c>
      <c r="D913" s="196">
        <v>0</v>
      </c>
      <c r="E913" s="196">
        <v>0</v>
      </c>
      <c r="F913" s="197">
        <v>0</v>
      </c>
      <c r="G913" s="197">
        <v>0</v>
      </c>
      <c r="H913" s="198">
        <v>0</v>
      </c>
    </row>
    <row r="914" spans="1:8" ht="18" hidden="1" customHeight="1" outlineLevel="1">
      <c r="A914" s="4" t="s">
        <v>217</v>
      </c>
      <c r="B914" s="195"/>
      <c r="C914" s="196">
        <v>0</v>
      </c>
      <c r="D914" s="196">
        <v>0</v>
      </c>
      <c r="E914" s="196">
        <v>0</v>
      </c>
      <c r="F914" s="197">
        <v>0</v>
      </c>
      <c r="G914" s="197">
        <v>0</v>
      </c>
      <c r="H914" s="198">
        <v>0</v>
      </c>
    </row>
    <row r="915" spans="1:8" ht="18" hidden="1" customHeight="1" outlineLevel="1">
      <c r="A915" s="4" t="s">
        <v>218</v>
      </c>
      <c r="B915" s="195"/>
      <c r="C915" s="196">
        <v>0</v>
      </c>
      <c r="D915" s="196">
        <v>0</v>
      </c>
      <c r="E915" s="196">
        <v>0</v>
      </c>
      <c r="F915" s="197">
        <v>0</v>
      </c>
      <c r="G915" s="197">
        <v>0</v>
      </c>
      <c r="H915" s="198">
        <v>0</v>
      </c>
    </row>
    <row r="916" spans="1:8" ht="18" hidden="1" customHeight="1" outlineLevel="1">
      <c r="A916" s="4" t="s">
        <v>219</v>
      </c>
      <c r="B916" s="195"/>
      <c r="C916" s="196">
        <v>0</v>
      </c>
      <c r="D916" s="196">
        <v>0</v>
      </c>
      <c r="E916" s="196">
        <v>0</v>
      </c>
      <c r="F916" s="197">
        <v>0</v>
      </c>
      <c r="G916" s="197">
        <v>0</v>
      </c>
      <c r="H916" s="198">
        <v>0</v>
      </c>
    </row>
    <row r="917" spans="1:8" ht="18" hidden="1" customHeight="1" outlineLevel="1">
      <c r="A917" s="4" t="s">
        <v>220</v>
      </c>
      <c r="B917" s="195"/>
      <c r="C917" s="196">
        <v>0</v>
      </c>
      <c r="D917" s="196">
        <v>0</v>
      </c>
      <c r="E917" s="196">
        <v>0</v>
      </c>
      <c r="F917" s="197">
        <v>0</v>
      </c>
      <c r="G917" s="197">
        <v>0</v>
      </c>
      <c r="H917" s="198">
        <v>0</v>
      </c>
    </row>
    <row r="918" spans="1:8" ht="18" hidden="1" customHeight="1" outlineLevel="1">
      <c r="A918" s="4" t="s">
        <v>349</v>
      </c>
      <c r="B918" s="195"/>
      <c r="C918" s="196">
        <v>0</v>
      </c>
      <c r="D918" s="196">
        <v>0</v>
      </c>
      <c r="E918" s="196">
        <v>0</v>
      </c>
      <c r="F918" s="197">
        <v>0</v>
      </c>
      <c r="G918" s="197">
        <v>0</v>
      </c>
      <c r="H918" s="198">
        <v>0</v>
      </c>
    </row>
    <row r="919" spans="1:8" ht="18" hidden="1" customHeight="1" outlineLevel="1">
      <c r="A919" s="4" t="s">
        <v>222</v>
      </c>
      <c r="B919" s="195"/>
      <c r="C919" s="196">
        <v>0</v>
      </c>
      <c r="D919" s="196">
        <v>0</v>
      </c>
      <c r="E919" s="196">
        <v>0</v>
      </c>
      <c r="F919" s="197">
        <v>0</v>
      </c>
      <c r="G919" s="197">
        <v>0</v>
      </c>
      <c r="H919" s="198">
        <v>0</v>
      </c>
    </row>
    <row r="920" spans="1:8" ht="18" hidden="1" customHeight="1" outlineLevel="1">
      <c r="A920" s="4" t="s">
        <v>223</v>
      </c>
      <c r="B920" s="195"/>
      <c r="C920" s="196">
        <v>0</v>
      </c>
      <c r="D920" s="196">
        <v>0</v>
      </c>
      <c r="E920" s="196">
        <v>0</v>
      </c>
      <c r="F920" s="197">
        <v>0</v>
      </c>
      <c r="G920" s="197">
        <v>0</v>
      </c>
      <c r="H920" s="198">
        <v>0</v>
      </c>
    </row>
    <row r="921" spans="1:8" ht="18" hidden="1" customHeight="1" outlineLevel="1">
      <c r="A921" s="4" t="s">
        <v>224</v>
      </c>
      <c r="B921" s="195"/>
      <c r="C921" s="196">
        <v>0</v>
      </c>
      <c r="D921" s="196">
        <v>0</v>
      </c>
      <c r="E921" s="196">
        <v>0</v>
      </c>
      <c r="F921" s="197">
        <v>0</v>
      </c>
      <c r="G921" s="197">
        <v>0</v>
      </c>
      <c r="H921" s="198">
        <v>0</v>
      </c>
    </row>
    <row r="922" spans="1:8" ht="18" hidden="1" customHeight="1" outlineLevel="1">
      <c r="A922" s="4" t="s">
        <v>225</v>
      </c>
      <c r="B922" s="195"/>
      <c r="C922" s="196">
        <v>0</v>
      </c>
      <c r="D922" s="196">
        <v>0</v>
      </c>
      <c r="E922" s="196">
        <v>0</v>
      </c>
      <c r="F922" s="197">
        <v>0</v>
      </c>
      <c r="G922" s="197">
        <v>0</v>
      </c>
      <c r="H922" s="198">
        <v>0</v>
      </c>
    </row>
    <row r="923" spans="1:8" ht="18" customHeight="1" collapsed="1">
      <c r="A923" s="4"/>
      <c r="B923" s="195" t="s">
        <v>388</v>
      </c>
      <c r="C923" s="199">
        <f t="shared" ref="C923:H923" si="37">SUM(C900:C922)</f>
        <v>1</v>
      </c>
      <c r="D923" s="199">
        <f t="shared" si="37"/>
        <v>1</v>
      </c>
      <c r="E923" s="199">
        <f t="shared" si="37"/>
        <v>0</v>
      </c>
      <c r="F923" s="200">
        <f t="shared" si="37"/>
        <v>115000</v>
      </c>
      <c r="G923" s="200">
        <f t="shared" si="37"/>
        <v>16355</v>
      </c>
      <c r="H923" s="201">
        <f t="shared" si="37"/>
        <v>0</v>
      </c>
    </row>
    <row r="924" spans="1:8" ht="18" hidden="1" customHeight="1" outlineLevel="1">
      <c r="A924" s="4" t="s">
        <v>272</v>
      </c>
      <c r="B924" s="195"/>
      <c r="C924" s="196">
        <v>0</v>
      </c>
      <c r="D924" s="196">
        <v>0</v>
      </c>
      <c r="E924" s="196">
        <v>0</v>
      </c>
      <c r="F924" s="197">
        <v>0</v>
      </c>
      <c r="G924" s="197">
        <v>0</v>
      </c>
      <c r="H924" s="198">
        <v>0</v>
      </c>
    </row>
    <row r="925" spans="1:8" ht="18" hidden="1" customHeight="1" outlineLevel="1">
      <c r="A925" s="4" t="s">
        <v>203</v>
      </c>
      <c r="B925" s="195"/>
      <c r="C925" s="196">
        <v>0</v>
      </c>
      <c r="D925" s="196">
        <v>0</v>
      </c>
      <c r="E925" s="196">
        <v>0</v>
      </c>
      <c r="F925" s="197">
        <v>0</v>
      </c>
      <c r="G925" s="197">
        <v>0</v>
      </c>
      <c r="H925" s="198">
        <v>0</v>
      </c>
    </row>
    <row r="926" spans="1:8" ht="18" hidden="1" customHeight="1" outlineLevel="1">
      <c r="A926" s="4" t="s">
        <v>204</v>
      </c>
      <c r="B926" s="195"/>
      <c r="C926" s="196">
        <v>0</v>
      </c>
      <c r="D926" s="196">
        <v>1</v>
      </c>
      <c r="E926" s="196">
        <v>0</v>
      </c>
      <c r="F926" s="197">
        <v>500</v>
      </c>
      <c r="G926" s="197">
        <v>0</v>
      </c>
      <c r="H926" s="198">
        <v>0</v>
      </c>
    </row>
    <row r="927" spans="1:8" ht="18" hidden="1" customHeight="1" outlineLevel="1">
      <c r="A927" s="4" t="s">
        <v>205</v>
      </c>
      <c r="B927" s="195"/>
      <c r="C927" s="196">
        <v>0</v>
      </c>
      <c r="D927" s="196">
        <v>0</v>
      </c>
      <c r="E927" s="196">
        <v>0</v>
      </c>
      <c r="F927" s="197">
        <v>0</v>
      </c>
      <c r="G927" s="197">
        <v>0</v>
      </c>
      <c r="H927" s="198">
        <v>0</v>
      </c>
    </row>
    <row r="928" spans="1:8" ht="18" hidden="1" customHeight="1" outlineLevel="1">
      <c r="A928" s="4" t="s">
        <v>206</v>
      </c>
      <c r="B928" s="195"/>
      <c r="C928" s="196">
        <v>0</v>
      </c>
      <c r="D928" s="196">
        <v>0</v>
      </c>
      <c r="E928" s="196">
        <v>0</v>
      </c>
      <c r="F928" s="197">
        <v>0</v>
      </c>
      <c r="G928" s="197">
        <v>0</v>
      </c>
      <c r="H928" s="198">
        <v>0</v>
      </c>
    </row>
    <row r="929" spans="1:8" ht="18" hidden="1" customHeight="1" outlineLevel="1">
      <c r="A929" s="4" t="s">
        <v>207</v>
      </c>
      <c r="B929" s="195"/>
      <c r="C929" s="196">
        <v>0</v>
      </c>
      <c r="D929" s="196">
        <v>0</v>
      </c>
      <c r="E929" s="196">
        <v>0</v>
      </c>
      <c r="F929" s="197">
        <v>0</v>
      </c>
      <c r="G929" s="197">
        <v>0</v>
      </c>
      <c r="H929" s="198">
        <v>0</v>
      </c>
    </row>
    <row r="930" spans="1:8" ht="18" hidden="1" customHeight="1" outlineLevel="1">
      <c r="A930" s="4" t="s">
        <v>208</v>
      </c>
      <c r="B930" s="195"/>
      <c r="C930" s="196">
        <v>0</v>
      </c>
      <c r="D930" s="196">
        <v>1</v>
      </c>
      <c r="E930" s="196">
        <v>0</v>
      </c>
      <c r="F930" s="197">
        <v>0</v>
      </c>
      <c r="G930" s="197">
        <v>7968</v>
      </c>
      <c r="H930" s="198">
        <v>0</v>
      </c>
    </row>
    <row r="931" spans="1:8" ht="18" hidden="1" customHeight="1" outlineLevel="1">
      <c r="A931" s="4" t="s">
        <v>209</v>
      </c>
      <c r="B931" s="195"/>
      <c r="C931" s="196">
        <v>1</v>
      </c>
      <c r="D931" s="196">
        <v>1</v>
      </c>
      <c r="E931" s="196">
        <v>0</v>
      </c>
      <c r="F931" s="197">
        <v>0</v>
      </c>
      <c r="G931" s="197">
        <v>4592.5</v>
      </c>
      <c r="H931" s="198">
        <v>0</v>
      </c>
    </row>
    <row r="932" spans="1:8" ht="18" hidden="1" customHeight="1" outlineLevel="1">
      <c r="A932" s="4" t="s">
        <v>211</v>
      </c>
      <c r="B932" s="195"/>
      <c r="C932" s="196">
        <v>1</v>
      </c>
      <c r="D932" s="196">
        <v>1</v>
      </c>
      <c r="E932" s="196">
        <v>0</v>
      </c>
      <c r="F932" s="197">
        <v>0</v>
      </c>
      <c r="G932" s="197">
        <v>-2389</v>
      </c>
      <c r="H932" s="198">
        <v>0</v>
      </c>
    </row>
    <row r="933" spans="1:8" ht="18" hidden="1" customHeight="1" outlineLevel="1">
      <c r="A933" s="4" t="s">
        <v>212</v>
      </c>
      <c r="B933" s="195"/>
      <c r="C933" s="196">
        <v>0</v>
      </c>
      <c r="D933" s="196">
        <v>0</v>
      </c>
      <c r="E933" s="196">
        <v>0</v>
      </c>
      <c r="F933" s="197">
        <v>0</v>
      </c>
      <c r="G933" s="197">
        <v>0</v>
      </c>
      <c r="H933" s="198">
        <v>0</v>
      </c>
    </row>
    <row r="934" spans="1:8" ht="18" hidden="1" customHeight="1" outlineLevel="1">
      <c r="A934" s="4" t="s">
        <v>213</v>
      </c>
      <c r="B934" s="195"/>
      <c r="C934" s="196">
        <v>3</v>
      </c>
      <c r="D934" s="196">
        <v>0</v>
      </c>
      <c r="E934" s="196">
        <v>0</v>
      </c>
      <c r="F934" s="197">
        <v>0</v>
      </c>
      <c r="G934" s="197">
        <v>10000</v>
      </c>
      <c r="H934" s="198">
        <v>0</v>
      </c>
    </row>
    <row r="935" spans="1:8" ht="18" hidden="1" customHeight="1" outlineLevel="1">
      <c r="A935" s="4" t="s">
        <v>214</v>
      </c>
      <c r="B935" s="195"/>
      <c r="C935" s="196">
        <v>0</v>
      </c>
      <c r="D935" s="196">
        <v>0</v>
      </c>
      <c r="E935" s="196">
        <v>0</v>
      </c>
      <c r="F935" s="197">
        <v>0</v>
      </c>
      <c r="G935" s="197">
        <v>0</v>
      </c>
      <c r="H935" s="198">
        <v>0</v>
      </c>
    </row>
    <row r="936" spans="1:8" ht="18" hidden="1" customHeight="1" outlineLevel="1">
      <c r="A936" s="4" t="s">
        <v>215</v>
      </c>
      <c r="B936" s="195"/>
      <c r="C936" s="196">
        <v>0</v>
      </c>
      <c r="D936" s="196">
        <v>0</v>
      </c>
      <c r="E936" s="196">
        <v>0</v>
      </c>
      <c r="F936" s="197">
        <v>0</v>
      </c>
      <c r="G936" s="197">
        <v>0</v>
      </c>
      <c r="H936" s="198">
        <v>0</v>
      </c>
    </row>
    <row r="937" spans="1:8" ht="18" hidden="1" customHeight="1" outlineLevel="1">
      <c r="A937" s="4" t="s">
        <v>216</v>
      </c>
      <c r="B937" s="195"/>
      <c r="C937" s="196">
        <v>0</v>
      </c>
      <c r="D937" s="196">
        <v>0</v>
      </c>
      <c r="E937" s="196">
        <v>0</v>
      </c>
      <c r="F937" s="197">
        <v>0</v>
      </c>
      <c r="G937" s="197">
        <v>0</v>
      </c>
      <c r="H937" s="198">
        <v>0</v>
      </c>
    </row>
    <row r="938" spans="1:8" ht="18" hidden="1" customHeight="1" outlineLevel="1">
      <c r="A938" s="4" t="s">
        <v>217</v>
      </c>
      <c r="B938" s="195"/>
      <c r="C938" s="196">
        <v>0</v>
      </c>
      <c r="D938" s="196">
        <v>0</v>
      </c>
      <c r="E938" s="196">
        <v>0</v>
      </c>
      <c r="F938" s="197">
        <v>0</v>
      </c>
      <c r="G938" s="197">
        <v>0</v>
      </c>
      <c r="H938" s="198">
        <v>0</v>
      </c>
    </row>
    <row r="939" spans="1:8" ht="18" hidden="1" customHeight="1" outlineLevel="1">
      <c r="A939" s="4" t="s">
        <v>218</v>
      </c>
      <c r="B939" s="195"/>
      <c r="C939" s="196">
        <v>0</v>
      </c>
      <c r="D939" s="196">
        <v>0</v>
      </c>
      <c r="E939" s="196">
        <v>0</v>
      </c>
      <c r="F939" s="197">
        <v>0</v>
      </c>
      <c r="G939" s="197">
        <v>0</v>
      </c>
      <c r="H939" s="198">
        <v>0</v>
      </c>
    </row>
    <row r="940" spans="1:8" ht="18" hidden="1" customHeight="1" outlineLevel="1">
      <c r="A940" s="4" t="s">
        <v>219</v>
      </c>
      <c r="B940" s="195"/>
      <c r="C940" s="196">
        <v>0</v>
      </c>
      <c r="D940" s="196">
        <v>0</v>
      </c>
      <c r="E940" s="196">
        <v>0</v>
      </c>
      <c r="F940" s="197">
        <v>0</v>
      </c>
      <c r="G940" s="197">
        <v>0</v>
      </c>
      <c r="H940" s="198">
        <v>0</v>
      </c>
    </row>
    <row r="941" spans="1:8" ht="18" hidden="1" customHeight="1" outlineLevel="1">
      <c r="A941" s="4" t="s">
        <v>220</v>
      </c>
      <c r="B941" s="195"/>
      <c r="C941" s="196">
        <v>0</v>
      </c>
      <c r="D941" s="196">
        <v>0</v>
      </c>
      <c r="E941" s="196">
        <v>0</v>
      </c>
      <c r="F941" s="197">
        <v>0</v>
      </c>
      <c r="G941" s="197">
        <v>0</v>
      </c>
      <c r="H941" s="198">
        <v>0</v>
      </c>
    </row>
    <row r="942" spans="1:8" ht="18" hidden="1" customHeight="1" outlineLevel="1">
      <c r="A942" s="4" t="s">
        <v>349</v>
      </c>
      <c r="B942" s="195"/>
      <c r="C942" s="196">
        <v>0</v>
      </c>
      <c r="D942" s="196">
        <v>0</v>
      </c>
      <c r="E942" s="196">
        <v>0</v>
      </c>
      <c r="F942" s="197">
        <v>0</v>
      </c>
      <c r="G942" s="197">
        <v>0</v>
      </c>
      <c r="H942" s="198">
        <v>0</v>
      </c>
    </row>
    <row r="943" spans="1:8" ht="18" hidden="1" customHeight="1" outlineLevel="1">
      <c r="A943" s="4" t="s">
        <v>222</v>
      </c>
      <c r="B943" s="195"/>
      <c r="C943" s="196">
        <v>0</v>
      </c>
      <c r="D943" s="196">
        <v>0</v>
      </c>
      <c r="E943" s="196">
        <v>0</v>
      </c>
      <c r="F943" s="197">
        <v>0</v>
      </c>
      <c r="G943" s="197">
        <v>0</v>
      </c>
      <c r="H943" s="198">
        <v>0</v>
      </c>
    </row>
    <row r="944" spans="1:8" ht="18" hidden="1" customHeight="1" outlineLevel="1">
      <c r="A944" s="4" t="s">
        <v>223</v>
      </c>
      <c r="B944" s="195"/>
      <c r="C944" s="196">
        <v>0</v>
      </c>
      <c r="D944" s="196">
        <v>0</v>
      </c>
      <c r="E944" s="196">
        <v>0</v>
      </c>
      <c r="F944" s="197">
        <v>0</v>
      </c>
      <c r="G944" s="197">
        <v>0</v>
      </c>
      <c r="H944" s="198">
        <v>0</v>
      </c>
    </row>
    <row r="945" spans="1:8" ht="18" hidden="1" customHeight="1" outlineLevel="1">
      <c r="A945" s="4" t="s">
        <v>224</v>
      </c>
      <c r="B945" s="195"/>
      <c r="C945" s="196">
        <v>0</v>
      </c>
      <c r="D945" s="196">
        <v>0</v>
      </c>
      <c r="E945" s="196">
        <v>0</v>
      </c>
      <c r="F945" s="197">
        <v>0</v>
      </c>
      <c r="G945" s="197">
        <v>0</v>
      </c>
      <c r="H945" s="198">
        <v>0</v>
      </c>
    </row>
    <row r="946" spans="1:8" ht="18" hidden="1" customHeight="1" outlineLevel="1">
      <c r="A946" s="4" t="s">
        <v>225</v>
      </c>
      <c r="B946" s="195"/>
      <c r="C946" s="196">
        <v>0</v>
      </c>
      <c r="D946" s="196">
        <v>0</v>
      </c>
      <c r="E946" s="196">
        <v>0</v>
      </c>
      <c r="F946" s="197">
        <v>0</v>
      </c>
      <c r="G946" s="197">
        <v>0</v>
      </c>
      <c r="H946" s="198">
        <v>0</v>
      </c>
    </row>
    <row r="947" spans="1:8" ht="18" customHeight="1" collapsed="1">
      <c r="A947" s="4"/>
      <c r="B947" s="195" t="s">
        <v>389</v>
      </c>
      <c r="C947" s="199">
        <f t="shared" ref="C947:H947" si="38">SUM(C924:C946)</f>
        <v>5</v>
      </c>
      <c r="D947" s="199">
        <f t="shared" si="38"/>
        <v>4</v>
      </c>
      <c r="E947" s="199">
        <f t="shared" si="38"/>
        <v>0</v>
      </c>
      <c r="F947" s="200">
        <f t="shared" si="38"/>
        <v>500</v>
      </c>
      <c r="G947" s="200">
        <f t="shared" si="38"/>
        <v>20171.5</v>
      </c>
      <c r="H947" s="201">
        <f t="shared" si="38"/>
        <v>0</v>
      </c>
    </row>
    <row r="948" spans="1:8" ht="18" hidden="1" customHeight="1" outlineLevel="1">
      <c r="A948" s="4" t="s">
        <v>272</v>
      </c>
      <c r="B948" s="195"/>
      <c r="C948" s="196">
        <v>0</v>
      </c>
      <c r="D948" s="196">
        <v>0</v>
      </c>
      <c r="E948" s="196">
        <v>0</v>
      </c>
      <c r="F948" s="197">
        <v>0</v>
      </c>
      <c r="G948" s="197">
        <v>0</v>
      </c>
      <c r="H948" s="198">
        <v>0</v>
      </c>
    </row>
    <row r="949" spans="1:8" ht="18" hidden="1" customHeight="1" outlineLevel="1">
      <c r="A949" s="4" t="s">
        <v>203</v>
      </c>
      <c r="B949" s="195"/>
      <c r="C949" s="196">
        <v>47</v>
      </c>
      <c r="D949" s="196">
        <v>56</v>
      </c>
      <c r="E949" s="196">
        <v>0</v>
      </c>
      <c r="F949" s="197">
        <v>337579.66000000003</v>
      </c>
      <c r="G949" s="197">
        <v>35097.26999999999</v>
      </c>
      <c r="H949" s="198">
        <v>0</v>
      </c>
    </row>
    <row r="950" spans="1:8" ht="18" hidden="1" customHeight="1" outlineLevel="1">
      <c r="A950" s="4" t="s">
        <v>204</v>
      </c>
      <c r="B950" s="195"/>
      <c r="C950" s="196">
        <v>70</v>
      </c>
      <c r="D950" s="196">
        <v>10</v>
      </c>
      <c r="E950" s="196">
        <v>0</v>
      </c>
      <c r="F950" s="197">
        <v>362472.42000000004</v>
      </c>
      <c r="G950" s="197">
        <v>195628.02000000002</v>
      </c>
      <c r="H950" s="198">
        <v>77889.37</v>
      </c>
    </row>
    <row r="951" spans="1:8" ht="18" hidden="1" customHeight="1" outlineLevel="1">
      <c r="A951" s="4" t="s">
        <v>205</v>
      </c>
      <c r="B951" s="195"/>
      <c r="C951" s="196">
        <v>0</v>
      </c>
      <c r="D951" s="196">
        <v>0</v>
      </c>
      <c r="E951" s="196">
        <v>0</v>
      </c>
      <c r="F951" s="197">
        <v>0</v>
      </c>
      <c r="G951" s="197">
        <v>0</v>
      </c>
      <c r="H951" s="198">
        <v>0</v>
      </c>
    </row>
    <row r="952" spans="1:8" ht="18" hidden="1" customHeight="1" outlineLevel="1">
      <c r="A952" s="4" t="s">
        <v>206</v>
      </c>
      <c r="B952" s="195"/>
      <c r="C952" s="196">
        <v>0</v>
      </c>
      <c r="D952" s="196">
        <v>0</v>
      </c>
      <c r="E952" s="196">
        <v>0</v>
      </c>
      <c r="F952" s="197">
        <v>0</v>
      </c>
      <c r="G952" s="197">
        <v>0</v>
      </c>
      <c r="H952" s="198">
        <v>0</v>
      </c>
    </row>
    <row r="953" spans="1:8" ht="18" hidden="1" customHeight="1" outlineLevel="1">
      <c r="A953" s="4" t="s">
        <v>207</v>
      </c>
      <c r="B953" s="195"/>
      <c r="C953" s="196">
        <v>0</v>
      </c>
      <c r="D953" s="196">
        <v>0</v>
      </c>
      <c r="E953" s="196">
        <v>0</v>
      </c>
      <c r="F953" s="197">
        <v>0</v>
      </c>
      <c r="G953" s="197">
        <v>0</v>
      </c>
      <c r="H953" s="198">
        <v>0</v>
      </c>
    </row>
    <row r="954" spans="1:8" ht="18" hidden="1" customHeight="1" outlineLevel="1">
      <c r="A954" s="4" t="s">
        <v>208</v>
      </c>
      <c r="B954" s="195"/>
      <c r="C954" s="196">
        <v>52</v>
      </c>
      <c r="D954" s="196">
        <v>71</v>
      </c>
      <c r="E954" s="196">
        <v>0</v>
      </c>
      <c r="F954" s="197">
        <v>225436.06</v>
      </c>
      <c r="G954" s="197">
        <v>101965.87</v>
      </c>
      <c r="H954" s="198">
        <v>0</v>
      </c>
    </row>
    <row r="955" spans="1:8" ht="18" hidden="1" customHeight="1" outlineLevel="1">
      <c r="A955" s="4" t="s">
        <v>209</v>
      </c>
      <c r="B955" s="195"/>
      <c r="C955" s="196">
        <v>15</v>
      </c>
      <c r="D955" s="196">
        <v>20</v>
      </c>
      <c r="E955" s="196">
        <v>0</v>
      </c>
      <c r="F955" s="197">
        <v>21247.490000000005</v>
      </c>
      <c r="G955" s="197">
        <v>32189.86</v>
      </c>
      <c r="H955" s="198">
        <v>0</v>
      </c>
    </row>
    <row r="956" spans="1:8" ht="18" hidden="1" customHeight="1" outlineLevel="1">
      <c r="A956" s="4" t="s">
        <v>211</v>
      </c>
      <c r="B956" s="195"/>
      <c r="C956" s="196">
        <v>142</v>
      </c>
      <c r="D956" s="196">
        <v>183</v>
      </c>
      <c r="E956" s="196">
        <v>0</v>
      </c>
      <c r="F956" s="197">
        <v>1096484</v>
      </c>
      <c r="G956" s="197">
        <v>521154</v>
      </c>
      <c r="H956" s="198">
        <v>0</v>
      </c>
    </row>
    <row r="957" spans="1:8" ht="18" hidden="1" customHeight="1" outlineLevel="1">
      <c r="A957" s="4" t="s">
        <v>212</v>
      </c>
      <c r="B957" s="195"/>
      <c r="C957" s="196">
        <v>0</v>
      </c>
      <c r="D957" s="196">
        <v>0</v>
      </c>
      <c r="E957" s="196">
        <v>0</v>
      </c>
      <c r="F957" s="197">
        <v>0</v>
      </c>
      <c r="G957" s="197">
        <v>0</v>
      </c>
      <c r="H957" s="198">
        <v>0</v>
      </c>
    </row>
    <row r="958" spans="1:8" ht="18" hidden="1" customHeight="1" outlineLevel="1">
      <c r="A958" s="4" t="s">
        <v>213</v>
      </c>
      <c r="B958" s="195"/>
      <c r="C958" s="196">
        <v>0</v>
      </c>
      <c r="D958" s="196">
        <v>0</v>
      </c>
      <c r="E958" s="196">
        <v>0</v>
      </c>
      <c r="F958" s="197">
        <v>0</v>
      </c>
      <c r="G958" s="197">
        <v>0</v>
      </c>
      <c r="H958" s="198">
        <v>0</v>
      </c>
    </row>
    <row r="959" spans="1:8" ht="18" hidden="1" customHeight="1" outlineLevel="1">
      <c r="A959" s="4" t="s">
        <v>214</v>
      </c>
      <c r="B959" s="195"/>
      <c r="C959" s="196">
        <v>53</v>
      </c>
      <c r="D959" s="196">
        <v>13</v>
      </c>
      <c r="E959" s="196">
        <v>0</v>
      </c>
      <c r="F959" s="197">
        <v>41829</v>
      </c>
      <c r="G959" s="197">
        <v>236250</v>
      </c>
      <c r="H959" s="198">
        <v>0</v>
      </c>
    </row>
    <row r="960" spans="1:8" ht="18" hidden="1" customHeight="1" outlineLevel="1">
      <c r="A960" s="4" t="s">
        <v>215</v>
      </c>
      <c r="B960" s="195"/>
      <c r="C960" s="196">
        <v>15</v>
      </c>
      <c r="D960" s="196">
        <v>3</v>
      </c>
      <c r="E960" s="196">
        <v>12</v>
      </c>
      <c r="F960" s="197">
        <v>25403</v>
      </c>
      <c r="G960" s="197">
        <v>30</v>
      </c>
      <c r="H960" s="198">
        <v>0</v>
      </c>
    </row>
    <row r="961" spans="1:8" ht="18" hidden="1" customHeight="1" outlineLevel="1">
      <c r="A961" s="4" t="s">
        <v>216</v>
      </c>
      <c r="B961" s="195"/>
      <c r="C961" s="196">
        <v>2</v>
      </c>
      <c r="D961" s="196">
        <v>1</v>
      </c>
      <c r="E961" s="196">
        <v>0</v>
      </c>
      <c r="F961" s="197">
        <v>476</v>
      </c>
      <c r="G961" s="197">
        <v>0</v>
      </c>
      <c r="H961" s="198">
        <v>0</v>
      </c>
    </row>
    <row r="962" spans="1:8" ht="18" hidden="1" customHeight="1" outlineLevel="1">
      <c r="A962" s="4" t="s">
        <v>217</v>
      </c>
      <c r="B962" s="195"/>
      <c r="C962" s="196">
        <v>0</v>
      </c>
      <c r="D962" s="196">
        <v>0</v>
      </c>
      <c r="E962" s="196">
        <v>0</v>
      </c>
      <c r="F962" s="197">
        <v>0</v>
      </c>
      <c r="G962" s="197">
        <v>0</v>
      </c>
      <c r="H962" s="198">
        <v>0</v>
      </c>
    </row>
    <row r="963" spans="1:8" ht="18" hidden="1" customHeight="1" outlineLevel="1">
      <c r="A963" s="4" t="s">
        <v>218</v>
      </c>
      <c r="B963" s="195"/>
      <c r="C963" s="196">
        <v>0</v>
      </c>
      <c r="D963" s="196">
        <v>0</v>
      </c>
      <c r="E963" s="196">
        <v>0</v>
      </c>
      <c r="F963" s="197">
        <v>0</v>
      </c>
      <c r="G963" s="197">
        <v>0</v>
      </c>
      <c r="H963" s="198">
        <v>0</v>
      </c>
    </row>
    <row r="964" spans="1:8" ht="18" hidden="1" customHeight="1" outlineLevel="1">
      <c r="A964" s="4" t="s">
        <v>219</v>
      </c>
      <c r="B964" s="195"/>
      <c r="C964" s="196">
        <v>7</v>
      </c>
      <c r="D964" s="196">
        <v>0</v>
      </c>
      <c r="E964" s="196">
        <v>7</v>
      </c>
      <c r="F964" s="197">
        <v>0</v>
      </c>
      <c r="G964" s="197">
        <v>6995.05</v>
      </c>
      <c r="H964" s="198">
        <v>0</v>
      </c>
    </row>
    <row r="965" spans="1:8" ht="18" hidden="1" customHeight="1" outlineLevel="1">
      <c r="A965" s="4" t="s">
        <v>220</v>
      </c>
      <c r="B965" s="195"/>
      <c r="C965" s="196">
        <v>0</v>
      </c>
      <c r="D965" s="196">
        <v>0</v>
      </c>
      <c r="E965" s="196">
        <v>0</v>
      </c>
      <c r="F965" s="197">
        <v>0</v>
      </c>
      <c r="G965" s="197">
        <v>0</v>
      </c>
      <c r="H965" s="198">
        <v>0</v>
      </c>
    </row>
    <row r="966" spans="1:8" ht="18" hidden="1" customHeight="1" outlineLevel="1">
      <c r="A966" s="4" t="s">
        <v>349</v>
      </c>
      <c r="B966" s="195"/>
      <c r="C966" s="196">
        <v>0</v>
      </c>
      <c r="D966" s="196">
        <v>0</v>
      </c>
      <c r="E966" s="196">
        <v>0</v>
      </c>
      <c r="F966" s="197">
        <v>0</v>
      </c>
      <c r="G966" s="197">
        <v>0</v>
      </c>
      <c r="H966" s="198">
        <v>0</v>
      </c>
    </row>
    <row r="967" spans="1:8" ht="18" hidden="1" customHeight="1" outlineLevel="1">
      <c r="A967" s="4" t="s">
        <v>222</v>
      </c>
      <c r="B967" s="195"/>
      <c r="C967" s="196">
        <v>0</v>
      </c>
      <c r="D967" s="196">
        <v>0</v>
      </c>
      <c r="E967" s="196">
        <v>0</v>
      </c>
      <c r="F967" s="197">
        <v>0</v>
      </c>
      <c r="G967" s="197">
        <v>0</v>
      </c>
      <c r="H967" s="198">
        <v>0</v>
      </c>
    </row>
    <row r="968" spans="1:8" ht="18" hidden="1" customHeight="1" outlineLevel="1">
      <c r="A968" s="4" t="s">
        <v>223</v>
      </c>
      <c r="B968" s="195"/>
      <c r="C968" s="196">
        <v>3</v>
      </c>
      <c r="D968" s="196">
        <v>9</v>
      </c>
      <c r="E968" s="196">
        <v>23</v>
      </c>
      <c r="F968" s="197">
        <v>450001</v>
      </c>
      <c r="G968" s="197">
        <v>205386</v>
      </c>
      <c r="H968" s="198">
        <v>461023</v>
      </c>
    </row>
    <row r="969" spans="1:8" ht="18" hidden="1" customHeight="1" outlineLevel="1">
      <c r="A969" s="4" t="s">
        <v>224</v>
      </c>
      <c r="B969" s="195"/>
      <c r="C969" s="196">
        <v>5</v>
      </c>
      <c r="D969" s="196">
        <v>0</v>
      </c>
      <c r="E969" s="196">
        <v>0</v>
      </c>
      <c r="F969" s="197">
        <v>0</v>
      </c>
      <c r="G969" s="197">
        <v>5480.9199999999973</v>
      </c>
      <c r="H969" s="198">
        <v>0</v>
      </c>
    </row>
    <row r="970" spans="1:8" ht="18" hidden="1" customHeight="1" outlineLevel="1">
      <c r="A970" s="4" t="s">
        <v>225</v>
      </c>
      <c r="B970" s="195"/>
      <c r="C970" s="196">
        <v>1</v>
      </c>
      <c r="D970" s="196">
        <v>1</v>
      </c>
      <c r="E970" s="196">
        <v>0</v>
      </c>
      <c r="F970" s="197">
        <v>10236</v>
      </c>
      <c r="G970" s="197">
        <v>4764</v>
      </c>
      <c r="H970" s="198">
        <v>0</v>
      </c>
    </row>
    <row r="971" spans="1:8" ht="18" customHeight="1" collapsed="1">
      <c r="A971" s="4"/>
      <c r="B971" s="195" t="s">
        <v>390</v>
      </c>
      <c r="C971" s="199">
        <f t="shared" ref="C971:H971" si="39">SUM(C948:C970)</f>
        <v>412</v>
      </c>
      <c r="D971" s="199">
        <f t="shared" si="39"/>
        <v>367</v>
      </c>
      <c r="E971" s="199">
        <f t="shared" si="39"/>
        <v>42</v>
      </c>
      <c r="F971" s="200">
        <f t="shared" si="39"/>
        <v>2571164.63</v>
      </c>
      <c r="G971" s="200">
        <f t="shared" si="39"/>
        <v>1344940.99</v>
      </c>
      <c r="H971" s="201">
        <f t="shared" si="39"/>
        <v>538912.37</v>
      </c>
    </row>
    <row r="972" spans="1:8" ht="18" hidden="1" customHeight="1" outlineLevel="1">
      <c r="A972" s="4" t="s">
        <v>272</v>
      </c>
      <c r="B972" s="195"/>
      <c r="C972" s="199">
        <v>0</v>
      </c>
      <c r="D972" s="199">
        <v>0</v>
      </c>
      <c r="E972" s="199">
        <v>0</v>
      </c>
      <c r="F972" s="200">
        <v>0</v>
      </c>
      <c r="G972" s="200">
        <v>0</v>
      </c>
      <c r="H972" s="201">
        <v>0</v>
      </c>
    </row>
    <row r="973" spans="1:8" ht="18" hidden="1" customHeight="1" outlineLevel="1">
      <c r="A973" s="4" t="s">
        <v>203</v>
      </c>
      <c r="B973" s="195"/>
      <c r="C973" s="199">
        <v>0</v>
      </c>
      <c r="D973" s="199">
        <v>0</v>
      </c>
      <c r="E973" s="199">
        <v>0</v>
      </c>
      <c r="F973" s="200">
        <v>0</v>
      </c>
      <c r="G973" s="200">
        <v>0</v>
      </c>
      <c r="H973" s="201">
        <v>0</v>
      </c>
    </row>
    <row r="974" spans="1:8" ht="18" hidden="1" customHeight="1" outlineLevel="1">
      <c r="A974" s="4" t="s">
        <v>204</v>
      </c>
      <c r="B974" s="195"/>
      <c r="C974" s="199">
        <v>0</v>
      </c>
      <c r="D974" s="199">
        <v>0</v>
      </c>
      <c r="E974" s="199">
        <v>0</v>
      </c>
      <c r="F974" s="200">
        <v>0</v>
      </c>
      <c r="G974" s="200">
        <v>0</v>
      </c>
      <c r="H974" s="201">
        <v>0</v>
      </c>
    </row>
    <row r="975" spans="1:8" ht="18" hidden="1" customHeight="1" outlineLevel="1">
      <c r="A975" s="4" t="s">
        <v>205</v>
      </c>
      <c r="B975" s="195"/>
      <c r="C975" s="199">
        <v>0</v>
      </c>
      <c r="D975" s="199">
        <v>0</v>
      </c>
      <c r="E975" s="199">
        <v>0</v>
      </c>
      <c r="F975" s="200">
        <v>0</v>
      </c>
      <c r="G975" s="200">
        <v>0</v>
      </c>
      <c r="H975" s="201">
        <v>0</v>
      </c>
    </row>
    <row r="976" spans="1:8" ht="18" hidden="1" customHeight="1" outlineLevel="1">
      <c r="A976" s="4" t="s">
        <v>206</v>
      </c>
      <c r="B976" s="195"/>
      <c r="C976" s="199">
        <v>0</v>
      </c>
      <c r="D976" s="199">
        <v>0</v>
      </c>
      <c r="E976" s="199">
        <v>0</v>
      </c>
      <c r="F976" s="200">
        <v>0</v>
      </c>
      <c r="G976" s="200">
        <v>0</v>
      </c>
      <c r="H976" s="201">
        <v>0</v>
      </c>
    </row>
    <row r="977" spans="1:8" ht="18" hidden="1" customHeight="1" outlineLevel="1">
      <c r="A977" s="4" t="s">
        <v>207</v>
      </c>
      <c r="B977" s="195"/>
      <c r="C977" s="199">
        <v>0</v>
      </c>
      <c r="D977" s="199">
        <v>0</v>
      </c>
      <c r="E977" s="199">
        <v>0</v>
      </c>
      <c r="F977" s="200">
        <v>0</v>
      </c>
      <c r="G977" s="200">
        <v>0</v>
      </c>
      <c r="H977" s="201">
        <v>0</v>
      </c>
    </row>
    <row r="978" spans="1:8" ht="18" hidden="1" customHeight="1" outlineLevel="1">
      <c r="A978" s="4" t="s">
        <v>208</v>
      </c>
      <c r="B978" s="195"/>
      <c r="C978" s="199">
        <v>0</v>
      </c>
      <c r="D978" s="199">
        <v>0</v>
      </c>
      <c r="E978" s="199">
        <v>0</v>
      </c>
      <c r="F978" s="200">
        <v>0</v>
      </c>
      <c r="G978" s="200">
        <v>0</v>
      </c>
      <c r="H978" s="201">
        <v>0</v>
      </c>
    </row>
    <row r="979" spans="1:8" ht="18" hidden="1" customHeight="1" outlineLevel="1">
      <c r="A979" s="4" t="s">
        <v>209</v>
      </c>
      <c r="B979" s="195"/>
      <c r="C979" s="199">
        <v>0</v>
      </c>
      <c r="D979" s="199">
        <v>0</v>
      </c>
      <c r="E979" s="199">
        <v>0</v>
      </c>
      <c r="F979" s="200">
        <v>0</v>
      </c>
      <c r="G979" s="200">
        <v>0</v>
      </c>
      <c r="H979" s="201">
        <v>0</v>
      </c>
    </row>
    <row r="980" spans="1:8" ht="18" hidden="1" customHeight="1" outlineLevel="1">
      <c r="A980" s="4" t="s">
        <v>211</v>
      </c>
      <c r="B980" s="195"/>
      <c r="C980" s="199">
        <v>0</v>
      </c>
      <c r="D980" s="199">
        <v>0</v>
      </c>
      <c r="E980" s="199">
        <v>0</v>
      </c>
      <c r="F980" s="200">
        <v>0</v>
      </c>
      <c r="G980" s="200">
        <v>0</v>
      </c>
      <c r="H980" s="201">
        <v>0</v>
      </c>
    </row>
    <row r="981" spans="1:8" ht="18" hidden="1" customHeight="1" outlineLevel="1">
      <c r="A981" s="4" t="s">
        <v>212</v>
      </c>
      <c r="B981" s="195"/>
      <c r="C981" s="199">
        <v>0</v>
      </c>
      <c r="D981" s="199">
        <v>0</v>
      </c>
      <c r="E981" s="199">
        <v>0</v>
      </c>
      <c r="F981" s="200">
        <v>0</v>
      </c>
      <c r="G981" s="200">
        <v>0</v>
      </c>
      <c r="H981" s="201">
        <v>0</v>
      </c>
    </row>
    <row r="982" spans="1:8" ht="18" hidden="1" customHeight="1" outlineLevel="1">
      <c r="A982" s="4" t="s">
        <v>213</v>
      </c>
      <c r="B982" s="195"/>
      <c r="C982" s="199">
        <v>0</v>
      </c>
      <c r="D982" s="199">
        <v>0</v>
      </c>
      <c r="E982" s="199">
        <v>0</v>
      </c>
      <c r="F982" s="200">
        <v>0</v>
      </c>
      <c r="G982" s="200">
        <v>0</v>
      </c>
      <c r="H982" s="201">
        <v>0</v>
      </c>
    </row>
    <row r="983" spans="1:8" ht="18" hidden="1" customHeight="1" outlineLevel="1">
      <c r="A983" s="4" t="s">
        <v>214</v>
      </c>
      <c r="B983" s="195"/>
      <c r="C983" s="199">
        <v>0</v>
      </c>
      <c r="D983" s="199">
        <v>0</v>
      </c>
      <c r="E983" s="199">
        <v>0</v>
      </c>
      <c r="F983" s="200">
        <v>0</v>
      </c>
      <c r="G983" s="200">
        <v>0</v>
      </c>
      <c r="H983" s="201">
        <v>0</v>
      </c>
    </row>
    <row r="984" spans="1:8" ht="18" hidden="1" customHeight="1" outlineLevel="1">
      <c r="A984" s="4" t="s">
        <v>215</v>
      </c>
      <c r="B984" s="195"/>
      <c r="C984" s="199">
        <v>0</v>
      </c>
      <c r="D984" s="199">
        <v>0</v>
      </c>
      <c r="E984" s="199">
        <v>0</v>
      </c>
      <c r="F984" s="200">
        <v>0</v>
      </c>
      <c r="G984" s="200">
        <v>0</v>
      </c>
      <c r="H984" s="201">
        <v>0</v>
      </c>
    </row>
    <row r="985" spans="1:8" ht="18" hidden="1" customHeight="1" outlineLevel="1">
      <c r="A985" s="4" t="s">
        <v>216</v>
      </c>
      <c r="B985" s="195"/>
      <c r="C985" s="199">
        <v>0</v>
      </c>
      <c r="D985" s="199">
        <v>0</v>
      </c>
      <c r="E985" s="199">
        <v>0</v>
      </c>
      <c r="F985" s="200">
        <v>0</v>
      </c>
      <c r="G985" s="200">
        <v>0</v>
      </c>
      <c r="H985" s="201">
        <v>0</v>
      </c>
    </row>
    <row r="986" spans="1:8" ht="18" hidden="1" customHeight="1" outlineLevel="1">
      <c r="A986" s="4" t="s">
        <v>217</v>
      </c>
      <c r="B986" s="195"/>
      <c r="C986" s="199">
        <v>0</v>
      </c>
      <c r="D986" s="199">
        <v>0</v>
      </c>
      <c r="E986" s="199">
        <v>0</v>
      </c>
      <c r="F986" s="200">
        <v>0</v>
      </c>
      <c r="G986" s="200">
        <v>0</v>
      </c>
      <c r="H986" s="201">
        <v>0</v>
      </c>
    </row>
    <row r="987" spans="1:8" ht="18" hidden="1" customHeight="1" outlineLevel="1">
      <c r="A987" s="4" t="s">
        <v>218</v>
      </c>
      <c r="B987" s="195"/>
      <c r="C987" s="199">
        <v>0</v>
      </c>
      <c r="D987" s="199">
        <v>0</v>
      </c>
      <c r="E987" s="199">
        <v>0</v>
      </c>
      <c r="F987" s="200">
        <v>0</v>
      </c>
      <c r="G987" s="200">
        <v>0</v>
      </c>
      <c r="H987" s="201">
        <v>0</v>
      </c>
    </row>
    <row r="988" spans="1:8" ht="18" hidden="1" customHeight="1" outlineLevel="1">
      <c r="A988" s="4" t="s">
        <v>219</v>
      </c>
      <c r="B988" s="195"/>
      <c r="C988" s="199">
        <v>0</v>
      </c>
      <c r="D988" s="199">
        <v>0</v>
      </c>
      <c r="E988" s="199">
        <v>0</v>
      </c>
      <c r="F988" s="200">
        <v>0</v>
      </c>
      <c r="G988" s="200">
        <v>0</v>
      </c>
      <c r="H988" s="201">
        <v>0</v>
      </c>
    </row>
    <row r="989" spans="1:8" ht="18" hidden="1" customHeight="1" outlineLevel="1">
      <c r="A989" s="4" t="s">
        <v>220</v>
      </c>
      <c r="B989" s="195"/>
      <c r="C989" s="199">
        <v>0</v>
      </c>
      <c r="D989" s="199">
        <v>0</v>
      </c>
      <c r="E989" s="199">
        <v>0</v>
      </c>
      <c r="F989" s="200">
        <v>0</v>
      </c>
      <c r="G989" s="200">
        <v>0</v>
      </c>
      <c r="H989" s="201">
        <v>0</v>
      </c>
    </row>
    <row r="990" spans="1:8" ht="18" hidden="1" customHeight="1" outlineLevel="1">
      <c r="A990" s="4" t="s">
        <v>349</v>
      </c>
      <c r="B990" s="195"/>
      <c r="C990" s="199">
        <v>0</v>
      </c>
      <c r="D990" s="199">
        <v>0</v>
      </c>
      <c r="E990" s="199">
        <v>0</v>
      </c>
      <c r="F990" s="200">
        <v>0</v>
      </c>
      <c r="G990" s="200">
        <v>0</v>
      </c>
      <c r="H990" s="201">
        <v>0</v>
      </c>
    </row>
    <row r="991" spans="1:8" ht="18" hidden="1" customHeight="1" outlineLevel="1">
      <c r="A991" s="4" t="s">
        <v>222</v>
      </c>
      <c r="B991" s="195"/>
      <c r="C991" s="199">
        <v>0</v>
      </c>
      <c r="D991" s="199">
        <v>0</v>
      </c>
      <c r="E991" s="199">
        <v>0</v>
      </c>
      <c r="F991" s="200">
        <v>0</v>
      </c>
      <c r="G991" s="200">
        <v>0</v>
      </c>
      <c r="H991" s="201">
        <v>0</v>
      </c>
    </row>
    <row r="992" spans="1:8" ht="18" hidden="1" customHeight="1" outlineLevel="1">
      <c r="A992" s="4" t="s">
        <v>223</v>
      </c>
      <c r="B992" s="195"/>
      <c r="C992" s="199">
        <v>0</v>
      </c>
      <c r="D992" s="199">
        <v>0</v>
      </c>
      <c r="E992" s="199">
        <v>0</v>
      </c>
      <c r="F992" s="200">
        <v>0</v>
      </c>
      <c r="G992" s="200">
        <v>0</v>
      </c>
      <c r="H992" s="201">
        <v>0</v>
      </c>
    </row>
    <row r="993" spans="1:8" ht="18" hidden="1" customHeight="1" outlineLevel="1">
      <c r="A993" s="4" t="s">
        <v>224</v>
      </c>
      <c r="B993" s="195"/>
      <c r="C993" s="199">
        <v>0</v>
      </c>
      <c r="D993" s="199">
        <v>0</v>
      </c>
      <c r="E993" s="199">
        <v>0</v>
      </c>
      <c r="F993" s="200">
        <v>0</v>
      </c>
      <c r="G993" s="200">
        <v>0</v>
      </c>
      <c r="H993" s="201">
        <v>0</v>
      </c>
    </row>
    <row r="994" spans="1:8" ht="18" hidden="1" customHeight="1" outlineLevel="1">
      <c r="A994" s="4" t="s">
        <v>225</v>
      </c>
      <c r="B994" s="195"/>
      <c r="C994" s="199">
        <v>0</v>
      </c>
      <c r="D994" s="199">
        <v>0</v>
      </c>
      <c r="E994" s="199">
        <v>0</v>
      </c>
      <c r="F994" s="200">
        <v>0</v>
      </c>
      <c r="G994" s="200">
        <v>0</v>
      </c>
      <c r="H994" s="201">
        <v>0</v>
      </c>
    </row>
    <row r="995" spans="1:8" ht="18" customHeight="1" collapsed="1">
      <c r="A995" s="4"/>
      <c r="B995" s="195" t="s">
        <v>391</v>
      </c>
      <c r="C995" s="199">
        <f t="shared" ref="C995:H995" si="40">SUM(C972:C994)</f>
        <v>0</v>
      </c>
      <c r="D995" s="199">
        <f t="shared" si="40"/>
        <v>0</v>
      </c>
      <c r="E995" s="199">
        <f t="shared" si="40"/>
        <v>0</v>
      </c>
      <c r="F995" s="200">
        <f t="shared" si="40"/>
        <v>0</v>
      </c>
      <c r="G995" s="200">
        <f t="shared" si="40"/>
        <v>0</v>
      </c>
      <c r="H995" s="201">
        <f t="shared" si="40"/>
        <v>0</v>
      </c>
    </row>
    <row r="996" spans="1:8" ht="18" hidden="1" customHeight="1" outlineLevel="1">
      <c r="A996" s="4" t="s">
        <v>272</v>
      </c>
      <c r="B996" s="195"/>
      <c r="C996" s="196">
        <v>0</v>
      </c>
      <c r="D996" s="196">
        <v>0</v>
      </c>
      <c r="E996" s="196">
        <v>0</v>
      </c>
      <c r="F996" s="197">
        <v>0</v>
      </c>
      <c r="G996" s="197">
        <v>0</v>
      </c>
      <c r="H996" s="198">
        <v>0</v>
      </c>
    </row>
    <row r="997" spans="1:8" ht="18" hidden="1" customHeight="1" outlineLevel="1">
      <c r="A997" s="4" t="s">
        <v>203</v>
      </c>
      <c r="B997" s="195"/>
      <c r="C997" s="196">
        <v>0</v>
      </c>
      <c r="D997" s="196">
        <v>0</v>
      </c>
      <c r="E997" s="196">
        <v>0</v>
      </c>
      <c r="F997" s="197">
        <v>0</v>
      </c>
      <c r="G997" s="197">
        <v>0</v>
      </c>
      <c r="H997" s="198">
        <v>0</v>
      </c>
    </row>
    <row r="998" spans="1:8" ht="18" hidden="1" customHeight="1" outlineLevel="1">
      <c r="A998" s="4" t="s">
        <v>204</v>
      </c>
      <c r="B998" s="195"/>
      <c r="C998" s="196">
        <v>0</v>
      </c>
      <c r="D998" s="196">
        <v>0</v>
      </c>
      <c r="E998" s="196">
        <v>0</v>
      </c>
      <c r="F998" s="197">
        <v>0</v>
      </c>
      <c r="G998" s="197">
        <v>0</v>
      </c>
      <c r="H998" s="198">
        <v>0</v>
      </c>
    </row>
    <row r="999" spans="1:8" ht="18" hidden="1" customHeight="1" outlineLevel="1">
      <c r="A999" s="4" t="s">
        <v>205</v>
      </c>
      <c r="B999" s="195"/>
      <c r="C999" s="196">
        <v>0</v>
      </c>
      <c r="D999" s="196">
        <v>0</v>
      </c>
      <c r="E999" s="196">
        <v>0</v>
      </c>
      <c r="F999" s="197">
        <v>0</v>
      </c>
      <c r="G999" s="197">
        <v>0</v>
      </c>
      <c r="H999" s="198">
        <v>0</v>
      </c>
    </row>
    <row r="1000" spans="1:8" ht="18" hidden="1" customHeight="1" outlineLevel="1">
      <c r="A1000" s="4" t="s">
        <v>206</v>
      </c>
      <c r="B1000" s="195"/>
      <c r="C1000" s="196">
        <v>0</v>
      </c>
      <c r="D1000" s="196">
        <v>0</v>
      </c>
      <c r="E1000" s="196">
        <v>0</v>
      </c>
      <c r="F1000" s="197">
        <v>0</v>
      </c>
      <c r="G1000" s="197">
        <v>0</v>
      </c>
      <c r="H1000" s="198">
        <v>0</v>
      </c>
    </row>
    <row r="1001" spans="1:8" ht="18" hidden="1" customHeight="1" outlineLevel="1">
      <c r="A1001" s="4" t="s">
        <v>207</v>
      </c>
      <c r="B1001" s="195"/>
      <c r="C1001" s="196">
        <v>0</v>
      </c>
      <c r="D1001" s="196">
        <v>0</v>
      </c>
      <c r="E1001" s="196">
        <v>0</v>
      </c>
      <c r="F1001" s="197">
        <v>0</v>
      </c>
      <c r="G1001" s="197">
        <v>0</v>
      </c>
      <c r="H1001" s="198">
        <v>0</v>
      </c>
    </row>
    <row r="1002" spans="1:8" ht="18" hidden="1" customHeight="1" outlineLevel="1">
      <c r="A1002" s="4" t="s">
        <v>208</v>
      </c>
      <c r="B1002" s="195"/>
      <c r="C1002" s="196">
        <v>0</v>
      </c>
      <c r="D1002" s="196">
        <v>0</v>
      </c>
      <c r="E1002" s="196">
        <v>0</v>
      </c>
      <c r="F1002" s="197">
        <v>0</v>
      </c>
      <c r="G1002" s="197">
        <v>0</v>
      </c>
      <c r="H1002" s="198">
        <v>0</v>
      </c>
    </row>
    <row r="1003" spans="1:8" ht="18" hidden="1" customHeight="1" outlineLevel="1">
      <c r="A1003" s="4" t="s">
        <v>209</v>
      </c>
      <c r="B1003" s="195"/>
      <c r="C1003" s="196">
        <v>0</v>
      </c>
      <c r="D1003" s="196">
        <v>0</v>
      </c>
      <c r="E1003" s="196">
        <v>0</v>
      </c>
      <c r="F1003" s="197">
        <v>0</v>
      </c>
      <c r="G1003" s="197">
        <v>0</v>
      </c>
      <c r="H1003" s="198">
        <v>0</v>
      </c>
    </row>
    <row r="1004" spans="1:8" ht="18" hidden="1" customHeight="1" outlineLevel="1">
      <c r="A1004" s="4" t="s">
        <v>211</v>
      </c>
      <c r="B1004" s="195"/>
      <c r="C1004" s="196">
        <v>2</v>
      </c>
      <c r="D1004" s="196">
        <v>0</v>
      </c>
      <c r="E1004" s="196">
        <v>0</v>
      </c>
      <c r="F1004" s="197">
        <v>0</v>
      </c>
      <c r="G1004" s="197">
        <v>0</v>
      </c>
      <c r="H1004" s="198">
        <v>0</v>
      </c>
    </row>
    <row r="1005" spans="1:8" ht="18" hidden="1" customHeight="1" outlineLevel="1">
      <c r="A1005" s="4" t="s">
        <v>212</v>
      </c>
      <c r="B1005" s="195"/>
      <c r="C1005" s="196">
        <v>0</v>
      </c>
      <c r="D1005" s="196">
        <v>0</v>
      </c>
      <c r="E1005" s="196">
        <v>0</v>
      </c>
      <c r="F1005" s="197">
        <v>0</v>
      </c>
      <c r="G1005" s="197">
        <v>0</v>
      </c>
      <c r="H1005" s="198">
        <v>0</v>
      </c>
    </row>
    <row r="1006" spans="1:8" ht="18" hidden="1" customHeight="1" outlineLevel="1">
      <c r="A1006" s="4" t="s">
        <v>213</v>
      </c>
      <c r="B1006" s="195"/>
      <c r="C1006" s="196">
        <v>0</v>
      </c>
      <c r="D1006" s="196">
        <v>0</v>
      </c>
      <c r="E1006" s="196">
        <v>0</v>
      </c>
      <c r="F1006" s="197">
        <v>0</v>
      </c>
      <c r="G1006" s="197">
        <v>0</v>
      </c>
      <c r="H1006" s="198">
        <v>0</v>
      </c>
    </row>
    <row r="1007" spans="1:8" ht="18" hidden="1" customHeight="1" outlineLevel="1">
      <c r="A1007" s="4" t="s">
        <v>214</v>
      </c>
      <c r="B1007" s="195"/>
      <c r="C1007" s="196">
        <v>0</v>
      </c>
      <c r="D1007" s="196">
        <v>0</v>
      </c>
      <c r="E1007" s="196">
        <v>0</v>
      </c>
      <c r="F1007" s="197">
        <v>0</v>
      </c>
      <c r="G1007" s="197">
        <v>0</v>
      </c>
      <c r="H1007" s="198">
        <v>0</v>
      </c>
    </row>
    <row r="1008" spans="1:8" ht="18" hidden="1" customHeight="1" outlineLevel="1">
      <c r="A1008" s="4" t="s">
        <v>215</v>
      </c>
      <c r="B1008" s="195"/>
      <c r="C1008" s="196">
        <v>0</v>
      </c>
      <c r="D1008" s="196">
        <v>0</v>
      </c>
      <c r="E1008" s="196">
        <v>0</v>
      </c>
      <c r="F1008" s="197">
        <v>0</v>
      </c>
      <c r="G1008" s="197">
        <v>0</v>
      </c>
      <c r="H1008" s="198">
        <v>0</v>
      </c>
    </row>
    <row r="1009" spans="1:8" ht="18" hidden="1" customHeight="1" outlineLevel="1">
      <c r="A1009" s="4" t="s">
        <v>216</v>
      </c>
      <c r="B1009" s="195"/>
      <c r="C1009" s="196">
        <v>0</v>
      </c>
      <c r="D1009" s="196">
        <v>0</v>
      </c>
      <c r="E1009" s="196">
        <v>0</v>
      </c>
      <c r="F1009" s="197">
        <v>0</v>
      </c>
      <c r="G1009" s="197">
        <v>0</v>
      </c>
      <c r="H1009" s="198">
        <v>0</v>
      </c>
    </row>
    <row r="1010" spans="1:8" ht="18" hidden="1" customHeight="1" outlineLevel="1">
      <c r="A1010" s="4" t="s">
        <v>217</v>
      </c>
      <c r="B1010" s="195"/>
      <c r="C1010" s="196">
        <v>0</v>
      </c>
      <c r="D1010" s="196">
        <v>0</v>
      </c>
      <c r="E1010" s="196">
        <v>0</v>
      </c>
      <c r="F1010" s="197">
        <v>0</v>
      </c>
      <c r="G1010" s="197">
        <v>0</v>
      </c>
      <c r="H1010" s="198">
        <v>0</v>
      </c>
    </row>
    <row r="1011" spans="1:8" ht="18" hidden="1" customHeight="1" outlineLevel="1">
      <c r="A1011" s="4" t="s">
        <v>218</v>
      </c>
      <c r="B1011" s="195"/>
      <c r="C1011" s="196">
        <v>0</v>
      </c>
      <c r="D1011" s="196">
        <v>0</v>
      </c>
      <c r="E1011" s="196">
        <v>0</v>
      </c>
      <c r="F1011" s="197">
        <v>0</v>
      </c>
      <c r="G1011" s="197">
        <v>0</v>
      </c>
      <c r="H1011" s="198">
        <v>0</v>
      </c>
    </row>
    <row r="1012" spans="1:8" ht="18" hidden="1" customHeight="1" outlineLevel="1">
      <c r="A1012" s="4" t="s">
        <v>219</v>
      </c>
      <c r="B1012" s="195"/>
      <c r="C1012" s="196">
        <v>0</v>
      </c>
      <c r="D1012" s="196">
        <v>0</v>
      </c>
      <c r="E1012" s="196">
        <v>0</v>
      </c>
      <c r="F1012" s="197">
        <v>0</v>
      </c>
      <c r="G1012" s="197">
        <v>0</v>
      </c>
      <c r="H1012" s="198">
        <v>0</v>
      </c>
    </row>
    <row r="1013" spans="1:8" ht="18" hidden="1" customHeight="1" outlineLevel="1">
      <c r="A1013" s="4" t="s">
        <v>220</v>
      </c>
      <c r="B1013" s="195"/>
      <c r="C1013" s="196">
        <v>0</v>
      </c>
      <c r="D1013" s="196">
        <v>0</v>
      </c>
      <c r="E1013" s="196">
        <v>0</v>
      </c>
      <c r="F1013" s="197">
        <v>0</v>
      </c>
      <c r="G1013" s="197">
        <v>0</v>
      </c>
      <c r="H1013" s="198">
        <v>0</v>
      </c>
    </row>
    <row r="1014" spans="1:8" ht="18" hidden="1" customHeight="1" outlineLevel="1">
      <c r="A1014" s="4" t="s">
        <v>349</v>
      </c>
      <c r="B1014" s="195"/>
      <c r="C1014" s="196">
        <v>0</v>
      </c>
      <c r="D1014" s="196">
        <v>0</v>
      </c>
      <c r="E1014" s="196">
        <v>0</v>
      </c>
      <c r="F1014" s="197">
        <v>0</v>
      </c>
      <c r="G1014" s="197">
        <v>0</v>
      </c>
      <c r="H1014" s="198">
        <v>0</v>
      </c>
    </row>
    <row r="1015" spans="1:8" ht="18" hidden="1" customHeight="1" outlineLevel="1">
      <c r="A1015" s="4" t="s">
        <v>222</v>
      </c>
      <c r="B1015" s="195"/>
      <c r="C1015" s="196">
        <v>0</v>
      </c>
      <c r="D1015" s="196">
        <v>0</v>
      </c>
      <c r="E1015" s="196">
        <v>0</v>
      </c>
      <c r="F1015" s="197">
        <v>0</v>
      </c>
      <c r="G1015" s="197">
        <v>0</v>
      </c>
      <c r="H1015" s="198">
        <v>0</v>
      </c>
    </row>
    <row r="1016" spans="1:8" ht="18" hidden="1" customHeight="1" outlineLevel="1">
      <c r="A1016" s="4" t="s">
        <v>223</v>
      </c>
      <c r="B1016" s="195"/>
      <c r="C1016" s="196">
        <v>0</v>
      </c>
      <c r="D1016" s="196">
        <v>0</v>
      </c>
      <c r="E1016" s="196">
        <v>0</v>
      </c>
      <c r="F1016" s="197">
        <v>0</v>
      </c>
      <c r="G1016" s="197">
        <v>0</v>
      </c>
      <c r="H1016" s="198">
        <v>0</v>
      </c>
    </row>
    <row r="1017" spans="1:8" ht="18" hidden="1" customHeight="1" outlineLevel="1">
      <c r="A1017" s="4" t="s">
        <v>224</v>
      </c>
      <c r="B1017" s="195"/>
      <c r="C1017" s="196">
        <v>0</v>
      </c>
      <c r="D1017" s="196">
        <v>0</v>
      </c>
      <c r="E1017" s="196">
        <v>0</v>
      </c>
      <c r="F1017" s="197">
        <v>0</v>
      </c>
      <c r="G1017" s="197">
        <v>0</v>
      </c>
      <c r="H1017" s="198">
        <v>0</v>
      </c>
    </row>
    <row r="1018" spans="1:8" ht="18" hidden="1" customHeight="1" outlineLevel="1">
      <c r="A1018" s="4" t="s">
        <v>225</v>
      </c>
      <c r="B1018" s="195"/>
      <c r="C1018" s="196">
        <v>0</v>
      </c>
      <c r="D1018" s="196">
        <v>0</v>
      </c>
      <c r="E1018" s="196">
        <v>0</v>
      </c>
      <c r="F1018" s="197">
        <v>0</v>
      </c>
      <c r="G1018" s="197">
        <v>0</v>
      </c>
      <c r="H1018" s="198">
        <v>0</v>
      </c>
    </row>
    <row r="1019" spans="1:8" ht="18" customHeight="1" collapsed="1">
      <c r="A1019" s="4"/>
      <c r="B1019" s="195" t="s">
        <v>392</v>
      </c>
      <c r="C1019" s="199">
        <f t="shared" ref="C1019:H1019" si="41">SUM(C996:C1018)</f>
        <v>2</v>
      </c>
      <c r="D1019" s="199">
        <f t="shared" si="41"/>
        <v>0</v>
      </c>
      <c r="E1019" s="199">
        <f t="shared" si="41"/>
        <v>0</v>
      </c>
      <c r="F1019" s="200">
        <f t="shared" si="41"/>
        <v>0</v>
      </c>
      <c r="G1019" s="200">
        <f t="shared" si="41"/>
        <v>0</v>
      </c>
      <c r="H1019" s="201">
        <f t="shared" si="41"/>
        <v>0</v>
      </c>
    </row>
    <row r="1020" spans="1:8" ht="18" hidden="1" customHeight="1" outlineLevel="1">
      <c r="A1020" s="4" t="s">
        <v>272</v>
      </c>
      <c r="B1020" s="195"/>
      <c r="C1020" s="196">
        <v>0</v>
      </c>
      <c r="D1020" s="196">
        <v>0</v>
      </c>
      <c r="E1020" s="196">
        <v>0</v>
      </c>
      <c r="F1020" s="197">
        <v>0</v>
      </c>
      <c r="G1020" s="197">
        <v>0</v>
      </c>
      <c r="H1020" s="198">
        <v>0</v>
      </c>
    </row>
    <row r="1021" spans="1:8" ht="18" hidden="1" customHeight="1" outlineLevel="1">
      <c r="A1021" s="4" t="s">
        <v>203</v>
      </c>
      <c r="B1021" s="195"/>
      <c r="C1021" s="196">
        <v>0</v>
      </c>
      <c r="D1021" s="196">
        <v>0</v>
      </c>
      <c r="E1021" s="196">
        <v>0</v>
      </c>
      <c r="F1021" s="197">
        <v>0</v>
      </c>
      <c r="G1021" s="197">
        <v>0</v>
      </c>
      <c r="H1021" s="198">
        <v>0</v>
      </c>
    </row>
    <row r="1022" spans="1:8" ht="18" hidden="1" customHeight="1" outlineLevel="1">
      <c r="A1022" s="4" t="s">
        <v>204</v>
      </c>
      <c r="B1022" s="195"/>
      <c r="C1022" s="196">
        <v>0</v>
      </c>
      <c r="D1022" s="196">
        <v>0</v>
      </c>
      <c r="E1022" s="196">
        <v>0</v>
      </c>
      <c r="F1022" s="197">
        <v>0</v>
      </c>
      <c r="G1022" s="197">
        <v>0</v>
      </c>
      <c r="H1022" s="198">
        <v>0</v>
      </c>
    </row>
    <row r="1023" spans="1:8" ht="18" hidden="1" customHeight="1" outlineLevel="1">
      <c r="A1023" s="4" t="s">
        <v>205</v>
      </c>
      <c r="B1023" s="195"/>
      <c r="C1023" s="196">
        <v>0</v>
      </c>
      <c r="D1023" s="196">
        <v>0</v>
      </c>
      <c r="E1023" s="196">
        <v>0</v>
      </c>
      <c r="F1023" s="197">
        <v>0</v>
      </c>
      <c r="G1023" s="197">
        <v>0</v>
      </c>
      <c r="H1023" s="198">
        <v>0</v>
      </c>
    </row>
    <row r="1024" spans="1:8" ht="18" hidden="1" customHeight="1" outlineLevel="1">
      <c r="A1024" s="4" t="s">
        <v>206</v>
      </c>
      <c r="B1024" s="195"/>
      <c r="C1024" s="196">
        <v>0</v>
      </c>
      <c r="D1024" s="196">
        <v>0</v>
      </c>
      <c r="E1024" s="196">
        <v>0</v>
      </c>
      <c r="F1024" s="197">
        <v>0</v>
      </c>
      <c r="G1024" s="197">
        <v>0</v>
      </c>
      <c r="H1024" s="198">
        <v>0</v>
      </c>
    </row>
    <row r="1025" spans="1:8" ht="18" hidden="1" customHeight="1" outlineLevel="1">
      <c r="A1025" s="4" t="s">
        <v>207</v>
      </c>
      <c r="B1025" s="195"/>
      <c r="C1025" s="196">
        <v>0</v>
      </c>
      <c r="D1025" s="196">
        <v>0</v>
      </c>
      <c r="E1025" s="196">
        <v>0</v>
      </c>
      <c r="F1025" s="197">
        <v>0</v>
      </c>
      <c r="G1025" s="197">
        <v>0</v>
      </c>
      <c r="H1025" s="198">
        <v>0</v>
      </c>
    </row>
    <row r="1026" spans="1:8" ht="18" hidden="1" customHeight="1" outlineLevel="1">
      <c r="A1026" s="4" t="s">
        <v>208</v>
      </c>
      <c r="B1026" s="195"/>
      <c r="C1026" s="196">
        <v>0</v>
      </c>
      <c r="D1026" s="196">
        <v>0</v>
      </c>
      <c r="E1026" s="196">
        <v>0</v>
      </c>
      <c r="F1026" s="197">
        <v>0</v>
      </c>
      <c r="G1026" s="197">
        <v>0</v>
      </c>
      <c r="H1026" s="198">
        <v>0</v>
      </c>
    </row>
    <row r="1027" spans="1:8" ht="18" hidden="1" customHeight="1" outlineLevel="1">
      <c r="A1027" s="4" t="s">
        <v>209</v>
      </c>
      <c r="B1027" s="195"/>
      <c r="C1027" s="196">
        <v>0</v>
      </c>
      <c r="D1027" s="196">
        <v>0</v>
      </c>
      <c r="E1027" s="196">
        <v>0</v>
      </c>
      <c r="F1027" s="197">
        <v>0</v>
      </c>
      <c r="G1027" s="197">
        <v>0</v>
      </c>
      <c r="H1027" s="198">
        <v>0</v>
      </c>
    </row>
    <row r="1028" spans="1:8" ht="18" hidden="1" customHeight="1" outlineLevel="1">
      <c r="A1028" s="4" t="s">
        <v>211</v>
      </c>
      <c r="B1028" s="195"/>
      <c r="C1028" s="196">
        <v>0</v>
      </c>
      <c r="D1028" s="196">
        <v>0</v>
      </c>
      <c r="E1028" s="196">
        <v>0</v>
      </c>
      <c r="F1028" s="197">
        <v>0</v>
      </c>
      <c r="G1028" s="197">
        <v>0</v>
      </c>
      <c r="H1028" s="198">
        <v>0</v>
      </c>
    </row>
    <row r="1029" spans="1:8" ht="18" hidden="1" customHeight="1" outlineLevel="1">
      <c r="A1029" s="4" t="s">
        <v>212</v>
      </c>
      <c r="B1029" s="195"/>
      <c r="C1029" s="196">
        <v>0</v>
      </c>
      <c r="D1029" s="196">
        <v>0</v>
      </c>
      <c r="E1029" s="196">
        <v>0</v>
      </c>
      <c r="F1029" s="197">
        <v>0</v>
      </c>
      <c r="G1029" s="197">
        <v>0</v>
      </c>
      <c r="H1029" s="198">
        <v>0</v>
      </c>
    </row>
    <row r="1030" spans="1:8" ht="18" hidden="1" customHeight="1" outlineLevel="1">
      <c r="A1030" s="4" t="s">
        <v>213</v>
      </c>
      <c r="B1030" s="195"/>
      <c r="C1030" s="196">
        <v>0</v>
      </c>
      <c r="D1030" s="196">
        <v>0</v>
      </c>
      <c r="E1030" s="196">
        <v>0</v>
      </c>
      <c r="F1030" s="197">
        <v>0</v>
      </c>
      <c r="G1030" s="197">
        <v>0</v>
      </c>
      <c r="H1030" s="198">
        <v>0</v>
      </c>
    </row>
    <row r="1031" spans="1:8" ht="18" hidden="1" customHeight="1" outlineLevel="1">
      <c r="A1031" s="4" t="s">
        <v>214</v>
      </c>
      <c r="B1031" s="195"/>
      <c r="C1031" s="196">
        <v>0</v>
      </c>
      <c r="D1031" s="196">
        <v>0</v>
      </c>
      <c r="E1031" s="196">
        <v>0</v>
      </c>
      <c r="F1031" s="197">
        <v>0</v>
      </c>
      <c r="G1031" s="197">
        <v>0</v>
      </c>
      <c r="H1031" s="198">
        <v>0</v>
      </c>
    </row>
    <row r="1032" spans="1:8" ht="18" hidden="1" customHeight="1" outlineLevel="1">
      <c r="A1032" s="4" t="s">
        <v>215</v>
      </c>
      <c r="B1032" s="195"/>
      <c r="C1032" s="196">
        <v>0</v>
      </c>
      <c r="D1032" s="196">
        <v>0</v>
      </c>
      <c r="E1032" s="196">
        <v>0</v>
      </c>
      <c r="F1032" s="197">
        <v>0</v>
      </c>
      <c r="G1032" s="197">
        <v>0</v>
      </c>
      <c r="H1032" s="198">
        <v>0</v>
      </c>
    </row>
    <row r="1033" spans="1:8" ht="18" hidden="1" customHeight="1" outlineLevel="1">
      <c r="A1033" s="4" t="s">
        <v>216</v>
      </c>
      <c r="B1033" s="195"/>
      <c r="C1033" s="196">
        <v>0</v>
      </c>
      <c r="D1033" s="196">
        <v>0</v>
      </c>
      <c r="E1033" s="196">
        <v>0</v>
      </c>
      <c r="F1033" s="197">
        <v>0</v>
      </c>
      <c r="G1033" s="197">
        <v>0</v>
      </c>
      <c r="H1033" s="198">
        <v>0</v>
      </c>
    </row>
    <row r="1034" spans="1:8" ht="18" hidden="1" customHeight="1" outlineLevel="1">
      <c r="A1034" s="4" t="s">
        <v>217</v>
      </c>
      <c r="B1034" s="195"/>
      <c r="C1034" s="196">
        <v>0</v>
      </c>
      <c r="D1034" s="196">
        <v>0</v>
      </c>
      <c r="E1034" s="196">
        <v>0</v>
      </c>
      <c r="F1034" s="197">
        <v>0</v>
      </c>
      <c r="G1034" s="197">
        <v>0</v>
      </c>
      <c r="H1034" s="198">
        <v>0</v>
      </c>
    </row>
    <row r="1035" spans="1:8" ht="18" hidden="1" customHeight="1" outlineLevel="1">
      <c r="A1035" s="4" t="s">
        <v>218</v>
      </c>
      <c r="B1035" s="195"/>
      <c r="C1035" s="196">
        <v>0</v>
      </c>
      <c r="D1035" s="196">
        <v>0</v>
      </c>
      <c r="E1035" s="196">
        <v>0</v>
      </c>
      <c r="F1035" s="197">
        <v>0</v>
      </c>
      <c r="G1035" s="197">
        <v>0</v>
      </c>
      <c r="H1035" s="198">
        <v>0</v>
      </c>
    </row>
    <row r="1036" spans="1:8" ht="18" hidden="1" customHeight="1" outlineLevel="1">
      <c r="A1036" s="4" t="s">
        <v>219</v>
      </c>
      <c r="B1036" s="195"/>
      <c r="C1036" s="196">
        <v>0</v>
      </c>
      <c r="D1036" s="196">
        <v>0</v>
      </c>
      <c r="E1036" s="196">
        <v>0</v>
      </c>
      <c r="F1036" s="197">
        <v>0</v>
      </c>
      <c r="G1036" s="197">
        <v>0</v>
      </c>
      <c r="H1036" s="198">
        <v>0</v>
      </c>
    </row>
    <row r="1037" spans="1:8" ht="18" hidden="1" customHeight="1" outlineLevel="1">
      <c r="A1037" s="4" t="s">
        <v>220</v>
      </c>
      <c r="B1037" s="195"/>
      <c r="C1037" s="196">
        <v>0</v>
      </c>
      <c r="D1037" s="196">
        <v>0</v>
      </c>
      <c r="E1037" s="196">
        <v>0</v>
      </c>
      <c r="F1037" s="197">
        <v>0</v>
      </c>
      <c r="G1037" s="197">
        <v>0</v>
      </c>
      <c r="H1037" s="198">
        <v>0</v>
      </c>
    </row>
    <row r="1038" spans="1:8" ht="18" hidden="1" customHeight="1" outlineLevel="1">
      <c r="A1038" s="4" t="s">
        <v>349</v>
      </c>
      <c r="B1038" s="195"/>
      <c r="C1038" s="196">
        <v>0</v>
      </c>
      <c r="D1038" s="196">
        <v>0</v>
      </c>
      <c r="E1038" s="196">
        <v>0</v>
      </c>
      <c r="F1038" s="197">
        <v>0</v>
      </c>
      <c r="G1038" s="197">
        <v>0</v>
      </c>
      <c r="H1038" s="198">
        <v>0</v>
      </c>
    </row>
    <row r="1039" spans="1:8" ht="18" hidden="1" customHeight="1" outlineLevel="1">
      <c r="A1039" s="4" t="s">
        <v>222</v>
      </c>
      <c r="B1039" s="195"/>
      <c r="C1039" s="196">
        <v>0</v>
      </c>
      <c r="D1039" s="196">
        <v>0</v>
      </c>
      <c r="E1039" s="196">
        <v>0</v>
      </c>
      <c r="F1039" s="197">
        <v>0</v>
      </c>
      <c r="G1039" s="197">
        <v>0</v>
      </c>
      <c r="H1039" s="198">
        <v>0</v>
      </c>
    </row>
    <row r="1040" spans="1:8" ht="18" hidden="1" customHeight="1" outlineLevel="1">
      <c r="A1040" s="4" t="s">
        <v>223</v>
      </c>
      <c r="B1040" s="195"/>
      <c r="C1040" s="196">
        <v>0</v>
      </c>
      <c r="D1040" s="196">
        <v>0</v>
      </c>
      <c r="E1040" s="196">
        <v>0</v>
      </c>
      <c r="F1040" s="197">
        <v>0</v>
      </c>
      <c r="G1040" s="197">
        <v>0</v>
      </c>
      <c r="H1040" s="198">
        <v>0</v>
      </c>
    </row>
    <row r="1041" spans="1:8" ht="18" hidden="1" customHeight="1" outlineLevel="1">
      <c r="A1041" s="4" t="s">
        <v>224</v>
      </c>
      <c r="B1041" s="195"/>
      <c r="C1041" s="196">
        <v>0</v>
      </c>
      <c r="D1041" s="196">
        <v>0</v>
      </c>
      <c r="E1041" s="196">
        <v>0</v>
      </c>
      <c r="F1041" s="197">
        <v>0</v>
      </c>
      <c r="G1041" s="197">
        <v>0</v>
      </c>
      <c r="H1041" s="198">
        <v>0</v>
      </c>
    </row>
    <row r="1042" spans="1:8" ht="18" hidden="1" customHeight="1" outlineLevel="1">
      <c r="A1042" s="4" t="s">
        <v>225</v>
      </c>
      <c r="B1042" s="195"/>
      <c r="C1042" s="196">
        <v>0</v>
      </c>
      <c r="D1042" s="196">
        <v>0</v>
      </c>
      <c r="E1042" s="196">
        <v>0</v>
      </c>
      <c r="F1042" s="197">
        <v>0</v>
      </c>
      <c r="G1042" s="197">
        <v>0</v>
      </c>
      <c r="H1042" s="198">
        <v>0</v>
      </c>
    </row>
    <row r="1043" spans="1:8" ht="18" customHeight="1" collapsed="1">
      <c r="A1043" s="4"/>
      <c r="B1043" s="195" t="s">
        <v>393</v>
      </c>
      <c r="C1043" s="199">
        <f t="shared" ref="C1043:H1043" si="42">SUM(C1020:C1042)</f>
        <v>0</v>
      </c>
      <c r="D1043" s="199">
        <f t="shared" si="42"/>
        <v>0</v>
      </c>
      <c r="E1043" s="199">
        <f t="shared" si="42"/>
        <v>0</v>
      </c>
      <c r="F1043" s="200">
        <f t="shared" si="42"/>
        <v>0</v>
      </c>
      <c r="G1043" s="200">
        <f t="shared" si="42"/>
        <v>0</v>
      </c>
      <c r="H1043" s="201">
        <f t="shared" si="42"/>
        <v>0</v>
      </c>
    </row>
    <row r="1044" spans="1:8" ht="18" hidden="1" customHeight="1" outlineLevel="1">
      <c r="A1044" s="4" t="s">
        <v>272</v>
      </c>
      <c r="B1044" s="195"/>
      <c r="C1044" s="199">
        <v>0</v>
      </c>
      <c r="D1044" s="199">
        <v>0</v>
      </c>
      <c r="E1044" s="199">
        <v>0</v>
      </c>
      <c r="F1044" s="200">
        <v>0</v>
      </c>
      <c r="G1044" s="200">
        <v>0</v>
      </c>
      <c r="H1044" s="201">
        <v>0</v>
      </c>
    </row>
    <row r="1045" spans="1:8" ht="18" hidden="1" customHeight="1" outlineLevel="1">
      <c r="A1045" s="4" t="s">
        <v>203</v>
      </c>
      <c r="B1045" s="195"/>
      <c r="C1045" s="199">
        <v>0</v>
      </c>
      <c r="D1045" s="199">
        <v>0</v>
      </c>
      <c r="E1045" s="199">
        <v>0</v>
      </c>
      <c r="F1045" s="200">
        <v>0</v>
      </c>
      <c r="G1045" s="200">
        <v>0</v>
      </c>
      <c r="H1045" s="201">
        <v>0</v>
      </c>
    </row>
    <row r="1046" spans="1:8" ht="18" hidden="1" customHeight="1" outlineLevel="1">
      <c r="A1046" s="4" t="s">
        <v>204</v>
      </c>
      <c r="B1046" s="195"/>
      <c r="C1046" s="199">
        <v>0</v>
      </c>
      <c r="D1046" s="199">
        <v>0</v>
      </c>
      <c r="E1046" s="199">
        <v>0</v>
      </c>
      <c r="F1046" s="200">
        <v>0</v>
      </c>
      <c r="G1046" s="200">
        <v>0</v>
      </c>
      <c r="H1046" s="201">
        <v>0</v>
      </c>
    </row>
    <row r="1047" spans="1:8" ht="18" hidden="1" customHeight="1" outlineLevel="1">
      <c r="A1047" s="4" t="s">
        <v>205</v>
      </c>
      <c r="B1047" s="195"/>
      <c r="C1047" s="199">
        <v>0</v>
      </c>
      <c r="D1047" s="199">
        <v>0</v>
      </c>
      <c r="E1047" s="199">
        <v>0</v>
      </c>
      <c r="F1047" s="200">
        <v>0</v>
      </c>
      <c r="G1047" s="200">
        <v>0</v>
      </c>
      <c r="H1047" s="201">
        <v>0</v>
      </c>
    </row>
    <row r="1048" spans="1:8" ht="18" hidden="1" customHeight="1" outlineLevel="1">
      <c r="A1048" s="4" t="s">
        <v>206</v>
      </c>
      <c r="B1048" s="195"/>
      <c r="C1048" s="199">
        <v>0</v>
      </c>
      <c r="D1048" s="199">
        <v>0</v>
      </c>
      <c r="E1048" s="199">
        <v>0</v>
      </c>
      <c r="F1048" s="200">
        <v>0</v>
      </c>
      <c r="G1048" s="200">
        <v>0</v>
      </c>
      <c r="H1048" s="201">
        <v>0</v>
      </c>
    </row>
    <row r="1049" spans="1:8" ht="18" hidden="1" customHeight="1" outlineLevel="1">
      <c r="A1049" s="4" t="s">
        <v>207</v>
      </c>
      <c r="B1049" s="195"/>
      <c r="C1049" s="199">
        <v>0</v>
      </c>
      <c r="D1049" s="199">
        <v>0</v>
      </c>
      <c r="E1049" s="199">
        <v>0</v>
      </c>
      <c r="F1049" s="200">
        <v>0</v>
      </c>
      <c r="G1049" s="200">
        <v>0</v>
      </c>
      <c r="H1049" s="201">
        <v>0</v>
      </c>
    </row>
    <row r="1050" spans="1:8" ht="18" hidden="1" customHeight="1" outlineLevel="1">
      <c r="A1050" s="4" t="s">
        <v>208</v>
      </c>
      <c r="B1050" s="195"/>
      <c r="C1050" s="199">
        <v>0</v>
      </c>
      <c r="D1050" s="199">
        <v>0</v>
      </c>
      <c r="E1050" s="199">
        <v>0</v>
      </c>
      <c r="F1050" s="200">
        <v>0</v>
      </c>
      <c r="G1050" s="200">
        <v>0</v>
      </c>
      <c r="H1050" s="201">
        <v>0</v>
      </c>
    </row>
    <row r="1051" spans="1:8" ht="18" hidden="1" customHeight="1" outlineLevel="1">
      <c r="A1051" s="4" t="s">
        <v>209</v>
      </c>
      <c r="B1051" s="195"/>
      <c r="C1051" s="199">
        <v>0</v>
      </c>
      <c r="D1051" s="199">
        <v>0</v>
      </c>
      <c r="E1051" s="199">
        <v>0</v>
      </c>
      <c r="F1051" s="200">
        <v>0</v>
      </c>
      <c r="G1051" s="200">
        <v>0</v>
      </c>
      <c r="H1051" s="201">
        <v>0</v>
      </c>
    </row>
    <row r="1052" spans="1:8" ht="18" hidden="1" customHeight="1" outlineLevel="1">
      <c r="A1052" s="4" t="s">
        <v>211</v>
      </c>
      <c r="B1052" s="195"/>
      <c r="C1052" s="199">
        <v>0</v>
      </c>
      <c r="D1052" s="199">
        <v>0</v>
      </c>
      <c r="E1052" s="199">
        <v>0</v>
      </c>
      <c r="F1052" s="200">
        <v>0</v>
      </c>
      <c r="G1052" s="200">
        <v>0</v>
      </c>
      <c r="H1052" s="201">
        <v>0</v>
      </c>
    </row>
    <row r="1053" spans="1:8" ht="18" hidden="1" customHeight="1" outlineLevel="1">
      <c r="A1053" s="4" t="s">
        <v>212</v>
      </c>
      <c r="B1053" s="195"/>
      <c r="C1053" s="199">
        <v>0</v>
      </c>
      <c r="D1053" s="199">
        <v>0</v>
      </c>
      <c r="E1053" s="199">
        <v>0</v>
      </c>
      <c r="F1053" s="200">
        <v>0</v>
      </c>
      <c r="G1053" s="200">
        <v>0</v>
      </c>
      <c r="H1053" s="201">
        <v>0</v>
      </c>
    </row>
    <row r="1054" spans="1:8" ht="18" hidden="1" customHeight="1" outlineLevel="1">
      <c r="A1054" s="4" t="s">
        <v>213</v>
      </c>
      <c r="B1054" s="195"/>
      <c r="C1054" s="199">
        <v>0</v>
      </c>
      <c r="D1054" s="199">
        <v>0</v>
      </c>
      <c r="E1054" s="199">
        <v>0</v>
      </c>
      <c r="F1054" s="200">
        <v>0</v>
      </c>
      <c r="G1054" s="200">
        <v>0</v>
      </c>
      <c r="H1054" s="201">
        <v>0</v>
      </c>
    </row>
    <row r="1055" spans="1:8" ht="18" hidden="1" customHeight="1" outlineLevel="1">
      <c r="A1055" s="4" t="s">
        <v>214</v>
      </c>
      <c r="B1055" s="195"/>
      <c r="C1055" s="199">
        <v>0</v>
      </c>
      <c r="D1055" s="199">
        <v>0</v>
      </c>
      <c r="E1055" s="199">
        <v>0</v>
      </c>
      <c r="F1055" s="200">
        <v>0</v>
      </c>
      <c r="G1055" s="200">
        <v>0</v>
      </c>
      <c r="H1055" s="201">
        <v>0</v>
      </c>
    </row>
    <row r="1056" spans="1:8" ht="18" hidden="1" customHeight="1" outlineLevel="1">
      <c r="A1056" s="4" t="s">
        <v>215</v>
      </c>
      <c r="B1056" s="195"/>
      <c r="C1056" s="199">
        <v>0</v>
      </c>
      <c r="D1056" s="199">
        <v>0</v>
      </c>
      <c r="E1056" s="199">
        <v>0</v>
      </c>
      <c r="F1056" s="200">
        <v>0</v>
      </c>
      <c r="G1056" s="200">
        <v>0</v>
      </c>
      <c r="H1056" s="201">
        <v>0</v>
      </c>
    </row>
    <row r="1057" spans="1:8" ht="18" hidden="1" customHeight="1" outlineLevel="1">
      <c r="A1057" s="4" t="s">
        <v>216</v>
      </c>
      <c r="B1057" s="195"/>
      <c r="C1057" s="199">
        <v>0</v>
      </c>
      <c r="D1057" s="199">
        <v>0</v>
      </c>
      <c r="E1057" s="199">
        <v>0</v>
      </c>
      <c r="F1057" s="200">
        <v>0</v>
      </c>
      <c r="G1057" s="200">
        <v>0</v>
      </c>
      <c r="H1057" s="201">
        <v>0</v>
      </c>
    </row>
    <row r="1058" spans="1:8" ht="18" hidden="1" customHeight="1" outlineLevel="1">
      <c r="A1058" s="4" t="s">
        <v>217</v>
      </c>
      <c r="B1058" s="195"/>
      <c r="C1058" s="199">
        <v>0</v>
      </c>
      <c r="D1058" s="199">
        <v>0</v>
      </c>
      <c r="E1058" s="199">
        <v>0</v>
      </c>
      <c r="F1058" s="200">
        <v>0</v>
      </c>
      <c r="G1058" s="200">
        <v>0</v>
      </c>
      <c r="H1058" s="201">
        <v>0</v>
      </c>
    </row>
    <row r="1059" spans="1:8" ht="18" hidden="1" customHeight="1" outlineLevel="1">
      <c r="A1059" s="4" t="s">
        <v>218</v>
      </c>
      <c r="B1059" s="195"/>
      <c r="C1059" s="199">
        <v>0</v>
      </c>
      <c r="D1059" s="199">
        <v>0</v>
      </c>
      <c r="E1059" s="199">
        <v>0</v>
      </c>
      <c r="F1059" s="200">
        <v>0</v>
      </c>
      <c r="G1059" s="200">
        <v>0</v>
      </c>
      <c r="H1059" s="201">
        <v>0</v>
      </c>
    </row>
    <row r="1060" spans="1:8" ht="18" hidden="1" customHeight="1" outlineLevel="1">
      <c r="A1060" s="4" t="s">
        <v>219</v>
      </c>
      <c r="B1060" s="195"/>
      <c r="C1060" s="199">
        <v>0</v>
      </c>
      <c r="D1060" s="199">
        <v>0</v>
      </c>
      <c r="E1060" s="199">
        <v>0</v>
      </c>
      <c r="F1060" s="200">
        <v>0</v>
      </c>
      <c r="G1060" s="200">
        <v>0</v>
      </c>
      <c r="H1060" s="201">
        <v>0</v>
      </c>
    </row>
    <row r="1061" spans="1:8" ht="18" hidden="1" customHeight="1" outlineLevel="1">
      <c r="A1061" s="4" t="s">
        <v>220</v>
      </c>
      <c r="B1061" s="195"/>
      <c r="C1061" s="199">
        <v>0</v>
      </c>
      <c r="D1061" s="199">
        <v>0</v>
      </c>
      <c r="E1061" s="199">
        <v>0</v>
      </c>
      <c r="F1061" s="200">
        <v>0</v>
      </c>
      <c r="G1061" s="200">
        <v>0</v>
      </c>
      <c r="H1061" s="201">
        <v>0</v>
      </c>
    </row>
    <row r="1062" spans="1:8" ht="18" hidden="1" customHeight="1" outlineLevel="1">
      <c r="A1062" s="4" t="s">
        <v>349</v>
      </c>
      <c r="B1062" s="195"/>
      <c r="C1062" s="199">
        <v>0</v>
      </c>
      <c r="D1062" s="199">
        <v>0</v>
      </c>
      <c r="E1062" s="199">
        <v>0</v>
      </c>
      <c r="F1062" s="200">
        <v>0</v>
      </c>
      <c r="G1062" s="200">
        <v>0</v>
      </c>
      <c r="H1062" s="201">
        <v>0</v>
      </c>
    </row>
    <row r="1063" spans="1:8" ht="18" hidden="1" customHeight="1" outlineLevel="1">
      <c r="A1063" s="4" t="s">
        <v>222</v>
      </c>
      <c r="B1063" s="195"/>
      <c r="C1063" s="199">
        <v>0</v>
      </c>
      <c r="D1063" s="199">
        <v>0</v>
      </c>
      <c r="E1063" s="199">
        <v>0</v>
      </c>
      <c r="F1063" s="200">
        <v>0</v>
      </c>
      <c r="G1063" s="200">
        <v>0</v>
      </c>
      <c r="H1063" s="201">
        <v>0</v>
      </c>
    </row>
    <row r="1064" spans="1:8" ht="18" hidden="1" customHeight="1" outlineLevel="1">
      <c r="A1064" s="4" t="s">
        <v>223</v>
      </c>
      <c r="B1064" s="195"/>
      <c r="C1064" s="199">
        <v>0</v>
      </c>
      <c r="D1064" s="199">
        <v>0</v>
      </c>
      <c r="E1064" s="199">
        <v>0</v>
      </c>
      <c r="F1064" s="200">
        <v>0</v>
      </c>
      <c r="G1064" s="200">
        <v>0</v>
      </c>
      <c r="H1064" s="201">
        <v>0</v>
      </c>
    </row>
    <row r="1065" spans="1:8" ht="18" hidden="1" customHeight="1" outlineLevel="1">
      <c r="A1065" s="4" t="s">
        <v>224</v>
      </c>
      <c r="B1065" s="195"/>
      <c r="C1065" s="199">
        <v>0</v>
      </c>
      <c r="D1065" s="199">
        <v>0</v>
      </c>
      <c r="E1065" s="199">
        <v>0</v>
      </c>
      <c r="F1065" s="200">
        <v>0</v>
      </c>
      <c r="G1065" s="200">
        <v>0</v>
      </c>
      <c r="H1065" s="201">
        <v>0</v>
      </c>
    </row>
    <row r="1066" spans="1:8" ht="18" hidden="1" customHeight="1" outlineLevel="1">
      <c r="A1066" s="4" t="s">
        <v>225</v>
      </c>
      <c r="B1066" s="195"/>
      <c r="C1066" s="196">
        <v>0</v>
      </c>
      <c r="D1066" s="196">
        <v>0</v>
      </c>
      <c r="E1066" s="196">
        <v>0</v>
      </c>
      <c r="F1066" s="197">
        <v>0</v>
      </c>
      <c r="G1066" s="197">
        <v>0</v>
      </c>
      <c r="H1066" s="198">
        <v>0</v>
      </c>
    </row>
    <row r="1067" spans="1:8" ht="18" customHeight="1" collapsed="1">
      <c r="A1067" s="4"/>
      <c r="B1067" s="195" t="s">
        <v>394</v>
      </c>
      <c r="C1067" s="199">
        <f t="shared" ref="C1067:H1067" si="43">SUM(C1044:C1066)</f>
        <v>0</v>
      </c>
      <c r="D1067" s="199">
        <f t="shared" si="43"/>
        <v>0</v>
      </c>
      <c r="E1067" s="199">
        <f t="shared" si="43"/>
        <v>0</v>
      </c>
      <c r="F1067" s="200">
        <f t="shared" si="43"/>
        <v>0</v>
      </c>
      <c r="G1067" s="200">
        <f t="shared" si="43"/>
        <v>0</v>
      </c>
      <c r="H1067" s="201">
        <f t="shared" si="43"/>
        <v>0</v>
      </c>
    </row>
    <row r="1068" spans="1:8" ht="18" hidden="1" customHeight="1" outlineLevel="1">
      <c r="A1068" s="4" t="s">
        <v>272</v>
      </c>
      <c r="B1068" s="195"/>
      <c r="C1068" s="199">
        <v>0</v>
      </c>
      <c r="D1068" s="199">
        <v>0</v>
      </c>
      <c r="E1068" s="199">
        <v>0</v>
      </c>
      <c r="F1068" s="200">
        <v>0</v>
      </c>
      <c r="G1068" s="200">
        <v>0</v>
      </c>
      <c r="H1068" s="201">
        <v>0</v>
      </c>
    </row>
    <row r="1069" spans="1:8" ht="18" hidden="1" customHeight="1" outlineLevel="1">
      <c r="A1069" s="4" t="s">
        <v>203</v>
      </c>
      <c r="B1069" s="195"/>
      <c r="C1069" s="199">
        <v>0</v>
      </c>
      <c r="D1069" s="199">
        <v>0</v>
      </c>
      <c r="E1069" s="199">
        <v>0</v>
      </c>
      <c r="F1069" s="200">
        <v>0</v>
      </c>
      <c r="G1069" s="200">
        <v>0</v>
      </c>
      <c r="H1069" s="201">
        <v>0</v>
      </c>
    </row>
    <row r="1070" spans="1:8" ht="18" hidden="1" customHeight="1" outlineLevel="1">
      <c r="A1070" s="4" t="s">
        <v>204</v>
      </c>
      <c r="B1070" s="195"/>
      <c r="C1070" s="199">
        <v>0</v>
      </c>
      <c r="D1070" s="199">
        <v>0</v>
      </c>
      <c r="E1070" s="199">
        <v>0</v>
      </c>
      <c r="F1070" s="200">
        <v>0</v>
      </c>
      <c r="G1070" s="200">
        <v>0</v>
      </c>
      <c r="H1070" s="201">
        <v>0</v>
      </c>
    </row>
    <row r="1071" spans="1:8" ht="18" hidden="1" customHeight="1" outlineLevel="1">
      <c r="A1071" s="4" t="s">
        <v>205</v>
      </c>
      <c r="B1071" s="195"/>
      <c r="C1071" s="199">
        <v>0</v>
      </c>
      <c r="D1071" s="199">
        <v>0</v>
      </c>
      <c r="E1071" s="199">
        <v>0</v>
      </c>
      <c r="F1071" s="200">
        <v>0</v>
      </c>
      <c r="G1071" s="200">
        <v>0</v>
      </c>
      <c r="H1071" s="201">
        <v>0</v>
      </c>
    </row>
    <row r="1072" spans="1:8" ht="18" hidden="1" customHeight="1" outlineLevel="1">
      <c r="A1072" s="4" t="s">
        <v>206</v>
      </c>
      <c r="B1072" s="195"/>
      <c r="C1072" s="199">
        <v>0</v>
      </c>
      <c r="D1072" s="199">
        <v>0</v>
      </c>
      <c r="E1072" s="199">
        <v>0</v>
      </c>
      <c r="F1072" s="200">
        <v>0</v>
      </c>
      <c r="G1072" s="200">
        <v>0</v>
      </c>
      <c r="H1072" s="201">
        <v>0</v>
      </c>
    </row>
    <row r="1073" spans="1:8" ht="18" hidden="1" customHeight="1" outlineLevel="1">
      <c r="A1073" s="4" t="s">
        <v>207</v>
      </c>
      <c r="B1073" s="195"/>
      <c r="C1073" s="199">
        <v>0</v>
      </c>
      <c r="D1073" s="199">
        <v>0</v>
      </c>
      <c r="E1073" s="199">
        <v>0</v>
      </c>
      <c r="F1073" s="200">
        <v>0</v>
      </c>
      <c r="G1073" s="200">
        <v>0</v>
      </c>
      <c r="H1073" s="201">
        <v>0</v>
      </c>
    </row>
    <row r="1074" spans="1:8" ht="18" hidden="1" customHeight="1" outlineLevel="1">
      <c r="A1074" s="4" t="s">
        <v>208</v>
      </c>
      <c r="B1074" s="195"/>
      <c r="C1074" s="199">
        <v>0</v>
      </c>
      <c r="D1074" s="199">
        <v>0</v>
      </c>
      <c r="E1074" s="199">
        <v>0</v>
      </c>
      <c r="F1074" s="200">
        <v>0</v>
      </c>
      <c r="G1074" s="200">
        <v>0</v>
      </c>
      <c r="H1074" s="201">
        <v>0</v>
      </c>
    </row>
    <row r="1075" spans="1:8" ht="18" hidden="1" customHeight="1" outlineLevel="1">
      <c r="A1075" s="4" t="s">
        <v>209</v>
      </c>
      <c r="B1075" s="195"/>
      <c r="C1075" s="199">
        <v>0</v>
      </c>
      <c r="D1075" s="199">
        <v>0</v>
      </c>
      <c r="E1075" s="199">
        <v>0</v>
      </c>
      <c r="F1075" s="200">
        <v>0</v>
      </c>
      <c r="G1075" s="200">
        <v>0</v>
      </c>
      <c r="H1075" s="201">
        <v>0</v>
      </c>
    </row>
    <row r="1076" spans="1:8" ht="18" hidden="1" customHeight="1" outlineLevel="1">
      <c r="A1076" s="4" t="s">
        <v>211</v>
      </c>
      <c r="B1076" s="195"/>
      <c r="C1076" s="199">
        <v>0</v>
      </c>
      <c r="D1076" s="199">
        <v>1</v>
      </c>
      <c r="E1076" s="199">
        <v>0</v>
      </c>
      <c r="F1076" s="200">
        <v>0</v>
      </c>
      <c r="G1076" s="200">
        <v>-16413</v>
      </c>
      <c r="H1076" s="201">
        <v>0</v>
      </c>
    </row>
    <row r="1077" spans="1:8" ht="18" hidden="1" customHeight="1" outlineLevel="1">
      <c r="A1077" s="4" t="s">
        <v>212</v>
      </c>
      <c r="B1077" s="195"/>
      <c r="C1077" s="199">
        <v>0</v>
      </c>
      <c r="D1077" s="199">
        <v>0</v>
      </c>
      <c r="E1077" s="199">
        <v>0</v>
      </c>
      <c r="F1077" s="200">
        <v>0</v>
      </c>
      <c r="G1077" s="200">
        <v>0</v>
      </c>
      <c r="H1077" s="201">
        <v>0</v>
      </c>
    </row>
    <row r="1078" spans="1:8" ht="18" hidden="1" customHeight="1" outlineLevel="1">
      <c r="A1078" s="4" t="s">
        <v>213</v>
      </c>
      <c r="B1078" s="195"/>
      <c r="C1078" s="199">
        <v>0</v>
      </c>
      <c r="D1078" s="199">
        <v>0</v>
      </c>
      <c r="E1078" s="199">
        <v>0</v>
      </c>
      <c r="F1078" s="200">
        <v>0</v>
      </c>
      <c r="G1078" s="200">
        <v>0</v>
      </c>
      <c r="H1078" s="201">
        <v>0</v>
      </c>
    </row>
    <row r="1079" spans="1:8" ht="18" hidden="1" customHeight="1" outlineLevel="1">
      <c r="A1079" s="4" t="s">
        <v>214</v>
      </c>
      <c r="B1079" s="195"/>
      <c r="C1079" s="199">
        <v>0</v>
      </c>
      <c r="D1079" s="199">
        <v>0</v>
      </c>
      <c r="E1079" s="199">
        <v>0</v>
      </c>
      <c r="F1079" s="200">
        <v>0</v>
      </c>
      <c r="G1079" s="200">
        <v>0</v>
      </c>
      <c r="H1079" s="201">
        <v>0</v>
      </c>
    </row>
    <row r="1080" spans="1:8" ht="18" hidden="1" customHeight="1" outlineLevel="1">
      <c r="A1080" s="4" t="s">
        <v>215</v>
      </c>
      <c r="B1080" s="195"/>
      <c r="C1080" s="199">
        <v>0</v>
      </c>
      <c r="D1080" s="199">
        <v>0</v>
      </c>
      <c r="E1080" s="199">
        <v>0</v>
      </c>
      <c r="F1080" s="200">
        <v>0</v>
      </c>
      <c r="G1080" s="200">
        <v>0</v>
      </c>
      <c r="H1080" s="201">
        <v>0</v>
      </c>
    </row>
    <row r="1081" spans="1:8" ht="18" hidden="1" customHeight="1" outlineLevel="1">
      <c r="A1081" s="4" t="s">
        <v>216</v>
      </c>
      <c r="B1081" s="195"/>
      <c r="C1081" s="199">
        <v>0</v>
      </c>
      <c r="D1081" s="199">
        <v>0</v>
      </c>
      <c r="E1081" s="199">
        <v>0</v>
      </c>
      <c r="F1081" s="200">
        <v>0</v>
      </c>
      <c r="G1081" s="200">
        <v>0</v>
      </c>
      <c r="H1081" s="201">
        <v>0</v>
      </c>
    </row>
    <row r="1082" spans="1:8" ht="18" hidden="1" customHeight="1" outlineLevel="1">
      <c r="A1082" s="4" t="s">
        <v>217</v>
      </c>
      <c r="B1082" s="195"/>
      <c r="C1082" s="199">
        <v>0</v>
      </c>
      <c r="D1082" s="199">
        <v>0</v>
      </c>
      <c r="E1082" s="199">
        <v>0</v>
      </c>
      <c r="F1082" s="200">
        <v>0</v>
      </c>
      <c r="G1082" s="200">
        <v>0</v>
      </c>
      <c r="H1082" s="201">
        <v>0</v>
      </c>
    </row>
    <row r="1083" spans="1:8" ht="18" hidden="1" customHeight="1" outlineLevel="1">
      <c r="A1083" s="4" t="s">
        <v>218</v>
      </c>
      <c r="B1083" s="195"/>
      <c r="C1083" s="199">
        <v>0</v>
      </c>
      <c r="D1083" s="199">
        <v>0</v>
      </c>
      <c r="E1083" s="199">
        <v>0</v>
      </c>
      <c r="F1083" s="200">
        <v>0</v>
      </c>
      <c r="G1083" s="200">
        <v>0</v>
      </c>
      <c r="H1083" s="201">
        <v>0</v>
      </c>
    </row>
    <row r="1084" spans="1:8" ht="18" hidden="1" customHeight="1" outlineLevel="1">
      <c r="A1084" s="4" t="s">
        <v>219</v>
      </c>
      <c r="B1084" s="195"/>
      <c r="C1084" s="199">
        <v>0</v>
      </c>
      <c r="D1084" s="199">
        <v>0</v>
      </c>
      <c r="E1084" s="199">
        <v>0</v>
      </c>
      <c r="F1084" s="200">
        <v>0</v>
      </c>
      <c r="G1084" s="200">
        <v>0</v>
      </c>
      <c r="H1084" s="201">
        <v>0</v>
      </c>
    </row>
    <row r="1085" spans="1:8" ht="18" hidden="1" customHeight="1" outlineLevel="1">
      <c r="A1085" s="4" t="s">
        <v>220</v>
      </c>
      <c r="B1085" s="195"/>
      <c r="C1085" s="199">
        <v>0</v>
      </c>
      <c r="D1085" s="199">
        <v>0</v>
      </c>
      <c r="E1085" s="199">
        <v>0</v>
      </c>
      <c r="F1085" s="200">
        <v>0</v>
      </c>
      <c r="G1085" s="200">
        <v>0</v>
      </c>
      <c r="H1085" s="201">
        <v>0</v>
      </c>
    </row>
    <row r="1086" spans="1:8" ht="18" hidden="1" customHeight="1" outlineLevel="1">
      <c r="A1086" s="4" t="s">
        <v>349</v>
      </c>
      <c r="B1086" s="195"/>
      <c r="C1086" s="199">
        <v>0</v>
      </c>
      <c r="D1086" s="199">
        <v>0</v>
      </c>
      <c r="E1086" s="199">
        <v>0</v>
      </c>
      <c r="F1086" s="200">
        <v>0</v>
      </c>
      <c r="G1086" s="200">
        <v>0</v>
      </c>
      <c r="H1086" s="201">
        <v>0</v>
      </c>
    </row>
    <row r="1087" spans="1:8" ht="18" hidden="1" customHeight="1" outlineLevel="1">
      <c r="A1087" s="4" t="s">
        <v>222</v>
      </c>
      <c r="B1087" s="195"/>
      <c r="C1087" s="199">
        <v>0</v>
      </c>
      <c r="D1087" s="199">
        <v>0</v>
      </c>
      <c r="E1087" s="199">
        <v>0</v>
      </c>
      <c r="F1087" s="200">
        <v>0</v>
      </c>
      <c r="G1087" s="200">
        <v>0</v>
      </c>
      <c r="H1087" s="201">
        <v>0</v>
      </c>
    </row>
    <row r="1088" spans="1:8" ht="18" hidden="1" customHeight="1" outlineLevel="1">
      <c r="A1088" s="4" t="s">
        <v>223</v>
      </c>
      <c r="B1088" s="195"/>
      <c r="C1088" s="199">
        <v>0</v>
      </c>
      <c r="D1088" s="199">
        <v>0</v>
      </c>
      <c r="E1088" s="199">
        <v>0</v>
      </c>
      <c r="F1088" s="200">
        <v>0</v>
      </c>
      <c r="G1088" s="200">
        <v>0</v>
      </c>
      <c r="H1088" s="201">
        <v>0</v>
      </c>
    </row>
    <row r="1089" spans="1:8" ht="18" hidden="1" customHeight="1" outlineLevel="1">
      <c r="A1089" s="4" t="s">
        <v>224</v>
      </c>
      <c r="B1089" s="195"/>
      <c r="C1089" s="199">
        <v>0</v>
      </c>
      <c r="D1089" s="199">
        <v>0</v>
      </c>
      <c r="E1089" s="199">
        <v>0</v>
      </c>
      <c r="F1089" s="200">
        <v>0</v>
      </c>
      <c r="G1089" s="200">
        <v>0</v>
      </c>
      <c r="H1089" s="201">
        <v>0</v>
      </c>
    </row>
    <row r="1090" spans="1:8" ht="18" hidden="1" customHeight="1" outlineLevel="1">
      <c r="A1090" s="4" t="s">
        <v>225</v>
      </c>
      <c r="B1090" s="195"/>
      <c r="C1090" s="199">
        <v>0</v>
      </c>
      <c r="D1090" s="199">
        <v>0</v>
      </c>
      <c r="E1090" s="199">
        <v>0</v>
      </c>
      <c r="F1090" s="200">
        <v>0</v>
      </c>
      <c r="G1090" s="200">
        <v>0</v>
      </c>
      <c r="H1090" s="201">
        <v>0</v>
      </c>
    </row>
    <row r="1091" spans="1:8" ht="18" customHeight="1" collapsed="1">
      <c r="A1091" s="4"/>
      <c r="B1091" s="195" t="s">
        <v>395</v>
      </c>
      <c r="C1091" s="199">
        <f t="shared" ref="C1091:H1091" si="44">SUM(C1068:C1090)</f>
        <v>0</v>
      </c>
      <c r="D1091" s="199">
        <f t="shared" si="44"/>
        <v>1</v>
      </c>
      <c r="E1091" s="199">
        <f t="shared" si="44"/>
        <v>0</v>
      </c>
      <c r="F1091" s="200">
        <f t="shared" si="44"/>
        <v>0</v>
      </c>
      <c r="G1091" s="200">
        <f t="shared" si="44"/>
        <v>-16413</v>
      </c>
      <c r="H1091" s="201">
        <f t="shared" si="44"/>
        <v>0</v>
      </c>
    </row>
    <row r="1092" spans="1:8" ht="18" hidden="1" customHeight="1" outlineLevel="1">
      <c r="A1092" s="4" t="s">
        <v>272</v>
      </c>
      <c r="B1092" s="195"/>
      <c r="C1092" s="199">
        <v>0</v>
      </c>
      <c r="D1092" s="199">
        <v>0</v>
      </c>
      <c r="E1092" s="199">
        <v>0</v>
      </c>
      <c r="F1092" s="200">
        <v>0</v>
      </c>
      <c r="G1092" s="200">
        <v>0</v>
      </c>
      <c r="H1092" s="201">
        <v>0</v>
      </c>
    </row>
    <row r="1093" spans="1:8" ht="18" hidden="1" customHeight="1" outlineLevel="1">
      <c r="A1093" s="4" t="s">
        <v>203</v>
      </c>
      <c r="B1093" s="195"/>
      <c r="C1093" s="199">
        <v>0</v>
      </c>
      <c r="D1093" s="199">
        <v>0</v>
      </c>
      <c r="E1093" s="199">
        <v>0</v>
      </c>
      <c r="F1093" s="200">
        <v>0</v>
      </c>
      <c r="G1093" s="200">
        <v>0</v>
      </c>
      <c r="H1093" s="201">
        <v>0</v>
      </c>
    </row>
    <row r="1094" spans="1:8" ht="18" hidden="1" customHeight="1" outlineLevel="1">
      <c r="A1094" s="4" t="s">
        <v>204</v>
      </c>
      <c r="B1094" s="195"/>
      <c r="C1094" s="199">
        <v>0</v>
      </c>
      <c r="D1094" s="199">
        <v>0</v>
      </c>
      <c r="E1094" s="199">
        <v>0</v>
      </c>
      <c r="F1094" s="200">
        <v>0</v>
      </c>
      <c r="G1094" s="200">
        <v>0</v>
      </c>
      <c r="H1094" s="201">
        <v>0</v>
      </c>
    </row>
    <row r="1095" spans="1:8" ht="18" hidden="1" customHeight="1" outlineLevel="1">
      <c r="A1095" s="4" t="s">
        <v>205</v>
      </c>
      <c r="B1095" s="195"/>
      <c r="C1095" s="199">
        <v>0</v>
      </c>
      <c r="D1095" s="199">
        <v>0</v>
      </c>
      <c r="E1095" s="199">
        <v>0</v>
      </c>
      <c r="F1095" s="200">
        <v>0</v>
      </c>
      <c r="G1095" s="200">
        <v>0</v>
      </c>
      <c r="H1095" s="201">
        <v>0</v>
      </c>
    </row>
    <row r="1096" spans="1:8" ht="18" hidden="1" customHeight="1" outlineLevel="1">
      <c r="A1096" s="4" t="s">
        <v>206</v>
      </c>
      <c r="B1096" s="195"/>
      <c r="C1096" s="199">
        <v>0</v>
      </c>
      <c r="D1096" s="199">
        <v>0</v>
      </c>
      <c r="E1096" s="199">
        <v>0</v>
      </c>
      <c r="F1096" s="200">
        <v>0</v>
      </c>
      <c r="G1096" s="200">
        <v>0</v>
      </c>
      <c r="H1096" s="201">
        <v>0</v>
      </c>
    </row>
    <row r="1097" spans="1:8" ht="18" hidden="1" customHeight="1" outlineLevel="1">
      <c r="A1097" s="4" t="s">
        <v>207</v>
      </c>
      <c r="B1097" s="195"/>
      <c r="C1097" s="199">
        <v>0</v>
      </c>
      <c r="D1097" s="199">
        <v>0</v>
      </c>
      <c r="E1097" s="199">
        <v>0</v>
      </c>
      <c r="F1097" s="200">
        <v>0</v>
      </c>
      <c r="G1097" s="200">
        <v>0</v>
      </c>
      <c r="H1097" s="201">
        <v>0</v>
      </c>
    </row>
    <row r="1098" spans="1:8" ht="18" hidden="1" customHeight="1" outlineLevel="1">
      <c r="A1098" s="4" t="s">
        <v>208</v>
      </c>
      <c r="B1098" s="195"/>
      <c r="C1098" s="199">
        <v>0</v>
      </c>
      <c r="D1098" s="199">
        <v>0</v>
      </c>
      <c r="E1098" s="199">
        <v>0</v>
      </c>
      <c r="F1098" s="200">
        <v>0</v>
      </c>
      <c r="G1098" s="200">
        <v>0</v>
      </c>
      <c r="H1098" s="201">
        <v>0</v>
      </c>
    </row>
    <row r="1099" spans="1:8" ht="18" hidden="1" customHeight="1" outlineLevel="1">
      <c r="A1099" s="4" t="s">
        <v>209</v>
      </c>
      <c r="B1099" s="195"/>
      <c r="C1099" s="199">
        <v>0</v>
      </c>
      <c r="D1099" s="199">
        <v>0</v>
      </c>
      <c r="E1099" s="199">
        <v>0</v>
      </c>
      <c r="F1099" s="200">
        <v>0</v>
      </c>
      <c r="G1099" s="200">
        <v>0</v>
      </c>
      <c r="H1099" s="201">
        <v>0</v>
      </c>
    </row>
    <row r="1100" spans="1:8" ht="18" hidden="1" customHeight="1" outlineLevel="1">
      <c r="A1100" s="4" t="s">
        <v>211</v>
      </c>
      <c r="B1100" s="195"/>
      <c r="C1100" s="199">
        <v>0</v>
      </c>
      <c r="D1100" s="199">
        <v>0</v>
      </c>
      <c r="E1100" s="199">
        <v>0</v>
      </c>
      <c r="F1100" s="200">
        <v>0</v>
      </c>
      <c r="G1100" s="200">
        <v>0</v>
      </c>
      <c r="H1100" s="201">
        <v>0</v>
      </c>
    </row>
    <row r="1101" spans="1:8" ht="18" hidden="1" customHeight="1" outlineLevel="1">
      <c r="A1101" s="4" t="s">
        <v>212</v>
      </c>
      <c r="B1101" s="195"/>
      <c r="C1101" s="199">
        <v>0</v>
      </c>
      <c r="D1101" s="199">
        <v>0</v>
      </c>
      <c r="E1101" s="199">
        <v>0</v>
      </c>
      <c r="F1101" s="200">
        <v>0</v>
      </c>
      <c r="G1101" s="200">
        <v>0</v>
      </c>
      <c r="H1101" s="201">
        <v>0</v>
      </c>
    </row>
    <row r="1102" spans="1:8" ht="18" hidden="1" customHeight="1" outlineLevel="1">
      <c r="A1102" s="4" t="s">
        <v>213</v>
      </c>
      <c r="B1102" s="205"/>
      <c r="C1102" s="206">
        <v>0</v>
      </c>
      <c r="D1102" s="206">
        <v>0</v>
      </c>
      <c r="E1102" s="206">
        <v>0</v>
      </c>
      <c r="F1102" s="207">
        <v>0</v>
      </c>
      <c r="G1102" s="207">
        <v>0</v>
      </c>
      <c r="H1102" s="202">
        <v>0</v>
      </c>
    </row>
    <row r="1103" spans="1:8" ht="17.25" hidden="1" customHeight="1" outlineLevel="1">
      <c r="A1103" s="4" t="s">
        <v>214</v>
      </c>
      <c r="B1103" s="195"/>
      <c r="C1103" s="199">
        <v>0</v>
      </c>
      <c r="D1103" s="199">
        <v>0</v>
      </c>
      <c r="E1103" s="199">
        <v>0</v>
      </c>
      <c r="F1103" s="200">
        <v>0</v>
      </c>
      <c r="G1103" s="200">
        <v>0</v>
      </c>
      <c r="H1103" s="201">
        <v>0</v>
      </c>
    </row>
    <row r="1104" spans="1:8" ht="18" hidden="1" customHeight="1" outlineLevel="1">
      <c r="A1104" s="4" t="s">
        <v>215</v>
      </c>
      <c r="B1104" s="195"/>
      <c r="C1104" s="199">
        <v>0</v>
      </c>
      <c r="D1104" s="199">
        <v>0</v>
      </c>
      <c r="E1104" s="199">
        <v>0</v>
      </c>
      <c r="F1104" s="200">
        <v>0</v>
      </c>
      <c r="G1104" s="200">
        <v>0</v>
      </c>
      <c r="H1104" s="201">
        <v>0</v>
      </c>
    </row>
    <row r="1105" spans="1:8" ht="18" hidden="1" customHeight="1" outlineLevel="1">
      <c r="A1105" s="4" t="s">
        <v>216</v>
      </c>
      <c r="B1105" s="195"/>
      <c r="C1105" s="199">
        <v>0</v>
      </c>
      <c r="D1105" s="199">
        <v>0</v>
      </c>
      <c r="E1105" s="199">
        <v>0</v>
      </c>
      <c r="F1105" s="200">
        <v>0</v>
      </c>
      <c r="G1105" s="200">
        <v>0</v>
      </c>
      <c r="H1105" s="201">
        <v>0</v>
      </c>
    </row>
    <row r="1106" spans="1:8" ht="18" hidden="1" customHeight="1" outlineLevel="1">
      <c r="A1106" s="4" t="s">
        <v>217</v>
      </c>
      <c r="B1106" s="195"/>
      <c r="C1106" s="199">
        <v>0</v>
      </c>
      <c r="D1106" s="199">
        <v>0</v>
      </c>
      <c r="E1106" s="199">
        <v>0</v>
      </c>
      <c r="F1106" s="200">
        <v>0</v>
      </c>
      <c r="G1106" s="200">
        <v>0</v>
      </c>
      <c r="H1106" s="201">
        <v>0</v>
      </c>
    </row>
    <row r="1107" spans="1:8" ht="18" hidden="1" customHeight="1" outlineLevel="1">
      <c r="A1107" s="4" t="s">
        <v>218</v>
      </c>
      <c r="B1107" s="195"/>
      <c r="C1107" s="199">
        <v>0</v>
      </c>
      <c r="D1107" s="199">
        <v>0</v>
      </c>
      <c r="E1107" s="199">
        <v>0</v>
      </c>
      <c r="F1107" s="200">
        <v>0</v>
      </c>
      <c r="G1107" s="200">
        <v>0</v>
      </c>
      <c r="H1107" s="201">
        <v>0</v>
      </c>
    </row>
    <row r="1108" spans="1:8" ht="18" hidden="1" customHeight="1" outlineLevel="1">
      <c r="A1108" s="4" t="s">
        <v>219</v>
      </c>
      <c r="B1108" s="195"/>
      <c r="C1108" s="199">
        <v>0</v>
      </c>
      <c r="D1108" s="199">
        <v>0</v>
      </c>
      <c r="E1108" s="199">
        <v>0</v>
      </c>
      <c r="F1108" s="200">
        <v>0</v>
      </c>
      <c r="G1108" s="200">
        <v>0</v>
      </c>
      <c r="H1108" s="201">
        <v>0</v>
      </c>
    </row>
    <row r="1109" spans="1:8" ht="18" hidden="1" customHeight="1" outlineLevel="1">
      <c r="A1109" s="4" t="s">
        <v>220</v>
      </c>
      <c r="B1109" s="195"/>
      <c r="C1109" s="199">
        <v>0</v>
      </c>
      <c r="D1109" s="199">
        <v>0</v>
      </c>
      <c r="E1109" s="199">
        <v>0</v>
      </c>
      <c r="F1109" s="200">
        <v>0</v>
      </c>
      <c r="G1109" s="200">
        <v>0</v>
      </c>
      <c r="H1109" s="201">
        <v>0</v>
      </c>
    </row>
    <row r="1110" spans="1:8" ht="18" hidden="1" customHeight="1" outlineLevel="1">
      <c r="A1110" s="4" t="s">
        <v>349</v>
      </c>
      <c r="B1110" s="195"/>
      <c r="C1110" s="199">
        <v>0</v>
      </c>
      <c r="D1110" s="199">
        <v>0</v>
      </c>
      <c r="E1110" s="199">
        <v>0</v>
      </c>
      <c r="F1110" s="200">
        <v>0</v>
      </c>
      <c r="G1110" s="200">
        <v>0</v>
      </c>
      <c r="H1110" s="201">
        <v>0</v>
      </c>
    </row>
    <row r="1111" spans="1:8" ht="18" hidden="1" customHeight="1" outlineLevel="1">
      <c r="A1111" s="4" t="s">
        <v>222</v>
      </c>
      <c r="B1111" s="195"/>
      <c r="C1111" s="199">
        <v>0</v>
      </c>
      <c r="D1111" s="199">
        <v>0</v>
      </c>
      <c r="E1111" s="199">
        <v>0</v>
      </c>
      <c r="F1111" s="200">
        <v>0</v>
      </c>
      <c r="G1111" s="200">
        <v>0</v>
      </c>
      <c r="H1111" s="201">
        <v>0</v>
      </c>
    </row>
    <row r="1112" spans="1:8" ht="18" hidden="1" customHeight="1" outlineLevel="1">
      <c r="A1112" s="4" t="s">
        <v>223</v>
      </c>
      <c r="B1112" s="195"/>
      <c r="C1112" s="199">
        <v>0</v>
      </c>
      <c r="D1112" s="199">
        <v>0</v>
      </c>
      <c r="E1112" s="199">
        <v>0</v>
      </c>
      <c r="F1112" s="200">
        <v>0</v>
      </c>
      <c r="G1112" s="200">
        <v>0</v>
      </c>
      <c r="H1112" s="201">
        <v>0</v>
      </c>
    </row>
    <row r="1113" spans="1:8" ht="18" hidden="1" customHeight="1" outlineLevel="1">
      <c r="A1113" s="4" t="s">
        <v>224</v>
      </c>
      <c r="B1113" s="195"/>
      <c r="C1113" s="199">
        <v>0</v>
      </c>
      <c r="D1113" s="199">
        <v>0</v>
      </c>
      <c r="E1113" s="199">
        <v>0</v>
      </c>
      <c r="F1113" s="200">
        <v>0</v>
      </c>
      <c r="G1113" s="200">
        <v>0</v>
      </c>
      <c r="H1113" s="201">
        <v>0</v>
      </c>
    </row>
    <row r="1114" spans="1:8" ht="18" hidden="1" customHeight="1" outlineLevel="1">
      <c r="A1114" s="4" t="s">
        <v>225</v>
      </c>
      <c r="B1114" s="195"/>
      <c r="C1114" s="196">
        <v>0</v>
      </c>
      <c r="D1114" s="196">
        <v>0</v>
      </c>
      <c r="E1114" s="196">
        <v>0</v>
      </c>
      <c r="F1114" s="197">
        <v>0</v>
      </c>
      <c r="G1114" s="197">
        <v>0</v>
      </c>
      <c r="H1114" s="198">
        <v>0</v>
      </c>
    </row>
    <row r="1115" spans="1:8" ht="18" customHeight="1" collapsed="1">
      <c r="A1115" s="4"/>
      <c r="B1115" s="195" t="s">
        <v>396</v>
      </c>
      <c r="C1115" s="199">
        <f t="shared" ref="C1115:H1115" si="45">SUM(C1092:C1114)</f>
        <v>0</v>
      </c>
      <c r="D1115" s="199">
        <f t="shared" si="45"/>
        <v>0</v>
      </c>
      <c r="E1115" s="199">
        <f t="shared" si="45"/>
        <v>0</v>
      </c>
      <c r="F1115" s="200">
        <f t="shared" si="45"/>
        <v>0</v>
      </c>
      <c r="G1115" s="200">
        <f t="shared" si="45"/>
        <v>0</v>
      </c>
      <c r="H1115" s="201">
        <f t="shared" si="45"/>
        <v>0</v>
      </c>
    </row>
    <row r="1116" spans="1:8" ht="18" hidden="1" customHeight="1" outlineLevel="1">
      <c r="A1116" s="4" t="s">
        <v>272</v>
      </c>
      <c r="B1116" s="195"/>
      <c r="C1116" s="196">
        <v>0</v>
      </c>
      <c r="D1116" s="196">
        <v>0</v>
      </c>
      <c r="E1116" s="196">
        <v>0</v>
      </c>
      <c r="F1116" s="197">
        <v>0</v>
      </c>
      <c r="G1116" s="197">
        <v>0</v>
      </c>
      <c r="H1116" s="198">
        <v>0</v>
      </c>
    </row>
    <row r="1117" spans="1:8" ht="18" hidden="1" customHeight="1" outlineLevel="1">
      <c r="A1117" s="4" t="s">
        <v>203</v>
      </c>
      <c r="B1117" s="195"/>
      <c r="C1117" s="196">
        <v>0</v>
      </c>
      <c r="D1117" s="196">
        <v>0</v>
      </c>
      <c r="E1117" s="196">
        <v>0</v>
      </c>
      <c r="F1117" s="197">
        <v>0</v>
      </c>
      <c r="G1117" s="197">
        <v>0</v>
      </c>
      <c r="H1117" s="198">
        <v>0</v>
      </c>
    </row>
    <row r="1118" spans="1:8" ht="18" hidden="1" customHeight="1" outlineLevel="1">
      <c r="A1118" s="4" t="s">
        <v>204</v>
      </c>
      <c r="B1118" s="195"/>
      <c r="C1118" s="196">
        <v>0</v>
      </c>
      <c r="D1118" s="196">
        <v>2</v>
      </c>
      <c r="E1118" s="196">
        <v>0</v>
      </c>
      <c r="F1118" s="197">
        <v>170873.8</v>
      </c>
      <c r="G1118" s="197">
        <v>-11120.260000000002</v>
      </c>
      <c r="H1118" s="198">
        <v>0</v>
      </c>
    </row>
    <row r="1119" spans="1:8" ht="18" hidden="1" customHeight="1" outlineLevel="1">
      <c r="A1119" s="4" t="s">
        <v>205</v>
      </c>
      <c r="B1119" s="195"/>
      <c r="C1119" s="196">
        <v>0</v>
      </c>
      <c r="D1119" s="196">
        <v>0</v>
      </c>
      <c r="E1119" s="196">
        <v>0</v>
      </c>
      <c r="F1119" s="197">
        <v>0</v>
      </c>
      <c r="G1119" s="197">
        <v>0</v>
      </c>
      <c r="H1119" s="198">
        <v>0</v>
      </c>
    </row>
    <row r="1120" spans="1:8" ht="18" hidden="1" customHeight="1" outlineLevel="1">
      <c r="A1120" s="4" t="s">
        <v>206</v>
      </c>
      <c r="B1120" s="195"/>
      <c r="C1120" s="196">
        <v>0</v>
      </c>
      <c r="D1120" s="196">
        <v>0</v>
      </c>
      <c r="E1120" s="196">
        <v>0</v>
      </c>
      <c r="F1120" s="197">
        <v>0</v>
      </c>
      <c r="G1120" s="197">
        <v>0</v>
      </c>
      <c r="H1120" s="198">
        <v>0</v>
      </c>
    </row>
    <row r="1121" spans="1:8" ht="18" hidden="1" customHeight="1" outlineLevel="1">
      <c r="A1121" s="4" t="s">
        <v>207</v>
      </c>
      <c r="B1121" s="195"/>
      <c r="C1121" s="196">
        <v>0</v>
      </c>
      <c r="D1121" s="196">
        <v>0</v>
      </c>
      <c r="E1121" s="196">
        <v>0</v>
      </c>
      <c r="F1121" s="197">
        <v>0</v>
      </c>
      <c r="G1121" s="197">
        <v>0</v>
      </c>
      <c r="H1121" s="198">
        <v>0</v>
      </c>
    </row>
    <row r="1122" spans="1:8" ht="18" hidden="1" customHeight="1" outlineLevel="1">
      <c r="A1122" s="4" t="s">
        <v>208</v>
      </c>
      <c r="B1122" s="195"/>
      <c r="C1122" s="196">
        <v>0</v>
      </c>
      <c r="D1122" s="196">
        <v>0</v>
      </c>
      <c r="E1122" s="196">
        <v>0</v>
      </c>
      <c r="F1122" s="197">
        <v>0</v>
      </c>
      <c r="G1122" s="197">
        <v>0</v>
      </c>
      <c r="H1122" s="198">
        <v>0</v>
      </c>
    </row>
    <row r="1123" spans="1:8" ht="18" hidden="1" customHeight="1" outlineLevel="1">
      <c r="A1123" s="4" t="s">
        <v>209</v>
      </c>
      <c r="B1123" s="195"/>
      <c r="C1123" s="196">
        <v>1</v>
      </c>
      <c r="D1123" s="196">
        <v>0</v>
      </c>
      <c r="E1123" s="196">
        <v>0</v>
      </c>
      <c r="F1123" s="197">
        <v>0</v>
      </c>
      <c r="G1123" s="197">
        <v>0</v>
      </c>
      <c r="H1123" s="198">
        <v>0</v>
      </c>
    </row>
    <row r="1124" spans="1:8" ht="18" hidden="1" customHeight="1" outlineLevel="1">
      <c r="A1124" s="4" t="s">
        <v>211</v>
      </c>
      <c r="B1124" s="195"/>
      <c r="C1124" s="196">
        <v>3</v>
      </c>
      <c r="D1124" s="196">
        <v>3</v>
      </c>
      <c r="E1124" s="196">
        <v>0</v>
      </c>
      <c r="F1124" s="197">
        <v>0</v>
      </c>
      <c r="G1124" s="197">
        <v>1761</v>
      </c>
      <c r="H1124" s="198">
        <v>0</v>
      </c>
    </row>
    <row r="1125" spans="1:8" ht="18" hidden="1" customHeight="1" outlineLevel="1">
      <c r="A1125" s="4" t="s">
        <v>212</v>
      </c>
      <c r="B1125" s="195"/>
      <c r="C1125" s="196">
        <v>0</v>
      </c>
      <c r="D1125" s="196">
        <v>0</v>
      </c>
      <c r="E1125" s="196">
        <v>0</v>
      </c>
      <c r="F1125" s="197">
        <v>0</v>
      </c>
      <c r="G1125" s="197">
        <v>0</v>
      </c>
      <c r="H1125" s="198">
        <v>0</v>
      </c>
    </row>
    <row r="1126" spans="1:8" ht="18" hidden="1" customHeight="1" outlineLevel="1">
      <c r="A1126" s="4" t="s">
        <v>213</v>
      </c>
      <c r="B1126" s="195"/>
      <c r="C1126" s="196">
        <v>1</v>
      </c>
      <c r="D1126" s="196">
        <v>0</v>
      </c>
      <c r="E1126" s="196">
        <v>0</v>
      </c>
      <c r="F1126" s="197">
        <v>0</v>
      </c>
      <c r="G1126" s="197">
        <v>10000</v>
      </c>
      <c r="H1126" s="198">
        <v>0</v>
      </c>
    </row>
    <row r="1127" spans="1:8" ht="18" hidden="1" customHeight="1" outlineLevel="1">
      <c r="A1127" s="4" t="s">
        <v>214</v>
      </c>
      <c r="B1127" s="195"/>
      <c r="C1127" s="196">
        <v>0</v>
      </c>
      <c r="D1127" s="196">
        <v>0</v>
      </c>
      <c r="E1127" s="196">
        <v>0</v>
      </c>
      <c r="F1127" s="197">
        <v>0</v>
      </c>
      <c r="G1127" s="197">
        <v>0</v>
      </c>
      <c r="H1127" s="198">
        <v>0</v>
      </c>
    </row>
    <row r="1128" spans="1:8" ht="18" hidden="1" customHeight="1" outlineLevel="1">
      <c r="A1128" s="4" t="s">
        <v>215</v>
      </c>
      <c r="B1128" s="195"/>
      <c r="C1128" s="196">
        <v>0</v>
      </c>
      <c r="D1128" s="196">
        <v>0</v>
      </c>
      <c r="E1128" s="196">
        <v>0</v>
      </c>
      <c r="F1128" s="197">
        <v>0</v>
      </c>
      <c r="G1128" s="197">
        <v>0</v>
      </c>
      <c r="H1128" s="198">
        <v>0</v>
      </c>
    </row>
    <row r="1129" spans="1:8" ht="18" hidden="1" customHeight="1" outlineLevel="1">
      <c r="A1129" s="4" t="s">
        <v>216</v>
      </c>
      <c r="B1129" s="195"/>
      <c r="C1129" s="196">
        <v>0</v>
      </c>
      <c r="D1129" s="196">
        <v>0</v>
      </c>
      <c r="E1129" s="196">
        <v>0</v>
      </c>
      <c r="F1129" s="197">
        <v>0</v>
      </c>
      <c r="G1129" s="197">
        <v>0</v>
      </c>
      <c r="H1129" s="198">
        <v>0</v>
      </c>
    </row>
    <row r="1130" spans="1:8" ht="18" hidden="1" customHeight="1" outlineLevel="1">
      <c r="A1130" s="4" t="s">
        <v>217</v>
      </c>
      <c r="B1130" s="195"/>
      <c r="C1130" s="196">
        <v>0</v>
      </c>
      <c r="D1130" s="196">
        <v>0</v>
      </c>
      <c r="E1130" s="196">
        <v>0</v>
      </c>
      <c r="F1130" s="197">
        <v>0</v>
      </c>
      <c r="G1130" s="197">
        <v>0</v>
      </c>
      <c r="H1130" s="198">
        <v>0</v>
      </c>
    </row>
    <row r="1131" spans="1:8" ht="18" hidden="1" customHeight="1" outlineLevel="1">
      <c r="A1131" s="4" t="s">
        <v>218</v>
      </c>
      <c r="B1131" s="195"/>
      <c r="C1131" s="196">
        <v>0</v>
      </c>
      <c r="D1131" s="196">
        <v>0</v>
      </c>
      <c r="E1131" s="196">
        <v>0</v>
      </c>
      <c r="F1131" s="197">
        <v>0</v>
      </c>
      <c r="G1131" s="197">
        <v>0</v>
      </c>
      <c r="H1131" s="198">
        <v>0</v>
      </c>
    </row>
    <row r="1132" spans="1:8" ht="18" hidden="1" customHeight="1" outlineLevel="1">
      <c r="A1132" s="4" t="s">
        <v>219</v>
      </c>
      <c r="B1132" s="195"/>
      <c r="C1132" s="196">
        <v>0</v>
      </c>
      <c r="D1132" s="196">
        <v>0</v>
      </c>
      <c r="E1132" s="196">
        <v>0</v>
      </c>
      <c r="F1132" s="197">
        <v>0</v>
      </c>
      <c r="G1132" s="197">
        <v>0</v>
      </c>
      <c r="H1132" s="198">
        <v>0</v>
      </c>
    </row>
    <row r="1133" spans="1:8" ht="18" hidden="1" customHeight="1" outlineLevel="1">
      <c r="A1133" s="4" t="s">
        <v>220</v>
      </c>
      <c r="B1133" s="195"/>
      <c r="C1133" s="196">
        <v>0</v>
      </c>
      <c r="D1133" s="196">
        <v>0</v>
      </c>
      <c r="E1133" s="196">
        <v>0</v>
      </c>
      <c r="F1133" s="197">
        <v>0</v>
      </c>
      <c r="G1133" s="197">
        <v>0</v>
      </c>
      <c r="H1133" s="198">
        <v>0</v>
      </c>
    </row>
    <row r="1134" spans="1:8" ht="18" hidden="1" customHeight="1" outlineLevel="1">
      <c r="A1134" s="4" t="s">
        <v>349</v>
      </c>
      <c r="B1134" s="195"/>
      <c r="C1134" s="196">
        <v>0</v>
      </c>
      <c r="D1134" s="196">
        <v>0</v>
      </c>
      <c r="E1134" s="196">
        <v>0</v>
      </c>
      <c r="F1134" s="197">
        <v>0</v>
      </c>
      <c r="G1134" s="197">
        <v>0</v>
      </c>
      <c r="H1134" s="198">
        <v>0</v>
      </c>
    </row>
    <row r="1135" spans="1:8" ht="18" hidden="1" customHeight="1" outlineLevel="1">
      <c r="A1135" s="4" t="s">
        <v>222</v>
      </c>
      <c r="B1135" s="195"/>
      <c r="C1135" s="196">
        <v>0</v>
      </c>
      <c r="D1135" s="196">
        <v>0</v>
      </c>
      <c r="E1135" s="196">
        <v>0</v>
      </c>
      <c r="F1135" s="197">
        <v>0</v>
      </c>
      <c r="G1135" s="197">
        <v>0</v>
      </c>
      <c r="H1135" s="198">
        <v>0</v>
      </c>
    </row>
    <row r="1136" spans="1:8" ht="18" hidden="1" customHeight="1" outlineLevel="1">
      <c r="A1136" s="4" t="s">
        <v>223</v>
      </c>
      <c r="B1136" s="195"/>
      <c r="C1136" s="196">
        <v>0</v>
      </c>
      <c r="D1136" s="196">
        <v>0</v>
      </c>
      <c r="E1136" s="196">
        <v>0</v>
      </c>
      <c r="F1136" s="197">
        <v>0</v>
      </c>
      <c r="G1136" s="197">
        <v>0</v>
      </c>
      <c r="H1136" s="198">
        <v>0</v>
      </c>
    </row>
    <row r="1137" spans="1:8" ht="18" hidden="1" customHeight="1" outlineLevel="1">
      <c r="A1137" s="4" t="s">
        <v>224</v>
      </c>
      <c r="B1137" s="195"/>
      <c r="C1137" s="196">
        <v>0</v>
      </c>
      <c r="D1137" s="196">
        <v>0</v>
      </c>
      <c r="E1137" s="196">
        <v>0</v>
      </c>
      <c r="F1137" s="197">
        <v>0</v>
      </c>
      <c r="G1137" s="197">
        <v>0</v>
      </c>
      <c r="H1137" s="198">
        <v>0</v>
      </c>
    </row>
    <row r="1138" spans="1:8" ht="18" hidden="1" customHeight="1" outlineLevel="1">
      <c r="A1138" s="4" t="s">
        <v>225</v>
      </c>
      <c r="B1138" s="195"/>
      <c r="C1138" s="196">
        <v>0</v>
      </c>
      <c r="D1138" s="196">
        <v>0</v>
      </c>
      <c r="E1138" s="196">
        <v>0</v>
      </c>
      <c r="F1138" s="197">
        <v>0</v>
      </c>
      <c r="G1138" s="197">
        <v>0</v>
      </c>
      <c r="H1138" s="198">
        <v>0</v>
      </c>
    </row>
    <row r="1139" spans="1:8" ht="18" customHeight="1" collapsed="1">
      <c r="A1139" s="4"/>
      <c r="B1139" s="195" t="s">
        <v>397</v>
      </c>
      <c r="C1139" s="199">
        <f t="shared" ref="C1139:H1139" si="46">SUM(C1116:C1138)</f>
        <v>5</v>
      </c>
      <c r="D1139" s="199">
        <f t="shared" si="46"/>
        <v>5</v>
      </c>
      <c r="E1139" s="199">
        <f t="shared" si="46"/>
        <v>0</v>
      </c>
      <c r="F1139" s="200">
        <f t="shared" si="46"/>
        <v>170873.8</v>
      </c>
      <c r="G1139" s="200">
        <f t="shared" si="46"/>
        <v>640.73999999999796</v>
      </c>
      <c r="H1139" s="201">
        <f t="shared" si="46"/>
        <v>0</v>
      </c>
    </row>
    <row r="1140" spans="1:8" ht="18" hidden="1" customHeight="1" outlineLevel="1">
      <c r="A1140" s="4" t="s">
        <v>272</v>
      </c>
      <c r="B1140" s="195"/>
      <c r="C1140" s="196">
        <v>0</v>
      </c>
      <c r="D1140" s="196">
        <v>0</v>
      </c>
      <c r="E1140" s="196">
        <v>0</v>
      </c>
      <c r="F1140" s="197">
        <v>0</v>
      </c>
      <c r="G1140" s="197">
        <v>0</v>
      </c>
      <c r="H1140" s="198">
        <v>0</v>
      </c>
    </row>
    <row r="1141" spans="1:8" ht="18" hidden="1" customHeight="1" outlineLevel="1">
      <c r="A1141" s="4" t="s">
        <v>203</v>
      </c>
      <c r="B1141" s="195"/>
      <c r="C1141" s="196">
        <v>2</v>
      </c>
      <c r="D1141" s="196">
        <v>5</v>
      </c>
      <c r="E1141" s="196">
        <v>0</v>
      </c>
      <c r="F1141" s="197">
        <v>50000</v>
      </c>
      <c r="G1141" s="197">
        <v>131031.74</v>
      </c>
      <c r="H1141" s="198">
        <v>0</v>
      </c>
    </row>
    <row r="1142" spans="1:8" ht="18" hidden="1" customHeight="1" outlineLevel="1">
      <c r="A1142" s="4" t="s">
        <v>204</v>
      </c>
      <c r="B1142" s="195"/>
      <c r="C1142" s="196">
        <v>1</v>
      </c>
      <c r="D1142" s="196">
        <v>0</v>
      </c>
      <c r="E1142" s="196">
        <v>0</v>
      </c>
      <c r="F1142" s="197">
        <v>0</v>
      </c>
      <c r="G1142" s="197">
        <v>0</v>
      </c>
      <c r="H1142" s="198">
        <v>0</v>
      </c>
    </row>
    <row r="1143" spans="1:8" ht="18" hidden="1" customHeight="1" outlineLevel="1">
      <c r="A1143" s="4" t="s">
        <v>205</v>
      </c>
      <c r="B1143" s="195"/>
      <c r="C1143" s="196">
        <v>0</v>
      </c>
      <c r="D1143" s="196">
        <v>0</v>
      </c>
      <c r="E1143" s="196">
        <v>0</v>
      </c>
      <c r="F1143" s="197">
        <v>0</v>
      </c>
      <c r="G1143" s="197">
        <v>0</v>
      </c>
      <c r="H1143" s="198">
        <v>0</v>
      </c>
    </row>
    <row r="1144" spans="1:8" ht="18" hidden="1" customHeight="1" outlineLevel="1">
      <c r="A1144" s="4" t="s">
        <v>206</v>
      </c>
      <c r="B1144" s="195"/>
      <c r="C1144" s="196">
        <v>0</v>
      </c>
      <c r="D1144" s="196">
        <v>0</v>
      </c>
      <c r="E1144" s="196">
        <v>0</v>
      </c>
      <c r="F1144" s="197">
        <v>0</v>
      </c>
      <c r="G1144" s="197">
        <v>0</v>
      </c>
      <c r="H1144" s="198">
        <v>0</v>
      </c>
    </row>
    <row r="1145" spans="1:8" ht="18" hidden="1" customHeight="1" outlineLevel="1">
      <c r="A1145" s="4" t="s">
        <v>207</v>
      </c>
      <c r="B1145" s="195"/>
      <c r="C1145" s="196">
        <v>0</v>
      </c>
      <c r="D1145" s="196">
        <v>0</v>
      </c>
      <c r="E1145" s="196">
        <v>0</v>
      </c>
      <c r="F1145" s="197">
        <v>0</v>
      </c>
      <c r="G1145" s="197">
        <v>0</v>
      </c>
      <c r="H1145" s="198">
        <v>0</v>
      </c>
    </row>
    <row r="1146" spans="1:8" ht="18" hidden="1" customHeight="1" outlineLevel="1">
      <c r="A1146" s="4" t="s">
        <v>208</v>
      </c>
      <c r="B1146" s="195"/>
      <c r="C1146" s="196">
        <v>3</v>
      </c>
      <c r="D1146" s="196">
        <v>3</v>
      </c>
      <c r="E1146" s="196">
        <v>0</v>
      </c>
      <c r="F1146" s="197">
        <v>68000</v>
      </c>
      <c r="G1146" s="197">
        <v>-4637</v>
      </c>
      <c r="H1146" s="198">
        <v>0</v>
      </c>
    </row>
    <row r="1147" spans="1:8" ht="18" hidden="1" customHeight="1" outlineLevel="1">
      <c r="A1147" s="4" t="s">
        <v>209</v>
      </c>
      <c r="B1147" s="195"/>
      <c r="C1147" s="196">
        <v>2</v>
      </c>
      <c r="D1147" s="196">
        <v>3</v>
      </c>
      <c r="E1147" s="196">
        <v>0</v>
      </c>
      <c r="F1147" s="197">
        <v>565</v>
      </c>
      <c r="G1147" s="197">
        <v>520.63</v>
      </c>
      <c r="H1147" s="198">
        <v>0</v>
      </c>
    </row>
    <row r="1148" spans="1:8" ht="18" hidden="1" customHeight="1" outlineLevel="1">
      <c r="A1148" s="4" t="s">
        <v>211</v>
      </c>
      <c r="B1148" s="195"/>
      <c r="C1148" s="196">
        <v>2</v>
      </c>
      <c r="D1148" s="196">
        <v>2</v>
      </c>
      <c r="E1148" s="196">
        <v>0</v>
      </c>
      <c r="F1148" s="197">
        <v>0</v>
      </c>
      <c r="G1148" s="197">
        <v>57068</v>
      </c>
      <c r="H1148" s="198">
        <v>0</v>
      </c>
    </row>
    <row r="1149" spans="1:8" ht="18" hidden="1" customHeight="1" outlineLevel="1">
      <c r="A1149" s="4" t="s">
        <v>212</v>
      </c>
      <c r="B1149" s="195"/>
      <c r="C1149" s="196">
        <v>0</v>
      </c>
      <c r="D1149" s="196">
        <v>0</v>
      </c>
      <c r="E1149" s="196">
        <v>0</v>
      </c>
      <c r="F1149" s="197">
        <v>0</v>
      </c>
      <c r="G1149" s="197">
        <v>0</v>
      </c>
      <c r="H1149" s="198">
        <v>0</v>
      </c>
    </row>
    <row r="1150" spans="1:8" ht="18" hidden="1" customHeight="1" outlineLevel="1">
      <c r="A1150" s="4" t="s">
        <v>213</v>
      </c>
      <c r="B1150" s="195"/>
      <c r="C1150" s="196">
        <v>0</v>
      </c>
      <c r="D1150" s="196">
        <v>0</v>
      </c>
      <c r="E1150" s="196">
        <v>0</v>
      </c>
      <c r="F1150" s="197">
        <v>0</v>
      </c>
      <c r="G1150" s="197">
        <v>0</v>
      </c>
      <c r="H1150" s="198">
        <v>0</v>
      </c>
    </row>
    <row r="1151" spans="1:8" ht="18" hidden="1" customHeight="1" outlineLevel="1">
      <c r="A1151" s="4" t="s">
        <v>214</v>
      </c>
      <c r="B1151" s="195"/>
      <c r="C1151" s="196">
        <v>0</v>
      </c>
      <c r="D1151" s="196">
        <v>0</v>
      </c>
      <c r="E1151" s="196">
        <v>0</v>
      </c>
      <c r="F1151" s="197">
        <v>0</v>
      </c>
      <c r="G1151" s="197">
        <v>0</v>
      </c>
      <c r="H1151" s="198">
        <v>0</v>
      </c>
    </row>
    <row r="1152" spans="1:8" ht="18" hidden="1" customHeight="1" outlineLevel="1">
      <c r="A1152" s="4" t="s">
        <v>215</v>
      </c>
      <c r="B1152" s="195"/>
      <c r="C1152" s="196">
        <v>0</v>
      </c>
      <c r="D1152" s="196">
        <v>0</v>
      </c>
      <c r="E1152" s="196">
        <v>0</v>
      </c>
      <c r="F1152" s="197">
        <v>0</v>
      </c>
      <c r="G1152" s="197">
        <v>0</v>
      </c>
      <c r="H1152" s="198">
        <v>0</v>
      </c>
    </row>
    <row r="1153" spans="1:8" ht="18" hidden="1" customHeight="1" outlineLevel="1">
      <c r="A1153" s="4" t="s">
        <v>216</v>
      </c>
      <c r="B1153" s="195"/>
      <c r="C1153" s="196">
        <v>0</v>
      </c>
      <c r="D1153" s="196">
        <v>0</v>
      </c>
      <c r="E1153" s="196">
        <v>0</v>
      </c>
      <c r="F1153" s="197">
        <v>0</v>
      </c>
      <c r="G1153" s="197">
        <v>0</v>
      </c>
      <c r="H1153" s="198">
        <v>0</v>
      </c>
    </row>
    <row r="1154" spans="1:8" ht="18" hidden="1" customHeight="1" outlineLevel="1">
      <c r="A1154" s="4" t="s">
        <v>217</v>
      </c>
      <c r="B1154" s="195"/>
      <c r="C1154" s="196">
        <v>0</v>
      </c>
      <c r="D1154" s="196">
        <v>0</v>
      </c>
      <c r="E1154" s="196">
        <v>0</v>
      </c>
      <c r="F1154" s="197">
        <v>0</v>
      </c>
      <c r="G1154" s="197">
        <v>0</v>
      </c>
      <c r="H1154" s="198">
        <v>0</v>
      </c>
    </row>
    <row r="1155" spans="1:8" ht="18" hidden="1" customHeight="1" outlineLevel="1">
      <c r="A1155" s="4" t="s">
        <v>218</v>
      </c>
      <c r="B1155" s="195"/>
      <c r="C1155" s="196">
        <v>0</v>
      </c>
      <c r="D1155" s="196">
        <v>0</v>
      </c>
      <c r="E1155" s="196">
        <v>0</v>
      </c>
      <c r="F1155" s="197">
        <v>0</v>
      </c>
      <c r="G1155" s="197">
        <v>0</v>
      </c>
      <c r="H1155" s="198">
        <v>0</v>
      </c>
    </row>
    <row r="1156" spans="1:8" ht="18" hidden="1" customHeight="1" outlineLevel="1">
      <c r="A1156" s="4" t="s">
        <v>219</v>
      </c>
      <c r="B1156" s="195"/>
      <c r="C1156" s="196">
        <v>0</v>
      </c>
      <c r="D1156" s="196">
        <v>0</v>
      </c>
      <c r="E1156" s="196">
        <v>0</v>
      </c>
      <c r="F1156" s="197">
        <v>0</v>
      </c>
      <c r="G1156" s="197">
        <v>0</v>
      </c>
      <c r="H1156" s="198">
        <v>0</v>
      </c>
    </row>
    <row r="1157" spans="1:8" ht="18" hidden="1" customHeight="1" outlineLevel="1">
      <c r="A1157" s="4" t="s">
        <v>220</v>
      </c>
      <c r="B1157" s="195"/>
      <c r="C1157" s="196">
        <v>0</v>
      </c>
      <c r="D1157" s="196">
        <v>0</v>
      </c>
      <c r="E1157" s="196">
        <v>0</v>
      </c>
      <c r="F1157" s="197">
        <v>0</v>
      </c>
      <c r="G1157" s="197">
        <v>0</v>
      </c>
      <c r="H1157" s="198">
        <v>0</v>
      </c>
    </row>
    <row r="1158" spans="1:8" ht="18" hidden="1" customHeight="1" outlineLevel="1">
      <c r="A1158" s="4" t="s">
        <v>349</v>
      </c>
      <c r="B1158" s="195"/>
      <c r="C1158" s="196">
        <v>0</v>
      </c>
      <c r="D1158" s="196">
        <v>0</v>
      </c>
      <c r="E1158" s="196">
        <v>0</v>
      </c>
      <c r="F1158" s="197">
        <v>0</v>
      </c>
      <c r="G1158" s="197">
        <v>0</v>
      </c>
      <c r="H1158" s="198">
        <v>0</v>
      </c>
    </row>
    <row r="1159" spans="1:8" ht="18" hidden="1" customHeight="1" outlineLevel="1">
      <c r="A1159" s="4" t="s">
        <v>222</v>
      </c>
      <c r="B1159" s="195"/>
      <c r="C1159" s="196">
        <v>0</v>
      </c>
      <c r="D1159" s="196">
        <v>1</v>
      </c>
      <c r="E1159" s="196">
        <v>0</v>
      </c>
      <c r="F1159" s="197">
        <v>-5099</v>
      </c>
      <c r="G1159" s="197">
        <v>21488</v>
      </c>
      <c r="H1159" s="198">
        <v>-15240</v>
      </c>
    </row>
    <row r="1160" spans="1:8" ht="18" hidden="1" customHeight="1" outlineLevel="1">
      <c r="A1160" s="4" t="s">
        <v>223</v>
      </c>
      <c r="B1160" s="195"/>
      <c r="C1160" s="196">
        <v>1</v>
      </c>
      <c r="D1160" s="196">
        <v>3</v>
      </c>
      <c r="E1160" s="196">
        <v>0</v>
      </c>
      <c r="F1160" s="197">
        <v>33350</v>
      </c>
      <c r="G1160" s="197">
        <v>9151</v>
      </c>
      <c r="H1160" s="198">
        <v>0</v>
      </c>
    </row>
    <row r="1161" spans="1:8" ht="18" hidden="1" customHeight="1" outlineLevel="1">
      <c r="A1161" s="4" t="s">
        <v>224</v>
      </c>
      <c r="B1161" s="195"/>
      <c r="C1161" s="196">
        <v>0</v>
      </c>
      <c r="D1161" s="196">
        <v>0</v>
      </c>
      <c r="E1161" s="196">
        <v>0</v>
      </c>
      <c r="F1161" s="197">
        <v>0</v>
      </c>
      <c r="G1161" s="197">
        <v>0</v>
      </c>
      <c r="H1161" s="198">
        <v>0</v>
      </c>
    </row>
    <row r="1162" spans="1:8" ht="18" hidden="1" customHeight="1" outlineLevel="1">
      <c r="A1162" s="4" t="s">
        <v>225</v>
      </c>
      <c r="B1162" s="195"/>
      <c r="C1162" s="196">
        <v>0</v>
      </c>
      <c r="D1162" s="196">
        <v>0</v>
      </c>
      <c r="E1162" s="196">
        <v>0</v>
      </c>
      <c r="F1162" s="197">
        <v>0</v>
      </c>
      <c r="G1162" s="197">
        <v>0</v>
      </c>
      <c r="H1162" s="198">
        <v>0</v>
      </c>
    </row>
    <row r="1163" spans="1:8" ht="18" customHeight="1" collapsed="1">
      <c r="A1163" s="4"/>
      <c r="B1163" s="195" t="s">
        <v>398</v>
      </c>
      <c r="C1163" s="199">
        <f t="shared" ref="C1163:H1163" si="47">SUM(C1140:C1162)</f>
        <v>11</v>
      </c>
      <c r="D1163" s="199">
        <f t="shared" si="47"/>
        <v>17</v>
      </c>
      <c r="E1163" s="199">
        <f t="shared" si="47"/>
        <v>0</v>
      </c>
      <c r="F1163" s="200">
        <f t="shared" si="47"/>
        <v>146816</v>
      </c>
      <c r="G1163" s="200">
        <f t="shared" si="47"/>
        <v>214622.37</v>
      </c>
      <c r="H1163" s="201">
        <f t="shared" si="47"/>
        <v>-15240</v>
      </c>
    </row>
    <row r="1164" spans="1:8" ht="18" hidden="1" customHeight="1" outlineLevel="1">
      <c r="A1164" s="4" t="s">
        <v>272</v>
      </c>
      <c r="B1164" s="195"/>
      <c r="C1164" s="196">
        <v>0</v>
      </c>
      <c r="D1164" s="196">
        <v>0</v>
      </c>
      <c r="E1164" s="196">
        <v>0</v>
      </c>
      <c r="F1164" s="197">
        <v>0</v>
      </c>
      <c r="G1164" s="197">
        <v>0</v>
      </c>
      <c r="H1164" s="198">
        <v>0</v>
      </c>
    </row>
    <row r="1165" spans="1:8" ht="18" hidden="1" customHeight="1" outlineLevel="1">
      <c r="A1165" s="4" t="s">
        <v>203</v>
      </c>
      <c r="B1165" s="195"/>
      <c r="C1165" s="196">
        <v>0</v>
      </c>
      <c r="D1165" s="196">
        <v>0</v>
      </c>
      <c r="E1165" s="196">
        <v>0</v>
      </c>
      <c r="F1165" s="197">
        <v>0</v>
      </c>
      <c r="G1165" s="197">
        <v>0</v>
      </c>
      <c r="H1165" s="198">
        <v>0</v>
      </c>
    </row>
    <row r="1166" spans="1:8" ht="18" hidden="1" customHeight="1" outlineLevel="1">
      <c r="A1166" s="4" t="s">
        <v>204</v>
      </c>
      <c r="B1166" s="195"/>
      <c r="C1166" s="196">
        <v>0</v>
      </c>
      <c r="D1166" s="196">
        <v>0</v>
      </c>
      <c r="E1166" s="196">
        <v>0</v>
      </c>
      <c r="F1166" s="197">
        <v>0</v>
      </c>
      <c r="G1166" s="197">
        <v>0</v>
      </c>
      <c r="H1166" s="198">
        <v>0</v>
      </c>
    </row>
    <row r="1167" spans="1:8" ht="18" hidden="1" customHeight="1" outlineLevel="1">
      <c r="A1167" s="4" t="s">
        <v>205</v>
      </c>
      <c r="B1167" s="195"/>
      <c r="C1167" s="196">
        <v>0</v>
      </c>
      <c r="D1167" s="196">
        <v>0</v>
      </c>
      <c r="E1167" s="196">
        <v>0</v>
      </c>
      <c r="F1167" s="197">
        <v>0</v>
      </c>
      <c r="G1167" s="197">
        <v>0</v>
      </c>
      <c r="H1167" s="198">
        <v>0</v>
      </c>
    </row>
    <row r="1168" spans="1:8" ht="18" hidden="1" customHeight="1" outlineLevel="1">
      <c r="A1168" s="4" t="s">
        <v>206</v>
      </c>
      <c r="B1168" s="195"/>
      <c r="C1168" s="196">
        <v>0</v>
      </c>
      <c r="D1168" s="196">
        <v>0</v>
      </c>
      <c r="E1168" s="196">
        <v>0</v>
      </c>
      <c r="F1168" s="197">
        <v>0</v>
      </c>
      <c r="G1168" s="197">
        <v>0</v>
      </c>
      <c r="H1168" s="198">
        <v>0</v>
      </c>
    </row>
    <row r="1169" spans="1:8" ht="18" hidden="1" customHeight="1" outlineLevel="1">
      <c r="A1169" s="4" t="s">
        <v>207</v>
      </c>
      <c r="B1169" s="195"/>
      <c r="C1169" s="196">
        <v>0</v>
      </c>
      <c r="D1169" s="196">
        <v>0</v>
      </c>
      <c r="E1169" s="196">
        <v>0</v>
      </c>
      <c r="F1169" s="197">
        <v>0</v>
      </c>
      <c r="G1169" s="197">
        <v>0</v>
      </c>
      <c r="H1169" s="198">
        <v>0</v>
      </c>
    </row>
    <row r="1170" spans="1:8" ht="18" hidden="1" customHeight="1" outlineLevel="1">
      <c r="A1170" s="4" t="s">
        <v>208</v>
      </c>
      <c r="B1170" s="195"/>
      <c r="C1170" s="196">
        <v>0</v>
      </c>
      <c r="D1170" s="196">
        <v>1</v>
      </c>
      <c r="E1170" s="196">
        <v>0</v>
      </c>
      <c r="F1170" s="197">
        <v>0</v>
      </c>
      <c r="G1170" s="197">
        <v>25673.49</v>
      </c>
      <c r="H1170" s="198">
        <v>0</v>
      </c>
    </row>
    <row r="1171" spans="1:8" ht="18" hidden="1" customHeight="1" outlineLevel="1">
      <c r="A1171" s="4" t="s">
        <v>209</v>
      </c>
      <c r="B1171" s="195"/>
      <c r="C1171" s="196">
        <v>0</v>
      </c>
      <c r="D1171" s="196">
        <v>1</v>
      </c>
      <c r="E1171" s="196">
        <v>0</v>
      </c>
      <c r="F1171" s="197">
        <v>0</v>
      </c>
      <c r="G1171" s="197">
        <v>3117.5</v>
      </c>
      <c r="H1171" s="198">
        <v>0</v>
      </c>
    </row>
    <row r="1172" spans="1:8" ht="18" hidden="1" customHeight="1" outlineLevel="1">
      <c r="A1172" s="4" t="s">
        <v>211</v>
      </c>
      <c r="B1172" s="195"/>
      <c r="C1172" s="196">
        <v>2</v>
      </c>
      <c r="D1172" s="196">
        <v>2</v>
      </c>
      <c r="E1172" s="196">
        <v>0</v>
      </c>
      <c r="F1172" s="197">
        <v>0</v>
      </c>
      <c r="G1172" s="197">
        <v>42719</v>
      </c>
      <c r="H1172" s="198">
        <v>0</v>
      </c>
    </row>
    <row r="1173" spans="1:8" ht="18" hidden="1" customHeight="1" outlineLevel="1">
      <c r="A1173" s="4" t="s">
        <v>212</v>
      </c>
      <c r="B1173" s="195"/>
      <c r="C1173" s="196">
        <v>0</v>
      </c>
      <c r="D1173" s="196">
        <v>0</v>
      </c>
      <c r="E1173" s="196">
        <v>0</v>
      </c>
      <c r="F1173" s="197">
        <v>0</v>
      </c>
      <c r="G1173" s="197">
        <v>0</v>
      </c>
      <c r="H1173" s="198">
        <v>0</v>
      </c>
    </row>
    <row r="1174" spans="1:8" ht="18" hidden="1" customHeight="1" outlineLevel="1">
      <c r="A1174" s="4" t="s">
        <v>213</v>
      </c>
      <c r="B1174" s="195"/>
      <c r="C1174" s="196">
        <v>0</v>
      </c>
      <c r="D1174" s="196">
        <v>0</v>
      </c>
      <c r="E1174" s="196">
        <v>0</v>
      </c>
      <c r="F1174" s="197">
        <v>0</v>
      </c>
      <c r="G1174" s="197">
        <v>0</v>
      </c>
      <c r="H1174" s="198">
        <v>0</v>
      </c>
    </row>
    <row r="1175" spans="1:8" ht="18" hidden="1" customHeight="1" outlineLevel="1">
      <c r="A1175" s="4" t="s">
        <v>214</v>
      </c>
      <c r="B1175" s="195"/>
      <c r="C1175" s="196">
        <v>0</v>
      </c>
      <c r="D1175" s="196">
        <v>0</v>
      </c>
      <c r="E1175" s="196">
        <v>0</v>
      </c>
      <c r="F1175" s="197">
        <v>0</v>
      </c>
      <c r="G1175" s="197">
        <v>0</v>
      </c>
      <c r="H1175" s="198">
        <v>0</v>
      </c>
    </row>
    <row r="1176" spans="1:8" ht="18" hidden="1" customHeight="1" outlineLevel="1">
      <c r="A1176" s="4" t="s">
        <v>215</v>
      </c>
      <c r="B1176" s="195"/>
      <c r="C1176" s="196">
        <v>0</v>
      </c>
      <c r="D1176" s="196">
        <v>0</v>
      </c>
      <c r="E1176" s="196">
        <v>0</v>
      </c>
      <c r="F1176" s="197">
        <v>0</v>
      </c>
      <c r="G1176" s="197">
        <v>0</v>
      </c>
      <c r="H1176" s="198">
        <v>0</v>
      </c>
    </row>
    <row r="1177" spans="1:8" ht="18" hidden="1" customHeight="1" outlineLevel="1">
      <c r="A1177" s="4" t="s">
        <v>216</v>
      </c>
      <c r="B1177" s="195"/>
      <c r="C1177" s="196">
        <v>0</v>
      </c>
      <c r="D1177" s="196">
        <v>0</v>
      </c>
      <c r="E1177" s="196">
        <v>0</v>
      </c>
      <c r="F1177" s="197">
        <v>0</v>
      </c>
      <c r="G1177" s="197">
        <v>0</v>
      </c>
      <c r="H1177" s="198">
        <v>0</v>
      </c>
    </row>
    <row r="1178" spans="1:8" ht="18" hidden="1" customHeight="1" outlineLevel="1">
      <c r="A1178" s="4" t="s">
        <v>217</v>
      </c>
      <c r="B1178" s="195"/>
      <c r="C1178" s="196">
        <v>0</v>
      </c>
      <c r="D1178" s="196">
        <v>0</v>
      </c>
      <c r="E1178" s="196">
        <v>0</v>
      </c>
      <c r="F1178" s="197">
        <v>0</v>
      </c>
      <c r="G1178" s="197">
        <v>0</v>
      </c>
      <c r="H1178" s="198">
        <v>0</v>
      </c>
    </row>
    <row r="1179" spans="1:8" ht="18" hidden="1" customHeight="1" outlineLevel="1">
      <c r="A1179" s="4" t="s">
        <v>218</v>
      </c>
      <c r="B1179" s="195"/>
      <c r="C1179" s="196">
        <v>0</v>
      </c>
      <c r="D1179" s="196">
        <v>0</v>
      </c>
      <c r="E1179" s="196">
        <v>0</v>
      </c>
      <c r="F1179" s="197">
        <v>0</v>
      </c>
      <c r="G1179" s="197">
        <v>0</v>
      </c>
      <c r="H1179" s="198">
        <v>0</v>
      </c>
    </row>
    <row r="1180" spans="1:8" ht="18" hidden="1" customHeight="1" outlineLevel="1">
      <c r="A1180" s="4" t="s">
        <v>219</v>
      </c>
      <c r="B1180" s="195"/>
      <c r="C1180" s="196">
        <v>0</v>
      </c>
      <c r="D1180" s="196">
        <v>0</v>
      </c>
      <c r="E1180" s="196">
        <v>0</v>
      </c>
      <c r="F1180" s="197">
        <v>0</v>
      </c>
      <c r="G1180" s="197">
        <v>0</v>
      </c>
      <c r="H1180" s="198">
        <v>0</v>
      </c>
    </row>
    <row r="1181" spans="1:8" ht="18" hidden="1" customHeight="1" outlineLevel="1">
      <c r="A1181" s="4" t="s">
        <v>220</v>
      </c>
      <c r="B1181" s="195"/>
      <c r="C1181" s="196">
        <v>0</v>
      </c>
      <c r="D1181" s="196">
        <v>0</v>
      </c>
      <c r="E1181" s="196">
        <v>0</v>
      </c>
      <c r="F1181" s="197">
        <v>0</v>
      </c>
      <c r="G1181" s="197">
        <v>0</v>
      </c>
      <c r="H1181" s="198">
        <v>0</v>
      </c>
    </row>
    <row r="1182" spans="1:8" ht="18" hidden="1" customHeight="1" outlineLevel="1">
      <c r="A1182" s="4" t="s">
        <v>349</v>
      </c>
      <c r="B1182" s="195"/>
      <c r="C1182" s="196">
        <v>0</v>
      </c>
      <c r="D1182" s="196">
        <v>0</v>
      </c>
      <c r="E1182" s="196">
        <v>0</v>
      </c>
      <c r="F1182" s="197">
        <v>0</v>
      </c>
      <c r="G1182" s="197">
        <v>0</v>
      </c>
      <c r="H1182" s="198">
        <v>0</v>
      </c>
    </row>
    <row r="1183" spans="1:8" ht="18" hidden="1" customHeight="1" outlineLevel="1">
      <c r="A1183" s="4" t="s">
        <v>222</v>
      </c>
      <c r="B1183" s="195"/>
      <c r="C1183" s="196">
        <v>0</v>
      </c>
      <c r="D1183" s="196">
        <v>0</v>
      </c>
      <c r="E1183" s="196">
        <v>0</v>
      </c>
      <c r="F1183" s="197">
        <v>0</v>
      </c>
      <c r="G1183" s="197">
        <v>0</v>
      </c>
      <c r="H1183" s="198">
        <v>0</v>
      </c>
    </row>
    <row r="1184" spans="1:8" ht="18" hidden="1" customHeight="1" outlineLevel="1">
      <c r="A1184" s="4" t="s">
        <v>223</v>
      </c>
      <c r="B1184" s="195"/>
      <c r="C1184" s="196">
        <v>0</v>
      </c>
      <c r="D1184" s="196">
        <v>0</v>
      </c>
      <c r="E1184" s="196">
        <v>0</v>
      </c>
      <c r="F1184" s="197">
        <v>0</v>
      </c>
      <c r="G1184" s="197">
        <v>0</v>
      </c>
      <c r="H1184" s="198">
        <v>0</v>
      </c>
    </row>
    <row r="1185" spans="1:8" ht="18" hidden="1" customHeight="1" outlineLevel="1">
      <c r="A1185" s="4" t="s">
        <v>224</v>
      </c>
      <c r="B1185" s="195"/>
      <c r="C1185" s="196">
        <v>0</v>
      </c>
      <c r="D1185" s="196">
        <v>0</v>
      </c>
      <c r="E1185" s="196">
        <v>0</v>
      </c>
      <c r="F1185" s="197">
        <v>0</v>
      </c>
      <c r="G1185" s="197">
        <v>0</v>
      </c>
      <c r="H1185" s="198">
        <v>0</v>
      </c>
    </row>
    <row r="1186" spans="1:8" ht="18" hidden="1" customHeight="1" outlineLevel="1">
      <c r="A1186" s="4" t="s">
        <v>225</v>
      </c>
      <c r="B1186" s="195"/>
      <c r="C1186" s="196">
        <v>0</v>
      </c>
      <c r="D1186" s="196">
        <v>0</v>
      </c>
      <c r="E1186" s="196">
        <v>0</v>
      </c>
      <c r="F1186" s="197">
        <v>0</v>
      </c>
      <c r="G1186" s="197">
        <v>0</v>
      </c>
      <c r="H1186" s="198">
        <v>0</v>
      </c>
    </row>
    <row r="1187" spans="1:8" ht="18" customHeight="1" collapsed="1">
      <c r="A1187" s="4"/>
      <c r="B1187" s="195" t="s">
        <v>399</v>
      </c>
      <c r="C1187" s="199">
        <f t="shared" ref="C1187:H1187" si="48">SUM(C1164:C1186)</f>
        <v>2</v>
      </c>
      <c r="D1187" s="199">
        <f t="shared" si="48"/>
        <v>4</v>
      </c>
      <c r="E1187" s="199">
        <f t="shared" si="48"/>
        <v>0</v>
      </c>
      <c r="F1187" s="200">
        <f t="shared" si="48"/>
        <v>0</v>
      </c>
      <c r="G1187" s="200">
        <f t="shared" si="48"/>
        <v>71509.990000000005</v>
      </c>
      <c r="H1187" s="201">
        <f t="shared" si="48"/>
        <v>0</v>
      </c>
    </row>
    <row r="1188" spans="1:8" ht="18" hidden="1" customHeight="1" outlineLevel="1">
      <c r="A1188" s="4" t="s">
        <v>272</v>
      </c>
      <c r="B1188" s="195"/>
      <c r="C1188" s="196">
        <v>0</v>
      </c>
      <c r="D1188" s="196">
        <v>0</v>
      </c>
      <c r="E1188" s="196">
        <v>0</v>
      </c>
      <c r="F1188" s="197">
        <v>0</v>
      </c>
      <c r="G1188" s="197">
        <v>0</v>
      </c>
      <c r="H1188" s="198">
        <v>0</v>
      </c>
    </row>
    <row r="1189" spans="1:8" ht="18" hidden="1" customHeight="1" outlineLevel="1">
      <c r="A1189" s="4" t="s">
        <v>203</v>
      </c>
      <c r="B1189" s="195"/>
      <c r="C1189" s="196">
        <v>0</v>
      </c>
      <c r="D1189" s="196">
        <v>0</v>
      </c>
      <c r="E1189" s="196">
        <v>0</v>
      </c>
      <c r="F1189" s="197">
        <v>0</v>
      </c>
      <c r="G1189" s="197">
        <v>0</v>
      </c>
      <c r="H1189" s="198">
        <v>0</v>
      </c>
    </row>
    <row r="1190" spans="1:8" ht="18" hidden="1" customHeight="1" outlineLevel="1">
      <c r="A1190" s="4" t="s">
        <v>204</v>
      </c>
      <c r="B1190" s="195"/>
      <c r="C1190" s="196">
        <v>0</v>
      </c>
      <c r="D1190" s="196">
        <v>0</v>
      </c>
      <c r="E1190" s="196">
        <v>0</v>
      </c>
      <c r="F1190" s="197">
        <v>0</v>
      </c>
      <c r="G1190" s="197">
        <v>0</v>
      </c>
      <c r="H1190" s="198">
        <v>0</v>
      </c>
    </row>
    <row r="1191" spans="1:8" ht="18" hidden="1" customHeight="1" outlineLevel="1">
      <c r="A1191" s="4" t="s">
        <v>205</v>
      </c>
      <c r="B1191" s="195"/>
      <c r="C1191" s="196">
        <v>0</v>
      </c>
      <c r="D1191" s="196">
        <v>0</v>
      </c>
      <c r="E1191" s="196">
        <v>0</v>
      </c>
      <c r="F1191" s="197">
        <v>0</v>
      </c>
      <c r="G1191" s="197">
        <v>0</v>
      </c>
      <c r="H1191" s="198">
        <v>0</v>
      </c>
    </row>
    <row r="1192" spans="1:8" ht="18" hidden="1" customHeight="1" outlineLevel="1">
      <c r="A1192" s="4" t="s">
        <v>206</v>
      </c>
      <c r="B1192" s="195"/>
      <c r="C1192" s="196">
        <v>0</v>
      </c>
      <c r="D1192" s="196">
        <v>0</v>
      </c>
      <c r="E1192" s="196">
        <v>0</v>
      </c>
      <c r="F1192" s="197">
        <v>0</v>
      </c>
      <c r="G1192" s="197">
        <v>0</v>
      </c>
      <c r="H1192" s="198">
        <v>0</v>
      </c>
    </row>
    <row r="1193" spans="1:8" ht="18" hidden="1" customHeight="1" outlineLevel="1">
      <c r="A1193" s="4" t="s">
        <v>207</v>
      </c>
      <c r="B1193" s="195"/>
      <c r="C1193" s="196">
        <v>0</v>
      </c>
      <c r="D1193" s="196">
        <v>0</v>
      </c>
      <c r="E1193" s="196">
        <v>0</v>
      </c>
      <c r="F1193" s="197">
        <v>0</v>
      </c>
      <c r="G1193" s="197">
        <v>0</v>
      </c>
      <c r="H1193" s="198">
        <v>0</v>
      </c>
    </row>
    <row r="1194" spans="1:8" ht="18" hidden="1" customHeight="1" outlineLevel="1">
      <c r="A1194" s="4" t="s">
        <v>208</v>
      </c>
      <c r="B1194" s="195"/>
      <c r="C1194" s="196">
        <v>0</v>
      </c>
      <c r="D1194" s="196">
        <v>0</v>
      </c>
      <c r="E1194" s="196">
        <v>0</v>
      </c>
      <c r="F1194" s="197">
        <v>0</v>
      </c>
      <c r="G1194" s="197">
        <v>0</v>
      </c>
      <c r="H1194" s="198">
        <v>0</v>
      </c>
    </row>
    <row r="1195" spans="1:8" ht="18" hidden="1" customHeight="1" outlineLevel="1">
      <c r="A1195" s="4" t="s">
        <v>209</v>
      </c>
      <c r="B1195" s="195"/>
      <c r="C1195" s="196">
        <v>0</v>
      </c>
      <c r="D1195" s="196">
        <v>0</v>
      </c>
      <c r="E1195" s="196">
        <v>0</v>
      </c>
      <c r="F1195" s="197">
        <v>0</v>
      </c>
      <c r="G1195" s="197">
        <v>0</v>
      </c>
      <c r="H1195" s="198">
        <v>0</v>
      </c>
    </row>
    <row r="1196" spans="1:8" ht="18" hidden="1" customHeight="1" outlineLevel="1">
      <c r="A1196" s="4" t="s">
        <v>211</v>
      </c>
      <c r="B1196" s="195"/>
      <c r="C1196" s="196">
        <v>0</v>
      </c>
      <c r="D1196" s="196">
        <v>0</v>
      </c>
      <c r="E1196" s="196">
        <v>0</v>
      </c>
      <c r="F1196" s="197">
        <v>0</v>
      </c>
      <c r="G1196" s="197">
        <v>0</v>
      </c>
      <c r="H1196" s="198">
        <v>0</v>
      </c>
    </row>
    <row r="1197" spans="1:8" ht="18" hidden="1" customHeight="1" outlineLevel="1">
      <c r="A1197" s="4" t="s">
        <v>212</v>
      </c>
      <c r="B1197" s="195"/>
      <c r="C1197" s="196">
        <v>0</v>
      </c>
      <c r="D1197" s="196">
        <v>0</v>
      </c>
      <c r="E1197" s="196">
        <v>0</v>
      </c>
      <c r="F1197" s="197">
        <v>0</v>
      </c>
      <c r="G1197" s="197">
        <v>0</v>
      </c>
      <c r="H1197" s="198">
        <v>0</v>
      </c>
    </row>
    <row r="1198" spans="1:8" ht="18" hidden="1" customHeight="1" outlineLevel="1">
      <c r="A1198" s="4" t="s">
        <v>213</v>
      </c>
      <c r="B1198" s="195"/>
      <c r="C1198" s="196">
        <v>0</v>
      </c>
      <c r="D1198" s="196">
        <v>0</v>
      </c>
      <c r="E1198" s="196">
        <v>0</v>
      </c>
      <c r="F1198" s="197">
        <v>0</v>
      </c>
      <c r="G1198" s="197">
        <v>0</v>
      </c>
      <c r="H1198" s="198">
        <v>0</v>
      </c>
    </row>
    <row r="1199" spans="1:8" ht="18" hidden="1" customHeight="1" outlineLevel="1">
      <c r="A1199" s="4" t="s">
        <v>214</v>
      </c>
      <c r="B1199" s="195"/>
      <c r="C1199" s="196">
        <v>0</v>
      </c>
      <c r="D1199" s="196">
        <v>0</v>
      </c>
      <c r="E1199" s="196">
        <v>0</v>
      </c>
      <c r="F1199" s="197">
        <v>0</v>
      </c>
      <c r="G1199" s="197">
        <v>0</v>
      </c>
      <c r="H1199" s="198">
        <v>0</v>
      </c>
    </row>
    <row r="1200" spans="1:8" ht="18" hidden="1" customHeight="1" outlineLevel="1">
      <c r="A1200" s="4" t="s">
        <v>215</v>
      </c>
      <c r="B1200" s="195"/>
      <c r="C1200" s="196">
        <v>0</v>
      </c>
      <c r="D1200" s="196">
        <v>0</v>
      </c>
      <c r="E1200" s="196">
        <v>0</v>
      </c>
      <c r="F1200" s="197">
        <v>0</v>
      </c>
      <c r="G1200" s="197">
        <v>0</v>
      </c>
      <c r="H1200" s="198">
        <v>0</v>
      </c>
    </row>
    <row r="1201" spans="1:8" ht="18" hidden="1" customHeight="1" outlineLevel="1">
      <c r="A1201" s="4" t="s">
        <v>216</v>
      </c>
      <c r="B1201" s="195"/>
      <c r="C1201" s="196">
        <v>0</v>
      </c>
      <c r="D1201" s="196">
        <v>0</v>
      </c>
      <c r="E1201" s="196">
        <v>0</v>
      </c>
      <c r="F1201" s="197">
        <v>0</v>
      </c>
      <c r="G1201" s="197">
        <v>0</v>
      </c>
      <c r="H1201" s="198">
        <v>0</v>
      </c>
    </row>
    <row r="1202" spans="1:8" ht="18" hidden="1" customHeight="1" outlineLevel="1">
      <c r="A1202" s="4" t="s">
        <v>217</v>
      </c>
      <c r="B1202" s="195"/>
      <c r="C1202" s="196">
        <v>0</v>
      </c>
      <c r="D1202" s="196">
        <v>0</v>
      </c>
      <c r="E1202" s="196">
        <v>0</v>
      </c>
      <c r="F1202" s="197">
        <v>0</v>
      </c>
      <c r="G1202" s="197">
        <v>0</v>
      </c>
      <c r="H1202" s="198">
        <v>0</v>
      </c>
    </row>
    <row r="1203" spans="1:8" ht="18" hidden="1" customHeight="1" outlineLevel="1">
      <c r="A1203" s="4" t="s">
        <v>218</v>
      </c>
      <c r="B1203" s="195"/>
      <c r="C1203" s="196">
        <v>0</v>
      </c>
      <c r="D1203" s="196">
        <v>0</v>
      </c>
      <c r="E1203" s="196">
        <v>0</v>
      </c>
      <c r="F1203" s="197">
        <v>0</v>
      </c>
      <c r="G1203" s="197">
        <v>0</v>
      </c>
      <c r="H1203" s="198">
        <v>0</v>
      </c>
    </row>
    <row r="1204" spans="1:8" ht="18" hidden="1" customHeight="1" outlineLevel="1">
      <c r="A1204" s="4" t="s">
        <v>219</v>
      </c>
      <c r="B1204" s="195"/>
      <c r="C1204" s="196">
        <v>0</v>
      </c>
      <c r="D1204" s="196">
        <v>0</v>
      </c>
      <c r="E1204" s="196">
        <v>0</v>
      </c>
      <c r="F1204" s="197">
        <v>0</v>
      </c>
      <c r="G1204" s="197">
        <v>0</v>
      </c>
      <c r="H1204" s="198">
        <v>0</v>
      </c>
    </row>
    <row r="1205" spans="1:8" ht="18" hidden="1" customHeight="1" outlineLevel="1">
      <c r="A1205" s="4" t="s">
        <v>220</v>
      </c>
      <c r="B1205" s="195"/>
      <c r="C1205" s="196">
        <v>0</v>
      </c>
      <c r="D1205" s="196">
        <v>0</v>
      </c>
      <c r="E1205" s="196">
        <v>0</v>
      </c>
      <c r="F1205" s="197">
        <v>0</v>
      </c>
      <c r="G1205" s="197">
        <v>0</v>
      </c>
      <c r="H1205" s="198">
        <v>0</v>
      </c>
    </row>
    <row r="1206" spans="1:8" ht="18" hidden="1" customHeight="1" outlineLevel="1">
      <c r="A1206" s="4" t="s">
        <v>349</v>
      </c>
      <c r="B1206" s="195"/>
      <c r="C1206" s="196">
        <v>0</v>
      </c>
      <c r="D1206" s="196">
        <v>0</v>
      </c>
      <c r="E1206" s="196">
        <v>0</v>
      </c>
      <c r="F1206" s="197">
        <v>0</v>
      </c>
      <c r="G1206" s="197">
        <v>0</v>
      </c>
      <c r="H1206" s="198">
        <v>0</v>
      </c>
    </row>
    <row r="1207" spans="1:8" ht="18" hidden="1" customHeight="1" outlineLevel="1">
      <c r="A1207" s="4" t="s">
        <v>222</v>
      </c>
      <c r="B1207" s="195"/>
      <c r="C1207" s="196">
        <v>0</v>
      </c>
      <c r="D1207" s="196">
        <v>0</v>
      </c>
      <c r="E1207" s="196">
        <v>0</v>
      </c>
      <c r="F1207" s="197">
        <v>0</v>
      </c>
      <c r="G1207" s="197">
        <v>0</v>
      </c>
      <c r="H1207" s="198">
        <v>0</v>
      </c>
    </row>
    <row r="1208" spans="1:8" ht="18" hidden="1" customHeight="1" outlineLevel="1">
      <c r="A1208" s="4" t="s">
        <v>223</v>
      </c>
      <c r="B1208" s="195"/>
      <c r="C1208" s="196">
        <v>0</v>
      </c>
      <c r="D1208" s="196">
        <v>0</v>
      </c>
      <c r="E1208" s="196">
        <v>0</v>
      </c>
      <c r="F1208" s="197">
        <v>0</v>
      </c>
      <c r="G1208" s="197">
        <v>0</v>
      </c>
      <c r="H1208" s="198">
        <v>0</v>
      </c>
    </row>
    <row r="1209" spans="1:8" ht="18" hidden="1" customHeight="1" outlineLevel="1">
      <c r="A1209" s="4" t="s">
        <v>224</v>
      </c>
      <c r="B1209" s="195"/>
      <c r="C1209" s="196">
        <v>0</v>
      </c>
      <c r="D1209" s="196">
        <v>0</v>
      </c>
      <c r="E1209" s="196">
        <v>0</v>
      </c>
      <c r="F1209" s="197">
        <v>0</v>
      </c>
      <c r="G1209" s="197">
        <v>0</v>
      </c>
      <c r="H1209" s="198">
        <v>0</v>
      </c>
    </row>
    <row r="1210" spans="1:8" ht="18" hidden="1" customHeight="1" outlineLevel="1">
      <c r="A1210" s="4" t="s">
        <v>225</v>
      </c>
      <c r="B1210" s="195"/>
      <c r="C1210" s="196">
        <v>0</v>
      </c>
      <c r="D1210" s="196">
        <v>0</v>
      </c>
      <c r="E1210" s="196">
        <v>0</v>
      </c>
      <c r="F1210" s="197">
        <v>0</v>
      </c>
      <c r="G1210" s="197">
        <v>0</v>
      </c>
      <c r="H1210" s="198">
        <v>0</v>
      </c>
    </row>
    <row r="1211" spans="1:8" ht="18" customHeight="1" collapsed="1">
      <c r="A1211" s="4"/>
      <c r="B1211" s="195" t="s">
        <v>400</v>
      </c>
      <c r="C1211" s="199">
        <f t="shared" ref="C1211:H1211" si="49">SUM(C1188:C1210)</f>
        <v>0</v>
      </c>
      <c r="D1211" s="199">
        <f t="shared" si="49"/>
        <v>0</v>
      </c>
      <c r="E1211" s="199">
        <f t="shared" si="49"/>
        <v>0</v>
      </c>
      <c r="F1211" s="200">
        <f t="shared" si="49"/>
        <v>0</v>
      </c>
      <c r="G1211" s="200">
        <f t="shared" si="49"/>
        <v>0</v>
      </c>
      <c r="H1211" s="201">
        <f t="shared" si="49"/>
        <v>0</v>
      </c>
    </row>
    <row r="1212" spans="1:8" ht="18" hidden="1" customHeight="1" outlineLevel="1">
      <c r="A1212" s="4" t="s">
        <v>272</v>
      </c>
      <c r="B1212" s="195"/>
      <c r="C1212" s="199">
        <v>0</v>
      </c>
      <c r="D1212" s="199">
        <v>0</v>
      </c>
      <c r="E1212" s="199">
        <v>0</v>
      </c>
      <c r="F1212" s="200">
        <v>0</v>
      </c>
      <c r="G1212" s="200">
        <v>0</v>
      </c>
      <c r="H1212" s="201">
        <v>0</v>
      </c>
    </row>
    <row r="1213" spans="1:8" ht="18" hidden="1" customHeight="1" outlineLevel="1">
      <c r="A1213" s="4" t="s">
        <v>203</v>
      </c>
      <c r="B1213" s="195"/>
      <c r="C1213" s="199">
        <v>0</v>
      </c>
      <c r="D1213" s="199">
        <v>0</v>
      </c>
      <c r="E1213" s="199">
        <v>0</v>
      </c>
      <c r="F1213" s="200">
        <v>0</v>
      </c>
      <c r="G1213" s="200">
        <v>0</v>
      </c>
      <c r="H1213" s="201">
        <v>0</v>
      </c>
    </row>
    <row r="1214" spans="1:8" ht="18" hidden="1" customHeight="1" outlineLevel="1">
      <c r="A1214" s="4" t="s">
        <v>204</v>
      </c>
      <c r="B1214" s="195"/>
      <c r="C1214" s="199">
        <v>0</v>
      </c>
      <c r="D1214" s="199">
        <v>0</v>
      </c>
      <c r="E1214" s="199">
        <v>0</v>
      </c>
      <c r="F1214" s="200">
        <v>0</v>
      </c>
      <c r="G1214" s="200">
        <v>0</v>
      </c>
      <c r="H1214" s="201">
        <v>0</v>
      </c>
    </row>
    <row r="1215" spans="1:8" ht="18" hidden="1" customHeight="1" outlineLevel="1">
      <c r="A1215" s="4" t="s">
        <v>205</v>
      </c>
      <c r="B1215" s="195"/>
      <c r="C1215" s="199">
        <v>0</v>
      </c>
      <c r="D1215" s="199">
        <v>0</v>
      </c>
      <c r="E1215" s="199">
        <v>0</v>
      </c>
      <c r="F1215" s="200">
        <v>0</v>
      </c>
      <c r="G1215" s="200">
        <v>0</v>
      </c>
      <c r="H1215" s="201">
        <v>0</v>
      </c>
    </row>
    <row r="1216" spans="1:8" ht="18" hidden="1" customHeight="1" outlineLevel="1">
      <c r="A1216" s="4" t="s">
        <v>206</v>
      </c>
      <c r="B1216" s="195"/>
      <c r="C1216" s="199">
        <v>0</v>
      </c>
      <c r="D1216" s="199">
        <v>0</v>
      </c>
      <c r="E1216" s="199">
        <v>0</v>
      </c>
      <c r="F1216" s="200">
        <v>0</v>
      </c>
      <c r="G1216" s="200">
        <v>0</v>
      </c>
      <c r="H1216" s="201">
        <v>0</v>
      </c>
    </row>
    <row r="1217" spans="1:8" ht="18" hidden="1" customHeight="1" outlineLevel="1">
      <c r="A1217" s="4" t="s">
        <v>207</v>
      </c>
      <c r="B1217" s="195"/>
      <c r="C1217" s="199">
        <v>0</v>
      </c>
      <c r="D1217" s="199">
        <v>0</v>
      </c>
      <c r="E1217" s="199">
        <v>0</v>
      </c>
      <c r="F1217" s="200">
        <v>0</v>
      </c>
      <c r="G1217" s="200">
        <v>0</v>
      </c>
      <c r="H1217" s="201">
        <v>0</v>
      </c>
    </row>
    <row r="1218" spans="1:8" ht="18" hidden="1" customHeight="1" outlineLevel="1">
      <c r="A1218" s="4" t="s">
        <v>208</v>
      </c>
      <c r="B1218" s="195"/>
      <c r="C1218" s="199">
        <v>0</v>
      </c>
      <c r="D1218" s="199">
        <v>0</v>
      </c>
      <c r="E1218" s="199">
        <v>0</v>
      </c>
      <c r="F1218" s="200">
        <v>0</v>
      </c>
      <c r="G1218" s="200">
        <v>0</v>
      </c>
      <c r="H1218" s="201">
        <v>0</v>
      </c>
    </row>
    <row r="1219" spans="1:8" ht="18" hidden="1" customHeight="1" outlineLevel="1">
      <c r="A1219" s="4" t="s">
        <v>209</v>
      </c>
      <c r="B1219" s="195"/>
      <c r="C1219" s="199">
        <v>0</v>
      </c>
      <c r="D1219" s="199">
        <v>0</v>
      </c>
      <c r="E1219" s="199">
        <v>0</v>
      </c>
      <c r="F1219" s="200">
        <v>0</v>
      </c>
      <c r="G1219" s="200">
        <v>0</v>
      </c>
      <c r="H1219" s="201">
        <v>0</v>
      </c>
    </row>
    <row r="1220" spans="1:8" ht="18" hidden="1" customHeight="1" outlineLevel="1">
      <c r="A1220" s="4" t="s">
        <v>211</v>
      </c>
      <c r="B1220" s="195"/>
      <c r="C1220" s="199">
        <v>0</v>
      </c>
      <c r="D1220" s="199">
        <v>0</v>
      </c>
      <c r="E1220" s="199">
        <v>0</v>
      </c>
      <c r="F1220" s="200">
        <v>0</v>
      </c>
      <c r="G1220" s="200">
        <v>0</v>
      </c>
      <c r="H1220" s="201">
        <v>0</v>
      </c>
    </row>
    <row r="1221" spans="1:8" ht="18" hidden="1" customHeight="1" outlineLevel="1">
      <c r="A1221" s="4" t="s">
        <v>212</v>
      </c>
      <c r="B1221" s="195"/>
      <c r="C1221" s="199">
        <v>0</v>
      </c>
      <c r="D1221" s="199">
        <v>0</v>
      </c>
      <c r="E1221" s="199">
        <v>0</v>
      </c>
      <c r="F1221" s="200">
        <v>0</v>
      </c>
      <c r="G1221" s="200">
        <v>0</v>
      </c>
      <c r="H1221" s="201">
        <v>0</v>
      </c>
    </row>
    <row r="1222" spans="1:8" ht="18" hidden="1" customHeight="1" outlineLevel="1">
      <c r="A1222" s="4" t="s">
        <v>213</v>
      </c>
      <c r="B1222" s="195"/>
      <c r="C1222" s="199">
        <v>0</v>
      </c>
      <c r="D1222" s="199">
        <v>0</v>
      </c>
      <c r="E1222" s="199">
        <v>0</v>
      </c>
      <c r="F1222" s="200">
        <v>0</v>
      </c>
      <c r="G1222" s="200">
        <v>0</v>
      </c>
      <c r="H1222" s="201">
        <v>0</v>
      </c>
    </row>
    <row r="1223" spans="1:8" ht="18" hidden="1" customHeight="1" outlineLevel="1">
      <c r="A1223" s="4" t="s">
        <v>214</v>
      </c>
      <c r="B1223" s="195"/>
      <c r="C1223" s="199">
        <v>0</v>
      </c>
      <c r="D1223" s="199">
        <v>0</v>
      </c>
      <c r="E1223" s="199">
        <v>0</v>
      </c>
      <c r="F1223" s="200">
        <v>0</v>
      </c>
      <c r="G1223" s="200">
        <v>0</v>
      </c>
      <c r="H1223" s="201">
        <v>0</v>
      </c>
    </row>
    <row r="1224" spans="1:8" ht="18" hidden="1" customHeight="1" outlineLevel="1">
      <c r="A1224" s="4" t="s">
        <v>215</v>
      </c>
      <c r="B1224" s="195"/>
      <c r="C1224" s="199">
        <v>0</v>
      </c>
      <c r="D1224" s="199">
        <v>0</v>
      </c>
      <c r="E1224" s="199">
        <v>0</v>
      </c>
      <c r="F1224" s="200">
        <v>0</v>
      </c>
      <c r="G1224" s="200">
        <v>0</v>
      </c>
      <c r="H1224" s="201">
        <v>0</v>
      </c>
    </row>
    <row r="1225" spans="1:8" ht="18" hidden="1" customHeight="1" outlineLevel="1">
      <c r="A1225" s="4" t="s">
        <v>216</v>
      </c>
      <c r="B1225" s="195"/>
      <c r="C1225" s="199">
        <v>0</v>
      </c>
      <c r="D1225" s="199">
        <v>0</v>
      </c>
      <c r="E1225" s="199">
        <v>0</v>
      </c>
      <c r="F1225" s="200">
        <v>0</v>
      </c>
      <c r="G1225" s="200">
        <v>0</v>
      </c>
      <c r="H1225" s="201">
        <v>0</v>
      </c>
    </row>
    <row r="1226" spans="1:8" ht="18" hidden="1" customHeight="1" outlineLevel="1">
      <c r="A1226" s="4" t="s">
        <v>217</v>
      </c>
      <c r="B1226" s="195"/>
      <c r="C1226" s="199">
        <v>0</v>
      </c>
      <c r="D1226" s="199">
        <v>0</v>
      </c>
      <c r="E1226" s="199">
        <v>0</v>
      </c>
      <c r="F1226" s="200">
        <v>0</v>
      </c>
      <c r="G1226" s="200">
        <v>0</v>
      </c>
      <c r="H1226" s="201">
        <v>0</v>
      </c>
    </row>
    <row r="1227" spans="1:8" ht="18" hidden="1" customHeight="1" outlineLevel="1">
      <c r="A1227" s="4" t="s">
        <v>218</v>
      </c>
      <c r="B1227" s="195"/>
      <c r="C1227" s="199">
        <v>0</v>
      </c>
      <c r="D1227" s="199">
        <v>0</v>
      </c>
      <c r="E1227" s="199">
        <v>0</v>
      </c>
      <c r="F1227" s="200">
        <v>0</v>
      </c>
      <c r="G1227" s="200">
        <v>0</v>
      </c>
      <c r="H1227" s="201">
        <v>0</v>
      </c>
    </row>
    <row r="1228" spans="1:8" ht="18" hidden="1" customHeight="1" outlineLevel="1">
      <c r="A1228" s="4" t="s">
        <v>219</v>
      </c>
      <c r="B1228" s="195"/>
      <c r="C1228" s="199">
        <v>0</v>
      </c>
      <c r="D1228" s="199">
        <v>0</v>
      </c>
      <c r="E1228" s="199">
        <v>0</v>
      </c>
      <c r="F1228" s="200">
        <v>0</v>
      </c>
      <c r="G1228" s="200">
        <v>0</v>
      </c>
      <c r="H1228" s="201">
        <v>0</v>
      </c>
    </row>
    <row r="1229" spans="1:8" ht="18" hidden="1" customHeight="1" outlineLevel="1">
      <c r="A1229" s="4" t="s">
        <v>220</v>
      </c>
      <c r="B1229" s="195"/>
      <c r="C1229" s="199">
        <v>0</v>
      </c>
      <c r="D1229" s="199">
        <v>0</v>
      </c>
      <c r="E1229" s="199">
        <v>0</v>
      </c>
      <c r="F1229" s="200">
        <v>0</v>
      </c>
      <c r="G1229" s="200">
        <v>0</v>
      </c>
      <c r="H1229" s="201">
        <v>0</v>
      </c>
    </row>
    <row r="1230" spans="1:8" ht="18" hidden="1" customHeight="1" outlineLevel="1">
      <c r="A1230" s="4" t="s">
        <v>349</v>
      </c>
      <c r="B1230" s="195"/>
      <c r="C1230" s="199">
        <v>0</v>
      </c>
      <c r="D1230" s="199">
        <v>0</v>
      </c>
      <c r="E1230" s="199">
        <v>0</v>
      </c>
      <c r="F1230" s="200">
        <v>0</v>
      </c>
      <c r="G1230" s="200">
        <v>0</v>
      </c>
      <c r="H1230" s="201">
        <v>0</v>
      </c>
    </row>
    <row r="1231" spans="1:8" ht="18" hidden="1" customHeight="1" outlineLevel="1">
      <c r="A1231" s="4" t="s">
        <v>222</v>
      </c>
      <c r="B1231" s="195"/>
      <c r="C1231" s="199">
        <v>0</v>
      </c>
      <c r="D1231" s="199">
        <v>0</v>
      </c>
      <c r="E1231" s="199">
        <v>0</v>
      </c>
      <c r="F1231" s="200">
        <v>0</v>
      </c>
      <c r="G1231" s="200">
        <v>0</v>
      </c>
      <c r="H1231" s="201">
        <v>0</v>
      </c>
    </row>
    <row r="1232" spans="1:8" ht="18" hidden="1" customHeight="1" outlineLevel="1">
      <c r="A1232" s="4" t="s">
        <v>223</v>
      </c>
      <c r="B1232" s="195"/>
      <c r="C1232" s="199">
        <v>0</v>
      </c>
      <c r="D1232" s="199">
        <v>0</v>
      </c>
      <c r="E1232" s="199">
        <v>0</v>
      </c>
      <c r="F1232" s="200">
        <v>0</v>
      </c>
      <c r="G1232" s="200">
        <v>0</v>
      </c>
      <c r="H1232" s="201">
        <v>0</v>
      </c>
    </row>
    <row r="1233" spans="1:8" ht="18" hidden="1" customHeight="1" outlineLevel="1">
      <c r="A1233" s="4" t="s">
        <v>224</v>
      </c>
      <c r="B1233" s="195"/>
      <c r="C1233" s="199">
        <v>0</v>
      </c>
      <c r="D1233" s="199">
        <v>0</v>
      </c>
      <c r="E1233" s="199">
        <v>0</v>
      </c>
      <c r="F1233" s="200">
        <v>0</v>
      </c>
      <c r="G1233" s="200">
        <v>0</v>
      </c>
      <c r="H1233" s="201">
        <v>0</v>
      </c>
    </row>
    <row r="1234" spans="1:8" ht="18" hidden="1" customHeight="1" outlineLevel="1">
      <c r="A1234" s="4" t="s">
        <v>225</v>
      </c>
      <c r="B1234" s="195"/>
      <c r="C1234" s="199">
        <v>0</v>
      </c>
      <c r="D1234" s="199">
        <v>0</v>
      </c>
      <c r="E1234" s="199">
        <v>0</v>
      </c>
      <c r="F1234" s="200">
        <v>0</v>
      </c>
      <c r="G1234" s="200">
        <v>0</v>
      </c>
      <c r="H1234" s="201">
        <v>0</v>
      </c>
    </row>
    <row r="1235" spans="1:8" ht="18" customHeight="1" collapsed="1">
      <c r="A1235" s="4"/>
      <c r="B1235" s="195" t="s">
        <v>401</v>
      </c>
      <c r="C1235" s="199">
        <f t="shared" ref="C1235:H1235" si="50">SUM(C1212:C1234)</f>
        <v>0</v>
      </c>
      <c r="D1235" s="199">
        <f t="shared" si="50"/>
        <v>0</v>
      </c>
      <c r="E1235" s="199">
        <f t="shared" si="50"/>
        <v>0</v>
      </c>
      <c r="F1235" s="200">
        <f t="shared" si="50"/>
        <v>0</v>
      </c>
      <c r="G1235" s="200">
        <f t="shared" si="50"/>
        <v>0</v>
      </c>
      <c r="H1235" s="201">
        <f t="shared" si="50"/>
        <v>0</v>
      </c>
    </row>
    <row r="1236" spans="1:8" ht="18" hidden="1" customHeight="1" outlineLevel="1">
      <c r="A1236" s="4" t="s">
        <v>272</v>
      </c>
      <c r="B1236" s="195"/>
      <c r="C1236" s="196">
        <v>0</v>
      </c>
      <c r="D1236" s="196">
        <v>0</v>
      </c>
      <c r="E1236" s="196">
        <v>0</v>
      </c>
      <c r="F1236" s="197">
        <v>0</v>
      </c>
      <c r="G1236" s="197">
        <v>0</v>
      </c>
      <c r="H1236" s="198">
        <v>0</v>
      </c>
    </row>
    <row r="1237" spans="1:8" ht="18" hidden="1" customHeight="1" outlineLevel="1">
      <c r="A1237" s="4" t="s">
        <v>203</v>
      </c>
      <c r="B1237" s="195"/>
      <c r="C1237" s="196">
        <v>0</v>
      </c>
      <c r="D1237" s="196">
        <v>0</v>
      </c>
      <c r="E1237" s="196">
        <v>0</v>
      </c>
      <c r="F1237" s="197">
        <v>0</v>
      </c>
      <c r="G1237" s="197">
        <v>0</v>
      </c>
      <c r="H1237" s="198">
        <v>0</v>
      </c>
    </row>
    <row r="1238" spans="1:8" ht="18" hidden="1" customHeight="1" outlineLevel="1">
      <c r="A1238" s="4" t="s">
        <v>204</v>
      </c>
      <c r="B1238" s="195"/>
      <c r="C1238" s="196">
        <v>2</v>
      </c>
      <c r="D1238" s="196">
        <v>0</v>
      </c>
      <c r="E1238" s="196">
        <v>0</v>
      </c>
      <c r="F1238" s="197">
        <v>0</v>
      </c>
      <c r="G1238" s="197">
        <v>20000</v>
      </c>
      <c r="H1238" s="198">
        <v>0</v>
      </c>
    </row>
    <row r="1239" spans="1:8" ht="18" hidden="1" customHeight="1" outlineLevel="1">
      <c r="A1239" s="4" t="s">
        <v>205</v>
      </c>
      <c r="B1239" s="195"/>
      <c r="C1239" s="196">
        <v>0</v>
      </c>
      <c r="D1239" s="196">
        <v>0</v>
      </c>
      <c r="E1239" s="196">
        <v>0</v>
      </c>
      <c r="F1239" s="197">
        <v>0</v>
      </c>
      <c r="G1239" s="197">
        <v>0</v>
      </c>
      <c r="H1239" s="198">
        <v>0</v>
      </c>
    </row>
    <row r="1240" spans="1:8" ht="18" hidden="1" customHeight="1" outlineLevel="1">
      <c r="A1240" s="4" t="s">
        <v>206</v>
      </c>
      <c r="B1240" s="195"/>
      <c r="C1240" s="196">
        <v>0</v>
      </c>
      <c r="D1240" s="196">
        <v>0</v>
      </c>
      <c r="E1240" s="196">
        <v>0</v>
      </c>
      <c r="F1240" s="197">
        <v>0</v>
      </c>
      <c r="G1240" s="197">
        <v>0</v>
      </c>
      <c r="H1240" s="198">
        <v>0</v>
      </c>
    </row>
    <row r="1241" spans="1:8" ht="18" hidden="1" customHeight="1" outlineLevel="1">
      <c r="A1241" s="4" t="s">
        <v>207</v>
      </c>
      <c r="B1241" s="195"/>
      <c r="C1241" s="196">
        <v>0</v>
      </c>
      <c r="D1241" s="196">
        <v>0</v>
      </c>
      <c r="E1241" s="196">
        <v>0</v>
      </c>
      <c r="F1241" s="197">
        <v>0</v>
      </c>
      <c r="G1241" s="197">
        <v>0</v>
      </c>
      <c r="H1241" s="198">
        <v>0</v>
      </c>
    </row>
    <row r="1242" spans="1:8" ht="18" hidden="1" customHeight="1" outlineLevel="1">
      <c r="A1242" s="4" t="s">
        <v>208</v>
      </c>
      <c r="B1242" s="195"/>
      <c r="C1242" s="196">
        <v>1</v>
      </c>
      <c r="D1242" s="196">
        <v>0</v>
      </c>
      <c r="E1242" s="196">
        <v>0</v>
      </c>
      <c r="F1242" s="197">
        <v>0</v>
      </c>
      <c r="G1242" s="197">
        <v>0</v>
      </c>
      <c r="H1242" s="198">
        <v>0</v>
      </c>
    </row>
    <row r="1243" spans="1:8" ht="18" hidden="1" customHeight="1" outlineLevel="1">
      <c r="A1243" s="4" t="s">
        <v>209</v>
      </c>
      <c r="B1243" s="195"/>
      <c r="C1243" s="196">
        <v>0</v>
      </c>
      <c r="D1243" s="196">
        <v>0</v>
      </c>
      <c r="E1243" s="196">
        <v>0</v>
      </c>
      <c r="F1243" s="197">
        <v>0</v>
      </c>
      <c r="G1243" s="197">
        <v>0</v>
      </c>
      <c r="H1243" s="198">
        <v>0</v>
      </c>
    </row>
    <row r="1244" spans="1:8" ht="18" hidden="1" customHeight="1" outlineLevel="1">
      <c r="A1244" s="4" t="s">
        <v>211</v>
      </c>
      <c r="B1244" s="195"/>
      <c r="C1244" s="196">
        <v>1</v>
      </c>
      <c r="D1244" s="196">
        <v>1</v>
      </c>
      <c r="E1244" s="196">
        <v>0</v>
      </c>
      <c r="F1244" s="197">
        <v>0</v>
      </c>
      <c r="G1244" s="197">
        <v>1389</v>
      </c>
      <c r="H1244" s="198">
        <v>0</v>
      </c>
    </row>
    <row r="1245" spans="1:8" ht="18" hidden="1" customHeight="1" outlineLevel="1">
      <c r="A1245" s="4" t="s">
        <v>212</v>
      </c>
      <c r="B1245" s="195"/>
      <c r="C1245" s="196">
        <v>0</v>
      </c>
      <c r="D1245" s="196">
        <v>1</v>
      </c>
      <c r="E1245" s="196">
        <v>0</v>
      </c>
      <c r="F1245" s="197">
        <v>-8000</v>
      </c>
      <c r="G1245" s="197">
        <v>0</v>
      </c>
      <c r="H1245" s="198">
        <v>0</v>
      </c>
    </row>
    <row r="1246" spans="1:8" ht="18" hidden="1" customHeight="1" outlineLevel="1">
      <c r="A1246" s="4" t="s">
        <v>213</v>
      </c>
      <c r="B1246" s="195"/>
      <c r="C1246" s="196">
        <v>1</v>
      </c>
      <c r="D1246" s="196">
        <v>2</v>
      </c>
      <c r="E1246" s="196">
        <v>0</v>
      </c>
      <c r="F1246" s="197">
        <v>21416</v>
      </c>
      <c r="G1246" s="197">
        <v>29105</v>
      </c>
      <c r="H1246" s="198">
        <v>0</v>
      </c>
    </row>
    <row r="1247" spans="1:8" ht="18" hidden="1" customHeight="1" outlineLevel="1">
      <c r="A1247" s="4" t="s">
        <v>214</v>
      </c>
      <c r="B1247" s="195"/>
      <c r="C1247" s="196">
        <v>0</v>
      </c>
      <c r="D1247" s="196">
        <v>0</v>
      </c>
      <c r="E1247" s="196">
        <v>0</v>
      </c>
      <c r="F1247" s="197">
        <v>0</v>
      </c>
      <c r="G1247" s="197">
        <v>0</v>
      </c>
      <c r="H1247" s="198">
        <v>0</v>
      </c>
    </row>
    <row r="1248" spans="1:8" ht="18" hidden="1" customHeight="1" outlineLevel="1">
      <c r="A1248" s="4" t="s">
        <v>215</v>
      </c>
      <c r="B1248" s="195"/>
      <c r="C1248" s="196">
        <v>0</v>
      </c>
      <c r="D1248" s="196">
        <v>0</v>
      </c>
      <c r="E1248" s="196">
        <v>0</v>
      </c>
      <c r="F1248" s="197">
        <v>0</v>
      </c>
      <c r="G1248" s="197">
        <v>0</v>
      </c>
      <c r="H1248" s="198">
        <v>0</v>
      </c>
    </row>
    <row r="1249" spans="1:8" ht="18" hidden="1" customHeight="1" outlineLevel="1">
      <c r="A1249" s="4" t="s">
        <v>216</v>
      </c>
      <c r="B1249" s="195"/>
      <c r="C1249" s="196">
        <v>0</v>
      </c>
      <c r="D1249" s="196">
        <v>0</v>
      </c>
      <c r="E1249" s="196">
        <v>0</v>
      </c>
      <c r="F1249" s="197">
        <v>0</v>
      </c>
      <c r="G1249" s="197">
        <v>0</v>
      </c>
      <c r="H1249" s="198">
        <v>0</v>
      </c>
    </row>
    <row r="1250" spans="1:8" ht="18" hidden="1" customHeight="1" outlineLevel="1">
      <c r="A1250" s="4" t="s">
        <v>217</v>
      </c>
      <c r="B1250" s="195"/>
      <c r="C1250" s="196">
        <v>0</v>
      </c>
      <c r="D1250" s="196">
        <v>0</v>
      </c>
      <c r="E1250" s="196">
        <v>0</v>
      </c>
      <c r="F1250" s="197">
        <v>0</v>
      </c>
      <c r="G1250" s="197">
        <v>0</v>
      </c>
      <c r="H1250" s="198">
        <v>0</v>
      </c>
    </row>
    <row r="1251" spans="1:8" ht="18" hidden="1" customHeight="1" outlineLevel="1">
      <c r="A1251" s="4" t="s">
        <v>218</v>
      </c>
      <c r="B1251" s="195"/>
      <c r="C1251" s="196">
        <v>0</v>
      </c>
      <c r="D1251" s="196">
        <v>0</v>
      </c>
      <c r="E1251" s="196">
        <v>0</v>
      </c>
      <c r="F1251" s="197">
        <v>0</v>
      </c>
      <c r="G1251" s="197">
        <v>0</v>
      </c>
      <c r="H1251" s="198">
        <v>0</v>
      </c>
    </row>
    <row r="1252" spans="1:8" ht="18" hidden="1" customHeight="1" outlineLevel="1">
      <c r="A1252" s="4" t="s">
        <v>219</v>
      </c>
      <c r="B1252" s="195"/>
      <c r="C1252" s="196">
        <v>0</v>
      </c>
      <c r="D1252" s="196">
        <v>0</v>
      </c>
      <c r="E1252" s="196">
        <v>0</v>
      </c>
      <c r="F1252" s="197">
        <v>0</v>
      </c>
      <c r="G1252" s="197">
        <v>0</v>
      </c>
      <c r="H1252" s="198">
        <v>0</v>
      </c>
    </row>
    <row r="1253" spans="1:8" ht="18" hidden="1" customHeight="1" outlineLevel="1">
      <c r="A1253" s="4" t="s">
        <v>220</v>
      </c>
      <c r="B1253" s="195"/>
      <c r="C1253" s="196">
        <v>0</v>
      </c>
      <c r="D1253" s="196">
        <v>0</v>
      </c>
      <c r="E1253" s="196">
        <v>0</v>
      </c>
      <c r="F1253" s="197">
        <v>0</v>
      </c>
      <c r="G1253" s="197">
        <v>0</v>
      </c>
      <c r="H1253" s="198">
        <v>0</v>
      </c>
    </row>
    <row r="1254" spans="1:8" ht="18" hidden="1" customHeight="1" outlineLevel="1">
      <c r="A1254" s="4" t="s">
        <v>349</v>
      </c>
      <c r="B1254" s="195"/>
      <c r="C1254" s="196">
        <v>0</v>
      </c>
      <c r="D1254" s="196">
        <v>0</v>
      </c>
      <c r="E1254" s="196">
        <v>0</v>
      </c>
      <c r="F1254" s="197">
        <v>0</v>
      </c>
      <c r="G1254" s="197">
        <v>0</v>
      </c>
      <c r="H1254" s="198">
        <v>0</v>
      </c>
    </row>
    <row r="1255" spans="1:8" ht="18" hidden="1" customHeight="1" outlineLevel="1">
      <c r="A1255" s="4" t="s">
        <v>222</v>
      </c>
      <c r="B1255" s="195"/>
      <c r="C1255" s="196">
        <v>5</v>
      </c>
      <c r="D1255" s="196">
        <v>3</v>
      </c>
      <c r="E1255" s="196">
        <v>0</v>
      </c>
      <c r="F1255" s="197">
        <v>743821</v>
      </c>
      <c r="G1255" s="197">
        <v>142329</v>
      </c>
      <c r="H1255" s="198">
        <v>0</v>
      </c>
    </row>
    <row r="1256" spans="1:8" ht="18" hidden="1" customHeight="1" outlineLevel="1">
      <c r="A1256" s="4" t="s">
        <v>223</v>
      </c>
      <c r="B1256" s="195"/>
      <c r="C1256" s="196">
        <v>34</v>
      </c>
      <c r="D1256" s="196">
        <v>3</v>
      </c>
      <c r="E1256" s="196">
        <v>28</v>
      </c>
      <c r="F1256" s="197">
        <v>7842</v>
      </c>
      <c r="G1256" s="197">
        <v>15761</v>
      </c>
      <c r="H1256" s="198">
        <v>0</v>
      </c>
    </row>
    <row r="1257" spans="1:8" ht="18" hidden="1" customHeight="1" outlineLevel="1">
      <c r="A1257" s="4" t="s">
        <v>224</v>
      </c>
      <c r="B1257" s="195"/>
      <c r="C1257" s="196">
        <v>0</v>
      </c>
      <c r="D1257" s="196">
        <v>0</v>
      </c>
      <c r="E1257" s="196">
        <v>0</v>
      </c>
      <c r="F1257" s="197">
        <v>0</v>
      </c>
      <c r="G1257" s="197">
        <v>0</v>
      </c>
      <c r="H1257" s="198">
        <v>0</v>
      </c>
    </row>
    <row r="1258" spans="1:8" ht="18" hidden="1" customHeight="1" outlineLevel="1">
      <c r="A1258" s="4" t="s">
        <v>225</v>
      </c>
      <c r="B1258" s="195"/>
      <c r="C1258" s="196">
        <v>0</v>
      </c>
      <c r="D1258" s="196">
        <v>0</v>
      </c>
      <c r="E1258" s="196">
        <v>0</v>
      </c>
      <c r="F1258" s="197">
        <v>0</v>
      </c>
      <c r="G1258" s="197">
        <v>0</v>
      </c>
      <c r="H1258" s="198">
        <v>0</v>
      </c>
    </row>
    <row r="1259" spans="1:8" ht="18" customHeight="1" collapsed="1">
      <c r="A1259" s="4"/>
      <c r="B1259" s="195" t="s">
        <v>402</v>
      </c>
      <c r="C1259" s="199">
        <f t="shared" ref="C1259:H1259" si="51">SUM(C1236:C1258)</f>
        <v>44</v>
      </c>
      <c r="D1259" s="199">
        <f t="shared" si="51"/>
        <v>10</v>
      </c>
      <c r="E1259" s="199">
        <f t="shared" si="51"/>
        <v>28</v>
      </c>
      <c r="F1259" s="200">
        <f t="shared" si="51"/>
        <v>765079</v>
      </c>
      <c r="G1259" s="200">
        <f t="shared" si="51"/>
        <v>208584</v>
      </c>
      <c r="H1259" s="201">
        <f t="shared" si="51"/>
        <v>0</v>
      </c>
    </row>
    <row r="1260" spans="1:8" ht="18" hidden="1" customHeight="1" outlineLevel="1">
      <c r="A1260" s="4" t="s">
        <v>272</v>
      </c>
      <c r="B1260" s="195"/>
      <c r="C1260" s="196">
        <v>0</v>
      </c>
      <c r="D1260" s="196">
        <v>0</v>
      </c>
      <c r="E1260" s="196">
        <v>0</v>
      </c>
      <c r="F1260" s="197">
        <v>0</v>
      </c>
      <c r="G1260" s="197">
        <v>0</v>
      </c>
      <c r="H1260" s="198">
        <v>0</v>
      </c>
    </row>
    <row r="1261" spans="1:8" ht="18" hidden="1" customHeight="1" outlineLevel="1">
      <c r="A1261" s="4" t="s">
        <v>203</v>
      </c>
      <c r="B1261" s="195"/>
      <c r="C1261" s="196">
        <v>1</v>
      </c>
      <c r="D1261" s="196">
        <v>2</v>
      </c>
      <c r="E1261" s="196">
        <v>0</v>
      </c>
      <c r="F1261" s="197">
        <v>5000</v>
      </c>
      <c r="G1261" s="197">
        <v>41497.5</v>
      </c>
      <c r="H1261" s="198">
        <v>0</v>
      </c>
    </row>
    <row r="1262" spans="1:8" ht="18" hidden="1" customHeight="1" outlineLevel="1">
      <c r="A1262" s="4" t="s">
        <v>204</v>
      </c>
      <c r="B1262" s="195"/>
      <c r="C1262" s="196">
        <v>4</v>
      </c>
      <c r="D1262" s="196">
        <v>0</v>
      </c>
      <c r="E1262" s="196">
        <v>0</v>
      </c>
      <c r="F1262" s="197">
        <v>0</v>
      </c>
      <c r="G1262" s="197">
        <v>7706.15</v>
      </c>
      <c r="H1262" s="198">
        <v>0</v>
      </c>
    </row>
    <row r="1263" spans="1:8" ht="18" hidden="1" customHeight="1" outlineLevel="1">
      <c r="A1263" s="4" t="s">
        <v>205</v>
      </c>
      <c r="B1263" s="195"/>
      <c r="C1263" s="196">
        <v>0</v>
      </c>
      <c r="D1263" s="196">
        <v>0</v>
      </c>
      <c r="E1263" s="196">
        <v>0</v>
      </c>
      <c r="F1263" s="197">
        <v>0</v>
      </c>
      <c r="G1263" s="197">
        <v>0</v>
      </c>
      <c r="H1263" s="198">
        <v>0</v>
      </c>
    </row>
    <row r="1264" spans="1:8" ht="18" hidden="1" customHeight="1" outlineLevel="1">
      <c r="A1264" s="4" t="s">
        <v>206</v>
      </c>
      <c r="B1264" s="195"/>
      <c r="C1264" s="196">
        <v>0</v>
      </c>
      <c r="D1264" s="196">
        <v>0</v>
      </c>
      <c r="E1264" s="196">
        <v>0</v>
      </c>
      <c r="F1264" s="197">
        <v>0</v>
      </c>
      <c r="G1264" s="197">
        <v>0</v>
      </c>
      <c r="H1264" s="198">
        <v>0</v>
      </c>
    </row>
    <row r="1265" spans="1:8" ht="18" hidden="1" customHeight="1" outlineLevel="1">
      <c r="A1265" s="4" t="s">
        <v>207</v>
      </c>
      <c r="B1265" s="195"/>
      <c r="C1265" s="196">
        <v>0</v>
      </c>
      <c r="D1265" s="196">
        <v>0</v>
      </c>
      <c r="E1265" s="196">
        <v>0</v>
      </c>
      <c r="F1265" s="197">
        <v>0</v>
      </c>
      <c r="G1265" s="197">
        <v>0</v>
      </c>
      <c r="H1265" s="198">
        <v>0</v>
      </c>
    </row>
    <row r="1266" spans="1:8" ht="18" hidden="1" customHeight="1" outlineLevel="1">
      <c r="A1266" s="4" t="s">
        <v>208</v>
      </c>
      <c r="B1266" s="195"/>
      <c r="C1266" s="196">
        <v>0</v>
      </c>
      <c r="D1266" s="196">
        <v>0</v>
      </c>
      <c r="E1266" s="196">
        <v>0</v>
      </c>
      <c r="F1266" s="197">
        <v>0</v>
      </c>
      <c r="G1266" s="197">
        <v>0</v>
      </c>
      <c r="H1266" s="198">
        <v>0</v>
      </c>
    </row>
    <row r="1267" spans="1:8" ht="18" hidden="1" customHeight="1" outlineLevel="1">
      <c r="A1267" s="4" t="s">
        <v>209</v>
      </c>
      <c r="B1267" s="195"/>
      <c r="C1267" s="196">
        <v>0</v>
      </c>
      <c r="D1267" s="196">
        <v>1</v>
      </c>
      <c r="E1267" s="196">
        <v>0</v>
      </c>
      <c r="F1267" s="197">
        <v>30000</v>
      </c>
      <c r="G1267" s="197">
        <v>0</v>
      </c>
      <c r="H1267" s="198">
        <v>0</v>
      </c>
    </row>
    <row r="1268" spans="1:8" ht="18" hidden="1" customHeight="1" outlineLevel="1">
      <c r="A1268" s="4" t="s">
        <v>211</v>
      </c>
      <c r="B1268" s="195"/>
      <c r="C1268" s="196">
        <v>3</v>
      </c>
      <c r="D1268" s="196">
        <v>2</v>
      </c>
      <c r="E1268" s="196">
        <v>0</v>
      </c>
      <c r="F1268" s="197">
        <v>0</v>
      </c>
      <c r="G1268" s="197">
        <v>3385</v>
      </c>
      <c r="H1268" s="198">
        <v>0</v>
      </c>
    </row>
    <row r="1269" spans="1:8" ht="18" hidden="1" customHeight="1" outlineLevel="1">
      <c r="A1269" s="4" t="s">
        <v>212</v>
      </c>
      <c r="B1269" s="195"/>
      <c r="C1269" s="196">
        <v>0</v>
      </c>
      <c r="D1269" s="196">
        <v>0</v>
      </c>
      <c r="E1269" s="196">
        <v>0</v>
      </c>
      <c r="F1269" s="197">
        <v>0</v>
      </c>
      <c r="G1269" s="197">
        <v>0</v>
      </c>
      <c r="H1269" s="198">
        <v>0</v>
      </c>
    </row>
    <row r="1270" spans="1:8" ht="18" hidden="1" customHeight="1" outlineLevel="1">
      <c r="A1270" s="4" t="s">
        <v>213</v>
      </c>
      <c r="B1270" s="195"/>
      <c r="C1270" s="196">
        <v>0</v>
      </c>
      <c r="D1270" s="196">
        <v>0</v>
      </c>
      <c r="E1270" s="196">
        <v>0</v>
      </c>
      <c r="F1270" s="197">
        <v>0</v>
      </c>
      <c r="G1270" s="197">
        <v>0</v>
      </c>
      <c r="H1270" s="198">
        <v>0</v>
      </c>
    </row>
    <row r="1271" spans="1:8" ht="18" hidden="1" customHeight="1" outlineLevel="1">
      <c r="A1271" s="4" t="s">
        <v>214</v>
      </c>
      <c r="B1271" s="195"/>
      <c r="C1271" s="196">
        <v>0</v>
      </c>
      <c r="D1271" s="196">
        <v>0</v>
      </c>
      <c r="E1271" s="196">
        <v>0</v>
      </c>
      <c r="F1271" s="197">
        <v>0</v>
      </c>
      <c r="G1271" s="197">
        <v>0</v>
      </c>
      <c r="H1271" s="198">
        <v>0</v>
      </c>
    </row>
    <row r="1272" spans="1:8" ht="18" hidden="1" customHeight="1" outlineLevel="1">
      <c r="A1272" s="4" t="s">
        <v>215</v>
      </c>
      <c r="B1272" s="195"/>
      <c r="C1272" s="196">
        <v>0</v>
      </c>
      <c r="D1272" s="196">
        <v>0</v>
      </c>
      <c r="E1272" s="196">
        <v>0</v>
      </c>
      <c r="F1272" s="197">
        <v>0</v>
      </c>
      <c r="G1272" s="197">
        <v>0</v>
      </c>
      <c r="H1272" s="198">
        <v>0</v>
      </c>
    </row>
    <row r="1273" spans="1:8" ht="18" hidden="1" customHeight="1" outlineLevel="1">
      <c r="A1273" s="4" t="s">
        <v>216</v>
      </c>
      <c r="B1273" s="195"/>
      <c r="C1273" s="196">
        <v>0</v>
      </c>
      <c r="D1273" s="196">
        <v>1</v>
      </c>
      <c r="E1273" s="196">
        <v>0</v>
      </c>
      <c r="F1273" s="197">
        <v>0</v>
      </c>
      <c r="G1273" s="197">
        <v>5000</v>
      </c>
      <c r="H1273" s="198">
        <v>0</v>
      </c>
    </row>
    <row r="1274" spans="1:8" ht="18" hidden="1" customHeight="1" outlineLevel="1">
      <c r="A1274" s="4" t="s">
        <v>217</v>
      </c>
      <c r="B1274" s="195"/>
      <c r="C1274" s="196">
        <v>0</v>
      </c>
      <c r="D1274" s="196">
        <v>0</v>
      </c>
      <c r="E1274" s="196">
        <v>0</v>
      </c>
      <c r="F1274" s="197">
        <v>0</v>
      </c>
      <c r="G1274" s="197">
        <v>0</v>
      </c>
      <c r="H1274" s="198">
        <v>0</v>
      </c>
    </row>
    <row r="1275" spans="1:8" ht="18" hidden="1" customHeight="1" outlineLevel="1">
      <c r="A1275" s="4" t="s">
        <v>218</v>
      </c>
      <c r="B1275" s="195"/>
      <c r="C1275" s="196">
        <v>0</v>
      </c>
      <c r="D1275" s="196">
        <v>0</v>
      </c>
      <c r="E1275" s="196">
        <v>0</v>
      </c>
      <c r="F1275" s="197">
        <v>0</v>
      </c>
      <c r="G1275" s="197">
        <v>0</v>
      </c>
      <c r="H1275" s="198">
        <v>0</v>
      </c>
    </row>
    <row r="1276" spans="1:8" ht="18" hidden="1" customHeight="1" outlineLevel="1">
      <c r="A1276" s="4" t="s">
        <v>219</v>
      </c>
      <c r="B1276" s="195"/>
      <c r="C1276" s="196">
        <v>0</v>
      </c>
      <c r="D1276" s="196">
        <v>0</v>
      </c>
      <c r="E1276" s="196">
        <v>0</v>
      </c>
      <c r="F1276" s="197">
        <v>0</v>
      </c>
      <c r="G1276" s="197">
        <v>0</v>
      </c>
      <c r="H1276" s="198">
        <v>0</v>
      </c>
    </row>
    <row r="1277" spans="1:8" ht="18" hidden="1" customHeight="1" outlineLevel="1">
      <c r="A1277" s="4" t="s">
        <v>220</v>
      </c>
      <c r="B1277" s="195"/>
      <c r="C1277" s="196">
        <v>0</v>
      </c>
      <c r="D1277" s="196">
        <v>0</v>
      </c>
      <c r="E1277" s="196">
        <v>0</v>
      </c>
      <c r="F1277" s="197">
        <v>0</v>
      </c>
      <c r="G1277" s="197">
        <v>0</v>
      </c>
      <c r="H1277" s="198">
        <v>0</v>
      </c>
    </row>
    <row r="1278" spans="1:8" ht="18" hidden="1" customHeight="1" outlineLevel="1">
      <c r="A1278" s="4" t="s">
        <v>349</v>
      </c>
      <c r="B1278" s="195"/>
      <c r="C1278" s="196">
        <v>0</v>
      </c>
      <c r="D1278" s="196">
        <v>0</v>
      </c>
      <c r="E1278" s="196">
        <v>0</v>
      </c>
      <c r="F1278" s="197">
        <v>0</v>
      </c>
      <c r="G1278" s="197">
        <v>0</v>
      </c>
      <c r="H1278" s="198">
        <v>0</v>
      </c>
    </row>
    <row r="1279" spans="1:8" ht="18" hidden="1" customHeight="1" outlineLevel="1">
      <c r="A1279" s="4" t="s">
        <v>222</v>
      </c>
      <c r="B1279" s="195"/>
      <c r="C1279" s="196">
        <v>0</v>
      </c>
      <c r="D1279" s="196">
        <v>0</v>
      </c>
      <c r="E1279" s="196">
        <v>0</v>
      </c>
      <c r="F1279" s="197">
        <v>0</v>
      </c>
      <c r="G1279" s="197">
        <v>0</v>
      </c>
      <c r="H1279" s="198">
        <v>0</v>
      </c>
    </row>
    <row r="1280" spans="1:8" ht="18" hidden="1" customHeight="1" outlineLevel="1">
      <c r="A1280" s="4" t="s">
        <v>223</v>
      </c>
      <c r="B1280" s="195"/>
      <c r="C1280" s="196">
        <v>0</v>
      </c>
      <c r="D1280" s="196">
        <v>1</v>
      </c>
      <c r="E1280" s="196">
        <v>0</v>
      </c>
      <c r="F1280" s="197">
        <v>32000</v>
      </c>
      <c r="G1280" s="197">
        <v>0</v>
      </c>
      <c r="H1280" s="198">
        <v>0</v>
      </c>
    </row>
    <row r="1281" spans="1:8" ht="18" hidden="1" customHeight="1" outlineLevel="1">
      <c r="A1281" s="4" t="s">
        <v>224</v>
      </c>
      <c r="B1281" s="195"/>
      <c r="C1281" s="196">
        <v>0</v>
      </c>
      <c r="D1281" s="196">
        <v>0</v>
      </c>
      <c r="E1281" s="196">
        <v>0</v>
      </c>
      <c r="F1281" s="197">
        <v>0</v>
      </c>
      <c r="G1281" s="197">
        <v>0</v>
      </c>
      <c r="H1281" s="198">
        <v>0</v>
      </c>
    </row>
    <row r="1282" spans="1:8" ht="18" hidden="1" customHeight="1" outlineLevel="1">
      <c r="A1282" s="4" t="s">
        <v>225</v>
      </c>
      <c r="B1282" s="195"/>
      <c r="C1282" s="196">
        <v>0</v>
      </c>
      <c r="D1282" s="196">
        <v>0</v>
      </c>
      <c r="E1282" s="196">
        <v>0</v>
      </c>
      <c r="F1282" s="197">
        <v>0</v>
      </c>
      <c r="G1282" s="197">
        <v>0</v>
      </c>
      <c r="H1282" s="198">
        <v>0</v>
      </c>
    </row>
    <row r="1283" spans="1:8" ht="18" customHeight="1" collapsed="1">
      <c r="A1283" s="4"/>
      <c r="B1283" s="195" t="s">
        <v>403</v>
      </c>
      <c r="C1283" s="199">
        <f t="shared" ref="C1283:H1283" si="52">SUM(C1260:C1282)</f>
        <v>8</v>
      </c>
      <c r="D1283" s="199">
        <f t="shared" si="52"/>
        <v>7</v>
      </c>
      <c r="E1283" s="199">
        <f t="shared" si="52"/>
        <v>0</v>
      </c>
      <c r="F1283" s="200">
        <f t="shared" si="52"/>
        <v>67000</v>
      </c>
      <c r="G1283" s="200">
        <f t="shared" si="52"/>
        <v>57588.65</v>
      </c>
      <c r="H1283" s="201">
        <f t="shared" si="52"/>
        <v>0</v>
      </c>
    </row>
    <row r="1284" spans="1:8" ht="18" hidden="1" customHeight="1" outlineLevel="1">
      <c r="A1284" s="4" t="s">
        <v>272</v>
      </c>
      <c r="B1284" s="195"/>
      <c r="C1284" s="199">
        <v>0</v>
      </c>
      <c r="D1284" s="199">
        <v>0</v>
      </c>
      <c r="E1284" s="199">
        <v>0</v>
      </c>
      <c r="F1284" s="200">
        <v>0</v>
      </c>
      <c r="G1284" s="200">
        <v>0</v>
      </c>
      <c r="H1284" s="201">
        <v>0</v>
      </c>
    </row>
    <row r="1285" spans="1:8" ht="18" hidden="1" customHeight="1" outlineLevel="1">
      <c r="A1285" s="4" t="s">
        <v>203</v>
      </c>
      <c r="B1285" s="195"/>
      <c r="C1285" s="199">
        <v>0</v>
      </c>
      <c r="D1285" s="199">
        <v>0</v>
      </c>
      <c r="E1285" s="199">
        <v>0</v>
      </c>
      <c r="F1285" s="200">
        <v>0</v>
      </c>
      <c r="G1285" s="200">
        <v>0</v>
      </c>
      <c r="H1285" s="201">
        <v>0</v>
      </c>
    </row>
    <row r="1286" spans="1:8" ht="18" hidden="1" customHeight="1" outlineLevel="1">
      <c r="A1286" s="4" t="s">
        <v>204</v>
      </c>
      <c r="B1286" s="195"/>
      <c r="C1286" s="199">
        <v>0</v>
      </c>
      <c r="D1286" s="199">
        <v>0</v>
      </c>
      <c r="E1286" s="199">
        <v>0</v>
      </c>
      <c r="F1286" s="200">
        <v>0</v>
      </c>
      <c r="G1286" s="200">
        <v>0</v>
      </c>
      <c r="H1286" s="201">
        <v>0</v>
      </c>
    </row>
    <row r="1287" spans="1:8" ht="18" hidden="1" customHeight="1" outlineLevel="1">
      <c r="A1287" s="4" t="s">
        <v>205</v>
      </c>
      <c r="B1287" s="195"/>
      <c r="C1287" s="199">
        <v>0</v>
      </c>
      <c r="D1287" s="199">
        <v>0</v>
      </c>
      <c r="E1287" s="199">
        <v>0</v>
      </c>
      <c r="F1287" s="200">
        <v>0</v>
      </c>
      <c r="G1287" s="200">
        <v>0</v>
      </c>
      <c r="H1287" s="201">
        <v>0</v>
      </c>
    </row>
    <row r="1288" spans="1:8" ht="18" hidden="1" customHeight="1" outlineLevel="1">
      <c r="A1288" s="4" t="s">
        <v>206</v>
      </c>
      <c r="B1288" s="195"/>
      <c r="C1288" s="199">
        <v>0</v>
      </c>
      <c r="D1288" s="199">
        <v>0</v>
      </c>
      <c r="E1288" s="199">
        <v>0</v>
      </c>
      <c r="F1288" s="200">
        <v>0</v>
      </c>
      <c r="G1288" s="200">
        <v>0</v>
      </c>
      <c r="H1288" s="201">
        <v>0</v>
      </c>
    </row>
    <row r="1289" spans="1:8" ht="18" hidden="1" customHeight="1" outlineLevel="1">
      <c r="A1289" s="4" t="s">
        <v>207</v>
      </c>
      <c r="B1289" s="195"/>
      <c r="C1289" s="199">
        <v>0</v>
      </c>
      <c r="D1289" s="199">
        <v>0</v>
      </c>
      <c r="E1289" s="199">
        <v>0</v>
      </c>
      <c r="F1289" s="200">
        <v>0</v>
      </c>
      <c r="G1289" s="200">
        <v>0</v>
      </c>
      <c r="H1289" s="201">
        <v>0</v>
      </c>
    </row>
    <row r="1290" spans="1:8" ht="18" hidden="1" customHeight="1" outlineLevel="1">
      <c r="A1290" s="4" t="s">
        <v>208</v>
      </c>
      <c r="B1290" s="195"/>
      <c r="C1290" s="199">
        <v>0</v>
      </c>
      <c r="D1290" s="199">
        <v>0</v>
      </c>
      <c r="E1290" s="199">
        <v>0</v>
      </c>
      <c r="F1290" s="200">
        <v>0</v>
      </c>
      <c r="G1290" s="200">
        <v>0</v>
      </c>
      <c r="H1290" s="201">
        <v>0</v>
      </c>
    </row>
    <row r="1291" spans="1:8" ht="18" hidden="1" customHeight="1" outlineLevel="1">
      <c r="A1291" s="4" t="s">
        <v>209</v>
      </c>
      <c r="B1291" s="195"/>
      <c r="C1291" s="199">
        <v>0</v>
      </c>
      <c r="D1291" s="199">
        <v>0</v>
      </c>
      <c r="E1291" s="199">
        <v>0</v>
      </c>
      <c r="F1291" s="200">
        <v>0</v>
      </c>
      <c r="G1291" s="200">
        <v>0</v>
      </c>
      <c r="H1291" s="201">
        <v>0</v>
      </c>
    </row>
    <row r="1292" spans="1:8" ht="18" hidden="1" customHeight="1" outlineLevel="1">
      <c r="A1292" s="4" t="s">
        <v>211</v>
      </c>
      <c r="B1292" s="195"/>
      <c r="C1292" s="199">
        <v>0</v>
      </c>
      <c r="D1292" s="199">
        <v>0</v>
      </c>
      <c r="E1292" s="199">
        <v>0</v>
      </c>
      <c r="F1292" s="200">
        <v>0</v>
      </c>
      <c r="G1292" s="200">
        <v>0</v>
      </c>
      <c r="H1292" s="201">
        <v>0</v>
      </c>
    </row>
    <row r="1293" spans="1:8" ht="18" hidden="1" customHeight="1" outlineLevel="1">
      <c r="A1293" s="4" t="s">
        <v>212</v>
      </c>
      <c r="B1293" s="195"/>
      <c r="C1293" s="199">
        <v>0</v>
      </c>
      <c r="D1293" s="199">
        <v>0</v>
      </c>
      <c r="E1293" s="199">
        <v>0</v>
      </c>
      <c r="F1293" s="200">
        <v>0</v>
      </c>
      <c r="G1293" s="200">
        <v>0</v>
      </c>
      <c r="H1293" s="201">
        <v>0</v>
      </c>
    </row>
    <row r="1294" spans="1:8" ht="18" hidden="1" customHeight="1" outlineLevel="1">
      <c r="A1294" s="4" t="s">
        <v>213</v>
      </c>
      <c r="B1294" s="195"/>
      <c r="C1294" s="199">
        <v>0</v>
      </c>
      <c r="D1294" s="199">
        <v>0</v>
      </c>
      <c r="E1294" s="199">
        <v>0</v>
      </c>
      <c r="F1294" s="200">
        <v>0</v>
      </c>
      <c r="G1294" s="200">
        <v>0</v>
      </c>
      <c r="H1294" s="201">
        <v>0</v>
      </c>
    </row>
    <row r="1295" spans="1:8" ht="18" hidden="1" customHeight="1" outlineLevel="1">
      <c r="A1295" s="4" t="s">
        <v>214</v>
      </c>
      <c r="B1295" s="195"/>
      <c r="C1295" s="199">
        <v>0</v>
      </c>
      <c r="D1295" s="199">
        <v>0</v>
      </c>
      <c r="E1295" s="199">
        <v>0</v>
      </c>
      <c r="F1295" s="200">
        <v>0</v>
      </c>
      <c r="G1295" s="200">
        <v>0</v>
      </c>
      <c r="H1295" s="201">
        <v>0</v>
      </c>
    </row>
    <row r="1296" spans="1:8" ht="18" hidden="1" customHeight="1" outlineLevel="1">
      <c r="A1296" s="4" t="s">
        <v>215</v>
      </c>
      <c r="B1296" s="195"/>
      <c r="C1296" s="199">
        <v>0</v>
      </c>
      <c r="D1296" s="199">
        <v>0</v>
      </c>
      <c r="E1296" s="199">
        <v>0</v>
      </c>
      <c r="F1296" s="200">
        <v>0</v>
      </c>
      <c r="G1296" s="200">
        <v>0</v>
      </c>
      <c r="H1296" s="201">
        <v>0</v>
      </c>
    </row>
    <row r="1297" spans="1:8" ht="18" hidden="1" customHeight="1" outlineLevel="1">
      <c r="A1297" s="4" t="s">
        <v>216</v>
      </c>
      <c r="B1297" s="195"/>
      <c r="C1297" s="199">
        <v>0</v>
      </c>
      <c r="D1297" s="199">
        <v>0</v>
      </c>
      <c r="E1297" s="199">
        <v>0</v>
      </c>
      <c r="F1297" s="200">
        <v>0</v>
      </c>
      <c r="G1297" s="200">
        <v>0</v>
      </c>
      <c r="H1297" s="201">
        <v>0</v>
      </c>
    </row>
    <row r="1298" spans="1:8" ht="18" hidden="1" customHeight="1" outlineLevel="1">
      <c r="A1298" s="4" t="s">
        <v>217</v>
      </c>
      <c r="B1298" s="195"/>
      <c r="C1298" s="199">
        <v>0</v>
      </c>
      <c r="D1298" s="199">
        <v>0</v>
      </c>
      <c r="E1298" s="199">
        <v>0</v>
      </c>
      <c r="F1298" s="200">
        <v>0</v>
      </c>
      <c r="G1298" s="200">
        <v>0</v>
      </c>
      <c r="H1298" s="201">
        <v>0</v>
      </c>
    </row>
    <row r="1299" spans="1:8" ht="18" hidden="1" customHeight="1" outlineLevel="1">
      <c r="A1299" s="4" t="s">
        <v>218</v>
      </c>
      <c r="B1299" s="195"/>
      <c r="C1299" s="199">
        <v>0</v>
      </c>
      <c r="D1299" s="199">
        <v>0</v>
      </c>
      <c r="E1299" s="199">
        <v>0</v>
      </c>
      <c r="F1299" s="200">
        <v>0</v>
      </c>
      <c r="G1299" s="200">
        <v>0</v>
      </c>
      <c r="H1299" s="201">
        <v>0</v>
      </c>
    </row>
    <row r="1300" spans="1:8" ht="18" hidden="1" customHeight="1" outlineLevel="1">
      <c r="A1300" s="4" t="s">
        <v>219</v>
      </c>
      <c r="B1300" s="195"/>
      <c r="C1300" s="199">
        <v>0</v>
      </c>
      <c r="D1300" s="199">
        <v>0</v>
      </c>
      <c r="E1300" s="199">
        <v>0</v>
      </c>
      <c r="F1300" s="200">
        <v>0</v>
      </c>
      <c r="G1300" s="200">
        <v>0</v>
      </c>
      <c r="H1300" s="201">
        <v>0</v>
      </c>
    </row>
    <row r="1301" spans="1:8" ht="18" hidden="1" customHeight="1" outlineLevel="1">
      <c r="A1301" s="4" t="s">
        <v>220</v>
      </c>
      <c r="B1301" s="195"/>
      <c r="C1301" s="199">
        <v>0</v>
      </c>
      <c r="D1301" s="199">
        <v>0</v>
      </c>
      <c r="E1301" s="199">
        <v>0</v>
      </c>
      <c r="F1301" s="200">
        <v>0</v>
      </c>
      <c r="G1301" s="200">
        <v>0</v>
      </c>
      <c r="H1301" s="201">
        <v>0</v>
      </c>
    </row>
    <row r="1302" spans="1:8" ht="18" hidden="1" customHeight="1" outlineLevel="1">
      <c r="A1302" s="4" t="s">
        <v>349</v>
      </c>
      <c r="B1302" s="195"/>
      <c r="C1302" s="199">
        <v>0</v>
      </c>
      <c r="D1302" s="199">
        <v>0</v>
      </c>
      <c r="E1302" s="199">
        <v>0</v>
      </c>
      <c r="F1302" s="200">
        <v>0</v>
      </c>
      <c r="G1302" s="200">
        <v>0</v>
      </c>
      <c r="H1302" s="201">
        <v>0</v>
      </c>
    </row>
    <row r="1303" spans="1:8" ht="18" hidden="1" customHeight="1" outlineLevel="1">
      <c r="A1303" s="4" t="s">
        <v>222</v>
      </c>
      <c r="B1303" s="195"/>
      <c r="C1303" s="199">
        <v>0</v>
      </c>
      <c r="D1303" s="199">
        <v>0</v>
      </c>
      <c r="E1303" s="199">
        <v>0</v>
      </c>
      <c r="F1303" s="200">
        <v>0</v>
      </c>
      <c r="G1303" s="200">
        <v>0</v>
      </c>
      <c r="H1303" s="201">
        <v>0</v>
      </c>
    </row>
    <row r="1304" spans="1:8" ht="18" hidden="1" customHeight="1" outlineLevel="1">
      <c r="A1304" s="4" t="s">
        <v>223</v>
      </c>
      <c r="B1304" s="195"/>
      <c r="C1304" s="199">
        <v>0</v>
      </c>
      <c r="D1304" s="199">
        <v>0</v>
      </c>
      <c r="E1304" s="199">
        <v>0</v>
      </c>
      <c r="F1304" s="200">
        <v>0</v>
      </c>
      <c r="G1304" s="200">
        <v>0</v>
      </c>
      <c r="H1304" s="201">
        <v>0</v>
      </c>
    </row>
    <row r="1305" spans="1:8" ht="18" hidden="1" customHeight="1" outlineLevel="1">
      <c r="A1305" s="4" t="s">
        <v>224</v>
      </c>
      <c r="B1305" s="195"/>
      <c r="C1305" s="199">
        <v>0</v>
      </c>
      <c r="D1305" s="199">
        <v>0</v>
      </c>
      <c r="E1305" s="199">
        <v>0</v>
      </c>
      <c r="F1305" s="200">
        <v>0</v>
      </c>
      <c r="G1305" s="200">
        <v>0</v>
      </c>
      <c r="H1305" s="201">
        <v>0</v>
      </c>
    </row>
    <row r="1306" spans="1:8" ht="18" hidden="1" customHeight="1" outlineLevel="1">
      <c r="A1306" s="4" t="s">
        <v>225</v>
      </c>
      <c r="B1306" s="195"/>
      <c r="C1306" s="196">
        <v>0</v>
      </c>
      <c r="D1306" s="196">
        <v>0</v>
      </c>
      <c r="E1306" s="196">
        <v>0</v>
      </c>
      <c r="F1306" s="197">
        <v>0</v>
      </c>
      <c r="G1306" s="197">
        <v>0</v>
      </c>
      <c r="H1306" s="198">
        <v>0</v>
      </c>
    </row>
    <row r="1307" spans="1:8" ht="18" customHeight="1" collapsed="1">
      <c r="A1307" s="4"/>
      <c r="B1307" s="195" t="s">
        <v>404</v>
      </c>
      <c r="C1307" s="199">
        <f t="shared" ref="C1307:H1307" si="53">SUM(C1284:C1306)</f>
        <v>0</v>
      </c>
      <c r="D1307" s="199">
        <f t="shared" si="53"/>
        <v>0</v>
      </c>
      <c r="E1307" s="199">
        <f t="shared" si="53"/>
        <v>0</v>
      </c>
      <c r="F1307" s="200">
        <f t="shared" si="53"/>
        <v>0</v>
      </c>
      <c r="G1307" s="200">
        <f t="shared" si="53"/>
        <v>0</v>
      </c>
      <c r="H1307" s="201">
        <f t="shared" si="53"/>
        <v>0</v>
      </c>
    </row>
    <row r="1308" spans="1:8" ht="18" hidden="1" customHeight="1" outlineLevel="1">
      <c r="A1308" s="4" t="s">
        <v>272</v>
      </c>
      <c r="B1308" s="195"/>
      <c r="C1308" s="196">
        <v>0</v>
      </c>
      <c r="D1308" s="196">
        <v>0</v>
      </c>
      <c r="E1308" s="196">
        <v>0</v>
      </c>
      <c r="F1308" s="197">
        <v>0</v>
      </c>
      <c r="G1308" s="197">
        <v>0</v>
      </c>
      <c r="H1308" s="198">
        <v>0</v>
      </c>
    </row>
    <row r="1309" spans="1:8" ht="18" hidden="1" customHeight="1" outlineLevel="1">
      <c r="A1309" s="4" t="s">
        <v>203</v>
      </c>
      <c r="B1309" s="195"/>
      <c r="C1309" s="196">
        <v>0</v>
      </c>
      <c r="D1309" s="196">
        <v>0</v>
      </c>
      <c r="E1309" s="196">
        <v>0</v>
      </c>
      <c r="F1309" s="197">
        <v>0</v>
      </c>
      <c r="G1309" s="197">
        <v>0</v>
      </c>
      <c r="H1309" s="198">
        <v>0</v>
      </c>
    </row>
    <row r="1310" spans="1:8" ht="18" hidden="1" customHeight="1" outlineLevel="1">
      <c r="A1310" s="4" t="s">
        <v>204</v>
      </c>
      <c r="B1310" s="195"/>
      <c r="C1310" s="196">
        <v>0</v>
      </c>
      <c r="D1310" s="196">
        <v>0</v>
      </c>
      <c r="E1310" s="196">
        <v>0</v>
      </c>
      <c r="F1310" s="197">
        <v>0</v>
      </c>
      <c r="G1310" s="197">
        <v>0</v>
      </c>
      <c r="H1310" s="198">
        <v>0</v>
      </c>
    </row>
    <row r="1311" spans="1:8" ht="18" hidden="1" customHeight="1" outlineLevel="1">
      <c r="A1311" s="4" t="s">
        <v>205</v>
      </c>
      <c r="B1311" s="195"/>
      <c r="C1311" s="196">
        <v>0</v>
      </c>
      <c r="D1311" s="196">
        <v>0</v>
      </c>
      <c r="E1311" s="196">
        <v>0</v>
      </c>
      <c r="F1311" s="197">
        <v>0</v>
      </c>
      <c r="G1311" s="197">
        <v>0</v>
      </c>
      <c r="H1311" s="198">
        <v>0</v>
      </c>
    </row>
    <row r="1312" spans="1:8" ht="18" hidden="1" customHeight="1" outlineLevel="1">
      <c r="A1312" s="4" t="s">
        <v>206</v>
      </c>
      <c r="B1312" s="195"/>
      <c r="C1312" s="196">
        <v>0</v>
      </c>
      <c r="D1312" s="196">
        <v>0</v>
      </c>
      <c r="E1312" s="196">
        <v>0</v>
      </c>
      <c r="F1312" s="197">
        <v>0</v>
      </c>
      <c r="G1312" s="197">
        <v>0</v>
      </c>
      <c r="H1312" s="198">
        <v>0</v>
      </c>
    </row>
    <row r="1313" spans="1:8" ht="18" hidden="1" customHeight="1" outlineLevel="1">
      <c r="A1313" s="4" t="s">
        <v>207</v>
      </c>
      <c r="B1313" s="195"/>
      <c r="C1313" s="196">
        <v>0</v>
      </c>
      <c r="D1313" s="196">
        <v>0</v>
      </c>
      <c r="E1313" s="196">
        <v>0</v>
      </c>
      <c r="F1313" s="197">
        <v>0</v>
      </c>
      <c r="G1313" s="197">
        <v>0</v>
      </c>
      <c r="H1313" s="198">
        <v>0</v>
      </c>
    </row>
    <row r="1314" spans="1:8" ht="18" hidden="1" customHeight="1" outlineLevel="1">
      <c r="A1314" s="4" t="s">
        <v>208</v>
      </c>
      <c r="B1314" s="195"/>
      <c r="C1314" s="196">
        <v>0</v>
      </c>
      <c r="D1314" s="196">
        <v>1</v>
      </c>
      <c r="E1314" s="196">
        <v>0</v>
      </c>
      <c r="F1314" s="197">
        <v>0</v>
      </c>
      <c r="G1314" s="197">
        <v>-7188.95</v>
      </c>
      <c r="H1314" s="198">
        <v>0</v>
      </c>
    </row>
    <row r="1315" spans="1:8" ht="18" hidden="1" customHeight="1" outlineLevel="1">
      <c r="A1315" s="4" t="s">
        <v>209</v>
      </c>
      <c r="B1315" s="195"/>
      <c r="C1315" s="196">
        <v>1</v>
      </c>
      <c r="D1315" s="196">
        <v>0</v>
      </c>
      <c r="E1315" s="196">
        <v>0</v>
      </c>
      <c r="F1315" s="197">
        <v>0</v>
      </c>
      <c r="G1315" s="197">
        <v>0</v>
      </c>
      <c r="H1315" s="198">
        <v>0</v>
      </c>
    </row>
    <row r="1316" spans="1:8" ht="18" hidden="1" customHeight="1" outlineLevel="1">
      <c r="A1316" s="4" t="s">
        <v>211</v>
      </c>
      <c r="B1316" s="195"/>
      <c r="C1316" s="196">
        <v>0</v>
      </c>
      <c r="D1316" s="196">
        <v>0</v>
      </c>
      <c r="E1316" s="196">
        <v>0</v>
      </c>
      <c r="F1316" s="197">
        <v>0</v>
      </c>
      <c r="G1316" s="197">
        <v>0</v>
      </c>
      <c r="H1316" s="198">
        <v>0</v>
      </c>
    </row>
    <row r="1317" spans="1:8" ht="18" hidden="1" customHeight="1" outlineLevel="1">
      <c r="A1317" s="4" t="s">
        <v>212</v>
      </c>
      <c r="B1317" s="195"/>
      <c r="C1317" s="196">
        <v>0</v>
      </c>
      <c r="D1317" s="196">
        <v>0</v>
      </c>
      <c r="E1317" s="196">
        <v>0</v>
      </c>
      <c r="F1317" s="197">
        <v>0</v>
      </c>
      <c r="G1317" s="197">
        <v>0</v>
      </c>
      <c r="H1317" s="198">
        <v>0</v>
      </c>
    </row>
    <row r="1318" spans="1:8" ht="18" hidden="1" customHeight="1" outlineLevel="1">
      <c r="A1318" s="4" t="s">
        <v>213</v>
      </c>
      <c r="B1318" s="195"/>
      <c r="C1318" s="196">
        <v>0</v>
      </c>
      <c r="D1318" s="196">
        <v>0</v>
      </c>
      <c r="E1318" s="196">
        <v>0</v>
      </c>
      <c r="F1318" s="197">
        <v>0</v>
      </c>
      <c r="G1318" s="197">
        <v>0</v>
      </c>
      <c r="H1318" s="198">
        <v>0</v>
      </c>
    </row>
    <row r="1319" spans="1:8" ht="18" hidden="1" customHeight="1" outlineLevel="1">
      <c r="A1319" s="4" t="s">
        <v>214</v>
      </c>
      <c r="B1319" s="195"/>
      <c r="C1319" s="196">
        <v>0</v>
      </c>
      <c r="D1319" s="196">
        <v>0</v>
      </c>
      <c r="E1319" s="196">
        <v>0</v>
      </c>
      <c r="F1319" s="197">
        <v>0</v>
      </c>
      <c r="G1319" s="197">
        <v>0</v>
      </c>
      <c r="H1319" s="198">
        <v>0</v>
      </c>
    </row>
    <row r="1320" spans="1:8" ht="18" hidden="1" customHeight="1" outlineLevel="1">
      <c r="A1320" s="4" t="s">
        <v>215</v>
      </c>
      <c r="B1320" s="195"/>
      <c r="C1320" s="196">
        <v>0</v>
      </c>
      <c r="D1320" s="196">
        <v>0</v>
      </c>
      <c r="E1320" s="196">
        <v>0</v>
      </c>
      <c r="F1320" s="197">
        <v>0</v>
      </c>
      <c r="G1320" s="197">
        <v>0</v>
      </c>
      <c r="H1320" s="198">
        <v>0</v>
      </c>
    </row>
    <row r="1321" spans="1:8" ht="18" hidden="1" customHeight="1" outlineLevel="1">
      <c r="A1321" s="4" t="s">
        <v>216</v>
      </c>
      <c r="B1321" s="195"/>
      <c r="C1321" s="196">
        <v>0</v>
      </c>
      <c r="D1321" s="196">
        <v>0</v>
      </c>
      <c r="E1321" s="196">
        <v>0</v>
      </c>
      <c r="F1321" s="197">
        <v>0</v>
      </c>
      <c r="G1321" s="197">
        <v>0</v>
      </c>
      <c r="H1321" s="198">
        <v>0</v>
      </c>
    </row>
    <row r="1322" spans="1:8" ht="18" hidden="1" customHeight="1" outlineLevel="1">
      <c r="A1322" s="4" t="s">
        <v>217</v>
      </c>
      <c r="B1322" s="195"/>
      <c r="C1322" s="196">
        <v>0</v>
      </c>
      <c r="D1322" s="196">
        <v>0</v>
      </c>
      <c r="E1322" s="196">
        <v>0</v>
      </c>
      <c r="F1322" s="197">
        <v>0</v>
      </c>
      <c r="G1322" s="197">
        <v>0</v>
      </c>
      <c r="H1322" s="198">
        <v>0</v>
      </c>
    </row>
    <row r="1323" spans="1:8" ht="18" hidden="1" customHeight="1" outlineLevel="1">
      <c r="A1323" s="4" t="s">
        <v>218</v>
      </c>
      <c r="B1323" s="195"/>
      <c r="C1323" s="196">
        <v>0</v>
      </c>
      <c r="D1323" s="196">
        <v>0</v>
      </c>
      <c r="E1323" s="196">
        <v>0</v>
      </c>
      <c r="F1323" s="197">
        <v>0</v>
      </c>
      <c r="G1323" s="197">
        <v>0</v>
      </c>
      <c r="H1323" s="198">
        <v>0</v>
      </c>
    </row>
    <row r="1324" spans="1:8" ht="18" hidden="1" customHeight="1" outlineLevel="1">
      <c r="A1324" s="4" t="s">
        <v>219</v>
      </c>
      <c r="B1324" s="195"/>
      <c r="C1324" s="196">
        <v>0</v>
      </c>
      <c r="D1324" s="196">
        <v>0</v>
      </c>
      <c r="E1324" s="196">
        <v>0</v>
      </c>
      <c r="F1324" s="197">
        <v>0</v>
      </c>
      <c r="G1324" s="197">
        <v>0</v>
      </c>
      <c r="H1324" s="198">
        <v>0</v>
      </c>
    </row>
    <row r="1325" spans="1:8" ht="18" hidden="1" customHeight="1" outlineLevel="1">
      <c r="A1325" s="4" t="s">
        <v>220</v>
      </c>
      <c r="B1325" s="195"/>
      <c r="C1325" s="196">
        <v>0</v>
      </c>
      <c r="D1325" s="196">
        <v>0</v>
      </c>
      <c r="E1325" s="196">
        <v>0</v>
      </c>
      <c r="F1325" s="197">
        <v>0</v>
      </c>
      <c r="G1325" s="197">
        <v>0</v>
      </c>
      <c r="H1325" s="198">
        <v>0</v>
      </c>
    </row>
    <row r="1326" spans="1:8" ht="18" hidden="1" customHeight="1" outlineLevel="1">
      <c r="A1326" s="4" t="s">
        <v>349</v>
      </c>
      <c r="B1326" s="195"/>
      <c r="C1326" s="196">
        <v>0</v>
      </c>
      <c r="D1326" s="196">
        <v>0</v>
      </c>
      <c r="E1326" s="196">
        <v>0</v>
      </c>
      <c r="F1326" s="197">
        <v>0</v>
      </c>
      <c r="G1326" s="197">
        <v>0</v>
      </c>
      <c r="H1326" s="198">
        <v>0</v>
      </c>
    </row>
    <row r="1327" spans="1:8" ht="18" hidden="1" customHeight="1" outlineLevel="1">
      <c r="A1327" s="4" t="s">
        <v>222</v>
      </c>
      <c r="B1327" s="195"/>
      <c r="C1327" s="196">
        <v>0</v>
      </c>
      <c r="D1327" s="196">
        <v>0</v>
      </c>
      <c r="E1327" s="196">
        <v>0</v>
      </c>
      <c r="F1327" s="197">
        <v>0</v>
      </c>
      <c r="G1327" s="197">
        <v>0</v>
      </c>
      <c r="H1327" s="198">
        <v>0</v>
      </c>
    </row>
    <row r="1328" spans="1:8" ht="18" hidden="1" customHeight="1" outlineLevel="1">
      <c r="A1328" s="4" t="s">
        <v>223</v>
      </c>
      <c r="B1328" s="195"/>
      <c r="C1328" s="196">
        <v>0</v>
      </c>
      <c r="D1328" s="196">
        <v>0</v>
      </c>
      <c r="E1328" s="196">
        <v>0</v>
      </c>
      <c r="F1328" s="197">
        <v>0</v>
      </c>
      <c r="G1328" s="197">
        <v>0</v>
      </c>
      <c r="H1328" s="198">
        <v>0</v>
      </c>
    </row>
    <row r="1329" spans="1:8" ht="18" hidden="1" customHeight="1" outlineLevel="1">
      <c r="A1329" s="4" t="s">
        <v>224</v>
      </c>
      <c r="B1329" s="195"/>
      <c r="C1329" s="196">
        <v>0</v>
      </c>
      <c r="D1329" s="196">
        <v>0</v>
      </c>
      <c r="E1329" s="196">
        <v>0</v>
      </c>
      <c r="F1329" s="197">
        <v>0</v>
      </c>
      <c r="G1329" s="197">
        <v>0</v>
      </c>
      <c r="H1329" s="198">
        <v>0</v>
      </c>
    </row>
    <row r="1330" spans="1:8" ht="18" hidden="1" customHeight="1" outlineLevel="1">
      <c r="A1330" s="4" t="s">
        <v>225</v>
      </c>
      <c r="B1330" s="195"/>
      <c r="C1330" s="196">
        <v>0</v>
      </c>
      <c r="D1330" s="196">
        <v>0</v>
      </c>
      <c r="E1330" s="196">
        <v>0</v>
      </c>
      <c r="F1330" s="197">
        <v>0</v>
      </c>
      <c r="G1330" s="197">
        <v>0</v>
      </c>
      <c r="H1330" s="198">
        <v>0</v>
      </c>
    </row>
    <row r="1331" spans="1:8" ht="18" customHeight="1" collapsed="1">
      <c r="A1331" s="4"/>
      <c r="B1331" s="195" t="s">
        <v>405</v>
      </c>
      <c r="C1331" s="199">
        <f t="shared" ref="C1331:H1331" si="54">SUM(C1308:C1330)</f>
        <v>1</v>
      </c>
      <c r="D1331" s="199">
        <f t="shared" si="54"/>
        <v>1</v>
      </c>
      <c r="E1331" s="199">
        <f t="shared" si="54"/>
        <v>0</v>
      </c>
      <c r="F1331" s="200">
        <f t="shared" si="54"/>
        <v>0</v>
      </c>
      <c r="G1331" s="200">
        <f t="shared" si="54"/>
        <v>-7188.95</v>
      </c>
      <c r="H1331" s="201">
        <f t="shared" si="54"/>
        <v>0</v>
      </c>
    </row>
    <row r="1332" spans="1:8" ht="18" hidden="1" customHeight="1" outlineLevel="1">
      <c r="A1332" s="4" t="s">
        <v>272</v>
      </c>
      <c r="B1332" s="195"/>
      <c r="C1332" s="196">
        <v>0</v>
      </c>
      <c r="D1332" s="196">
        <v>0</v>
      </c>
      <c r="E1332" s="196">
        <v>0</v>
      </c>
      <c r="F1332" s="197">
        <v>0</v>
      </c>
      <c r="G1332" s="197">
        <v>0</v>
      </c>
      <c r="H1332" s="198">
        <v>0</v>
      </c>
    </row>
    <row r="1333" spans="1:8" ht="18" hidden="1" customHeight="1" outlineLevel="1">
      <c r="A1333" s="4" t="s">
        <v>203</v>
      </c>
      <c r="B1333" s="195"/>
      <c r="C1333" s="196">
        <v>0</v>
      </c>
      <c r="D1333" s="196">
        <v>0</v>
      </c>
      <c r="E1333" s="196">
        <v>0</v>
      </c>
      <c r="F1333" s="197">
        <v>0</v>
      </c>
      <c r="G1333" s="197">
        <v>0</v>
      </c>
      <c r="H1333" s="198">
        <v>0</v>
      </c>
    </row>
    <row r="1334" spans="1:8" ht="18" hidden="1" customHeight="1" outlineLevel="1">
      <c r="A1334" s="4" t="s">
        <v>204</v>
      </c>
      <c r="B1334" s="195"/>
      <c r="C1334" s="196">
        <v>1</v>
      </c>
      <c r="D1334" s="196">
        <v>0</v>
      </c>
      <c r="E1334" s="196">
        <v>0</v>
      </c>
      <c r="F1334" s="197">
        <v>0</v>
      </c>
      <c r="G1334" s="197">
        <v>0</v>
      </c>
      <c r="H1334" s="198">
        <v>0</v>
      </c>
    </row>
    <row r="1335" spans="1:8" ht="18" hidden="1" customHeight="1" outlineLevel="1">
      <c r="A1335" s="4" t="s">
        <v>205</v>
      </c>
      <c r="B1335" s="195"/>
      <c r="C1335" s="196">
        <v>0</v>
      </c>
      <c r="D1335" s="196">
        <v>0</v>
      </c>
      <c r="E1335" s="196">
        <v>0</v>
      </c>
      <c r="F1335" s="197">
        <v>0</v>
      </c>
      <c r="G1335" s="197">
        <v>0</v>
      </c>
      <c r="H1335" s="198">
        <v>0</v>
      </c>
    </row>
    <row r="1336" spans="1:8" ht="18" hidden="1" customHeight="1" outlineLevel="1">
      <c r="A1336" s="4" t="s">
        <v>206</v>
      </c>
      <c r="B1336" s="195"/>
      <c r="C1336" s="196">
        <v>0</v>
      </c>
      <c r="D1336" s="196">
        <v>0</v>
      </c>
      <c r="E1336" s="196">
        <v>0</v>
      </c>
      <c r="F1336" s="197">
        <v>0</v>
      </c>
      <c r="G1336" s="197">
        <v>0</v>
      </c>
      <c r="H1336" s="198">
        <v>0</v>
      </c>
    </row>
    <row r="1337" spans="1:8" ht="18" hidden="1" customHeight="1" outlineLevel="1">
      <c r="A1337" s="4" t="s">
        <v>207</v>
      </c>
      <c r="B1337" s="195"/>
      <c r="C1337" s="196">
        <v>0</v>
      </c>
      <c r="D1337" s="196">
        <v>0</v>
      </c>
      <c r="E1337" s="196">
        <v>0</v>
      </c>
      <c r="F1337" s="197">
        <v>0</v>
      </c>
      <c r="G1337" s="197">
        <v>0</v>
      </c>
      <c r="H1337" s="198">
        <v>0</v>
      </c>
    </row>
    <row r="1338" spans="1:8" ht="18" hidden="1" customHeight="1" outlineLevel="1">
      <c r="A1338" s="4" t="s">
        <v>208</v>
      </c>
      <c r="B1338" s="195"/>
      <c r="C1338" s="196">
        <v>0</v>
      </c>
      <c r="D1338" s="196">
        <v>0</v>
      </c>
      <c r="E1338" s="196">
        <v>0</v>
      </c>
      <c r="F1338" s="197">
        <v>0</v>
      </c>
      <c r="G1338" s="197">
        <v>0</v>
      </c>
      <c r="H1338" s="198">
        <v>0</v>
      </c>
    </row>
    <row r="1339" spans="1:8" ht="18" hidden="1" customHeight="1" outlineLevel="1">
      <c r="A1339" s="4" t="s">
        <v>209</v>
      </c>
      <c r="B1339" s="195"/>
      <c r="C1339" s="196">
        <v>0</v>
      </c>
      <c r="D1339" s="196">
        <v>0</v>
      </c>
      <c r="E1339" s="196">
        <v>0</v>
      </c>
      <c r="F1339" s="197">
        <v>0</v>
      </c>
      <c r="G1339" s="197">
        <v>0</v>
      </c>
      <c r="H1339" s="198">
        <v>0</v>
      </c>
    </row>
    <row r="1340" spans="1:8" ht="18" hidden="1" customHeight="1" outlineLevel="1">
      <c r="A1340" s="4" t="s">
        <v>211</v>
      </c>
      <c r="B1340" s="195"/>
      <c r="C1340" s="196">
        <v>0</v>
      </c>
      <c r="D1340" s="196">
        <v>0</v>
      </c>
      <c r="E1340" s="196">
        <v>0</v>
      </c>
      <c r="F1340" s="197">
        <v>0</v>
      </c>
      <c r="G1340" s="197">
        <v>0</v>
      </c>
      <c r="H1340" s="198">
        <v>0</v>
      </c>
    </row>
    <row r="1341" spans="1:8" ht="18" hidden="1" customHeight="1" outlineLevel="1">
      <c r="A1341" s="4" t="s">
        <v>212</v>
      </c>
      <c r="B1341" s="195"/>
      <c r="C1341" s="196">
        <v>0</v>
      </c>
      <c r="D1341" s="196">
        <v>0</v>
      </c>
      <c r="E1341" s="196">
        <v>0</v>
      </c>
      <c r="F1341" s="197">
        <v>0</v>
      </c>
      <c r="G1341" s="197">
        <v>0</v>
      </c>
      <c r="H1341" s="198">
        <v>0</v>
      </c>
    </row>
    <row r="1342" spans="1:8" ht="18" hidden="1" customHeight="1" outlineLevel="1">
      <c r="A1342" s="4" t="s">
        <v>213</v>
      </c>
      <c r="B1342" s="195"/>
      <c r="C1342" s="196">
        <v>0</v>
      </c>
      <c r="D1342" s="196">
        <v>0</v>
      </c>
      <c r="E1342" s="196">
        <v>0</v>
      </c>
      <c r="F1342" s="197">
        <v>0</v>
      </c>
      <c r="G1342" s="197">
        <v>0</v>
      </c>
      <c r="H1342" s="198">
        <v>0</v>
      </c>
    </row>
    <row r="1343" spans="1:8" ht="18" hidden="1" customHeight="1" outlineLevel="1">
      <c r="A1343" s="4" t="s">
        <v>214</v>
      </c>
      <c r="B1343" s="195"/>
      <c r="C1343" s="196">
        <v>0</v>
      </c>
      <c r="D1343" s="196">
        <v>0</v>
      </c>
      <c r="E1343" s="196">
        <v>0</v>
      </c>
      <c r="F1343" s="197">
        <v>0</v>
      </c>
      <c r="G1343" s="197">
        <v>0</v>
      </c>
      <c r="H1343" s="198">
        <v>0</v>
      </c>
    </row>
    <row r="1344" spans="1:8" ht="18" hidden="1" customHeight="1" outlineLevel="1">
      <c r="A1344" s="4" t="s">
        <v>215</v>
      </c>
      <c r="B1344" s="195"/>
      <c r="C1344" s="196">
        <v>0</v>
      </c>
      <c r="D1344" s="196">
        <v>0</v>
      </c>
      <c r="E1344" s="196">
        <v>0</v>
      </c>
      <c r="F1344" s="197">
        <v>0</v>
      </c>
      <c r="G1344" s="197">
        <v>0</v>
      </c>
      <c r="H1344" s="198">
        <v>0</v>
      </c>
    </row>
    <row r="1345" spans="1:8" ht="18" hidden="1" customHeight="1" outlineLevel="1">
      <c r="A1345" s="4" t="s">
        <v>216</v>
      </c>
      <c r="B1345" s="195"/>
      <c r="C1345" s="196">
        <v>0</v>
      </c>
      <c r="D1345" s="196">
        <v>0</v>
      </c>
      <c r="E1345" s="196">
        <v>0</v>
      </c>
      <c r="F1345" s="197">
        <v>0</v>
      </c>
      <c r="G1345" s="197">
        <v>0</v>
      </c>
      <c r="H1345" s="198">
        <v>0</v>
      </c>
    </row>
    <row r="1346" spans="1:8" ht="18" hidden="1" customHeight="1" outlineLevel="1">
      <c r="A1346" s="4" t="s">
        <v>217</v>
      </c>
      <c r="B1346" s="195"/>
      <c r="C1346" s="196">
        <v>0</v>
      </c>
      <c r="D1346" s="196">
        <v>0</v>
      </c>
      <c r="E1346" s="196">
        <v>0</v>
      </c>
      <c r="F1346" s="197">
        <v>0</v>
      </c>
      <c r="G1346" s="197">
        <v>0</v>
      </c>
      <c r="H1346" s="198">
        <v>0</v>
      </c>
    </row>
    <row r="1347" spans="1:8" ht="18" hidden="1" customHeight="1" outlineLevel="1">
      <c r="A1347" s="4" t="s">
        <v>218</v>
      </c>
      <c r="B1347" s="195"/>
      <c r="C1347" s="196">
        <v>0</v>
      </c>
      <c r="D1347" s="196">
        <v>0</v>
      </c>
      <c r="E1347" s="196">
        <v>0</v>
      </c>
      <c r="F1347" s="197">
        <v>0</v>
      </c>
      <c r="G1347" s="197">
        <v>0</v>
      </c>
      <c r="H1347" s="198">
        <v>0</v>
      </c>
    </row>
    <row r="1348" spans="1:8" ht="18" hidden="1" customHeight="1" outlineLevel="1">
      <c r="A1348" s="4" t="s">
        <v>219</v>
      </c>
      <c r="B1348" s="195"/>
      <c r="C1348" s="196">
        <v>0</v>
      </c>
      <c r="D1348" s="196">
        <v>0</v>
      </c>
      <c r="E1348" s="196">
        <v>0</v>
      </c>
      <c r="F1348" s="197">
        <v>0</v>
      </c>
      <c r="G1348" s="197">
        <v>0</v>
      </c>
      <c r="H1348" s="198">
        <v>0</v>
      </c>
    </row>
    <row r="1349" spans="1:8" ht="18" hidden="1" customHeight="1" outlineLevel="1">
      <c r="A1349" s="4" t="s">
        <v>220</v>
      </c>
      <c r="B1349" s="195"/>
      <c r="C1349" s="196">
        <v>0</v>
      </c>
      <c r="D1349" s="196">
        <v>0</v>
      </c>
      <c r="E1349" s="196">
        <v>0</v>
      </c>
      <c r="F1349" s="197">
        <v>0</v>
      </c>
      <c r="G1349" s="197">
        <v>0</v>
      </c>
      <c r="H1349" s="198">
        <v>0</v>
      </c>
    </row>
    <row r="1350" spans="1:8" ht="18" hidden="1" customHeight="1" outlineLevel="1">
      <c r="A1350" s="4" t="s">
        <v>349</v>
      </c>
      <c r="B1350" s="195"/>
      <c r="C1350" s="196">
        <v>0</v>
      </c>
      <c r="D1350" s="196">
        <v>0</v>
      </c>
      <c r="E1350" s="196">
        <v>0</v>
      </c>
      <c r="F1350" s="197">
        <v>0</v>
      </c>
      <c r="G1350" s="197">
        <v>0</v>
      </c>
      <c r="H1350" s="198">
        <v>0</v>
      </c>
    </row>
    <row r="1351" spans="1:8" ht="18" hidden="1" customHeight="1" outlineLevel="1">
      <c r="A1351" s="4" t="s">
        <v>222</v>
      </c>
      <c r="B1351" s="195"/>
      <c r="C1351" s="196">
        <v>0</v>
      </c>
      <c r="D1351" s="196">
        <v>0</v>
      </c>
      <c r="E1351" s="196">
        <v>0</v>
      </c>
      <c r="F1351" s="197">
        <v>0</v>
      </c>
      <c r="G1351" s="197">
        <v>0</v>
      </c>
      <c r="H1351" s="198">
        <v>0</v>
      </c>
    </row>
    <row r="1352" spans="1:8" ht="18" hidden="1" customHeight="1" outlineLevel="1">
      <c r="A1352" s="4" t="s">
        <v>223</v>
      </c>
      <c r="B1352" s="195"/>
      <c r="C1352" s="196">
        <v>0</v>
      </c>
      <c r="D1352" s="196">
        <v>0</v>
      </c>
      <c r="E1352" s="196">
        <v>0</v>
      </c>
      <c r="F1352" s="197">
        <v>0</v>
      </c>
      <c r="G1352" s="197">
        <v>0</v>
      </c>
      <c r="H1352" s="198">
        <v>0</v>
      </c>
    </row>
    <row r="1353" spans="1:8" ht="18" hidden="1" customHeight="1" outlineLevel="1">
      <c r="A1353" s="4" t="s">
        <v>224</v>
      </c>
      <c r="B1353" s="195"/>
      <c r="C1353" s="196">
        <v>0</v>
      </c>
      <c r="D1353" s="196">
        <v>0</v>
      </c>
      <c r="E1353" s="196">
        <v>0</v>
      </c>
      <c r="F1353" s="197">
        <v>0</v>
      </c>
      <c r="G1353" s="197">
        <v>0</v>
      </c>
      <c r="H1353" s="198">
        <v>0</v>
      </c>
    </row>
    <row r="1354" spans="1:8" ht="18" hidden="1" customHeight="1" outlineLevel="1">
      <c r="A1354" s="4" t="s">
        <v>225</v>
      </c>
      <c r="B1354" s="195"/>
      <c r="C1354" s="196">
        <v>0</v>
      </c>
      <c r="D1354" s="196">
        <v>0</v>
      </c>
      <c r="E1354" s="196">
        <v>0</v>
      </c>
      <c r="F1354" s="197">
        <v>0</v>
      </c>
      <c r="G1354" s="197">
        <v>0</v>
      </c>
      <c r="H1354" s="198">
        <v>0</v>
      </c>
    </row>
    <row r="1355" spans="1:8" ht="18" customHeight="1" collapsed="1">
      <c r="A1355" s="4"/>
      <c r="B1355" s="195" t="s">
        <v>406</v>
      </c>
      <c r="C1355" s="199">
        <f t="shared" ref="C1355:H1355" si="55">SUM(C1332:C1354)</f>
        <v>1</v>
      </c>
      <c r="D1355" s="199">
        <f t="shared" si="55"/>
        <v>0</v>
      </c>
      <c r="E1355" s="199">
        <f t="shared" si="55"/>
        <v>0</v>
      </c>
      <c r="F1355" s="200">
        <f t="shared" si="55"/>
        <v>0</v>
      </c>
      <c r="G1355" s="200">
        <f t="shared" si="55"/>
        <v>0</v>
      </c>
      <c r="H1355" s="201">
        <f t="shared" si="55"/>
        <v>0</v>
      </c>
    </row>
    <row r="1356" spans="1:8" ht="18" hidden="1" customHeight="1" outlineLevel="1">
      <c r="A1356" s="4" t="s">
        <v>272</v>
      </c>
      <c r="B1356" s="195"/>
      <c r="C1356" s="199">
        <v>0</v>
      </c>
      <c r="D1356" s="199">
        <v>0</v>
      </c>
      <c r="E1356" s="199">
        <v>0</v>
      </c>
      <c r="F1356" s="200">
        <v>0</v>
      </c>
      <c r="G1356" s="200">
        <v>0</v>
      </c>
      <c r="H1356" s="201">
        <v>0</v>
      </c>
    </row>
    <row r="1357" spans="1:8" ht="18" hidden="1" customHeight="1" outlineLevel="1">
      <c r="A1357" s="4" t="s">
        <v>203</v>
      </c>
      <c r="B1357" s="195"/>
      <c r="C1357" s="199">
        <v>0</v>
      </c>
      <c r="D1357" s="199">
        <v>0</v>
      </c>
      <c r="E1357" s="199">
        <v>0</v>
      </c>
      <c r="F1357" s="200">
        <v>0</v>
      </c>
      <c r="G1357" s="200">
        <v>0</v>
      </c>
      <c r="H1357" s="201">
        <v>0</v>
      </c>
    </row>
    <row r="1358" spans="1:8" ht="18" hidden="1" customHeight="1" outlineLevel="1">
      <c r="A1358" s="4" t="s">
        <v>204</v>
      </c>
      <c r="B1358" s="195"/>
      <c r="C1358" s="199">
        <v>0</v>
      </c>
      <c r="D1358" s="199">
        <v>0</v>
      </c>
      <c r="E1358" s="199">
        <v>0</v>
      </c>
      <c r="F1358" s="200">
        <v>0</v>
      </c>
      <c r="G1358" s="200">
        <v>0</v>
      </c>
      <c r="H1358" s="201">
        <v>0</v>
      </c>
    </row>
    <row r="1359" spans="1:8" ht="18" hidden="1" customHeight="1" outlineLevel="1">
      <c r="A1359" s="4" t="s">
        <v>205</v>
      </c>
      <c r="B1359" s="195"/>
      <c r="C1359" s="199">
        <v>0</v>
      </c>
      <c r="D1359" s="199">
        <v>0</v>
      </c>
      <c r="E1359" s="199">
        <v>0</v>
      </c>
      <c r="F1359" s="200">
        <v>0</v>
      </c>
      <c r="G1359" s="200">
        <v>0</v>
      </c>
      <c r="H1359" s="201">
        <v>0</v>
      </c>
    </row>
    <row r="1360" spans="1:8" ht="18" hidden="1" customHeight="1" outlineLevel="1">
      <c r="A1360" s="4" t="s">
        <v>206</v>
      </c>
      <c r="B1360" s="195"/>
      <c r="C1360" s="199">
        <v>0</v>
      </c>
      <c r="D1360" s="199">
        <v>0</v>
      </c>
      <c r="E1360" s="199">
        <v>0</v>
      </c>
      <c r="F1360" s="200">
        <v>0</v>
      </c>
      <c r="G1360" s="200">
        <v>0</v>
      </c>
      <c r="H1360" s="201">
        <v>0</v>
      </c>
    </row>
    <row r="1361" spans="1:8" ht="18" hidden="1" customHeight="1" outlineLevel="1">
      <c r="A1361" s="4" t="s">
        <v>207</v>
      </c>
      <c r="B1361" s="195"/>
      <c r="C1361" s="199">
        <v>0</v>
      </c>
      <c r="D1361" s="199">
        <v>0</v>
      </c>
      <c r="E1361" s="199">
        <v>0</v>
      </c>
      <c r="F1361" s="200">
        <v>0</v>
      </c>
      <c r="G1361" s="200">
        <v>0</v>
      </c>
      <c r="H1361" s="201">
        <v>0</v>
      </c>
    </row>
    <row r="1362" spans="1:8" ht="18" hidden="1" customHeight="1" outlineLevel="1">
      <c r="A1362" s="4" t="s">
        <v>208</v>
      </c>
      <c r="B1362" s="195"/>
      <c r="C1362" s="199">
        <v>1</v>
      </c>
      <c r="D1362" s="199">
        <v>0</v>
      </c>
      <c r="E1362" s="199">
        <v>0</v>
      </c>
      <c r="F1362" s="200">
        <v>0</v>
      </c>
      <c r="G1362" s="200">
        <v>0</v>
      </c>
      <c r="H1362" s="201">
        <v>0</v>
      </c>
    </row>
    <row r="1363" spans="1:8" ht="18" hidden="1" customHeight="1" outlineLevel="1">
      <c r="A1363" s="4" t="s">
        <v>209</v>
      </c>
      <c r="B1363" s="195"/>
      <c r="C1363" s="199">
        <v>0</v>
      </c>
      <c r="D1363" s="199">
        <v>0</v>
      </c>
      <c r="E1363" s="199">
        <v>0</v>
      </c>
      <c r="F1363" s="200">
        <v>0</v>
      </c>
      <c r="G1363" s="200">
        <v>0</v>
      </c>
      <c r="H1363" s="201">
        <v>0</v>
      </c>
    </row>
    <row r="1364" spans="1:8" ht="18" hidden="1" customHeight="1" outlineLevel="1">
      <c r="A1364" s="4" t="s">
        <v>211</v>
      </c>
      <c r="B1364" s="195"/>
      <c r="C1364" s="199">
        <v>2</v>
      </c>
      <c r="D1364" s="199">
        <v>0</v>
      </c>
      <c r="E1364" s="199">
        <v>0</v>
      </c>
      <c r="F1364" s="200">
        <v>0</v>
      </c>
      <c r="G1364" s="200">
        <v>0</v>
      </c>
      <c r="H1364" s="201">
        <v>0</v>
      </c>
    </row>
    <row r="1365" spans="1:8" ht="18" hidden="1" customHeight="1" outlineLevel="1">
      <c r="A1365" s="4" t="s">
        <v>212</v>
      </c>
      <c r="B1365" s="195"/>
      <c r="C1365" s="199">
        <v>0</v>
      </c>
      <c r="D1365" s="199">
        <v>0</v>
      </c>
      <c r="E1365" s="199">
        <v>0</v>
      </c>
      <c r="F1365" s="200">
        <v>0</v>
      </c>
      <c r="G1365" s="200">
        <v>0</v>
      </c>
      <c r="H1365" s="201">
        <v>0</v>
      </c>
    </row>
    <row r="1366" spans="1:8" ht="18" hidden="1" customHeight="1" outlineLevel="1">
      <c r="A1366" s="4" t="s">
        <v>213</v>
      </c>
      <c r="B1366" s="195"/>
      <c r="C1366" s="199">
        <v>0</v>
      </c>
      <c r="D1366" s="199">
        <v>0</v>
      </c>
      <c r="E1366" s="199">
        <v>0</v>
      </c>
      <c r="F1366" s="200">
        <v>0</v>
      </c>
      <c r="G1366" s="200">
        <v>0</v>
      </c>
      <c r="H1366" s="201">
        <v>0</v>
      </c>
    </row>
    <row r="1367" spans="1:8" ht="18" hidden="1" customHeight="1" outlineLevel="1">
      <c r="A1367" s="4" t="s">
        <v>214</v>
      </c>
      <c r="B1367" s="195"/>
      <c r="C1367" s="199">
        <v>0</v>
      </c>
      <c r="D1367" s="199">
        <v>0</v>
      </c>
      <c r="E1367" s="199">
        <v>0</v>
      </c>
      <c r="F1367" s="200">
        <v>0</v>
      </c>
      <c r="G1367" s="200">
        <v>0</v>
      </c>
      <c r="H1367" s="201">
        <v>0</v>
      </c>
    </row>
    <row r="1368" spans="1:8" ht="18" hidden="1" customHeight="1" outlineLevel="1">
      <c r="A1368" s="4" t="s">
        <v>215</v>
      </c>
      <c r="B1368" s="195"/>
      <c r="C1368" s="199">
        <v>0</v>
      </c>
      <c r="D1368" s="199">
        <v>0</v>
      </c>
      <c r="E1368" s="199">
        <v>0</v>
      </c>
      <c r="F1368" s="200">
        <v>0</v>
      </c>
      <c r="G1368" s="200">
        <v>0</v>
      </c>
      <c r="H1368" s="201">
        <v>0</v>
      </c>
    </row>
    <row r="1369" spans="1:8" ht="18" hidden="1" customHeight="1" outlineLevel="1">
      <c r="A1369" s="4" t="s">
        <v>216</v>
      </c>
      <c r="B1369" s="195"/>
      <c r="C1369" s="199">
        <v>0</v>
      </c>
      <c r="D1369" s="199">
        <v>0</v>
      </c>
      <c r="E1369" s="199">
        <v>0</v>
      </c>
      <c r="F1369" s="200">
        <v>0</v>
      </c>
      <c r="G1369" s="200">
        <v>0</v>
      </c>
      <c r="H1369" s="201">
        <v>0</v>
      </c>
    </row>
    <row r="1370" spans="1:8" ht="18" hidden="1" customHeight="1" outlineLevel="1">
      <c r="A1370" s="4" t="s">
        <v>217</v>
      </c>
      <c r="B1370" s="195"/>
      <c r="C1370" s="199">
        <v>0</v>
      </c>
      <c r="D1370" s="199">
        <v>0</v>
      </c>
      <c r="E1370" s="199">
        <v>0</v>
      </c>
      <c r="F1370" s="200">
        <v>0</v>
      </c>
      <c r="G1370" s="200">
        <v>0</v>
      </c>
      <c r="H1370" s="201">
        <v>0</v>
      </c>
    </row>
    <row r="1371" spans="1:8" ht="18" hidden="1" customHeight="1" outlineLevel="1">
      <c r="A1371" s="4" t="s">
        <v>218</v>
      </c>
      <c r="B1371" s="195"/>
      <c r="C1371" s="199">
        <v>0</v>
      </c>
      <c r="D1371" s="199">
        <v>0</v>
      </c>
      <c r="E1371" s="199">
        <v>0</v>
      </c>
      <c r="F1371" s="200">
        <v>0</v>
      </c>
      <c r="G1371" s="200">
        <v>0</v>
      </c>
      <c r="H1371" s="201">
        <v>0</v>
      </c>
    </row>
    <row r="1372" spans="1:8" ht="18" hidden="1" customHeight="1" outlineLevel="1">
      <c r="A1372" s="4" t="s">
        <v>219</v>
      </c>
      <c r="B1372" s="195"/>
      <c r="C1372" s="199">
        <v>0</v>
      </c>
      <c r="D1372" s="199">
        <v>0</v>
      </c>
      <c r="E1372" s="199">
        <v>0</v>
      </c>
      <c r="F1372" s="200">
        <v>0</v>
      </c>
      <c r="G1372" s="200">
        <v>0</v>
      </c>
      <c r="H1372" s="201">
        <v>0</v>
      </c>
    </row>
    <row r="1373" spans="1:8" ht="18" hidden="1" customHeight="1" outlineLevel="1">
      <c r="A1373" s="4" t="s">
        <v>220</v>
      </c>
      <c r="B1373" s="195"/>
      <c r="C1373" s="199">
        <v>0</v>
      </c>
      <c r="D1373" s="199">
        <v>0</v>
      </c>
      <c r="E1373" s="199">
        <v>0</v>
      </c>
      <c r="F1373" s="200">
        <v>0</v>
      </c>
      <c r="G1373" s="200">
        <v>0</v>
      </c>
      <c r="H1373" s="201">
        <v>0</v>
      </c>
    </row>
    <row r="1374" spans="1:8" ht="18" hidden="1" customHeight="1" outlineLevel="1">
      <c r="A1374" s="4" t="s">
        <v>349</v>
      </c>
      <c r="B1374" s="195"/>
      <c r="C1374" s="199">
        <v>0</v>
      </c>
      <c r="D1374" s="199">
        <v>0</v>
      </c>
      <c r="E1374" s="199">
        <v>0</v>
      </c>
      <c r="F1374" s="200">
        <v>0</v>
      </c>
      <c r="G1374" s="200">
        <v>0</v>
      </c>
      <c r="H1374" s="201">
        <v>0</v>
      </c>
    </row>
    <row r="1375" spans="1:8" ht="18" hidden="1" customHeight="1" outlineLevel="1">
      <c r="A1375" s="4" t="s">
        <v>222</v>
      </c>
      <c r="B1375" s="195"/>
      <c r="C1375" s="199">
        <v>0</v>
      </c>
      <c r="D1375" s="199">
        <v>0</v>
      </c>
      <c r="E1375" s="199">
        <v>0</v>
      </c>
      <c r="F1375" s="200">
        <v>0</v>
      </c>
      <c r="G1375" s="200">
        <v>0</v>
      </c>
      <c r="H1375" s="201">
        <v>0</v>
      </c>
    </row>
    <row r="1376" spans="1:8" ht="18" hidden="1" customHeight="1" outlineLevel="1">
      <c r="A1376" s="4" t="s">
        <v>223</v>
      </c>
      <c r="B1376" s="195"/>
      <c r="C1376" s="199">
        <v>0</v>
      </c>
      <c r="D1376" s="199">
        <v>0</v>
      </c>
      <c r="E1376" s="199">
        <v>0</v>
      </c>
      <c r="F1376" s="200">
        <v>0</v>
      </c>
      <c r="G1376" s="200">
        <v>0</v>
      </c>
      <c r="H1376" s="201">
        <v>0</v>
      </c>
    </row>
    <row r="1377" spans="1:8" ht="18" hidden="1" customHeight="1" outlineLevel="1">
      <c r="A1377" s="4" t="s">
        <v>224</v>
      </c>
      <c r="B1377" s="195"/>
      <c r="C1377" s="199">
        <v>0</v>
      </c>
      <c r="D1377" s="199">
        <v>0</v>
      </c>
      <c r="E1377" s="199">
        <v>0</v>
      </c>
      <c r="F1377" s="200">
        <v>0</v>
      </c>
      <c r="G1377" s="200">
        <v>0</v>
      </c>
      <c r="H1377" s="201">
        <v>0</v>
      </c>
    </row>
    <row r="1378" spans="1:8" ht="18" hidden="1" customHeight="1" outlineLevel="1">
      <c r="A1378" s="4" t="s">
        <v>225</v>
      </c>
      <c r="B1378" s="195"/>
      <c r="C1378" s="196">
        <v>0</v>
      </c>
      <c r="D1378" s="196">
        <v>0</v>
      </c>
      <c r="E1378" s="196">
        <v>0</v>
      </c>
      <c r="F1378" s="197">
        <v>0</v>
      </c>
      <c r="G1378" s="197">
        <v>0</v>
      </c>
      <c r="H1378" s="198">
        <v>0</v>
      </c>
    </row>
    <row r="1379" spans="1:8" ht="18" customHeight="1" collapsed="1">
      <c r="A1379" s="4"/>
      <c r="B1379" s="195" t="s">
        <v>407</v>
      </c>
      <c r="C1379" s="199">
        <f t="shared" ref="C1379:H1379" si="56">SUM(C1356:C1378)</f>
        <v>3</v>
      </c>
      <c r="D1379" s="199">
        <f t="shared" si="56"/>
        <v>0</v>
      </c>
      <c r="E1379" s="199">
        <f t="shared" si="56"/>
        <v>0</v>
      </c>
      <c r="F1379" s="200">
        <f t="shared" si="56"/>
        <v>0</v>
      </c>
      <c r="G1379" s="200">
        <f t="shared" si="56"/>
        <v>0</v>
      </c>
      <c r="H1379" s="201">
        <f t="shared" si="56"/>
        <v>0</v>
      </c>
    </row>
    <row r="1380" spans="1:8" ht="18" hidden="1" customHeight="1" outlineLevel="1">
      <c r="A1380" s="4" t="s">
        <v>272</v>
      </c>
      <c r="B1380" s="195"/>
      <c r="C1380" s="199">
        <v>0</v>
      </c>
      <c r="D1380" s="199">
        <v>0</v>
      </c>
      <c r="E1380" s="199">
        <v>0</v>
      </c>
      <c r="F1380" s="200">
        <v>0</v>
      </c>
      <c r="G1380" s="200">
        <v>0</v>
      </c>
      <c r="H1380" s="201">
        <v>0</v>
      </c>
    </row>
    <row r="1381" spans="1:8" ht="18" hidden="1" customHeight="1" outlineLevel="1">
      <c r="A1381" s="4" t="s">
        <v>203</v>
      </c>
      <c r="B1381" s="195"/>
      <c r="C1381" s="199">
        <v>0</v>
      </c>
      <c r="D1381" s="199">
        <v>0</v>
      </c>
      <c r="E1381" s="199">
        <v>0</v>
      </c>
      <c r="F1381" s="200">
        <v>0</v>
      </c>
      <c r="G1381" s="200">
        <v>0</v>
      </c>
      <c r="H1381" s="201">
        <v>0</v>
      </c>
    </row>
    <row r="1382" spans="1:8" ht="18" hidden="1" customHeight="1" outlineLevel="1">
      <c r="A1382" s="4" t="s">
        <v>204</v>
      </c>
      <c r="B1382" s="195"/>
      <c r="C1382" s="199">
        <v>1</v>
      </c>
      <c r="D1382" s="199">
        <v>0</v>
      </c>
      <c r="E1382" s="199">
        <v>0</v>
      </c>
      <c r="F1382" s="200">
        <v>0</v>
      </c>
      <c r="G1382" s="200">
        <v>0</v>
      </c>
      <c r="H1382" s="201">
        <v>0</v>
      </c>
    </row>
    <row r="1383" spans="1:8" ht="18" hidden="1" customHeight="1" outlineLevel="1">
      <c r="A1383" s="4" t="s">
        <v>205</v>
      </c>
      <c r="B1383" s="195"/>
      <c r="C1383" s="199">
        <v>0</v>
      </c>
      <c r="D1383" s="199">
        <v>0</v>
      </c>
      <c r="E1383" s="199">
        <v>0</v>
      </c>
      <c r="F1383" s="200">
        <v>0</v>
      </c>
      <c r="G1383" s="200">
        <v>0</v>
      </c>
      <c r="H1383" s="201">
        <v>0</v>
      </c>
    </row>
    <row r="1384" spans="1:8" ht="18" hidden="1" customHeight="1" outlineLevel="1">
      <c r="A1384" s="4" t="s">
        <v>206</v>
      </c>
      <c r="B1384" s="195"/>
      <c r="C1384" s="199">
        <v>0</v>
      </c>
      <c r="D1384" s="199">
        <v>0</v>
      </c>
      <c r="E1384" s="199">
        <v>0</v>
      </c>
      <c r="F1384" s="200">
        <v>0</v>
      </c>
      <c r="G1384" s="200">
        <v>0</v>
      </c>
      <c r="H1384" s="201">
        <v>0</v>
      </c>
    </row>
    <row r="1385" spans="1:8" ht="18" hidden="1" customHeight="1" outlineLevel="1">
      <c r="A1385" s="4" t="s">
        <v>207</v>
      </c>
      <c r="B1385" s="195"/>
      <c r="C1385" s="199">
        <v>0</v>
      </c>
      <c r="D1385" s="199">
        <v>0</v>
      </c>
      <c r="E1385" s="199">
        <v>0</v>
      </c>
      <c r="F1385" s="200">
        <v>0</v>
      </c>
      <c r="G1385" s="200">
        <v>0</v>
      </c>
      <c r="H1385" s="201">
        <v>0</v>
      </c>
    </row>
    <row r="1386" spans="1:8" ht="18" hidden="1" customHeight="1" outlineLevel="1">
      <c r="A1386" s="4" t="s">
        <v>208</v>
      </c>
      <c r="B1386" s="195"/>
      <c r="C1386" s="199">
        <v>2</v>
      </c>
      <c r="D1386" s="199">
        <v>3</v>
      </c>
      <c r="E1386" s="199">
        <v>0</v>
      </c>
      <c r="F1386" s="200">
        <v>27864</v>
      </c>
      <c r="G1386" s="200">
        <v>8375</v>
      </c>
      <c r="H1386" s="201">
        <v>0</v>
      </c>
    </row>
    <row r="1387" spans="1:8" ht="18" hidden="1" customHeight="1" outlineLevel="1">
      <c r="A1387" s="4" t="s">
        <v>209</v>
      </c>
      <c r="B1387" s="195"/>
      <c r="C1387" s="199">
        <v>0</v>
      </c>
      <c r="D1387" s="199">
        <v>0</v>
      </c>
      <c r="E1387" s="199">
        <v>0</v>
      </c>
      <c r="F1387" s="200">
        <v>0</v>
      </c>
      <c r="G1387" s="200">
        <v>0</v>
      </c>
      <c r="H1387" s="201">
        <v>0</v>
      </c>
    </row>
    <row r="1388" spans="1:8" ht="18" hidden="1" customHeight="1" outlineLevel="1">
      <c r="A1388" s="4" t="s">
        <v>211</v>
      </c>
      <c r="B1388" s="195"/>
      <c r="C1388" s="199">
        <v>3</v>
      </c>
      <c r="D1388" s="199">
        <v>4</v>
      </c>
      <c r="E1388" s="199">
        <v>0</v>
      </c>
      <c r="F1388" s="200">
        <v>135075</v>
      </c>
      <c r="G1388" s="200">
        <v>19817</v>
      </c>
      <c r="H1388" s="201">
        <v>0</v>
      </c>
    </row>
    <row r="1389" spans="1:8" ht="18" hidden="1" customHeight="1" outlineLevel="1">
      <c r="A1389" s="4" t="s">
        <v>212</v>
      </c>
      <c r="B1389" s="195"/>
      <c r="C1389" s="199">
        <v>0</v>
      </c>
      <c r="D1389" s="199">
        <v>0</v>
      </c>
      <c r="E1389" s="199">
        <v>0</v>
      </c>
      <c r="F1389" s="200">
        <v>0</v>
      </c>
      <c r="G1389" s="200">
        <v>0</v>
      </c>
      <c r="H1389" s="201">
        <v>0</v>
      </c>
    </row>
    <row r="1390" spans="1:8" ht="18" hidden="1" customHeight="1" outlineLevel="1">
      <c r="A1390" s="4" t="s">
        <v>213</v>
      </c>
      <c r="B1390" s="195"/>
      <c r="C1390" s="199">
        <v>0</v>
      </c>
      <c r="D1390" s="199">
        <v>0</v>
      </c>
      <c r="E1390" s="199">
        <v>0</v>
      </c>
      <c r="F1390" s="200">
        <v>0</v>
      </c>
      <c r="G1390" s="200">
        <v>0</v>
      </c>
      <c r="H1390" s="201">
        <v>0</v>
      </c>
    </row>
    <row r="1391" spans="1:8" ht="18" hidden="1" customHeight="1" outlineLevel="1">
      <c r="A1391" s="4" t="s">
        <v>214</v>
      </c>
      <c r="B1391" s="195"/>
      <c r="C1391" s="199">
        <v>0</v>
      </c>
      <c r="D1391" s="199">
        <v>0</v>
      </c>
      <c r="E1391" s="199">
        <v>0</v>
      </c>
      <c r="F1391" s="200">
        <v>0</v>
      </c>
      <c r="G1391" s="200">
        <v>0</v>
      </c>
      <c r="H1391" s="201">
        <v>0</v>
      </c>
    </row>
    <row r="1392" spans="1:8" ht="18" hidden="1" customHeight="1" outlineLevel="1">
      <c r="A1392" s="4" t="s">
        <v>215</v>
      </c>
      <c r="B1392" s="195"/>
      <c r="C1392" s="199">
        <v>0</v>
      </c>
      <c r="D1392" s="199">
        <v>0</v>
      </c>
      <c r="E1392" s="199">
        <v>0</v>
      </c>
      <c r="F1392" s="200">
        <v>0</v>
      </c>
      <c r="G1392" s="200">
        <v>0</v>
      </c>
      <c r="H1392" s="201">
        <v>0</v>
      </c>
    </row>
    <row r="1393" spans="1:8" ht="18" hidden="1" customHeight="1" outlineLevel="1">
      <c r="A1393" s="4" t="s">
        <v>216</v>
      </c>
      <c r="B1393" s="195"/>
      <c r="C1393" s="199">
        <v>0</v>
      </c>
      <c r="D1393" s="199">
        <v>0</v>
      </c>
      <c r="E1393" s="199">
        <v>0</v>
      </c>
      <c r="F1393" s="200">
        <v>0</v>
      </c>
      <c r="G1393" s="200">
        <v>0</v>
      </c>
      <c r="H1393" s="201">
        <v>0</v>
      </c>
    </row>
    <row r="1394" spans="1:8" ht="18" hidden="1" customHeight="1" outlineLevel="1">
      <c r="A1394" s="4" t="s">
        <v>217</v>
      </c>
      <c r="B1394" s="195"/>
      <c r="C1394" s="199">
        <v>0</v>
      </c>
      <c r="D1394" s="199">
        <v>0</v>
      </c>
      <c r="E1394" s="199">
        <v>0</v>
      </c>
      <c r="F1394" s="200">
        <v>0</v>
      </c>
      <c r="G1394" s="200">
        <v>0</v>
      </c>
      <c r="H1394" s="201">
        <v>0</v>
      </c>
    </row>
    <row r="1395" spans="1:8" ht="18" hidden="1" customHeight="1" outlineLevel="1">
      <c r="A1395" s="4" t="s">
        <v>218</v>
      </c>
      <c r="B1395" s="195"/>
      <c r="C1395" s="199">
        <v>0</v>
      </c>
      <c r="D1395" s="199">
        <v>0</v>
      </c>
      <c r="E1395" s="199">
        <v>0</v>
      </c>
      <c r="F1395" s="200">
        <v>0</v>
      </c>
      <c r="G1395" s="200">
        <v>0</v>
      </c>
      <c r="H1395" s="201">
        <v>0</v>
      </c>
    </row>
    <row r="1396" spans="1:8" ht="18" hidden="1" customHeight="1" outlineLevel="1">
      <c r="A1396" s="4" t="s">
        <v>219</v>
      </c>
      <c r="B1396" s="195"/>
      <c r="C1396" s="199">
        <v>0</v>
      </c>
      <c r="D1396" s="199">
        <v>0</v>
      </c>
      <c r="E1396" s="199">
        <v>0</v>
      </c>
      <c r="F1396" s="200">
        <v>0</v>
      </c>
      <c r="G1396" s="200">
        <v>0</v>
      </c>
      <c r="H1396" s="201">
        <v>0</v>
      </c>
    </row>
    <row r="1397" spans="1:8" ht="18" hidden="1" customHeight="1" outlineLevel="1">
      <c r="A1397" s="4" t="s">
        <v>220</v>
      </c>
      <c r="B1397" s="195"/>
      <c r="C1397" s="199">
        <v>0</v>
      </c>
      <c r="D1397" s="199">
        <v>0</v>
      </c>
      <c r="E1397" s="199">
        <v>0</v>
      </c>
      <c r="F1397" s="200">
        <v>0</v>
      </c>
      <c r="G1397" s="200">
        <v>0</v>
      </c>
      <c r="H1397" s="201">
        <v>0</v>
      </c>
    </row>
    <row r="1398" spans="1:8" ht="18" hidden="1" customHeight="1" outlineLevel="1">
      <c r="A1398" s="4" t="s">
        <v>349</v>
      </c>
      <c r="B1398" s="195"/>
      <c r="C1398" s="199">
        <v>0</v>
      </c>
      <c r="D1398" s="199">
        <v>0</v>
      </c>
      <c r="E1398" s="199">
        <v>0</v>
      </c>
      <c r="F1398" s="200">
        <v>0</v>
      </c>
      <c r="G1398" s="200">
        <v>0</v>
      </c>
      <c r="H1398" s="201">
        <v>0</v>
      </c>
    </row>
    <row r="1399" spans="1:8" ht="18" hidden="1" customHeight="1" outlineLevel="1">
      <c r="A1399" s="4" t="s">
        <v>222</v>
      </c>
      <c r="B1399" s="195"/>
      <c r="C1399" s="199">
        <v>0</v>
      </c>
      <c r="D1399" s="199">
        <v>0</v>
      </c>
      <c r="E1399" s="199">
        <v>0</v>
      </c>
      <c r="F1399" s="200">
        <v>0</v>
      </c>
      <c r="G1399" s="200">
        <v>0</v>
      </c>
      <c r="H1399" s="201">
        <v>0</v>
      </c>
    </row>
    <row r="1400" spans="1:8" ht="18" hidden="1" customHeight="1" outlineLevel="1">
      <c r="A1400" s="4" t="s">
        <v>223</v>
      </c>
      <c r="B1400" s="195"/>
      <c r="C1400" s="199">
        <v>0</v>
      </c>
      <c r="D1400" s="199">
        <v>0</v>
      </c>
      <c r="E1400" s="199">
        <v>0</v>
      </c>
      <c r="F1400" s="200">
        <v>0</v>
      </c>
      <c r="G1400" s="200">
        <v>0</v>
      </c>
      <c r="H1400" s="201">
        <v>0</v>
      </c>
    </row>
    <row r="1401" spans="1:8" ht="18" hidden="1" customHeight="1" outlineLevel="1">
      <c r="A1401" s="4" t="s">
        <v>224</v>
      </c>
      <c r="B1401" s="195"/>
      <c r="C1401" s="199">
        <v>0</v>
      </c>
      <c r="D1401" s="199">
        <v>0</v>
      </c>
      <c r="E1401" s="199">
        <v>0</v>
      </c>
      <c r="F1401" s="200">
        <v>0</v>
      </c>
      <c r="G1401" s="200">
        <v>0</v>
      </c>
      <c r="H1401" s="201">
        <v>0</v>
      </c>
    </row>
    <row r="1402" spans="1:8" ht="18" hidden="1" customHeight="1" outlineLevel="1">
      <c r="A1402" s="4" t="s">
        <v>225</v>
      </c>
      <c r="B1402" s="195"/>
      <c r="C1402" s="196">
        <v>0</v>
      </c>
      <c r="D1402" s="196">
        <v>0</v>
      </c>
      <c r="E1402" s="196">
        <v>0</v>
      </c>
      <c r="F1402" s="197">
        <v>0</v>
      </c>
      <c r="G1402" s="197">
        <v>0</v>
      </c>
      <c r="H1402" s="198">
        <v>0</v>
      </c>
    </row>
    <row r="1403" spans="1:8" ht="18" customHeight="1" collapsed="1">
      <c r="A1403" s="4"/>
      <c r="B1403" s="195" t="s">
        <v>408</v>
      </c>
      <c r="C1403" s="199">
        <f t="shared" ref="C1403:H1403" si="57">SUM(C1380:C1402)</f>
        <v>6</v>
      </c>
      <c r="D1403" s="199">
        <f t="shared" si="57"/>
        <v>7</v>
      </c>
      <c r="E1403" s="199">
        <f t="shared" si="57"/>
        <v>0</v>
      </c>
      <c r="F1403" s="200">
        <f t="shared" si="57"/>
        <v>162939</v>
      </c>
      <c r="G1403" s="200">
        <f t="shared" si="57"/>
        <v>28192</v>
      </c>
      <c r="H1403" s="201">
        <f t="shared" si="57"/>
        <v>0</v>
      </c>
    </row>
    <row r="1404" spans="1:8" ht="18" hidden="1" customHeight="1" outlineLevel="1">
      <c r="A1404" s="4" t="s">
        <v>272</v>
      </c>
      <c r="B1404" s="195"/>
      <c r="C1404" s="196">
        <v>0</v>
      </c>
      <c r="D1404" s="196">
        <v>0</v>
      </c>
      <c r="E1404" s="196">
        <v>0</v>
      </c>
      <c r="F1404" s="197">
        <v>0</v>
      </c>
      <c r="G1404" s="197">
        <v>0</v>
      </c>
      <c r="H1404" s="198">
        <v>0</v>
      </c>
    </row>
    <row r="1405" spans="1:8" ht="18" hidden="1" customHeight="1" outlineLevel="1">
      <c r="A1405" s="4" t="s">
        <v>203</v>
      </c>
      <c r="B1405" s="195"/>
      <c r="C1405" s="196">
        <v>0</v>
      </c>
      <c r="D1405" s="196">
        <v>0</v>
      </c>
      <c r="E1405" s="196">
        <v>0</v>
      </c>
      <c r="F1405" s="197">
        <v>0</v>
      </c>
      <c r="G1405" s="197">
        <v>0</v>
      </c>
      <c r="H1405" s="198">
        <v>0</v>
      </c>
    </row>
    <row r="1406" spans="1:8" ht="18" hidden="1" customHeight="1" outlineLevel="1">
      <c r="A1406" s="4" t="s">
        <v>204</v>
      </c>
      <c r="B1406" s="195"/>
      <c r="C1406" s="196">
        <v>0</v>
      </c>
      <c r="D1406" s="196">
        <v>0</v>
      </c>
      <c r="E1406" s="196">
        <v>0</v>
      </c>
      <c r="F1406" s="197">
        <v>0</v>
      </c>
      <c r="G1406" s="197">
        <v>0</v>
      </c>
      <c r="H1406" s="198">
        <v>0</v>
      </c>
    </row>
    <row r="1407" spans="1:8" ht="18" hidden="1" customHeight="1" outlineLevel="1">
      <c r="A1407" s="4" t="s">
        <v>205</v>
      </c>
      <c r="B1407" s="195"/>
      <c r="C1407" s="196">
        <v>0</v>
      </c>
      <c r="D1407" s="196">
        <v>0</v>
      </c>
      <c r="E1407" s="196">
        <v>0</v>
      </c>
      <c r="F1407" s="197">
        <v>0</v>
      </c>
      <c r="G1407" s="197">
        <v>0</v>
      </c>
      <c r="H1407" s="198">
        <v>0</v>
      </c>
    </row>
    <row r="1408" spans="1:8" ht="18" hidden="1" customHeight="1" outlineLevel="1">
      <c r="A1408" s="4" t="s">
        <v>206</v>
      </c>
      <c r="B1408" s="195"/>
      <c r="C1408" s="196">
        <v>0</v>
      </c>
      <c r="D1408" s="196">
        <v>0</v>
      </c>
      <c r="E1408" s="196">
        <v>0</v>
      </c>
      <c r="F1408" s="197">
        <v>0</v>
      </c>
      <c r="G1408" s="197">
        <v>0</v>
      </c>
      <c r="H1408" s="198">
        <v>0</v>
      </c>
    </row>
    <row r="1409" spans="1:8" ht="18" hidden="1" customHeight="1" outlineLevel="1">
      <c r="A1409" s="4" t="s">
        <v>207</v>
      </c>
      <c r="B1409" s="195"/>
      <c r="C1409" s="196">
        <v>0</v>
      </c>
      <c r="D1409" s="196">
        <v>0</v>
      </c>
      <c r="E1409" s="196">
        <v>0</v>
      </c>
      <c r="F1409" s="197">
        <v>0</v>
      </c>
      <c r="G1409" s="197">
        <v>0</v>
      </c>
      <c r="H1409" s="198">
        <v>0</v>
      </c>
    </row>
    <row r="1410" spans="1:8" ht="18" hidden="1" customHeight="1" outlineLevel="1">
      <c r="A1410" s="4" t="s">
        <v>208</v>
      </c>
      <c r="B1410" s="195"/>
      <c r="C1410" s="196">
        <v>0</v>
      </c>
      <c r="D1410" s="196">
        <v>0</v>
      </c>
      <c r="E1410" s="196">
        <v>0</v>
      </c>
      <c r="F1410" s="197">
        <v>0</v>
      </c>
      <c r="G1410" s="197">
        <v>0</v>
      </c>
      <c r="H1410" s="198">
        <v>0</v>
      </c>
    </row>
    <row r="1411" spans="1:8" ht="18" hidden="1" customHeight="1" outlineLevel="1">
      <c r="A1411" s="4" t="s">
        <v>209</v>
      </c>
      <c r="B1411" s="195"/>
      <c r="C1411" s="196">
        <v>0</v>
      </c>
      <c r="D1411" s="196">
        <v>0</v>
      </c>
      <c r="E1411" s="196">
        <v>0</v>
      </c>
      <c r="F1411" s="197">
        <v>0</v>
      </c>
      <c r="G1411" s="197">
        <v>0</v>
      </c>
      <c r="H1411" s="198">
        <v>0</v>
      </c>
    </row>
    <row r="1412" spans="1:8" ht="18" hidden="1" customHeight="1" outlineLevel="1">
      <c r="A1412" s="4" t="s">
        <v>211</v>
      </c>
      <c r="B1412" s="195"/>
      <c r="C1412" s="196">
        <v>0</v>
      </c>
      <c r="D1412" s="196">
        <v>0</v>
      </c>
      <c r="E1412" s="196">
        <v>0</v>
      </c>
      <c r="F1412" s="197">
        <v>0</v>
      </c>
      <c r="G1412" s="197">
        <v>0</v>
      </c>
      <c r="H1412" s="198">
        <v>0</v>
      </c>
    </row>
    <row r="1413" spans="1:8" ht="18" hidden="1" customHeight="1" outlineLevel="1">
      <c r="A1413" s="4" t="s">
        <v>212</v>
      </c>
      <c r="B1413" s="195"/>
      <c r="C1413" s="196">
        <v>0</v>
      </c>
      <c r="D1413" s="196">
        <v>0</v>
      </c>
      <c r="E1413" s="196">
        <v>0</v>
      </c>
      <c r="F1413" s="197">
        <v>0</v>
      </c>
      <c r="G1413" s="197">
        <v>0</v>
      </c>
      <c r="H1413" s="198">
        <v>0</v>
      </c>
    </row>
    <row r="1414" spans="1:8" ht="18" hidden="1" customHeight="1" outlineLevel="1">
      <c r="A1414" s="4" t="s">
        <v>213</v>
      </c>
      <c r="B1414" s="195"/>
      <c r="C1414" s="196">
        <v>0</v>
      </c>
      <c r="D1414" s="196">
        <v>0</v>
      </c>
      <c r="E1414" s="196">
        <v>0</v>
      </c>
      <c r="F1414" s="197">
        <v>0</v>
      </c>
      <c r="G1414" s="197">
        <v>0</v>
      </c>
      <c r="H1414" s="198">
        <v>0</v>
      </c>
    </row>
    <row r="1415" spans="1:8" ht="18" hidden="1" customHeight="1" outlineLevel="1">
      <c r="A1415" s="4" t="s">
        <v>214</v>
      </c>
      <c r="B1415" s="195"/>
      <c r="C1415" s="196">
        <v>0</v>
      </c>
      <c r="D1415" s="196">
        <v>0</v>
      </c>
      <c r="E1415" s="196">
        <v>0</v>
      </c>
      <c r="F1415" s="197">
        <v>0</v>
      </c>
      <c r="G1415" s="197">
        <v>0</v>
      </c>
      <c r="H1415" s="198">
        <v>0</v>
      </c>
    </row>
    <row r="1416" spans="1:8" ht="18" hidden="1" customHeight="1" outlineLevel="1">
      <c r="A1416" s="4" t="s">
        <v>215</v>
      </c>
      <c r="B1416" s="195"/>
      <c r="C1416" s="196">
        <v>0</v>
      </c>
      <c r="D1416" s="196">
        <v>0</v>
      </c>
      <c r="E1416" s="196">
        <v>0</v>
      </c>
      <c r="F1416" s="197">
        <v>0</v>
      </c>
      <c r="G1416" s="197">
        <v>0</v>
      </c>
      <c r="H1416" s="198">
        <v>0</v>
      </c>
    </row>
    <row r="1417" spans="1:8" ht="18" hidden="1" customHeight="1" outlineLevel="1">
      <c r="A1417" s="4" t="s">
        <v>216</v>
      </c>
      <c r="B1417" s="195"/>
      <c r="C1417" s="196">
        <v>0</v>
      </c>
      <c r="D1417" s="196">
        <v>0</v>
      </c>
      <c r="E1417" s="196">
        <v>0</v>
      </c>
      <c r="F1417" s="197">
        <v>0</v>
      </c>
      <c r="G1417" s="197">
        <v>0</v>
      </c>
      <c r="H1417" s="198">
        <v>0</v>
      </c>
    </row>
    <row r="1418" spans="1:8" ht="18" hidden="1" customHeight="1" outlineLevel="1">
      <c r="A1418" s="4" t="s">
        <v>217</v>
      </c>
      <c r="B1418" s="195"/>
      <c r="C1418" s="196">
        <v>0</v>
      </c>
      <c r="D1418" s="196">
        <v>0</v>
      </c>
      <c r="E1418" s="196">
        <v>0</v>
      </c>
      <c r="F1418" s="197">
        <v>0</v>
      </c>
      <c r="G1418" s="197">
        <v>0</v>
      </c>
      <c r="H1418" s="198">
        <v>0</v>
      </c>
    </row>
    <row r="1419" spans="1:8" ht="18" hidden="1" customHeight="1" outlineLevel="1">
      <c r="A1419" s="4" t="s">
        <v>218</v>
      </c>
      <c r="B1419" s="195"/>
      <c r="C1419" s="196">
        <v>0</v>
      </c>
      <c r="D1419" s="196">
        <v>0</v>
      </c>
      <c r="E1419" s="196">
        <v>0</v>
      </c>
      <c r="F1419" s="197">
        <v>0</v>
      </c>
      <c r="G1419" s="197">
        <v>0</v>
      </c>
      <c r="H1419" s="198">
        <v>0</v>
      </c>
    </row>
    <row r="1420" spans="1:8" ht="18" hidden="1" customHeight="1" outlineLevel="1">
      <c r="A1420" s="4" t="s">
        <v>219</v>
      </c>
      <c r="B1420" s="195"/>
      <c r="C1420" s="196">
        <v>0</v>
      </c>
      <c r="D1420" s="196">
        <v>0</v>
      </c>
      <c r="E1420" s="196">
        <v>0</v>
      </c>
      <c r="F1420" s="197">
        <v>0</v>
      </c>
      <c r="G1420" s="197">
        <v>0</v>
      </c>
      <c r="H1420" s="198">
        <v>0</v>
      </c>
    </row>
    <row r="1421" spans="1:8" ht="18" hidden="1" customHeight="1" outlineLevel="1">
      <c r="A1421" s="4" t="s">
        <v>220</v>
      </c>
      <c r="B1421" s="195"/>
      <c r="C1421" s="196">
        <v>0</v>
      </c>
      <c r="D1421" s="196">
        <v>0</v>
      </c>
      <c r="E1421" s="196">
        <v>0</v>
      </c>
      <c r="F1421" s="197">
        <v>0</v>
      </c>
      <c r="G1421" s="197">
        <v>0</v>
      </c>
      <c r="H1421" s="198">
        <v>0</v>
      </c>
    </row>
    <row r="1422" spans="1:8" ht="18" hidden="1" customHeight="1" outlineLevel="1">
      <c r="A1422" s="4" t="s">
        <v>349</v>
      </c>
      <c r="B1422" s="195"/>
      <c r="C1422" s="196">
        <v>0</v>
      </c>
      <c r="D1422" s="196">
        <v>0</v>
      </c>
      <c r="E1422" s="196">
        <v>0</v>
      </c>
      <c r="F1422" s="197">
        <v>0</v>
      </c>
      <c r="G1422" s="197">
        <v>0</v>
      </c>
      <c r="H1422" s="198">
        <v>0</v>
      </c>
    </row>
    <row r="1423" spans="1:8" ht="18" hidden="1" customHeight="1" outlineLevel="1">
      <c r="A1423" s="4" t="s">
        <v>222</v>
      </c>
      <c r="B1423" s="195"/>
      <c r="C1423" s="196">
        <v>0</v>
      </c>
      <c r="D1423" s="196">
        <v>0</v>
      </c>
      <c r="E1423" s="196">
        <v>0</v>
      </c>
      <c r="F1423" s="197">
        <v>0</v>
      </c>
      <c r="G1423" s="197">
        <v>0</v>
      </c>
      <c r="H1423" s="198">
        <v>0</v>
      </c>
    </row>
    <row r="1424" spans="1:8" ht="18" hidden="1" customHeight="1" outlineLevel="1">
      <c r="A1424" s="4" t="s">
        <v>223</v>
      </c>
      <c r="B1424" s="195"/>
      <c r="C1424" s="196">
        <v>0</v>
      </c>
      <c r="D1424" s="196">
        <v>0</v>
      </c>
      <c r="E1424" s="196">
        <v>0</v>
      </c>
      <c r="F1424" s="197">
        <v>0</v>
      </c>
      <c r="G1424" s="197">
        <v>0</v>
      </c>
      <c r="H1424" s="198">
        <v>0</v>
      </c>
    </row>
    <row r="1425" spans="1:8" ht="18" hidden="1" customHeight="1" outlineLevel="1">
      <c r="A1425" s="4" t="s">
        <v>224</v>
      </c>
      <c r="B1425" s="195"/>
      <c r="C1425" s="196">
        <v>0</v>
      </c>
      <c r="D1425" s="196">
        <v>0</v>
      </c>
      <c r="E1425" s="196">
        <v>0</v>
      </c>
      <c r="F1425" s="197">
        <v>0</v>
      </c>
      <c r="G1425" s="197">
        <v>0</v>
      </c>
      <c r="H1425" s="198">
        <v>0</v>
      </c>
    </row>
    <row r="1426" spans="1:8" ht="18" hidden="1" customHeight="1" outlineLevel="1">
      <c r="A1426" s="4" t="s">
        <v>225</v>
      </c>
      <c r="B1426" s="195"/>
      <c r="C1426" s="196">
        <v>0</v>
      </c>
      <c r="D1426" s="196">
        <v>0</v>
      </c>
      <c r="E1426" s="196">
        <v>0</v>
      </c>
      <c r="F1426" s="197">
        <v>0</v>
      </c>
      <c r="G1426" s="197">
        <v>0</v>
      </c>
      <c r="H1426" s="198">
        <v>0</v>
      </c>
    </row>
    <row r="1427" spans="1:8" ht="18" customHeight="1" collapsed="1">
      <c r="A1427" s="4"/>
      <c r="B1427" s="195" t="s">
        <v>409</v>
      </c>
      <c r="C1427" s="199">
        <f t="shared" ref="C1427:H1427" si="58">SUM(C1404:C1426)</f>
        <v>0</v>
      </c>
      <c r="D1427" s="199">
        <f t="shared" si="58"/>
        <v>0</v>
      </c>
      <c r="E1427" s="199">
        <f t="shared" si="58"/>
        <v>0</v>
      </c>
      <c r="F1427" s="200">
        <f t="shared" si="58"/>
        <v>0</v>
      </c>
      <c r="G1427" s="200">
        <f t="shared" si="58"/>
        <v>0</v>
      </c>
      <c r="H1427" s="201">
        <f t="shared" si="58"/>
        <v>0</v>
      </c>
    </row>
    <row r="1428" spans="1:8" ht="18" hidden="1" customHeight="1" outlineLevel="1">
      <c r="A1428" s="4" t="s">
        <v>272</v>
      </c>
      <c r="B1428" s="195"/>
      <c r="C1428" s="199">
        <v>0</v>
      </c>
      <c r="D1428" s="199">
        <v>0</v>
      </c>
      <c r="E1428" s="199">
        <v>0</v>
      </c>
      <c r="F1428" s="200">
        <v>0</v>
      </c>
      <c r="G1428" s="200">
        <v>0</v>
      </c>
      <c r="H1428" s="201">
        <v>0</v>
      </c>
    </row>
    <row r="1429" spans="1:8" ht="18" hidden="1" customHeight="1" outlineLevel="1">
      <c r="A1429" s="4" t="s">
        <v>203</v>
      </c>
      <c r="B1429" s="195"/>
      <c r="C1429" s="199">
        <v>0</v>
      </c>
      <c r="D1429" s="199">
        <v>0</v>
      </c>
      <c r="E1429" s="199">
        <v>0</v>
      </c>
      <c r="F1429" s="200">
        <v>0</v>
      </c>
      <c r="G1429" s="200">
        <v>0</v>
      </c>
      <c r="H1429" s="201">
        <v>0</v>
      </c>
    </row>
    <row r="1430" spans="1:8" ht="18" hidden="1" customHeight="1" outlineLevel="1">
      <c r="A1430" s="4" t="s">
        <v>204</v>
      </c>
      <c r="B1430" s="195"/>
      <c r="C1430" s="199">
        <v>0</v>
      </c>
      <c r="D1430" s="199">
        <v>0</v>
      </c>
      <c r="E1430" s="199">
        <v>0</v>
      </c>
      <c r="F1430" s="200">
        <v>0</v>
      </c>
      <c r="G1430" s="200">
        <v>0</v>
      </c>
      <c r="H1430" s="201">
        <v>0</v>
      </c>
    </row>
    <row r="1431" spans="1:8" ht="18" hidden="1" customHeight="1" outlineLevel="1">
      <c r="A1431" s="4" t="s">
        <v>205</v>
      </c>
      <c r="B1431" s="195"/>
      <c r="C1431" s="199">
        <v>0</v>
      </c>
      <c r="D1431" s="199">
        <v>0</v>
      </c>
      <c r="E1431" s="199">
        <v>0</v>
      </c>
      <c r="F1431" s="200">
        <v>0</v>
      </c>
      <c r="G1431" s="200">
        <v>0</v>
      </c>
      <c r="H1431" s="201">
        <v>0</v>
      </c>
    </row>
    <row r="1432" spans="1:8" ht="18" hidden="1" customHeight="1" outlineLevel="1">
      <c r="A1432" s="4" t="s">
        <v>206</v>
      </c>
      <c r="B1432" s="195"/>
      <c r="C1432" s="199">
        <v>0</v>
      </c>
      <c r="D1432" s="199">
        <v>0</v>
      </c>
      <c r="E1432" s="199">
        <v>0</v>
      </c>
      <c r="F1432" s="200">
        <v>0</v>
      </c>
      <c r="G1432" s="200">
        <v>0</v>
      </c>
      <c r="H1432" s="201">
        <v>0</v>
      </c>
    </row>
    <row r="1433" spans="1:8" ht="18" hidden="1" customHeight="1" outlineLevel="1">
      <c r="A1433" s="4" t="s">
        <v>207</v>
      </c>
      <c r="B1433" s="195"/>
      <c r="C1433" s="199">
        <v>0</v>
      </c>
      <c r="D1433" s="199">
        <v>0</v>
      </c>
      <c r="E1433" s="199">
        <v>0</v>
      </c>
      <c r="F1433" s="200">
        <v>0</v>
      </c>
      <c r="G1433" s="200">
        <v>0</v>
      </c>
      <c r="H1433" s="201">
        <v>0</v>
      </c>
    </row>
    <row r="1434" spans="1:8" ht="18" hidden="1" customHeight="1" outlineLevel="1">
      <c r="A1434" s="4" t="s">
        <v>208</v>
      </c>
      <c r="B1434" s="195"/>
      <c r="C1434" s="199">
        <v>0</v>
      </c>
      <c r="D1434" s="199">
        <v>0</v>
      </c>
      <c r="E1434" s="199">
        <v>0</v>
      </c>
      <c r="F1434" s="200">
        <v>0</v>
      </c>
      <c r="G1434" s="200">
        <v>0</v>
      </c>
      <c r="H1434" s="201">
        <v>0</v>
      </c>
    </row>
    <row r="1435" spans="1:8" ht="18" hidden="1" customHeight="1" outlineLevel="1">
      <c r="A1435" s="4" t="s">
        <v>209</v>
      </c>
      <c r="B1435" s="195"/>
      <c r="C1435" s="199">
        <v>0</v>
      </c>
      <c r="D1435" s="199">
        <v>0</v>
      </c>
      <c r="E1435" s="199">
        <v>0</v>
      </c>
      <c r="F1435" s="200">
        <v>0</v>
      </c>
      <c r="G1435" s="200">
        <v>0</v>
      </c>
      <c r="H1435" s="201">
        <v>0</v>
      </c>
    </row>
    <row r="1436" spans="1:8" ht="18" hidden="1" customHeight="1" outlineLevel="1">
      <c r="A1436" s="4" t="s">
        <v>211</v>
      </c>
      <c r="B1436" s="195"/>
      <c r="C1436" s="199">
        <v>0</v>
      </c>
      <c r="D1436" s="199">
        <v>0</v>
      </c>
      <c r="E1436" s="199">
        <v>0</v>
      </c>
      <c r="F1436" s="200">
        <v>0</v>
      </c>
      <c r="G1436" s="200">
        <v>0</v>
      </c>
      <c r="H1436" s="201">
        <v>0</v>
      </c>
    </row>
    <row r="1437" spans="1:8" ht="18" hidden="1" customHeight="1" outlineLevel="1">
      <c r="A1437" s="4" t="s">
        <v>212</v>
      </c>
      <c r="B1437" s="195"/>
      <c r="C1437" s="199">
        <v>0</v>
      </c>
      <c r="D1437" s="199">
        <v>0</v>
      </c>
      <c r="E1437" s="199">
        <v>0</v>
      </c>
      <c r="F1437" s="200">
        <v>0</v>
      </c>
      <c r="G1437" s="200">
        <v>0</v>
      </c>
      <c r="H1437" s="201">
        <v>0</v>
      </c>
    </row>
    <row r="1438" spans="1:8" ht="18" hidden="1" customHeight="1" outlineLevel="1">
      <c r="A1438" s="4" t="s">
        <v>213</v>
      </c>
      <c r="B1438" s="195"/>
      <c r="C1438" s="199">
        <v>0</v>
      </c>
      <c r="D1438" s="199">
        <v>0</v>
      </c>
      <c r="E1438" s="199">
        <v>0</v>
      </c>
      <c r="F1438" s="200">
        <v>0</v>
      </c>
      <c r="G1438" s="200">
        <v>0</v>
      </c>
      <c r="H1438" s="201">
        <v>0</v>
      </c>
    </row>
    <row r="1439" spans="1:8" ht="18" hidden="1" customHeight="1" outlineLevel="1">
      <c r="A1439" s="4" t="s">
        <v>214</v>
      </c>
      <c r="B1439" s="195"/>
      <c r="C1439" s="199">
        <v>0</v>
      </c>
      <c r="D1439" s="199">
        <v>0</v>
      </c>
      <c r="E1439" s="199">
        <v>0</v>
      </c>
      <c r="F1439" s="200">
        <v>0</v>
      </c>
      <c r="G1439" s="200">
        <v>0</v>
      </c>
      <c r="H1439" s="201">
        <v>0</v>
      </c>
    </row>
    <row r="1440" spans="1:8" ht="18" hidden="1" customHeight="1" outlineLevel="1">
      <c r="A1440" s="4" t="s">
        <v>215</v>
      </c>
      <c r="B1440" s="195"/>
      <c r="C1440" s="199">
        <v>0</v>
      </c>
      <c r="D1440" s="199">
        <v>0</v>
      </c>
      <c r="E1440" s="199">
        <v>0</v>
      </c>
      <c r="F1440" s="200">
        <v>0</v>
      </c>
      <c r="G1440" s="200">
        <v>0</v>
      </c>
      <c r="H1440" s="201">
        <v>0</v>
      </c>
    </row>
    <row r="1441" spans="1:8" ht="18" hidden="1" customHeight="1" outlineLevel="1">
      <c r="A1441" s="4" t="s">
        <v>216</v>
      </c>
      <c r="B1441" s="195"/>
      <c r="C1441" s="199">
        <v>0</v>
      </c>
      <c r="D1441" s="199">
        <v>0</v>
      </c>
      <c r="E1441" s="199">
        <v>0</v>
      </c>
      <c r="F1441" s="200">
        <v>0</v>
      </c>
      <c r="G1441" s="200">
        <v>0</v>
      </c>
      <c r="H1441" s="201">
        <v>0</v>
      </c>
    </row>
    <row r="1442" spans="1:8" ht="18" hidden="1" customHeight="1" outlineLevel="1">
      <c r="A1442" s="4" t="s">
        <v>217</v>
      </c>
      <c r="B1442" s="195"/>
      <c r="C1442" s="199">
        <v>0</v>
      </c>
      <c r="D1442" s="199">
        <v>0</v>
      </c>
      <c r="E1442" s="199">
        <v>0</v>
      </c>
      <c r="F1442" s="200">
        <v>0</v>
      </c>
      <c r="G1442" s="200">
        <v>0</v>
      </c>
      <c r="H1442" s="201">
        <v>0</v>
      </c>
    </row>
    <row r="1443" spans="1:8" ht="18" hidden="1" customHeight="1" outlineLevel="1">
      <c r="A1443" s="4" t="s">
        <v>218</v>
      </c>
      <c r="B1443" s="195"/>
      <c r="C1443" s="199">
        <v>0</v>
      </c>
      <c r="D1443" s="199">
        <v>0</v>
      </c>
      <c r="E1443" s="199">
        <v>0</v>
      </c>
      <c r="F1443" s="200">
        <v>0</v>
      </c>
      <c r="G1443" s="200">
        <v>0</v>
      </c>
      <c r="H1443" s="201">
        <v>0</v>
      </c>
    </row>
    <row r="1444" spans="1:8" ht="18" hidden="1" customHeight="1" outlineLevel="1">
      <c r="A1444" s="4" t="s">
        <v>219</v>
      </c>
      <c r="B1444" s="195"/>
      <c r="C1444" s="199">
        <v>0</v>
      </c>
      <c r="D1444" s="199">
        <v>0</v>
      </c>
      <c r="E1444" s="199">
        <v>0</v>
      </c>
      <c r="F1444" s="200">
        <v>0</v>
      </c>
      <c r="G1444" s="200">
        <v>0</v>
      </c>
      <c r="H1444" s="201">
        <v>0</v>
      </c>
    </row>
    <row r="1445" spans="1:8" ht="18" hidden="1" customHeight="1" outlineLevel="1">
      <c r="A1445" s="4" t="s">
        <v>220</v>
      </c>
      <c r="B1445" s="195"/>
      <c r="C1445" s="199">
        <v>0</v>
      </c>
      <c r="D1445" s="199">
        <v>0</v>
      </c>
      <c r="E1445" s="199">
        <v>0</v>
      </c>
      <c r="F1445" s="200">
        <v>0</v>
      </c>
      <c r="G1445" s="200">
        <v>0</v>
      </c>
      <c r="H1445" s="201">
        <v>0</v>
      </c>
    </row>
    <row r="1446" spans="1:8" ht="18" hidden="1" customHeight="1" outlineLevel="1">
      <c r="A1446" s="4" t="s">
        <v>349</v>
      </c>
      <c r="B1446" s="195"/>
      <c r="C1446" s="199">
        <v>0</v>
      </c>
      <c r="D1446" s="199">
        <v>0</v>
      </c>
      <c r="E1446" s="199">
        <v>0</v>
      </c>
      <c r="F1446" s="200">
        <v>0</v>
      </c>
      <c r="G1446" s="200">
        <v>0</v>
      </c>
      <c r="H1446" s="201">
        <v>0</v>
      </c>
    </row>
    <row r="1447" spans="1:8" ht="18" hidden="1" customHeight="1" outlineLevel="1">
      <c r="A1447" s="4" t="s">
        <v>222</v>
      </c>
      <c r="B1447" s="195"/>
      <c r="C1447" s="199">
        <v>0</v>
      </c>
      <c r="D1447" s="199">
        <v>0</v>
      </c>
      <c r="E1447" s="199">
        <v>0</v>
      </c>
      <c r="F1447" s="200">
        <v>0</v>
      </c>
      <c r="G1447" s="200">
        <v>0</v>
      </c>
      <c r="H1447" s="201">
        <v>0</v>
      </c>
    </row>
    <row r="1448" spans="1:8" ht="18" hidden="1" customHeight="1" outlineLevel="1">
      <c r="A1448" s="4" t="s">
        <v>223</v>
      </c>
      <c r="B1448" s="195"/>
      <c r="C1448" s="199">
        <v>0</v>
      </c>
      <c r="D1448" s="199">
        <v>0</v>
      </c>
      <c r="E1448" s="199">
        <v>0</v>
      </c>
      <c r="F1448" s="200">
        <v>0</v>
      </c>
      <c r="G1448" s="200">
        <v>0</v>
      </c>
      <c r="H1448" s="201">
        <v>0</v>
      </c>
    </row>
    <row r="1449" spans="1:8" ht="18" hidden="1" customHeight="1" outlineLevel="1">
      <c r="A1449" s="4" t="s">
        <v>224</v>
      </c>
      <c r="B1449" s="195"/>
      <c r="C1449" s="199">
        <v>0</v>
      </c>
      <c r="D1449" s="199">
        <v>0</v>
      </c>
      <c r="E1449" s="199">
        <v>0</v>
      </c>
      <c r="F1449" s="200">
        <v>0</v>
      </c>
      <c r="G1449" s="200">
        <v>0</v>
      </c>
      <c r="H1449" s="201">
        <v>0</v>
      </c>
    </row>
    <row r="1450" spans="1:8" ht="18" hidden="1" customHeight="1" outlineLevel="1">
      <c r="A1450" s="4" t="s">
        <v>225</v>
      </c>
      <c r="B1450" s="195"/>
      <c r="C1450" s="199">
        <v>0</v>
      </c>
      <c r="D1450" s="199">
        <v>0</v>
      </c>
      <c r="E1450" s="199">
        <v>0</v>
      </c>
      <c r="F1450" s="200">
        <v>0</v>
      </c>
      <c r="G1450" s="200">
        <v>0</v>
      </c>
      <c r="H1450" s="201">
        <v>0</v>
      </c>
    </row>
    <row r="1451" spans="1:8" ht="18" customHeight="1" collapsed="1">
      <c r="A1451" s="4"/>
      <c r="B1451" s="195" t="s">
        <v>410</v>
      </c>
      <c r="C1451" s="199">
        <f t="shared" ref="C1451:H1451" si="59">SUM(C1428:C1450)</f>
        <v>0</v>
      </c>
      <c r="D1451" s="199">
        <f t="shared" si="59"/>
        <v>0</v>
      </c>
      <c r="E1451" s="199">
        <f t="shared" si="59"/>
        <v>0</v>
      </c>
      <c r="F1451" s="200">
        <f t="shared" si="59"/>
        <v>0</v>
      </c>
      <c r="G1451" s="200">
        <f t="shared" si="59"/>
        <v>0</v>
      </c>
      <c r="H1451" s="201">
        <f t="shared" si="59"/>
        <v>0</v>
      </c>
    </row>
    <row r="1452" spans="1:8" ht="18" hidden="1" customHeight="1" outlineLevel="1">
      <c r="A1452" s="4" t="s">
        <v>272</v>
      </c>
      <c r="B1452" s="195"/>
      <c r="C1452" s="199">
        <v>0</v>
      </c>
      <c r="D1452" s="199">
        <v>0</v>
      </c>
      <c r="E1452" s="199">
        <v>0</v>
      </c>
      <c r="F1452" s="200">
        <v>0</v>
      </c>
      <c r="G1452" s="200">
        <v>0</v>
      </c>
      <c r="H1452" s="201">
        <v>0</v>
      </c>
    </row>
    <row r="1453" spans="1:8" ht="18" hidden="1" customHeight="1" outlineLevel="1">
      <c r="A1453" s="4" t="s">
        <v>203</v>
      </c>
      <c r="B1453" s="195"/>
      <c r="C1453" s="199">
        <v>0</v>
      </c>
      <c r="D1453" s="199">
        <v>0</v>
      </c>
      <c r="E1453" s="199">
        <v>0</v>
      </c>
      <c r="F1453" s="200">
        <v>0</v>
      </c>
      <c r="G1453" s="200">
        <v>0</v>
      </c>
      <c r="H1453" s="201">
        <v>0</v>
      </c>
    </row>
    <row r="1454" spans="1:8" ht="18" hidden="1" customHeight="1" outlineLevel="1">
      <c r="A1454" s="4" t="s">
        <v>204</v>
      </c>
      <c r="B1454" s="195"/>
      <c r="C1454" s="199">
        <v>0</v>
      </c>
      <c r="D1454" s="199">
        <v>0</v>
      </c>
      <c r="E1454" s="199">
        <v>0</v>
      </c>
      <c r="F1454" s="200">
        <v>0</v>
      </c>
      <c r="G1454" s="200">
        <v>0</v>
      </c>
      <c r="H1454" s="201">
        <v>0</v>
      </c>
    </row>
    <row r="1455" spans="1:8" ht="18" hidden="1" customHeight="1" outlineLevel="1">
      <c r="A1455" s="4" t="s">
        <v>205</v>
      </c>
      <c r="B1455" s="195"/>
      <c r="C1455" s="199">
        <v>0</v>
      </c>
      <c r="D1455" s="199">
        <v>0</v>
      </c>
      <c r="E1455" s="199">
        <v>0</v>
      </c>
      <c r="F1455" s="200">
        <v>0</v>
      </c>
      <c r="G1455" s="200">
        <v>0</v>
      </c>
      <c r="H1455" s="201">
        <v>0</v>
      </c>
    </row>
    <row r="1456" spans="1:8" ht="18" hidden="1" customHeight="1" outlineLevel="1">
      <c r="A1456" s="4" t="s">
        <v>206</v>
      </c>
      <c r="B1456" s="195"/>
      <c r="C1456" s="199">
        <v>0</v>
      </c>
      <c r="D1456" s="199">
        <v>0</v>
      </c>
      <c r="E1456" s="199">
        <v>0</v>
      </c>
      <c r="F1456" s="200">
        <v>0</v>
      </c>
      <c r="G1456" s="200">
        <v>0</v>
      </c>
      <c r="H1456" s="201">
        <v>0</v>
      </c>
    </row>
    <row r="1457" spans="1:8" ht="18" hidden="1" customHeight="1" outlineLevel="1">
      <c r="A1457" s="4" t="s">
        <v>207</v>
      </c>
      <c r="B1457" s="195"/>
      <c r="C1457" s="199">
        <v>0</v>
      </c>
      <c r="D1457" s="199">
        <v>0</v>
      </c>
      <c r="E1457" s="199">
        <v>0</v>
      </c>
      <c r="F1457" s="200">
        <v>0</v>
      </c>
      <c r="G1457" s="200">
        <v>0</v>
      </c>
      <c r="H1457" s="201">
        <v>0</v>
      </c>
    </row>
    <row r="1458" spans="1:8" ht="18" hidden="1" customHeight="1" outlineLevel="1">
      <c r="A1458" s="4" t="s">
        <v>208</v>
      </c>
      <c r="B1458" s="195"/>
      <c r="C1458" s="199">
        <v>0</v>
      </c>
      <c r="D1458" s="199">
        <v>0</v>
      </c>
      <c r="E1458" s="199">
        <v>0</v>
      </c>
      <c r="F1458" s="200">
        <v>0</v>
      </c>
      <c r="G1458" s="200">
        <v>0</v>
      </c>
      <c r="H1458" s="201">
        <v>0</v>
      </c>
    </row>
    <row r="1459" spans="1:8" ht="18" hidden="1" customHeight="1" outlineLevel="1">
      <c r="A1459" s="4" t="s">
        <v>209</v>
      </c>
      <c r="B1459" s="195"/>
      <c r="C1459" s="199">
        <v>0</v>
      </c>
      <c r="D1459" s="199">
        <v>0</v>
      </c>
      <c r="E1459" s="199">
        <v>0</v>
      </c>
      <c r="F1459" s="200">
        <v>0</v>
      </c>
      <c r="G1459" s="200">
        <v>0</v>
      </c>
      <c r="H1459" s="201">
        <v>0</v>
      </c>
    </row>
    <row r="1460" spans="1:8" ht="18" hidden="1" customHeight="1" outlineLevel="1">
      <c r="A1460" s="4" t="s">
        <v>211</v>
      </c>
      <c r="B1460" s="195"/>
      <c r="C1460" s="199">
        <v>0</v>
      </c>
      <c r="D1460" s="199">
        <v>0</v>
      </c>
      <c r="E1460" s="199">
        <v>0</v>
      </c>
      <c r="F1460" s="200">
        <v>0</v>
      </c>
      <c r="G1460" s="200">
        <v>0</v>
      </c>
      <c r="H1460" s="201">
        <v>0</v>
      </c>
    </row>
    <row r="1461" spans="1:8" ht="18" hidden="1" customHeight="1" outlineLevel="1">
      <c r="A1461" s="4" t="s">
        <v>212</v>
      </c>
      <c r="B1461" s="195"/>
      <c r="C1461" s="199">
        <v>0</v>
      </c>
      <c r="D1461" s="199">
        <v>0</v>
      </c>
      <c r="E1461" s="199">
        <v>0</v>
      </c>
      <c r="F1461" s="200">
        <v>0</v>
      </c>
      <c r="G1461" s="200">
        <v>0</v>
      </c>
      <c r="H1461" s="201">
        <v>0</v>
      </c>
    </row>
    <row r="1462" spans="1:8" ht="18" hidden="1" customHeight="1" outlineLevel="1">
      <c r="A1462" s="4" t="s">
        <v>213</v>
      </c>
      <c r="B1462" s="195"/>
      <c r="C1462" s="199">
        <v>0</v>
      </c>
      <c r="D1462" s="199">
        <v>0</v>
      </c>
      <c r="E1462" s="199">
        <v>0</v>
      </c>
      <c r="F1462" s="200">
        <v>0</v>
      </c>
      <c r="G1462" s="200">
        <v>0</v>
      </c>
      <c r="H1462" s="201">
        <v>0</v>
      </c>
    </row>
    <row r="1463" spans="1:8" ht="18" hidden="1" customHeight="1" outlineLevel="1">
      <c r="A1463" s="4" t="s">
        <v>214</v>
      </c>
      <c r="B1463" s="195"/>
      <c r="C1463" s="199">
        <v>0</v>
      </c>
      <c r="D1463" s="199">
        <v>0</v>
      </c>
      <c r="E1463" s="199">
        <v>0</v>
      </c>
      <c r="F1463" s="200">
        <v>0</v>
      </c>
      <c r="G1463" s="200">
        <v>0</v>
      </c>
      <c r="H1463" s="201">
        <v>0</v>
      </c>
    </row>
    <row r="1464" spans="1:8" ht="18" hidden="1" customHeight="1" outlineLevel="1">
      <c r="A1464" s="4" t="s">
        <v>215</v>
      </c>
      <c r="B1464" s="195"/>
      <c r="C1464" s="199">
        <v>0</v>
      </c>
      <c r="D1464" s="199">
        <v>0</v>
      </c>
      <c r="E1464" s="199">
        <v>0</v>
      </c>
      <c r="F1464" s="200">
        <v>0</v>
      </c>
      <c r="G1464" s="200">
        <v>0</v>
      </c>
      <c r="H1464" s="201">
        <v>0</v>
      </c>
    </row>
    <row r="1465" spans="1:8" ht="18" hidden="1" customHeight="1" outlineLevel="1">
      <c r="A1465" s="4" t="s">
        <v>216</v>
      </c>
      <c r="B1465" s="195"/>
      <c r="C1465" s="199">
        <v>0</v>
      </c>
      <c r="D1465" s="199">
        <v>0</v>
      </c>
      <c r="E1465" s="199">
        <v>0</v>
      </c>
      <c r="F1465" s="200">
        <v>0</v>
      </c>
      <c r="G1465" s="200">
        <v>0</v>
      </c>
      <c r="H1465" s="201">
        <v>0</v>
      </c>
    </row>
    <row r="1466" spans="1:8" ht="18" hidden="1" customHeight="1" outlineLevel="1">
      <c r="A1466" s="4" t="s">
        <v>217</v>
      </c>
      <c r="B1466" s="195"/>
      <c r="C1466" s="199">
        <v>0</v>
      </c>
      <c r="D1466" s="199">
        <v>0</v>
      </c>
      <c r="E1466" s="199">
        <v>0</v>
      </c>
      <c r="F1466" s="200">
        <v>0</v>
      </c>
      <c r="G1466" s="200">
        <v>0</v>
      </c>
      <c r="H1466" s="201">
        <v>0</v>
      </c>
    </row>
    <row r="1467" spans="1:8" ht="18" hidden="1" customHeight="1" outlineLevel="1">
      <c r="A1467" s="4" t="s">
        <v>218</v>
      </c>
      <c r="B1467" s="195"/>
      <c r="C1467" s="199">
        <v>0</v>
      </c>
      <c r="D1467" s="199">
        <v>0</v>
      </c>
      <c r="E1467" s="199">
        <v>0</v>
      </c>
      <c r="F1467" s="200">
        <v>0</v>
      </c>
      <c r="G1467" s="200">
        <v>0</v>
      </c>
      <c r="H1467" s="201">
        <v>0</v>
      </c>
    </row>
    <row r="1468" spans="1:8" ht="18" hidden="1" customHeight="1" outlineLevel="1">
      <c r="A1468" s="4" t="s">
        <v>219</v>
      </c>
      <c r="B1468" s="195"/>
      <c r="C1468" s="199">
        <v>0</v>
      </c>
      <c r="D1468" s="199">
        <v>0</v>
      </c>
      <c r="E1468" s="199">
        <v>0</v>
      </c>
      <c r="F1468" s="200">
        <v>0</v>
      </c>
      <c r="G1468" s="200">
        <v>0</v>
      </c>
      <c r="H1468" s="201">
        <v>0</v>
      </c>
    </row>
    <row r="1469" spans="1:8" ht="18" hidden="1" customHeight="1" outlineLevel="1">
      <c r="A1469" s="4" t="s">
        <v>220</v>
      </c>
      <c r="B1469" s="195"/>
      <c r="C1469" s="199">
        <v>0</v>
      </c>
      <c r="D1469" s="199">
        <v>0</v>
      </c>
      <c r="E1469" s="199">
        <v>0</v>
      </c>
      <c r="F1469" s="200">
        <v>0</v>
      </c>
      <c r="G1469" s="200">
        <v>0</v>
      </c>
      <c r="H1469" s="201">
        <v>0</v>
      </c>
    </row>
    <row r="1470" spans="1:8" ht="18" hidden="1" customHeight="1" outlineLevel="1">
      <c r="A1470" s="4" t="s">
        <v>349</v>
      </c>
      <c r="B1470" s="195"/>
      <c r="C1470" s="199">
        <v>0</v>
      </c>
      <c r="D1470" s="199">
        <v>0</v>
      </c>
      <c r="E1470" s="199">
        <v>0</v>
      </c>
      <c r="F1470" s="200">
        <v>0</v>
      </c>
      <c r="G1470" s="200">
        <v>0</v>
      </c>
      <c r="H1470" s="201">
        <v>0</v>
      </c>
    </row>
    <row r="1471" spans="1:8" ht="18" hidden="1" customHeight="1" outlineLevel="1">
      <c r="A1471" s="4" t="s">
        <v>222</v>
      </c>
      <c r="B1471" s="195"/>
      <c r="C1471" s="199">
        <v>0</v>
      </c>
      <c r="D1471" s="199">
        <v>0</v>
      </c>
      <c r="E1471" s="199">
        <v>0</v>
      </c>
      <c r="F1471" s="200">
        <v>0</v>
      </c>
      <c r="G1471" s="200">
        <v>0</v>
      </c>
      <c r="H1471" s="201">
        <v>0</v>
      </c>
    </row>
    <row r="1472" spans="1:8" ht="18" hidden="1" customHeight="1" outlineLevel="1">
      <c r="A1472" s="4" t="s">
        <v>223</v>
      </c>
      <c r="B1472" s="195"/>
      <c r="C1472" s="199">
        <v>0</v>
      </c>
      <c r="D1472" s="199">
        <v>0</v>
      </c>
      <c r="E1472" s="199">
        <v>0</v>
      </c>
      <c r="F1472" s="200">
        <v>0</v>
      </c>
      <c r="G1472" s="200">
        <v>0</v>
      </c>
      <c r="H1472" s="201">
        <v>0</v>
      </c>
    </row>
    <row r="1473" spans="1:8" ht="18" hidden="1" customHeight="1" outlineLevel="1">
      <c r="A1473" s="4" t="s">
        <v>224</v>
      </c>
      <c r="B1473" s="195"/>
      <c r="C1473" s="199">
        <v>0</v>
      </c>
      <c r="D1473" s="199">
        <v>0</v>
      </c>
      <c r="E1473" s="199">
        <v>0</v>
      </c>
      <c r="F1473" s="200">
        <v>0</v>
      </c>
      <c r="G1473" s="200">
        <v>0</v>
      </c>
      <c r="H1473" s="201">
        <v>0</v>
      </c>
    </row>
    <row r="1474" spans="1:8" ht="18" hidden="1" customHeight="1" outlineLevel="1">
      <c r="A1474" s="4" t="s">
        <v>225</v>
      </c>
      <c r="B1474" s="195"/>
      <c r="C1474" s="199">
        <v>0</v>
      </c>
      <c r="D1474" s="199">
        <v>0</v>
      </c>
      <c r="E1474" s="199">
        <v>0</v>
      </c>
      <c r="F1474" s="200">
        <v>0</v>
      </c>
      <c r="G1474" s="200">
        <v>0</v>
      </c>
      <c r="H1474" s="201">
        <v>0</v>
      </c>
    </row>
    <row r="1475" spans="1:8" ht="18" customHeight="1" collapsed="1">
      <c r="A1475" s="4"/>
      <c r="B1475" s="195" t="s">
        <v>411</v>
      </c>
      <c r="C1475" s="199">
        <f t="shared" ref="C1475:H1475" si="60">SUM(C1452:C1474)</f>
        <v>0</v>
      </c>
      <c r="D1475" s="199">
        <f t="shared" si="60"/>
        <v>0</v>
      </c>
      <c r="E1475" s="199">
        <f t="shared" si="60"/>
        <v>0</v>
      </c>
      <c r="F1475" s="200">
        <f t="shared" si="60"/>
        <v>0</v>
      </c>
      <c r="G1475" s="200">
        <f t="shared" si="60"/>
        <v>0</v>
      </c>
      <c r="H1475" s="201">
        <f t="shared" si="60"/>
        <v>0</v>
      </c>
    </row>
    <row r="1476" spans="1:8" ht="18" hidden="1" customHeight="1" outlineLevel="1">
      <c r="A1476" s="4" t="s">
        <v>272</v>
      </c>
      <c r="B1476" s="195"/>
      <c r="C1476" s="199">
        <v>0</v>
      </c>
      <c r="D1476" s="199">
        <v>0</v>
      </c>
      <c r="E1476" s="199">
        <v>0</v>
      </c>
      <c r="F1476" s="200">
        <v>0</v>
      </c>
      <c r="G1476" s="200">
        <v>0</v>
      </c>
      <c r="H1476" s="201">
        <v>0</v>
      </c>
    </row>
    <row r="1477" spans="1:8" ht="18" hidden="1" customHeight="1" outlineLevel="1">
      <c r="A1477" s="4" t="s">
        <v>203</v>
      </c>
      <c r="B1477" s="195"/>
      <c r="C1477" s="199">
        <v>0</v>
      </c>
      <c r="D1477" s="199">
        <v>0</v>
      </c>
      <c r="E1477" s="199">
        <v>0</v>
      </c>
      <c r="F1477" s="200">
        <v>0</v>
      </c>
      <c r="G1477" s="200">
        <v>0</v>
      </c>
      <c r="H1477" s="201">
        <v>0</v>
      </c>
    </row>
    <row r="1478" spans="1:8" ht="18" hidden="1" customHeight="1" outlineLevel="1">
      <c r="A1478" s="4" t="s">
        <v>204</v>
      </c>
      <c r="B1478" s="195"/>
      <c r="C1478" s="199">
        <v>0</v>
      </c>
      <c r="D1478" s="199">
        <v>0</v>
      </c>
      <c r="E1478" s="199">
        <v>0</v>
      </c>
      <c r="F1478" s="200">
        <v>0</v>
      </c>
      <c r="G1478" s="200">
        <v>0</v>
      </c>
      <c r="H1478" s="201">
        <v>0</v>
      </c>
    </row>
    <row r="1479" spans="1:8" ht="18" hidden="1" customHeight="1" outlineLevel="1">
      <c r="A1479" s="4" t="s">
        <v>205</v>
      </c>
      <c r="B1479" s="195"/>
      <c r="C1479" s="199">
        <v>0</v>
      </c>
      <c r="D1479" s="199">
        <v>0</v>
      </c>
      <c r="E1479" s="199">
        <v>0</v>
      </c>
      <c r="F1479" s="200">
        <v>0</v>
      </c>
      <c r="G1479" s="200">
        <v>0</v>
      </c>
      <c r="H1479" s="201">
        <v>0</v>
      </c>
    </row>
    <row r="1480" spans="1:8" ht="18" hidden="1" customHeight="1" outlineLevel="1">
      <c r="A1480" s="4" t="s">
        <v>206</v>
      </c>
      <c r="B1480" s="195"/>
      <c r="C1480" s="199">
        <v>0</v>
      </c>
      <c r="D1480" s="199">
        <v>0</v>
      </c>
      <c r="E1480" s="199">
        <v>0</v>
      </c>
      <c r="F1480" s="200">
        <v>0</v>
      </c>
      <c r="G1480" s="200">
        <v>0</v>
      </c>
      <c r="H1480" s="201">
        <v>0</v>
      </c>
    </row>
    <row r="1481" spans="1:8" ht="18" hidden="1" customHeight="1" outlineLevel="1">
      <c r="A1481" s="4" t="s">
        <v>207</v>
      </c>
      <c r="B1481" s="195"/>
      <c r="C1481" s="199">
        <v>0</v>
      </c>
      <c r="D1481" s="199">
        <v>0</v>
      </c>
      <c r="E1481" s="199">
        <v>0</v>
      </c>
      <c r="F1481" s="200">
        <v>0</v>
      </c>
      <c r="G1481" s="200">
        <v>0</v>
      </c>
      <c r="H1481" s="201">
        <v>0</v>
      </c>
    </row>
    <row r="1482" spans="1:8" ht="18" hidden="1" customHeight="1" outlineLevel="1">
      <c r="A1482" s="4" t="s">
        <v>208</v>
      </c>
      <c r="B1482" s="195"/>
      <c r="C1482" s="199">
        <v>0</v>
      </c>
      <c r="D1482" s="199">
        <v>0</v>
      </c>
      <c r="E1482" s="199">
        <v>0</v>
      </c>
      <c r="F1482" s="200">
        <v>0</v>
      </c>
      <c r="G1482" s="200">
        <v>0</v>
      </c>
      <c r="H1482" s="201">
        <v>0</v>
      </c>
    </row>
    <row r="1483" spans="1:8" ht="18" hidden="1" customHeight="1" outlineLevel="1">
      <c r="A1483" s="4" t="s">
        <v>209</v>
      </c>
      <c r="B1483" s="195"/>
      <c r="C1483" s="199">
        <v>0</v>
      </c>
      <c r="D1483" s="199">
        <v>0</v>
      </c>
      <c r="E1483" s="199">
        <v>0</v>
      </c>
      <c r="F1483" s="200">
        <v>0</v>
      </c>
      <c r="G1483" s="200">
        <v>0</v>
      </c>
      <c r="H1483" s="201">
        <v>0</v>
      </c>
    </row>
    <row r="1484" spans="1:8" ht="18" hidden="1" customHeight="1" outlineLevel="1">
      <c r="A1484" s="4" t="s">
        <v>211</v>
      </c>
      <c r="B1484" s="195"/>
      <c r="C1484" s="199">
        <v>0</v>
      </c>
      <c r="D1484" s="199">
        <v>0</v>
      </c>
      <c r="E1484" s="199">
        <v>0</v>
      </c>
      <c r="F1484" s="200">
        <v>0</v>
      </c>
      <c r="G1484" s="200">
        <v>0</v>
      </c>
      <c r="H1484" s="201">
        <v>0</v>
      </c>
    </row>
    <row r="1485" spans="1:8" ht="18" hidden="1" customHeight="1" outlineLevel="1">
      <c r="A1485" s="4" t="s">
        <v>212</v>
      </c>
      <c r="B1485" s="195"/>
      <c r="C1485" s="199">
        <v>0</v>
      </c>
      <c r="D1485" s="199">
        <v>0</v>
      </c>
      <c r="E1485" s="199">
        <v>0</v>
      </c>
      <c r="F1485" s="200">
        <v>0</v>
      </c>
      <c r="G1485" s="200">
        <v>0</v>
      </c>
      <c r="H1485" s="201">
        <v>0</v>
      </c>
    </row>
    <row r="1486" spans="1:8" ht="18" hidden="1" customHeight="1" outlineLevel="1">
      <c r="A1486" s="4" t="s">
        <v>213</v>
      </c>
      <c r="B1486" s="195"/>
      <c r="C1486" s="199">
        <v>0</v>
      </c>
      <c r="D1486" s="199">
        <v>0</v>
      </c>
      <c r="E1486" s="199">
        <v>0</v>
      </c>
      <c r="F1486" s="200">
        <v>0</v>
      </c>
      <c r="G1486" s="200">
        <v>0</v>
      </c>
      <c r="H1486" s="201">
        <v>0</v>
      </c>
    </row>
    <row r="1487" spans="1:8" ht="18" hidden="1" customHeight="1" outlineLevel="1">
      <c r="A1487" s="4" t="s">
        <v>214</v>
      </c>
      <c r="B1487" s="195"/>
      <c r="C1487" s="199">
        <v>0</v>
      </c>
      <c r="D1487" s="199">
        <v>0</v>
      </c>
      <c r="E1487" s="199">
        <v>0</v>
      </c>
      <c r="F1487" s="200">
        <v>0</v>
      </c>
      <c r="G1487" s="200">
        <v>0</v>
      </c>
      <c r="H1487" s="201">
        <v>0</v>
      </c>
    </row>
    <row r="1488" spans="1:8" ht="18" hidden="1" customHeight="1" outlineLevel="1">
      <c r="A1488" s="4" t="s">
        <v>215</v>
      </c>
      <c r="B1488" s="195"/>
      <c r="C1488" s="199">
        <v>0</v>
      </c>
      <c r="D1488" s="199">
        <v>0</v>
      </c>
      <c r="E1488" s="199">
        <v>0</v>
      </c>
      <c r="F1488" s="200">
        <v>0</v>
      </c>
      <c r="G1488" s="200">
        <v>0</v>
      </c>
      <c r="H1488" s="201">
        <v>0</v>
      </c>
    </row>
    <row r="1489" spans="1:8" ht="18" hidden="1" customHeight="1" outlineLevel="1">
      <c r="A1489" s="4" t="s">
        <v>216</v>
      </c>
      <c r="B1489" s="195"/>
      <c r="C1489" s="199">
        <v>0</v>
      </c>
      <c r="D1489" s="199">
        <v>0</v>
      </c>
      <c r="E1489" s="199">
        <v>0</v>
      </c>
      <c r="F1489" s="200">
        <v>0</v>
      </c>
      <c r="G1489" s="200">
        <v>0</v>
      </c>
      <c r="H1489" s="201">
        <v>0</v>
      </c>
    </row>
    <row r="1490" spans="1:8" ht="18" hidden="1" customHeight="1" outlineLevel="1">
      <c r="A1490" s="4" t="s">
        <v>217</v>
      </c>
      <c r="B1490" s="195"/>
      <c r="C1490" s="199">
        <v>0</v>
      </c>
      <c r="D1490" s="199">
        <v>0</v>
      </c>
      <c r="E1490" s="199">
        <v>0</v>
      </c>
      <c r="F1490" s="200">
        <v>0</v>
      </c>
      <c r="G1490" s="200">
        <v>0</v>
      </c>
      <c r="H1490" s="201">
        <v>0</v>
      </c>
    </row>
    <row r="1491" spans="1:8" ht="18" hidden="1" customHeight="1" outlineLevel="1">
      <c r="A1491" s="4" t="s">
        <v>218</v>
      </c>
      <c r="B1491" s="195"/>
      <c r="C1491" s="199">
        <v>0</v>
      </c>
      <c r="D1491" s="199">
        <v>0</v>
      </c>
      <c r="E1491" s="199">
        <v>0</v>
      </c>
      <c r="F1491" s="200">
        <v>0</v>
      </c>
      <c r="G1491" s="200">
        <v>0</v>
      </c>
      <c r="H1491" s="201">
        <v>0</v>
      </c>
    </row>
    <row r="1492" spans="1:8" ht="18" hidden="1" customHeight="1" outlineLevel="1">
      <c r="A1492" s="4" t="s">
        <v>219</v>
      </c>
      <c r="B1492" s="195"/>
      <c r="C1492" s="199">
        <v>0</v>
      </c>
      <c r="D1492" s="199">
        <v>0</v>
      </c>
      <c r="E1492" s="199">
        <v>0</v>
      </c>
      <c r="F1492" s="200">
        <v>0</v>
      </c>
      <c r="G1492" s="200">
        <v>0</v>
      </c>
      <c r="H1492" s="201">
        <v>0</v>
      </c>
    </row>
    <row r="1493" spans="1:8" ht="18" hidden="1" customHeight="1" outlineLevel="1">
      <c r="A1493" s="4" t="s">
        <v>220</v>
      </c>
      <c r="B1493" s="195"/>
      <c r="C1493" s="199">
        <v>0</v>
      </c>
      <c r="D1493" s="199">
        <v>0</v>
      </c>
      <c r="E1493" s="199">
        <v>0</v>
      </c>
      <c r="F1493" s="200">
        <v>0</v>
      </c>
      <c r="G1493" s="200">
        <v>0</v>
      </c>
      <c r="H1493" s="201">
        <v>0</v>
      </c>
    </row>
    <row r="1494" spans="1:8" ht="18" hidden="1" customHeight="1" outlineLevel="1">
      <c r="A1494" s="4" t="s">
        <v>349</v>
      </c>
      <c r="B1494" s="195"/>
      <c r="C1494" s="199">
        <v>0</v>
      </c>
      <c r="D1494" s="199">
        <v>0</v>
      </c>
      <c r="E1494" s="199">
        <v>0</v>
      </c>
      <c r="F1494" s="200">
        <v>0</v>
      </c>
      <c r="G1494" s="200">
        <v>0</v>
      </c>
      <c r="H1494" s="201">
        <v>0</v>
      </c>
    </row>
    <row r="1495" spans="1:8" ht="18" hidden="1" customHeight="1" outlineLevel="1">
      <c r="A1495" s="4" t="s">
        <v>222</v>
      </c>
      <c r="B1495" s="195"/>
      <c r="C1495" s="199">
        <v>0</v>
      </c>
      <c r="D1495" s="199">
        <v>0</v>
      </c>
      <c r="E1495" s="199">
        <v>0</v>
      </c>
      <c r="F1495" s="200">
        <v>0</v>
      </c>
      <c r="G1495" s="200">
        <v>0</v>
      </c>
      <c r="H1495" s="201">
        <v>0</v>
      </c>
    </row>
    <row r="1496" spans="1:8" ht="18" hidden="1" customHeight="1" outlineLevel="1">
      <c r="A1496" s="4" t="s">
        <v>223</v>
      </c>
      <c r="B1496" s="195"/>
      <c r="C1496" s="199">
        <v>0</v>
      </c>
      <c r="D1496" s="199">
        <v>0</v>
      </c>
      <c r="E1496" s="199">
        <v>0</v>
      </c>
      <c r="F1496" s="200">
        <v>0</v>
      </c>
      <c r="G1496" s="200">
        <v>0</v>
      </c>
      <c r="H1496" s="201">
        <v>0</v>
      </c>
    </row>
    <row r="1497" spans="1:8" ht="20.25" hidden="1" customHeight="1" outlineLevel="1">
      <c r="A1497" s="4" t="s">
        <v>224</v>
      </c>
      <c r="B1497" s="195"/>
      <c r="C1497" s="199">
        <v>0</v>
      </c>
      <c r="D1497" s="199">
        <v>0</v>
      </c>
      <c r="E1497" s="199">
        <v>0</v>
      </c>
      <c r="F1497" s="200">
        <v>0</v>
      </c>
      <c r="G1497" s="200">
        <v>0</v>
      </c>
      <c r="H1497" s="201">
        <v>0</v>
      </c>
    </row>
    <row r="1498" spans="1:8" ht="17.25" hidden="1" customHeight="1" outlineLevel="1">
      <c r="A1498" s="4" t="s">
        <v>225</v>
      </c>
      <c r="B1498" s="195"/>
      <c r="C1498" s="199">
        <v>0</v>
      </c>
      <c r="D1498" s="199">
        <v>0</v>
      </c>
      <c r="E1498" s="199">
        <v>0</v>
      </c>
      <c r="F1498" s="200">
        <v>0</v>
      </c>
      <c r="G1498" s="200">
        <v>0</v>
      </c>
      <c r="H1498" s="201">
        <v>0</v>
      </c>
    </row>
    <row r="1499" spans="1:8" ht="18" customHeight="1" collapsed="1">
      <c r="A1499" s="4"/>
      <c r="B1499" s="195" t="s">
        <v>456</v>
      </c>
      <c r="C1499" s="199">
        <f t="shared" ref="C1499:H1499" si="61">SUM(C1476:C1498)</f>
        <v>0</v>
      </c>
      <c r="D1499" s="199">
        <f t="shared" si="61"/>
        <v>0</v>
      </c>
      <c r="E1499" s="199">
        <f t="shared" si="61"/>
        <v>0</v>
      </c>
      <c r="F1499" s="200">
        <f t="shared" si="61"/>
        <v>0</v>
      </c>
      <c r="G1499" s="200">
        <f t="shared" si="61"/>
        <v>0</v>
      </c>
      <c r="H1499" s="201">
        <f t="shared" si="61"/>
        <v>0</v>
      </c>
    </row>
    <row r="1500" spans="1:8" ht="17.25" customHeight="1">
      <c r="B1500" s="203" t="s">
        <v>412</v>
      </c>
      <c r="C1500" s="204"/>
      <c r="D1500" s="204"/>
      <c r="E1500" s="204"/>
      <c r="F1500" s="193"/>
      <c r="G1500" s="193"/>
      <c r="H1500" s="194"/>
    </row>
    <row r="1501" spans="1:8" ht="18" hidden="1" customHeight="1" outlineLevel="1">
      <c r="A1501" s="4" t="s">
        <v>272</v>
      </c>
      <c r="B1501" s="195"/>
      <c r="C1501" s="196">
        <v>0</v>
      </c>
      <c r="D1501" s="196">
        <v>0</v>
      </c>
      <c r="E1501" s="196">
        <v>0</v>
      </c>
      <c r="F1501" s="197">
        <v>0</v>
      </c>
      <c r="G1501" s="197">
        <v>0</v>
      </c>
      <c r="H1501" s="198">
        <v>0</v>
      </c>
    </row>
    <row r="1502" spans="1:8" ht="18" hidden="1" customHeight="1" outlineLevel="1">
      <c r="A1502" s="4" t="s">
        <v>203</v>
      </c>
      <c r="B1502" s="195"/>
      <c r="C1502" s="196">
        <v>0</v>
      </c>
      <c r="D1502" s="196">
        <v>0</v>
      </c>
      <c r="E1502" s="196">
        <v>0</v>
      </c>
      <c r="F1502" s="197">
        <v>0</v>
      </c>
      <c r="G1502" s="197">
        <v>0</v>
      </c>
      <c r="H1502" s="198">
        <v>0</v>
      </c>
    </row>
    <row r="1503" spans="1:8" ht="18" hidden="1" customHeight="1" outlineLevel="1">
      <c r="A1503" s="4" t="s">
        <v>204</v>
      </c>
      <c r="B1503" s="195"/>
      <c r="C1503" s="196">
        <v>0</v>
      </c>
      <c r="D1503" s="196">
        <v>0</v>
      </c>
      <c r="E1503" s="196">
        <v>0</v>
      </c>
      <c r="F1503" s="197">
        <v>0</v>
      </c>
      <c r="G1503" s="197">
        <v>0</v>
      </c>
      <c r="H1503" s="198">
        <v>0</v>
      </c>
    </row>
    <row r="1504" spans="1:8" ht="18" hidden="1" customHeight="1" outlineLevel="1">
      <c r="A1504" s="4" t="s">
        <v>205</v>
      </c>
      <c r="B1504" s="195"/>
      <c r="C1504" s="196">
        <v>0</v>
      </c>
      <c r="D1504" s="196">
        <v>0</v>
      </c>
      <c r="E1504" s="196">
        <v>0</v>
      </c>
      <c r="F1504" s="197">
        <v>0</v>
      </c>
      <c r="G1504" s="197">
        <v>0</v>
      </c>
      <c r="H1504" s="198">
        <v>0</v>
      </c>
    </row>
    <row r="1505" spans="1:8" ht="18" hidden="1" customHeight="1" outlineLevel="1">
      <c r="A1505" s="4" t="s">
        <v>206</v>
      </c>
      <c r="B1505" s="195"/>
      <c r="C1505" s="196">
        <v>0</v>
      </c>
      <c r="D1505" s="196">
        <v>0</v>
      </c>
      <c r="E1505" s="196">
        <v>0</v>
      </c>
      <c r="F1505" s="197">
        <v>0</v>
      </c>
      <c r="G1505" s="197">
        <v>0</v>
      </c>
      <c r="H1505" s="198">
        <v>0</v>
      </c>
    </row>
    <row r="1506" spans="1:8" ht="18" hidden="1" customHeight="1" outlineLevel="1">
      <c r="A1506" s="4" t="s">
        <v>207</v>
      </c>
      <c r="B1506" s="195"/>
      <c r="C1506" s="196">
        <v>0</v>
      </c>
      <c r="D1506" s="196">
        <v>0</v>
      </c>
      <c r="E1506" s="196">
        <v>0</v>
      </c>
      <c r="F1506" s="197">
        <v>0</v>
      </c>
      <c r="G1506" s="197">
        <v>0</v>
      </c>
      <c r="H1506" s="198">
        <v>0</v>
      </c>
    </row>
    <row r="1507" spans="1:8" ht="18" hidden="1" customHeight="1" outlineLevel="1">
      <c r="A1507" s="4" t="s">
        <v>208</v>
      </c>
      <c r="B1507" s="195"/>
      <c r="C1507" s="196">
        <v>0</v>
      </c>
      <c r="D1507" s="196">
        <v>1</v>
      </c>
      <c r="E1507" s="196">
        <v>0</v>
      </c>
      <c r="F1507" s="197">
        <v>-2400</v>
      </c>
      <c r="G1507" s="197">
        <v>217.5</v>
      </c>
      <c r="H1507" s="198">
        <v>0</v>
      </c>
    </row>
    <row r="1508" spans="1:8" ht="18" hidden="1" customHeight="1" outlineLevel="1">
      <c r="A1508" s="4" t="s">
        <v>209</v>
      </c>
      <c r="B1508" s="195"/>
      <c r="C1508" s="196">
        <v>0</v>
      </c>
      <c r="D1508" s="196">
        <v>0</v>
      </c>
      <c r="E1508" s="196">
        <v>0</v>
      </c>
      <c r="F1508" s="197">
        <v>0</v>
      </c>
      <c r="G1508" s="197">
        <v>0</v>
      </c>
      <c r="H1508" s="198">
        <v>0</v>
      </c>
    </row>
    <row r="1509" spans="1:8" ht="18" hidden="1" customHeight="1" outlineLevel="1">
      <c r="A1509" s="4" t="s">
        <v>211</v>
      </c>
      <c r="B1509" s="195"/>
      <c r="C1509" s="196">
        <v>1</v>
      </c>
      <c r="D1509" s="196">
        <v>3</v>
      </c>
      <c r="E1509" s="196">
        <v>0</v>
      </c>
      <c r="F1509" s="197">
        <v>-150</v>
      </c>
      <c r="G1509" s="197">
        <v>672</v>
      </c>
      <c r="H1509" s="198">
        <v>0</v>
      </c>
    </row>
    <row r="1510" spans="1:8" ht="18" hidden="1" customHeight="1" outlineLevel="1">
      <c r="A1510" s="4" t="s">
        <v>212</v>
      </c>
      <c r="B1510" s="195"/>
      <c r="C1510" s="196">
        <v>0</v>
      </c>
      <c r="D1510" s="196">
        <v>0</v>
      </c>
      <c r="E1510" s="196">
        <v>0</v>
      </c>
      <c r="F1510" s="197">
        <v>0</v>
      </c>
      <c r="G1510" s="197">
        <v>0</v>
      </c>
      <c r="H1510" s="198">
        <v>0</v>
      </c>
    </row>
    <row r="1511" spans="1:8" ht="18" hidden="1" customHeight="1" outlineLevel="1">
      <c r="A1511" s="4" t="s">
        <v>213</v>
      </c>
      <c r="B1511" s="195"/>
      <c r="C1511" s="196">
        <v>0</v>
      </c>
      <c r="D1511" s="196">
        <v>0</v>
      </c>
      <c r="E1511" s="196">
        <v>0</v>
      </c>
      <c r="F1511" s="197">
        <v>0</v>
      </c>
      <c r="G1511" s="197">
        <v>0</v>
      </c>
      <c r="H1511" s="198">
        <v>0</v>
      </c>
    </row>
    <row r="1512" spans="1:8" ht="18" hidden="1" customHeight="1" outlineLevel="1">
      <c r="A1512" s="4" t="s">
        <v>214</v>
      </c>
      <c r="B1512" s="195"/>
      <c r="C1512" s="196">
        <v>8</v>
      </c>
      <c r="D1512" s="196">
        <v>3</v>
      </c>
      <c r="E1512" s="196">
        <v>0</v>
      </c>
      <c r="F1512" s="197">
        <v>392364</v>
      </c>
      <c r="G1512" s="197">
        <v>12223</v>
      </c>
      <c r="H1512" s="198">
        <v>0</v>
      </c>
    </row>
    <row r="1513" spans="1:8" ht="18" hidden="1" customHeight="1" outlineLevel="1">
      <c r="A1513" s="4" t="s">
        <v>215</v>
      </c>
      <c r="B1513" s="195"/>
      <c r="C1513" s="196">
        <v>0</v>
      </c>
      <c r="D1513" s="196">
        <v>0</v>
      </c>
      <c r="E1513" s="196">
        <v>0</v>
      </c>
      <c r="F1513" s="197">
        <v>0</v>
      </c>
      <c r="G1513" s="197">
        <v>0</v>
      </c>
      <c r="H1513" s="198">
        <v>0</v>
      </c>
    </row>
    <row r="1514" spans="1:8" ht="18" hidden="1" customHeight="1" outlineLevel="1">
      <c r="A1514" s="4" t="s">
        <v>216</v>
      </c>
      <c r="B1514" s="195"/>
      <c r="C1514" s="196">
        <v>0</v>
      </c>
      <c r="D1514" s="196">
        <v>0</v>
      </c>
      <c r="E1514" s="196">
        <v>0</v>
      </c>
      <c r="F1514" s="197">
        <v>0</v>
      </c>
      <c r="G1514" s="197">
        <v>0</v>
      </c>
      <c r="H1514" s="198">
        <v>0</v>
      </c>
    </row>
    <row r="1515" spans="1:8" ht="18" hidden="1" customHeight="1" outlineLevel="1">
      <c r="A1515" s="4" t="s">
        <v>217</v>
      </c>
      <c r="B1515" s="195"/>
      <c r="C1515" s="196">
        <v>0</v>
      </c>
      <c r="D1515" s="196">
        <v>0</v>
      </c>
      <c r="E1515" s="196">
        <v>0</v>
      </c>
      <c r="F1515" s="197">
        <v>0</v>
      </c>
      <c r="G1515" s="197">
        <v>0</v>
      </c>
      <c r="H1515" s="198">
        <v>0</v>
      </c>
    </row>
    <row r="1516" spans="1:8" ht="18" hidden="1" customHeight="1" outlineLevel="1">
      <c r="A1516" s="4" t="s">
        <v>218</v>
      </c>
      <c r="B1516" s="195"/>
      <c r="C1516" s="196">
        <v>3</v>
      </c>
      <c r="D1516" s="196">
        <v>2</v>
      </c>
      <c r="E1516" s="196">
        <v>0</v>
      </c>
      <c r="F1516" s="197">
        <v>689</v>
      </c>
      <c r="G1516" s="197">
        <v>5000</v>
      </c>
      <c r="H1516" s="198">
        <v>0</v>
      </c>
    </row>
    <row r="1517" spans="1:8" ht="18" hidden="1" customHeight="1" outlineLevel="1">
      <c r="A1517" s="4" t="s">
        <v>219</v>
      </c>
      <c r="B1517" s="195"/>
      <c r="C1517" s="196">
        <v>0</v>
      </c>
      <c r="D1517" s="196">
        <v>0</v>
      </c>
      <c r="E1517" s="196">
        <v>0</v>
      </c>
      <c r="F1517" s="197">
        <v>0</v>
      </c>
      <c r="G1517" s="197">
        <v>0</v>
      </c>
      <c r="H1517" s="198">
        <v>0</v>
      </c>
    </row>
    <row r="1518" spans="1:8" ht="18" hidden="1" customHeight="1" outlineLevel="1">
      <c r="A1518" s="4" t="s">
        <v>220</v>
      </c>
      <c r="B1518" s="195"/>
      <c r="C1518" s="196">
        <v>0</v>
      </c>
      <c r="D1518" s="196">
        <v>0</v>
      </c>
      <c r="E1518" s="196">
        <v>0</v>
      </c>
      <c r="F1518" s="197">
        <v>0</v>
      </c>
      <c r="G1518" s="197">
        <v>0</v>
      </c>
      <c r="H1518" s="198">
        <v>0</v>
      </c>
    </row>
    <row r="1519" spans="1:8" ht="18" hidden="1" customHeight="1" outlineLevel="1">
      <c r="A1519" s="4" t="s">
        <v>349</v>
      </c>
      <c r="B1519" s="195"/>
      <c r="C1519" s="196">
        <v>0</v>
      </c>
      <c r="D1519" s="196">
        <v>0</v>
      </c>
      <c r="E1519" s="196">
        <v>0</v>
      </c>
      <c r="F1519" s="197">
        <v>0</v>
      </c>
      <c r="G1519" s="197">
        <v>0</v>
      </c>
      <c r="H1519" s="198">
        <v>0</v>
      </c>
    </row>
    <row r="1520" spans="1:8" ht="18" hidden="1" customHeight="1" outlineLevel="1">
      <c r="A1520" s="4" t="s">
        <v>222</v>
      </c>
      <c r="B1520" s="195"/>
      <c r="C1520" s="196">
        <v>0</v>
      </c>
      <c r="D1520" s="196">
        <v>0</v>
      </c>
      <c r="E1520" s="196">
        <v>0</v>
      </c>
      <c r="F1520" s="197">
        <v>-1263</v>
      </c>
      <c r="G1520" s="197">
        <v>-1263</v>
      </c>
      <c r="H1520" s="198">
        <v>-1263</v>
      </c>
    </row>
    <row r="1521" spans="1:8" ht="18" hidden="1" customHeight="1" outlineLevel="1">
      <c r="A1521" s="4" t="s">
        <v>223</v>
      </c>
      <c r="B1521" s="195"/>
      <c r="C1521" s="196">
        <v>0</v>
      </c>
      <c r="D1521" s="196">
        <v>0</v>
      </c>
      <c r="E1521" s="196">
        <v>0</v>
      </c>
      <c r="F1521" s="197">
        <v>0</v>
      </c>
      <c r="G1521" s="197">
        <v>0</v>
      </c>
      <c r="H1521" s="198">
        <v>0</v>
      </c>
    </row>
    <row r="1522" spans="1:8" ht="18" hidden="1" customHeight="1" outlineLevel="1">
      <c r="A1522" s="4" t="s">
        <v>224</v>
      </c>
      <c r="B1522" s="195"/>
      <c r="C1522" s="196">
        <v>1</v>
      </c>
      <c r="D1522" s="196">
        <v>0</v>
      </c>
      <c r="E1522" s="196">
        <v>0</v>
      </c>
      <c r="F1522" s="197">
        <v>0</v>
      </c>
      <c r="G1522" s="197">
        <v>0</v>
      </c>
      <c r="H1522" s="198">
        <v>0</v>
      </c>
    </row>
    <row r="1523" spans="1:8" ht="18" hidden="1" customHeight="1" outlineLevel="1">
      <c r="A1523" s="4" t="s">
        <v>225</v>
      </c>
      <c r="B1523" s="195"/>
      <c r="C1523" s="196">
        <v>2</v>
      </c>
      <c r="D1523" s="196">
        <v>0</v>
      </c>
      <c r="E1523" s="196">
        <v>2</v>
      </c>
      <c r="F1523" s="197">
        <v>-2</v>
      </c>
      <c r="G1523" s="197">
        <v>0</v>
      </c>
      <c r="H1523" s="198">
        <v>0</v>
      </c>
    </row>
    <row r="1524" spans="1:8" collapsed="1">
      <c r="A1524" s="4"/>
      <c r="B1524" s="195" t="s">
        <v>413</v>
      </c>
      <c r="C1524" s="199">
        <f t="shared" ref="C1524:H1524" si="62">SUM(C1501:C1523)</f>
        <v>15</v>
      </c>
      <c r="D1524" s="199">
        <f t="shared" si="62"/>
        <v>9</v>
      </c>
      <c r="E1524" s="199">
        <f t="shared" si="62"/>
        <v>2</v>
      </c>
      <c r="F1524" s="200">
        <f t="shared" si="62"/>
        <v>389238</v>
      </c>
      <c r="G1524" s="200">
        <f t="shared" si="62"/>
        <v>16849.5</v>
      </c>
      <c r="H1524" s="201">
        <f t="shared" si="62"/>
        <v>-1263</v>
      </c>
    </row>
    <row r="1525" spans="1:8" ht="18" hidden="1" customHeight="1" outlineLevel="1">
      <c r="A1525" s="4" t="s">
        <v>272</v>
      </c>
      <c r="B1525" s="195"/>
      <c r="C1525" s="196">
        <v>0</v>
      </c>
      <c r="D1525" s="196">
        <v>0</v>
      </c>
      <c r="E1525" s="196">
        <v>0</v>
      </c>
      <c r="F1525" s="197">
        <v>0</v>
      </c>
      <c r="G1525" s="197">
        <v>0</v>
      </c>
      <c r="H1525" s="198">
        <v>0</v>
      </c>
    </row>
    <row r="1526" spans="1:8" ht="18" hidden="1" customHeight="1" outlineLevel="1">
      <c r="A1526" s="4" t="s">
        <v>203</v>
      </c>
      <c r="B1526" s="195"/>
      <c r="C1526" s="196">
        <v>0</v>
      </c>
      <c r="D1526" s="196">
        <v>0</v>
      </c>
      <c r="E1526" s="196">
        <v>0</v>
      </c>
      <c r="F1526" s="197">
        <v>0</v>
      </c>
      <c r="G1526" s="197">
        <v>0</v>
      </c>
      <c r="H1526" s="198">
        <v>0</v>
      </c>
    </row>
    <row r="1527" spans="1:8" ht="18" hidden="1" customHeight="1" outlineLevel="1">
      <c r="A1527" s="4" t="s">
        <v>204</v>
      </c>
      <c r="B1527" s="195"/>
      <c r="C1527" s="196">
        <v>0</v>
      </c>
      <c r="D1527" s="196">
        <v>0</v>
      </c>
      <c r="E1527" s="196">
        <v>0</v>
      </c>
      <c r="F1527" s="197">
        <v>0</v>
      </c>
      <c r="G1527" s="197">
        <v>0</v>
      </c>
      <c r="H1527" s="198">
        <v>0</v>
      </c>
    </row>
    <row r="1528" spans="1:8" ht="18" hidden="1" customHeight="1" outlineLevel="1">
      <c r="A1528" s="4" t="s">
        <v>205</v>
      </c>
      <c r="B1528" s="195"/>
      <c r="C1528" s="196">
        <v>0</v>
      </c>
      <c r="D1528" s="196">
        <v>0</v>
      </c>
      <c r="E1528" s="196">
        <v>0</v>
      </c>
      <c r="F1528" s="197">
        <v>0</v>
      </c>
      <c r="G1528" s="197">
        <v>0</v>
      </c>
      <c r="H1528" s="198">
        <v>0</v>
      </c>
    </row>
    <row r="1529" spans="1:8" ht="18" hidden="1" customHeight="1" outlineLevel="1">
      <c r="A1529" s="4" t="s">
        <v>206</v>
      </c>
      <c r="B1529" s="195"/>
      <c r="C1529" s="196">
        <v>0</v>
      </c>
      <c r="D1529" s="196">
        <v>0</v>
      </c>
      <c r="E1529" s="196">
        <v>0</v>
      </c>
      <c r="F1529" s="197">
        <v>0</v>
      </c>
      <c r="G1529" s="197">
        <v>0</v>
      </c>
      <c r="H1529" s="198">
        <v>0</v>
      </c>
    </row>
    <row r="1530" spans="1:8" ht="18" hidden="1" customHeight="1" outlineLevel="1">
      <c r="A1530" s="4" t="s">
        <v>207</v>
      </c>
      <c r="B1530" s="195"/>
      <c r="C1530" s="196">
        <v>0</v>
      </c>
      <c r="D1530" s="196">
        <v>0</v>
      </c>
      <c r="E1530" s="196">
        <v>0</v>
      </c>
      <c r="F1530" s="197">
        <v>0</v>
      </c>
      <c r="G1530" s="197">
        <v>0</v>
      </c>
      <c r="H1530" s="198">
        <v>0</v>
      </c>
    </row>
    <row r="1531" spans="1:8" ht="18" hidden="1" customHeight="1" outlineLevel="1">
      <c r="A1531" s="4" t="s">
        <v>208</v>
      </c>
      <c r="B1531" s="195"/>
      <c r="C1531" s="196">
        <v>0</v>
      </c>
      <c r="D1531" s="196">
        <v>0</v>
      </c>
      <c r="E1531" s="196">
        <v>0</v>
      </c>
      <c r="F1531" s="197">
        <v>0</v>
      </c>
      <c r="G1531" s="197">
        <v>0</v>
      </c>
      <c r="H1531" s="198">
        <v>0</v>
      </c>
    </row>
    <row r="1532" spans="1:8" ht="18" hidden="1" customHeight="1" outlineLevel="1">
      <c r="A1532" s="4" t="s">
        <v>209</v>
      </c>
      <c r="B1532" s="195"/>
      <c r="C1532" s="196">
        <v>0</v>
      </c>
      <c r="D1532" s="196">
        <v>0</v>
      </c>
      <c r="E1532" s="196">
        <v>0</v>
      </c>
      <c r="F1532" s="197">
        <v>0</v>
      </c>
      <c r="G1532" s="197">
        <v>0</v>
      </c>
      <c r="H1532" s="198">
        <v>0</v>
      </c>
    </row>
    <row r="1533" spans="1:8" ht="18" hidden="1" customHeight="1" outlineLevel="1">
      <c r="A1533" s="4" t="s">
        <v>211</v>
      </c>
      <c r="B1533" s="195"/>
      <c r="C1533" s="196">
        <v>0</v>
      </c>
      <c r="D1533" s="196">
        <v>0</v>
      </c>
      <c r="E1533" s="196">
        <v>0</v>
      </c>
      <c r="F1533" s="197">
        <v>0</v>
      </c>
      <c r="G1533" s="197">
        <v>0</v>
      </c>
      <c r="H1533" s="198">
        <v>0</v>
      </c>
    </row>
    <row r="1534" spans="1:8" ht="18" hidden="1" customHeight="1" outlineLevel="1">
      <c r="A1534" s="4" t="s">
        <v>212</v>
      </c>
      <c r="B1534" s="195"/>
      <c r="C1534" s="196">
        <v>4</v>
      </c>
      <c r="D1534" s="196">
        <v>3</v>
      </c>
      <c r="E1534" s="196">
        <v>0</v>
      </c>
      <c r="F1534" s="197">
        <v>11033</v>
      </c>
      <c r="G1534" s="197">
        <v>18783.75</v>
      </c>
      <c r="H1534" s="198">
        <v>0</v>
      </c>
    </row>
    <row r="1535" spans="1:8" ht="18" hidden="1" customHeight="1" outlineLevel="1">
      <c r="A1535" s="4" t="s">
        <v>213</v>
      </c>
      <c r="B1535" s="195"/>
      <c r="C1535" s="196">
        <v>2</v>
      </c>
      <c r="D1535" s="196">
        <v>0</v>
      </c>
      <c r="E1535" s="196">
        <v>0</v>
      </c>
      <c r="F1535" s="197">
        <v>-8000</v>
      </c>
      <c r="G1535" s="197">
        <v>19829</v>
      </c>
      <c r="H1535" s="198">
        <v>0</v>
      </c>
    </row>
    <row r="1536" spans="1:8" ht="18" hidden="1" customHeight="1" outlineLevel="1">
      <c r="A1536" s="4" t="s">
        <v>214</v>
      </c>
      <c r="B1536" s="195"/>
      <c r="C1536" s="196">
        <v>0</v>
      </c>
      <c r="D1536" s="196">
        <v>0</v>
      </c>
      <c r="E1536" s="196">
        <v>0</v>
      </c>
      <c r="F1536" s="197">
        <v>0</v>
      </c>
      <c r="G1536" s="197">
        <v>0</v>
      </c>
      <c r="H1536" s="198">
        <v>0</v>
      </c>
    </row>
    <row r="1537" spans="1:8" ht="18" hidden="1" customHeight="1" outlineLevel="1">
      <c r="A1537" s="4" t="s">
        <v>215</v>
      </c>
      <c r="B1537" s="195"/>
      <c r="C1537" s="196">
        <v>0</v>
      </c>
      <c r="D1537" s="196">
        <v>0</v>
      </c>
      <c r="E1537" s="196">
        <v>0</v>
      </c>
      <c r="F1537" s="197">
        <v>0</v>
      </c>
      <c r="G1537" s="197">
        <v>0</v>
      </c>
      <c r="H1537" s="198">
        <v>0</v>
      </c>
    </row>
    <row r="1538" spans="1:8" ht="18" hidden="1" customHeight="1" outlineLevel="1">
      <c r="A1538" s="4" t="s">
        <v>216</v>
      </c>
      <c r="B1538" s="195"/>
      <c r="C1538" s="196">
        <v>0</v>
      </c>
      <c r="D1538" s="196">
        <v>0</v>
      </c>
      <c r="E1538" s="196">
        <v>0</v>
      </c>
      <c r="F1538" s="197">
        <v>0</v>
      </c>
      <c r="G1538" s="197">
        <v>0</v>
      </c>
      <c r="H1538" s="198">
        <v>0</v>
      </c>
    </row>
    <row r="1539" spans="1:8" ht="18" hidden="1" customHeight="1" outlineLevel="1">
      <c r="A1539" s="4" t="s">
        <v>217</v>
      </c>
      <c r="B1539" s="195"/>
      <c r="C1539" s="196">
        <v>0</v>
      </c>
      <c r="D1539" s="196">
        <v>0</v>
      </c>
      <c r="E1539" s="196">
        <v>0</v>
      </c>
      <c r="F1539" s="197">
        <v>0</v>
      </c>
      <c r="G1539" s="197">
        <v>0</v>
      </c>
      <c r="H1539" s="198">
        <v>0</v>
      </c>
    </row>
    <row r="1540" spans="1:8" ht="18" hidden="1" customHeight="1" outlineLevel="1">
      <c r="A1540" s="4" t="s">
        <v>218</v>
      </c>
      <c r="B1540" s="195"/>
      <c r="C1540" s="196">
        <v>0</v>
      </c>
      <c r="D1540" s="196">
        <v>2</v>
      </c>
      <c r="E1540" s="196">
        <v>0</v>
      </c>
      <c r="F1540" s="197">
        <v>-189200</v>
      </c>
      <c r="G1540" s="197">
        <v>245584</v>
      </c>
      <c r="H1540" s="198">
        <v>0</v>
      </c>
    </row>
    <row r="1541" spans="1:8" ht="18" hidden="1" customHeight="1" outlineLevel="1">
      <c r="A1541" s="4" t="s">
        <v>219</v>
      </c>
      <c r="B1541" s="195"/>
      <c r="C1541" s="196">
        <v>0</v>
      </c>
      <c r="D1541" s="196">
        <v>0</v>
      </c>
      <c r="E1541" s="196">
        <v>0</v>
      </c>
      <c r="F1541" s="197">
        <v>0</v>
      </c>
      <c r="G1541" s="197">
        <v>0</v>
      </c>
      <c r="H1541" s="198">
        <v>0</v>
      </c>
    </row>
    <row r="1542" spans="1:8" ht="18" hidden="1" customHeight="1" outlineLevel="1">
      <c r="A1542" s="4" t="s">
        <v>220</v>
      </c>
      <c r="B1542" s="195"/>
      <c r="C1542" s="196">
        <v>0</v>
      </c>
      <c r="D1542" s="196">
        <v>0</v>
      </c>
      <c r="E1542" s="196">
        <v>0</v>
      </c>
      <c r="F1542" s="197">
        <v>0</v>
      </c>
      <c r="G1542" s="197">
        <v>0</v>
      </c>
      <c r="H1542" s="198">
        <v>0</v>
      </c>
    </row>
    <row r="1543" spans="1:8" ht="18" hidden="1" customHeight="1" outlineLevel="1">
      <c r="A1543" s="4" t="s">
        <v>349</v>
      </c>
      <c r="B1543" s="195"/>
      <c r="C1543" s="196">
        <v>0</v>
      </c>
      <c r="D1543" s="196">
        <v>0</v>
      </c>
      <c r="E1543" s="196">
        <v>0</v>
      </c>
      <c r="F1543" s="197">
        <v>0</v>
      </c>
      <c r="G1543" s="197">
        <v>0</v>
      </c>
      <c r="H1543" s="198">
        <v>0</v>
      </c>
    </row>
    <row r="1544" spans="1:8" ht="18" hidden="1" customHeight="1" outlineLevel="1">
      <c r="A1544" s="4" t="s">
        <v>222</v>
      </c>
      <c r="B1544" s="195"/>
      <c r="C1544" s="196">
        <v>0</v>
      </c>
      <c r="D1544" s="196">
        <v>0</v>
      </c>
      <c r="E1544" s="196">
        <v>0</v>
      </c>
      <c r="F1544" s="197">
        <v>0</v>
      </c>
      <c r="G1544" s="197">
        <v>0</v>
      </c>
      <c r="H1544" s="198">
        <v>0</v>
      </c>
    </row>
    <row r="1545" spans="1:8" ht="18" hidden="1" customHeight="1" outlineLevel="1">
      <c r="A1545" s="4" t="s">
        <v>223</v>
      </c>
      <c r="B1545" s="195"/>
      <c r="C1545" s="196">
        <v>0</v>
      </c>
      <c r="D1545" s="196">
        <v>0</v>
      </c>
      <c r="E1545" s="196">
        <v>0</v>
      </c>
      <c r="F1545" s="197">
        <v>0</v>
      </c>
      <c r="G1545" s="197">
        <v>0</v>
      </c>
      <c r="H1545" s="198">
        <v>0</v>
      </c>
    </row>
    <row r="1546" spans="1:8" ht="18" hidden="1" customHeight="1" outlineLevel="1">
      <c r="A1546" s="4" t="s">
        <v>224</v>
      </c>
      <c r="B1546" s="195"/>
      <c r="C1546" s="196">
        <v>0</v>
      </c>
      <c r="D1546" s="196">
        <v>0</v>
      </c>
      <c r="E1546" s="196">
        <v>0</v>
      </c>
      <c r="F1546" s="197">
        <v>0</v>
      </c>
      <c r="G1546" s="197">
        <v>0</v>
      </c>
      <c r="H1546" s="198">
        <v>0</v>
      </c>
    </row>
    <row r="1547" spans="1:8" ht="18" hidden="1" customHeight="1" outlineLevel="1">
      <c r="A1547" s="4" t="s">
        <v>225</v>
      </c>
      <c r="B1547" s="195"/>
      <c r="C1547" s="196">
        <v>0</v>
      </c>
      <c r="D1547" s="196">
        <v>0</v>
      </c>
      <c r="E1547" s="196">
        <v>0</v>
      </c>
      <c r="F1547" s="197">
        <v>0</v>
      </c>
      <c r="G1547" s="197">
        <v>0</v>
      </c>
      <c r="H1547" s="198">
        <v>0</v>
      </c>
    </row>
    <row r="1548" spans="1:8" ht="18" customHeight="1" collapsed="1">
      <c r="A1548" s="4"/>
      <c r="B1548" s="195" t="s">
        <v>414</v>
      </c>
      <c r="C1548" s="199">
        <f t="shared" ref="C1548:H1548" si="63">SUM(C1525:C1547)</f>
        <v>6</v>
      </c>
      <c r="D1548" s="199">
        <f t="shared" si="63"/>
        <v>5</v>
      </c>
      <c r="E1548" s="199">
        <f t="shared" si="63"/>
        <v>0</v>
      </c>
      <c r="F1548" s="200">
        <f t="shared" si="63"/>
        <v>-186167</v>
      </c>
      <c r="G1548" s="200">
        <f t="shared" si="63"/>
        <v>284196.75</v>
      </c>
      <c r="H1548" s="201">
        <f t="shared" si="63"/>
        <v>0</v>
      </c>
    </row>
    <row r="1549" spans="1:8" ht="18" hidden="1" customHeight="1" outlineLevel="1">
      <c r="A1549" s="4" t="s">
        <v>272</v>
      </c>
      <c r="B1549" s="195"/>
      <c r="C1549" s="196">
        <v>0</v>
      </c>
      <c r="D1549" s="196">
        <v>0</v>
      </c>
      <c r="E1549" s="196">
        <v>0</v>
      </c>
      <c r="F1549" s="197">
        <v>0</v>
      </c>
      <c r="G1549" s="197">
        <v>0</v>
      </c>
      <c r="H1549" s="198">
        <v>0</v>
      </c>
    </row>
    <row r="1550" spans="1:8" ht="18" hidden="1" customHeight="1" outlineLevel="1">
      <c r="A1550" s="4" t="s">
        <v>203</v>
      </c>
      <c r="B1550" s="195"/>
      <c r="C1550" s="196">
        <v>5</v>
      </c>
      <c r="D1550" s="196">
        <v>5</v>
      </c>
      <c r="E1550" s="196">
        <v>0</v>
      </c>
      <c r="F1550" s="197">
        <v>55000</v>
      </c>
      <c r="G1550" s="197">
        <v>17583.5</v>
      </c>
      <c r="H1550" s="198">
        <v>0</v>
      </c>
    </row>
    <row r="1551" spans="1:8" ht="18" hidden="1" customHeight="1" outlineLevel="1">
      <c r="A1551" s="4" t="s">
        <v>204</v>
      </c>
      <c r="B1551" s="195"/>
      <c r="C1551" s="196">
        <v>0</v>
      </c>
      <c r="D1551" s="196">
        <v>0</v>
      </c>
      <c r="E1551" s="196">
        <v>0</v>
      </c>
      <c r="F1551" s="197">
        <v>0</v>
      </c>
      <c r="G1551" s="197">
        <v>0</v>
      </c>
      <c r="H1551" s="198">
        <v>0</v>
      </c>
    </row>
    <row r="1552" spans="1:8" ht="18" hidden="1" customHeight="1" outlineLevel="1">
      <c r="A1552" s="4" t="s">
        <v>205</v>
      </c>
      <c r="B1552" s="195"/>
      <c r="C1552" s="196">
        <v>0</v>
      </c>
      <c r="D1552" s="196">
        <v>0</v>
      </c>
      <c r="E1552" s="196">
        <v>0</v>
      </c>
      <c r="F1552" s="197">
        <v>0</v>
      </c>
      <c r="G1552" s="197">
        <v>0</v>
      </c>
      <c r="H1552" s="198">
        <v>0</v>
      </c>
    </row>
    <row r="1553" spans="1:10" ht="18" hidden="1" customHeight="1" outlineLevel="1">
      <c r="A1553" s="4" t="s">
        <v>206</v>
      </c>
      <c r="B1553" s="195"/>
      <c r="C1553" s="196">
        <v>0</v>
      </c>
      <c r="D1553" s="196">
        <v>0</v>
      </c>
      <c r="E1553" s="196">
        <v>0</v>
      </c>
      <c r="F1553" s="197">
        <v>0</v>
      </c>
      <c r="G1553" s="197">
        <v>0</v>
      </c>
      <c r="H1553" s="198">
        <v>0</v>
      </c>
    </row>
    <row r="1554" spans="1:10" ht="18" hidden="1" customHeight="1" outlineLevel="1">
      <c r="A1554" s="4" t="s">
        <v>207</v>
      </c>
      <c r="B1554" s="195"/>
      <c r="C1554" s="196">
        <v>0</v>
      </c>
      <c r="D1554" s="196">
        <v>0</v>
      </c>
      <c r="E1554" s="196">
        <v>0</v>
      </c>
      <c r="F1554" s="197">
        <v>0</v>
      </c>
      <c r="G1554" s="197">
        <v>0</v>
      </c>
      <c r="H1554" s="198">
        <v>0</v>
      </c>
    </row>
    <row r="1555" spans="1:10" ht="18" hidden="1" customHeight="1" outlineLevel="1">
      <c r="A1555" s="4" t="s">
        <v>208</v>
      </c>
      <c r="B1555" s="195"/>
      <c r="C1555" s="196">
        <v>11</v>
      </c>
      <c r="D1555" s="196">
        <v>15</v>
      </c>
      <c r="E1555" s="196">
        <v>0</v>
      </c>
      <c r="F1555" s="197">
        <v>42219.780000000006</v>
      </c>
      <c r="G1555" s="197">
        <v>27222.639999999999</v>
      </c>
      <c r="H1555" s="198">
        <v>0</v>
      </c>
    </row>
    <row r="1556" spans="1:10" ht="18" hidden="1" customHeight="1" outlineLevel="1">
      <c r="A1556" s="4" t="s">
        <v>209</v>
      </c>
      <c r="B1556" s="195"/>
      <c r="C1556" s="196">
        <v>2</v>
      </c>
      <c r="D1556" s="196">
        <v>3</v>
      </c>
      <c r="E1556" s="196">
        <v>0</v>
      </c>
      <c r="F1556" s="197">
        <v>50000</v>
      </c>
      <c r="G1556" s="197">
        <v>118451</v>
      </c>
      <c r="H1556" s="198">
        <v>0</v>
      </c>
    </row>
    <row r="1557" spans="1:10" ht="18" hidden="1" customHeight="1" outlineLevel="1">
      <c r="A1557" s="4" t="s">
        <v>211</v>
      </c>
      <c r="B1557" s="195"/>
      <c r="C1557" s="196">
        <v>10</v>
      </c>
      <c r="D1557" s="196">
        <v>21</v>
      </c>
      <c r="E1557" s="196">
        <v>0</v>
      </c>
      <c r="F1557" s="197">
        <v>454244</v>
      </c>
      <c r="G1557" s="197">
        <v>55230</v>
      </c>
      <c r="H1557" s="198">
        <v>0</v>
      </c>
    </row>
    <row r="1558" spans="1:10" ht="18" hidden="1" customHeight="1" outlineLevel="1">
      <c r="A1558" s="4" t="s">
        <v>212</v>
      </c>
      <c r="B1558" s="195"/>
      <c r="C1558" s="196">
        <v>2</v>
      </c>
      <c r="D1558" s="196">
        <v>2</v>
      </c>
      <c r="E1558" s="196">
        <v>0</v>
      </c>
      <c r="F1558" s="197">
        <v>50667</v>
      </c>
      <c r="G1558" s="197">
        <v>0</v>
      </c>
      <c r="H1558" s="198">
        <v>0</v>
      </c>
    </row>
    <row r="1559" spans="1:10" ht="18" hidden="1" customHeight="1" outlineLevel="1">
      <c r="A1559" s="4" t="s">
        <v>213</v>
      </c>
      <c r="B1559" s="195"/>
      <c r="C1559" s="196">
        <v>5</v>
      </c>
      <c r="D1559" s="196">
        <v>0</v>
      </c>
      <c r="E1559" s="196">
        <v>0</v>
      </c>
      <c r="F1559" s="197">
        <v>0</v>
      </c>
      <c r="G1559" s="197">
        <v>9600</v>
      </c>
      <c r="H1559" s="198">
        <v>0</v>
      </c>
    </row>
    <row r="1560" spans="1:10" ht="18" hidden="1" customHeight="1" outlineLevel="1">
      <c r="A1560" s="4" t="s">
        <v>214</v>
      </c>
      <c r="B1560" s="195"/>
      <c r="C1560" s="196">
        <v>0</v>
      </c>
      <c r="D1560" s="196">
        <v>1</v>
      </c>
      <c r="E1560" s="196">
        <v>0</v>
      </c>
      <c r="F1560" s="197">
        <v>56500</v>
      </c>
      <c r="G1560" s="197">
        <v>34103</v>
      </c>
      <c r="H1560" s="198">
        <v>0</v>
      </c>
    </row>
    <row r="1561" spans="1:10" ht="18" hidden="1" customHeight="1" outlineLevel="1">
      <c r="A1561" s="4" t="s">
        <v>215</v>
      </c>
      <c r="B1561" s="195"/>
      <c r="C1561" s="196">
        <v>0</v>
      </c>
      <c r="D1561" s="196">
        <v>0</v>
      </c>
      <c r="E1561" s="196">
        <v>0</v>
      </c>
      <c r="F1561" s="197">
        <v>0</v>
      </c>
      <c r="G1561" s="197">
        <v>0</v>
      </c>
      <c r="H1561" s="198">
        <v>0</v>
      </c>
      <c r="J1561" s="4"/>
    </row>
    <row r="1562" spans="1:10" ht="18" hidden="1" customHeight="1" outlineLevel="1">
      <c r="A1562" s="4" t="s">
        <v>216</v>
      </c>
      <c r="B1562" s="195"/>
      <c r="C1562" s="196">
        <v>0</v>
      </c>
      <c r="D1562" s="196">
        <v>1</v>
      </c>
      <c r="E1562" s="196">
        <v>0</v>
      </c>
      <c r="F1562" s="197">
        <v>-10125.58</v>
      </c>
      <c r="G1562" s="197">
        <v>580.5</v>
      </c>
      <c r="H1562" s="198">
        <v>0</v>
      </c>
    </row>
    <row r="1563" spans="1:10" ht="18" hidden="1" customHeight="1" outlineLevel="1">
      <c r="A1563" s="4" t="s">
        <v>217</v>
      </c>
      <c r="B1563" s="195"/>
      <c r="C1563" s="196">
        <v>0</v>
      </c>
      <c r="D1563" s="196">
        <v>0</v>
      </c>
      <c r="E1563" s="196">
        <v>0</v>
      </c>
      <c r="F1563" s="197">
        <v>0</v>
      </c>
      <c r="G1563" s="197">
        <v>0</v>
      </c>
      <c r="H1563" s="198">
        <v>0</v>
      </c>
    </row>
    <row r="1564" spans="1:10" ht="18" hidden="1" customHeight="1" outlineLevel="1">
      <c r="A1564" s="4" t="s">
        <v>218</v>
      </c>
      <c r="B1564" s="195"/>
      <c r="C1564" s="196">
        <v>2</v>
      </c>
      <c r="D1564" s="196">
        <v>9</v>
      </c>
      <c r="E1564" s="196">
        <v>0</v>
      </c>
      <c r="F1564" s="197">
        <v>76205</v>
      </c>
      <c r="G1564" s="197">
        <v>11167</v>
      </c>
      <c r="H1564" s="198">
        <v>-13439</v>
      </c>
    </row>
    <row r="1565" spans="1:10" ht="18" hidden="1" customHeight="1" outlineLevel="1">
      <c r="A1565" s="4" t="s">
        <v>219</v>
      </c>
      <c r="B1565" s="195"/>
      <c r="C1565" s="196">
        <v>0</v>
      </c>
      <c r="D1565" s="196">
        <v>0</v>
      </c>
      <c r="E1565" s="196">
        <v>0</v>
      </c>
      <c r="F1565" s="197">
        <v>0</v>
      </c>
      <c r="G1565" s="197">
        <v>0</v>
      </c>
      <c r="H1565" s="198">
        <v>0</v>
      </c>
    </row>
    <row r="1566" spans="1:10" ht="18" hidden="1" customHeight="1" outlineLevel="1">
      <c r="A1566" s="4" t="s">
        <v>323</v>
      </c>
      <c r="B1566" s="195"/>
      <c r="C1566" s="196">
        <v>1</v>
      </c>
      <c r="D1566" s="196">
        <v>1</v>
      </c>
      <c r="E1566" s="196">
        <v>0</v>
      </c>
      <c r="F1566" s="197">
        <v>15000</v>
      </c>
      <c r="G1566" s="197">
        <v>0</v>
      </c>
      <c r="H1566" s="198">
        <v>0</v>
      </c>
    </row>
    <row r="1567" spans="1:10" ht="18" hidden="1" customHeight="1" outlineLevel="1">
      <c r="A1567" s="4" t="s">
        <v>220</v>
      </c>
      <c r="B1567" s="195"/>
      <c r="C1567" s="196">
        <v>0</v>
      </c>
      <c r="D1567" s="196">
        <v>0</v>
      </c>
      <c r="E1567" s="196">
        <v>0</v>
      </c>
      <c r="F1567" s="197">
        <v>0</v>
      </c>
      <c r="G1567" s="197">
        <v>0</v>
      </c>
      <c r="H1567" s="198">
        <v>0</v>
      </c>
    </row>
    <row r="1568" spans="1:10" ht="18" hidden="1" customHeight="1" outlineLevel="1">
      <c r="A1568" s="4" t="s">
        <v>349</v>
      </c>
      <c r="B1568" s="195"/>
      <c r="C1568" s="196">
        <v>0</v>
      </c>
      <c r="D1568" s="196">
        <v>0</v>
      </c>
      <c r="E1568" s="196">
        <v>0</v>
      </c>
      <c r="F1568" s="197">
        <v>0</v>
      </c>
      <c r="G1568" s="197">
        <v>0</v>
      </c>
      <c r="H1568" s="198">
        <v>0</v>
      </c>
    </row>
    <row r="1569" spans="1:8" ht="18" hidden="1" customHeight="1" outlineLevel="1">
      <c r="A1569" s="4" t="s">
        <v>222</v>
      </c>
      <c r="B1569" s="195"/>
      <c r="C1569" s="196">
        <v>69</v>
      </c>
      <c r="D1569" s="196">
        <v>48</v>
      </c>
      <c r="E1569" s="196">
        <v>1</v>
      </c>
      <c r="F1569" s="197">
        <v>1495539</v>
      </c>
      <c r="G1569" s="197">
        <v>433301</v>
      </c>
      <c r="H1569" s="198">
        <v>-558028</v>
      </c>
    </row>
    <row r="1570" spans="1:8" ht="18" hidden="1" customHeight="1" outlineLevel="1">
      <c r="A1570" s="4" t="s">
        <v>223</v>
      </c>
      <c r="B1570" s="195"/>
      <c r="C1570" s="196">
        <v>236</v>
      </c>
      <c r="D1570" s="196">
        <v>34</v>
      </c>
      <c r="E1570" s="196">
        <v>216</v>
      </c>
      <c r="F1570" s="197">
        <v>432486</v>
      </c>
      <c r="G1570" s="197">
        <v>50416</v>
      </c>
      <c r="H1570" s="198">
        <v>171791</v>
      </c>
    </row>
    <row r="1571" spans="1:8" ht="18" hidden="1" customHeight="1" outlineLevel="1">
      <c r="A1571" s="4" t="s">
        <v>224</v>
      </c>
      <c r="B1571" s="195"/>
      <c r="C1571" s="196">
        <v>1</v>
      </c>
      <c r="D1571" s="196">
        <v>0</v>
      </c>
      <c r="E1571" s="196">
        <v>0</v>
      </c>
      <c r="F1571" s="197">
        <v>0</v>
      </c>
      <c r="G1571" s="197">
        <v>0</v>
      </c>
      <c r="H1571" s="198">
        <v>0</v>
      </c>
    </row>
    <row r="1572" spans="1:8" ht="18" hidden="1" customHeight="1" outlineLevel="1">
      <c r="A1572" s="4" t="s">
        <v>225</v>
      </c>
      <c r="B1572" s="195"/>
      <c r="C1572" s="196">
        <v>42</v>
      </c>
      <c r="D1572" s="196">
        <v>30</v>
      </c>
      <c r="E1572" s="196">
        <v>12</v>
      </c>
      <c r="F1572" s="197">
        <v>355653</v>
      </c>
      <c r="G1572" s="197">
        <v>505067</v>
      </c>
      <c r="H1572" s="198">
        <v>0</v>
      </c>
    </row>
    <row r="1573" spans="1:8" ht="18" customHeight="1" collapsed="1">
      <c r="A1573" s="4"/>
      <c r="B1573" s="195" t="s">
        <v>415</v>
      </c>
      <c r="C1573" s="199">
        <f t="shared" ref="C1573:H1573" si="64">SUM(C1549:C1572)</f>
        <v>386</v>
      </c>
      <c r="D1573" s="199">
        <f t="shared" si="64"/>
        <v>170</v>
      </c>
      <c r="E1573" s="199">
        <f t="shared" si="64"/>
        <v>229</v>
      </c>
      <c r="F1573" s="200">
        <f t="shared" si="64"/>
        <v>3073388.2</v>
      </c>
      <c r="G1573" s="200">
        <f t="shared" si="64"/>
        <v>1262721.6400000001</v>
      </c>
      <c r="H1573" s="201">
        <f t="shared" si="64"/>
        <v>-399676</v>
      </c>
    </row>
    <row r="1574" spans="1:8" ht="18" hidden="1" customHeight="1" outlineLevel="1">
      <c r="A1574" s="4" t="s">
        <v>272</v>
      </c>
      <c r="B1574" s="195"/>
      <c r="C1574" s="196">
        <v>0</v>
      </c>
      <c r="D1574" s="196">
        <v>0</v>
      </c>
      <c r="E1574" s="196">
        <v>0</v>
      </c>
      <c r="F1574" s="197">
        <v>0</v>
      </c>
      <c r="G1574" s="197">
        <v>0</v>
      </c>
      <c r="H1574" s="198">
        <v>0</v>
      </c>
    </row>
    <row r="1575" spans="1:8" ht="18" hidden="1" customHeight="1" outlineLevel="1">
      <c r="A1575" s="4" t="s">
        <v>203</v>
      </c>
      <c r="B1575" s="195"/>
      <c r="C1575" s="196">
        <v>3</v>
      </c>
      <c r="D1575" s="196">
        <v>3</v>
      </c>
      <c r="E1575" s="196">
        <v>0</v>
      </c>
      <c r="F1575" s="197">
        <v>0</v>
      </c>
      <c r="G1575" s="197">
        <v>5822.5</v>
      </c>
      <c r="H1575" s="198">
        <v>0</v>
      </c>
    </row>
    <row r="1576" spans="1:8" ht="18" hidden="1" customHeight="1" outlineLevel="1">
      <c r="A1576" s="4" t="s">
        <v>204</v>
      </c>
      <c r="B1576" s="195"/>
      <c r="C1576" s="196">
        <v>0</v>
      </c>
      <c r="D1576" s="196">
        <v>0</v>
      </c>
      <c r="E1576" s="196">
        <v>0</v>
      </c>
      <c r="F1576" s="197">
        <v>0</v>
      </c>
      <c r="G1576" s="197">
        <v>0</v>
      </c>
      <c r="H1576" s="198">
        <v>0</v>
      </c>
    </row>
    <row r="1577" spans="1:8" ht="18" hidden="1" customHeight="1" outlineLevel="1">
      <c r="A1577" s="4" t="s">
        <v>205</v>
      </c>
      <c r="B1577" s="195"/>
      <c r="C1577" s="196">
        <v>0</v>
      </c>
      <c r="D1577" s="196">
        <v>0</v>
      </c>
      <c r="E1577" s="196">
        <v>0</v>
      </c>
      <c r="F1577" s="197">
        <v>0</v>
      </c>
      <c r="G1577" s="197">
        <v>0</v>
      </c>
      <c r="H1577" s="198">
        <v>0</v>
      </c>
    </row>
    <row r="1578" spans="1:8" ht="18" hidden="1" customHeight="1" outlineLevel="1">
      <c r="A1578" s="4" t="s">
        <v>206</v>
      </c>
      <c r="B1578" s="195"/>
      <c r="C1578" s="196">
        <v>0</v>
      </c>
      <c r="D1578" s="196">
        <v>0</v>
      </c>
      <c r="E1578" s="196">
        <v>0</v>
      </c>
      <c r="F1578" s="197">
        <v>0</v>
      </c>
      <c r="G1578" s="197">
        <v>0</v>
      </c>
      <c r="H1578" s="198">
        <v>0</v>
      </c>
    </row>
    <row r="1579" spans="1:8" ht="18" hidden="1" customHeight="1" outlineLevel="1">
      <c r="A1579" s="4" t="s">
        <v>207</v>
      </c>
      <c r="B1579" s="195"/>
      <c r="C1579" s="196">
        <v>0</v>
      </c>
      <c r="D1579" s="196">
        <v>0</v>
      </c>
      <c r="E1579" s="196">
        <v>0</v>
      </c>
      <c r="F1579" s="197">
        <v>0</v>
      </c>
      <c r="G1579" s="197">
        <v>0</v>
      </c>
      <c r="H1579" s="198">
        <v>0</v>
      </c>
    </row>
    <row r="1580" spans="1:8" ht="18" hidden="1" customHeight="1" outlineLevel="1">
      <c r="A1580" s="4" t="s">
        <v>208</v>
      </c>
      <c r="B1580" s="195"/>
      <c r="C1580" s="196">
        <v>1</v>
      </c>
      <c r="D1580" s="196">
        <v>0</v>
      </c>
      <c r="E1580" s="196">
        <v>0</v>
      </c>
      <c r="F1580" s="197">
        <v>0</v>
      </c>
      <c r="G1580" s="197">
        <v>0</v>
      </c>
      <c r="H1580" s="198">
        <v>0</v>
      </c>
    </row>
    <row r="1581" spans="1:8" ht="18" hidden="1" customHeight="1" outlineLevel="1">
      <c r="A1581" s="4" t="s">
        <v>209</v>
      </c>
      <c r="B1581" s="195"/>
      <c r="C1581" s="196">
        <v>0</v>
      </c>
      <c r="D1581" s="196">
        <v>0</v>
      </c>
      <c r="E1581" s="196">
        <v>0</v>
      </c>
      <c r="F1581" s="197">
        <v>0</v>
      </c>
      <c r="G1581" s="197">
        <v>0</v>
      </c>
      <c r="H1581" s="198">
        <v>0</v>
      </c>
    </row>
    <row r="1582" spans="1:8" ht="18" hidden="1" customHeight="1" outlineLevel="1">
      <c r="A1582" s="4" t="s">
        <v>211</v>
      </c>
      <c r="B1582" s="195"/>
      <c r="C1582" s="196">
        <v>5</v>
      </c>
      <c r="D1582" s="196">
        <v>1</v>
      </c>
      <c r="E1582" s="196">
        <v>0</v>
      </c>
      <c r="F1582" s="197">
        <v>0</v>
      </c>
      <c r="G1582" s="197">
        <v>3256</v>
      </c>
      <c r="H1582" s="198">
        <v>0</v>
      </c>
    </row>
    <row r="1583" spans="1:8" ht="18" hidden="1" customHeight="1" outlineLevel="1">
      <c r="A1583" s="4" t="s">
        <v>212</v>
      </c>
      <c r="B1583" s="195"/>
      <c r="C1583" s="196">
        <v>0</v>
      </c>
      <c r="D1583" s="196">
        <v>0</v>
      </c>
      <c r="E1583" s="196">
        <v>0</v>
      </c>
      <c r="F1583" s="197">
        <v>0</v>
      </c>
      <c r="G1583" s="197">
        <v>0</v>
      </c>
      <c r="H1583" s="198">
        <v>0</v>
      </c>
    </row>
    <row r="1584" spans="1:8" ht="18" hidden="1" customHeight="1" outlineLevel="1">
      <c r="A1584" s="4" t="s">
        <v>213</v>
      </c>
      <c r="B1584" s="195"/>
      <c r="C1584" s="196">
        <v>0</v>
      </c>
      <c r="D1584" s="196">
        <v>0</v>
      </c>
      <c r="E1584" s="196">
        <v>0</v>
      </c>
      <c r="F1584" s="197">
        <v>0</v>
      </c>
      <c r="G1584" s="197">
        <v>0</v>
      </c>
      <c r="H1584" s="198">
        <v>0</v>
      </c>
    </row>
    <row r="1585" spans="1:8" ht="18" hidden="1" customHeight="1" outlineLevel="1">
      <c r="A1585" s="4" t="s">
        <v>214</v>
      </c>
      <c r="B1585" s="195"/>
      <c r="C1585" s="196">
        <v>0</v>
      </c>
      <c r="D1585" s="196">
        <v>0</v>
      </c>
      <c r="E1585" s="196">
        <v>0</v>
      </c>
      <c r="F1585" s="197">
        <v>0</v>
      </c>
      <c r="G1585" s="197">
        <v>0</v>
      </c>
      <c r="H1585" s="198">
        <v>0</v>
      </c>
    </row>
    <row r="1586" spans="1:8" ht="18" hidden="1" customHeight="1" outlineLevel="1">
      <c r="A1586" s="4" t="s">
        <v>215</v>
      </c>
      <c r="B1586" s="195"/>
      <c r="C1586" s="196">
        <v>0</v>
      </c>
      <c r="D1586" s="196">
        <v>0</v>
      </c>
      <c r="E1586" s="196">
        <v>0</v>
      </c>
      <c r="F1586" s="197">
        <v>0</v>
      </c>
      <c r="G1586" s="197">
        <v>0</v>
      </c>
      <c r="H1586" s="198">
        <v>0</v>
      </c>
    </row>
    <row r="1587" spans="1:8" ht="18" hidden="1" customHeight="1" outlineLevel="1">
      <c r="A1587" s="4" t="s">
        <v>216</v>
      </c>
      <c r="B1587" s="195"/>
      <c r="C1587" s="196">
        <v>0</v>
      </c>
      <c r="D1587" s="196">
        <v>0</v>
      </c>
      <c r="E1587" s="196">
        <v>0</v>
      </c>
      <c r="F1587" s="197">
        <v>0</v>
      </c>
      <c r="G1587" s="197">
        <v>0</v>
      </c>
      <c r="H1587" s="198">
        <v>0</v>
      </c>
    </row>
    <row r="1588" spans="1:8" ht="18" hidden="1" customHeight="1" outlineLevel="1">
      <c r="A1588" s="4" t="s">
        <v>217</v>
      </c>
      <c r="B1588" s="195"/>
      <c r="C1588" s="196">
        <v>0</v>
      </c>
      <c r="D1588" s="196">
        <v>0</v>
      </c>
      <c r="E1588" s="196">
        <v>0</v>
      </c>
      <c r="F1588" s="197">
        <v>0</v>
      </c>
      <c r="G1588" s="197">
        <v>0</v>
      </c>
      <c r="H1588" s="198">
        <v>0</v>
      </c>
    </row>
    <row r="1589" spans="1:8" ht="18" hidden="1" customHeight="1" outlineLevel="1">
      <c r="A1589" s="4" t="s">
        <v>218</v>
      </c>
      <c r="B1589" s="195"/>
      <c r="C1589" s="196">
        <v>2</v>
      </c>
      <c r="D1589" s="196">
        <v>2</v>
      </c>
      <c r="E1589" s="196">
        <v>0</v>
      </c>
      <c r="F1589" s="197">
        <v>12459</v>
      </c>
      <c r="G1589" s="197">
        <v>-4145</v>
      </c>
      <c r="H1589" s="198">
        <v>0</v>
      </c>
    </row>
    <row r="1590" spans="1:8" ht="18" hidden="1" customHeight="1" outlineLevel="1">
      <c r="A1590" s="4" t="s">
        <v>219</v>
      </c>
      <c r="B1590" s="195"/>
      <c r="C1590" s="196">
        <v>0</v>
      </c>
      <c r="D1590" s="196">
        <v>0</v>
      </c>
      <c r="E1590" s="196">
        <v>0</v>
      </c>
      <c r="F1590" s="197">
        <v>0</v>
      </c>
      <c r="G1590" s="197">
        <v>0</v>
      </c>
      <c r="H1590" s="198">
        <v>0</v>
      </c>
    </row>
    <row r="1591" spans="1:8" ht="18" hidden="1" customHeight="1" outlineLevel="1">
      <c r="A1591" s="4" t="s">
        <v>220</v>
      </c>
      <c r="B1591" s="195"/>
      <c r="C1591" s="196">
        <v>0</v>
      </c>
      <c r="D1591" s="196">
        <v>0</v>
      </c>
      <c r="E1591" s="196">
        <v>0</v>
      </c>
      <c r="F1591" s="197">
        <v>0</v>
      </c>
      <c r="G1591" s="197">
        <v>0</v>
      </c>
      <c r="H1591" s="198">
        <v>0</v>
      </c>
    </row>
    <row r="1592" spans="1:8" ht="18" hidden="1" customHeight="1" outlineLevel="1">
      <c r="A1592" s="4" t="s">
        <v>349</v>
      </c>
      <c r="B1592" s="195"/>
      <c r="C1592" s="196">
        <v>1</v>
      </c>
      <c r="D1592" s="196">
        <v>1</v>
      </c>
      <c r="E1592" s="196">
        <v>0</v>
      </c>
      <c r="F1592" s="197">
        <v>40000</v>
      </c>
      <c r="G1592" s="197">
        <v>0</v>
      </c>
      <c r="H1592" s="198">
        <v>0</v>
      </c>
    </row>
    <row r="1593" spans="1:8" ht="18" hidden="1" customHeight="1" outlineLevel="1">
      <c r="A1593" s="4" t="s">
        <v>222</v>
      </c>
      <c r="B1593" s="195"/>
      <c r="C1593" s="196">
        <v>0</v>
      </c>
      <c r="D1593" s="196">
        <v>0</v>
      </c>
      <c r="E1593" s="196">
        <v>0</v>
      </c>
      <c r="F1593" s="197">
        <v>0</v>
      </c>
      <c r="G1593" s="197">
        <v>0</v>
      </c>
      <c r="H1593" s="198">
        <v>0</v>
      </c>
    </row>
    <row r="1594" spans="1:8" ht="18" hidden="1" customHeight="1" outlineLevel="1">
      <c r="A1594" s="4" t="s">
        <v>223</v>
      </c>
      <c r="B1594" s="195"/>
      <c r="C1594" s="196">
        <v>0</v>
      </c>
      <c r="D1594" s="196">
        <v>1</v>
      </c>
      <c r="E1594" s="196">
        <v>1</v>
      </c>
      <c r="F1594" s="197">
        <v>22000</v>
      </c>
      <c r="G1594" s="197">
        <v>21275</v>
      </c>
      <c r="H1594" s="198">
        <v>1508</v>
      </c>
    </row>
    <row r="1595" spans="1:8" ht="18" hidden="1" customHeight="1" outlineLevel="1">
      <c r="A1595" s="4" t="s">
        <v>224</v>
      </c>
      <c r="B1595" s="195"/>
      <c r="C1595" s="196">
        <v>0</v>
      </c>
      <c r="D1595" s="196">
        <v>0</v>
      </c>
      <c r="E1595" s="196">
        <v>0</v>
      </c>
      <c r="F1595" s="197">
        <v>0</v>
      </c>
      <c r="G1595" s="197">
        <v>0</v>
      </c>
      <c r="H1595" s="198">
        <v>0</v>
      </c>
    </row>
    <row r="1596" spans="1:8" ht="18" hidden="1" customHeight="1" outlineLevel="1">
      <c r="A1596" s="4" t="s">
        <v>225</v>
      </c>
      <c r="B1596" s="195"/>
      <c r="C1596" s="196">
        <v>2</v>
      </c>
      <c r="D1596" s="196">
        <v>2</v>
      </c>
      <c r="E1596" s="196">
        <v>0</v>
      </c>
      <c r="F1596" s="197">
        <v>0</v>
      </c>
      <c r="G1596" s="197">
        <v>6501</v>
      </c>
      <c r="H1596" s="198">
        <v>0</v>
      </c>
    </row>
    <row r="1597" spans="1:8" ht="18" customHeight="1" collapsed="1">
      <c r="A1597" s="4"/>
      <c r="B1597" s="195" t="s">
        <v>416</v>
      </c>
      <c r="C1597" s="199">
        <f t="shared" ref="C1597:H1597" si="65">SUM(C1574:C1596)</f>
        <v>14</v>
      </c>
      <c r="D1597" s="199">
        <f t="shared" si="65"/>
        <v>10</v>
      </c>
      <c r="E1597" s="199">
        <f t="shared" si="65"/>
        <v>1</v>
      </c>
      <c r="F1597" s="200">
        <f t="shared" si="65"/>
        <v>74459</v>
      </c>
      <c r="G1597" s="200">
        <f t="shared" si="65"/>
        <v>32709.5</v>
      </c>
      <c r="H1597" s="201">
        <f t="shared" si="65"/>
        <v>1508</v>
      </c>
    </row>
    <row r="1598" spans="1:8" ht="18" hidden="1" customHeight="1" outlineLevel="1">
      <c r="A1598" s="4" t="s">
        <v>272</v>
      </c>
      <c r="B1598" s="195"/>
      <c r="C1598" s="196">
        <v>0</v>
      </c>
      <c r="D1598" s="196">
        <v>0</v>
      </c>
      <c r="E1598" s="196">
        <v>0</v>
      </c>
      <c r="F1598" s="197">
        <v>0</v>
      </c>
      <c r="G1598" s="197">
        <v>0</v>
      </c>
      <c r="H1598" s="198">
        <v>0</v>
      </c>
    </row>
    <row r="1599" spans="1:8" ht="18" hidden="1" customHeight="1" outlineLevel="1">
      <c r="A1599" s="4" t="s">
        <v>203</v>
      </c>
      <c r="B1599" s="195"/>
      <c r="C1599" s="196">
        <v>14</v>
      </c>
      <c r="D1599" s="196">
        <v>17</v>
      </c>
      <c r="E1599" s="196">
        <v>0</v>
      </c>
      <c r="F1599" s="197">
        <v>-12823</v>
      </c>
      <c r="G1599" s="197">
        <v>127604.27</v>
      </c>
      <c r="H1599" s="198">
        <v>0</v>
      </c>
    </row>
    <row r="1600" spans="1:8" ht="18" hidden="1" customHeight="1" outlineLevel="1">
      <c r="A1600" s="4" t="s">
        <v>204</v>
      </c>
      <c r="B1600" s="195"/>
      <c r="C1600" s="196">
        <v>0</v>
      </c>
      <c r="D1600" s="196">
        <v>0</v>
      </c>
      <c r="E1600" s="196">
        <v>0</v>
      </c>
      <c r="F1600" s="197">
        <v>0</v>
      </c>
      <c r="G1600" s="197">
        <v>0</v>
      </c>
      <c r="H1600" s="198">
        <v>0</v>
      </c>
    </row>
    <row r="1601" spans="1:8" ht="18" hidden="1" customHeight="1" outlineLevel="1">
      <c r="A1601" s="4" t="s">
        <v>205</v>
      </c>
      <c r="B1601" s="195"/>
      <c r="C1601" s="196">
        <v>0</v>
      </c>
      <c r="D1601" s="196">
        <v>0</v>
      </c>
      <c r="E1601" s="196">
        <v>0</v>
      </c>
      <c r="F1601" s="197">
        <v>0</v>
      </c>
      <c r="G1601" s="197">
        <v>0</v>
      </c>
      <c r="H1601" s="198">
        <v>0</v>
      </c>
    </row>
    <row r="1602" spans="1:8" ht="18" hidden="1" customHeight="1" outlineLevel="1">
      <c r="A1602" s="4" t="s">
        <v>206</v>
      </c>
      <c r="B1602" s="195"/>
      <c r="C1602" s="196">
        <v>0</v>
      </c>
      <c r="D1602" s="196">
        <v>0</v>
      </c>
      <c r="E1602" s="196">
        <v>0</v>
      </c>
      <c r="F1602" s="197">
        <v>0</v>
      </c>
      <c r="G1602" s="197">
        <v>0</v>
      </c>
      <c r="H1602" s="198">
        <v>0</v>
      </c>
    </row>
    <row r="1603" spans="1:8" ht="18" hidden="1" customHeight="1" outlineLevel="1">
      <c r="A1603" s="4" t="s">
        <v>207</v>
      </c>
      <c r="B1603" s="195"/>
      <c r="C1603" s="196">
        <v>0</v>
      </c>
      <c r="D1603" s="196">
        <v>0</v>
      </c>
      <c r="E1603" s="196">
        <v>0</v>
      </c>
      <c r="F1603" s="197">
        <v>0</v>
      </c>
      <c r="G1603" s="197">
        <v>0</v>
      </c>
      <c r="H1603" s="198">
        <v>0</v>
      </c>
    </row>
    <row r="1604" spans="1:8" ht="18" hidden="1" customHeight="1" outlineLevel="1">
      <c r="A1604" s="4" t="s">
        <v>208</v>
      </c>
      <c r="B1604" s="195"/>
      <c r="C1604" s="196">
        <v>8</v>
      </c>
      <c r="D1604" s="196">
        <v>12</v>
      </c>
      <c r="E1604" s="196">
        <v>0</v>
      </c>
      <c r="F1604" s="197">
        <v>113226.34</v>
      </c>
      <c r="G1604" s="197">
        <v>48592.5</v>
      </c>
      <c r="H1604" s="198">
        <v>0</v>
      </c>
    </row>
    <row r="1605" spans="1:8" ht="18" hidden="1" customHeight="1" outlineLevel="1">
      <c r="A1605" s="4" t="s">
        <v>209</v>
      </c>
      <c r="B1605" s="195"/>
      <c r="C1605" s="196">
        <v>3</v>
      </c>
      <c r="D1605" s="196">
        <v>6</v>
      </c>
      <c r="E1605" s="196">
        <v>0</v>
      </c>
      <c r="F1605" s="197">
        <v>28701.02</v>
      </c>
      <c r="G1605" s="197">
        <v>25944.92</v>
      </c>
      <c r="H1605" s="198">
        <v>0</v>
      </c>
    </row>
    <row r="1606" spans="1:8" ht="18" hidden="1" customHeight="1" outlineLevel="1">
      <c r="A1606" s="4" t="s">
        <v>211</v>
      </c>
      <c r="B1606" s="195"/>
      <c r="C1606" s="196">
        <v>16</v>
      </c>
      <c r="D1606" s="196">
        <v>23</v>
      </c>
      <c r="E1606" s="196">
        <v>0</v>
      </c>
      <c r="F1606" s="197">
        <v>20172</v>
      </c>
      <c r="G1606" s="197">
        <v>150008</v>
      </c>
      <c r="H1606" s="198">
        <v>0</v>
      </c>
    </row>
    <row r="1607" spans="1:8" ht="18" hidden="1" customHeight="1" outlineLevel="1">
      <c r="A1607" s="4" t="s">
        <v>212</v>
      </c>
      <c r="B1607" s="195"/>
      <c r="C1607" s="196">
        <v>0</v>
      </c>
      <c r="D1607" s="196">
        <v>0</v>
      </c>
      <c r="E1607" s="196">
        <v>0</v>
      </c>
      <c r="F1607" s="197">
        <v>0</v>
      </c>
      <c r="G1607" s="197">
        <v>0</v>
      </c>
      <c r="H1607" s="198">
        <v>0</v>
      </c>
    </row>
    <row r="1608" spans="1:8" ht="18" hidden="1" customHeight="1" outlineLevel="1">
      <c r="A1608" s="4" t="s">
        <v>213</v>
      </c>
      <c r="B1608" s="195"/>
      <c r="C1608" s="196">
        <v>0</v>
      </c>
      <c r="D1608" s="196">
        <v>0</v>
      </c>
      <c r="E1608" s="196">
        <v>0</v>
      </c>
      <c r="F1608" s="197">
        <v>0</v>
      </c>
      <c r="G1608" s="197">
        <v>0</v>
      </c>
      <c r="H1608" s="198">
        <v>0</v>
      </c>
    </row>
    <row r="1609" spans="1:8" ht="18" hidden="1" customHeight="1" outlineLevel="1">
      <c r="A1609" s="4" t="s">
        <v>214</v>
      </c>
      <c r="B1609" s="195"/>
      <c r="C1609" s="196">
        <v>11</v>
      </c>
      <c r="D1609" s="196">
        <v>1</v>
      </c>
      <c r="E1609" s="196">
        <v>1</v>
      </c>
      <c r="F1609" s="197">
        <v>6233</v>
      </c>
      <c r="G1609" s="197">
        <v>557</v>
      </c>
      <c r="H1609" s="198">
        <v>0</v>
      </c>
    </row>
    <row r="1610" spans="1:8" ht="18" hidden="1" customHeight="1" outlineLevel="1">
      <c r="A1610" s="4" t="s">
        <v>215</v>
      </c>
      <c r="B1610" s="195"/>
      <c r="C1610" s="196">
        <v>0</v>
      </c>
      <c r="D1610" s="196">
        <v>0</v>
      </c>
      <c r="E1610" s="196">
        <v>0</v>
      </c>
      <c r="F1610" s="197">
        <v>0</v>
      </c>
      <c r="G1610" s="197">
        <v>0</v>
      </c>
      <c r="H1610" s="198">
        <v>0</v>
      </c>
    </row>
    <row r="1611" spans="1:8" ht="18" hidden="1" customHeight="1" outlineLevel="1">
      <c r="A1611" s="4" t="s">
        <v>216</v>
      </c>
      <c r="B1611" s="195"/>
      <c r="C1611" s="196">
        <v>0</v>
      </c>
      <c r="D1611" s="196">
        <v>0</v>
      </c>
      <c r="E1611" s="196">
        <v>0</v>
      </c>
      <c r="F1611" s="197">
        <v>0</v>
      </c>
      <c r="G1611" s="197">
        <v>0</v>
      </c>
      <c r="H1611" s="198">
        <v>0</v>
      </c>
    </row>
    <row r="1612" spans="1:8" ht="18" hidden="1" customHeight="1" outlineLevel="1">
      <c r="A1612" s="4" t="s">
        <v>217</v>
      </c>
      <c r="B1612" s="195"/>
      <c r="C1612" s="196">
        <v>0</v>
      </c>
      <c r="D1612" s="196">
        <v>0</v>
      </c>
      <c r="E1612" s="196">
        <v>0</v>
      </c>
      <c r="F1612" s="197">
        <v>0</v>
      </c>
      <c r="G1612" s="197">
        <v>0</v>
      </c>
      <c r="H1612" s="198">
        <v>0</v>
      </c>
    </row>
    <row r="1613" spans="1:8" ht="18" hidden="1" customHeight="1" outlineLevel="1">
      <c r="A1613" s="4" t="s">
        <v>218</v>
      </c>
      <c r="B1613" s="195"/>
      <c r="C1613" s="196">
        <v>0</v>
      </c>
      <c r="D1613" s="196">
        <v>2</v>
      </c>
      <c r="E1613" s="196">
        <v>0</v>
      </c>
      <c r="F1613" s="197">
        <v>-5068</v>
      </c>
      <c r="G1613" s="197">
        <v>9823</v>
      </c>
      <c r="H1613" s="198">
        <v>-5918</v>
      </c>
    </row>
    <row r="1614" spans="1:8" ht="18" hidden="1" customHeight="1" outlineLevel="1">
      <c r="A1614" s="4" t="s">
        <v>219</v>
      </c>
      <c r="B1614" s="195"/>
      <c r="C1614" s="196">
        <v>0</v>
      </c>
      <c r="D1614" s="196">
        <v>0</v>
      </c>
      <c r="E1614" s="196">
        <v>0</v>
      </c>
      <c r="F1614" s="197">
        <v>0</v>
      </c>
      <c r="G1614" s="197">
        <v>0</v>
      </c>
      <c r="H1614" s="198">
        <v>0</v>
      </c>
    </row>
    <row r="1615" spans="1:8" ht="18" hidden="1" customHeight="1" outlineLevel="1">
      <c r="A1615" s="4" t="s">
        <v>220</v>
      </c>
      <c r="B1615" s="195"/>
      <c r="C1615" s="196">
        <v>0</v>
      </c>
      <c r="D1615" s="196">
        <v>0</v>
      </c>
      <c r="E1615" s="196">
        <v>0</v>
      </c>
      <c r="F1615" s="197">
        <v>0</v>
      </c>
      <c r="G1615" s="197">
        <v>0</v>
      </c>
      <c r="H1615" s="198">
        <v>0</v>
      </c>
    </row>
    <row r="1616" spans="1:8" ht="18" hidden="1" customHeight="1" outlineLevel="1">
      <c r="A1616" s="4" t="s">
        <v>349</v>
      </c>
      <c r="B1616" s="195"/>
      <c r="C1616" s="196">
        <v>0</v>
      </c>
      <c r="D1616" s="196">
        <v>0</v>
      </c>
      <c r="E1616" s="196">
        <v>0</v>
      </c>
      <c r="F1616" s="197">
        <v>0</v>
      </c>
      <c r="G1616" s="197">
        <v>0</v>
      </c>
      <c r="H1616" s="198">
        <v>0</v>
      </c>
    </row>
    <row r="1617" spans="1:8" ht="18" hidden="1" customHeight="1" outlineLevel="1">
      <c r="A1617" s="4" t="s">
        <v>222</v>
      </c>
      <c r="B1617" s="195"/>
      <c r="C1617" s="196">
        <v>0</v>
      </c>
      <c r="D1617" s="196">
        <v>1</v>
      </c>
      <c r="E1617" s="196">
        <v>0</v>
      </c>
      <c r="F1617" s="197">
        <v>0</v>
      </c>
      <c r="G1617" s="197">
        <v>19832</v>
      </c>
      <c r="H1617" s="198">
        <v>0</v>
      </c>
    </row>
    <row r="1618" spans="1:8" ht="18" hidden="1" customHeight="1" outlineLevel="1">
      <c r="A1618" s="4" t="s">
        <v>223</v>
      </c>
      <c r="B1618" s="195"/>
      <c r="C1618" s="196">
        <v>0</v>
      </c>
      <c r="D1618" s="196">
        <v>1</v>
      </c>
      <c r="E1618" s="196">
        <v>2</v>
      </c>
      <c r="F1618" s="197">
        <v>0</v>
      </c>
      <c r="G1618" s="197">
        <v>4730</v>
      </c>
      <c r="H1618" s="198">
        <v>0</v>
      </c>
    </row>
    <row r="1619" spans="1:8" ht="18" hidden="1" customHeight="1" outlineLevel="1">
      <c r="A1619" s="4" t="s">
        <v>224</v>
      </c>
      <c r="B1619" s="195"/>
      <c r="C1619" s="196">
        <v>0</v>
      </c>
      <c r="D1619" s="196">
        <v>0</v>
      </c>
      <c r="E1619" s="196">
        <v>0</v>
      </c>
      <c r="F1619" s="197">
        <v>0</v>
      </c>
      <c r="G1619" s="197">
        <v>0</v>
      </c>
      <c r="H1619" s="198">
        <v>0</v>
      </c>
    </row>
    <row r="1620" spans="1:8" ht="18" hidden="1" customHeight="1" outlineLevel="1">
      <c r="A1620" s="4" t="s">
        <v>225</v>
      </c>
      <c r="B1620" s="195"/>
      <c r="C1620" s="196">
        <v>0</v>
      </c>
      <c r="D1620" s="196">
        <v>0</v>
      </c>
      <c r="E1620" s="196">
        <v>0</v>
      </c>
      <c r="F1620" s="197">
        <v>0</v>
      </c>
      <c r="G1620" s="197">
        <v>0</v>
      </c>
      <c r="H1620" s="198">
        <v>0</v>
      </c>
    </row>
    <row r="1621" spans="1:8" ht="18" customHeight="1" collapsed="1">
      <c r="A1621" s="4"/>
      <c r="B1621" s="195" t="s">
        <v>417</v>
      </c>
      <c r="C1621" s="199">
        <f t="shared" ref="C1621:H1621" si="66">SUM(C1598:C1620)</f>
        <v>52</v>
      </c>
      <c r="D1621" s="199">
        <f t="shared" si="66"/>
        <v>63</v>
      </c>
      <c r="E1621" s="199">
        <f t="shared" si="66"/>
        <v>3</v>
      </c>
      <c r="F1621" s="200">
        <f t="shared" si="66"/>
        <v>150441.35999999999</v>
      </c>
      <c r="G1621" s="200">
        <f t="shared" si="66"/>
        <v>387091.69</v>
      </c>
      <c r="H1621" s="201">
        <f t="shared" si="66"/>
        <v>-5918</v>
      </c>
    </row>
    <row r="1622" spans="1:8" ht="18" customHeight="1">
      <c r="B1622" s="203" t="s">
        <v>418</v>
      </c>
      <c r="C1622" s="204"/>
      <c r="D1622" s="204"/>
      <c r="E1622" s="204"/>
      <c r="F1622" s="193"/>
      <c r="G1622" s="193"/>
      <c r="H1622" s="194"/>
    </row>
    <row r="1623" spans="1:8" ht="18" hidden="1" customHeight="1" outlineLevel="1">
      <c r="A1623" s="4" t="s">
        <v>272</v>
      </c>
      <c r="B1623" s="195"/>
      <c r="C1623" s="196">
        <v>0</v>
      </c>
      <c r="D1623" s="196">
        <v>0</v>
      </c>
      <c r="E1623" s="196">
        <v>0</v>
      </c>
      <c r="F1623" s="197">
        <v>0</v>
      </c>
      <c r="G1623" s="197">
        <v>0</v>
      </c>
      <c r="H1623" s="198">
        <v>0</v>
      </c>
    </row>
    <row r="1624" spans="1:8" ht="18" hidden="1" customHeight="1" outlineLevel="1">
      <c r="A1624" s="4" t="s">
        <v>203</v>
      </c>
      <c r="B1624" s="195"/>
      <c r="C1624" s="196">
        <v>1</v>
      </c>
      <c r="D1624" s="196">
        <v>1</v>
      </c>
      <c r="E1624" s="196">
        <v>0</v>
      </c>
      <c r="F1624" s="197">
        <v>0</v>
      </c>
      <c r="G1624" s="197">
        <v>-2986</v>
      </c>
      <c r="H1624" s="198">
        <v>0</v>
      </c>
    </row>
    <row r="1625" spans="1:8" ht="18" hidden="1" customHeight="1" outlineLevel="1">
      <c r="A1625" s="4" t="s">
        <v>204</v>
      </c>
      <c r="B1625" s="195"/>
      <c r="C1625" s="196">
        <v>0</v>
      </c>
      <c r="D1625" s="196">
        <v>0</v>
      </c>
      <c r="E1625" s="196">
        <v>0</v>
      </c>
      <c r="F1625" s="197">
        <v>0</v>
      </c>
      <c r="G1625" s="197">
        <v>0</v>
      </c>
      <c r="H1625" s="198">
        <v>0</v>
      </c>
    </row>
    <row r="1626" spans="1:8" ht="18" hidden="1" customHeight="1" outlineLevel="1">
      <c r="A1626" s="4" t="s">
        <v>205</v>
      </c>
      <c r="B1626" s="195"/>
      <c r="C1626" s="196">
        <v>0</v>
      </c>
      <c r="D1626" s="196">
        <v>0</v>
      </c>
      <c r="E1626" s="196">
        <v>0</v>
      </c>
      <c r="F1626" s="197">
        <v>0</v>
      </c>
      <c r="G1626" s="197">
        <v>0</v>
      </c>
      <c r="H1626" s="198">
        <v>0</v>
      </c>
    </row>
    <row r="1627" spans="1:8" ht="18" hidden="1" customHeight="1" outlineLevel="1">
      <c r="A1627" s="4" t="s">
        <v>206</v>
      </c>
      <c r="B1627" s="195"/>
      <c r="C1627" s="196">
        <v>0</v>
      </c>
      <c r="D1627" s="196">
        <v>0</v>
      </c>
      <c r="E1627" s="196">
        <v>0</v>
      </c>
      <c r="F1627" s="197">
        <v>0</v>
      </c>
      <c r="G1627" s="197">
        <v>0</v>
      </c>
      <c r="H1627" s="198">
        <v>0</v>
      </c>
    </row>
    <row r="1628" spans="1:8" ht="18" hidden="1" customHeight="1" outlineLevel="1">
      <c r="A1628" s="4" t="s">
        <v>207</v>
      </c>
      <c r="B1628" s="195"/>
      <c r="C1628" s="196">
        <v>0</v>
      </c>
      <c r="D1628" s="196">
        <v>0</v>
      </c>
      <c r="E1628" s="196">
        <v>0</v>
      </c>
      <c r="F1628" s="197">
        <v>0</v>
      </c>
      <c r="G1628" s="197">
        <v>0</v>
      </c>
      <c r="H1628" s="198">
        <v>0</v>
      </c>
    </row>
    <row r="1629" spans="1:8" ht="18" hidden="1" customHeight="1" outlineLevel="1">
      <c r="A1629" s="4" t="s">
        <v>208</v>
      </c>
      <c r="B1629" s="195"/>
      <c r="C1629" s="196">
        <v>1</v>
      </c>
      <c r="D1629" s="196">
        <v>1</v>
      </c>
      <c r="E1629" s="196">
        <v>0</v>
      </c>
      <c r="F1629" s="197">
        <v>0</v>
      </c>
      <c r="G1629" s="197">
        <v>304</v>
      </c>
      <c r="H1629" s="198">
        <v>0</v>
      </c>
    </row>
    <row r="1630" spans="1:8" ht="18" hidden="1" customHeight="1" outlineLevel="1">
      <c r="A1630" s="4" t="s">
        <v>209</v>
      </c>
      <c r="B1630" s="195"/>
      <c r="C1630" s="196">
        <v>0</v>
      </c>
      <c r="D1630" s="196">
        <v>0</v>
      </c>
      <c r="E1630" s="196">
        <v>0</v>
      </c>
      <c r="F1630" s="197">
        <v>0</v>
      </c>
      <c r="G1630" s="197">
        <v>0</v>
      </c>
      <c r="H1630" s="198">
        <v>0</v>
      </c>
    </row>
    <row r="1631" spans="1:8" ht="18" hidden="1" customHeight="1" outlineLevel="1">
      <c r="A1631" s="4" t="s">
        <v>211</v>
      </c>
      <c r="B1631" s="195"/>
      <c r="C1631" s="196">
        <v>3</v>
      </c>
      <c r="D1631" s="196">
        <v>5</v>
      </c>
      <c r="E1631" s="196">
        <v>0</v>
      </c>
      <c r="F1631" s="197">
        <v>74726</v>
      </c>
      <c r="G1631" s="197">
        <v>39174</v>
      </c>
      <c r="H1631" s="198">
        <v>0</v>
      </c>
    </row>
    <row r="1632" spans="1:8" ht="18" hidden="1" customHeight="1" outlineLevel="1">
      <c r="A1632" s="4" t="s">
        <v>212</v>
      </c>
      <c r="B1632" s="195"/>
      <c r="C1632" s="196">
        <v>6</v>
      </c>
      <c r="D1632" s="196">
        <v>5</v>
      </c>
      <c r="E1632" s="196">
        <v>0</v>
      </c>
      <c r="F1632" s="197">
        <v>180192</v>
      </c>
      <c r="G1632" s="197">
        <v>14020.599999999999</v>
      </c>
      <c r="H1632" s="198">
        <v>0</v>
      </c>
    </row>
    <row r="1633" spans="1:8" ht="18" hidden="1" customHeight="1" outlineLevel="1">
      <c r="A1633" s="4" t="s">
        <v>213</v>
      </c>
      <c r="B1633" s="195"/>
      <c r="C1633" s="196">
        <v>13</v>
      </c>
      <c r="D1633" s="196">
        <v>6</v>
      </c>
      <c r="E1633" s="196">
        <v>1</v>
      </c>
      <c r="F1633" s="197">
        <v>50974</v>
      </c>
      <c r="G1633" s="197">
        <v>41298</v>
      </c>
      <c r="H1633" s="198">
        <v>0</v>
      </c>
    </row>
    <row r="1634" spans="1:8" ht="18" hidden="1" customHeight="1" outlineLevel="1">
      <c r="A1634" s="4" t="s">
        <v>214</v>
      </c>
      <c r="B1634" s="195"/>
      <c r="C1634" s="196">
        <v>1</v>
      </c>
      <c r="D1634" s="196">
        <v>0</v>
      </c>
      <c r="E1634" s="196">
        <v>0</v>
      </c>
      <c r="F1634" s="197">
        <v>0</v>
      </c>
      <c r="G1634" s="197">
        <v>0</v>
      </c>
      <c r="H1634" s="198">
        <v>0</v>
      </c>
    </row>
    <row r="1635" spans="1:8" ht="18" hidden="1" customHeight="1" outlineLevel="1">
      <c r="A1635" s="4" t="s">
        <v>215</v>
      </c>
      <c r="B1635" s="195"/>
      <c r="C1635" s="196">
        <v>0</v>
      </c>
      <c r="D1635" s="196">
        <v>0</v>
      </c>
      <c r="E1635" s="196">
        <v>0</v>
      </c>
      <c r="F1635" s="197">
        <v>0</v>
      </c>
      <c r="G1635" s="197">
        <v>0</v>
      </c>
      <c r="H1635" s="198">
        <v>0</v>
      </c>
    </row>
    <row r="1636" spans="1:8" ht="18" hidden="1" customHeight="1" outlineLevel="1">
      <c r="A1636" s="4" t="s">
        <v>216</v>
      </c>
      <c r="B1636" s="195"/>
      <c r="C1636" s="196">
        <v>0</v>
      </c>
      <c r="D1636" s="196">
        <v>0</v>
      </c>
      <c r="E1636" s="196">
        <v>0</v>
      </c>
      <c r="F1636" s="197">
        <v>0</v>
      </c>
      <c r="G1636" s="197">
        <v>0</v>
      </c>
      <c r="H1636" s="198">
        <v>0</v>
      </c>
    </row>
    <row r="1637" spans="1:8" ht="18" hidden="1" customHeight="1" outlineLevel="1">
      <c r="A1637" s="4" t="s">
        <v>217</v>
      </c>
      <c r="B1637" s="195"/>
      <c r="C1637" s="196">
        <v>0</v>
      </c>
      <c r="D1637" s="196">
        <v>0</v>
      </c>
      <c r="E1637" s="196">
        <v>0</v>
      </c>
      <c r="F1637" s="197">
        <v>0</v>
      </c>
      <c r="G1637" s="197">
        <v>0</v>
      </c>
      <c r="H1637" s="198">
        <v>0</v>
      </c>
    </row>
    <row r="1638" spans="1:8" ht="18" hidden="1" customHeight="1" outlineLevel="1">
      <c r="A1638" s="4" t="s">
        <v>218</v>
      </c>
      <c r="B1638" s="195"/>
      <c r="C1638" s="196">
        <v>0</v>
      </c>
      <c r="D1638" s="196">
        <v>0</v>
      </c>
      <c r="E1638" s="196">
        <v>0</v>
      </c>
      <c r="F1638" s="197">
        <v>0</v>
      </c>
      <c r="G1638" s="197">
        <v>0</v>
      </c>
      <c r="H1638" s="198">
        <v>0</v>
      </c>
    </row>
    <row r="1639" spans="1:8" ht="18" hidden="1" customHeight="1" outlineLevel="1">
      <c r="A1639" s="4" t="s">
        <v>219</v>
      </c>
      <c r="B1639" s="195"/>
      <c r="C1639" s="196">
        <v>0</v>
      </c>
      <c r="D1639" s="196">
        <v>0</v>
      </c>
      <c r="E1639" s="196">
        <v>0</v>
      </c>
      <c r="F1639" s="197">
        <v>0</v>
      </c>
      <c r="G1639" s="197">
        <v>0</v>
      </c>
      <c r="H1639" s="198">
        <v>0</v>
      </c>
    </row>
    <row r="1640" spans="1:8" ht="18" hidden="1" customHeight="1" outlineLevel="1">
      <c r="A1640" s="4" t="s">
        <v>220</v>
      </c>
      <c r="B1640" s="195"/>
      <c r="C1640" s="196">
        <v>0</v>
      </c>
      <c r="D1640" s="196">
        <v>0</v>
      </c>
      <c r="E1640" s="196">
        <v>0</v>
      </c>
      <c r="F1640" s="197">
        <v>0</v>
      </c>
      <c r="G1640" s="197">
        <v>0</v>
      </c>
      <c r="H1640" s="198">
        <v>0</v>
      </c>
    </row>
    <row r="1641" spans="1:8" ht="18" hidden="1" customHeight="1" outlineLevel="1">
      <c r="A1641" s="4" t="s">
        <v>349</v>
      </c>
      <c r="B1641" s="195"/>
      <c r="C1641" s="196">
        <v>0</v>
      </c>
      <c r="D1641" s="196">
        <v>0</v>
      </c>
      <c r="E1641" s="196">
        <v>0</v>
      </c>
      <c r="F1641" s="197">
        <v>0</v>
      </c>
      <c r="G1641" s="197">
        <v>0</v>
      </c>
      <c r="H1641" s="198">
        <v>0</v>
      </c>
    </row>
    <row r="1642" spans="1:8" ht="18" hidden="1" customHeight="1" outlineLevel="1">
      <c r="A1642" s="4" t="s">
        <v>222</v>
      </c>
      <c r="B1642" s="195"/>
      <c r="C1642" s="196">
        <v>2</v>
      </c>
      <c r="D1642" s="196">
        <v>3</v>
      </c>
      <c r="E1642" s="196">
        <v>0</v>
      </c>
      <c r="F1642" s="197">
        <v>-123917</v>
      </c>
      <c r="G1642" s="197">
        <v>67703</v>
      </c>
      <c r="H1642" s="198">
        <v>-18141</v>
      </c>
    </row>
    <row r="1643" spans="1:8" ht="18" hidden="1" customHeight="1" outlineLevel="1">
      <c r="A1643" s="4" t="s">
        <v>223</v>
      </c>
      <c r="B1643" s="195"/>
      <c r="C1643" s="196">
        <v>0</v>
      </c>
      <c r="D1643" s="196">
        <v>0</v>
      </c>
      <c r="E1643" s="196">
        <v>0</v>
      </c>
      <c r="F1643" s="197">
        <v>0</v>
      </c>
      <c r="G1643" s="197">
        <v>0</v>
      </c>
      <c r="H1643" s="198">
        <v>0</v>
      </c>
    </row>
    <row r="1644" spans="1:8" ht="18" hidden="1" customHeight="1" outlineLevel="1">
      <c r="A1644" s="4" t="s">
        <v>224</v>
      </c>
      <c r="B1644" s="195"/>
      <c r="C1644" s="196">
        <v>0</v>
      </c>
      <c r="D1644" s="196">
        <v>0</v>
      </c>
      <c r="E1644" s="196">
        <v>0</v>
      </c>
      <c r="F1644" s="197">
        <v>0</v>
      </c>
      <c r="G1644" s="197">
        <v>0</v>
      </c>
      <c r="H1644" s="198">
        <v>0</v>
      </c>
    </row>
    <row r="1645" spans="1:8" ht="18" hidden="1" customHeight="1" outlineLevel="1">
      <c r="A1645" s="4" t="s">
        <v>225</v>
      </c>
      <c r="B1645" s="195"/>
      <c r="C1645" s="196">
        <v>41</v>
      </c>
      <c r="D1645" s="196">
        <v>33</v>
      </c>
      <c r="E1645" s="196">
        <v>8</v>
      </c>
      <c r="F1645" s="197">
        <v>340694</v>
      </c>
      <c r="G1645" s="197">
        <v>333012</v>
      </c>
      <c r="H1645" s="198">
        <v>0</v>
      </c>
    </row>
    <row r="1646" spans="1:8" ht="18" customHeight="1" collapsed="1">
      <c r="A1646" s="4"/>
      <c r="B1646" s="195" t="s">
        <v>419</v>
      </c>
      <c r="C1646" s="199">
        <f t="shared" ref="C1646:H1646" si="67">SUM(C1623:C1645)</f>
        <v>68</v>
      </c>
      <c r="D1646" s="199">
        <f t="shared" si="67"/>
        <v>54</v>
      </c>
      <c r="E1646" s="199">
        <f t="shared" si="67"/>
        <v>9</v>
      </c>
      <c r="F1646" s="200">
        <f t="shared" si="67"/>
        <v>522669</v>
      </c>
      <c r="G1646" s="200">
        <f t="shared" si="67"/>
        <v>492525.6</v>
      </c>
      <c r="H1646" s="201">
        <f t="shared" si="67"/>
        <v>-18141</v>
      </c>
    </row>
    <row r="1647" spans="1:8" ht="18" hidden="1" customHeight="1" outlineLevel="1">
      <c r="A1647" s="4" t="s">
        <v>272</v>
      </c>
      <c r="B1647" s="195"/>
      <c r="C1647" s="196">
        <v>0</v>
      </c>
      <c r="D1647" s="196">
        <v>0</v>
      </c>
      <c r="E1647" s="196">
        <v>0</v>
      </c>
      <c r="F1647" s="197">
        <v>0</v>
      </c>
      <c r="G1647" s="197">
        <v>0</v>
      </c>
      <c r="H1647" s="198">
        <v>0</v>
      </c>
    </row>
    <row r="1648" spans="1:8" ht="18" hidden="1" customHeight="1" outlineLevel="1">
      <c r="A1648" s="4" t="s">
        <v>203</v>
      </c>
      <c r="B1648" s="195"/>
      <c r="C1648" s="196">
        <v>0</v>
      </c>
      <c r="D1648" s="196">
        <v>0</v>
      </c>
      <c r="E1648" s="196">
        <v>0</v>
      </c>
      <c r="F1648" s="197">
        <v>0</v>
      </c>
      <c r="G1648" s="197">
        <v>0</v>
      </c>
      <c r="H1648" s="198">
        <v>0</v>
      </c>
    </row>
    <row r="1649" spans="1:8" ht="18" hidden="1" customHeight="1" outlineLevel="1">
      <c r="A1649" s="4" t="s">
        <v>204</v>
      </c>
      <c r="B1649" s="195"/>
      <c r="C1649" s="196">
        <v>0</v>
      </c>
      <c r="D1649" s="196">
        <v>1</v>
      </c>
      <c r="E1649" s="196">
        <v>0</v>
      </c>
      <c r="F1649" s="197">
        <v>0</v>
      </c>
      <c r="G1649" s="197">
        <v>0</v>
      </c>
      <c r="H1649" s="198">
        <v>0</v>
      </c>
    </row>
    <row r="1650" spans="1:8" ht="18" hidden="1" customHeight="1" outlineLevel="1">
      <c r="A1650" s="4" t="s">
        <v>205</v>
      </c>
      <c r="B1650" s="195"/>
      <c r="C1650" s="196">
        <v>0</v>
      </c>
      <c r="D1650" s="196">
        <v>0</v>
      </c>
      <c r="E1650" s="196">
        <v>0</v>
      </c>
      <c r="F1650" s="197">
        <v>0</v>
      </c>
      <c r="G1650" s="197">
        <v>0</v>
      </c>
      <c r="H1650" s="198">
        <v>0</v>
      </c>
    </row>
    <row r="1651" spans="1:8" ht="18" hidden="1" customHeight="1" outlineLevel="1">
      <c r="A1651" s="4" t="s">
        <v>206</v>
      </c>
      <c r="B1651" s="195"/>
      <c r="C1651" s="196">
        <v>0</v>
      </c>
      <c r="D1651" s="196">
        <v>0</v>
      </c>
      <c r="E1651" s="196">
        <v>0</v>
      </c>
      <c r="F1651" s="197">
        <v>0</v>
      </c>
      <c r="G1651" s="197">
        <v>0</v>
      </c>
      <c r="H1651" s="198">
        <v>0</v>
      </c>
    </row>
    <row r="1652" spans="1:8" ht="18" hidden="1" customHeight="1" outlineLevel="1">
      <c r="A1652" s="4" t="s">
        <v>207</v>
      </c>
      <c r="B1652" s="195"/>
      <c r="C1652" s="196">
        <v>0</v>
      </c>
      <c r="D1652" s="196">
        <v>0</v>
      </c>
      <c r="E1652" s="196">
        <v>0</v>
      </c>
      <c r="F1652" s="197">
        <v>0</v>
      </c>
      <c r="G1652" s="197">
        <v>0</v>
      </c>
      <c r="H1652" s="198">
        <v>0</v>
      </c>
    </row>
    <row r="1653" spans="1:8" ht="18" hidden="1" customHeight="1" outlineLevel="1">
      <c r="A1653" s="4" t="s">
        <v>208</v>
      </c>
      <c r="B1653" s="195"/>
      <c r="C1653" s="196">
        <v>5</v>
      </c>
      <c r="D1653" s="196">
        <v>1</v>
      </c>
      <c r="E1653" s="196">
        <v>0</v>
      </c>
      <c r="F1653" s="197">
        <v>0</v>
      </c>
      <c r="G1653" s="197">
        <v>40.5</v>
      </c>
      <c r="H1653" s="198">
        <v>0</v>
      </c>
    </row>
    <row r="1654" spans="1:8" ht="18" hidden="1" customHeight="1" outlineLevel="1">
      <c r="A1654" s="4" t="s">
        <v>209</v>
      </c>
      <c r="B1654" s="195"/>
      <c r="C1654" s="196">
        <v>0</v>
      </c>
      <c r="D1654" s="196">
        <v>0</v>
      </c>
      <c r="E1654" s="196">
        <v>0</v>
      </c>
      <c r="F1654" s="197">
        <v>0</v>
      </c>
      <c r="G1654" s="197">
        <v>0</v>
      </c>
      <c r="H1654" s="198">
        <v>0</v>
      </c>
    </row>
    <row r="1655" spans="1:8" ht="18" hidden="1" customHeight="1" outlineLevel="1">
      <c r="A1655" s="4" t="s">
        <v>211</v>
      </c>
      <c r="B1655" s="195"/>
      <c r="C1655" s="196">
        <v>3</v>
      </c>
      <c r="D1655" s="196">
        <v>2</v>
      </c>
      <c r="E1655" s="196">
        <v>0</v>
      </c>
      <c r="F1655" s="197">
        <v>0</v>
      </c>
      <c r="G1655" s="197">
        <v>5498</v>
      </c>
      <c r="H1655" s="198">
        <v>0</v>
      </c>
    </row>
    <row r="1656" spans="1:8" ht="18" hidden="1" customHeight="1" outlineLevel="1">
      <c r="A1656" s="4" t="s">
        <v>212</v>
      </c>
      <c r="B1656" s="195"/>
      <c r="C1656" s="196">
        <v>7</v>
      </c>
      <c r="D1656" s="196">
        <v>5</v>
      </c>
      <c r="E1656" s="196">
        <v>0</v>
      </c>
      <c r="F1656" s="197">
        <v>341848</v>
      </c>
      <c r="G1656" s="197">
        <v>41536.21</v>
      </c>
      <c r="H1656" s="198">
        <v>0</v>
      </c>
    </row>
    <row r="1657" spans="1:8" ht="18" hidden="1" customHeight="1" outlineLevel="1">
      <c r="A1657" s="4" t="s">
        <v>213</v>
      </c>
      <c r="B1657" s="195"/>
      <c r="C1657" s="196">
        <v>19</v>
      </c>
      <c r="D1657" s="196">
        <v>12</v>
      </c>
      <c r="E1657" s="196">
        <v>0</v>
      </c>
      <c r="F1657" s="197">
        <v>276578</v>
      </c>
      <c r="G1657" s="197">
        <v>154255</v>
      </c>
      <c r="H1657" s="198">
        <v>0</v>
      </c>
    </row>
    <row r="1658" spans="1:8" ht="18" hidden="1" customHeight="1" outlineLevel="1">
      <c r="A1658" s="4" t="s">
        <v>214</v>
      </c>
      <c r="B1658" s="195"/>
      <c r="C1658" s="196">
        <v>0</v>
      </c>
      <c r="D1658" s="196">
        <v>1</v>
      </c>
      <c r="E1658" s="196">
        <v>0</v>
      </c>
      <c r="F1658" s="197">
        <v>413</v>
      </c>
      <c r="G1658" s="197">
        <v>0</v>
      </c>
      <c r="H1658" s="198">
        <v>0</v>
      </c>
    </row>
    <row r="1659" spans="1:8" ht="18" hidden="1" customHeight="1" outlineLevel="1">
      <c r="A1659" s="4" t="s">
        <v>215</v>
      </c>
      <c r="B1659" s="195"/>
      <c r="C1659" s="196">
        <v>0</v>
      </c>
      <c r="D1659" s="196">
        <v>0</v>
      </c>
      <c r="E1659" s="196">
        <v>0</v>
      </c>
      <c r="F1659" s="197">
        <v>0</v>
      </c>
      <c r="G1659" s="197">
        <v>0</v>
      </c>
      <c r="H1659" s="198">
        <v>0</v>
      </c>
    </row>
    <row r="1660" spans="1:8" ht="18" hidden="1" customHeight="1" outlineLevel="1">
      <c r="A1660" s="4" t="s">
        <v>216</v>
      </c>
      <c r="B1660" s="195"/>
      <c r="C1660" s="196">
        <v>0</v>
      </c>
      <c r="D1660" s="196">
        <v>0</v>
      </c>
      <c r="E1660" s="196">
        <v>0</v>
      </c>
      <c r="F1660" s="197">
        <v>0</v>
      </c>
      <c r="G1660" s="197">
        <v>0</v>
      </c>
      <c r="H1660" s="198">
        <v>0</v>
      </c>
    </row>
    <row r="1661" spans="1:8" ht="18" hidden="1" customHeight="1" outlineLevel="1">
      <c r="A1661" s="4" t="s">
        <v>217</v>
      </c>
      <c r="B1661" s="195"/>
      <c r="C1661" s="196">
        <v>0</v>
      </c>
      <c r="D1661" s="196">
        <v>0</v>
      </c>
      <c r="E1661" s="196">
        <v>0</v>
      </c>
      <c r="F1661" s="197">
        <v>0</v>
      </c>
      <c r="G1661" s="197">
        <v>0</v>
      </c>
      <c r="H1661" s="198">
        <v>0</v>
      </c>
    </row>
    <row r="1662" spans="1:8" ht="18" hidden="1" customHeight="1" outlineLevel="1">
      <c r="A1662" s="4" t="s">
        <v>218</v>
      </c>
      <c r="B1662" s="195"/>
      <c r="C1662" s="196">
        <v>1</v>
      </c>
      <c r="D1662" s="196">
        <v>0</v>
      </c>
      <c r="E1662" s="196">
        <v>0</v>
      </c>
      <c r="F1662" s="197">
        <v>0</v>
      </c>
      <c r="G1662" s="197">
        <v>0</v>
      </c>
      <c r="H1662" s="198">
        <v>0</v>
      </c>
    </row>
    <row r="1663" spans="1:8" ht="18" hidden="1" customHeight="1" outlineLevel="1">
      <c r="A1663" s="4" t="s">
        <v>219</v>
      </c>
      <c r="B1663" s="195"/>
      <c r="C1663" s="196">
        <v>0</v>
      </c>
      <c r="D1663" s="196">
        <v>0</v>
      </c>
      <c r="E1663" s="196">
        <v>0</v>
      </c>
      <c r="F1663" s="197">
        <v>0</v>
      </c>
      <c r="G1663" s="197">
        <v>0</v>
      </c>
      <c r="H1663" s="198">
        <v>0</v>
      </c>
    </row>
    <row r="1664" spans="1:8" ht="18" hidden="1" customHeight="1" outlineLevel="1">
      <c r="A1664" s="4" t="s">
        <v>220</v>
      </c>
      <c r="B1664" s="195"/>
      <c r="C1664" s="196">
        <v>0</v>
      </c>
      <c r="D1664" s="196">
        <v>0</v>
      </c>
      <c r="E1664" s="196">
        <v>0</v>
      </c>
      <c r="F1664" s="197">
        <v>0</v>
      </c>
      <c r="G1664" s="197">
        <v>0</v>
      </c>
      <c r="H1664" s="198">
        <v>0</v>
      </c>
    </row>
    <row r="1665" spans="1:8" ht="18" hidden="1" customHeight="1" outlineLevel="1">
      <c r="A1665" s="4" t="s">
        <v>349</v>
      </c>
      <c r="B1665" s="195"/>
      <c r="C1665" s="196">
        <v>0</v>
      </c>
      <c r="D1665" s="196">
        <v>0</v>
      </c>
      <c r="E1665" s="196">
        <v>0</v>
      </c>
      <c r="F1665" s="197">
        <v>0</v>
      </c>
      <c r="G1665" s="197">
        <v>0</v>
      </c>
      <c r="H1665" s="198">
        <v>0</v>
      </c>
    </row>
    <row r="1666" spans="1:8" ht="18" hidden="1" customHeight="1" outlineLevel="1">
      <c r="A1666" s="4" t="s">
        <v>222</v>
      </c>
      <c r="B1666" s="195"/>
      <c r="C1666" s="196">
        <v>2</v>
      </c>
      <c r="D1666" s="196">
        <v>1</v>
      </c>
      <c r="E1666" s="196">
        <v>0</v>
      </c>
      <c r="F1666" s="197">
        <v>59023</v>
      </c>
      <c r="G1666" s="197">
        <v>18794</v>
      </c>
      <c r="H1666" s="198">
        <v>-43973</v>
      </c>
    </row>
    <row r="1667" spans="1:8" ht="18" hidden="1" customHeight="1" outlineLevel="1">
      <c r="A1667" s="4" t="s">
        <v>223</v>
      </c>
      <c r="B1667" s="195"/>
      <c r="C1667" s="196">
        <v>0</v>
      </c>
      <c r="D1667" s="196">
        <v>0</v>
      </c>
      <c r="E1667" s="196">
        <v>0</v>
      </c>
      <c r="F1667" s="197">
        <v>0</v>
      </c>
      <c r="G1667" s="197">
        <v>0</v>
      </c>
      <c r="H1667" s="198">
        <v>0</v>
      </c>
    </row>
    <row r="1668" spans="1:8" ht="18" hidden="1" customHeight="1" outlineLevel="1">
      <c r="A1668" s="4" t="s">
        <v>224</v>
      </c>
      <c r="B1668" s="195"/>
      <c r="C1668" s="196">
        <v>15</v>
      </c>
      <c r="D1668" s="196">
        <v>0</v>
      </c>
      <c r="E1668" s="196">
        <v>0</v>
      </c>
      <c r="F1668" s="197">
        <v>109909.37</v>
      </c>
      <c r="G1668" s="197">
        <v>14385.449999999997</v>
      </c>
      <c r="H1668" s="198">
        <v>38045.56</v>
      </c>
    </row>
    <row r="1669" spans="1:8" ht="18" hidden="1" customHeight="1" outlineLevel="1">
      <c r="A1669" s="4" t="s">
        <v>225</v>
      </c>
      <c r="B1669" s="195"/>
      <c r="C1669" s="196">
        <v>1</v>
      </c>
      <c r="D1669" s="196">
        <v>1</v>
      </c>
      <c r="E1669" s="196">
        <v>0</v>
      </c>
      <c r="F1669" s="197">
        <v>24793</v>
      </c>
      <c r="G1669" s="197">
        <v>5207</v>
      </c>
      <c r="H1669" s="198">
        <v>0</v>
      </c>
    </row>
    <row r="1670" spans="1:8" ht="18" customHeight="1" collapsed="1">
      <c r="A1670" s="4"/>
      <c r="B1670" s="195" t="s">
        <v>420</v>
      </c>
      <c r="C1670" s="199">
        <f t="shared" ref="C1670:H1670" si="68">SUM(C1647:C1669)</f>
        <v>53</v>
      </c>
      <c r="D1670" s="199">
        <f t="shared" si="68"/>
        <v>24</v>
      </c>
      <c r="E1670" s="199">
        <f t="shared" si="68"/>
        <v>0</v>
      </c>
      <c r="F1670" s="200">
        <f t="shared" si="68"/>
        <v>812564.37</v>
      </c>
      <c r="G1670" s="200">
        <f t="shared" si="68"/>
        <v>239716.15999999997</v>
      </c>
      <c r="H1670" s="201">
        <f t="shared" si="68"/>
        <v>-5927.4400000000023</v>
      </c>
    </row>
    <row r="1671" spans="1:8" ht="18" hidden="1" customHeight="1" outlineLevel="1">
      <c r="A1671" s="4" t="s">
        <v>272</v>
      </c>
      <c r="B1671" s="195"/>
      <c r="C1671" s="196">
        <v>0</v>
      </c>
      <c r="D1671" s="196">
        <v>0</v>
      </c>
      <c r="E1671" s="196">
        <v>0</v>
      </c>
      <c r="F1671" s="197">
        <v>0</v>
      </c>
      <c r="G1671" s="197">
        <v>0</v>
      </c>
      <c r="H1671" s="198">
        <v>0</v>
      </c>
    </row>
    <row r="1672" spans="1:8" ht="18" hidden="1" customHeight="1" outlineLevel="1">
      <c r="A1672" s="4" t="s">
        <v>203</v>
      </c>
      <c r="B1672" s="195"/>
      <c r="C1672" s="196">
        <v>0</v>
      </c>
      <c r="D1672" s="196">
        <v>1</v>
      </c>
      <c r="E1672" s="196">
        <v>0</v>
      </c>
      <c r="F1672" s="197">
        <v>0</v>
      </c>
      <c r="G1672" s="197">
        <v>-1680</v>
      </c>
      <c r="H1672" s="198">
        <v>0</v>
      </c>
    </row>
    <row r="1673" spans="1:8" ht="18" hidden="1" customHeight="1" outlineLevel="1">
      <c r="A1673" s="4" t="s">
        <v>204</v>
      </c>
      <c r="B1673" s="195"/>
      <c r="C1673" s="196">
        <v>0</v>
      </c>
      <c r="D1673" s="196">
        <v>0</v>
      </c>
      <c r="E1673" s="196">
        <v>0</v>
      </c>
      <c r="F1673" s="197">
        <v>0</v>
      </c>
      <c r="G1673" s="197">
        <v>0</v>
      </c>
      <c r="H1673" s="198">
        <v>0</v>
      </c>
    </row>
    <row r="1674" spans="1:8" ht="18" hidden="1" customHeight="1" outlineLevel="1">
      <c r="A1674" s="4" t="s">
        <v>205</v>
      </c>
      <c r="B1674" s="195"/>
      <c r="C1674" s="196">
        <v>0</v>
      </c>
      <c r="D1674" s="196">
        <v>0</v>
      </c>
      <c r="E1674" s="196">
        <v>0</v>
      </c>
      <c r="F1674" s="197">
        <v>0</v>
      </c>
      <c r="G1674" s="197">
        <v>0</v>
      </c>
      <c r="H1674" s="198">
        <v>0</v>
      </c>
    </row>
    <row r="1675" spans="1:8" ht="18" hidden="1" customHeight="1" outlineLevel="1">
      <c r="A1675" s="4" t="s">
        <v>206</v>
      </c>
      <c r="B1675" s="195"/>
      <c r="C1675" s="196">
        <v>0</v>
      </c>
      <c r="D1675" s="196">
        <v>0</v>
      </c>
      <c r="E1675" s="196">
        <v>0</v>
      </c>
      <c r="F1675" s="197">
        <v>0</v>
      </c>
      <c r="G1675" s="197">
        <v>0</v>
      </c>
      <c r="H1675" s="198">
        <v>0</v>
      </c>
    </row>
    <row r="1676" spans="1:8" ht="18" hidden="1" customHeight="1" outlineLevel="1">
      <c r="A1676" s="4" t="s">
        <v>207</v>
      </c>
      <c r="B1676" s="195"/>
      <c r="C1676" s="196">
        <v>0</v>
      </c>
      <c r="D1676" s="196">
        <v>0</v>
      </c>
      <c r="E1676" s="196">
        <v>0</v>
      </c>
      <c r="F1676" s="197">
        <v>0</v>
      </c>
      <c r="G1676" s="197">
        <v>0</v>
      </c>
      <c r="H1676" s="198">
        <v>0</v>
      </c>
    </row>
    <row r="1677" spans="1:8" ht="18" hidden="1" customHeight="1" outlineLevel="1">
      <c r="A1677" s="4" t="s">
        <v>208</v>
      </c>
      <c r="B1677" s="195"/>
      <c r="C1677" s="196">
        <v>1</v>
      </c>
      <c r="D1677" s="196">
        <v>2</v>
      </c>
      <c r="E1677" s="196">
        <v>0</v>
      </c>
      <c r="F1677" s="197">
        <v>-25000</v>
      </c>
      <c r="G1677" s="197">
        <v>5480.09</v>
      </c>
      <c r="H1677" s="198">
        <v>0</v>
      </c>
    </row>
    <row r="1678" spans="1:8" ht="18" hidden="1" customHeight="1" outlineLevel="1">
      <c r="A1678" s="4" t="s">
        <v>209</v>
      </c>
      <c r="B1678" s="195"/>
      <c r="C1678" s="196">
        <v>0</v>
      </c>
      <c r="D1678" s="196">
        <v>1</v>
      </c>
      <c r="E1678" s="196">
        <v>0</v>
      </c>
      <c r="F1678" s="197">
        <v>-40000</v>
      </c>
      <c r="G1678" s="197">
        <v>0</v>
      </c>
      <c r="H1678" s="198">
        <v>0</v>
      </c>
    </row>
    <row r="1679" spans="1:8" ht="18" hidden="1" customHeight="1" outlineLevel="1">
      <c r="A1679" s="4" t="s">
        <v>211</v>
      </c>
      <c r="B1679" s="195"/>
      <c r="C1679" s="196">
        <v>5</v>
      </c>
      <c r="D1679" s="196">
        <v>5</v>
      </c>
      <c r="E1679" s="196">
        <v>0</v>
      </c>
      <c r="F1679" s="197">
        <v>0</v>
      </c>
      <c r="G1679" s="197">
        <v>11314</v>
      </c>
      <c r="H1679" s="198">
        <v>0</v>
      </c>
    </row>
    <row r="1680" spans="1:8" ht="18" hidden="1" customHeight="1" outlineLevel="1">
      <c r="A1680" s="4" t="s">
        <v>212</v>
      </c>
      <c r="B1680" s="195"/>
      <c r="C1680" s="196">
        <v>31</v>
      </c>
      <c r="D1680" s="196">
        <v>5</v>
      </c>
      <c r="E1680" s="196">
        <v>0</v>
      </c>
      <c r="F1680" s="197">
        <v>111808</v>
      </c>
      <c r="G1680" s="197">
        <v>101080</v>
      </c>
      <c r="H1680" s="198">
        <v>0</v>
      </c>
    </row>
    <row r="1681" spans="1:8" ht="18" hidden="1" customHeight="1" outlineLevel="1">
      <c r="A1681" s="4" t="s">
        <v>213</v>
      </c>
      <c r="B1681" s="195"/>
      <c r="C1681" s="196">
        <v>180</v>
      </c>
      <c r="D1681" s="196">
        <v>13</v>
      </c>
      <c r="E1681" s="196">
        <v>2</v>
      </c>
      <c r="F1681" s="197">
        <v>231568</v>
      </c>
      <c r="G1681" s="197">
        <v>185914</v>
      </c>
      <c r="H1681" s="198">
        <v>0</v>
      </c>
    </row>
    <row r="1682" spans="1:8" ht="18" hidden="1" customHeight="1" outlineLevel="1">
      <c r="A1682" s="4" t="s">
        <v>214</v>
      </c>
      <c r="B1682" s="195"/>
      <c r="C1682" s="196">
        <v>0</v>
      </c>
      <c r="D1682" s="196">
        <v>0</v>
      </c>
      <c r="E1682" s="196">
        <v>0</v>
      </c>
      <c r="F1682" s="197">
        <v>0</v>
      </c>
      <c r="G1682" s="197">
        <v>0</v>
      </c>
      <c r="H1682" s="198">
        <v>0</v>
      </c>
    </row>
    <row r="1683" spans="1:8" ht="18" hidden="1" customHeight="1" outlineLevel="1">
      <c r="A1683" s="4" t="s">
        <v>215</v>
      </c>
      <c r="B1683" s="195"/>
      <c r="C1683" s="196">
        <v>0</v>
      </c>
      <c r="D1683" s="196">
        <v>0</v>
      </c>
      <c r="E1683" s="196">
        <v>0</v>
      </c>
      <c r="F1683" s="197">
        <v>0</v>
      </c>
      <c r="G1683" s="197">
        <v>0</v>
      </c>
      <c r="H1683" s="198">
        <v>0</v>
      </c>
    </row>
    <row r="1684" spans="1:8" ht="18" hidden="1" customHeight="1" outlineLevel="1">
      <c r="A1684" s="4" t="s">
        <v>216</v>
      </c>
      <c r="B1684" s="195"/>
      <c r="C1684" s="196">
        <v>0</v>
      </c>
      <c r="D1684" s="196">
        <v>0</v>
      </c>
      <c r="E1684" s="196">
        <v>0</v>
      </c>
      <c r="F1684" s="197">
        <v>0</v>
      </c>
      <c r="G1684" s="197">
        <v>0</v>
      </c>
      <c r="H1684" s="198">
        <v>0</v>
      </c>
    </row>
    <row r="1685" spans="1:8" ht="18" hidden="1" customHeight="1" outlineLevel="1">
      <c r="A1685" s="4" t="s">
        <v>217</v>
      </c>
      <c r="B1685" s="195"/>
      <c r="C1685" s="196">
        <v>0</v>
      </c>
      <c r="D1685" s="196">
        <v>0</v>
      </c>
      <c r="E1685" s="196">
        <v>0</v>
      </c>
      <c r="F1685" s="197">
        <v>0</v>
      </c>
      <c r="G1685" s="197">
        <v>0</v>
      </c>
      <c r="H1685" s="198">
        <v>0</v>
      </c>
    </row>
    <row r="1686" spans="1:8" ht="18" hidden="1" customHeight="1" outlineLevel="1">
      <c r="A1686" s="4" t="s">
        <v>218</v>
      </c>
      <c r="B1686" s="195"/>
      <c r="C1686" s="196">
        <v>0</v>
      </c>
      <c r="D1686" s="196">
        <v>0</v>
      </c>
      <c r="E1686" s="196">
        <v>0</v>
      </c>
      <c r="F1686" s="197">
        <v>0</v>
      </c>
      <c r="G1686" s="197">
        <v>0</v>
      </c>
      <c r="H1686" s="198">
        <v>0</v>
      </c>
    </row>
    <row r="1687" spans="1:8" ht="18" hidden="1" customHeight="1" outlineLevel="1">
      <c r="A1687" s="4" t="s">
        <v>219</v>
      </c>
      <c r="B1687" s="195"/>
      <c r="C1687" s="196">
        <v>1</v>
      </c>
      <c r="D1687" s="196">
        <v>0</v>
      </c>
      <c r="E1687" s="196">
        <v>0</v>
      </c>
      <c r="F1687" s="197">
        <v>0</v>
      </c>
      <c r="G1687" s="197">
        <v>0</v>
      </c>
      <c r="H1687" s="198">
        <v>0</v>
      </c>
    </row>
    <row r="1688" spans="1:8" ht="18" hidden="1" customHeight="1" outlineLevel="1">
      <c r="A1688" s="4" t="s">
        <v>220</v>
      </c>
      <c r="B1688" s="195"/>
      <c r="C1688" s="196">
        <v>0</v>
      </c>
      <c r="D1688" s="196">
        <v>0</v>
      </c>
      <c r="E1688" s="196">
        <v>0</v>
      </c>
      <c r="F1688" s="197">
        <v>0</v>
      </c>
      <c r="G1688" s="197">
        <v>0</v>
      </c>
      <c r="H1688" s="198">
        <v>0</v>
      </c>
    </row>
    <row r="1689" spans="1:8" ht="18" hidden="1" customHeight="1" outlineLevel="1">
      <c r="A1689" s="4" t="s">
        <v>349</v>
      </c>
      <c r="B1689" s="195"/>
      <c r="C1689" s="196">
        <v>0</v>
      </c>
      <c r="D1689" s="196">
        <v>0</v>
      </c>
      <c r="E1689" s="196">
        <v>0</v>
      </c>
      <c r="F1689" s="197">
        <v>0</v>
      </c>
      <c r="G1689" s="197">
        <v>0</v>
      </c>
      <c r="H1689" s="198">
        <v>0</v>
      </c>
    </row>
    <row r="1690" spans="1:8" ht="18" hidden="1" customHeight="1" outlineLevel="1">
      <c r="A1690" s="4" t="s">
        <v>222</v>
      </c>
      <c r="B1690" s="195"/>
      <c r="C1690" s="196">
        <v>0</v>
      </c>
      <c r="D1690" s="196">
        <v>1</v>
      </c>
      <c r="E1690" s="196">
        <v>0</v>
      </c>
      <c r="F1690" s="197">
        <v>-18232</v>
      </c>
      <c r="G1690" s="197">
        <v>23799</v>
      </c>
      <c r="H1690" s="198">
        <v>-16702</v>
      </c>
    </row>
    <row r="1691" spans="1:8" ht="18" hidden="1" customHeight="1" outlineLevel="1">
      <c r="A1691" s="4" t="s">
        <v>223</v>
      </c>
      <c r="B1691" s="195"/>
      <c r="C1691" s="196">
        <v>0</v>
      </c>
      <c r="D1691" s="196">
        <v>1</v>
      </c>
      <c r="E1691" s="196">
        <v>0</v>
      </c>
      <c r="F1691" s="197">
        <v>0</v>
      </c>
      <c r="G1691" s="197">
        <v>220</v>
      </c>
      <c r="H1691" s="198">
        <v>0</v>
      </c>
    </row>
    <row r="1692" spans="1:8" ht="18" hidden="1" customHeight="1" outlineLevel="1">
      <c r="A1692" s="4" t="s">
        <v>224</v>
      </c>
      <c r="B1692" s="195"/>
      <c r="C1692" s="196">
        <v>0</v>
      </c>
      <c r="D1692" s="196">
        <v>0</v>
      </c>
      <c r="E1692" s="196">
        <v>0</v>
      </c>
      <c r="F1692" s="197">
        <v>0</v>
      </c>
      <c r="G1692" s="197">
        <v>0</v>
      </c>
      <c r="H1692" s="198">
        <v>0</v>
      </c>
    </row>
    <row r="1693" spans="1:8" ht="18" hidden="1" customHeight="1" outlineLevel="1">
      <c r="A1693" s="4" t="s">
        <v>225</v>
      </c>
      <c r="B1693" s="195"/>
      <c r="C1693" s="196">
        <v>2</v>
      </c>
      <c r="D1693" s="196">
        <v>1</v>
      </c>
      <c r="E1693" s="196">
        <v>1</v>
      </c>
      <c r="F1693" s="197">
        <v>-6754</v>
      </c>
      <c r="G1693" s="197">
        <v>7322</v>
      </c>
      <c r="H1693" s="198">
        <v>0</v>
      </c>
    </row>
    <row r="1694" spans="1:8" ht="18" customHeight="1" collapsed="1">
      <c r="A1694" s="4"/>
      <c r="B1694" s="195" t="s">
        <v>421</v>
      </c>
      <c r="C1694" s="199">
        <f t="shared" ref="C1694:H1694" si="69">SUM(C1671:C1693)</f>
        <v>220</v>
      </c>
      <c r="D1694" s="199">
        <f t="shared" si="69"/>
        <v>30</v>
      </c>
      <c r="E1694" s="199">
        <f t="shared" si="69"/>
        <v>3</v>
      </c>
      <c r="F1694" s="200">
        <f t="shared" si="69"/>
        <v>253390</v>
      </c>
      <c r="G1694" s="200">
        <f t="shared" si="69"/>
        <v>333449.08999999997</v>
      </c>
      <c r="H1694" s="201">
        <f t="shared" si="69"/>
        <v>-16702</v>
      </c>
    </row>
    <row r="1695" spans="1:8" ht="18" hidden="1" customHeight="1" outlineLevel="1">
      <c r="A1695" s="4" t="s">
        <v>272</v>
      </c>
      <c r="B1695" s="195"/>
      <c r="C1695" s="199">
        <v>0</v>
      </c>
      <c r="D1695" s="199">
        <v>0</v>
      </c>
      <c r="E1695" s="199">
        <v>0</v>
      </c>
      <c r="F1695" s="200">
        <v>0</v>
      </c>
      <c r="G1695" s="200">
        <v>0</v>
      </c>
      <c r="H1695" s="201">
        <v>0</v>
      </c>
    </row>
    <row r="1696" spans="1:8" ht="18" hidden="1" customHeight="1" outlineLevel="1">
      <c r="A1696" s="4" t="s">
        <v>203</v>
      </c>
      <c r="B1696" s="195"/>
      <c r="C1696" s="199">
        <v>0</v>
      </c>
      <c r="D1696" s="199">
        <v>0</v>
      </c>
      <c r="E1696" s="199">
        <v>0</v>
      </c>
      <c r="F1696" s="200">
        <v>0</v>
      </c>
      <c r="G1696" s="200">
        <v>0</v>
      </c>
      <c r="H1696" s="201">
        <v>0</v>
      </c>
    </row>
    <row r="1697" spans="1:8" ht="18" hidden="1" customHeight="1" outlineLevel="1">
      <c r="A1697" s="4" t="s">
        <v>204</v>
      </c>
      <c r="B1697" s="195"/>
      <c r="C1697" s="199">
        <v>0</v>
      </c>
      <c r="D1697" s="199">
        <v>0</v>
      </c>
      <c r="E1697" s="199">
        <v>0</v>
      </c>
      <c r="F1697" s="200">
        <v>0</v>
      </c>
      <c r="G1697" s="200">
        <v>0</v>
      </c>
      <c r="H1697" s="201">
        <v>0</v>
      </c>
    </row>
    <row r="1698" spans="1:8" ht="18" hidden="1" customHeight="1" outlineLevel="1">
      <c r="A1698" s="4" t="s">
        <v>205</v>
      </c>
      <c r="B1698" s="195"/>
      <c r="C1698" s="199">
        <v>0</v>
      </c>
      <c r="D1698" s="199">
        <v>0</v>
      </c>
      <c r="E1698" s="199">
        <v>0</v>
      </c>
      <c r="F1698" s="200">
        <v>0</v>
      </c>
      <c r="G1698" s="200">
        <v>0</v>
      </c>
      <c r="H1698" s="201">
        <v>0</v>
      </c>
    </row>
    <row r="1699" spans="1:8" ht="18" hidden="1" customHeight="1" outlineLevel="1">
      <c r="A1699" s="4" t="s">
        <v>206</v>
      </c>
      <c r="B1699" s="195"/>
      <c r="C1699" s="199">
        <v>0</v>
      </c>
      <c r="D1699" s="199">
        <v>0</v>
      </c>
      <c r="E1699" s="199">
        <v>0</v>
      </c>
      <c r="F1699" s="200">
        <v>0</v>
      </c>
      <c r="G1699" s="200">
        <v>0</v>
      </c>
      <c r="H1699" s="201">
        <v>0</v>
      </c>
    </row>
    <row r="1700" spans="1:8" ht="18" hidden="1" customHeight="1" outlineLevel="1">
      <c r="A1700" s="4" t="s">
        <v>207</v>
      </c>
      <c r="B1700" s="195"/>
      <c r="C1700" s="199">
        <v>0</v>
      </c>
      <c r="D1700" s="199">
        <v>0</v>
      </c>
      <c r="E1700" s="199">
        <v>0</v>
      </c>
      <c r="F1700" s="200">
        <v>0</v>
      </c>
      <c r="G1700" s="200">
        <v>0</v>
      </c>
      <c r="H1700" s="201">
        <v>0</v>
      </c>
    </row>
    <row r="1701" spans="1:8" ht="18" hidden="1" customHeight="1" outlineLevel="1">
      <c r="A1701" s="4" t="s">
        <v>208</v>
      </c>
      <c r="B1701" s="195"/>
      <c r="C1701" s="199">
        <v>0</v>
      </c>
      <c r="D1701" s="199">
        <v>0</v>
      </c>
      <c r="E1701" s="199">
        <v>0</v>
      </c>
      <c r="F1701" s="200">
        <v>0</v>
      </c>
      <c r="G1701" s="200">
        <v>0</v>
      </c>
      <c r="H1701" s="201">
        <v>0</v>
      </c>
    </row>
    <row r="1702" spans="1:8" ht="18" hidden="1" customHeight="1" outlineLevel="1">
      <c r="A1702" s="4" t="s">
        <v>209</v>
      </c>
      <c r="B1702" s="195"/>
      <c r="C1702" s="199">
        <v>0</v>
      </c>
      <c r="D1702" s="199">
        <v>0</v>
      </c>
      <c r="E1702" s="199">
        <v>0</v>
      </c>
      <c r="F1702" s="200">
        <v>0</v>
      </c>
      <c r="G1702" s="200">
        <v>0</v>
      </c>
      <c r="H1702" s="201">
        <v>0</v>
      </c>
    </row>
    <row r="1703" spans="1:8" ht="18" hidden="1" customHeight="1" outlineLevel="1">
      <c r="A1703" s="4" t="s">
        <v>211</v>
      </c>
      <c r="B1703" s="195"/>
      <c r="C1703" s="199">
        <v>0</v>
      </c>
      <c r="D1703" s="199">
        <v>0</v>
      </c>
      <c r="E1703" s="199">
        <v>0</v>
      </c>
      <c r="F1703" s="200">
        <v>0</v>
      </c>
      <c r="G1703" s="200">
        <v>0</v>
      </c>
      <c r="H1703" s="201">
        <v>0</v>
      </c>
    </row>
    <row r="1704" spans="1:8" ht="18" hidden="1" customHeight="1" outlineLevel="1">
      <c r="A1704" s="4" t="s">
        <v>212</v>
      </c>
      <c r="B1704" s="195"/>
      <c r="C1704" s="199">
        <v>0</v>
      </c>
      <c r="D1704" s="199">
        <v>0</v>
      </c>
      <c r="E1704" s="199">
        <v>0</v>
      </c>
      <c r="F1704" s="200">
        <v>0</v>
      </c>
      <c r="G1704" s="200">
        <v>0</v>
      </c>
      <c r="H1704" s="201">
        <v>0</v>
      </c>
    </row>
    <row r="1705" spans="1:8" ht="18" hidden="1" customHeight="1" outlineLevel="1">
      <c r="A1705" s="4" t="s">
        <v>213</v>
      </c>
      <c r="B1705" s="195"/>
      <c r="C1705" s="199">
        <v>0</v>
      </c>
      <c r="D1705" s="199">
        <v>0</v>
      </c>
      <c r="E1705" s="199">
        <v>0</v>
      </c>
      <c r="F1705" s="200">
        <v>0</v>
      </c>
      <c r="G1705" s="200">
        <v>0</v>
      </c>
      <c r="H1705" s="201">
        <v>0</v>
      </c>
    </row>
    <row r="1706" spans="1:8" ht="18" hidden="1" customHeight="1" outlineLevel="1">
      <c r="A1706" s="4" t="s">
        <v>214</v>
      </c>
      <c r="B1706" s="195"/>
      <c r="C1706" s="199">
        <v>0</v>
      </c>
      <c r="D1706" s="199">
        <v>0</v>
      </c>
      <c r="E1706" s="199">
        <v>0</v>
      </c>
      <c r="F1706" s="200">
        <v>0</v>
      </c>
      <c r="G1706" s="200">
        <v>0</v>
      </c>
      <c r="H1706" s="201">
        <v>0</v>
      </c>
    </row>
    <row r="1707" spans="1:8" ht="18" hidden="1" customHeight="1" outlineLevel="1">
      <c r="A1707" s="4" t="s">
        <v>215</v>
      </c>
      <c r="B1707" s="195"/>
      <c r="C1707" s="199">
        <v>0</v>
      </c>
      <c r="D1707" s="199">
        <v>0</v>
      </c>
      <c r="E1707" s="199">
        <v>0</v>
      </c>
      <c r="F1707" s="200">
        <v>0</v>
      </c>
      <c r="G1707" s="200">
        <v>0</v>
      </c>
      <c r="H1707" s="201">
        <v>0</v>
      </c>
    </row>
    <row r="1708" spans="1:8" ht="18" hidden="1" customHeight="1" outlineLevel="1">
      <c r="A1708" s="4" t="s">
        <v>216</v>
      </c>
      <c r="B1708" s="195"/>
      <c r="C1708" s="199">
        <v>0</v>
      </c>
      <c r="D1708" s="199">
        <v>0</v>
      </c>
      <c r="E1708" s="199">
        <v>0</v>
      </c>
      <c r="F1708" s="200">
        <v>0</v>
      </c>
      <c r="G1708" s="200">
        <v>0</v>
      </c>
      <c r="H1708" s="201">
        <v>0</v>
      </c>
    </row>
    <row r="1709" spans="1:8" ht="18" hidden="1" customHeight="1" outlineLevel="1">
      <c r="A1709" s="4" t="s">
        <v>217</v>
      </c>
      <c r="B1709" s="195"/>
      <c r="C1709" s="199">
        <v>0</v>
      </c>
      <c r="D1709" s="199">
        <v>0</v>
      </c>
      <c r="E1709" s="199">
        <v>0</v>
      </c>
      <c r="F1709" s="200">
        <v>0</v>
      </c>
      <c r="G1709" s="200">
        <v>0</v>
      </c>
      <c r="H1709" s="201">
        <v>0</v>
      </c>
    </row>
    <row r="1710" spans="1:8" ht="18" hidden="1" customHeight="1" outlineLevel="1">
      <c r="A1710" s="4" t="s">
        <v>218</v>
      </c>
      <c r="B1710" s="195"/>
      <c r="C1710" s="199">
        <v>0</v>
      </c>
      <c r="D1710" s="199">
        <v>0</v>
      </c>
      <c r="E1710" s="199">
        <v>0</v>
      </c>
      <c r="F1710" s="200">
        <v>0</v>
      </c>
      <c r="G1710" s="200">
        <v>0</v>
      </c>
      <c r="H1710" s="201">
        <v>0</v>
      </c>
    </row>
    <row r="1711" spans="1:8" ht="18" hidden="1" customHeight="1" outlineLevel="1">
      <c r="A1711" s="4" t="s">
        <v>219</v>
      </c>
      <c r="B1711" s="195"/>
      <c r="C1711" s="199">
        <v>0</v>
      </c>
      <c r="D1711" s="199">
        <v>0</v>
      </c>
      <c r="E1711" s="199">
        <v>0</v>
      </c>
      <c r="F1711" s="200">
        <v>0</v>
      </c>
      <c r="G1711" s="200">
        <v>0</v>
      </c>
      <c r="H1711" s="201">
        <v>0</v>
      </c>
    </row>
    <row r="1712" spans="1:8" ht="18" hidden="1" customHeight="1" outlineLevel="1">
      <c r="A1712" s="4" t="s">
        <v>220</v>
      </c>
      <c r="B1712" s="195"/>
      <c r="C1712" s="199">
        <v>0</v>
      </c>
      <c r="D1712" s="199">
        <v>0</v>
      </c>
      <c r="E1712" s="199">
        <v>0</v>
      </c>
      <c r="F1712" s="200">
        <v>0</v>
      </c>
      <c r="G1712" s="200">
        <v>0</v>
      </c>
      <c r="H1712" s="201">
        <v>0</v>
      </c>
    </row>
    <row r="1713" spans="1:8" ht="18" hidden="1" customHeight="1" outlineLevel="1">
      <c r="A1713" s="4" t="s">
        <v>349</v>
      </c>
      <c r="B1713" s="195"/>
      <c r="C1713" s="199">
        <v>0</v>
      </c>
      <c r="D1713" s="199">
        <v>0</v>
      </c>
      <c r="E1713" s="199">
        <v>0</v>
      </c>
      <c r="F1713" s="200">
        <v>0</v>
      </c>
      <c r="G1713" s="200">
        <v>0</v>
      </c>
      <c r="H1713" s="201">
        <v>0</v>
      </c>
    </row>
    <row r="1714" spans="1:8" ht="18" hidden="1" customHeight="1" outlineLevel="1">
      <c r="A1714" s="4" t="s">
        <v>222</v>
      </c>
      <c r="B1714" s="195"/>
      <c r="C1714" s="199">
        <v>0</v>
      </c>
      <c r="D1714" s="199">
        <v>0</v>
      </c>
      <c r="E1714" s="199">
        <v>0</v>
      </c>
      <c r="F1714" s="200">
        <v>0</v>
      </c>
      <c r="G1714" s="200">
        <v>0</v>
      </c>
      <c r="H1714" s="201">
        <v>0</v>
      </c>
    </row>
    <row r="1715" spans="1:8" ht="18" hidden="1" customHeight="1" outlineLevel="1">
      <c r="A1715" s="4" t="s">
        <v>223</v>
      </c>
      <c r="B1715" s="195"/>
      <c r="C1715" s="199">
        <v>0</v>
      </c>
      <c r="D1715" s="199">
        <v>0</v>
      </c>
      <c r="E1715" s="199">
        <v>0</v>
      </c>
      <c r="F1715" s="200">
        <v>0</v>
      </c>
      <c r="G1715" s="200">
        <v>0</v>
      </c>
      <c r="H1715" s="201">
        <v>0</v>
      </c>
    </row>
    <row r="1716" spans="1:8" ht="18" hidden="1" customHeight="1" outlineLevel="1">
      <c r="A1716" s="4" t="s">
        <v>224</v>
      </c>
      <c r="B1716" s="195"/>
      <c r="C1716" s="199">
        <v>0</v>
      </c>
      <c r="D1716" s="199">
        <v>0</v>
      </c>
      <c r="E1716" s="199">
        <v>0</v>
      </c>
      <c r="F1716" s="200">
        <v>0</v>
      </c>
      <c r="G1716" s="200">
        <v>0</v>
      </c>
      <c r="H1716" s="201">
        <v>0</v>
      </c>
    </row>
    <row r="1717" spans="1:8" ht="18" hidden="1" customHeight="1" outlineLevel="1">
      <c r="A1717" s="4" t="s">
        <v>225</v>
      </c>
      <c r="B1717" s="195"/>
      <c r="C1717" s="199">
        <v>0</v>
      </c>
      <c r="D1717" s="199">
        <v>0</v>
      </c>
      <c r="E1717" s="199">
        <v>0</v>
      </c>
      <c r="F1717" s="200">
        <v>0</v>
      </c>
      <c r="G1717" s="200">
        <v>0</v>
      </c>
      <c r="H1717" s="201">
        <v>0</v>
      </c>
    </row>
    <row r="1718" spans="1:8" ht="18" customHeight="1" collapsed="1">
      <c r="A1718" s="4"/>
      <c r="B1718" s="195" t="s">
        <v>422</v>
      </c>
      <c r="C1718" s="199">
        <f t="shared" ref="C1718:H1718" si="70">SUM(C1695:C1717)</f>
        <v>0</v>
      </c>
      <c r="D1718" s="199">
        <f t="shared" si="70"/>
        <v>0</v>
      </c>
      <c r="E1718" s="199">
        <f t="shared" si="70"/>
        <v>0</v>
      </c>
      <c r="F1718" s="200">
        <f t="shared" si="70"/>
        <v>0</v>
      </c>
      <c r="G1718" s="200">
        <f t="shared" si="70"/>
        <v>0</v>
      </c>
      <c r="H1718" s="201">
        <f t="shared" si="70"/>
        <v>0</v>
      </c>
    </row>
    <row r="1719" spans="1:8" ht="18" customHeight="1">
      <c r="B1719" s="203" t="s">
        <v>423</v>
      </c>
      <c r="C1719" s="204"/>
      <c r="D1719" s="204"/>
      <c r="E1719" s="204"/>
      <c r="F1719" s="193"/>
      <c r="G1719" s="193"/>
      <c r="H1719" s="194"/>
    </row>
    <row r="1720" spans="1:8" ht="18" hidden="1" customHeight="1" outlineLevel="1">
      <c r="A1720" s="4" t="s">
        <v>272</v>
      </c>
      <c r="B1720" s="195"/>
      <c r="C1720" s="196">
        <v>0</v>
      </c>
      <c r="D1720" s="196">
        <v>0</v>
      </c>
      <c r="E1720" s="196">
        <v>0</v>
      </c>
      <c r="F1720" s="197">
        <v>0</v>
      </c>
      <c r="G1720" s="197">
        <v>0</v>
      </c>
      <c r="H1720" s="198">
        <v>0</v>
      </c>
    </row>
    <row r="1721" spans="1:8" ht="18" hidden="1" customHeight="1" outlineLevel="1">
      <c r="A1721" s="4" t="s">
        <v>203</v>
      </c>
      <c r="B1721" s="195"/>
      <c r="C1721" s="196">
        <v>3</v>
      </c>
      <c r="D1721" s="196">
        <v>2</v>
      </c>
      <c r="E1721" s="196">
        <v>0</v>
      </c>
      <c r="F1721" s="197">
        <v>9800</v>
      </c>
      <c r="G1721" s="197">
        <v>3450</v>
      </c>
      <c r="H1721" s="198">
        <v>0</v>
      </c>
    </row>
    <row r="1722" spans="1:8" ht="18" hidden="1" customHeight="1" outlineLevel="1">
      <c r="A1722" s="4" t="s">
        <v>204</v>
      </c>
      <c r="B1722" s="195"/>
      <c r="C1722" s="196">
        <v>3</v>
      </c>
      <c r="D1722" s="196">
        <v>1</v>
      </c>
      <c r="E1722" s="196">
        <v>0</v>
      </c>
      <c r="F1722" s="197">
        <v>3490.54</v>
      </c>
      <c r="G1722" s="197">
        <v>311.88000000000011</v>
      </c>
      <c r="H1722" s="198">
        <v>0</v>
      </c>
    </row>
    <row r="1723" spans="1:8" ht="18" hidden="1" customHeight="1" outlineLevel="1">
      <c r="A1723" s="4" t="s">
        <v>205</v>
      </c>
      <c r="B1723" s="195"/>
      <c r="C1723" s="196">
        <v>0</v>
      </c>
      <c r="D1723" s="196">
        <v>0</v>
      </c>
      <c r="E1723" s="196">
        <v>0</v>
      </c>
      <c r="F1723" s="197">
        <v>0</v>
      </c>
      <c r="G1723" s="197">
        <v>0</v>
      </c>
      <c r="H1723" s="198">
        <v>0</v>
      </c>
    </row>
    <row r="1724" spans="1:8" ht="18" hidden="1" customHeight="1" outlineLevel="1">
      <c r="A1724" s="4" t="s">
        <v>206</v>
      </c>
      <c r="B1724" s="195"/>
      <c r="C1724" s="196">
        <v>0</v>
      </c>
      <c r="D1724" s="196">
        <v>0</v>
      </c>
      <c r="E1724" s="196">
        <v>0</v>
      </c>
      <c r="F1724" s="197">
        <v>0</v>
      </c>
      <c r="G1724" s="197">
        <v>0</v>
      </c>
      <c r="H1724" s="198">
        <v>0</v>
      </c>
    </row>
    <row r="1725" spans="1:8" ht="18" hidden="1" customHeight="1" outlineLevel="1">
      <c r="A1725" s="4" t="s">
        <v>207</v>
      </c>
      <c r="B1725" s="195"/>
      <c r="C1725" s="196">
        <v>0</v>
      </c>
      <c r="D1725" s="196">
        <v>0</v>
      </c>
      <c r="E1725" s="196">
        <v>0</v>
      </c>
      <c r="F1725" s="197">
        <v>0</v>
      </c>
      <c r="G1725" s="197">
        <v>0</v>
      </c>
      <c r="H1725" s="198">
        <v>0</v>
      </c>
    </row>
    <row r="1726" spans="1:8" ht="18" hidden="1" customHeight="1" outlineLevel="1">
      <c r="A1726" s="4" t="s">
        <v>208</v>
      </c>
      <c r="B1726" s="195"/>
      <c r="C1726" s="196">
        <v>8</v>
      </c>
      <c r="D1726" s="196">
        <v>7</v>
      </c>
      <c r="E1726" s="196">
        <v>0</v>
      </c>
      <c r="F1726" s="197">
        <v>35000</v>
      </c>
      <c r="G1726" s="197">
        <v>10380.98</v>
      </c>
      <c r="H1726" s="198">
        <v>0</v>
      </c>
    </row>
    <row r="1727" spans="1:8" ht="18" hidden="1" customHeight="1" outlineLevel="1">
      <c r="A1727" s="4" t="s">
        <v>209</v>
      </c>
      <c r="B1727" s="195"/>
      <c r="C1727" s="196">
        <v>1</v>
      </c>
      <c r="D1727" s="196">
        <v>1</v>
      </c>
      <c r="E1727" s="196">
        <v>0</v>
      </c>
      <c r="F1727" s="197">
        <v>0</v>
      </c>
      <c r="G1727" s="197">
        <v>1338</v>
      </c>
      <c r="H1727" s="198">
        <v>0</v>
      </c>
    </row>
    <row r="1728" spans="1:8" ht="18" hidden="1" customHeight="1" outlineLevel="1">
      <c r="A1728" s="4" t="s">
        <v>211</v>
      </c>
      <c r="B1728" s="195"/>
      <c r="C1728" s="196">
        <v>6</v>
      </c>
      <c r="D1728" s="196">
        <v>9</v>
      </c>
      <c r="E1728" s="196">
        <v>0</v>
      </c>
      <c r="F1728" s="197">
        <v>-24400</v>
      </c>
      <c r="G1728" s="197">
        <v>22496</v>
      </c>
      <c r="H1728" s="198">
        <v>0</v>
      </c>
    </row>
    <row r="1729" spans="1:8" ht="18" hidden="1" customHeight="1" outlineLevel="1">
      <c r="A1729" s="4" t="s">
        <v>212</v>
      </c>
      <c r="B1729" s="195"/>
      <c r="C1729" s="196">
        <v>0</v>
      </c>
      <c r="D1729" s="196">
        <v>0</v>
      </c>
      <c r="E1729" s="196">
        <v>0</v>
      </c>
      <c r="F1729" s="197">
        <v>0</v>
      </c>
      <c r="G1729" s="197">
        <v>0</v>
      </c>
      <c r="H1729" s="198">
        <v>0</v>
      </c>
    </row>
    <row r="1730" spans="1:8" ht="18" hidden="1" customHeight="1" outlineLevel="1">
      <c r="A1730" s="4" t="s">
        <v>213</v>
      </c>
      <c r="B1730" s="195"/>
      <c r="C1730" s="196">
        <v>3</v>
      </c>
      <c r="D1730" s="196">
        <v>2</v>
      </c>
      <c r="E1730" s="196">
        <v>0</v>
      </c>
      <c r="F1730" s="197">
        <v>72082</v>
      </c>
      <c r="G1730" s="197">
        <v>56813</v>
      </c>
      <c r="H1730" s="198">
        <v>0</v>
      </c>
    </row>
    <row r="1731" spans="1:8" ht="18" hidden="1" customHeight="1" outlineLevel="1">
      <c r="A1731" s="4" t="s">
        <v>214</v>
      </c>
      <c r="B1731" s="195"/>
      <c r="C1731" s="196">
        <v>6</v>
      </c>
      <c r="D1731" s="196">
        <v>2</v>
      </c>
      <c r="E1731" s="196">
        <v>2</v>
      </c>
      <c r="F1731" s="197">
        <v>62953</v>
      </c>
      <c r="G1731" s="197">
        <v>569</v>
      </c>
      <c r="H1731" s="198">
        <v>0</v>
      </c>
    </row>
    <row r="1732" spans="1:8" ht="18" hidden="1" customHeight="1" outlineLevel="1">
      <c r="A1732" s="4" t="s">
        <v>215</v>
      </c>
      <c r="B1732" s="195"/>
      <c r="C1732" s="196">
        <v>1</v>
      </c>
      <c r="D1732" s="196">
        <v>0</v>
      </c>
      <c r="E1732" s="196">
        <v>1</v>
      </c>
      <c r="F1732" s="197">
        <v>0</v>
      </c>
      <c r="G1732" s="197">
        <v>0</v>
      </c>
      <c r="H1732" s="198">
        <v>0</v>
      </c>
    </row>
    <row r="1733" spans="1:8" ht="18" hidden="1" customHeight="1" outlineLevel="1">
      <c r="A1733" s="4" t="s">
        <v>216</v>
      </c>
      <c r="B1733" s="195"/>
      <c r="C1733" s="196">
        <v>0</v>
      </c>
      <c r="D1733" s="196">
        <v>0</v>
      </c>
      <c r="E1733" s="196">
        <v>0</v>
      </c>
      <c r="F1733" s="197">
        <v>0</v>
      </c>
      <c r="G1733" s="197">
        <v>0</v>
      </c>
      <c r="H1733" s="198">
        <v>0</v>
      </c>
    </row>
    <row r="1734" spans="1:8" ht="18" hidden="1" customHeight="1" outlineLevel="1">
      <c r="A1734" s="4" t="s">
        <v>217</v>
      </c>
      <c r="B1734" s="195"/>
      <c r="C1734" s="196">
        <v>0</v>
      </c>
      <c r="D1734" s="196">
        <v>0</v>
      </c>
      <c r="E1734" s="196">
        <v>0</v>
      </c>
      <c r="F1734" s="197">
        <v>0</v>
      </c>
      <c r="G1734" s="197">
        <v>0</v>
      </c>
      <c r="H1734" s="198">
        <v>0</v>
      </c>
    </row>
    <row r="1735" spans="1:8" ht="18" hidden="1" customHeight="1" outlineLevel="1">
      <c r="A1735" s="4" t="s">
        <v>218</v>
      </c>
      <c r="B1735" s="195"/>
      <c r="C1735" s="196">
        <v>0</v>
      </c>
      <c r="D1735" s="196">
        <v>2</v>
      </c>
      <c r="E1735" s="196">
        <v>0</v>
      </c>
      <c r="F1735" s="197">
        <v>-219</v>
      </c>
      <c r="G1735" s="197">
        <v>0</v>
      </c>
      <c r="H1735" s="198">
        <v>0</v>
      </c>
    </row>
    <row r="1736" spans="1:8" ht="18" hidden="1" customHeight="1" outlineLevel="1">
      <c r="A1736" s="4" t="s">
        <v>219</v>
      </c>
      <c r="B1736" s="195"/>
      <c r="C1736" s="196">
        <v>0</v>
      </c>
      <c r="D1736" s="196">
        <v>0</v>
      </c>
      <c r="E1736" s="196">
        <v>0</v>
      </c>
      <c r="F1736" s="197">
        <v>0</v>
      </c>
      <c r="G1736" s="197">
        <v>0</v>
      </c>
      <c r="H1736" s="198">
        <v>0</v>
      </c>
    </row>
    <row r="1737" spans="1:8" ht="18" hidden="1" customHeight="1" outlineLevel="1">
      <c r="A1737" s="4" t="s">
        <v>220</v>
      </c>
      <c r="B1737" s="195"/>
      <c r="C1737" s="196">
        <v>0</v>
      </c>
      <c r="D1737" s="196">
        <v>0</v>
      </c>
      <c r="E1737" s="196">
        <v>0</v>
      </c>
      <c r="F1737" s="197">
        <v>0</v>
      </c>
      <c r="G1737" s="197">
        <v>0</v>
      </c>
      <c r="H1737" s="198">
        <v>0</v>
      </c>
    </row>
    <row r="1738" spans="1:8" ht="18" hidden="1" customHeight="1" outlineLevel="1">
      <c r="A1738" s="4" t="s">
        <v>349</v>
      </c>
      <c r="B1738" s="195"/>
      <c r="C1738" s="196">
        <v>0</v>
      </c>
      <c r="D1738" s="196">
        <v>0</v>
      </c>
      <c r="E1738" s="196">
        <v>0</v>
      </c>
      <c r="F1738" s="197">
        <v>0</v>
      </c>
      <c r="G1738" s="197">
        <v>0</v>
      </c>
      <c r="H1738" s="198">
        <v>0</v>
      </c>
    </row>
    <row r="1739" spans="1:8" ht="18" hidden="1" customHeight="1" outlineLevel="1">
      <c r="A1739" s="4" t="s">
        <v>222</v>
      </c>
      <c r="B1739" s="195"/>
      <c r="C1739" s="196">
        <v>5</v>
      </c>
      <c r="D1739" s="196">
        <v>4</v>
      </c>
      <c r="E1739" s="196">
        <v>0</v>
      </c>
      <c r="F1739" s="197">
        <v>66238</v>
      </c>
      <c r="G1739" s="197">
        <v>30772</v>
      </c>
      <c r="H1739" s="198">
        <v>-9197</v>
      </c>
    </row>
    <row r="1740" spans="1:8" ht="18" hidden="1" customHeight="1" outlineLevel="1">
      <c r="A1740" s="4" t="s">
        <v>223</v>
      </c>
      <c r="B1740" s="195"/>
      <c r="C1740" s="196">
        <v>0</v>
      </c>
      <c r="D1740" s="196">
        <v>0</v>
      </c>
      <c r="E1740" s="196">
        <v>1</v>
      </c>
      <c r="F1740" s="197">
        <v>0</v>
      </c>
      <c r="G1740" s="197">
        <v>0</v>
      </c>
      <c r="H1740" s="198">
        <v>0</v>
      </c>
    </row>
    <row r="1741" spans="1:8" ht="18" hidden="1" customHeight="1" outlineLevel="1">
      <c r="A1741" s="4" t="s">
        <v>224</v>
      </c>
      <c r="B1741" s="195"/>
      <c r="C1741" s="196">
        <v>1</v>
      </c>
      <c r="D1741" s="196">
        <v>0</v>
      </c>
      <c r="E1741" s="196">
        <v>0</v>
      </c>
      <c r="F1741" s="197">
        <v>0</v>
      </c>
      <c r="G1741" s="197">
        <v>26630.68</v>
      </c>
      <c r="H1741" s="198">
        <v>0</v>
      </c>
    </row>
    <row r="1742" spans="1:8" ht="18" hidden="1" customHeight="1" outlineLevel="1">
      <c r="A1742" s="4" t="s">
        <v>225</v>
      </c>
      <c r="B1742" s="195"/>
      <c r="C1742" s="196">
        <v>0</v>
      </c>
      <c r="D1742" s="196">
        <v>0</v>
      </c>
      <c r="E1742" s="196">
        <v>0</v>
      </c>
      <c r="F1742" s="197">
        <v>0</v>
      </c>
      <c r="G1742" s="197">
        <v>0</v>
      </c>
      <c r="H1742" s="198">
        <v>0</v>
      </c>
    </row>
    <row r="1743" spans="1:8" ht="18" customHeight="1" collapsed="1">
      <c r="A1743" s="4"/>
      <c r="B1743" s="195" t="s">
        <v>424</v>
      </c>
      <c r="C1743" s="199">
        <f t="shared" ref="C1743:H1743" si="71">SUM(C1720:C1742)</f>
        <v>37</v>
      </c>
      <c r="D1743" s="199">
        <f t="shared" si="71"/>
        <v>30</v>
      </c>
      <c r="E1743" s="199">
        <f t="shared" si="71"/>
        <v>4</v>
      </c>
      <c r="F1743" s="200">
        <f t="shared" si="71"/>
        <v>224944.54</v>
      </c>
      <c r="G1743" s="200">
        <f t="shared" si="71"/>
        <v>152761.54</v>
      </c>
      <c r="H1743" s="201">
        <f t="shared" si="71"/>
        <v>-9197</v>
      </c>
    </row>
    <row r="1744" spans="1:8" ht="18" hidden="1" customHeight="1" outlineLevel="1">
      <c r="A1744" s="4" t="s">
        <v>272</v>
      </c>
      <c r="B1744" s="195"/>
      <c r="C1744" s="196">
        <v>0</v>
      </c>
      <c r="D1744" s="196">
        <v>0</v>
      </c>
      <c r="E1744" s="196">
        <v>0</v>
      </c>
      <c r="F1744" s="197">
        <v>0</v>
      </c>
      <c r="G1744" s="197">
        <v>0</v>
      </c>
      <c r="H1744" s="198">
        <v>0</v>
      </c>
    </row>
    <row r="1745" spans="1:8" ht="18" hidden="1" customHeight="1" outlineLevel="1">
      <c r="A1745" s="4" t="s">
        <v>203</v>
      </c>
      <c r="B1745" s="195"/>
      <c r="C1745" s="196">
        <v>21</v>
      </c>
      <c r="D1745" s="196">
        <v>15</v>
      </c>
      <c r="E1745" s="196">
        <v>0</v>
      </c>
      <c r="F1745" s="197">
        <v>40639.230000000003</v>
      </c>
      <c r="G1745" s="197">
        <v>42328.23</v>
      </c>
      <c r="H1745" s="198">
        <v>0</v>
      </c>
    </row>
    <row r="1746" spans="1:8" ht="18" hidden="1" customHeight="1" outlineLevel="1">
      <c r="A1746" s="4" t="s">
        <v>204</v>
      </c>
      <c r="B1746" s="195"/>
      <c r="C1746" s="196">
        <v>22</v>
      </c>
      <c r="D1746" s="196">
        <v>1</v>
      </c>
      <c r="E1746" s="196">
        <v>0</v>
      </c>
      <c r="F1746" s="197">
        <v>-28000</v>
      </c>
      <c r="G1746" s="197">
        <v>272927.59999999998</v>
      </c>
      <c r="H1746" s="198">
        <v>0</v>
      </c>
    </row>
    <row r="1747" spans="1:8" ht="18" hidden="1" customHeight="1" outlineLevel="1">
      <c r="A1747" s="4" t="s">
        <v>205</v>
      </c>
      <c r="B1747" s="195"/>
      <c r="C1747" s="196">
        <v>0</v>
      </c>
      <c r="D1747" s="196">
        <v>0</v>
      </c>
      <c r="E1747" s="196">
        <v>0</v>
      </c>
      <c r="F1747" s="197">
        <v>0</v>
      </c>
      <c r="G1747" s="197">
        <v>0</v>
      </c>
      <c r="H1747" s="198">
        <v>0</v>
      </c>
    </row>
    <row r="1748" spans="1:8" ht="18" hidden="1" customHeight="1" outlineLevel="1">
      <c r="A1748" s="4" t="s">
        <v>206</v>
      </c>
      <c r="B1748" s="195"/>
      <c r="C1748" s="196">
        <v>0</v>
      </c>
      <c r="D1748" s="196">
        <v>0</v>
      </c>
      <c r="E1748" s="196">
        <v>0</v>
      </c>
      <c r="F1748" s="197">
        <v>0</v>
      </c>
      <c r="G1748" s="197">
        <v>0</v>
      </c>
      <c r="H1748" s="198">
        <v>0</v>
      </c>
    </row>
    <row r="1749" spans="1:8" ht="18" hidden="1" customHeight="1" outlineLevel="1">
      <c r="A1749" s="4" t="s">
        <v>207</v>
      </c>
      <c r="B1749" s="195"/>
      <c r="C1749" s="196">
        <v>0</v>
      </c>
      <c r="D1749" s="196">
        <v>0</v>
      </c>
      <c r="E1749" s="196">
        <v>0</v>
      </c>
      <c r="F1749" s="197">
        <v>0</v>
      </c>
      <c r="G1749" s="197">
        <v>0</v>
      </c>
      <c r="H1749" s="198">
        <v>0</v>
      </c>
    </row>
    <row r="1750" spans="1:8" ht="18" hidden="1" customHeight="1" outlineLevel="1">
      <c r="A1750" s="4" t="s">
        <v>208</v>
      </c>
      <c r="B1750" s="195"/>
      <c r="C1750" s="196">
        <v>25</v>
      </c>
      <c r="D1750" s="196">
        <v>25</v>
      </c>
      <c r="E1750" s="196">
        <v>0</v>
      </c>
      <c r="F1750" s="197">
        <v>-2982.8999999999992</v>
      </c>
      <c r="G1750" s="197">
        <v>38375.31</v>
      </c>
      <c r="H1750" s="198">
        <v>0</v>
      </c>
    </row>
    <row r="1751" spans="1:8" ht="18" hidden="1" customHeight="1" outlineLevel="1">
      <c r="A1751" s="4" t="s">
        <v>209</v>
      </c>
      <c r="B1751" s="195"/>
      <c r="C1751" s="196">
        <v>11</v>
      </c>
      <c r="D1751" s="196">
        <v>12</v>
      </c>
      <c r="E1751" s="196">
        <v>0</v>
      </c>
      <c r="F1751" s="197">
        <v>174750</v>
      </c>
      <c r="G1751" s="197">
        <v>125547.06</v>
      </c>
      <c r="H1751" s="198">
        <v>0</v>
      </c>
    </row>
    <row r="1752" spans="1:8" ht="18" hidden="1" customHeight="1" outlineLevel="1">
      <c r="A1752" s="4" t="s">
        <v>211</v>
      </c>
      <c r="B1752" s="195"/>
      <c r="C1752" s="196">
        <v>46</v>
      </c>
      <c r="D1752" s="196">
        <v>54</v>
      </c>
      <c r="E1752" s="196">
        <v>0</v>
      </c>
      <c r="F1752" s="197">
        <v>329413</v>
      </c>
      <c r="G1752" s="197">
        <v>373965</v>
      </c>
      <c r="H1752" s="198">
        <v>0</v>
      </c>
    </row>
    <row r="1753" spans="1:8" ht="18" hidden="1" customHeight="1" outlineLevel="1">
      <c r="A1753" s="4" t="s">
        <v>212</v>
      </c>
      <c r="B1753" s="195"/>
      <c r="C1753" s="196">
        <v>1</v>
      </c>
      <c r="D1753" s="196">
        <v>0</v>
      </c>
      <c r="E1753" s="196">
        <v>0</v>
      </c>
      <c r="F1753" s="197">
        <v>0</v>
      </c>
      <c r="G1753" s="197">
        <v>0</v>
      </c>
      <c r="H1753" s="198">
        <v>0</v>
      </c>
    </row>
    <row r="1754" spans="1:8" ht="18" hidden="1" customHeight="1" outlineLevel="1">
      <c r="A1754" s="4" t="s">
        <v>213</v>
      </c>
      <c r="B1754" s="195"/>
      <c r="C1754" s="196">
        <v>1</v>
      </c>
      <c r="D1754" s="196">
        <v>1</v>
      </c>
      <c r="E1754" s="196">
        <v>0</v>
      </c>
      <c r="F1754" s="197">
        <v>75000</v>
      </c>
      <c r="G1754" s="197">
        <v>8153</v>
      </c>
      <c r="H1754" s="198">
        <v>0</v>
      </c>
    </row>
    <row r="1755" spans="1:8" ht="18" hidden="1" customHeight="1" outlineLevel="1">
      <c r="A1755" s="4" t="s">
        <v>214</v>
      </c>
      <c r="B1755" s="195"/>
      <c r="C1755" s="196">
        <v>17</v>
      </c>
      <c r="D1755" s="196">
        <v>1</v>
      </c>
      <c r="E1755" s="196">
        <v>1</v>
      </c>
      <c r="F1755" s="197">
        <v>33907</v>
      </c>
      <c r="G1755" s="197">
        <v>367</v>
      </c>
      <c r="H1755" s="198">
        <v>0</v>
      </c>
    </row>
    <row r="1756" spans="1:8" ht="18" hidden="1" customHeight="1" outlineLevel="1">
      <c r="A1756" s="4" t="s">
        <v>215</v>
      </c>
      <c r="B1756" s="195"/>
      <c r="C1756" s="196">
        <v>1</v>
      </c>
      <c r="D1756" s="196">
        <v>0</v>
      </c>
      <c r="E1756" s="196">
        <v>1</v>
      </c>
      <c r="F1756" s="197">
        <v>0</v>
      </c>
      <c r="G1756" s="197">
        <v>0</v>
      </c>
      <c r="H1756" s="198">
        <v>0</v>
      </c>
    </row>
    <row r="1757" spans="1:8" ht="18" hidden="1" customHeight="1" outlineLevel="1">
      <c r="A1757" s="4" t="s">
        <v>216</v>
      </c>
      <c r="B1757" s="195"/>
      <c r="C1757" s="196">
        <v>1</v>
      </c>
      <c r="D1757" s="196">
        <v>1</v>
      </c>
      <c r="E1757" s="196">
        <v>0</v>
      </c>
      <c r="F1757" s="197">
        <v>0</v>
      </c>
      <c r="G1757" s="197">
        <v>42.5</v>
      </c>
      <c r="H1757" s="198">
        <v>0</v>
      </c>
    </row>
    <row r="1758" spans="1:8" ht="18" hidden="1" customHeight="1" outlineLevel="1">
      <c r="A1758" s="4" t="s">
        <v>217</v>
      </c>
      <c r="B1758" s="195"/>
      <c r="C1758" s="196">
        <v>0</v>
      </c>
      <c r="D1758" s="196">
        <v>0</v>
      </c>
      <c r="E1758" s="196">
        <v>0</v>
      </c>
      <c r="F1758" s="197">
        <v>0</v>
      </c>
      <c r="G1758" s="197">
        <v>0</v>
      </c>
      <c r="H1758" s="198">
        <v>0</v>
      </c>
    </row>
    <row r="1759" spans="1:8" ht="18" hidden="1" customHeight="1" outlineLevel="1">
      <c r="A1759" s="4" t="s">
        <v>218</v>
      </c>
      <c r="B1759" s="195"/>
      <c r="C1759" s="196">
        <v>8</v>
      </c>
      <c r="D1759" s="196">
        <v>11</v>
      </c>
      <c r="E1759" s="196">
        <v>0</v>
      </c>
      <c r="F1759" s="197">
        <v>0</v>
      </c>
      <c r="G1759" s="197">
        <v>46413</v>
      </c>
      <c r="H1759" s="198">
        <v>0</v>
      </c>
    </row>
    <row r="1760" spans="1:8" ht="18" hidden="1" customHeight="1" outlineLevel="1">
      <c r="A1760" s="4" t="s">
        <v>219</v>
      </c>
      <c r="B1760" s="195"/>
      <c r="C1760" s="196">
        <v>10</v>
      </c>
      <c r="D1760" s="196">
        <v>0</v>
      </c>
      <c r="E1760" s="196">
        <v>5</v>
      </c>
      <c r="F1760" s="197">
        <v>0</v>
      </c>
      <c r="G1760" s="197">
        <v>0</v>
      </c>
      <c r="H1760" s="198">
        <v>0</v>
      </c>
    </row>
    <row r="1761" spans="1:8" ht="18" hidden="1" customHeight="1" outlineLevel="1">
      <c r="A1761" s="4" t="s">
        <v>220</v>
      </c>
      <c r="B1761" s="195"/>
      <c r="C1761" s="196">
        <v>0</v>
      </c>
      <c r="D1761" s="196">
        <v>0</v>
      </c>
      <c r="E1761" s="196">
        <v>0</v>
      </c>
      <c r="F1761" s="197">
        <v>0</v>
      </c>
      <c r="G1761" s="197">
        <v>0</v>
      </c>
      <c r="H1761" s="198">
        <v>0</v>
      </c>
    </row>
    <row r="1762" spans="1:8" ht="18" hidden="1" customHeight="1" outlineLevel="1">
      <c r="A1762" s="4" t="s">
        <v>349</v>
      </c>
      <c r="B1762" s="195"/>
      <c r="C1762" s="196">
        <v>0</v>
      </c>
      <c r="D1762" s="196">
        <v>0</v>
      </c>
      <c r="E1762" s="196">
        <v>0</v>
      </c>
      <c r="F1762" s="197">
        <v>0</v>
      </c>
      <c r="G1762" s="197">
        <v>0</v>
      </c>
      <c r="H1762" s="198">
        <v>0</v>
      </c>
    </row>
    <row r="1763" spans="1:8" ht="18" hidden="1" customHeight="1" outlineLevel="1">
      <c r="A1763" s="4" t="s">
        <v>222</v>
      </c>
      <c r="B1763" s="195"/>
      <c r="C1763" s="196">
        <v>7</v>
      </c>
      <c r="D1763" s="196">
        <v>2</v>
      </c>
      <c r="E1763" s="196">
        <v>0</v>
      </c>
      <c r="F1763" s="197">
        <v>185438</v>
      </c>
      <c r="G1763" s="197">
        <v>36651</v>
      </c>
      <c r="H1763" s="198">
        <v>-20331</v>
      </c>
    </row>
    <row r="1764" spans="1:8" ht="18" hidden="1" customHeight="1" outlineLevel="1">
      <c r="A1764" s="4" t="s">
        <v>223</v>
      </c>
      <c r="B1764" s="195"/>
      <c r="C1764" s="196">
        <v>1</v>
      </c>
      <c r="D1764" s="196">
        <v>9</v>
      </c>
      <c r="E1764" s="196">
        <v>5</v>
      </c>
      <c r="F1764" s="197">
        <v>0</v>
      </c>
      <c r="G1764" s="197">
        <v>27105</v>
      </c>
      <c r="H1764" s="198">
        <v>37002</v>
      </c>
    </row>
    <row r="1765" spans="1:8" ht="18" hidden="1" customHeight="1" outlineLevel="1">
      <c r="A1765" s="4" t="s">
        <v>224</v>
      </c>
      <c r="B1765" s="195"/>
      <c r="C1765" s="196">
        <v>23</v>
      </c>
      <c r="D1765" s="196">
        <v>0</v>
      </c>
      <c r="E1765" s="196">
        <v>0</v>
      </c>
      <c r="F1765" s="197">
        <v>1500</v>
      </c>
      <c r="G1765" s="197">
        <v>14611.980000000001</v>
      </c>
      <c r="H1765" s="198">
        <v>0</v>
      </c>
    </row>
    <row r="1766" spans="1:8" ht="18" hidden="1" customHeight="1" outlineLevel="1">
      <c r="A1766" s="4" t="s">
        <v>225</v>
      </c>
      <c r="B1766" s="195"/>
      <c r="C1766" s="196">
        <v>6</v>
      </c>
      <c r="D1766" s="196">
        <v>4</v>
      </c>
      <c r="E1766" s="196">
        <v>2</v>
      </c>
      <c r="F1766" s="197">
        <v>14885</v>
      </c>
      <c r="G1766" s="197">
        <v>7734</v>
      </c>
      <c r="H1766" s="198">
        <v>0</v>
      </c>
    </row>
    <row r="1767" spans="1:8" ht="18" customHeight="1" collapsed="1">
      <c r="A1767" s="4"/>
      <c r="B1767" s="195" t="s">
        <v>425</v>
      </c>
      <c r="C1767" s="199">
        <f t="shared" ref="C1767:H1767" si="72">SUM(C1744:C1766)</f>
        <v>201</v>
      </c>
      <c r="D1767" s="199">
        <f t="shared" si="72"/>
        <v>136</v>
      </c>
      <c r="E1767" s="199">
        <f t="shared" si="72"/>
        <v>14</v>
      </c>
      <c r="F1767" s="200">
        <f t="shared" si="72"/>
        <v>824549.33000000007</v>
      </c>
      <c r="G1767" s="200">
        <f t="shared" si="72"/>
        <v>994220.67999999993</v>
      </c>
      <c r="H1767" s="201">
        <f t="shared" si="72"/>
        <v>16671</v>
      </c>
    </row>
    <row r="1768" spans="1:8" ht="18" customHeight="1">
      <c r="B1768" s="203" t="s">
        <v>426</v>
      </c>
      <c r="C1768" s="204"/>
      <c r="D1768" s="204"/>
      <c r="E1768" s="204"/>
      <c r="F1768" s="193"/>
      <c r="G1768" s="193"/>
      <c r="H1768" s="194"/>
    </row>
    <row r="1769" spans="1:8" ht="18" hidden="1" customHeight="1" outlineLevel="1">
      <c r="A1769" s="4" t="s">
        <v>272</v>
      </c>
      <c r="B1769" s="195"/>
      <c r="C1769" s="196">
        <v>0</v>
      </c>
      <c r="D1769" s="196">
        <v>0</v>
      </c>
      <c r="E1769" s="196">
        <v>0</v>
      </c>
      <c r="F1769" s="197">
        <v>0</v>
      </c>
      <c r="G1769" s="197">
        <v>0</v>
      </c>
      <c r="H1769" s="198">
        <v>0</v>
      </c>
    </row>
    <row r="1770" spans="1:8" ht="18" hidden="1" customHeight="1" outlineLevel="1">
      <c r="A1770" s="4" t="s">
        <v>203</v>
      </c>
      <c r="B1770" s="195"/>
      <c r="C1770" s="196">
        <v>0</v>
      </c>
      <c r="D1770" s="196">
        <v>0</v>
      </c>
      <c r="E1770" s="196">
        <v>0</v>
      </c>
      <c r="F1770" s="197">
        <v>0</v>
      </c>
      <c r="G1770" s="197">
        <v>0</v>
      </c>
      <c r="H1770" s="198">
        <v>0</v>
      </c>
    </row>
    <row r="1771" spans="1:8" ht="18" hidden="1" customHeight="1" outlineLevel="1">
      <c r="A1771" s="4" t="s">
        <v>204</v>
      </c>
      <c r="B1771" s="195"/>
      <c r="C1771" s="196">
        <v>0</v>
      </c>
      <c r="D1771" s="196">
        <v>0</v>
      </c>
      <c r="E1771" s="196">
        <v>0</v>
      </c>
      <c r="F1771" s="197">
        <v>0</v>
      </c>
      <c r="G1771" s="197">
        <v>0</v>
      </c>
      <c r="H1771" s="198">
        <v>0</v>
      </c>
    </row>
    <row r="1772" spans="1:8" ht="18" hidden="1" customHeight="1" outlineLevel="1">
      <c r="A1772" s="4" t="s">
        <v>205</v>
      </c>
      <c r="B1772" s="195"/>
      <c r="C1772" s="196">
        <v>0</v>
      </c>
      <c r="D1772" s="196">
        <v>0</v>
      </c>
      <c r="E1772" s="196">
        <v>0</v>
      </c>
      <c r="F1772" s="197">
        <v>0</v>
      </c>
      <c r="G1772" s="197">
        <v>0</v>
      </c>
      <c r="H1772" s="198">
        <v>0</v>
      </c>
    </row>
    <row r="1773" spans="1:8" ht="18" hidden="1" customHeight="1" outlineLevel="1">
      <c r="A1773" s="4" t="s">
        <v>206</v>
      </c>
      <c r="B1773" s="195"/>
      <c r="C1773" s="196">
        <v>0</v>
      </c>
      <c r="D1773" s="196">
        <v>0</v>
      </c>
      <c r="E1773" s="196">
        <v>0</v>
      </c>
      <c r="F1773" s="197">
        <v>0</v>
      </c>
      <c r="G1773" s="197">
        <v>0</v>
      </c>
      <c r="H1773" s="198">
        <v>0</v>
      </c>
    </row>
    <row r="1774" spans="1:8" ht="18" hidden="1" customHeight="1" outlineLevel="1">
      <c r="A1774" s="4" t="s">
        <v>207</v>
      </c>
      <c r="B1774" s="195"/>
      <c r="C1774" s="196">
        <v>0</v>
      </c>
      <c r="D1774" s="196">
        <v>0</v>
      </c>
      <c r="E1774" s="196">
        <v>0</v>
      </c>
      <c r="F1774" s="197">
        <v>0</v>
      </c>
      <c r="G1774" s="197">
        <v>0</v>
      </c>
      <c r="H1774" s="198">
        <v>0</v>
      </c>
    </row>
    <row r="1775" spans="1:8" ht="18" hidden="1" customHeight="1" outlineLevel="1">
      <c r="A1775" s="4" t="s">
        <v>208</v>
      </c>
      <c r="B1775" s="195"/>
      <c r="C1775" s="196">
        <v>0</v>
      </c>
      <c r="D1775" s="196">
        <v>0</v>
      </c>
      <c r="E1775" s="196">
        <v>0</v>
      </c>
      <c r="F1775" s="197">
        <v>0</v>
      </c>
      <c r="G1775" s="197">
        <v>0</v>
      </c>
      <c r="H1775" s="198">
        <v>0</v>
      </c>
    </row>
    <row r="1776" spans="1:8" ht="18" hidden="1" customHeight="1" outlineLevel="1">
      <c r="A1776" s="4" t="s">
        <v>209</v>
      </c>
      <c r="B1776" s="195"/>
      <c r="C1776" s="196">
        <v>0</v>
      </c>
      <c r="D1776" s="196">
        <v>0</v>
      </c>
      <c r="E1776" s="196">
        <v>0</v>
      </c>
      <c r="F1776" s="197">
        <v>0</v>
      </c>
      <c r="G1776" s="197">
        <v>0</v>
      </c>
      <c r="H1776" s="198">
        <v>0</v>
      </c>
    </row>
    <row r="1777" spans="1:8" ht="18" hidden="1" customHeight="1" outlineLevel="1">
      <c r="A1777" s="4" t="s">
        <v>211</v>
      </c>
      <c r="B1777" s="195"/>
      <c r="C1777" s="196">
        <v>0</v>
      </c>
      <c r="D1777" s="196">
        <v>1</v>
      </c>
      <c r="E1777" s="196">
        <v>0</v>
      </c>
      <c r="F1777" s="197">
        <v>0</v>
      </c>
      <c r="G1777" s="197">
        <v>5876</v>
      </c>
      <c r="H1777" s="198">
        <v>0</v>
      </c>
    </row>
    <row r="1778" spans="1:8" ht="18" hidden="1" customHeight="1" outlineLevel="1">
      <c r="A1778" s="4" t="s">
        <v>212</v>
      </c>
      <c r="B1778" s="195"/>
      <c r="C1778" s="196">
        <v>0</v>
      </c>
      <c r="D1778" s="196">
        <v>0</v>
      </c>
      <c r="E1778" s="196">
        <v>0</v>
      </c>
      <c r="F1778" s="197">
        <v>0</v>
      </c>
      <c r="G1778" s="197">
        <v>0</v>
      </c>
      <c r="H1778" s="198">
        <v>0</v>
      </c>
    </row>
    <row r="1779" spans="1:8" ht="18" hidden="1" customHeight="1" outlineLevel="1">
      <c r="A1779" s="4" t="s">
        <v>213</v>
      </c>
      <c r="B1779" s="195"/>
      <c r="C1779" s="196">
        <v>0</v>
      </c>
      <c r="D1779" s="196">
        <v>0</v>
      </c>
      <c r="E1779" s="196">
        <v>0</v>
      </c>
      <c r="F1779" s="197">
        <v>0</v>
      </c>
      <c r="G1779" s="197">
        <v>640</v>
      </c>
      <c r="H1779" s="198">
        <v>0</v>
      </c>
    </row>
    <row r="1780" spans="1:8" ht="18" hidden="1" customHeight="1" outlineLevel="1">
      <c r="A1780" s="4" t="s">
        <v>214</v>
      </c>
      <c r="B1780" s="195"/>
      <c r="C1780" s="196">
        <v>0</v>
      </c>
      <c r="D1780" s="196">
        <v>0</v>
      </c>
      <c r="E1780" s="196">
        <v>0</v>
      </c>
      <c r="F1780" s="197">
        <v>0</v>
      </c>
      <c r="G1780" s="197">
        <v>0</v>
      </c>
      <c r="H1780" s="198">
        <v>0</v>
      </c>
    </row>
    <row r="1781" spans="1:8" ht="18" hidden="1" customHeight="1" outlineLevel="1">
      <c r="A1781" s="4" t="s">
        <v>215</v>
      </c>
      <c r="B1781" s="195"/>
      <c r="C1781" s="196">
        <v>0</v>
      </c>
      <c r="D1781" s="196">
        <v>0</v>
      </c>
      <c r="E1781" s="196">
        <v>0</v>
      </c>
      <c r="F1781" s="197">
        <v>0</v>
      </c>
      <c r="G1781" s="197">
        <v>0</v>
      </c>
      <c r="H1781" s="198">
        <v>0</v>
      </c>
    </row>
    <row r="1782" spans="1:8" ht="18" hidden="1" customHeight="1" outlineLevel="1">
      <c r="A1782" s="4" t="s">
        <v>216</v>
      </c>
      <c r="B1782" s="195"/>
      <c r="C1782" s="196">
        <v>0</v>
      </c>
      <c r="D1782" s="196">
        <v>0</v>
      </c>
      <c r="E1782" s="196">
        <v>0</v>
      </c>
      <c r="F1782" s="197">
        <v>0</v>
      </c>
      <c r="G1782" s="197">
        <v>0</v>
      </c>
      <c r="H1782" s="198">
        <v>0</v>
      </c>
    </row>
    <row r="1783" spans="1:8" ht="18" hidden="1" customHeight="1" outlineLevel="1">
      <c r="A1783" s="4" t="s">
        <v>217</v>
      </c>
      <c r="B1783" s="195"/>
      <c r="C1783" s="196">
        <v>0</v>
      </c>
      <c r="D1783" s="196">
        <v>0</v>
      </c>
      <c r="E1783" s="196">
        <v>0</v>
      </c>
      <c r="F1783" s="197">
        <v>0</v>
      </c>
      <c r="G1783" s="197">
        <v>0</v>
      </c>
      <c r="H1783" s="198">
        <v>0</v>
      </c>
    </row>
    <row r="1784" spans="1:8" ht="18" hidden="1" customHeight="1" outlineLevel="1">
      <c r="A1784" s="4" t="s">
        <v>218</v>
      </c>
      <c r="B1784" s="195"/>
      <c r="C1784" s="196">
        <v>0</v>
      </c>
      <c r="D1784" s="196">
        <v>0</v>
      </c>
      <c r="E1784" s="196">
        <v>0</v>
      </c>
      <c r="F1784" s="197">
        <v>0</v>
      </c>
      <c r="G1784" s="197">
        <v>0</v>
      </c>
      <c r="H1784" s="198">
        <v>0</v>
      </c>
    </row>
    <row r="1785" spans="1:8" ht="18" hidden="1" customHeight="1" outlineLevel="1">
      <c r="A1785" s="4" t="s">
        <v>219</v>
      </c>
      <c r="B1785" s="195"/>
      <c r="C1785" s="196">
        <v>0</v>
      </c>
      <c r="D1785" s="196">
        <v>0</v>
      </c>
      <c r="E1785" s="196">
        <v>0</v>
      </c>
      <c r="F1785" s="197">
        <v>0</v>
      </c>
      <c r="G1785" s="197">
        <v>0</v>
      </c>
      <c r="H1785" s="198">
        <v>0</v>
      </c>
    </row>
    <row r="1786" spans="1:8" ht="18" hidden="1" customHeight="1" outlineLevel="1">
      <c r="A1786" s="4" t="s">
        <v>220</v>
      </c>
      <c r="B1786" s="195"/>
      <c r="C1786" s="196">
        <v>0</v>
      </c>
      <c r="D1786" s="196">
        <v>0</v>
      </c>
      <c r="E1786" s="196">
        <v>0</v>
      </c>
      <c r="F1786" s="197">
        <v>0</v>
      </c>
      <c r="G1786" s="197">
        <v>0</v>
      </c>
      <c r="H1786" s="198">
        <v>0</v>
      </c>
    </row>
    <row r="1787" spans="1:8" ht="18" hidden="1" customHeight="1" outlineLevel="1">
      <c r="A1787" s="4" t="s">
        <v>349</v>
      </c>
      <c r="B1787" s="195"/>
      <c r="C1787" s="196">
        <v>0</v>
      </c>
      <c r="D1787" s="196">
        <v>0</v>
      </c>
      <c r="E1787" s="196">
        <v>0</v>
      </c>
      <c r="F1787" s="197">
        <v>0</v>
      </c>
      <c r="G1787" s="197">
        <v>0</v>
      </c>
      <c r="H1787" s="198">
        <v>0</v>
      </c>
    </row>
    <row r="1788" spans="1:8" ht="18" hidden="1" customHeight="1" outlineLevel="1">
      <c r="A1788" s="4" t="s">
        <v>222</v>
      </c>
      <c r="B1788" s="195"/>
      <c r="C1788" s="196">
        <v>0</v>
      </c>
      <c r="D1788" s="196">
        <v>0</v>
      </c>
      <c r="E1788" s="196">
        <v>0</v>
      </c>
      <c r="F1788" s="197">
        <v>0</v>
      </c>
      <c r="G1788" s="197">
        <v>0</v>
      </c>
      <c r="H1788" s="198">
        <v>0</v>
      </c>
    </row>
    <row r="1789" spans="1:8" ht="18" hidden="1" customHeight="1" outlineLevel="1">
      <c r="A1789" s="4" t="s">
        <v>223</v>
      </c>
      <c r="B1789" s="195"/>
      <c r="C1789" s="196">
        <v>0</v>
      </c>
      <c r="D1789" s="196">
        <v>1</v>
      </c>
      <c r="E1789" s="196">
        <v>1</v>
      </c>
      <c r="F1789" s="197">
        <v>0</v>
      </c>
      <c r="G1789" s="197">
        <v>1282</v>
      </c>
      <c r="H1789" s="198">
        <v>0</v>
      </c>
    </row>
    <row r="1790" spans="1:8" ht="18" hidden="1" customHeight="1" outlineLevel="1">
      <c r="A1790" s="4" t="s">
        <v>224</v>
      </c>
      <c r="B1790" s="195"/>
      <c r="C1790" s="196">
        <v>0</v>
      </c>
      <c r="D1790" s="196">
        <v>0</v>
      </c>
      <c r="E1790" s="196">
        <v>0</v>
      </c>
      <c r="F1790" s="197">
        <v>0</v>
      </c>
      <c r="G1790" s="197">
        <v>0</v>
      </c>
      <c r="H1790" s="198">
        <v>0</v>
      </c>
    </row>
    <row r="1791" spans="1:8" ht="18" hidden="1" customHeight="1" outlineLevel="1">
      <c r="A1791" s="4" t="s">
        <v>225</v>
      </c>
      <c r="B1791" s="195"/>
      <c r="C1791" s="196">
        <v>0</v>
      </c>
      <c r="D1791" s="196">
        <v>0</v>
      </c>
      <c r="E1791" s="196">
        <v>0</v>
      </c>
      <c r="F1791" s="197">
        <v>0</v>
      </c>
      <c r="G1791" s="197">
        <v>0</v>
      </c>
      <c r="H1791" s="198">
        <v>0</v>
      </c>
    </row>
    <row r="1792" spans="1:8" collapsed="1">
      <c r="A1792" s="4"/>
      <c r="B1792" s="195" t="s">
        <v>427</v>
      </c>
      <c r="C1792" s="199">
        <f t="shared" ref="C1792:H1792" si="73">SUM(C1769:C1791)</f>
        <v>0</v>
      </c>
      <c r="D1792" s="199">
        <f t="shared" si="73"/>
        <v>2</v>
      </c>
      <c r="E1792" s="199">
        <f t="shared" si="73"/>
        <v>1</v>
      </c>
      <c r="F1792" s="200">
        <f t="shared" si="73"/>
        <v>0</v>
      </c>
      <c r="G1792" s="200">
        <f t="shared" si="73"/>
        <v>7798</v>
      </c>
      <c r="H1792" s="201">
        <f t="shared" si="73"/>
        <v>0</v>
      </c>
    </row>
    <row r="1793" spans="1:8" ht="18" hidden="1" customHeight="1" outlineLevel="1">
      <c r="A1793" s="4" t="s">
        <v>272</v>
      </c>
      <c r="B1793" s="195"/>
      <c r="C1793" s="196">
        <v>0</v>
      </c>
      <c r="D1793" s="196">
        <v>0</v>
      </c>
      <c r="E1793" s="196">
        <v>0</v>
      </c>
      <c r="F1793" s="197">
        <v>0</v>
      </c>
      <c r="G1793" s="197">
        <v>0</v>
      </c>
      <c r="H1793" s="198">
        <v>0</v>
      </c>
    </row>
    <row r="1794" spans="1:8" ht="18" hidden="1" customHeight="1" outlineLevel="1">
      <c r="A1794" s="4" t="s">
        <v>203</v>
      </c>
      <c r="B1794" s="195"/>
      <c r="C1794" s="196">
        <v>1</v>
      </c>
      <c r="D1794" s="196">
        <v>0</v>
      </c>
      <c r="E1794" s="196">
        <v>0</v>
      </c>
      <c r="F1794" s="197">
        <v>0</v>
      </c>
      <c r="G1794" s="197">
        <v>0</v>
      </c>
      <c r="H1794" s="198">
        <v>0</v>
      </c>
    </row>
    <row r="1795" spans="1:8" ht="18" hidden="1" customHeight="1" outlineLevel="1">
      <c r="A1795" s="4" t="s">
        <v>204</v>
      </c>
      <c r="B1795" s="195"/>
      <c r="C1795" s="196">
        <v>0</v>
      </c>
      <c r="D1795" s="196">
        <v>0</v>
      </c>
      <c r="E1795" s="196">
        <v>0</v>
      </c>
      <c r="F1795" s="197">
        <v>0</v>
      </c>
      <c r="G1795" s="197">
        <v>0</v>
      </c>
      <c r="H1795" s="198">
        <v>0</v>
      </c>
    </row>
    <row r="1796" spans="1:8" ht="18" hidden="1" customHeight="1" outlineLevel="1">
      <c r="A1796" s="4" t="s">
        <v>205</v>
      </c>
      <c r="B1796" s="195"/>
      <c r="C1796" s="196">
        <v>0</v>
      </c>
      <c r="D1796" s="196">
        <v>0</v>
      </c>
      <c r="E1796" s="196">
        <v>0</v>
      </c>
      <c r="F1796" s="197">
        <v>0</v>
      </c>
      <c r="G1796" s="197">
        <v>0</v>
      </c>
      <c r="H1796" s="198">
        <v>0</v>
      </c>
    </row>
    <row r="1797" spans="1:8" ht="18" hidden="1" customHeight="1" outlineLevel="1">
      <c r="A1797" s="4" t="s">
        <v>206</v>
      </c>
      <c r="B1797" s="195"/>
      <c r="C1797" s="196">
        <v>0</v>
      </c>
      <c r="D1797" s="196">
        <v>0</v>
      </c>
      <c r="E1797" s="196">
        <v>0</v>
      </c>
      <c r="F1797" s="197">
        <v>0</v>
      </c>
      <c r="G1797" s="197">
        <v>0</v>
      </c>
      <c r="H1797" s="198">
        <v>0</v>
      </c>
    </row>
    <row r="1798" spans="1:8" ht="18" hidden="1" customHeight="1" outlineLevel="1">
      <c r="A1798" s="4" t="s">
        <v>207</v>
      </c>
      <c r="B1798" s="195"/>
      <c r="C1798" s="196">
        <v>0</v>
      </c>
      <c r="D1798" s="196">
        <v>0</v>
      </c>
      <c r="E1798" s="196">
        <v>0</v>
      </c>
      <c r="F1798" s="197">
        <v>0</v>
      </c>
      <c r="G1798" s="197">
        <v>0</v>
      </c>
      <c r="H1798" s="198">
        <v>0</v>
      </c>
    </row>
    <row r="1799" spans="1:8" ht="18" hidden="1" customHeight="1" outlineLevel="1">
      <c r="A1799" s="4" t="s">
        <v>208</v>
      </c>
      <c r="B1799" s="195"/>
      <c r="C1799" s="196">
        <v>2</v>
      </c>
      <c r="D1799" s="196">
        <v>1</v>
      </c>
      <c r="E1799" s="196">
        <v>0</v>
      </c>
      <c r="F1799" s="197">
        <v>0</v>
      </c>
      <c r="G1799" s="197">
        <v>216.5</v>
      </c>
      <c r="H1799" s="198">
        <v>0</v>
      </c>
    </row>
    <row r="1800" spans="1:8" ht="18" hidden="1" customHeight="1" outlineLevel="1">
      <c r="A1800" s="4" t="s">
        <v>209</v>
      </c>
      <c r="B1800" s="195"/>
      <c r="C1800" s="196">
        <v>0</v>
      </c>
      <c r="D1800" s="196">
        <v>0</v>
      </c>
      <c r="E1800" s="196">
        <v>0</v>
      </c>
      <c r="F1800" s="197">
        <v>0</v>
      </c>
      <c r="G1800" s="197">
        <v>0</v>
      </c>
      <c r="H1800" s="198">
        <v>0</v>
      </c>
    </row>
    <row r="1801" spans="1:8" ht="18" hidden="1" customHeight="1" outlineLevel="1">
      <c r="A1801" s="4" t="s">
        <v>211</v>
      </c>
      <c r="B1801" s="195"/>
      <c r="C1801" s="196">
        <v>3</v>
      </c>
      <c r="D1801" s="196">
        <v>5</v>
      </c>
      <c r="E1801" s="196">
        <v>0</v>
      </c>
      <c r="F1801" s="197">
        <v>-4500</v>
      </c>
      <c r="G1801" s="197">
        <v>22537</v>
      </c>
      <c r="H1801" s="198">
        <v>0</v>
      </c>
    </row>
    <row r="1802" spans="1:8" ht="18" hidden="1" customHeight="1" outlineLevel="1">
      <c r="A1802" s="4" t="s">
        <v>212</v>
      </c>
      <c r="B1802" s="195"/>
      <c r="C1802" s="196">
        <v>4</v>
      </c>
      <c r="D1802" s="196">
        <v>3</v>
      </c>
      <c r="E1802" s="196">
        <v>0</v>
      </c>
      <c r="F1802" s="197">
        <v>27286</v>
      </c>
      <c r="G1802" s="197">
        <v>1944</v>
      </c>
      <c r="H1802" s="198">
        <v>0</v>
      </c>
    </row>
    <row r="1803" spans="1:8" ht="18" hidden="1" customHeight="1" outlineLevel="1">
      <c r="A1803" s="4" t="s">
        <v>213</v>
      </c>
      <c r="B1803" s="195"/>
      <c r="C1803" s="196">
        <v>3</v>
      </c>
      <c r="D1803" s="196">
        <v>0</v>
      </c>
      <c r="E1803" s="196">
        <v>0</v>
      </c>
      <c r="F1803" s="197">
        <v>-412000</v>
      </c>
      <c r="G1803" s="197">
        <v>98095</v>
      </c>
      <c r="H1803" s="198">
        <v>0</v>
      </c>
    </row>
    <row r="1804" spans="1:8" ht="18" hidden="1" customHeight="1" outlineLevel="1">
      <c r="A1804" s="4" t="s">
        <v>214</v>
      </c>
      <c r="B1804" s="195"/>
      <c r="C1804" s="196">
        <v>1</v>
      </c>
      <c r="D1804" s="196">
        <v>0</v>
      </c>
      <c r="E1804" s="196">
        <v>0</v>
      </c>
      <c r="F1804" s="197">
        <v>0</v>
      </c>
      <c r="G1804" s="197">
        <v>0</v>
      </c>
      <c r="H1804" s="198">
        <v>0</v>
      </c>
    </row>
    <row r="1805" spans="1:8" ht="18" hidden="1" customHeight="1" outlineLevel="1">
      <c r="A1805" s="4" t="s">
        <v>215</v>
      </c>
      <c r="B1805" s="195"/>
      <c r="C1805" s="196">
        <v>0</v>
      </c>
      <c r="D1805" s="196">
        <v>0</v>
      </c>
      <c r="E1805" s="196">
        <v>0</v>
      </c>
      <c r="F1805" s="197">
        <v>0</v>
      </c>
      <c r="G1805" s="197">
        <v>0</v>
      </c>
      <c r="H1805" s="198">
        <v>0</v>
      </c>
    </row>
    <row r="1806" spans="1:8" ht="18" hidden="1" customHeight="1" outlineLevel="1">
      <c r="A1806" s="4" t="s">
        <v>216</v>
      </c>
      <c r="B1806" s="195"/>
      <c r="C1806" s="196">
        <v>0</v>
      </c>
      <c r="D1806" s="196">
        <v>0</v>
      </c>
      <c r="E1806" s="196">
        <v>0</v>
      </c>
      <c r="F1806" s="197">
        <v>0</v>
      </c>
      <c r="G1806" s="197">
        <v>0</v>
      </c>
      <c r="H1806" s="198">
        <v>0</v>
      </c>
    </row>
    <row r="1807" spans="1:8" ht="18" hidden="1" customHeight="1" outlineLevel="1">
      <c r="A1807" s="4" t="s">
        <v>217</v>
      </c>
      <c r="B1807" s="195"/>
      <c r="C1807" s="196">
        <v>0</v>
      </c>
      <c r="D1807" s="196">
        <v>0</v>
      </c>
      <c r="E1807" s="196">
        <v>0</v>
      </c>
      <c r="F1807" s="197">
        <v>0</v>
      </c>
      <c r="G1807" s="197">
        <v>0</v>
      </c>
      <c r="H1807" s="198">
        <v>0</v>
      </c>
    </row>
    <row r="1808" spans="1:8" ht="18" hidden="1" customHeight="1" outlineLevel="1">
      <c r="A1808" s="4" t="s">
        <v>218</v>
      </c>
      <c r="B1808" s="195"/>
      <c r="C1808" s="196">
        <v>1</v>
      </c>
      <c r="D1808" s="196">
        <v>3</v>
      </c>
      <c r="E1808" s="196">
        <v>0</v>
      </c>
      <c r="F1808" s="197">
        <v>11039</v>
      </c>
      <c r="G1808" s="197">
        <v>13977</v>
      </c>
      <c r="H1808" s="198">
        <v>-1920</v>
      </c>
    </row>
    <row r="1809" spans="1:8" ht="18" hidden="1" customHeight="1" outlineLevel="1">
      <c r="A1809" s="4" t="s">
        <v>219</v>
      </c>
      <c r="B1809" s="195"/>
      <c r="C1809" s="196">
        <v>69</v>
      </c>
      <c r="D1809" s="196">
        <v>0</v>
      </c>
      <c r="E1809" s="196">
        <v>1</v>
      </c>
      <c r="F1809" s="197">
        <v>0</v>
      </c>
      <c r="G1809" s="197">
        <v>1235</v>
      </c>
      <c r="H1809" s="198">
        <v>0</v>
      </c>
    </row>
    <row r="1810" spans="1:8" ht="18" hidden="1" customHeight="1" outlineLevel="1">
      <c r="A1810" s="4" t="s">
        <v>220</v>
      </c>
      <c r="B1810" s="195"/>
      <c r="C1810" s="196">
        <v>0</v>
      </c>
      <c r="D1810" s="196">
        <v>0</v>
      </c>
      <c r="E1810" s="196">
        <v>0</v>
      </c>
      <c r="F1810" s="197">
        <v>0</v>
      </c>
      <c r="G1810" s="197">
        <v>0</v>
      </c>
      <c r="H1810" s="198">
        <v>0</v>
      </c>
    </row>
    <row r="1811" spans="1:8" ht="18" hidden="1" customHeight="1" outlineLevel="1">
      <c r="A1811" s="4" t="s">
        <v>349</v>
      </c>
      <c r="B1811" s="195"/>
      <c r="C1811" s="196">
        <v>0</v>
      </c>
      <c r="D1811" s="196">
        <v>0</v>
      </c>
      <c r="E1811" s="196">
        <v>0</v>
      </c>
      <c r="F1811" s="197">
        <v>0</v>
      </c>
      <c r="G1811" s="197">
        <v>0</v>
      </c>
      <c r="H1811" s="198">
        <v>0</v>
      </c>
    </row>
    <row r="1812" spans="1:8" ht="18" hidden="1" customHeight="1" outlineLevel="1">
      <c r="A1812" s="4" t="s">
        <v>222</v>
      </c>
      <c r="B1812" s="195"/>
      <c r="C1812" s="196">
        <v>0</v>
      </c>
      <c r="D1812" s="196">
        <v>0</v>
      </c>
      <c r="E1812" s="196">
        <v>0</v>
      </c>
      <c r="F1812" s="197">
        <v>940</v>
      </c>
      <c r="G1812" s="197">
        <v>940</v>
      </c>
      <c r="H1812" s="198">
        <v>0</v>
      </c>
    </row>
    <row r="1813" spans="1:8" ht="18" hidden="1" customHeight="1" outlineLevel="1">
      <c r="A1813" s="4" t="s">
        <v>223</v>
      </c>
      <c r="B1813" s="195"/>
      <c r="C1813" s="196">
        <v>156</v>
      </c>
      <c r="D1813" s="196">
        <v>54</v>
      </c>
      <c r="E1813" s="196">
        <v>104</v>
      </c>
      <c r="F1813" s="197">
        <v>152899</v>
      </c>
      <c r="G1813" s="197">
        <v>44964</v>
      </c>
      <c r="H1813" s="198">
        <v>77807</v>
      </c>
    </row>
    <row r="1814" spans="1:8" ht="18" hidden="1" customHeight="1" outlineLevel="1">
      <c r="A1814" s="4" t="s">
        <v>224</v>
      </c>
      <c r="B1814" s="195"/>
      <c r="C1814" s="196">
        <v>23</v>
      </c>
      <c r="D1814" s="196">
        <v>2</v>
      </c>
      <c r="E1814" s="196">
        <v>0</v>
      </c>
      <c r="F1814" s="197">
        <v>27920.530000000002</v>
      </c>
      <c r="G1814" s="197">
        <v>3685.2999999999993</v>
      </c>
      <c r="H1814" s="198">
        <v>1236.9099999999999</v>
      </c>
    </row>
    <row r="1815" spans="1:8" ht="18" hidden="1" customHeight="1" outlineLevel="1">
      <c r="A1815" s="4" t="s">
        <v>225</v>
      </c>
      <c r="B1815" s="195"/>
      <c r="C1815" s="196">
        <v>0</v>
      </c>
      <c r="D1815" s="196">
        <v>0</v>
      </c>
      <c r="E1815" s="196">
        <v>0</v>
      </c>
      <c r="F1815" s="197">
        <v>0</v>
      </c>
      <c r="G1815" s="197">
        <v>0</v>
      </c>
      <c r="H1815" s="198">
        <v>0</v>
      </c>
    </row>
    <row r="1816" spans="1:8" ht="18" customHeight="1" collapsed="1">
      <c r="A1816" s="4"/>
      <c r="B1816" s="195" t="s">
        <v>428</v>
      </c>
      <c r="C1816" s="199">
        <f t="shared" ref="C1816:H1816" si="74">SUM(C1793:C1815)</f>
        <v>263</v>
      </c>
      <c r="D1816" s="199">
        <f t="shared" si="74"/>
        <v>68</v>
      </c>
      <c r="E1816" s="199">
        <f t="shared" si="74"/>
        <v>105</v>
      </c>
      <c r="F1816" s="200">
        <f t="shared" si="74"/>
        <v>-196415.47</v>
      </c>
      <c r="G1816" s="200">
        <f t="shared" si="74"/>
        <v>187593.8</v>
      </c>
      <c r="H1816" s="201">
        <f t="shared" si="74"/>
        <v>77123.91</v>
      </c>
    </row>
    <row r="1817" spans="1:8" ht="18" hidden="1" customHeight="1" outlineLevel="1">
      <c r="A1817" s="4" t="s">
        <v>272</v>
      </c>
      <c r="B1817" s="195"/>
      <c r="C1817" s="196">
        <v>0</v>
      </c>
      <c r="D1817" s="196">
        <v>0</v>
      </c>
      <c r="E1817" s="196">
        <v>0</v>
      </c>
      <c r="F1817" s="197">
        <v>0</v>
      </c>
      <c r="G1817" s="197">
        <v>0</v>
      </c>
      <c r="H1817" s="198">
        <v>0</v>
      </c>
    </row>
    <row r="1818" spans="1:8" ht="18" hidden="1" customHeight="1" outlineLevel="1">
      <c r="A1818" s="4" t="s">
        <v>203</v>
      </c>
      <c r="B1818" s="195"/>
      <c r="C1818" s="196">
        <v>6</v>
      </c>
      <c r="D1818" s="196">
        <v>7</v>
      </c>
      <c r="E1818" s="196">
        <v>0</v>
      </c>
      <c r="F1818" s="197">
        <v>116359.93</v>
      </c>
      <c r="G1818" s="197">
        <v>60659</v>
      </c>
      <c r="H1818" s="198">
        <v>0</v>
      </c>
    </row>
    <row r="1819" spans="1:8" ht="18" hidden="1" customHeight="1" outlineLevel="1">
      <c r="A1819" s="4" t="s">
        <v>204</v>
      </c>
      <c r="B1819" s="195"/>
      <c r="C1819" s="196">
        <v>2</v>
      </c>
      <c r="D1819" s="196">
        <v>2</v>
      </c>
      <c r="E1819" s="196">
        <v>0</v>
      </c>
      <c r="F1819" s="197">
        <v>4519.76</v>
      </c>
      <c r="G1819" s="197">
        <v>-3848.56</v>
      </c>
      <c r="H1819" s="198">
        <v>0</v>
      </c>
    </row>
    <row r="1820" spans="1:8" ht="18" hidden="1" customHeight="1" outlineLevel="1">
      <c r="A1820" s="4" t="s">
        <v>205</v>
      </c>
      <c r="B1820" s="195"/>
      <c r="C1820" s="196">
        <v>0</v>
      </c>
      <c r="D1820" s="196">
        <v>0</v>
      </c>
      <c r="E1820" s="196">
        <v>0</v>
      </c>
      <c r="F1820" s="197">
        <v>0</v>
      </c>
      <c r="G1820" s="197">
        <v>0</v>
      </c>
      <c r="H1820" s="198">
        <v>0</v>
      </c>
    </row>
    <row r="1821" spans="1:8" ht="18" hidden="1" customHeight="1" outlineLevel="1">
      <c r="A1821" s="4" t="s">
        <v>206</v>
      </c>
      <c r="B1821" s="195"/>
      <c r="C1821" s="196">
        <v>0</v>
      </c>
      <c r="D1821" s="196">
        <v>0</v>
      </c>
      <c r="E1821" s="196">
        <v>0</v>
      </c>
      <c r="F1821" s="197">
        <v>0</v>
      </c>
      <c r="G1821" s="197">
        <v>0</v>
      </c>
      <c r="H1821" s="198">
        <v>0</v>
      </c>
    </row>
    <row r="1822" spans="1:8" ht="18" hidden="1" customHeight="1" outlineLevel="1">
      <c r="A1822" s="4" t="s">
        <v>207</v>
      </c>
      <c r="B1822" s="195"/>
      <c r="C1822" s="196">
        <v>0</v>
      </c>
      <c r="D1822" s="196">
        <v>0</v>
      </c>
      <c r="E1822" s="196">
        <v>0</v>
      </c>
      <c r="F1822" s="197">
        <v>0</v>
      </c>
      <c r="G1822" s="197">
        <v>0</v>
      </c>
      <c r="H1822" s="198">
        <v>0</v>
      </c>
    </row>
    <row r="1823" spans="1:8" ht="18" hidden="1" customHeight="1" outlineLevel="1">
      <c r="A1823" s="4" t="s">
        <v>208</v>
      </c>
      <c r="B1823" s="195"/>
      <c r="C1823" s="196">
        <v>5</v>
      </c>
      <c r="D1823" s="196">
        <v>5</v>
      </c>
      <c r="E1823" s="196">
        <v>0</v>
      </c>
      <c r="F1823" s="197">
        <v>-5000</v>
      </c>
      <c r="G1823" s="197">
        <v>-9340.75</v>
      </c>
      <c r="H1823" s="198">
        <v>0</v>
      </c>
    </row>
    <row r="1824" spans="1:8" ht="18" hidden="1" customHeight="1" outlineLevel="1">
      <c r="A1824" s="4" t="s">
        <v>209</v>
      </c>
      <c r="B1824" s="195"/>
      <c r="C1824" s="196">
        <v>1</v>
      </c>
      <c r="D1824" s="196">
        <v>1</v>
      </c>
      <c r="E1824" s="196">
        <v>0</v>
      </c>
      <c r="F1824" s="197">
        <v>-2746</v>
      </c>
      <c r="G1824" s="197">
        <v>0</v>
      </c>
      <c r="H1824" s="198">
        <v>0</v>
      </c>
    </row>
    <row r="1825" spans="1:8" ht="18" hidden="1" customHeight="1" outlineLevel="1">
      <c r="A1825" s="4" t="s">
        <v>211</v>
      </c>
      <c r="B1825" s="195"/>
      <c r="C1825" s="196">
        <v>10</v>
      </c>
      <c r="D1825" s="196">
        <v>15</v>
      </c>
      <c r="E1825" s="196">
        <v>0</v>
      </c>
      <c r="F1825" s="197">
        <v>-20505</v>
      </c>
      <c r="G1825" s="197">
        <v>40946</v>
      </c>
      <c r="H1825" s="198">
        <v>0</v>
      </c>
    </row>
    <row r="1826" spans="1:8" ht="18" hidden="1" customHeight="1" outlineLevel="1">
      <c r="A1826" s="4" t="s">
        <v>212</v>
      </c>
      <c r="B1826" s="195"/>
      <c r="C1826" s="196">
        <v>25</v>
      </c>
      <c r="D1826" s="196">
        <v>17</v>
      </c>
      <c r="E1826" s="196">
        <v>0</v>
      </c>
      <c r="F1826" s="197">
        <v>1233904</v>
      </c>
      <c r="G1826" s="197">
        <v>1395</v>
      </c>
      <c r="H1826" s="198">
        <v>0</v>
      </c>
    </row>
    <row r="1827" spans="1:8" ht="18" hidden="1" customHeight="1" outlineLevel="1">
      <c r="A1827" s="4" t="s">
        <v>213</v>
      </c>
      <c r="B1827" s="195"/>
      <c r="C1827" s="196">
        <v>31</v>
      </c>
      <c r="D1827" s="196">
        <v>23</v>
      </c>
      <c r="E1827" s="196">
        <v>0</v>
      </c>
      <c r="F1827" s="197">
        <v>207695</v>
      </c>
      <c r="G1827" s="197">
        <v>58453</v>
      </c>
      <c r="H1827" s="198">
        <v>0</v>
      </c>
    </row>
    <row r="1828" spans="1:8" ht="18" hidden="1" customHeight="1" outlineLevel="1">
      <c r="A1828" s="4" t="s">
        <v>214</v>
      </c>
      <c r="B1828" s="195"/>
      <c r="C1828" s="196">
        <v>1</v>
      </c>
      <c r="D1828" s="196">
        <v>1</v>
      </c>
      <c r="E1828" s="196">
        <v>0</v>
      </c>
      <c r="F1828" s="197">
        <v>25663</v>
      </c>
      <c r="G1828" s="197">
        <v>0</v>
      </c>
      <c r="H1828" s="198">
        <v>0</v>
      </c>
    </row>
    <row r="1829" spans="1:8" ht="18" hidden="1" customHeight="1" outlineLevel="1">
      <c r="A1829" s="4" t="s">
        <v>215</v>
      </c>
      <c r="B1829" s="195"/>
      <c r="C1829" s="196">
        <v>0</v>
      </c>
      <c r="D1829" s="196">
        <v>0</v>
      </c>
      <c r="E1829" s="196">
        <v>0</v>
      </c>
      <c r="F1829" s="197">
        <v>0</v>
      </c>
      <c r="G1829" s="197">
        <v>0</v>
      </c>
      <c r="H1829" s="198">
        <v>0</v>
      </c>
    </row>
    <row r="1830" spans="1:8" ht="18" hidden="1" customHeight="1" outlineLevel="1">
      <c r="A1830" s="4" t="s">
        <v>216</v>
      </c>
      <c r="B1830" s="195"/>
      <c r="C1830" s="196">
        <v>0</v>
      </c>
      <c r="D1830" s="196">
        <v>0</v>
      </c>
      <c r="E1830" s="196">
        <v>0</v>
      </c>
      <c r="F1830" s="197">
        <v>0</v>
      </c>
      <c r="G1830" s="197">
        <v>0</v>
      </c>
      <c r="H1830" s="198">
        <v>0</v>
      </c>
    </row>
    <row r="1831" spans="1:8" ht="18" hidden="1" customHeight="1" outlineLevel="1">
      <c r="A1831" s="4" t="s">
        <v>217</v>
      </c>
      <c r="B1831" s="195"/>
      <c r="C1831" s="196">
        <v>0</v>
      </c>
      <c r="D1831" s="196">
        <v>0</v>
      </c>
      <c r="E1831" s="196">
        <v>0</v>
      </c>
      <c r="F1831" s="197">
        <v>0</v>
      </c>
      <c r="G1831" s="197">
        <v>0</v>
      </c>
      <c r="H1831" s="198">
        <v>0</v>
      </c>
    </row>
    <row r="1832" spans="1:8" ht="18" hidden="1" customHeight="1" outlineLevel="1">
      <c r="A1832" s="4" t="s">
        <v>218</v>
      </c>
      <c r="B1832" s="195"/>
      <c r="C1832" s="196">
        <v>2</v>
      </c>
      <c r="D1832" s="196">
        <v>4</v>
      </c>
      <c r="E1832" s="196">
        <v>0</v>
      </c>
      <c r="F1832" s="197">
        <v>104800</v>
      </c>
      <c r="G1832" s="197">
        <v>22225</v>
      </c>
      <c r="H1832" s="198">
        <v>-53136</v>
      </c>
    </row>
    <row r="1833" spans="1:8" ht="18" hidden="1" customHeight="1" outlineLevel="1">
      <c r="A1833" s="4" t="s">
        <v>219</v>
      </c>
      <c r="B1833" s="195"/>
      <c r="C1833" s="196">
        <v>0</v>
      </c>
      <c r="D1833" s="196">
        <v>0</v>
      </c>
      <c r="E1833" s="196">
        <v>0</v>
      </c>
      <c r="F1833" s="197">
        <v>0</v>
      </c>
      <c r="G1833" s="197">
        <v>0</v>
      </c>
      <c r="H1833" s="198">
        <v>0</v>
      </c>
    </row>
    <row r="1834" spans="1:8" ht="18" hidden="1" customHeight="1" outlineLevel="1">
      <c r="A1834" s="4" t="s">
        <v>220</v>
      </c>
      <c r="B1834" s="195"/>
      <c r="C1834" s="196">
        <v>0</v>
      </c>
      <c r="D1834" s="196">
        <v>0</v>
      </c>
      <c r="E1834" s="196">
        <v>0</v>
      </c>
      <c r="F1834" s="197">
        <v>0</v>
      </c>
      <c r="G1834" s="197">
        <v>0</v>
      </c>
      <c r="H1834" s="198">
        <v>0</v>
      </c>
    </row>
    <row r="1835" spans="1:8" ht="18" hidden="1" customHeight="1" outlineLevel="1">
      <c r="A1835" s="4" t="s">
        <v>349</v>
      </c>
      <c r="B1835" s="195"/>
      <c r="C1835" s="196">
        <v>0</v>
      </c>
      <c r="D1835" s="196">
        <v>0</v>
      </c>
      <c r="E1835" s="196">
        <v>0</v>
      </c>
      <c r="F1835" s="197">
        <v>0</v>
      </c>
      <c r="G1835" s="197">
        <v>0</v>
      </c>
      <c r="H1835" s="198">
        <v>0</v>
      </c>
    </row>
    <row r="1836" spans="1:8" ht="18" hidden="1" customHeight="1" outlineLevel="1">
      <c r="A1836" s="4" t="s">
        <v>222</v>
      </c>
      <c r="B1836" s="195"/>
      <c r="C1836" s="196">
        <v>0</v>
      </c>
      <c r="D1836" s="196">
        <v>0</v>
      </c>
      <c r="E1836" s="196">
        <v>1</v>
      </c>
      <c r="F1836" s="197">
        <v>-145178</v>
      </c>
      <c r="G1836" s="197">
        <v>-50864</v>
      </c>
      <c r="H1836" s="198">
        <v>-88355</v>
      </c>
    </row>
    <row r="1837" spans="1:8" ht="18" hidden="1" customHeight="1" outlineLevel="1">
      <c r="A1837" s="4" t="s">
        <v>223</v>
      </c>
      <c r="B1837" s="195"/>
      <c r="C1837" s="196">
        <v>0</v>
      </c>
      <c r="D1837" s="196">
        <v>0</v>
      </c>
      <c r="E1837" s="196">
        <v>0</v>
      </c>
      <c r="F1837" s="197">
        <v>0</v>
      </c>
      <c r="G1837" s="197">
        <v>0</v>
      </c>
      <c r="H1837" s="198">
        <v>0</v>
      </c>
    </row>
    <row r="1838" spans="1:8" ht="18" hidden="1" customHeight="1" outlineLevel="1">
      <c r="A1838" s="4" t="s">
        <v>224</v>
      </c>
      <c r="B1838" s="195"/>
      <c r="C1838" s="196">
        <v>0</v>
      </c>
      <c r="D1838" s="196">
        <v>0</v>
      </c>
      <c r="E1838" s="196">
        <v>0</v>
      </c>
      <c r="F1838" s="197">
        <v>0</v>
      </c>
      <c r="G1838" s="197">
        <v>0</v>
      </c>
      <c r="H1838" s="198">
        <v>0</v>
      </c>
    </row>
    <row r="1839" spans="1:8" ht="18" hidden="1" customHeight="1" outlineLevel="1">
      <c r="A1839" s="4" t="s">
        <v>225</v>
      </c>
      <c r="B1839" s="195"/>
      <c r="C1839" s="196">
        <v>7</v>
      </c>
      <c r="D1839" s="196">
        <v>3</v>
      </c>
      <c r="E1839" s="196">
        <v>4</v>
      </c>
      <c r="F1839" s="197">
        <v>8</v>
      </c>
      <c r="G1839" s="197">
        <v>1532</v>
      </c>
      <c r="H1839" s="198">
        <v>0</v>
      </c>
    </row>
    <row r="1840" spans="1:8" ht="18" customHeight="1" collapsed="1">
      <c r="A1840" s="4"/>
      <c r="B1840" s="195" t="s">
        <v>429</v>
      </c>
      <c r="C1840" s="199">
        <f t="shared" ref="C1840:H1840" si="75">SUM(C1817:C1839)</f>
        <v>90</v>
      </c>
      <c r="D1840" s="199">
        <f t="shared" si="75"/>
        <v>78</v>
      </c>
      <c r="E1840" s="199">
        <f t="shared" si="75"/>
        <v>5</v>
      </c>
      <c r="F1840" s="200">
        <f t="shared" si="75"/>
        <v>1519520.69</v>
      </c>
      <c r="G1840" s="200">
        <f t="shared" si="75"/>
        <v>121156.69</v>
      </c>
      <c r="H1840" s="201">
        <f t="shared" si="75"/>
        <v>-141491</v>
      </c>
    </row>
    <row r="1841" spans="1:8" ht="18" hidden="1" customHeight="1" outlineLevel="1">
      <c r="A1841" s="4" t="s">
        <v>272</v>
      </c>
      <c r="B1841" s="195"/>
      <c r="C1841" s="196">
        <v>0</v>
      </c>
      <c r="D1841" s="196">
        <v>0</v>
      </c>
      <c r="E1841" s="196">
        <v>0</v>
      </c>
      <c r="F1841" s="197">
        <v>0</v>
      </c>
      <c r="G1841" s="197">
        <v>0</v>
      </c>
      <c r="H1841" s="198">
        <v>0</v>
      </c>
    </row>
    <row r="1842" spans="1:8" ht="18" hidden="1" customHeight="1" outlineLevel="1">
      <c r="A1842" s="4" t="s">
        <v>203</v>
      </c>
      <c r="B1842" s="195"/>
      <c r="C1842" s="196">
        <v>0</v>
      </c>
      <c r="D1842" s="196">
        <v>0</v>
      </c>
      <c r="E1842" s="196">
        <v>0</v>
      </c>
      <c r="F1842" s="197">
        <v>0</v>
      </c>
      <c r="G1842" s="197">
        <v>0</v>
      </c>
      <c r="H1842" s="198">
        <v>0</v>
      </c>
    </row>
    <row r="1843" spans="1:8" ht="18" hidden="1" customHeight="1" outlineLevel="1">
      <c r="A1843" s="4" t="s">
        <v>204</v>
      </c>
      <c r="B1843" s="195"/>
      <c r="C1843" s="196">
        <v>0</v>
      </c>
      <c r="D1843" s="196">
        <v>0</v>
      </c>
      <c r="E1843" s="196">
        <v>0</v>
      </c>
      <c r="F1843" s="197">
        <v>0</v>
      </c>
      <c r="G1843" s="197">
        <v>0</v>
      </c>
      <c r="H1843" s="198">
        <v>0</v>
      </c>
    </row>
    <row r="1844" spans="1:8" ht="18" hidden="1" customHeight="1" outlineLevel="1">
      <c r="A1844" s="4" t="s">
        <v>205</v>
      </c>
      <c r="B1844" s="195"/>
      <c r="C1844" s="196">
        <v>0</v>
      </c>
      <c r="D1844" s="196">
        <v>0</v>
      </c>
      <c r="E1844" s="196">
        <v>0</v>
      </c>
      <c r="F1844" s="197">
        <v>0</v>
      </c>
      <c r="G1844" s="197">
        <v>0</v>
      </c>
      <c r="H1844" s="198">
        <v>0</v>
      </c>
    </row>
    <row r="1845" spans="1:8" ht="18" hidden="1" customHeight="1" outlineLevel="1">
      <c r="A1845" s="4" t="s">
        <v>206</v>
      </c>
      <c r="B1845" s="195"/>
      <c r="C1845" s="196">
        <v>0</v>
      </c>
      <c r="D1845" s="196">
        <v>0</v>
      </c>
      <c r="E1845" s="196">
        <v>0</v>
      </c>
      <c r="F1845" s="197">
        <v>0</v>
      </c>
      <c r="G1845" s="197">
        <v>0</v>
      </c>
      <c r="H1845" s="198">
        <v>0</v>
      </c>
    </row>
    <row r="1846" spans="1:8" ht="18" hidden="1" customHeight="1" outlineLevel="1">
      <c r="A1846" s="4" t="s">
        <v>207</v>
      </c>
      <c r="B1846" s="195"/>
      <c r="C1846" s="196">
        <v>0</v>
      </c>
      <c r="D1846" s="196">
        <v>0</v>
      </c>
      <c r="E1846" s="196">
        <v>0</v>
      </c>
      <c r="F1846" s="197">
        <v>0</v>
      </c>
      <c r="G1846" s="197">
        <v>0</v>
      </c>
      <c r="H1846" s="198">
        <v>0</v>
      </c>
    </row>
    <row r="1847" spans="1:8" ht="18" hidden="1" customHeight="1" outlineLevel="1">
      <c r="A1847" s="4" t="s">
        <v>208</v>
      </c>
      <c r="B1847" s="195"/>
      <c r="C1847" s="196">
        <v>0</v>
      </c>
      <c r="D1847" s="196">
        <v>0</v>
      </c>
      <c r="E1847" s="196">
        <v>0</v>
      </c>
      <c r="F1847" s="197">
        <v>0</v>
      </c>
      <c r="G1847" s="197">
        <v>0</v>
      </c>
      <c r="H1847" s="198">
        <v>0</v>
      </c>
    </row>
    <row r="1848" spans="1:8" ht="18" hidden="1" customHeight="1" outlineLevel="1">
      <c r="A1848" s="4" t="s">
        <v>209</v>
      </c>
      <c r="B1848" s="195"/>
      <c r="C1848" s="196">
        <v>0</v>
      </c>
      <c r="D1848" s="196">
        <v>0</v>
      </c>
      <c r="E1848" s="196">
        <v>0</v>
      </c>
      <c r="F1848" s="197">
        <v>0</v>
      </c>
      <c r="G1848" s="197">
        <v>0</v>
      </c>
      <c r="H1848" s="198">
        <v>0</v>
      </c>
    </row>
    <row r="1849" spans="1:8" ht="18" hidden="1" customHeight="1" outlineLevel="1">
      <c r="A1849" s="4" t="s">
        <v>211</v>
      </c>
      <c r="B1849" s="195"/>
      <c r="C1849" s="196">
        <v>0</v>
      </c>
      <c r="D1849" s="196">
        <v>3</v>
      </c>
      <c r="E1849" s="196">
        <v>0</v>
      </c>
      <c r="F1849" s="197">
        <v>-504</v>
      </c>
      <c r="G1849" s="197">
        <v>-12056</v>
      </c>
      <c r="H1849" s="198">
        <v>0</v>
      </c>
    </row>
    <row r="1850" spans="1:8" ht="18" hidden="1" customHeight="1" outlineLevel="1">
      <c r="A1850" s="4" t="s">
        <v>212</v>
      </c>
      <c r="B1850" s="195"/>
      <c r="C1850" s="196">
        <v>0</v>
      </c>
      <c r="D1850" s="196">
        <v>0</v>
      </c>
      <c r="E1850" s="196">
        <v>0</v>
      </c>
      <c r="F1850" s="197">
        <v>0</v>
      </c>
      <c r="G1850" s="197">
        <v>0</v>
      </c>
      <c r="H1850" s="198">
        <v>0</v>
      </c>
    </row>
    <row r="1851" spans="1:8" ht="18" hidden="1" customHeight="1" outlineLevel="1">
      <c r="A1851" s="4" t="s">
        <v>213</v>
      </c>
      <c r="B1851" s="195"/>
      <c r="C1851" s="196">
        <v>0</v>
      </c>
      <c r="D1851" s="196">
        <v>0</v>
      </c>
      <c r="E1851" s="196">
        <v>0</v>
      </c>
      <c r="F1851" s="197">
        <v>0</v>
      </c>
      <c r="G1851" s="197">
        <v>0</v>
      </c>
      <c r="H1851" s="198">
        <v>0</v>
      </c>
    </row>
    <row r="1852" spans="1:8" ht="18" hidden="1" customHeight="1" outlineLevel="1">
      <c r="A1852" s="4" t="s">
        <v>214</v>
      </c>
      <c r="B1852" s="195"/>
      <c r="C1852" s="196">
        <v>0</v>
      </c>
      <c r="D1852" s="196">
        <v>0</v>
      </c>
      <c r="E1852" s="196">
        <v>0</v>
      </c>
      <c r="F1852" s="197">
        <v>0</v>
      </c>
      <c r="G1852" s="197">
        <v>0</v>
      </c>
      <c r="H1852" s="198">
        <v>0</v>
      </c>
    </row>
    <row r="1853" spans="1:8" ht="18" hidden="1" customHeight="1" outlineLevel="1">
      <c r="A1853" s="4" t="s">
        <v>215</v>
      </c>
      <c r="B1853" s="195"/>
      <c r="C1853" s="196">
        <v>0</v>
      </c>
      <c r="D1853" s="196">
        <v>0</v>
      </c>
      <c r="E1853" s="196">
        <v>0</v>
      </c>
      <c r="F1853" s="197">
        <v>0</v>
      </c>
      <c r="G1853" s="197">
        <v>0</v>
      </c>
      <c r="H1853" s="198">
        <v>0</v>
      </c>
    </row>
    <row r="1854" spans="1:8" ht="18" hidden="1" customHeight="1" outlineLevel="1">
      <c r="A1854" s="4" t="s">
        <v>216</v>
      </c>
      <c r="B1854" s="195"/>
      <c r="C1854" s="196">
        <v>0</v>
      </c>
      <c r="D1854" s="196">
        <v>0</v>
      </c>
      <c r="E1854" s="196">
        <v>0</v>
      </c>
      <c r="F1854" s="197">
        <v>0</v>
      </c>
      <c r="G1854" s="197">
        <v>0</v>
      </c>
      <c r="H1854" s="198">
        <v>0</v>
      </c>
    </row>
    <row r="1855" spans="1:8" ht="18" hidden="1" customHeight="1" outlineLevel="1">
      <c r="A1855" s="4" t="s">
        <v>217</v>
      </c>
      <c r="B1855" s="195"/>
      <c r="C1855" s="196">
        <v>0</v>
      </c>
      <c r="D1855" s="196">
        <v>0</v>
      </c>
      <c r="E1855" s="196">
        <v>0</v>
      </c>
      <c r="F1855" s="197">
        <v>0</v>
      </c>
      <c r="G1855" s="197">
        <v>0</v>
      </c>
      <c r="H1855" s="198">
        <v>0</v>
      </c>
    </row>
    <row r="1856" spans="1:8" ht="18" hidden="1" customHeight="1" outlineLevel="1">
      <c r="A1856" s="4" t="s">
        <v>218</v>
      </c>
      <c r="B1856" s="195"/>
      <c r="C1856" s="196">
        <v>0</v>
      </c>
      <c r="D1856" s="196">
        <v>0</v>
      </c>
      <c r="E1856" s="196">
        <v>0</v>
      </c>
      <c r="F1856" s="197">
        <v>0</v>
      </c>
      <c r="G1856" s="197">
        <v>0</v>
      </c>
      <c r="H1856" s="198">
        <v>0</v>
      </c>
    </row>
    <row r="1857" spans="1:8" ht="18" hidden="1" customHeight="1" outlineLevel="1">
      <c r="A1857" s="4" t="s">
        <v>219</v>
      </c>
      <c r="B1857" s="195"/>
      <c r="C1857" s="196">
        <v>0</v>
      </c>
      <c r="D1857" s="196">
        <v>0</v>
      </c>
      <c r="E1857" s="196">
        <v>0</v>
      </c>
      <c r="F1857" s="197">
        <v>0</v>
      </c>
      <c r="G1857" s="197">
        <v>0</v>
      </c>
      <c r="H1857" s="198">
        <v>0</v>
      </c>
    </row>
    <row r="1858" spans="1:8" ht="18" hidden="1" customHeight="1" outlineLevel="1">
      <c r="A1858" s="4" t="s">
        <v>220</v>
      </c>
      <c r="B1858" s="195"/>
      <c r="C1858" s="196">
        <v>0</v>
      </c>
      <c r="D1858" s="196">
        <v>0</v>
      </c>
      <c r="E1858" s="196">
        <v>0</v>
      </c>
      <c r="F1858" s="197">
        <v>0</v>
      </c>
      <c r="G1858" s="197">
        <v>0</v>
      </c>
      <c r="H1858" s="198">
        <v>0</v>
      </c>
    </row>
    <row r="1859" spans="1:8" ht="18" hidden="1" customHeight="1" outlineLevel="1">
      <c r="A1859" s="4" t="s">
        <v>349</v>
      </c>
      <c r="B1859" s="195"/>
      <c r="C1859" s="196">
        <v>0</v>
      </c>
      <c r="D1859" s="196">
        <v>0</v>
      </c>
      <c r="E1859" s="196">
        <v>0</v>
      </c>
      <c r="F1859" s="197">
        <v>0</v>
      </c>
      <c r="G1859" s="197">
        <v>0</v>
      </c>
      <c r="H1859" s="198">
        <v>0</v>
      </c>
    </row>
    <row r="1860" spans="1:8" ht="18" hidden="1" customHeight="1" outlineLevel="1">
      <c r="A1860" s="4" t="s">
        <v>222</v>
      </c>
      <c r="B1860" s="195"/>
      <c r="C1860" s="196">
        <v>1</v>
      </c>
      <c r="D1860" s="196">
        <v>0</v>
      </c>
      <c r="E1860" s="196">
        <v>0</v>
      </c>
      <c r="F1860" s="197">
        <v>25000</v>
      </c>
      <c r="G1860" s="197">
        <v>8200</v>
      </c>
      <c r="H1860" s="198">
        <v>0</v>
      </c>
    </row>
    <row r="1861" spans="1:8" ht="18" hidden="1" customHeight="1" outlineLevel="1">
      <c r="A1861" s="4" t="s">
        <v>223</v>
      </c>
      <c r="B1861" s="195"/>
      <c r="C1861" s="196">
        <v>13</v>
      </c>
      <c r="D1861" s="196">
        <v>0</v>
      </c>
      <c r="E1861" s="196">
        <v>12</v>
      </c>
      <c r="F1861" s="197">
        <v>0</v>
      </c>
      <c r="G1861" s="197">
        <v>0</v>
      </c>
      <c r="H1861" s="198">
        <v>0</v>
      </c>
    </row>
    <row r="1862" spans="1:8" ht="18" hidden="1" customHeight="1" outlineLevel="1">
      <c r="A1862" s="4" t="s">
        <v>224</v>
      </c>
      <c r="B1862" s="195"/>
      <c r="C1862" s="196">
        <v>0</v>
      </c>
      <c r="D1862" s="196">
        <v>0</v>
      </c>
      <c r="E1862" s="196">
        <v>0</v>
      </c>
      <c r="F1862" s="197">
        <v>0</v>
      </c>
      <c r="G1862" s="197">
        <v>0</v>
      </c>
      <c r="H1862" s="198">
        <v>0</v>
      </c>
    </row>
    <row r="1863" spans="1:8" ht="18" hidden="1" customHeight="1" outlineLevel="1">
      <c r="A1863" s="4" t="s">
        <v>225</v>
      </c>
      <c r="B1863" s="195"/>
      <c r="C1863" s="196">
        <v>0</v>
      </c>
      <c r="D1863" s="196">
        <v>0</v>
      </c>
      <c r="E1863" s="196">
        <v>0</v>
      </c>
      <c r="F1863" s="197">
        <v>0</v>
      </c>
      <c r="G1863" s="197">
        <v>0</v>
      </c>
      <c r="H1863" s="198">
        <v>0</v>
      </c>
    </row>
    <row r="1864" spans="1:8" ht="18" customHeight="1" collapsed="1">
      <c r="A1864" s="4"/>
      <c r="B1864" s="195" t="s">
        <v>430</v>
      </c>
      <c r="C1864" s="199">
        <f t="shared" ref="C1864:H1864" si="76">SUM(C1841:C1863)</f>
        <v>14</v>
      </c>
      <c r="D1864" s="199">
        <f t="shared" si="76"/>
        <v>3</v>
      </c>
      <c r="E1864" s="199">
        <f t="shared" si="76"/>
        <v>12</v>
      </c>
      <c r="F1864" s="200">
        <f t="shared" si="76"/>
        <v>24496</v>
      </c>
      <c r="G1864" s="200">
        <f t="shared" si="76"/>
        <v>-3856</v>
      </c>
      <c r="H1864" s="201">
        <f t="shared" si="76"/>
        <v>0</v>
      </c>
    </row>
    <row r="1865" spans="1:8" ht="18" hidden="1" customHeight="1" outlineLevel="1">
      <c r="A1865" s="4" t="s">
        <v>272</v>
      </c>
      <c r="B1865" s="195"/>
      <c r="C1865" s="196">
        <v>0</v>
      </c>
      <c r="D1865" s="196">
        <v>0</v>
      </c>
      <c r="E1865" s="196">
        <v>0</v>
      </c>
      <c r="F1865" s="197">
        <v>0</v>
      </c>
      <c r="G1865" s="197">
        <v>0</v>
      </c>
      <c r="H1865" s="198">
        <v>0</v>
      </c>
    </row>
    <row r="1866" spans="1:8" ht="18" hidden="1" customHeight="1" outlineLevel="1">
      <c r="A1866" s="4" t="s">
        <v>203</v>
      </c>
      <c r="B1866" s="195"/>
      <c r="C1866" s="196">
        <v>8</v>
      </c>
      <c r="D1866" s="196">
        <v>6</v>
      </c>
      <c r="E1866" s="196">
        <v>0</v>
      </c>
      <c r="F1866" s="197">
        <v>14396.11</v>
      </c>
      <c r="G1866" s="197">
        <v>-9140.3100000000013</v>
      </c>
      <c r="H1866" s="198">
        <v>0</v>
      </c>
    </row>
    <row r="1867" spans="1:8" ht="18" hidden="1" customHeight="1" outlineLevel="1">
      <c r="A1867" s="4" t="s">
        <v>204</v>
      </c>
      <c r="B1867" s="195"/>
      <c r="C1867" s="196">
        <v>0</v>
      </c>
      <c r="D1867" s="196">
        <v>0</v>
      </c>
      <c r="E1867" s="196">
        <v>0</v>
      </c>
      <c r="F1867" s="197">
        <v>0</v>
      </c>
      <c r="G1867" s="197">
        <v>0</v>
      </c>
      <c r="H1867" s="198">
        <v>0</v>
      </c>
    </row>
    <row r="1868" spans="1:8" ht="18" hidden="1" customHeight="1" outlineLevel="1">
      <c r="A1868" s="4" t="s">
        <v>205</v>
      </c>
      <c r="B1868" s="195"/>
      <c r="C1868" s="196">
        <v>0</v>
      </c>
      <c r="D1868" s="196">
        <v>0</v>
      </c>
      <c r="E1868" s="196">
        <v>0</v>
      </c>
      <c r="F1868" s="197">
        <v>0</v>
      </c>
      <c r="G1868" s="197">
        <v>0</v>
      </c>
      <c r="H1868" s="198">
        <v>0</v>
      </c>
    </row>
    <row r="1869" spans="1:8" ht="18" hidden="1" customHeight="1" outlineLevel="1">
      <c r="A1869" s="4" t="s">
        <v>206</v>
      </c>
      <c r="B1869" s="195"/>
      <c r="C1869" s="196">
        <v>0</v>
      </c>
      <c r="D1869" s="196">
        <v>0</v>
      </c>
      <c r="E1869" s="196">
        <v>0</v>
      </c>
      <c r="F1869" s="197">
        <v>0</v>
      </c>
      <c r="G1869" s="197">
        <v>0</v>
      </c>
      <c r="H1869" s="198">
        <v>0</v>
      </c>
    </row>
    <row r="1870" spans="1:8" ht="18" hidden="1" customHeight="1" outlineLevel="1">
      <c r="A1870" s="4" t="s">
        <v>207</v>
      </c>
      <c r="B1870" s="195"/>
      <c r="C1870" s="196">
        <v>0</v>
      </c>
      <c r="D1870" s="196">
        <v>0</v>
      </c>
      <c r="E1870" s="196">
        <v>0</v>
      </c>
      <c r="F1870" s="197">
        <v>0</v>
      </c>
      <c r="G1870" s="197">
        <v>0</v>
      </c>
      <c r="H1870" s="198">
        <v>0</v>
      </c>
    </row>
    <row r="1871" spans="1:8" ht="18" hidden="1" customHeight="1" outlineLevel="1">
      <c r="A1871" s="4" t="s">
        <v>208</v>
      </c>
      <c r="B1871" s="195"/>
      <c r="C1871" s="196">
        <v>14</v>
      </c>
      <c r="D1871" s="196">
        <v>8</v>
      </c>
      <c r="E1871" s="196">
        <v>0</v>
      </c>
      <c r="F1871" s="197">
        <v>2724.78</v>
      </c>
      <c r="G1871" s="197">
        <v>-4641</v>
      </c>
      <c r="H1871" s="198">
        <v>0</v>
      </c>
    </row>
    <row r="1872" spans="1:8" ht="18" hidden="1" customHeight="1" outlineLevel="1">
      <c r="A1872" s="4" t="s">
        <v>209</v>
      </c>
      <c r="B1872" s="195"/>
      <c r="C1872" s="196">
        <v>6</v>
      </c>
      <c r="D1872" s="196">
        <v>6</v>
      </c>
      <c r="E1872" s="196">
        <v>0</v>
      </c>
      <c r="F1872" s="197">
        <v>0</v>
      </c>
      <c r="G1872" s="197">
        <v>2954.5</v>
      </c>
      <c r="H1872" s="198">
        <v>0</v>
      </c>
    </row>
    <row r="1873" spans="1:8" ht="18" hidden="1" customHeight="1" outlineLevel="1">
      <c r="A1873" s="4" t="s">
        <v>211</v>
      </c>
      <c r="B1873" s="195"/>
      <c r="C1873" s="196">
        <v>18</v>
      </c>
      <c r="D1873" s="196">
        <v>16</v>
      </c>
      <c r="E1873" s="196">
        <v>0</v>
      </c>
      <c r="F1873" s="197">
        <v>-1500</v>
      </c>
      <c r="G1873" s="197">
        <v>21620</v>
      </c>
      <c r="H1873" s="198">
        <v>0</v>
      </c>
    </row>
    <row r="1874" spans="1:8" ht="18" hidden="1" customHeight="1" outlineLevel="1">
      <c r="A1874" s="4" t="s">
        <v>212</v>
      </c>
      <c r="B1874" s="195"/>
      <c r="C1874" s="196">
        <v>17</v>
      </c>
      <c r="D1874" s="196">
        <v>0</v>
      </c>
      <c r="E1874" s="196">
        <v>2</v>
      </c>
      <c r="F1874" s="197">
        <v>0</v>
      </c>
      <c r="G1874" s="197">
        <v>5000</v>
      </c>
      <c r="H1874" s="198">
        <v>0</v>
      </c>
    </row>
    <row r="1875" spans="1:8" ht="18" hidden="1" customHeight="1" outlineLevel="1">
      <c r="A1875" s="4" t="s">
        <v>213</v>
      </c>
      <c r="B1875" s="195"/>
      <c r="C1875" s="196">
        <v>186</v>
      </c>
      <c r="D1875" s="196">
        <v>5</v>
      </c>
      <c r="E1875" s="196">
        <v>4</v>
      </c>
      <c r="F1875" s="197">
        <v>343427</v>
      </c>
      <c r="G1875" s="197">
        <v>13963</v>
      </c>
      <c r="H1875" s="198">
        <v>0</v>
      </c>
    </row>
    <row r="1876" spans="1:8" ht="18" hidden="1" customHeight="1" outlineLevel="1">
      <c r="A1876" s="4" t="s">
        <v>214</v>
      </c>
      <c r="B1876" s="195"/>
      <c r="C1876" s="196">
        <v>0</v>
      </c>
      <c r="D1876" s="196">
        <v>0</v>
      </c>
      <c r="E1876" s="196">
        <v>0</v>
      </c>
      <c r="F1876" s="197">
        <v>0</v>
      </c>
      <c r="G1876" s="197">
        <v>0</v>
      </c>
      <c r="H1876" s="198">
        <v>0</v>
      </c>
    </row>
    <row r="1877" spans="1:8" ht="18" hidden="1" customHeight="1" outlineLevel="1">
      <c r="A1877" s="4" t="s">
        <v>215</v>
      </c>
      <c r="B1877" s="195"/>
      <c r="C1877" s="196">
        <v>0</v>
      </c>
      <c r="D1877" s="196">
        <v>0</v>
      </c>
      <c r="E1877" s="196">
        <v>0</v>
      </c>
      <c r="F1877" s="197">
        <v>0</v>
      </c>
      <c r="G1877" s="197">
        <v>0</v>
      </c>
      <c r="H1877" s="198">
        <v>0</v>
      </c>
    </row>
    <row r="1878" spans="1:8" ht="18" hidden="1" customHeight="1" outlineLevel="1">
      <c r="A1878" s="4" t="s">
        <v>216</v>
      </c>
      <c r="B1878" s="195"/>
      <c r="C1878" s="196">
        <v>0</v>
      </c>
      <c r="D1878" s="196">
        <v>0</v>
      </c>
      <c r="E1878" s="196">
        <v>0</v>
      </c>
      <c r="F1878" s="197">
        <v>0</v>
      </c>
      <c r="G1878" s="197">
        <v>0</v>
      </c>
      <c r="H1878" s="198">
        <v>0</v>
      </c>
    </row>
    <row r="1879" spans="1:8" ht="18" hidden="1" customHeight="1" outlineLevel="1">
      <c r="A1879" s="4" t="s">
        <v>217</v>
      </c>
      <c r="B1879" s="195"/>
      <c r="C1879" s="196">
        <v>0</v>
      </c>
      <c r="D1879" s="196">
        <v>0</v>
      </c>
      <c r="E1879" s="196">
        <v>0</v>
      </c>
      <c r="F1879" s="197">
        <v>0</v>
      </c>
      <c r="G1879" s="197">
        <v>0</v>
      </c>
      <c r="H1879" s="198">
        <v>0</v>
      </c>
    </row>
    <row r="1880" spans="1:8" ht="18" hidden="1" customHeight="1" outlineLevel="1">
      <c r="A1880" s="4" t="s">
        <v>218</v>
      </c>
      <c r="B1880" s="195"/>
      <c r="C1880" s="196">
        <v>2</v>
      </c>
      <c r="D1880" s="196">
        <v>3</v>
      </c>
      <c r="E1880" s="196">
        <v>0</v>
      </c>
      <c r="F1880" s="197">
        <v>27271</v>
      </c>
      <c r="G1880" s="197">
        <v>111991</v>
      </c>
      <c r="H1880" s="198">
        <v>-15763</v>
      </c>
    </row>
    <row r="1881" spans="1:8" ht="18" hidden="1" customHeight="1" outlineLevel="1">
      <c r="A1881" s="4" t="s">
        <v>219</v>
      </c>
      <c r="B1881" s="195"/>
      <c r="C1881" s="196">
        <v>0</v>
      </c>
      <c r="D1881" s="196">
        <v>0</v>
      </c>
      <c r="E1881" s="196">
        <v>0</v>
      </c>
      <c r="F1881" s="197">
        <v>0</v>
      </c>
      <c r="G1881" s="197">
        <v>0</v>
      </c>
      <c r="H1881" s="198">
        <v>0</v>
      </c>
    </row>
    <row r="1882" spans="1:8" ht="18" hidden="1" customHeight="1" outlineLevel="1">
      <c r="A1882" s="4" t="s">
        <v>220</v>
      </c>
      <c r="B1882" s="195"/>
      <c r="C1882" s="196">
        <v>0</v>
      </c>
      <c r="D1882" s="196">
        <v>0</v>
      </c>
      <c r="E1882" s="196">
        <v>0</v>
      </c>
      <c r="F1882" s="197">
        <v>0</v>
      </c>
      <c r="G1882" s="197">
        <v>0</v>
      </c>
      <c r="H1882" s="198">
        <v>0</v>
      </c>
    </row>
    <row r="1883" spans="1:8" ht="18" hidden="1" customHeight="1" outlineLevel="1">
      <c r="A1883" s="4" t="s">
        <v>349</v>
      </c>
      <c r="B1883" s="195"/>
      <c r="C1883" s="196">
        <v>0</v>
      </c>
      <c r="D1883" s="196">
        <v>0</v>
      </c>
      <c r="E1883" s="196">
        <v>0</v>
      </c>
      <c r="F1883" s="197">
        <v>0</v>
      </c>
      <c r="G1883" s="197">
        <v>0</v>
      </c>
      <c r="H1883" s="198">
        <v>0</v>
      </c>
    </row>
    <row r="1884" spans="1:8" ht="18" hidden="1" customHeight="1" outlineLevel="1">
      <c r="A1884" s="4" t="s">
        <v>222</v>
      </c>
      <c r="B1884" s="195"/>
      <c r="C1884" s="196">
        <v>45</v>
      </c>
      <c r="D1884" s="196">
        <v>40</v>
      </c>
      <c r="E1884" s="196">
        <v>0</v>
      </c>
      <c r="F1884" s="197">
        <v>39685</v>
      </c>
      <c r="G1884" s="197">
        <v>14822</v>
      </c>
      <c r="H1884" s="198">
        <v>-6822</v>
      </c>
    </row>
    <row r="1885" spans="1:8" ht="18" hidden="1" customHeight="1" outlineLevel="1">
      <c r="A1885" s="4" t="s">
        <v>223</v>
      </c>
      <c r="B1885" s="195"/>
      <c r="C1885" s="196">
        <v>0</v>
      </c>
      <c r="D1885" s="196">
        <v>0</v>
      </c>
      <c r="E1885" s="196">
        <v>0</v>
      </c>
      <c r="F1885" s="197">
        <v>0</v>
      </c>
      <c r="G1885" s="197">
        <v>0</v>
      </c>
      <c r="H1885" s="198">
        <v>0</v>
      </c>
    </row>
    <row r="1886" spans="1:8" ht="18" hidden="1" customHeight="1" outlineLevel="1">
      <c r="A1886" s="4" t="s">
        <v>224</v>
      </c>
      <c r="B1886" s="195"/>
      <c r="C1886" s="196">
        <v>0</v>
      </c>
      <c r="D1886" s="196">
        <v>0</v>
      </c>
      <c r="E1886" s="196">
        <v>0</v>
      </c>
      <c r="F1886" s="197">
        <v>0</v>
      </c>
      <c r="G1886" s="197">
        <v>0</v>
      </c>
      <c r="H1886" s="198">
        <v>0</v>
      </c>
    </row>
    <row r="1887" spans="1:8" ht="18" hidden="1" customHeight="1" outlineLevel="1">
      <c r="A1887" s="4" t="s">
        <v>225</v>
      </c>
      <c r="B1887" s="195"/>
      <c r="C1887" s="196">
        <v>1</v>
      </c>
      <c r="D1887" s="196">
        <v>1</v>
      </c>
      <c r="E1887" s="196">
        <v>0</v>
      </c>
      <c r="F1887" s="197">
        <v>-1228</v>
      </c>
      <c r="G1887" s="197">
        <v>0</v>
      </c>
      <c r="H1887" s="198">
        <v>0</v>
      </c>
    </row>
    <row r="1888" spans="1:8" ht="18" customHeight="1" collapsed="1">
      <c r="A1888" s="4"/>
      <c r="B1888" s="195" t="s">
        <v>431</v>
      </c>
      <c r="C1888" s="199">
        <f t="shared" ref="C1888:H1888" si="77">SUM(C1865:C1887)</f>
        <v>297</v>
      </c>
      <c r="D1888" s="199">
        <f t="shared" si="77"/>
        <v>85</v>
      </c>
      <c r="E1888" s="199">
        <f t="shared" si="77"/>
        <v>6</v>
      </c>
      <c r="F1888" s="200">
        <f t="shared" si="77"/>
        <v>424775.89</v>
      </c>
      <c r="G1888" s="200">
        <f t="shared" si="77"/>
        <v>156569.19</v>
      </c>
      <c r="H1888" s="201">
        <f t="shared" si="77"/>
        <v>-22585</v>
      </c>
    </row>
    <row r="1889" spans="1:8" ht="18" hidden="1" customHeight="1" outlineLevel="1">
      <c r="A1889" s="4" t="s">
        <v>272</v>
      </c>
      <c r="B1889" s="195"/>
      <c r="C1889" s="196">
        <v>0</v>
      </c>
      <c r="D1889" s="196">
        <v>0</v>
      </c>
      <c r="E1889" s="196">
        <v>0</v>
      </c>
      <c r="F1889" s="197">
        <v>0</v>
      </c>
      <c r="G1889" s="197">
        <v>0</v>
      </c>
      <c r="H1889" s="198">
        <v>0</v>
      </c>
    </row>
    <row r="1890" spans="1:8" ht="18" hidden="1" customHeight="1" outlineLevel="1">
      <c r="A1890" s="4" t="s">
        <v>203</v>
      </c>
      <c r="B1890" s="195"/>
      <c r="C1890" s="196">
        <v>5</v>
      </c>
      <c r="D1890" s="196">
        <v>1</v>
      </c>
      <c r="E1890" s="196">
        <v>0</v>
      </c>
      <c r="F1890" s="197">
        <v>0</v>
      </c>
      <c r="G1890" s="197">
        <v>216</v>
      </c>
      <c r="H1890" s="198">
        <v>0</v>
      </c>
    </row>
    <row r="1891" spans="1:8" ht="18" hidden="1" customHeight="1" outlineLevel="1">
      <c r="A1891" s="4" t="s">
        <v>204</v>
      </c>
      <c r="B1891" s="195"/>
      <c r="C1891" s="196">
        <v>1</v>
      </c>
      <c r="D1891" s="196">
        <v>0</v>
      </c>
      <c r="E1891" s="196">
        <v>0</v>
      </c>
      <c r="F1891" s="197">
        <v>0</v>
      </c>
      <c r="G1891" s="197">
        <v>367.13000000000102</v>
      </c>
      <c r="H1891" s="198">
        <v>0</v>
      </c>
    </row>
    <row r="1892" spans="1:8" ht="18" hidden="1" customHeight="1" outlineLevel="1">
      <c r="A1892" s="4" t="s">
        <v>205</v>
      </c>
      <c r="B1892" s="195"/>
      <c r="C1892" s="196">
        <v>0</v>
      </c>
      <c r="D1892" s="196">
        <v>0</v>
      </c>
      <c r="E1892" s="196">
        <v>0</v>
      </c>
      <c r="F1892" s="197">
        <v>0</v>
      </c>
      <c r="G1892" s="197">
        <v>0</v>
      </c>
      <c r="H1892" s="198">
        <v>0</v>
      </c>
    </row>
    <row r="1893" spans="1:8" ht="18" hidden="1" customHeight="1" outlineLevel="1">
      <c r="A1893" s="4" t="s">
        <v>206</v>
      </c>
      <c r="B1893" s="195"/>
      <c r="C1893" s="196">
        <v>0</v>
      </c>
      <c r="D1893" s="196">
        <v>0</v>
      </c>
      <c r="E1893" s="196">
        <v>0</v>
      </c>
      <c r="F1893" s="197">
        <v>0</v>
      </c>
      <c r="G1893" s="197">
        <v>0</v>
      </c>
      <c r="H1893" s="198">
        <v>0</v>
      </c>
    </row>
    <row r="1894" spans="1:8" ht="18" hidden="1" customHeight="1" outlineLevel="1">
      <c r="A1894" s="4" t="s">
        <v>207</v>
      </c>
      <c r="B1894" s="195"/>
      <c r="C1894" s="196">
        <v>0</v>
      </c>
      <c r="D1894" s="196">
        <v>0</v>
      </c>
      <c r="E1894" s="196">
        <v>0</v>
      </c>
      <c r="F1894" s="197">
        <v>0</v>
      </c>
      <c r="G1894" s="197">
        <v>0</v>
      </c>
      <c r="H1894" s="198">
        <v>0</v>
      </c>
    </row>
    <row r="1895" spans="1:8" ht="18" hidden="1" customHeight="1" outlineLevel="1">
      <c r="A1895" s="4" t="s">
        <v>208</v>
      </c>
      <c r="B1895" s="195"/>
      <c r="C1895" s="196">
        <v>6</v>
      </c>
      <c r="D1895" s="196">
        <v>2</v>
      </c>
      <c r="E1895" s="196">
        <v>0</v>
      </c>
      <c r="F1895" s="197">
        <v>-1018</v>
      </c>
      <c r="G1895" s="197">
        <v>-3593.13</v>
      </c>
      <c r="H1895" s="198">
        <v>0</v>
      </c>
    </row>
    <row r="1896" spans="1:8" ht="18" hidden="1" customHeight="1" outlineLevel="1">
      <c r="A1896" s="4" t="s">
        <v>209</v>
      </c>
      <c r="B1896" s="195"/>
      <c r="C1896" s="196">
        <v>0</v>
      </c>
      <c r="D1896" s="196">
        <v>0</v>
      </c>
      <c r="E1896" s="196">
        <v>0</v>
      </c>
      <c r="F1896" s="197">
        <v>5426.76</v>
      </c>
      <c r="G1896" s="197">
        <v>0</v>
      </c>
      <c r="H1896" s="198">
        <v>0</v>
      </c>
    </row>
    <row r="1897" spans="1:8" ht="18" hidden="1" customHeight="1" outlineLevel="1">
      <c r="A1897" s="4" t="s">
        <v>211</v>
      </c>
      <c r="B1897" s="195"/>
      <c r="C1897" s="196">
        <v>13</v>
      </c>
      <c r="D1897" s="196">
        <v>14</v>
      </c>
      <c r="E1897" s="196">
        <v>0</v>
      </c>
      <c r="F1897" s="197">
        <v>83435</v>
      </c>
      <c r="G1897" s="197">
        <v>28410</v>
      </c>
      <c r="H1897" s="198">
        <v>0</v>
      </c>
    </row>
    <row r="1898" spans="1:8" ht="18" hidden="1" customHeight="1" outlineLevel="1">
      <c r="A1898" s="4" t="s">
        <v>212</v>
      </c>
      <c r="B1898" s="195"/>
      <c r="C1898" s="196">
        <v>7</v>
      </c>
      <c r="D1898" s="196">
        <v>3</v>
      </c>
      <c r="E1898" s="196">
        <v>0</v>
      </c>
      <c r="F1898" s="197">
        <v>43280</v>
      </c>
      <c r="G1898" s="197">
        <v>22778</v>
      </c>
      <c r="H1898" s="198">
        <v>0</v>
      </c>
    </row>
    <row r="1899" spans="1:8" ht="18" hidden="1" customHeight="1" outlineLevel="1">
      <c r="A1899" s="4" t="s">
        <v>213</v>
      </c>
      <c r="B1899" s="195"/>
      <c r="C1899" s="196">
        <v>86</v>
      </c>
      <c r="D1899" s="196">
        <v>4</v>
      </c>
      <c r="E1899" s="196">
        <v>3</v>
      </c>
      <c r="F1899" s="197">
        <v>70174</v>
      </c>
      <c r="G1899" s="197">
        <v>54842</v>
      </c>
      <c r="H1899" s="198">
        <v>0</v>
      </c>
    </row>
    <row r="1900" spans="1:8" ht="18" hidden="1" customHeight="1" outlineLevel="1">
      <c r="A1900" s="4" t="s">
        <v>214</v>
      </c>
      <c r="B1900" s="195"/>
      <c r="C1900" s="196">
        <v>6</v>
      </c>
      <c r="D1900" s="196">
        <v>2</v>
      </c>
      <c r="E1900" s="196">
        <v>1</v>
      </c>
      <c r="F1900" s="197">
        <v>-24558</v>
      </c>
      <c r="G1900" s="197">
        <v>689</v>
      </c>
      <c r="H1900" s="198">
        <v>25000</v>
      </c>
    </row>
    <row r="1901" spans="1:8" ht="18" hidden="1" customHeight="1" outlineLevel="1">
      <c r="A1901" s="4" t="s">
        <v>215</v>
      </c>
      <c r="B1901" s="195"/>
      <c r="C1901" s="196">
        <v>0</v>
      </c>
      <c r="D1901" s="196">
        <v>0</v>
      </c>
      <c r="E1901" s="196">
        <v>0</v>
      </c>
      <c r="F1901" s="197">
        <v>0</v>
      </c>
      <c r="G1901" s="197">
        <v>0</v>
      </c>
      <c r="H1901" s="198">
        <v>0</v>
      </c>
    </row>
    <row r="1902" spans="1:8" ht="18" hidden="1" customHeight="1" outlineLevel="1">
      <c r="A1902" s="4" t="s">
        <v>216</v>
      </c>
      <c r="B1902" s="195"/>
      <c r="C1902" s="196">
        <v>0</v>
      </c>
      <c r="D1902" s="196">
        <v>0</v>
      </c>
      <c r="E1902" s="196">
        <v>0</v>
      </c>
      <c r="F1902" s="197">
        <v>0</v>
      </c>
      <c r="G1902" s="197">
        <v>0</v>
      </c>
      <c r="H1902" s="198">
        <v>0</v>
      </c>
    </row>
    <row r="1903" spans="1:8" ht="18" hidden="1" customHeight="1" outlineLevel="1">
      <c r="A1903" s="4" t="s">
        <v>217</v>
      </c>
      <c r="B1903" s="195"/>
      <c r="C1903" s="196">
        <v>0</v>
      </c>
      <c r="D1903" s="196">
        <v>0</v>
      </c>
      <c r="E1903" s="196">
        <v>0</v>
      </c>
      <c r="F1903" s="197">
        <v>0</v>
      </c>
      <c r="G1903" s="197">
        <v>0</v>
      </c>
      <c r="H1903" s="198">
        <v>0</v>
      </c>
    </row>
    <row r="1904" spans="1:8" ht="18" hidden="1" customHeight="1" outlineLevel="1">
      <c r="A1904" s="4" t="s">
        <v>218</v>
      </c>
      <c r="B1904" s="195"/>
      <c r="C1904" s="196">
        <v>0</v>
      </c>
      <c r="D1904" s="196">
        <v>1</v>
      </c>
      <c r="E1904" s="196">
        <v>0</v>
      </c>
      <c r="F1904" s="197">
        <v>-40000</v>
      </c>
      <c r="G1904" s="197">
        <v>340000</v>
      </c>
      <c r="H1904" s="198">
        <v>0</v>
      </c>
    </row>
    <row r="1905" spans="1:8" ht="18" hidden="1" customHeight="1" outlineLevel="1">
      <c r="A1905" s="4" t="s">
        <v>219</v>
      </c>
      <c r="B1905" s="195"/>
      <c r="C1905" s="196">
        <v>4</v>
      </c>
      <c r="D1905" s="196">
        <v>0</v>
      </c>
      <c r="E1905" s="196">
        <v>4</v>
      </c>
      <c r="F1905" s="197">
        <v>0</v>
      </c>
      <c r="G1905" s="197">
        <v>0</v>
      </c>
      <c r="H1905" s="198">
        <v>0</v>
      </c>
    </row>
    <row r="1906" spans="1:8" ht="18" hidden="1" customHeight="1" outlineLevel="1">
      <c r="A1906" s="4" t="s">
        <v>220</v>
      </c>
      <c r="B1906" s="195"/>
      <c r="C1906" s="196">
        <v>0</v>
      </c>
      <c r="D1906" s="196">
        <v>0</v>
      </c>
      <c r="E1906" s="196">
        <v>0</v>
      </c>
      <c r="F1906" s="197">
        <v>0</v>
      </c>
      <c r="G1906" s="197">
        <v>0</v>
      </c>
      <c r="H1906" s="198">
        <v>0</v>
      </c>
    </row>
    <row r="1907" spans="1:8" ht="18" hidden="1" customHeight="1" outlineLevel="1">
      <c r="A1907" s="4" t="s">
        <v>349</v>
      </c>
      <c r="B1907" s="195"/>
      <c r="C1907" s="196">
        <v>0</v>
      </c>
      <c r="D1907" s="196">
        <v>0</v>
      </c>
      <c r="E1907" s="196">
        <v>0</v>
      </c>
      <c r="F1907" s="197">
        <v>0</v>
      </c>
      <c r="G1907" s="197">
        <v>0</v>
      </c>
      <c r="H1907" s="198">
        <v>0</v>
      </c>
    </row>
    <row r="1908" spans="1:8" ht="18" hidden="1" customHeight="1" outlineLevel="1">
      <c r="A1908" s="4" t="s">
        <v>222</v>
      </c>
      <c r="B1908" s="195"/>
      <c r="C1908" s="196">
        <v>0</v>
      </c>
      <c r="D1908" s="196">
        <v>0</v>
      </c>
      <c r="E1908" s="196">
        <v>0</v>
      </c>
      <c r="F1908" s="197">
        <v>0</v>
      </c>
      <c r="G1908" s="197">
        <v>0</v>
      </c>
      <c r="H1908" s="198">
        <v>0</v>
      </c>
    </row>
    <row r="1909" spans="1:8" ht="18" hidden="1" customHeight="1" outlineLevel="1">
      <c r="A1909" s="4" t="s">
        <v>223</v>
      </c>
      <c r="B1909" s="195"/>
      <c r="C1909" s="196">
        <v>0</v>
      </c>
      <c r="D1909" s="196">
        <v>0</v>
      </c>
      <c r="E1909" s="196">
        <v>0</v>
      </c>
      <c r="F1909" s="197">
        <v>0</v>
      </c>
      <c r="G1909" s="197">
        <v>0</v>
      </c>
      <c r="H1909" s="198">
        <v>0</v>
      </c>
    </row>
    <row r="1910" spans="1:8" ht="18" hidden="1" customHeight="1" outlineLevel="1">
      <c r="A1910" s="4" t="s">
        <v>224</v>
      </c>
      <c r="B1910" s="195"/>
      <c r="C1910" s="196">
        <v>0</v>
      </c>
      <c r="D1910" s="196">
        <v>0</v>
      </c>
      <c r="E1910" s="196">
        <v>0</v>
      </c>
      <c r="F1910" s="197">
        <v>0</v>
      </c>
      <c r="G1910" s="197">
        <v>0</v>
      </c>
      <c r="H1910" s="198">
        <v>0</v>
      </c>
    </row>
    <row r="1911" spans="1:8" ht="18" hidden="1" customHeight="1" outlineLevel="1">
      <c r="A1911" s="4" t="s">
        <v>225</v>
      </c>
      <c r="B1911" s="195"/>
      <c r="C1911" s="196">
        <v>3</v>
      </c>
      <c r="D1911" s="196">
        <v>1</v>
      </c>
      <c r="E1911" s="196">
        <v>2</v>
      </c>
      <c r="F1911" s="197">
        <v>8357</v>
      </c>
      <c r="G1911" s="197">
        <v>1808</v>
      </c>
      <c r="H1911" s="198">
        <v>0</v>
      </c>
    </row>
    <row r="1912" spans="1:8" ht="18" customHeight="1" collapsed="1">
      <c r="A1912" s="4"/>
      <c r="B1912" s="195" t="s">
        <v>432</v>
      </c>
      <c r="C1912" s="199">
        <f t="shared" ref="C1912:H1912" si="78">SUM(C1889:C1911)</f>
        <v>131</v>
      </c>
      <c r="D1912" s="199">
        <f t="shared" si="78"/>
        <v>28</v>
      </c>
      <c r="E1912" s="199">
        <f t="shared" si="78"/>
        <v>10</v>
      </c>
      <c r="F1912" s="200">
        <f t="shared" si="78"/>
        <v>145096.76</v>
      </c>
      <c r="G1912" s="200">
        <f t="shared" si="78"/>
        <v>445517</v>
      </c>
      <c r="H1912" s="201">
        <f t="shared" si="78"/>
        <v>25000</v>
      </c>
    </row>
    <row r="1913" spans="1:8" ht="18" customHeight="1">
      <c r="B1913" s="203" t="s">
        <v>433</v>
      </c>
      <c r="C1913" s="204"/>
      <c r="D1913" s="204"/>
      <c r="E1913" s="204"/>
      <c r="F1913" s="193"/>
      <c r="G1913" s="193"/>
      <c r="H1913" s="194"/>
    </row>
    <row r="1914" spans="1:8" ht="18" hidden="1" customHeight="1" outlineLevel="1">
      <c r="A1914" s="4" t="s">
        <v>272</v>
      </c>
      <c r="B1914" s="195"/>
      <c r="C1914" s="196">
        <v>0</v>
      </c>
      <c r="D1914" s="196">
        <v>0</v>
      </c>
      <c r="E1914" s="196">
        <v>0</v>
      </c>
      <c r="F1914" s="197">
        <v>0</v>
      </c>
      <c r="G1914" s="197">
        <v>0</v>
      </c>
      <c r="H1914" s="198">
        <v>0</v>
      </c>
    </row>
    <row r="1915" spans="1:8" ht="18" hidden="1" customHeight="1" outlineLevel="1">
      <c r="A1915" s="4" t="s">
        <v>203</v>
      </c>
      <c r="B1915" s="195"/>
      <c r="C1915" s="196">
        <v>0</v>
      </c>
      <c r="D1915" s="196">
        <v>0</v>
      </c>
      <c r="E1915" s="196">
        <v>0</v>
      </c>
      <c r="F1915" s="197">
        <v>0</v>
      </c>
      <c r="G1915" s="197">
        <v>0</v>
      </c>
      <c r="H1915" s="198">
        <v>0</v>
      </c>
    </row>
    <row r="1916" spans="1:8" ht="18" hidden="1" customHeight="1" outlineLevel="1">
      <c r="A1916" s="4" t="s">
        <v>204</v>
      </c>
      <c r="B1916" s="195"/>
      <c r="C1916" s="196">
        <v>2</v>
      </c>
      <c r="D1916" s="196">
        <v>0</v>
      </c>
      <c r="E1916" s="196">
        <v>0</v>
      </c>
      <c r="F1916" s="197">
        <v>0</v>
      </c>
      <c r="G1916" s="197">
        <v>0</v>
      </c>
      <c r="H1916" s="198">
        <v>0</v>
      </c>
    </row>
    <row r="1917" spans="1:8" ht="18" hidden="1" customHeight="1" outlineLevel="1">
      <c r="A1917" s="4" t="s">
        <v>205</v>
      </c>
      <c r="B1917" s="195"/>
      <c r="C1917" s="196">
        <v>0</v>
      </c>
      <c r="D1917" s="196">
        <v>0</v>
      </c>
      <c r="E1917" s="196">
        <v>0</v>
      </c>
      <c r="F1917" s="197">
        <v>0</v>
      </c>
      <c r="G1917" s="197">
        <v>0</v>
      </c>
      <c r="H1917" s="198">
        <v>0</v>
      </c>
    </row>
    <row r="1918" spans="1:8" ht="18" hidden="1" customHeight="1" outlineLevel="1">
      <c r="A1918" s="4" t="s">
        <v>206</v>
      </c>
      <c r="B1918" s="195"/>
      <c r="C1918" s="196">
        <v>0</v>
      </c>
      <c r="D1918" s="196">
        <v>0</v>
      </c>
      <c r="E1918" s="196">
        <v>0</v>
      </c>
      <c r="F1918" s="197">
        <v>0</v>
      </c>
      <c r="G1918" s="197">
        <v>0</v>
      </c>
      <c r="H1918" s="198">
        <v>0</v>
      </c>
    </row>
    <row r="1919" spans="1:8" ht="18" hidden="1" customHeight="1" outlineLevel="1">
      <c r="A1919" s="4" t="s">
        <v>207</v>
      </c>
      <c r="B1919" s="195"/>
      <c r="C1919" s="196">
        <v>0</v>
      </c>
      <c r="D1919" s="196">
        <v>0</v>
      </c>
      <c r="E1919" s="196">
        <v>0</v>
      </c>
      <c r="F1919" s="197">
        <v>0</v>
      </c>
      <c r="G1919" s="197">
        <v>0</v>
      </c>
      <c r="H1919" s="198">
        <v>0</v>
      </c>
    </row>
    <row r="1920" spans="1:8" ht="18" hidden="1" customHeight="1" outlineLevel="1">
      <c r="A1920" s="4" t="s">
        <v>208</v>
      </c>
      <c r="B1920" s="195"/>
      <c r="C1920" s="196">
        <v>0</v>
      </c>
      <c r="D1920" s="196">
        <v>0</v>
      </c>
      <c r="E1920" s="196">
        <v>0</v>
      </c>
      <c r="F1920" s="197">
        <v>0</v>
      </c>
      <c r="G1920" s="197">
        <v>0</v>
      </c>
      <c r="H1920" s="198">
        <v>0</v>
      </c>
    </row>
    <row r="1921" spans="1:8" ht="18" hidden="1" customHeight="1" outlineLevel="1">
      <c r="A1921" s="4" t="s">
        <v>209</v>
      </c>
      <c r="B1921" s="195"/>
      <c r="C1921" s="196">
        <v>2</v>
      </c>
      <c r="D1921" s="196">
        <v>0</v>
      </c>
      <c r="E1921" s="196">
        <v>0</v>
      </c>
      <c r="F1921" s="197">
        <v>0</v>
      </c>
      <c r="G1921" s="197">
        <v>0</v>
      </c>
      <c r="H1921" s="198">
        <v>0</v>
      </c>
    </row>
    <row r="1922" spans="1:8" ht="18" hidden="1" customHeight="1" outlineLevel="1">
      <c r="A1922" s="4" t="s">
        <v>211</v>
      </c>
      <c r="B1922" s="195"/>
      <c r="C1922" s="196">
        <v>0</v>
      </c>
      <c r="D1922" s="196">
        <v>0</v>
      </c>
      <c r="E1922" s="196">
        <v>0</v>
      </c>
      <c r="F1922" s="197">
        <v>0</v>
      </c>
      <c r="G1922" s="197">
        <v>0</v>
      </c>
      <c r="H1922" s="198">
        <v>0</v>
      </c>
    </row>
    <row r="1923" spans="1:8" ht="18" hidden="1" customHeight="1" outlineLevel="1">
      <c r="A1923" s="4" t="s">
        <v>212</v>
      </c>
      <c r="B1923" s="195"/>
      <c r="C1923" s="196">
        <v>0</v>
      </c>
      <c r="D1923" s="196">
        <v>0</v>
      </c>
      <c r="E1923" s="196">
        <v>0</v>
      </c>
      <c r="F1923" s="197">
        <v>0</v>
      </c>
      <c r="G1923" s="197">
        <v>0</v>
      </c>
      <c r="H1923" s="198">
        <v>0</v>
      </c>
    </row>
    <row r="1924" spans="1:8" ht="18" hidden="1" customHeight="1" outlineLevel="1">
      <c r="A1924" s="4" t="s">
        <v>213</v>
      </c>
      <c r="B1924" s="195"/>
      <c r="C1924" s="196">
        <v>11</v>
      </c>
      <c r="D1924" s="196">
        <v>4</v>
      </c>
      <c r="E1924" s="196">
        <v>1</v>
      </c>
      <c r="F1924" s="197">
        <v>599700</v>
      </c>
      <c r="G1924" s="197">
        <v>-6170</v>
      </c>
      <c r="H1924" s="198">
        <v>0</v>
      </c>
    </row>
    <row r="1925" spans="1:8" ht="18" hidden="1" customHeight="1" outlineLevel="1">
      <c r="A1925" s="4" t="s">
        <v>214</v>
      </c>
      <c r="B1925" s="195"/>
      <c r="C1925" s="196">
        <v>1</v>
      </c>
      <c r="D1925" s="196">
        <v>0</v>
      </c>
      <c r="E1925" s="196">
        <v>0</v>
      </c>
      <c r="F1925" s="197">
        <v>0</v>
      </c>
      <c r="G1925" s="197">
        <v>0</v>
      </c>
      <c r="H1925" s="198">
        <v>0</v>
      </c>
    </row>
    <row r="1926" spans="1:8" ht="18" hidden="1" customHeight="1" outlineLevel="1">
      <c r="A1926" s="4" t="s">
        <v>215</v>
      </c>
      <c r="B1926" s="195"/>
      <c r="C1926" s="196">
        <v>0</v>
      </c>
      <c r="D1926" s="196">
        <v>0</v>
      </c>
      <c r="E1926" s="196">
        <v>0</v>
      </c>
      <c r="F1926" s="197">
        <v>0</v>
      </c>
      <c r="G1926" s="197">
        <v>0</v>
      </c>
      <c r="H1926" s="198">
        <v>0</v>
      </c>
    </row>
    <row r="1927" spans="1:8" ht="18" hidden="1" customHeight="1" outlineLevel="1">
      <c r="A1927" s="4" t="s">
        <v>216</v>
      </c>
      <c r="B1927" s="195"/>
      <c r="C1927" s="196">
        <v>0</v>
      </c>
      <c r="D1927" s="196">
        <v>0</v>
      </c>
      <c r="E1927" s="196">
        <v>0</v>
      </c>
      <c r="F1927" s="197">
        <v>0</v>
      </c>
      <c r="G1927" s="197">
        <v>0</v>
      </c>
      <c r="H1927" s="198">
        <v>0</v>
      </c>
    </row>
    <row r="1928" spans="1:8" ht="18" hidden="1" customHeight="1" outlineLevel="1">
      <c r="A1928" s="4" t="s">
        <v>217</v>
      </c>
      <c r="B1928" s="195"/>
      <c r="C1928" s="196">
        <v>0</v>
      </c>
      <c r="D1928" s="196">
        <v>0</v>
      </c>
      <c r="E1928" s="196">
        <v>0</v>
      </c>
      <c r="F1928" s="197">
        <v>0</v>
      </c>
      <c r="G1928" s="197">
        <v>0</v>
      </c>
      <c r="H1928" s="198">
        <v>0</v>
      </c>
    </row>
    <row r="1929" spans="1:8" ht="18" hidden="1" customHeight="1" outlineLevel="1">
      <c r="A1929" s="4" t="s">
        <v>218</v>
      </c>
      <c r="B1929" s="195"/>
      <c r="C1929" s="196">
        <v>0</v>
      </c>
      <c r="D1929" s="196">
        <v>0</v>
      </c>
      <c r="E1929" s="196">
        <v>0</v>
      </c>
      <c r="F1929" s="197">
        <v>0</v>
      </c>
      <c r="G1929" s="197">
        <v>0</v>
      </c>
      <c r="H1929" s="198">
        <v>0</v>
      </c>
    </row>
    <row r="1930" spans="1:8" ht="18" hidden="1" customHeight="1" outlineLevel="1">
      <c r="A1930" s="4" t="s">
        <v>219</v>
      </c>
      <c r="B1930" s="195"/>
      <c r="C1930" s="196">
        <v>0</v>
      </c>
      <c r="D1930" s="196">
        <v>0</v>
      </c>
      <c r="E1930" s="196">
        <v>0</v>
      </c>
      <c r="F1930" s="197">
        <v>0</v>
      </c>
      <c r="G1930" s="197">
        <v>0</v>
      </c>
      <c r="H1930" s="198">
        <v>0</v>
      </c>
    </row>
    <row r="1931" spans="1:8" ht="18" hidden="1" customHeight="1" outlineLevel="1">
      <c r="A1931" s="4" t="s">
        <v>220</v>
      </c>
      <c r="B1931" s="195"/>
      <c r="C1931" s="196">
        <v>0</v>
      </c>
      <c r="D1931" s="196">
        <v>0</v>
      </c>
      <c r="E1931" s="196">
        <v>0</v>
      </c>
      <c r="F1931" s="197">
        <v>0</v>
      </c>
      <c r="G1931" s="197">
        <v>0</v>
      </c>
      <c r="H1931" s="198">
        <v>0</v>
      </c>
    </row>
    <row r="1932" spans="1:8" ht="18" hidden="1" customHeight="1" outlineLevel="1">
      <c r="A1932" s="4" t="s">
        <v>349</v>
      </c>
      <c r="B1932" s="195"/>
      <c r="C1932" s="196">
        <v>0</v>
      </c>
      <c r="D1932" s="196">
        <v>0</v>
      </c>
      <c r="E1932" s="196">
        <v>0</v>
      </c>
      <c r="F1932" s="197">
        <v>0</v>
      </c>
      <c r="G1932" s="197">
        <v>0</v>
      </c>
      <c r="H1932" s="198">
        <v>0</v>
      </c>
    </row>
    <row r="1933" spans="1:8" ht="18" hidden="1" customHeight="1" outlineLevel="1">
      <c r="A1933" s="4" t="s">
        <v>222</v>
      </c>
      <c r="B1933" s="195"/>
      <c r="C1933" s="196">
        <v>0</v>
      </c>
      <c r="D1933" s="196">
        <v>0</v>
      </c>
      <c r="E1933" s="196">
        <v>0</v>
      </c>
      <c r="F1933" s="197">
        <v>0</v>
      </c>
      <c r="G1933" s="197">
        <v>0</v>
      </c>
      <c r="H1933" s="198">
        <v>0</v>
      </c>
    </row>
    <row r="1934" spans="1:8" ht="18" hidden="1" customHeight="1" outlineLevel="1">
      <c r="A1934" s="4" t="s">
        <v>223</v>
      </c>
      <c r="B1934" s="195"/>
      <c r="C1934" s="196">
        <v>0</v>
      </c>
      <c r="D1934" s="196">
        <v>0</v>
      </c>
      <c r="E1934" s="196">
        <v>0</v>
      </c>
      <c r="F1934" s="197">
        <v>0</v>
      </c>
      <c r="G1934" s="197">
        <v>0</v>
      </c>
      <c r="H1934" s="198">
        <v>0</v>
      </c>
    </row>
    <row r="1935" spans="1:8" ht="18" hidden="1" customHeight="1" outlineLevel="1">
      <c r="A1935" s="4" t="s">
        <v>224</v>
      </c>
      <c r="B1935" s="195"/>
      <c r="C1935" s="196">
        <v>0</v>
      </c>
      <c r="D1935" s="196">
        <v>0</v>
      </c>
      <c r="E1935" s="196">
        <v>0</v>
      </c>
      <c r="F1935" s="197">
        <v>0</v>
      </c>
      <c r="G1935" s="197">
        <v>0</v>
      </c>
      <c r="H1935" s="198">
        <v>0</v>
      </c>
    </row>
    <row r="1936" spans="1:8" ht="18" hidden="1" customHeight="1" outlineLevel="1">
      <c r="A1936" s="4" t="s">
        <v>225</v>
      </c>
      <c r="B1936" s="195"/>
      <c r="C1936" s="196">
        <v>0</v>
      </c>
      <c r="D1936" s="196">
        <v>0</v>
      </c>
      <c r="E1936" s="196">
        <v>0</v>
      </c>
      <c r="F1936" s="197">
        <v>0</v>
      </c>
      <c r="G1936" s="197">
        <v>0</v>
      </c>
      <c r="H1936" s="198">
        <v>0</v>
      </c>
    </row>
    <row r="1937" spans="1:8" collapsed="1">
      <c r="A1937" s="4"/>
      <c r="B1937" s="195" t="s">
        <v>434</v>
      </c>
      <c r="C1937" s="199">
        <f t="shared" ref="C1937:H1937" si="79">SUM(C1914:C1936)</f>
        <v>16</v>
      </c>
      <c r="D1937" s="199">
        <f t="shared" si="79"/>
        <v>4</v>
      </c>
      <c r="E1937" s="199">
        <f t="shared" si="79"/>
        <v>1</v>
      </c>
      <c r="F1937" s="200">
        <f t="shared" si="79"/>
        <v>599700</v>
      </c>
      <c r="G1937" s="200">
        <f t="shared" si="79"/>
        <v>-6170</v>
      </c>
      <c r="H1937" s="201">
        <f t="shared" si="79"/>
        <v>0</v>
      </c>
    </row>
    <row r="1938" spans="1:8" hidden="1" outlineLevel="1">
      <c r="A1938" s="4" t="s">
        <v>223</v>
      </c>
      <c r="B1938" s="195"/>
      <c r="C1938" s="196">
        <v>0</v>
      </c>
      <c r="D1938" s="196">
        <v>0</v>
      </c>
      <c r="E1938" s="196">
        <v>0</v>
      </c>
      <c r="F1938" s="197">
        <v>0</v>
      </c>
      <c r="G1938" s="197">
        <v>0</v>
      </c>
      <c r="H1938" s="198">
        <v>0</v>
      </c>
    </row>
    <row r="1939" spans="1:8" collapsed="1">
      <c r="A1939" s="4"/>
      <c r="B1939" s="195" t="s">
        <v>457</v>
      </c>
      <c r="C1939" s="199">
        <f>SUM(C1938)</f>
        <v>0</v>
      </c>
      <c r="D1939" s="199">
        <f t="shared" ref="D1939:H1939" si="80">SUM(D1938)</f>
        <v>0</v>
      </c>
      <c r="E1939" s="199">
        <f t="shared" si="80"/>
        <v>0</v>
      </c>
      <c r="F1939" s="200">
        <f t="shared" si="80"/>
        <v>0</v>
      </c>
      <c r="G1939" s="200">
        <f t="shared" si="80"/>
        <v>0</v>
      </c>
      <c r="H1939" s="201">
        <f t="shared" si="80"/>
        <v>0</v>
      </c>
    </row>
    <row r="1940" spans="1:8" ht="18" customHeight="1">
      <c r="B1940" s="203" t="s">
        <v>435</v>
      </c>
      <c r="C1940" s="204"/>
      <c r="D1940" s="204"/>
      <c r="E1940" s="204"/>
      <c r="F1940" s="193"/>
      <c r="G1940" s="193"/>
      <c r="H1940" s="194"/>
    </row>
    <row r="1941" spans="1:8" ht="18" hidden="1" customHeight="1" outlineLevel="1">
      <c r="A1941" s="4" t="s">
        <v>272</v>
      </c>
      <c r="B1941" s="195"/>
      <c r="C1941" s="196">
        <v>0</v>
      </c>
      <c r="D1941" s="196">
        <v>0</v>
      </c>
      <c r="E1941" s="196">
        <v>0</v>
      </c>
      <c r="F1941" s="197">
        <v>0</v>
      </c>
      <c r="G1941" s="197">
        <v>0</v>
      </c>
      <c r="H1941" s="198">
        <v>0</v>
      </c>
    </row>
    <row r="1942" spans="1:8" ht="18" hidden="1" customHeight="1" outlineLevel="1">
      <c r="A1942" s="4" t="s">
        <v>203</v>
      </c>
      <c r="B1942" s="195"/>
      <c r="C1942" s="196">
        <v>29</v>
      </c>
      <c r="D1942" s="196">
        <v>25</v>
      </c>
      <c r="E1942" s="196">
        <v>0</v>
      </c>
      <c r="F1942" s="197">
        <v>122089.53</v>
      </c>
      <c r="G1942" s="197">
        <v>1776.5</v>
      </c>
      <c r="H1942" s="198">
        <v>0</v>
      </c>
    </row>
    <row r="1943" spans="1:8" ht="18" hidden="1" customHeight="1" outlineLevel="1">
      <c r="A1943" s="4" t="s">
        <v>204</v>
      </c>
      <c r="B1943" s="195"/>
      <c r="C1943" s="196">
        <v>11</v>
      </c>
      <c r="D1943" s="196">
        <v>4</v>
      </c>
      <c r="E1943" s="196">
        <v>0</v>
      </c>
      <c r="F1943" s="197">
        <v>26468.18</v>
      </c>
      <c r="G1943" s="197">
        <v>-860.99999999999818</v>
      </c>
      <c r="H1943" s="198">
        <v>0</v>
      </c>
    </row>
    <row r="1944" spans="1:8" ht="18" hidden="1" customHeight="1" outlineLevel="1">
      <c r="A1944" s="4" t="s">
        <v>205</v>
      </c>
      <c r="B1944" s="195"/>
      <c r="C1944" s="196">
        <v>0</v>
      </c>
      <c r="D1944" s="196">
        <v>0</v>
      </c>
      <c r="E1944" s="196">
        <v>0</v>
      </c>
      <c r="F1944" s="197">
        <v>0</v>
      </c>
      <c r="G1944" s="197">
        <v>0</v>
      </c>
      <c r="H1944" s="198">
        <v>0</v>
      </c>
    </row>
    <row r="1945" spans="1:8" ht="18" hidden="1" customHeight="1" outlineLevel="1">
      <c r="A1945" s="4" t="s">
        <v>206</v>
      </c>
      <c r="B1945" s="195"/>
      <c r="C1945" s="196">
        <v>0</v>
      </c>
      <c r="D1945" s="196">
        <v>0</v>
      </c>
      <c r="E1945" s="196">
        <v>0</v>
      </c>
      <c r="F1945" s="197">
        <v>0</v>
      </c>
      <c r="G1945" s="197">
        <v>0</v>
      </c>
      <c r="H1945" s="198">
        <v>0</v>
      </c>
    </row>
    <row r="1946" spans="1:8" ht="18" hidden="1" customHeight="1" outlineLevel="1">
      <c r="A1946" s="4" t="s">
        <v>207</v>
      </c>
      <c r="B1946" s="195"/>
      <c r="C1946" s="196">
        <v>0</v>
      </c>
      <c r="D1946" s="196">
        <v>0</v>
      </c>
      <c r="E1946" s="196">
        <v>0</v>
      </c>
      <c r="F1946" s="197">
        <v>0</v>
      </c>
      <c r="G1946" s="197">
        <v>0</v>
      </c>
      <c r="H1946" s="198">
        <v>0</v>
      </c>
    </row>
    <row r="1947" spans="1:8" ht="18" hidden="1" customHeight="1" outlineLevel="1">
      <c r="A1947" s="4" t="s">
        <v>208</v>
      </c>
      <c r="B1947" s="195"/>
      <c r="C1947" s="196">
        <v>47</v>
      </c>
      <c r="D1947" s="196">
        <v>45</v>
      </c>
      <c r="E1947" s="196">
        <v>0</v>
      </c>
      <c r="F1947" s="197">
        <v>124524.62</v>
      </c>
      <c r="G1947" s="197">
        <v>14982.94</v>
      </c>
      <c r="H1947" s="198">
        <v>0</v>
      </c>
    </row>
    <row r="1948" spans="1:8" ht="18" hidden="1" customHeight="1" outlineLevel="1">
      <c r="A1948" s="4" t="s">
        <v>209</v>
      </c>
      <c r="B1948" s="195"/>
      <c r="C1948" s="196">
        <v>5</v>
      </c>
      <c r="D1948" s="196">
        <v>5</v>
      </c>
      <c r="E1948" s="196">
        <v>0</v>
      </c>
      <c r="F1948" s="197">
        <v>-12781</v>
      </c>
      <c r="G1948" s="197">
        <v>1040.93</v>
      </c>
      <c r="H1948" s="198">
        <v>0</v>
      </c>
    </row>
    <row r="1949" spans="1:8" ht="18" hidden="1" customHeight="1" outlineLevel="1">
      <c r="A1949" s="4" t="s">
        <v>211</v>
      </c>
      <c r="B1949" s="195"/>
      <c r="C1949" s="196">
        <v>59</v>
      </c>
      <c r="D1949" s="196">
        <v>58</v>
      </c>
      <c r="E1949" s="196">
        <v>0</v>
      </c>
      <c r="F1949" s="197">
        <v>67010</v>
      </c>
      <c r="G1949" s="197">
        <v>17050</v>
      </c>
      <c r="H1949" s="198">
        <v>0</v>
      </c>
    </row>
    <row r="1950" spans="1:8" ht="18" hidden="1" customHeight="1" outlineLevel="1">
      <c r="A1950" s="4" t="s">
        <v>212</v>
      </c>
      <c r="B1950" s="195"/>
      <c r="C1950" s="196">
        <v>6</v>
      </c>
      <c r="D1950" s="196">
        <v>1</v>
      </c>
      <c r="E1950" s="196">
        <v>6</v>
      </c>
      <c r="F1950" s="197">
        <v>621</v>
      </c>
      <c r="G1950" s="197">
        <v>0</v>
      </c>
      <c r="H1950" s="198">
        <v>0</v>
      </c>
    </row>
    <row r="1951" spans="1:8" ht="18" hidden="1" customHeight="1" outlineLevel="1">
      <c r="A1951" s="4" t="s">
        <v>213</v>
      </c>
      <c r="B1951" s="195"/>
      <c r="C1951" s="196">
        <v>10</v>
      </c>
      <c r="D1951" s="196">
        <v>0</v>
      </c>
      <c r="E1951" s="196">
        <v>7</v>
      </c>
      <c r="F1951" s="197">
        <v>0</v>
      </c>
      <c r="G1951" s="197">
        <v>15003</v>
      </c>
      <c r="H1951" s="198">
        <v>0</v>
      </c>
    </row>
    <row r="1952" spans="1:8" ht="18" hidden="1" customHeight="1" outlineLevel="1">
      <c r="A1952" s="4" t="s">
        <v>214</v>
      </c>
      <c r="B1952" s="195"/>
      <c r="C1952" s="196">
        <v>26</v>
      </c>
      <c r="D1952" s="196">
        <v>16</v>
      </c>
      <c r="E1952" s="196">
        <v>2</v>
      </c>
      <c r="F1952" s="197">
        <v>63863</v>
      </c>
      <c r="G1952" s="197">
        <v>0</v>
      </c>
      <c r="H1952" s="198">
        <v>1051</v>
      </c>
    </row>
    <row r="1953" spans="1:8" ht="18" hidden="1" customHeight="1" outlineLevel="1">
      <c r="A1953" s="4" t="s">
        <v>215</v>
      </c>
      <c r="B1953" s="195"/>
      <c r="C1953" s="196">
        <v>1</v>
      </c>
      <c r="D1953" s="196">
        <v>0</v>
      </c>
      <c r="E1953" s="196">
        <v>1</v>
      </c>
      <c r="F1953" s="197">
        <v>0</v>
      </c>
      <c r="G1953" s="197">
        <v>0</v>
      </c>
      <c r="H1953" s="198">
        <v>0</v>
      </c>
    </row>
    <row r="1954" spans="1:8" ht="18" hidden="1" customHeight="1" outlineLevel="1">
      <c r="A1954" s="4" t="s">
        <v>216</v>
      </c>
      <c r="B1954" s="195"/>
      <c r="C1954" s="196">
        <v>2</v>
      </c>
      <c r="D1954" s="196">
        <v>1</v>
      </c>
      <c r="E1954" s="196">
        <v>0</v>
      </c>
      <c r="F1954" s="197">
        <v>0</v>
      </c>
      <c r="G1954" s="197">
        <v>0</v>
      </c>
      <c r="H1954" s="198">
        <v>0</v>
      </c>
    </row>
    <row r="1955" spans="1:8" ht="18" hidden="1" customHeight="1" outlineLevel="1">
      <c r="A1955" s="4" t="s">
        <v>217</v>
      </c>
      <c r="B1955" s="195"/>
      <c r="C1955" s="196">
        <v>0</v>
      </c>
      <c r="D1955" s="196">
        <v>0</v>
      </c>
      <c r="E1955" s="196">
        <v>0</v>
      </c>
      <c r="F1955" s="197">
        <v>0</v>
      </c>
      <c r="G1955" s="197">
        <v>0</v>
      </c>
      <c r="H1955" s="198">
        <v>0</v>
      </c>
    </row>
    <row r="1956" spans="1:8" ht="18" hidden="1" customHeight="1" outlineLevel="1">
      <c r="A1956" s="4" t="s">
        <v>218</v>
      </c>
      <c r="B1956" s="195"/>
      <c r="C1956" s="196">
        <v>7</v>
      </c>
      <c r="D1956" s="196">
        <v>7</v>
      </c>
      <c r="E1956" s="196">
        <v>0</v>
      </c>
      <c r="F1956" s="197">
        <v>21689</v>
      </c>
      <c r="G1956" s="197">
        <v>0</v>
      </c>
      <c r="H1956" s="198">
        <v>-3666</v>
      </c>
    </row>
    <row r="1957" spans="1:8" ht="18" hidden="1" customHeight="1" outlineLevel="1">
      <c r="A1957" s="4" t="s">
        <v>219</v>
      </c>
      <c r="B1957" s="195"/>
      <c r="C1957" s="196">
        <v>1</v>
      </c>
      <c r="D1957" s="196">
        <v>0</v>
      </c>
      <c r="E1957" s="196">
        <v>1</v>
      </c>
      <c r="F1957" s="197">
        <v>0</v>
      </c>
      <c r="G1957" s="197">
        <v>0</v>
      </c>
      <c r="H1957" s="198">
        <v>0</v>
      </c>
    </row>
    <row r="1958" spans="1:8" ht="18" hidden="1" customHeight="1" outlineLevel="1">
      <c r="A1958" s="4" t="s">
        <v>220</v>
      </c>
      <c r="B1958" s="195"/>
      <c r="C1958" s="196">
        <v>0</v>
      </c>
      <c r="D1958" s="196">
        <v>0</v>
      </c>
      <c r="E1958" s="196">
        <v>0</v>
      </c>
      <c r="F1958" s="197">
        <v>0</v>
      </c>
      <c r="G1958" s="197">
        <v>0</v>
      </c>
      <c r="H1958" s="198">
        <v>0</v>
      </c>
    </row>
    <row r="1959" spans="1:8" ht="18" hidden="1" customHeight="1" outlineLevel="1">
      <c r="A1959" s="4" t="s">
        <v>349</v>
      </c>
      <c r="B1959" s="195"/>
      <c r="C1959" s="196">
        <v>0</v>
      </c>
      <c r="D1959" s="196">
        <v>0</v>
      </c>
      <c r="E1959" s="196">
        <v>0</v>
      </c>
      <c r="F1959" s="197">
        <v>0</v>
      </c>
      <c r="G1959" s="197">
        <v>0</v>
      </c>
      <c r="H1959" s="198">
        <v>0</v>
      </c>
    </row>
    <row r="1960" spans="1:8" ht="18" hidden="1" customHeight="1" outlineLevel="1">
      <c r="A1960" s="4" t="s">
        <v>222</v>
      </c>
      <c r="B1960" s="195"/>
      <c r="C1960" s="196">
        <v>38</v>
      </c>
      <c r="D1960" s="196">
        <v>38</v>
      </c>
      <c r="E1960" s="196">
        <v>2</v>
      </c>
      <c r="F1960" s="197">
        <v>1372</v>
      </c>
      <c r="G1960" s="197">
        <v>33258</v>
      </c>
      <c r="H1960" s="198">
        <v>-106862</v>
      </c>
    </row>
    <row r="1961" spans="1:8" ht="18" hidden="1" customHeight="1" outlineLevel="1">
      <c r="A1961" s="4" t="s">
        <v>223</v>
      </c>
      <c r="B1961" s="195"/>
      <c r="C1961" s="196">
        <v>0</v>
      </c>
      <c r="D1961" s="196">
        <v>0</v>
      </c>
      <c r="E1961" s="196">
        <v>0</v>
      </c>
      <c r="F1961" s="197">
        <v>0</v>
      </c>
      <c r="G1961" s="197">
        <v>0</v>
      </c>
      <c r="H1961" s="198">
        <v>0</v>
      </c>
    </row>
    <row r="1962" spans="1:8" ht="18" hidden="1" customHeight="1" outlineLevel="1">
      <c r="A1962" s="4" t="s">
        <v>224</v>
      </c>
      <c r="B1962" s="195"/>
      <c r="C1962" s="196">
        <v>14</v>
      </c>
      <c r="D1962" s="196">
        <v>1</v>
      </c>
      <c r="E1962" s="196">
        <v>0</v>
      </c>
      <c r="F1962" s="197">
        <v>32022.92</v>
      </c>
      <c r="G1962" s="197">
        <v>3387.739999999998</v>
      </c>
      <c r="H1962" s="198">
        <v>11298.39</v>
      </c>
    </row>
    <row r="1963" spans="1:8" ht="18" hidden="1" customHeight="1" outlineLevel="1">
      <c r="A1963" s="4" t="s">
        <v>225</v>
      </c>
      <c r="B1963" s="195"/>
      <c r="C1963" s="196">
        <v>30</v>
      </c>
      <c r="D1963" s="196">
        <v>20</v>
      </c>
      <c r="E1963" s="196">
        <v>10</v>
      </c>
      <c r="F1963" s="197">
        <v>98512</v>
      </c>
      <c r="G1963" s="197">
        <v>4766</v>
      </c>
      <c r="H1963" s="198">
        <v>0</v>
      </c>
    </row>
    <row r="1964" spans="1:8" collapsed="1">
      <c r="A1964" s="4"/>
      <c r="B1964" s="195" t="s">
        <v>436</v>
      </c>
      <c r="C1964" s="199">
        <f t="shared" ref="C1964:H1964" si="81">SUM(C1941:C1963)</f>
        <v>286</v>
      </c>
      <c r="D1964" s="199">
        <f t="shared" si="81"/>
        <v>221</v>
      </c>
      <c r="E1964" s="199">
        <f t="shared" si="81"/>
        <v>29</v>
      </c>
      <c r="F1964" s="200">
        <f t="shared" si="81"/>
        <v>545391.25</v>
      </c>
      <c r="G1964" s="200">
        <f t="shared" si="81"/>
        <v>90404.109999999986</v>
      </c>
      <c r="H1964" s="201">
        <f t="shared" si="81"/>
        <v>-98178.61</v>
      </c>
    </row>
    <row r="1965" spans="1:8" hidden="1" outlineLevel="1">
      <c r="A1965" s="4" t="s">
        <v>223</v>
      </c>
      <c r="B1965" s="195"/>
      <c r="C1965" s="196">
        <v>0</v>
      </c>
      <c r="D1965" s="196">
        <v>0</v>
      </c>
      <c r="E1965" s="196">
        <v>0</v>
      </c>
      <c r="F1965" s="197">
        <v>0</v>
      </c>
      <c r="G1965" s="197">
        <v>0</v>
      </c>
      <c r="H1965" s="198">
        <v>0</v>
      </c>
    </row>
    <row r="1966" spans="1:8" collapsed="1">
      <c r="A1966" s="4"/>
      <c r="B1966" s="195" t="s">
        <v>458</v>
      </c>
      <c r="C1966" s="199">
        <f t="shared" ref="C1966:H1966" si="82">SUM(C1965)</f>
        <v>0</v>
      </c>
      <c r="D1966" s="199">
        <f t="shared" si="82"/>
        <v>0</v>
      </c>
      <c r="E1966" s="199">
        <f t="shared" si="82"/>
        <v>0</v>
      </c>
      <c r="F1966" s="200">
        <f t="shared" si="82"/>
        <v>0</v>
      </c>
      <c r="G1966" s="200">
        <f t="shared" si="82"/>
        <v>0</v>
      </c>
      <c r="H1966" s="201">
        <f t="shared" si="82"/>
        <v>0</v>
      </c>
    </row>
    <row r="1967" spans="1:8" ht="18" customHeight="1">
      <c r="B1967" s="203" t="s">
        <v>437</v>
      </c>
      <c r="C1967" s="204"/>
      <c r="D1967" s="204"/>
      <c r="E1967" s="204"/>
      <c r="F1967" s="193"/>
      <c r="G1967" s="193"/>
      <c r="H1967" s="194"/>
    </row>
    <row r="1968" spans="1:8" ht="18" hidden="1" customHeight="1" outlineLevel="1">
      <c r="A1968" s="4" t="s">
        <v>272</v>
      </c>
      <c r="B1968" s="195"/>
      <c r="C1968" s="196">
        <v>0</v>
      </c>
      <c r="D1968" s="196">
        <v>0</v>
      </c>
      <c r="E1968" s="196">
        <v>0</v>
      </c>
      <c r="F1968" s="197">
        <v>0</v>
      </c>
      <c r="G1968" s="197">
        <v>0</v>
      </c>
      <c r="H1968" s="198">
        <v>0</v>
      </c>
    </row>
    <row r="1969" spans="1:8" ht="18" hidden="1" customHeight="1" outlineLevel="1">
      <c r="A1969" s="4" t="s">
        <v>203</v>
      </c>
      <c r="B1969" s="195"/>
      <c r="C1969" s="196">
        <v>2</v>
      </c>
      <c r="D1969" s="196">
        <v>1</v>
      </c>
      <c r="E1969" s="196">
        <v>0</v>
      </c>
      <c r="F1969" s="197">
        <v>2000</v>
      </c>
      <c r="G1969" s="197">
        <v>12301</v>
      </c>
      <c r="H1969" s="198">
        <v>0</v>
      </c>
    </row>
    <row r="1970" spans="1:8" ht="18" hidden="1" customHeight="1" outlineLevel="1">
      <c r="A1970" s="4" t="s">
        <v>204</v>
      </c>
      <c r="B1970" s="195"/>
      <c r="C1970" s="196">
        <v>0</v>
      </c>
      <c r="D1970" s="196">
        <v>0</v>
      </c>
      <c r="E1970" s="196">
        <v>0</v>
      </c>
      <c r="F1970" s="197">
        <v>0</v>
      </c>
      <c r="G1970" s="197">
        <v>0</v>
      </c>
      <c r="H1970" s="198">
        <v>0</v>
      </c>
    </row>
    <row r="1971" spans="1:8" ht="18" hidden="1" customHeight="1" outlineLevel="1">
      <c r="A1971" s="4" t="s">
        <v>205</v>
      </c>
      <c r="B1971" s="195"/>
      <c r="C1971" s="196">
        <v>0</v>
      </c>
      <c r="D1971" s="196">
        <v>0</v>
      </c>
      <c r="E1971" s="196">
        <v>0</v>
      </c>
      <c r="F1971" s="197">
        <v>0</v>
      </c>
      <c r="G1971" s="197">
        <v>0</v>
      </c>
      <c r="H1971" s="198">
        <v>0</v>
      </c>
    </row>
    <row r="1972" spans="1:8" ht="18" hidden="1" customHeight="1" outlineLevel="1">
      <c r="A1972" s="4" t="s">
        <v>206</v>
      </c>
      <c r="B1972" s="195"/>
      <c r="C1972" s="196">
        <v>0</v>
      </c>
      <c r="D1972" s="196">
        <v>0</v>
      </c>
      <c r="E1972" s="196">
        <v>0</v>
      </c>
      <c r="F1972" s="197">
        <v>0</v>
      </c>
      <c r="G1972" s="197">
        <v>0</v>
      </c>
      <c r="H1972" s="198">
        <v>0</v>
      </c>
    </row>
    <row r="1973" spans="1:8" ht="18" hidden="1" customHeight="1" outlineLevel="1">
      <c r="A1973" s="4" t="s">
        <v>207</v>
      </c>
      <c r="B1973" s="195"/>
      <c r="C1973" s="196">
        <v>0</v>
      </c>
      <c r="D1973" s="196">
        <v>0</v>
      </c>
      <c r="E1973" s="196">
        <v>0</v>
      </c>
      <c r="F1973" s="197">
        <v>0</v>
      </c>
      <c r="G1973" s="197">
        <v>0</v>
      </c>
      <c r="H1973" s="198">
        <v>0</v>
      </c>
    </row>
    <row r="1974" spans="1:8" ht="18" hidden="1" customHeight="1" outlineLevel="1">
      <c r="A1974" s="4" t="s">
        <v>208</v>
      </c>
      <c r="B1974" s="195"/>
      <c r="C1974" s="196">
        <v>1</v>
      </c>
      <c r="D1974" s="196">
        <v>1</v>
      </c>
      <c r="E1974" s="196">
        <v>0</v>
      </c>
      <c r="F1974" s="197">
        <v>0</v>
      </c>
      <c r="G1974" s="197">
        <v>107</v>
      </c>
      <c r="H1974" s="198">
        <v>0</v>
      </c>
    </row>
    <row r="1975" spans="1:8" ht="18" hidden="1" customHeight="1" outlineLevel="1">
      <c r="A1975" s="4" t="s">
        <v>209</v>
      </c>
      <c r="B1975" s="195"/>
      <c r="C1975" s="196">
        <v>1</v>
      </c>
      <c r="D1975" s="196">
        <v>1</v>
      </c>
      <c r="E1975" s="196">
        <v>0</v>
      </c>
      <c r="F1975" s="197">
        <v>0</v>
      </c>
      <c r="G1975" s="197">
        <v>378.88</v>
      </c>
      <c r="H1975" s="198">
        <v>0</v>
      </c>
    </row>
    <row r="1976" spans="1:8" ht="18" hidden="1" customHeight="1" outlineLevel="1">
      <c r="A1976" s="4" t="s">
        <v>211</v>
      </c>
      <c r="B1976" s="195"/>
      <c r="C1976" s="196">
        <v>10</v>
      </c>
      <c r="D1976" s="196">
        <v>4</v>
      </c>
      <c r="E1976" s="196">
        <v>0</v>
      </c>
      <c r="F1976" s="197">
        <v>0</v>
      </c>
      <c r="G1976" s="197">
        <v>1162</v>
      </c>
      <c r="H1976" s="198">
        <v>0</v>
      </c>
    </row>
    <row r="1977" spans="1:8" ht="18" hidden="1" customHeight="1" outlineLevel="1">
      <c r="A1977" s="4" t="s">
        <v>212</v>
      </c>
      <c r="B1977" s="195"/>
      <c r="C1977" s="196">
        <v>9</v>
      </c>
      <c r="D1977" s="196">
        <v>1</v>
      </c>
      <c r="E1977" s="196">
        <v>7</v>
      </c>
      <c r="F1977" s="197">
        <v>47500</v>
      </c>
      <c r="G1977" s="197">
        <v>39400</v>
      </c>
      <c r="H1977" s="198">
        <v>0</v>
      </c>
    </row>
    <row r="1978" spans="1:8" ht="18" hidden="1" customHeight="1" outlineLevel="1">
      <c r="A1978" s="4" t="s">
        <v>213</v>
      </c>
      <c r="B1978" s="195"/>
      <c r="C1978" s="196">
        <v>25</v>
      </c>
      <c r="D1978" s="196">
        <v>2</v>
      </c>
      <c r="E1978" s="196">
        <v>24</v>
      </c>
      <c r="F1978" s="197">
        <v>67500</v>
      </c>
      <c r="G1978" s="197">
        <v>18053</v>
      </c>
      <c r="H1978" s="198">
        <v>0</v>
      </c>
    </row>
    <row r="1979" spans="1:8" ht="18" hidden="1" customHeight="1" outlineLevel="1">
      <c r="A1979" s="4" t="s">
        <v>214</v>
      </c>
      <c r="B1979" s="195"/>
      <c r="C1979" s="196">
        <v>10</v>
      </c>
      <c r="D1979" s="196">
        <v>0</v>
      </c>
      <c r="E1979" s="196">
        <v>10</v>
      </c>
      <c r="F1979" s="197">
        <v>0</v>
      </c>
      <c r="G1979" s="197">
        <v>0</v>
      </c>
      <c r="H1979" s="198">
        <v>0</v>
      </c>
    </row>
    <row r="1980" spans="1:8" ht="18" hidden="1" customHeight="1" outlineLevel="1">
      <c r="A1980" s="4" t="s">
        <v>215</v>
      </c>
      <c r="B1980" s="195"/>
      <c r="C1980" s="196">
        <v>2</v>
      </c>
      <c r="D1980" s="196">
        <v>0</v>
      </c>
      <c r="E1980" s="196">
        <v>2</v>
      </c>
      <c r="F1980" s="197">
        <v>0</v>
      </c>
      <c r="G1980" s="197">
        <v>0</v>
      </c>
      <c r="H1980" s="198">
        <v>0</v>
      </c>
    </row>
    <row r="1981" spans="1:8" ht="18" hidden="1" customHeight="1" outlineLevel="1">
      <c r="A1981" s="4" t="s">
        <v>216</v>
      </c>
      <c r="B1981" s="195"/>
      <c r="C1981" s="196">
        <v>0</v>
      </c>
      <c r="D1981" s="196">
        <v>0</v>
      </c>
      <c r="E1981" s="196">
        <v>0</v>
      </c>
      <c r="F1981" s="197">
        <v>0</v>
      </c>
      <c r="G1981" s="197">
        <v>0</v>
      </c>
      <c r="H1981" s="198">
        <v>0</v>
      </c>
    </row>
    <row r="1982" spans="1:8" ht="18" hidden="1" customHeight="1" outlineLevel="1">
      <c r="A1982" s="4" t="s">
        <v>217</v>
      </c>
      <c r="B1982" s="195"/>
      <c r="C1982" s="196">
        <v>0</v>
      </c>
      <c r="D1982" s="196">
        <v>0</v>
      </c>
      <c r="E1982" s="196">
        <v>0</v>
      </c>
      <c r="F1982" s="197">
        <v>0</v>
      </c>
      <c r="G1982" s="197">
        <v>0</v>
      </c>
      <c r="H1982" s="198">
        <v>0</v>
      </c>
    </row>
    <row r="1983" spans="1:8" ht="18" hidden="1" customHeight="1" outlineLevel="1">
      <c r="A1983" s="4" t="s">
        <v>218</v>
      </c>
      <c r="B1983" s="195"/>
      <c r="C1983" s="196">
        <v>1</v>
      </c>
      <c r="D1983" s="196">
        <v>1</v>
      </c>
      <c r="E1983" s="196">
        <v>0</v>
      </c>
      <c r="F1983" s="197">
        <v>0</v>
      </c>
      <c r="G1983" s="197">
        <v>20000</v>
      </c>
      <c r="H1983" s="198">
        <v>0</v>
      </c>
    </row>
    <row r="1984" spans="1:8" ht="18" hidden="1" customHeight="1" outlineLevel="1">
      <c r="A1984" s="4" t="s">
        <v>219</v>
      </c>
      <c r="B1984" s="195"/>
      <c r="C1984" s="196">
        <v>0</v>
      </c>
      <c r="D1984" s="196">
        <v>0</v>
      </c>
      <c r="E1984" s="196">
        <v>0</v>
      </c>
      <c r="F1984" s="197">
        <v>0</v>
      </c>
      <c r="G1984" s="197">
        <v>0</v>
      </c>
      <c r="H1984" s="198">
        <v>0</v>
      </c>
    </row>
    <row r="1985" spans="1:8" ht="18" hidden="1" customHeight="1" outlineLevel="1">
      <c r="A1985" s="4" t="s">
        <v>220</v>
      </c>
      <c r="B1985" s="195"/>
      <c r="C1985" s="196">
        <v>0</v>
      </c>
      <c r="D1985" s="196">
        <v>0</v>
      </c>
      <c r="E1985" s="196">
        <v>0</v>
      </c>
      <c r="F1985" s="197">
        <v>0</v>
      </c>
      <c r="G1985" s="197">
        <v>0</v>
      </c>
      <c r="H1985" s="198">
        <v>0</v>
      </c>
    </row>
    <row r="1986" spans="1:8" ht="18" hidden="1" customHeight="1" outlineLevel="1">
      <c r="A1986" s="4" t="s">
        <v>349</v>
      </c>
      <c r="B1986" s="195"/>
      <c r="C1986" s="196">
        <v>0</v>
      </c>
      <c r="D1986" s="196">
        <v>0</v>
      </c>
      <c r="E1986" s="196">
        <v>0</v>
      </c>
      <c r="F1986" s="197">
        <v>0</v>
      </c>
      <c r="G1986" s="197">
        <v>0</v>
      </c>
      <c r="H1986" s="198">
        <v>0</v>
      </c>
    </row>
    <row r="1987" spans="1:8" ht="18" hidden="1" customHeight="1" outlineLevel="1">
      <c r="A1987" s="4" t="s">
        <v>222</v>
      </c>
      <c r="B1987" s="195"/>
      <c r="C1987" s="196">
        <v>0</v>
      </c>
      <c r="D1987" s="196">
        <v>0</v>
      </c>
      <c r="E1987" s="196">
        <v>0</v>
      </c>
      <c r="F1987" s="197">
        <v>0</v>
      </c>
      <c r="G1987" s="197">
        <v>0</v>
      </c>
      <c r="H1987" s="198">
        <v>0</v>
      </c>
    </row>
    <row r="1988" spans="1:8" ht="18" hidden="1" customHeight="1" outlineLevel="1">
      <c r="A1988" s="4" t="s">
        <v>223</v>
      </c>
      <c r="B1988" s="195"/>
      <c r="C1988" s="196">
        <v>0</v>
      </c>
      <c r="D1988" s="196">
        <v>0</v>
      </c>
      <c r="E1988" s="196">
        <v>0</v>
      </c>
      <c r="F1988" s="197">
        <v>0</v>
      </c>
      <c r="G1988" s="197">
        <v>0</v>
      </c>
      <c r="H1988" s="198">
        <v>0</v>
      </c>
    </row>
    <row r="1989" spans="1:8" ht="18" hidden="1" customHeight="1" outlineLevel="1">
      <c r="A1989" s="4" t="s">
        <v>224</v>
      </c>
      <c r="B1989" s="195"/>
      <c r="C1989" s="196">
        <v>0</v>
      </c>
      <c r="D1989" s="196">
        <v>0</v>
      </c>
      <c r="E1989" s="196">
        <v>0</v>
      </c>
      <c r="F1989" s="197">
        <v>0</v>
      </c>
      <c r="G1989" s="197">
        <v>0</v>
      </c>
      <c r="H1989" s="198">
        <v>0</v>
      </c>
    </row>
    <row r="1990" spans="1:8" ht="18" hidden="1" customHeight="1" outlineLevel="1">
      <c r="A1990" s="4" t="s">
        <v>225</v>
      </c>
      <c r="B1990" s="195"/>
      <c r="C1990" s="196">
        <v>0</v>
      </c>
      <c r="D1990" s="196">
        <v>0</v>
      </c>
      <c r="E1990" s="196">
        <v>0</v>
      </c>
      <c r="F1990" s="197">
        <v>0</v>
      </c>
      <c r="G1990" s="197">
        <v>0</v>
      </c>
      <c r="H1990" s="198">
        <v>0</v>
      </c>
    </row>
    <row r="1991" spans="1:8" collapsed="1">
      <c r="A1991" s="4"/>
      <c r="B1991" s="195" t="s">
        <v>438</v>
      </c>
      <c r="C1991" s="199">
        <f t="shared" ref="C1991:H1991" si="83">SUM(C1968:C1990)</f>
        <v>61</v>
      </c>
      <c r="D1991" s="199">
        <f t="shared" si="83"/>
        <v>11</v>
      </c>
      <c r="E1991" s="199">
        <f t="shared" si="83"/>
        <v>43</v>
      </c>
      <c r="F1991" s="200">
        <f t="shared" si="83"/>
        <v>117000</v>
      </c>
      <c r="G1991" s="200">
        <f t="shared" si="83"/>
        <v>91401.88</v>
      </c>
      <c r="H1991" s="201">
        <f t="shared" si="83"/>
        <v>0</v>
      </c>
    </row>
    <row r="1992" spans="1:8" ht="18" hidden="1" customHeight="1" outlineLevel="1">
      <c r="A1992" s="4" t="s">
        <v>272</v>
      </c>
      <c r="B1992" s="195"/>
      <c r="C1992" s="196">
        <v>0</v>
      </c>
      <c r="D1992" s="196">
        <v>0</v>
      </c>
      <c r="E1992" s="196">
        <v>0</v>
      </c>
      <c r="F1992" s="197">
        <v>0</v>
      </c>
      <c r="G1992" s="197">
        <v>0</v>
      </c>
      <c r="H1992" s="198">
        <v>0</v>
      </c>
    </row>
    <row r="1993" spans="1:8" ht="18" hidden="1" customHeight="1" outlineLevel="1">
      <c r="A1993" s="4" t="s">
        <v>203</v>
      </c>
      <c r="B1993" s="195"/>
      <c r="C1993" s="196">
        <v>2</v>
      </c>
      <c r="D1993" s="196">
        <v>3</v>
      </c>
      <c r="E1993" s="196">
        <v>0</v>
      </c>
      <c r="F1993" s="197">
        <v>6128</v>
      </c>
      <c r="G1993" s="197">
        <v>16302.12</v>
      </c>
      <c r="H1993" s="198">
        <v>0</v>
      </c>
    </row>
    <row r="1994" spans="1:8" ht="18" hidden="1" customHeight="1" outlineLevel="1">
      <c r="A1994" s="4" t="s">
        <v>204</v>
      </c>
      <c r="B1994" s="195"/>
      <c r="C1994" s="196">
        <v>2</v>
      </c>
      <c r="D1994" s="196">
        <v>0</v>
      </c>
      <c r="E1994" s="196">
        <v>0</v>
      </c>
      <c r="F1994" s="197">
        <v>0</v>
      </c>
      <c r="G1994" s="197">
        <v>0</v>
      </c>
      <c r="H1994" s="198">
        <v>0</v>
      </c>
    </row>
    <row r="1995" spans="1:8" ht="18" hidden="1" customHeight="1" outlineLevel="1">
      <c r="A1995" s="4" t="s">
        <v>205</v>
      </c>
      <c r="B1995" s="195"/>
      <c r="C1995" s="196">
        <v>0</v>
      </c>
      <c r="D1995" s="196">
        <v>0</v>
      </c>
      <c r="E1995" s="196">
        <v>0</v>
      </c>
      <c r="F1995" s="197">
        <v>0</v>
      </c>
      <c r="G1995" s="197">
        <v>0</v>
      </c>
      <c r="H1995" s="198">
        <v>0</v>
      </c>
    </row>
    <row r="1996" spans="1:8" ht="18" hidden="1" customHeight="1" outlineLevel="1">
      <c r="A1996" s="4" t="s">
        <v>206</v>
      </c>
      <c r="B1996" s="195"/>
      <c r="C1996" s="196">
        <v>0</v>
      </c>
      <c r="D1996" s="196">
        <v>0</v>
      </c>
      <c r="E1996" s="196">
        <v>0</v>
      </c>
      <c r="F1996" s="197">
        <v>0</v>
      </c>
      <c r="G1996" s="197">
        <v>0</v>
      </c>
      <c r="H1996" s="198">
        <v>0</v>
      </c>
    </row>
    <row r="1997" spans="1:8" ht="18" hidden="1" customHeight="1" outlineLevel="1">
      <c r="A1997" s="4" t="s">
        <v>207</v>
      </c>
      <c r="B1997" s="195"/>
      <c r="C1997" s="196">
        <v>0</v>
      </c>
      <c r="D1997" s="196">
        <v>0</v>
      </c>
      <c r="E1997" s="196">
        <v>0</v>
      </c>
      <c r="F1997" s="197">
        <v>0</v>
      </c>
      <c r="G1997" s="197">
        <v>0</v>
      </c>
      <c r="H1997" s="198">
        <v>0</v>
      </c>
    </row>
    <row r="1998" spans="1:8" ht="18" hidden="1" customHeight="1" outlineLevel="1">
      <c r="A1998" s="4" t="s">
        <v>208</v>
      </c>
      <c r="B1998" s="195"/>
      <c r="C1998" s="196">
        <v>2</v>
      </c>
      <c r="D1998" s="196">
        <v>0</v>
      </c>
      <c r="E1998" s="196">
        <v>0</v>
      </c>
      <c r="F1998" s="197">
        <v>0</v>
      </c>
      <c r="G1998" s="197">
        <v>0</v>
      </c>
      <c r="H1998" s="198">
        <v>0</v>
      </c>
    </row>
    <row r="1999" spans="1:8" ht="18" hidden="1" customHeight="1" outlineLevel="1">
      <c r="A1999" s="4" t="s">
        <v>209</v>
      </c>
      <c r="B1999" s="195"/>
      <c r="C1999" s="196">
        <v>1</v>
      </c>
      <c r="D1999" s="196">
        <v>1</v>
      </c>
      <c r="E1999" s="196">
        <v>0</v>
      </c>
      <c r="F1999" s="197">
        <v>0</v>
      </c>
      <c r="G1999" s="197">
        <v>5752.5</v>
      </c>
      <c r="H1999" s="198">
        <v>0</v>
      </c>
    </row>
    <row r="2000" spans="1:8" ht="18" hidden="1" customHeight="1" outlineLevel="1">
      <c r="A2000" s="4" t="s">
        <v>211</v>
      </c>
      <c r="B2000" s="195"/>
      <c r="C2000" s="196">
        <v>3</v>
      </c>
      <c r="D2000" s="196">
        <v>0</v>
      </c>
      <c r="E2000" s="196">
        <v>0</v>
      </c>
      <c r="F2000" s="197">
        <v>0</v>
      </c>
      <c r="G2000" s="197">
        <v>0</v>
      </c>
      <c r="H2000" s="198">
        <v>0</v>
      </c>
    </row>
    <row r="2001" spans="1:8" ht="18" hidden="1" customHeight="1" outlineLevel="1">
      <c r="A2001" s="4" t="s">
        <v>212</v>
      </c>
      <c r="B2001" s="195"/>
      <c r="C2001" s="196">
        <v>7</v>
      </c>
      <c r="D2001" s="196">
        <v>0</v>
      </c>
      <c r="E2001" s="196">
        <v>6</v>
      </c>
      <c r="F2001" s="197">
        <v>0</v>
      </c>
      <c r="G2001" s="197">
        <v>0</v>
      </c>
      <c r="H2001" s="198">
        <v>0</v>
      </c>
    </row>
    <row r="2002" spans="1:8" ht="18" hidden="1" customHeight="1" outlineLevel="1">
      <c r="A2002" s="4" t="s">
        <v>213</v>
      </c>
      <c r="B2002" s="195"/>
      <c r="C2002" s="196">
        <v>27</v>
      </c>
      <c r="D2002" s="196">
        <v>1</v>
      </c>
      <c r="E2002" s="196">
        <v>25</v>
      </c>
      <c r="F2002" s="197">
        <v>38540</v>
      </c>
      <c r="G2002" s="197">
        <v>-1072</v>
      </c>
      <c r="H2002" s="198">
        <v>0</v>
      </c>
    </row>
    <row r="2003" spans="1:8" ht="18" hidden="1" customHeight="1" outlineLevel="1">
      <c r="A2003" s="4" t="s">
        <v>214</v>
      </c>
      <c r="B2003" s="195"/>
      <c r="C2003" s="196">
        <v>1</v>
      </c>
      <c r="D2003" s="196">
        <v>1</v>
      </c>
      <c r="E2003" s="196">
        <v>0</v>
      </c>
      <c r="F2003" s="197">
        <v>6065</v>
      </c>
      <c r="G2003" s="197">
        <v>0</v>
      </c>
      <c r="H2003" s="198">
        <v>0</v>
      </c>
    </row>
    <row r="2004" spans="1:8" ht="18" hidden="1" customHeight="1" outlineLevel="1">
      <c r="A2004" s="4" t="s">
        <v>215</v>
      </c>
      <c r="B2004" s="195"/>
      <c r="C2004" s="196">
        <v>0</v>
      </c>
      <c r="D2004" s="196">
        <v>0</v>
      </c>
      <c r="E2004" s="196">
        <v>0</v>
      </c>
      <c r="F2004" s="197">
        <v>0</v>
      </c>
      <c r="G2004" s="197">
        <v>0</v>
      </c>
      <c r="H2004" s="198">
        <v>0</v>
      </c>
    </row>
    <row r="2005" spans="1:8" ht="18" hidden="1" customHeight="1" outlineLevel="1">
      <c r="A2005" s="4" t="s">
        <v>216</v>
      </c>
      <c r="B2005" s="195"/>
      <c r="C2005" s="196">
        <v>0</v>
      </c>
      <c r="D2005" s="196">
        <v>0</v>
      </c>
      <c r="E2005" s="196">
        <v>0</v>
      </c>
      <c r="F2005" s="197">
        <v>0</v>
      </c>
      <c r="G2005" s="197">
        <v>0</v>
      </c>
      <c r="H2005" s="198">
        <v>0</v>
      </c>
    </row>
    <row r="2006" spans="1:8" ht="18" hidden="1" customHeight="1" outlineLevel="1">
      <c r="A2006" s="4" t="s">
        <v>217</v>
      </c>
      <c r="B2006" s="195"/>
      <c r="C2006" s="196">
        <v>0</v>
      </c>
      <c r="D2006" s="196">
        <v>0</v>
      </c>
      <c r="E2006" s="196">
        <v>0</v>
      </c>
      <c r="F2006" s="197">
        <v>0</v>
      </c>
      <c r="G2006" s="197">
        <v>0</v>
      </c>
      <c r="H2006" s="198">
        <v>0</v>
      </c>
    </row>
    <row r="2007" spans="1:8" ht="18" hidden="1" customHeight="1" outlineLevel="1">
      <c r="A2007" s="4" t="s">
        <v>218</v>
      </c>
      <c r="B2007" s="195"/>
      <c r="C2007" s="196">
        <v>1</v>
      </c>
      <c r="D2007" s="196">
        <v>0</v>
      </c>
      <c r="E2007" s="196">
        <v>0</v>
      </c>
      <c r="F2007" s="197">
        <v>0</v>
      </c>
      <c r="G2007" s="197">
        <v>0</v>
      </c>
      <c r="H2007" s="198">
        <v>0</v>
      </c>
    </row>
    <row r="2008" spans="1:8" ht="18" hidden="1" customHeight="1" outlineLevel="1">
      <c r="A2008" s="4" t="s">
        <v>219</v>
      </c>
      <c r="B2008" s="195"/>
      <c r="C2008" s="196">
        <v>0</v>
      </c>
      <c r="D2008" s="196">
        <v>0</v>
      </c>
      <c r="E2008" s="196">
        <v>0</v>
      </c>
      <c r="F2008" s="197">
        <v>0</v>
      </c>
      <c r="G2008" s="197">
        <v>0</v>
      </c>
      <c r="H2008" s="198">
        <v>0</v>
      </c>
    </row>
    <row r="2009" spans="1:8" ht="18" hidden="1" customHeight="1" outlineLevel="1">
      <c r="A2009" s="4" t="s">
        <v>220</v>
      </c>
      <c r="B2009" s="195"/>
      <c r="C2009" s="196">
        <v>0</v>
      </c>
      <c r="D2009" s="196">
        <v>0</v>
      </c>
      <c r="E2009" s="196">
        <v>0</v>
      </c>
      <c r="F2009" s="197">
        <v>0</v>
      </c>
      <c r="G2009" s="197">
        <v>0</v>
      </c>
      <c r="H2009" s="198">
        <v>0</v>
      </c>
    </row>
    <row r="2010" spans="1:8" ht="18" hidden="1" customHeight="1" outlineLevel="1">
      <c r="A2010" s="4" t="s">
        <v>349</v>
      </c>
      <c r="B2010" s="195"/>
      <c r="C2010" s="196">
        <v>0</v>
      </c>
      <c r="D2010" s="196">
        <v>0</v>
      </c>
      <c r="E2010" s="196">
        <v>0</v>
      </c>
      <c r="F2010" s="197">
        <v>0</v>
      </c>
      <c r="G2010" s="197">
        <v>0</v>
      </c>
      <c r="H2010" s="198">
        <v>0</v>
      </c>
    </row>
    <row r="2011" spans="1:8" ht="18" hidden="1" customHeight="1" outlineLevel="1">
      <c r="A2011" s="4" t="s">
        <v>222</v>
      </c>
      <c r="B2011" s="195"/>
      <c r="C2011" s="196">
        <v>0</v>
      </c>
      <c r="D2011" s="196">
        <v>0</v>
      </c>
      <c r="E2011" s="196">
        <v>0</v>
      </c>
      <c r="F2011" s="197">
        <v>0</v>
      </c>
      <c r="G2011" s="197">
        <v>0</v>
      </c>
      <c r="H2011" s="198">
        <v>0</v>
      </c>
    </row>
    <row r="2012" spans="1:8" ht="18" hidden="1" customHeight="1" outlineLevel="1">
      <c r="A2012" s="4" t="s">
        <v>223</v>
      </c>
      <c r="B2012" s="195"/>
      <c r="C2012" s="196">
        <v>0</v>
      </c>
      <c r="D2012" s="196">
        <v>0</v>
      </c>
      <c r="E2012" s="196">
        <v>0</v>
      </c>
      <c r="F2012" s="197">
        <v>0</v>
      </c>
      <c r="G2012" s="197">
        <v>0</v>
      </c>
      <c r="H2012" s="198">
        <v>0</v>
      </c>
    </row>
    <row r="2013" spans="1:8" ht="18" hidden="1" customHeight="1" outlineLevel="1">
      <c r="A2013" s="4" t="s">
        <v>224</v>
      </c>
      <c r="B2013" s="195"/>
      <c r="C2013" s="196">
        <v>0</v>
      </c>
      <c r="D2013" s="196">
        <v>0</v>
      </c>
      <c r="E2013" s="196">
        <v>0</v>
      </c>
      <c r="F2013" s="197">
        <v>0</v>
      </c>
      <c r="G2013" s="197">
        <v>0</v>
      </c>
      <c r="H2013" s="198">
        <v>0</v>
      </c>
    </row>
    <row r="2014" spans="1:8" ht="18" hidden="1" customHeight="1" outlineLevel="1">
      <c r="A2014" s="4" t="s">
        <v>225</v>
      </c>
      <c r="B2014" s="195"/>
      <c r="C2014" s="196">
        <v>9</v>
      </c>
      <c r="D2014" s="196">
        <v>7</v>
      </c>
      <c r="E2014" s="196">
        <v>2</v>
      </c>
      <c r="F2014" s="197">
        <v>-17363</v>
      </c>
      <c r="G2014" s="197">
        <v>27364</v>
      </c>
      <c r="H2014" s="198">
        <v>0</v>
      </c>
    </row>
    <row r="2015" spans="1:8" ht="18" customHeight="1" collapsed="1">
      <c r="A2015" s="4"/>
      <c r="B2015" s="195" t="s">
        <v>439</v>
      </c>
      <c r="C2015" s="199">
        <f t="shared" ref="C2015:H2015" si="84">SUM(C1992:C2014)</f>
        <v>55</v>
      </c>
      <c r="D2015" s="199">
        <f t="shared" si="84"/>
        <v>13</v>
      </c>
      <c r="E2015" s="199">
        <f t="shared" si="84"/>
        <v>33</v>
      </c>
      <c r="F2015" s="200">
        <f t="shared" si="84"/>
        <v>33370</v>
      </c>
      <c r="G2015" s="200">
        <f t="shared" si="84"/>
        <v>48346.62</v>
      </c>
      <c r="H2015" s="201">
        <f t="shared" si="84"/>
        <v>0</v>
      </c>
    </row>
    <row r="2016" spans="1:8" ht="18" hidden="1" customHeight="1" outlineLevel="1">
      <c r="A2016" s="4" t="s">
        <v>272</v>
      </c>
      <c r="B2016" s="195"/>
      <c r="C2016" s="196">
        <v>0</v>
      </c>
      <c r="D2016" s="196">
        <v>0</v>
      </c>
      <c r="E2016" s="196">
        <v>0</v>
      </c>
      <c r="F2016" s="197">
        <v>0</v>
      </c>
      <c r="G2016" s="197">
        <v>0</v>
      </c>
      <c r="H2016" s="198">
        <v>0</v>
      </c>
    </row>
    <row r="2017" spans="1:8" ht="18" hidden="1" customHeight="1" outlineLevel="1">
      <c r="A2017" s="4" t="s">
        <v>203</v>
      </c>
      <c r="B2017" s="195"/>
      <c r="C2017" s="196">
        <v>2</v>
      </c>
      <c r="D2017" s="196">
        <v>2</v>
      </c>
      <c r="E2017" s="196">
        <v>0</v>
      </c>
      <c r="F2017" s="197">
        <v>44500</v>
      </c>
      <c r="G2017" s="197">
        <v>1376</v>
      </c>
      <c r="H2017" s="198">
        <v>0</v>
      </c>
    </row>
    <row r="2018" spans="1:8" ht="18" hidden="1" customHeight="1" outlineLevel="1">
      <c r="A2018" s="4" t="s">
        <v>204</v>
      </c>
      <c r="B2018" s="195"/>
      <c r="C2018" s="196">
        <v>1</v>
      </c>
      <c r="D2018" s="196">
        <v>0</v>
      </c>
      <c r="E2018" s="196">
        <v>0</v>
      </c>
      <c r="F2018" s="197">
        <v>0</v>
      </c>
      <c r="G2018" s="197">
        <v>7604</v>
      </c>
      <c r="H2018" s="198">
        <v>0</v>
      </c>
    </row>
    <row r="2019" spans="1:8" ht="18" hidden="1" customHeight="1" outlineLevel="1">
      <c r="A2019" s="4" t="s">
        <v>205</v>
      </c>
      <c r="B2019" s="195"/>
      <c r="C2019" s="196">
        <v>0</v>
      </c>
      <c r="D2019" s="196">
        <v>0</v>
      </c>
      <c r="E2019" s="196">
        <v>0</v>
      </c>
      <c r="F2019" s="197">
        <v>0</v>
      </c>
      <c r="G2019" s="197">
        <v>0</v>
      </c>
      <c r="H2019" s="198">
        <v>0</v>
      </c>
    </row>
    <row r="2020" spans="1:8" ht="18" hidden="1" customHeight="1" outlineLevel="1">
      <c r="A2020" s="4" t="s">
        <v>206</v>
      </c>
      <c r="B2020" s="195"/>
      <c r="C2020" s="196">
        <v>0</v>
      </c>
      <c r="D2020" s="196">
        <v>0</v>
      </c>
      <c r="E2020" s="196">
        <v>0</v>
      </c>
      <c r="F2020" s="197">
        <v>0</v>
      </c>
      <c r="G2020" s="197">
        <v>0</v>
      </c>
      <c r="H2020" s="198">
        <v>0</v>
      </c>
    </row>
    <row r="2021" spans="1:8" ht="18" hidden="1" customHeight="1" outlineLevel="1">
      <c r="A2021" s="4" t="s">
        <v>207</v>
      </c>
      <c r="B2021" s="195"/>
      <c r="C2021" s="196">
        <v>0</v>
      </c>
      <c r="D2021" s="196">
        <v>0</v>
      </c>
      <c r="E2021" s="196">
        <v>0</v>
      </c>
      <c r="F2021" s="197">
        <v>0</v>
      </c>
      <c r="G2021" s="197">
        <v>0</v>
      </c>
      <c r="H2021" s="198">
        <v>0</v>
      </c>
    </row>
    <row r="2022" spans="1:8" ht="18" hidden="1" customHeight="1" outlineLevel="1">
      <c r="A2022" s="4" t="s">
        <v>208</v>
      </c>
      <c r="B2022" s="195"/>
      <c r="C2022" s="196">
        <v>1</v>
      </c>
      <c r="D2022" s="196">
        <v>1</v>
      </c>
      <c r="E2022" s="196">
        <v>0</v>
      </c>
      <c r="F2022" s="197">
        <v>0</v>
      </c>
      <c r="G2022" s="197">
        <v>-2081</v>
      </c>
      <c r="H2022" s="198">
        <v>0</v>
      </c>
    </row>
    <row r="2023" spans="1:8" ht="18" hidden="1" customHeight="1" outlineLevel="1">
      <c r="A2023" s="4" t="s">
        <v>209</v>
      </c>
      <c r="B2023" s="195"/>
      <c r="C2023" s="196">
        <v>0</v>
      </c>
      <c r="D2023" s="196">
        <v>1</v>
      </c>
      <c r="E2023" s="196">
        <v>0</v>
      </c>
      <c r="F2023" s="197">
        <v>0</v>
      </c>
      <c r="G2023" s="197">
        <v>624</v>
      </c>
      <c r="H2023" s="198">
        <v>0</v>
      </c>
    </row>
    <row r="2024" spans="1:8" ht="18" hidden="1" customHeight="1" outlineLevel="1">
      <c r="A2024" s="4" t="s">
        <v>211</v>
      </c>
      <c r="B2024" s="195"/>
      <c r="C2024" s="196">
        <v>5</v>
      </c>
      <c r="D2024" s="196">
        <v>4</v>
      </c>
      <c r="E2024" s="196">
        <v>0</v>
      </c>
      <c r="F2024" s="197">
        <v>33386</v>
      </c>
      <c r="G2024" s="197">
        <v>547</v>
      </c>
      <c r="H2024" s="198">
        <v>0</v>
      </c>
    </row>
    <row r="2025" spans="1:8" ht="18" hidden="1" customHeight="1" outlineLevel="1">
      <c r="A2025" s="4" t="s">
        <v>212</v>
      </c>
      <c r="B2025" s="195"/>
      <c r="C2025" s="196">
        <v>10</v>
      </c>
      <c r="D2025" s="196">
        <v>0</v>
      </c>
      <c r="E2025" s="196">
        <v>10</v>
      </c>
      <c r="F2025" s="197">
        <v>0</v>
      </c>
      <c r="G2025" s="197">
        <v>0</v>
      </c>
      <c r="H2025" s="198">
        <v>0</v>
      </c>
    </row>
    <row r="2026" spans="1:8" ht="18" hidden="1" customHeight="1" outlineLevel="1">
      <c r="A2026" s="4" t="s">
        <v>213</v>
      </c>
      <c r="B2026" s="195"/>
      <c r="C2026" s="196">
        <v>28</v>
      </c>
      <c r="D2026" s="196">
        <v>0</v>
      </c>
      <c r="E2026" s="196">
        <v>21</v>
      </c>
      <c r="F2026" s="197">
        <v>0</v>
      </c>
      <c r="G2026" s="197">
        <v>3499</v>
      </c>
      <c r="H2026" s="198">
        <v>0</v>
      </c>
    </row>
    <row r="2027" spans="1:8" ht="18" hidden="1" customHeight="1" outlineLevel="1">
      <c r="A2027" s="4" t="s">
        <v>214</v>
      </c>
      <c r="B2027" s="195"/>
      <c r="C2027" s="196">
        <v>2</v>
      </c>
      <c r="D2027" s="196">
        <v>0</v>
      </c>
      <c r="E2027" s="196">
        <v>2</v>
      </c>
      <c r="F2027" s="197">
        <v>0</v>
      </c>
      <c r="G2027" s="197">
        <v>0</v>
      </c>
      <c r="H2027" s="198">
        <v>0</v>
      </c>
    </row>
    <row r="2028" spans="1:8" ht="18" hidden="1" customHeight="1" outlineLevel="1">
      <c r="A2028" s="4" t="s">
        <v>215</v>
      </c>
      <c r="B2028" s="195"/>
      <c r="C2028" s="196">
        <v>2</v>
      </c>
      <c r="D2028" s="196">
        <v>2</v>
      </c>
      <c r="E2028" s="196">
        <v>0</v>
      </c>
      <c r="F2028" s="197">
        <v>48880</v>
      </c>
      <c r="G2028" s="197">
        <v>1240</v>
      </c>
      <c r="H2028" s="198">
        <v>0</v>
      </c>
    </row>
    <row r="2029" spans="1:8" ht="18" hidden="1" customHeight="1" outlineLevel="1">
      <c r="A2029" s="4" t="s">
        <v>216</v>
      </c>
      <c r="B2029" s="195"/>
      <c r="C2029" s="196">
        <v>0</v>
      </c>
      <c r="D2029" s="196">
        <v>0</v>
      </c>
      <c r="E2029" s="196">
        <v>0</v>
      </c>
      <c r="F2029" s="197">
        <v>0</v>
      </c>
      <c r="G2029" s="197">
        <v>0</v>
      </c>
      <c r="H2029" s="198">
        <v>0</v>
      </c>
    </row>
    <row r="2030" spans="1:8" ht="18" hidden="1" customHeight="1" outlineLevel="1">
      <c r="A2030" s="4" t="s">
        <v>217</v>
      </c>
      <c r="B2030" s="195"/>
      <c r="C2030" s="196">
        <v>0</v>
      </c>
      <c r="D2030" s="196">
        <v>0</v>
      </c>
      <c r="E2030" s="196">
        <v>0</v>
      </c>
      <c r="F2030" s="197">
        <v>0</v>
      </c>
      <c r="G2030" s="197">
        <v>0</v>
      </c>
      <c r="H2030" s="198">
        <v>0</v>
      </c>
    </row>
    <row r="2031" spans="1:8" ht="18" hidden="1" customHeight="1" outlineLevel="1">
      <c r="A2031" s="4" t="s">
        <v>218</v>
      </c>
      <c r="B2031" s="195"/>
      <c r="C2031" s="196">
        <v>0</v>
      </c>
      <c r="D2031" s="196">
        <v>0</v>
      </c>
      <c r="E2031" s="196">
        <v>0</v>
      </c>
      <c r="F2031" s="197">
        <v>0</v>
      </c>
      <c r="G2031" s="197">
        <v>0</v>
      </c>
      <c r="H2031" s="198">
        <v>0</v>
      </c>
    </row>
    <row r="2032" spans="1:8" ht="18" hidden="1" customHeight="1" outlineLevel="1">
      <c r="A2032" s="4" t="s">
        <v>219</v>
      </c>
      <c r="B2032" s="195"/>
      <c r="C2032" s="196">
        <v>0</v>
      </c>
      <c r="D2032" s="196">
        <v>0</v>
      </c>
      <c r="E2032" s="196">
        <v>0</v>
      </c>
      <c r="F2032" s="197">
        <v>0</v>
      </c>
      <c r="G2032" s="197">
        <v>0</v>
      </c>
      <c r="H2032" s="198">
        <v>0</v>
      </c>
    </row>
    <row r="2033" spans="1:8" ht="18" hidden="1" customHeight="1" outlineLevel="1">
      <c r="A2033" s="4" t="s">
        <v>220</v>
      </c>
      <c r="B2033" s="195"/>
      <c r="C2033" s="196">
        <v>0</v>
      </c>
      <c r="D2033" s="196">
        <v>0</v>
      </c>
      <c r="E2033" s="196">
        <v>0</v>
      </c>
      <c r="F2033" s="197">
        <v>0</v>
      </c>
      <c r="G2033" s="197">
        <v>0</v>
      </c>
      <c r="H2033" s="198">
        <v>0</v>
      </c>
    </row>
    <row r="2034" spans="1:8" ht="18" hidden="1" customHeight="1" outlineLevel="1">
      <c r="A2034" s="4" t="s">
        <v>349</v>
      </c>
      <c r="B2034" s="195"/>
      <c r="C2034" s="196">
        <v>0</v>
      </c>
      <c r="D2034" s="196">
        <v>0</v>
      </c>
      <c r="E2034" s="196">
        <v>0</v>
      </c>
      <c r="F2034" s="197">
        <v>0</v>
      </c>
      <c r="G2034" s="197">
        <v>0</v>
      </c>
      <c r="H2034" s="198">
        <v>0</v>
      </c>
    </row>
    <row r="2035" spans="1:8" ht="18" hidden="1" customHeight="1" outlineLevel="1">
      <c r="A2035" s="4" t="s">
        <v>222</v>
      </c>
      <c r="B2035" s="195"/>
      <c r="C2035" s="196">
        <v>0</v>
      </c>
      <c r="D2035" s="196">
        <v>0</v>
      </c>
      <c r="E2035" s="196">
        <v>0</v>
      </c>
      <c r="F2035" s="197">
        <v>0</v>
      </c>
      <c r="G2035" s="197">
        <v>0</v>
      </c>
      <c r="H2035" s="198">
        <v>0</v>
      </c>
    </row>
    <row r="2036" spans="1:8" ht="18" hidden="1" customHeight="1" outlineLevel="1">
      <c r="A2036" s="4" t="s">
        <v>223</v>
      </c>
      <c r="B2036" s="195"/>
      <c r="C2036" s="196">
        <v>0</v>
      </c>
      <c r="D2036" s="196">
        <v>0</v>
      </c>
      <c r="E2036" s="196">
        <v>0</v>
      </c>
      <c r="F2036" s="197">
        <v>0</v>
      </c>
      <c r="G2036" s="197">
        <v>0</v>
      </c>
      <c r="H2036" s="198">
        <v>0</v>
      </c>
    </row>
    <row r="2037" spans="1:8" ht="18" hidden="1" customHeight="1" outlineLevel="1">
      <c r="A2037" s="4" t="s">
        <v>224</v>
      </c>
      <c r="B2037" s="195"/>
      <c r="C2037" s="196">
        <v>0</v>
      </c>
      <c r="D2037" s="196">
        <v>0</v>
      </c>
      <c r="E2037" s="196">
        <v>0</v>
      </c>
      <c r="F2037" s="197">
        <v>0</v>
      </c>
      <c r="G2037" s="197">
        <v>0</v>
      </c>
      <c r="H2037" s="198">
        <v>0</v>
      </c>
    </row>
    <row r="2038" spans="1:8" ht="18" hidden="1" customHeight="1" outlineLevel="1">
      <c r="A2038" s="4" t="s">
        <v>225</v>
      </c>
      <c r="B2038" s="195"/>
      <c r="C2038" s="196">
        <v>1</v>
      </c>
      <c r="D2038" s="196">
        <v>0</v>
      </c>
      <c r="E2038" s="196">
        <v>1</v>
      </c>
      <c r="F2038" s="197">
        <v>-4542</v>
      </c>
      <c r="G2038" s="197">
        <v>0</v>
      </c>
      <c r="H2038" s="198">
        <v>0</v>
      </c>
    </row>
    <row r="2039" spans="1:8" ht="18" customHeight="1" collapsed="1">
      <c r="A2039" s="4"/>
      <c r="B2039" s="195" t="s">
        <v>440</v>
      </c>
      <c r="C2039" s="199">
        <f t="shared" ref="C2039:H2039" si="85">SUM(C2016:C2038)</f>
        <v>52</v>
      </c>
      <c r="D2039" s="199">
        <f t="shared" si="85"/>
        <v>10</v>
      </c>
      <c r="E2039" s="199">
        <f t="shared" si="85"/>
        <v>34</v>
      </c>
      <c r="F2039" s="200">
        <f t="shared" si="85"/>
        <v>122224</v>
      </c>
      <c r="G2039" s="200">
        <f t="shared" si="85"/>
        <v>12809</v>
      </c>
      <c r="H2039" s="201">
        <f t="shared" si="85"/>
        <v>0</v>
      </c>
    </row>
    <row r="2040" spans="1:8" ht="18" hidden="1" customHeight="1" outlineLevel="1">
      <c r="A2040" s="4" t="s">
        <v>272</v>
      </c>
      <c r="B2040" s="195"/>
      <c r="C2040" s="196">
        <v>0</v>
      </c>
      <c r="D2040" s="196">
        <v>0</v>
      </c>
      <c r="E2040" s="196">
        <v>0</v>
      </c>
      <c r="F2040" s="197">
        <v>0</v>
      </c>
      <c r="G2040" s="197">
        <v>0</v>
      </c>
      <c r="H2040" s="198">
        <v>0</v>
      </c>
    </row>
    <row r="2041" spans="1:8" ht="18" hidden="1" customHeight="1" outlineLevel="1">
      <c r="A2041" s="4" t="s">
        <v>203</v>
      </c>
      <c r="B2041" s="195"/>
      <c r="C2041" s="196">
        <v>20</v>
      </c>
      <c r="D2041" s="196">
        <v>15</v>
      </c>
      <c r="E2041" s="196">
        <v>0</v>
      </c>
      <c r="F2041" s="197">
        <v>211295.56</v>
      </c>
      <c r="G2041" s="197">
        <v>33253.06</v>
      </c>
      <c r="H2041" s="198">
        <v>0</v>
      </c>
    </row>
    <row r="2042" spans="1:8" ht="18" hidden="1" customHeight="1" outlineLevel="1">
      <c r="A2042" s="4" t="s">
        <v>204</v>
      </c>
      <c r="B2042" s="195"/>
      <c r="C2042" s="196">
        <v>2</v>
      </c>
      <c r="D2042" s="196">
        <v>0</v>
      </c>
      <c r="E2042" s="196">
        <v>0</v>
      </c>
      <c r="F2042" s="197">
        <v>0</v>
      </c>
      <c r="G2042" s="197">
        <v>0</v>
      </c>
      <c r="H2042" s="198">
        <v>0</v>
      </c>
    </row>
    <row r="2043" spans="1:8" ht="18" hidden="1" customHeight="1" outlineLevel="1">
      <c r="A2043" s="4" t="s">
        <v>205</v>
      </c>
      <c r="B2043" s="195"/>
      <c r="C2043" s="196">
        <v>0</v>
      </c>
      <c r="D2043" s="196">
        <v>0</v>
      </c>
      <c r="E2043" s="196">
        <v>0</v>
      </c>
      <c r="F2043" s="197">
        <v>0</v>
      </c>
      <c r="G2043" s="197">
        <v>0</v>
      </c>
      <c r="H2043" s="198">
        <v>0</v>
      </c>
    </row>
    <row r="2044" spans="1:8" ht="18" hidden="1" customHeight="1" outlineLevel="1">
      <c r="A2044" s="4" t="s">
        <v>206</v>
      </c>
      <c r="B2044" s="195"/>
      <c r="C2044" s="196">
        <v>0</v>
      </c>
      <c r="D2044" s="196">
        <v>0</v>
      </c>
      <c r="E2044" s="196">
        <v>0</v>
      </c>
      <c r="F2044" s="197">
        <v>0</v>
      </c>
      <c r="G2044" s="197">
        <v>0</v>
      </c>
      <c r="H2044" s="198">
        <v>0</v>
      </c>
    </row>
    <row r="2045" spans="1:8" ht="18" hidden="1" customHeight="1" outlineLevel="1">
      <c r="A2045" s="4" t="s">
        <v>207</v>
      </c>
      <c r="B2045" s="195"/>
      <c r="C2045" s="196">
        <v>0</v>
      </c>
      <c r="D2045" s="196">
        <v>0</v>
      </c>
      <c r="E2045" s="196">
        <v>0</v>
      </c>
      <c r="F2045" s="197">
        <v>0</v>
      </c>
      <c r="G2045" s="197">
        <v>0</v>
      </c>
      <c r="H2045" s="198">
        <v>0</v>
      </c>
    </row>
    <row r="2046" spans="1:8" ht="18" hidden="1" customHeight="1" outlineLevel="1">
      <c r="A2046" s="4" t="s">
        <v>208</v>
      </c>
      <c r="B2046" s="195"/>
      <c r="C2046" s="196">
        <v>37</v>
      </c>
      <c r="D2046" s="196">
        <v>24</v>
      </c>
      <c r="E2046" s="196">
        <v>0</v>
      </c>
      <c r="F2046" s="197">
        <v>-277022.92</v>
      </c>
      <c r="G2046" s="197">
        <v>106395.37</v>
      </c>
      <c r="H2046" s="198">
        <v>0</v>
      </c>
    </row>
    <row r="2047" spans="1:8" ht="18" hidden="1" customHeight="1" outlineLevel="1">
      <c r="A2047" s="4" t="s">
        <v>209</v>
      </c>
      <c r="B2047" s="195"/>
      <c r="C2047" s="196">
        <v>6</v>
      </c>
      <c r="D2047" s="196">
        <v>6</v>
      </c>
      <c r="E2047" s="196">
        <v>0</v>
      </c>
      <c r="F2047" s="197">
        <v>8000</v>
      </c>
      <c r="G2047" s="197">
        <v>28730.73</v>
      </c>
      <c r="H2047" s="198">
        <v>0</v>
      </c>
    </row>
    <row r="2048" spans="1:8" ht="18" hidden="1" customHeight="1" outlineLevel="1">
      <c r="A2048" s="4" t="s">
        <v>211</v>
      </c>
      <c r="B2048" s="195"/>
      <c r="C2048" s="196">
        <v>56</v>
      </c>
      <c r="D2048" s="196">
        <v>52</v>
      </c>
      <c r="E2048" s="196">
        <v>0</v>
      </c>
      <c r="F2048" s="197">
        <v>1368685</v>
      </c>
      <c r="G2048" s="197">
        <v>98961</v>
      </c>
      <c r="H2048" s="198">
        <v>0</v>
      </c>
    </row>
    <row r="2049" spans="1:8" ht="18" hidden="1" customHeight="1" outlineLevel="1">
      <c r="A2049" s="4" t="s">
        <v>212</v>
      </c>
      <c r="B2049" s="195"/>
      <c r="C2049" s="196">
        <v>17</v>
      </c>
      <c r="D2049" s="196">
        <v>0</v>
      </c>
      <c r="E2049" s="196">
        <v>13</v>
      </c>
      <c r="F2049" s="197">
        <v>-22</v>
      </c>
      <c r="G2049" s="197">
        <v>43233</v>
      </c>
      <c r="H2049" s="198">
        <v>0</v>
      </c>
    </row>
    <row r="2050" spans="1:8" ht="18" hidden="1" customHeight="1" outlineLevel="1">
      <c r="A2050" s="4" t="s">
        <v>213</v>
      </c>
      <c r="B2050" s="195"/>
      <c r="C2050" s="196">
        <v>108</v>
      </c>
      <c r="D2050" s="196">
        <v>0</v>
      </c>
      <c r="E2050" s="196">
        <v>85</v>
      </c>
      <c r="F2050" s="197">
        <v>55000</v>
      </c>
      <c r="G2050" s="197">
        <v>-19661</v>
      </c>
      <c r="H2050" s="198">
        <v>0</v>
      </c>
    </row>
    <row r="2051" spans="1:8" ht="18" hidden="1" customHeight="1" outlineLevel="1">
      <c r="A2051" s="4" t="s">
        <v>214</v>
      </c>
      <c r="B2051" s="195"/>
      <c r="C2051" s="196">
        <v>1</v>
      </c>
      <c r="D2051" s="196">
        <v>1</v>
      </c>
      <c r="E2051" s="196">
        <v>1</v>
      </c>
      <c r="F2051" s="197">
        <v>20000</v>
      </c>
      <c r="G2051" s="197">
        <v>1658</v>
      </c>
      <c r="H2051" s="198">
        <v>0</v>
      </c>
    </row>
    <row r="2052" spans="1:8" ht="18" hidden="1" customHeight="1" outlineLevel="1">
      <c r="A2052" s="4" t="s">
        <v>215</v>
      </c>
      <c r="B2052" s="195"/>
      <c r="C2052" s="196">
        <v>0</v>
      </c>
      <c r="D2052" s="196">
        <v>0</v>
      </c>
      <c r="E2052" s="196">
        <v>0</v>
      </c>
      <c r="F2052" s="197">
        <v>0</v>
      </c>
      <c r="G2052" s="197">
        <v>0</v>
      </c>
      <c r="H2052" s="198">
        <v>0</v>
      </c>
    </row>
    <row r="2053" spans="1:8" ht="18" hidden="1" customHeight="1" outlineLevel="1">
      <c r="A2053" s="4" t="s">
        <v>216</v>
      </c>
      <c r="B2053" s="195"/>
      <c r="C2053" s="196">
        <v>1</v>
      </c>
      <c r="D2053" s="196">
        <v>1</v>
      </c>
      <c r="E2053" s="196">
        <v>0</v>
      </c>
      <c r="F2053" s="197">
        <v>0</v>
      </c>
      <c r="G2053" s="197">
        <v>100</v>
      </c>
      <c r="H2053" s="198">
        <v>0</v>
      </c>
    </row>
    <row r="2054" spans="1:8" ht="18" hidden="1" customHeight="1" outlineLevel="1">
      <c r="A2054" s="4" t="s">
        <v>217</v>
      </c>
      <c r="B2054" s="195"/>
      <c r="C2054" s="196">
        <v>0</v>
      </c>
      <c r="D2054" s="196">
        <v>0</v>
      </c>
      <c r="E2054" s="196">
        <v>0</v>
      </c>
      <c r="F2054" s="197">
        <v>0</v>
      </c>
      <c r="G2054" s="197">
        <v>0</v>
      </c>
      <c r="H2054" s="198">
        <v>0</v>
      </c>
    </row>
    <row r="2055" spans="1:8" ht="18" hidden="1" customHeight="1" outlineLevel="1">
      <c r="A2055" s="4" t="s">
        <v>218</v>
      </c>
      <c r="B2055" s="195"/>
      <c r="C2055" s="196">
        <v>0</v>
      </c>
      <c r="D2055" s="196">
        <v>0</v>
      </c>
      <c r="E2055" s="196">
        <v>0</v>
      </c>
      <c r="F2055" s="197">
        <v>0</v>
      </c>
      <c r="G2055" s="197">
        <v>0</v>
      </c>
      <c r="H2055" s="198">
        <v>0</v>
      </c>
    </row>
    <row r="2056" spans="1:8" ht="18" hidden="1" customHeight="1" outlineLevel="1">
      <c r="A2056" s="4" t="s">
        <v>219</v>
      </c>
      <c r="B2056" s="195"/>
      <c r="C2056" s="196">
        <v>2</v>
      </c>
      <c r="D2056" s="196">
        <v>0</v>
      </c>
      <c r="E2056" s="196">
        <v>2</v>
      </c>
      <c r="F2056" s="197">
        <v>0</v>
      </c>
      <c r="G2056" s="197">
        <v>0</v>
      </c>
      <c r="H2056" s="198">
        <v>0</v>
      </c>
    </row>
    <row r="2057" spans="1:8" ht="18" hidden="1" customHeight="1" outlineLevel="1">
      <c r="A2057" s="4" t="s">
        <v>220</v>
      </c>
      <c r="B2057" s="195"/>
      <c r="C2057" s="196">
        <v>0</v>
      </c>
      <c r="D2057" s="196">
        <v>0</v>
      </c>
      <c r="E2057" s="196">
        <v>0</v>
      </c>
      <c r="F2057" s="197">
        <v>0</v>
      </c>
      <c r="G2057" s="197">
        <v>0</v>
      </c>
      <c r="H2057" s="198">
        <v>0</v>
      </c>
    </row>
    <row r="2058" spans="1:8" ht="18" hidden="1" customHeight="1" outlineLevel="1">
      <c r="A2058" s="4" t="s">
        <v>349</v>
      </c>
      <c r="B2058" s="195"/>
      <c r="C2058" s="196">
        <v>0</v>
      </c>
      <c r="D2058" s="196">
        <v>0</v>
      </c>
      <c r="E2058" s="196">
        <v>0</v>
      </c>
      <c r="F2058" s="197">
        <v>0</v>
      </c>
      <c r="G2058" s="197">
        <v>0</v>
      </c>
      <c r="H2058" s="198">
        <v>0</v>
      </c>
    </row>
    <row r="2059" spans="1:8" ht="18" hidden="1" customHeight="1" outlineLevel="1">
      <c r="A2059" s="4" t="s">
        <v>222</v>
      </c>
      <c r="B2059" s="195"/>
      <c r="C2059" s="196">
        <v>0</v>
      </c>
      <c r="D2059" s="196">
        <v>0</v>
      </c>
      <c r="E2059" s="196">
        <v>0</v>
      </c>
      <c r="F2059" s="197">
        <v>0</v>
      </c>
      <c r="G2059" s="197">
        <v>0</v>
      </c>
      <c r="H2059" s="198">
        <v>0</v>
      </c>
    </row>
    <row r="2060" spans="1:8" ht="18" hidden="1" customHeight="1" outlineLevel="1">
      <c r="A2060" s="4" t="s">
        <v>223</v>
      </c>
      <c r="B2060" s="195"/>
      <c r="C2060" s="196">
        <v>0</v>
      </c>
      <c r="D2060" s="196">
        <v>0</v>
      </c>
      <c r="E2060" s="196">
        <v>0</v>
      </c>
      <c r="F2060" s="197">
        <v>0</v>
      </c>
      <c r="G2060" s="197">
        <v>0</v>
      </c>
      <c r="H2060" s="198">
        <v>0</v>
      </c>
    </row>
    <row r="2061" spans="1:8" ht="18" hidden="1" customHeight="1" outlineLevel="1">
      <c r="A2061" s="4" t="s">
        <v>224</v>
      </c>
      <c r="B2061" s="195"/>
      <c r="C2061" s="196">
        <v>0</v>
      </c>
      <c r="D2061" s="196">
        <v>0</v>
      </c>
      <c r="E2061" s="196">
        <v>0</v>
      </c>
      <c r="F2061" s="197">
        <v>0</v>
      </c>
      <c r="G2061" s="197">
        <v>0</v>
      </c>
      <c r="H2061" s="198">
        <v>0</v>
      </c>
    </row>
    <row r="2062" spans="1:8" ht="18" hidden="1" customHeight="1" outlineLevel="1">
      <c r="A2062" s="4" t="s">
        <v>225</v>
      </c>
      <c r="B2062" s="195"/>
      <c r="C2062" s="196">
        <v>1</v>
      </c>
      <c r="D2062" s="196">
        <v>1</v>
      </c>
      <c r="E2062" s="196">
        <v>0</v>
      </c>
      <c r="F2062" s="197">
        <v>1500</v>
      </c>
      <c r="G2062" s="197">
        <v>0</v>
      </c>
      <c r="H2062" s="198">
        <v>0</v>
      </c>
    </row>
    <row r="2063" spans="1:8" ht="18" customHeight="1" collapsed="1">
      <c r="A2063" s="4"/>
      <c r="B2063" s="195" t="s">
        <v>441</v>
      </c>
      <c r="C2063" s="199">
        <f t="shared" ref="C2063:H2063" si="86">SUM(C2040:C2062)</f>
        <v>251</v>
      </c>
      <c r="D2063" s="199">
        <f t="shared" si="86"/>
        <v>100</v>
      </c>
      <c r="E2063" s="199">
        <f t="shared" si="86"/>
        <v>101</v>
      </c>
      <c r="F2063" s="200">
        <f t="shared" si="86"/>
        <v>1387435.6400000001</v>
      </c>
      <c r="G2063" s="200">
        <f t="shared" si="86"/>
        <v>292670.16000000003</v>
      </c>
      <c r="H2063" s="201">
        <f t="shared" si="86"/>
        <v>0</v>
      </c>
    </row>
    <row r="2064" spans="1:8" ht="18" customHeight="1">
      <c r="B2064" s="203" t="s">
        <v>442</v>
      </c>
      <c r="C2064" s="204"/>
      <c r="D2064" s="204"/>
      <c r="E2064" s="204"/>
      <c r="F2064" s="193"/>
      <c r="G2064" s="193"/>
      <c r="H2064" s="194"/>
    </row>
    <row r="2065" spans="1:8" ht="18" hidden="1" customHeight="1" outlineLevel="1">
      <c r="A2065" s="4" t="s">
        <v>272</v>
      </c>
      <c r="B2065" s="195"/>
      <c r="C2065" s="196">
        <v>0</v>
      </c>
      <c r="D2065" s="196">
        <v>0</v>
      </c>
      <c r="E2065" s="196">
        <v>0</v>
      </c>
      <c r="F2065" s="197">
        <v>0</v>
      </c>
      <c r="G2065" s="197">
        <v>0</v>
      </c>
      <c r="H2065" s="198">
        <v>0</v>
      </c>
    </row>
    <row r="2066" spans="1:8" ht="18" hidden="1" customHeight="1" outlineLevel="1">
      <c r="A2066" s="4" t="s">
        <v>203</v>
      </c>
      <c r="B2066" s="195"/>
      <c r="C2066" s="196">
        <v>0</v>
      </c>
      <c r="D2066" s="196">
        <v>0</v>
      </c>
      <c r="E2066" s="196">
        <v>0</v>
      </c>
      <c r="F2066" s="197">
        <v>0</v>
      </c>
      <c r="G2066" s="197">
        <v>0</v>
      </c>
      <c r="H2066" s="198">
        <v>0</v>
      </c>
    </row>
    <row r="2067" spans="1:8" ht="18" hidden="1" customHeight="1" outlineLevel="1">
      <c r="A2067" s="4" t="s">
        <v>204</v>
      </c>
      <c r="B2067" s="195"/>
      <c r="C2067" s="196">
        <v>0</v>
      </c>
      <c r="D2067" s="196">
        <v>0</v>
      </c>
      <c r="E2067" s="196">
        <v>0</v>
      </c>
      <c r="F2067" s="197">
        <v>0</v>
      </c>
      <c r="G2067" s="197">
        <v>0</v>
      </c>
      <c r="H2067" s="198">
        <v>0</v>
      </c>
    </row>
    <row r="2068" spans="1:8" ht="18" hidden="1" customHeight="1" outlineLevel="1">
      <c r="A2068" s="4" t="s">
        <v>205</v>
      </c>
      <c r="B2068" s="195"/>
      <c r="C2068" s="196">
        <v>0</v>
      </c>
      <c r="D2068" s="196">
        <v>0</v>
      </c>
      <c r="E2068" s="196">
        <v>0</v>
      </c>
      <c r="F2068" s="197">
        <v>0</v>
      </c>
      <c r="G2068" s="197">
        <v>0</v>
      </c>
      <c r="H2068" s="198">
        <v>0</v>
      </c>
    </row>
    <row r="2069" spans="1:8" ht="18" hidden="1" customHeight="1" outlineLevel="1">
      <c r="A2069" s="4" t="s">
        <v>206</v>
      </c>
      <c r="B2069" s="195"/>
      <c r="C2069" s="196">
        <v>0</v>
      </c>
      <c r="D2069" s="196">
        <v>0</v>
      </c>
      <c r="E2069" s="196">
        <v>0</v>
      </c>
      <c r="F2069" s="197">
        <v>0</v>
      </c>
      <c r="G2069" s="197">
        <v>0</v>
      </c>
      <c r="H2069" s="198">
        <v>0</v>
      </c>
    </row>
    <row r="2070" spans="1:8" ht="18" hidden="1" customHeight="1" outlineLevel="1">
      <c r="A2070" s="4" t="s">
        <v>207</v>
      </c>
      <c r="B2070" s="195"/>
      <c r="C2070" s="196">
        <v>0</v>
      </c>
      <c r="D2070" s="196">
        <v>0</v>
      </c>
      <c r="E2070" s="196">
        <v>0</v>
      </c>
      <c r="F2070" s="197">
        <v>0</v>
      </c>
      <c r="G2070" s="197">
        <v>0</v>
      </c>
      <c r="H2070" s="198">
        <v>0</v>
      </c>
    </row>
    <row r="2071" spans="1:8" ht="18" hidden="1" customHeight="1" outlineLevel="1">
      <c r="A2071" s="4" t="s">
        <v>208</v>
      </c>
      <c r="B2071" s="195"/>
      <c r="C2071" s="196">
        <v>0</v>
      </c>
      <c r="D2071" s="196">
        <v>0</v>
      </c>
      <c r="E2071" s="196">
        <v>0</v>
      </c>
      <c r="F2071" s="197">
        <v>0</v>
      </c>
      <c r="G2071" s="197">
        <v>0</v>
      </c>
      <c r="H2071" s="198">
        <v>0</v>
      </c>
    </row>
    <row r="2072" spans="1:8" ht="18" hidden="1" customHeight="1" outlineLevel="1">
      <c r="A2072" s="4" t="s">
        <v>209</v>
      </c>
      <c r="B2072" s="195"/>
      <c r="C2072" s="196">
        <v>0</v>
      </c>
      <c r="D2072" s="196">
        <v>0</v>
      </c>
      <c r="E2072" s="196">
        <v>0</v>
      </c>
      <c r="F2072" s="197">
        <v>0</v>
      </c>
      <c r="G2072" s="197">
        <v>0</v>
      </c>
      <c r="H2072" s="198">
        <v>0</v>
      </c>
    </row>
    <row r="2073" spans="1:8" ht="18" hidden="1" customHeight="1" outlineLevel="1">
      <c r="A2073" s="4" t="s">
        <v>211</v>
      </c>
      <c r="B2073" s="195"/>
      <c r="C2073" s="196">
        <v>0</v>
      </c>
      <c r="D2073" s="196">
        <v>0</v>
      </c>
      <c r="E2073" s="196">
        <v>0</v>
      </c>
      <c r="F2073" s="197">
        <v>0</v>
      </c>
      <c r="G2073" s="197">
        <v>0</v>
      </c>
      <c r="H2073" s="198">
        <v>0</v>
      </c>
    </row>
    <row r="2074" spans="1:8" ht="18" hidden="1" customHeight="1" outlineLevel="1">
      <c r="A2074" s="4" t="s">
        <v>212</v>
      </c>
      <c r="B2074" s="195"/>
      <c r="C2074" s="196">
        <v>3</v>
      </c>
      <c r="D2074" s="196">
        <v>1</v>
      </c>
      <c r="E2074" s="196">
        <v>1</v>
      </c>
      <c r="F2074" s="197">
        <v>5000</v>
      </c>
      <c r="G2074" s="197">
        <v>0</v>
      </c>
      <c r="H2074" s="198">
        <v>0</v>
      </c>
    </row>
    <row r="2075" spans="1:8" ht="18" hidden="1" customHeight="1" outlineLevel="1">
      <c r="A2075" s="4" t="s">
        <v>213</v>
      </c>
      <c r="B2075" s="195"/>
      <c r="C2075" s="196">
        <v>2</v>
      </c>
      <c r="D2075" s="196">
        <v>2</v>
      </c>
      <c r="E2075" s="196">
        <v>0</v>
      </c>
      <c r="F2075" s="197">
        <v>19000</v>
      </c>
      <c r="G2075" s="197">
        <v>77335</v>
      </c>
      <c r="H2075" s="198">
        <v>0</v>
      </c>
    </row>
    <row r="2076" spans="1:8" ht="18" hidden="1" customHeight="1" outlineLevel="1">
      <c r="A2076" s="4" t="s">
        <v>214</v>
      </c>
      <c r="B2076" s="195"/>
      <c r="C2076" s="196">
        <v>0</v>
      </c>
      <c r="D2076" s="196">
        <v>0</v>
      </c>
      <c r="E2076" s="196">
        <v>0</v>
      </c>
      <c r="F2076" s="197">
        <v>0</v>
      </c>
      <c r="G2076" s="197">
        <v>0</v>
      </c>
      <c r="H2076" s="198">
        <v>0</v>
      </c>
    </row>
    <row r="2077" spans="1:8" ht="18" hidden="1" customHeight="1" outlineLevel="1">
      <c r="A2077" s="4" t="s">
        <v>215</v>
      </c>
      <c r="B2077" s="195"/>
      <c r="C2077" s="196">
        <v>0</v>
      </c>
      <c r="D2077" s="196">
        <v>0</v>
      </c>
      <c r="E2077" s="196">
        <v>0</v>
      </c>
      <c r="F2077" s="197">
        <v>0</v>
      </c>
      <c r="G2077" s="197">
        <v>0</v>
      </c>
      <c r="H2077" s="198">
        <v>0</v>
      </c>
    </row>
    <row r="2078" spans="1:8" ht="18" hidden="1" customHeight="1" outlineLevel="1">
      <c r="A2078" s="4" t="s">
        <v>216</v>
      </c>
      <c r="B2078" s="195"/>
      <c r="C2078" s="196">
        <v>0</v>
      </c>
      <c r="D2078" s="196">
        <v>0</v>
      </c>
      <c r="E2078" s="196">
        <v>0</v>
      </c>
      <c r="F2078" s="197">
        <v>0</v>
      </c>
      <c r="G2078" s="197">
        <v>0</v>
      </c>
      <c r="H2078" s="198">
        <v>0</v>
      </c>
    </row>
    <row r="2079" spans="1:8" ht="18" hidden="1" customHeight="1" outlineLevel="1">
      <c r="A2079" s="4" t="s">
        <v>217</v>
      </c>
      <c r="B2079" s="195"/>
      <c r="C2079" s="196">
        <v>0</v>
      </c>
      <c r="D2079" s="196">
        <v>0</v>
      </c>
      <c r="E2079" s="196">
        <v>0</v>
      </c>
      <c r="F2079" s="197">
        <v>0</v>
      </c>
      <c r="G2079" s="197">
        <v>0</v>
      </c>
      <c r="H2079" s="198">
        <v>0</v>
      </c>
    </row>
    <row r="2080" spans="1:8" ht="18" hidden="1" customHeight="1" outlineLevel="1">
      <c r="A2080" s="4" t="s">
        <v>218</v>
      </c>
      <c r="B2080" s="195"/>
      <c r="C2080" s="196">
        <v>0</v>
      </c>
      <c r="D2080" s="196">
        <v>0</v>
      </c>
      <c r="E2080" s="196">
        <v>0</v>
      </c>
      <c r="F2080" s="197">
        <v>0</v>
      </c>
      <c r="G2080" s="197">
        <v>0</v>
      </c>
      <c r="H2080" s="198">
        <v>0</v>
      </c>
    </row>
    <row r="2081" spans="1:8" ht="18" hidden="1" customHeight="1" outlineLevel="1">
      <c r="A2081" s="4" t="s">
        <v>219</v>
      </c>
      <c r="B2081" s="195"/>
      <c r="C2081" s="196">
        <v>0</v>
      </c>
      <c r="D2081" s="196">
        <v>0</v>
      </c>
      <c r="E2081" s="196">
        <v>0</v>
      </c>
      <c r="F2081" s="197">
        <v>0</v>
      </c>
      <c r="G2081" s="197">
        <v>0</v>
      </c>
      <c r="H2081" s="198">
        <v>0</v>
      </c>
    </row>
    <row r="2082" spans="1:8" ht="18" hidden="1" customHeight="1" outlineLevel="1">
      <c r="A2082" s="4" t="s">
        <v>220</v>
      </c>
      <c r="B2082" s="195"/>
      <c r="C2082" s="196">
        <v>0</v>
      </c>
      <c r="D2082" s="196">
        <v>0</v>
      </c>
      <c r="E2082" s="196">
        <v>0</v>
      </c>
      <c r="F2082" s="197">
        <v>0</v>
      </c>
      <c r="G2082" s="197">
        <v>0</v>
      </c>
      <c r="H2082" s="198">
        <v>0</v>
      </c>
    </row>
    <row r="2083" spans="1:8" ht="18" hidden="1" customHeight="1" outlineLevel="1">
      <c r="A2083" s="4" t="s">
        <v>349</v>
      </c>
      <c r="B2083" s="195"/>
      <c r="C2083" s="196">
        <v>0</v>
      </c>
      <c r="D2083" s="196">
        <v>0</v>
      </c>
      <c r="E2083" s="196">
        <v>0</v>
      </c>
      <c r="F2083" s="197">
        <v>0</v>
      </c>
      <c r="G2083" s="197">
        <v>0</v>
      </c>
      <c r="H2083" s="198">
        <v>0</v>
      </c>
    </row>
    <row r="2084" spans="1:8" ht="18" hidden="1" customHeight="1" outlineLevel="1">
      <c r="A2084" s="4" t="s">
        <v>222</v>
      </c>
      <c r="B2084" s="195"/>
      <c r="C2084" s="196">
        <v>0</v>
      </c>
      <c r="D2084" s="196">
        <v>0</v>
      </c>
      <c r="E2084" s="196">
        <v>0</v>
      </c>
      <c r="F2084" s="197">
        <v>0</v>
      </c>
      <c r="G2084" s="197">
        <v>0</v>
      </c>
      <c r="H2084" s="198">
        <v>0</v>
      </c>
    </row>
    <row r="2085" spans="1:8" ht="18" hidden="1" customHeight="1" outlineLevel="1">
      <c r="A2085" s="4" t="s">
        <v>223</v>
      </c>
      <c r="B2085" s="195"/>
      <c r="C2085" s="196">
        <v>0</v>
      </c>
      <c r="D2085" s="196">
        <v>0</v>
      </c>
      <c r="E2085" s="196">
        <v>0</v>
      </c>
      <c r="F2085" s="197">
        <v>0</v>
      </c>
      <c r="G2085" s="197">
        <v>0</v>
      </c>
      <c r="H2085" s="198">
        <v>0</v>
      </c>
    </row>
    <row r="2086" spans="1:8" ht="18" hidden="1" customHeight="1" outlineLevel="1">
      <c r="A2086" s="4" t="s">
        <v>224</v>
      </c>
      <c r="B2086" s="195"/>
      <c r="C2086" s="196">
        <v>0</v>
      </c>
      <c r="D2086" s="196">
        <v>0</v>
      </c>
      <c r="E2086" s="196">
        <v>0</v>
      </c>
      <c r="F2086" s="197">
        <v>0</v>
      </c>
      <c r="G2086" s="197">
        <v>0</v>
      </c>
      <c r="H2086" s="198">
        <v>0</v>
      </c>
    </row>
    <row r="2087" spans="1:8" ht="18" hidden="1" customHeight="1" outlineLevel="1">
      <c r="A2087" s="4" t="s">
        <v>225</v>
      </c>
      <c r="B2087" s="195"/>
      <c r="C2087" s="196">
        <v>0</v>
      </c>
      <c r="D2087" s="196">
        <v>0</v>
      </c>
      <c r="E2087" s="196">
        <v>0</v>
      </c>
      <c r="F2087" s="197">
        <v>0</v>
      </c>
      <c r="G2087" s="197">
        <v>0</v>
      </c>
      <c r="H2087" s="198">
        <v>0</v>
      </c>
    </row>
    <row r="2088" spans="1:8" collapsed="1">
      <c r="A2088" s="4"/>
      <c r="B2088" s="195" t="s">
        <v>443</v>
      </c>
      <c r="C2088" s="199">
        <f t="shared" ref="C2088:H2088" si="87">SUM(C2065:C2087)</f>
        <v>5</v>
      </c>
      <c r="D2088" s="199">
        <f t="shared" si="87"/>
        <v>3</v>
      </c>
      <c r="E2088" s="199">
        <f t="shared" si="87"/>
        <v>1</v>
      </c>
      <c r="F2088" s="200">
        <f t="shared" si="87"/>
        <v>24000</v>
      </c>
      <c r="G2088" s="200">
        <f t="shared" si="87"/>
        <v>77335</v>
      </c>
      <c r="H2088" s="201">
        <f t="shared" si="87"/>
        <v>0</v>
      </c>
    </row>
    <row r="2089" spans="1:8" ht="18" customHeight="1">
      <c r="B2089" s="203" t="s">
        <v>444</v>
      </c>
      <c r="C2089" s="204"/>
      <c r="D2089" s="204"/>
      <c r="E2089" s="204"/>
      <c r="F2089" s="193"/>
      <c r="G2089" s="193"/>
      <c r="H2089" s="194"/>
    </row>
    <row r="2090" spans="1:8" ht="18" hidden="1" customHeight="1" outlineLevel="1">
      <c r="A2090" s="4" t="s">
        <v>272</v>
      </c>
      <c r="B2090" s="195"/>
      <c r="C2090" s="196">
        <v>0</v>
      </c>
      <c r="D2090" s="196">
        <v>0</v>
      </c>
      <c r="E2090" s="196">
        <v>0</v>
      </c>
      <c r="F2090" s="197">
        <v>0</v>
      </c>
      <c r="G2090" s="197">
        <v>0</v>
      </c>
      <c r="H2090" s="198">
        <v>0</v>
      </c>
    </row>
    <row r="2091" spans="1:8" ht="18" hidden="1" customHeight="1" outlineLevel="1">
      <c r="A2091" s="4" t="s">
        <v>203</v>
      </c>
      <c r="B2091" s="195"/>
      <c r="C2091" s="196">
        <v>0</v>
      </c>
      <c r="D2091" s="196">
        <v>0</v>
      </c>
      <c r="E2091" s="196">
        <v>0</v>
      </c>
      <c r="F2091" s="197">
        <v>0</v>
      </c>
      <c r="G2091" s="197">
        <v>0</v>
      </c>
      <c r="H2091" s="198">
        <v>0</v>
      </c>
    </row>
    <row r="2092" spans="1:8" ht="18" hidden="1" customHeight="1" outlineLevel="1">
      <c r="A2092" s="4" t="s">
        <v>204</v>
      </c>
      <c r="B2092" s="195"/>
      <c r="C2092" s="196">
        <v>2</v>
      </c>
      <c r="D2092" s="196">
        <v>0</v>
      </c>
      <c r="E2092" s="196">
        <v>0</v>
      </c>
      <c r="F2092" s="197">
        <v>0</v>
      </c>
      <c r="G2092" s="197">
        <v>0</v>
      </c>
      <c r="H2092" s="198">
        <v>0</v>
      </c>
    </row>
    <row r="2093" spans="1:8" ht="18" hidden="1" customHeight="1" outlineLevel="1">
      <c r="A2093" s="4" t="s">
        <v>205</v>
      </c>
      <c r="B2093" s="195"/>
      <c r="C2093" s="196">
        <v>0</v>
      </c>
      <c r="D2093" s="196">
        <v>0</v>
      </c>
      <c r="E2093" s="196">
        <v>0</v>
      </c>
      <c r="F2093" s="197">
        <v>0</v>
      </c>
      <c r="G2093" s="197">
        <v>0</v>
      </c>
      <c r="H2093" s="198">
        <v>0</v>
      </c>
    </row>
    <row r="2094" spans="1:8" ht="18" hidden="1" customHeight="1" outlineLevel="1">
      <c r="A2094" s="4" t="s">
        <v>206</v>
      </c>
      <c r="B2094" s="195"/>
      <c r="C2094" s="196">
        <v>0</v>
      </c>
      <c r="D2094" s="196">
        <v>0</v>
      </c>
      <c r="E2094" s="196">
        <v>0</v>
      </c>
      <c r="F2094" s="197">
        <v>0</v>
      </c>
      <c r="G2094" s="197">
        <v>0</v>
      </c>
      <c r="H2094" s="198">
        <v>0</v>
      </c>
    </row>
    <row r="2095" spans="1:8" ht="18" hidden="1" customHeight="1" outlineLevel="1">
      <c r="A2095" s="4" t="s">
        <v>207</v>
      </c>
      <c r="B2095" s="195"/>
      <c r="C2095" s="196">
        <v>0</v>
      </c>
      <c r="D2095" s="196">
        <v>0</v>
      </c>
      <c r="E2095" s="196">
        <v>0</v>
      </c>
      <c r="F2095" s="197">
        <v>0</v>
      </c>
      <c r="G2095" s="197">
        <v>0</v>
      </c>
      <c r="H2095" s="198">
        <v>0</v>
      </c>
    </row>
    <row r="2096" spans="1:8" ht="18" hidden="1" customHeight="1" outlineLevel="1">
      <c r="A2096" s="4" t="s">
        <v>208</v>
      </c>
      <c r="B2096" s="195"/>
      <c r="C2096" s="196">
        <v>0</v>
      </c>
      <c r="D2096" s="196">
        <v>0</v>
      </c>
      <c r="E2096" s="196">
        <v>0</v>
      </c>
      <c r="F2096" s="197">
        <v>0</v>
      </c>
      <c r="G2096" s="197">
        <v>0</v>
      </c>
      <c r="H2096" s="198">
        <v>0</v>
      </c>
    </row>
    <row r="2097" spans="1:8" ht="18" hidden="1" customHeight="1" outlineLevel="1">
      <c r="A2097" s="4" t="s">
        <v>209</v>
      </c>
      <c r="B2097" s="195"/>
      <c r="C2097" s="196">
        <v>0</v>
      </c>
      <c r="D2097" s="196">
        <v>0</v>
      </c>
      <c r="E2097" s="196">
        <v>0</v>
      </c>
      <c r="F2097" s="197">
        <v>0</v>
      </c>
      <c r="G2097" s="197">
        <v>0</v>
      </c>
      <c r="H2097" s="198">
        <v>0</v>
      </c>
    </row>
    <row r="2098" spans="1:8" ht="18" hidden="1" customHeight="1" outlineLevel="1">
      <c r="A2098" s="4" t="s">
        <v>211</v>
      </c>
      <c r="B2098" s="195"/>
      <c r="C2098" s="196">
        <v>0</v>
      </c>
      <c r="D2098" s="196">
        <v>0</v>
      </c>
      <c r="E2098" s="196">
        <v>0</v>
      </c>
      <c r="F2098" s="197">
        <v>0</v>
      </c>
      <c r="G2098" s="197">
        <v>0</v>
      </c>
      <c r="H2098" s="198">
        <v>0</v>
      </c>
    </row>
    <row r="2099" spans="1:8" ht="18" hidden="1" customHeight="1" outlineLevel="1">
      <c r="A2099" s="4" t="s">
        <v>212</v>
      </c>
      <c r="B2099" s="195"/>
      <c r="C2099" s="196">
        <v>0</v>
      </c>
      <c r="D2099" s="196">
        <v>1</v>
      </c>
      <c r="E2099" s="196">
        <v>0</v>
      </c>
      <c r="F2099" s="197">
        <v>4000</v>
      </c>
      <c r="G2099" s="197">
        <v>0</v>
      </c>
      <c r="H2099" s="198">
        <v>0</v>
      </c>
    </row>
    <row r="2100" spans="1:8" ht="18" hidden="1" customHeight="1" outlineLevel="1">
      <c r="A2100" s="4" t="s">
        <v>213</v>
      </c>
      <c r="B2100" s="195"/>
      <c r="C2100" s="196">
        <v>1</v>
      </c>
      <c r="D2100" s="196">
        <v>0</v>
      </c>
      <c r="E2100" s="196">
        <v>0</v>
      </c>
      <c r="F2100" s="197">
        <v>0</v>
      </c>
      <c r="G2100" s="197">
        <v>37373</v>
      </c>
      <c r="H2100" s="198">
        <v>0</v>
      </c>
    </row>
    <row r="2101" spans="1:8" ht="18" hidden="1" customHeight="1" outlineLevel="1">
      <c r="A2101" s="4" t="s">
        <v>214</v>
      </c>
      <c r="B2101" s="195"/>
      <c r="C2101" s="196">
        <v>0</v>
      </c>
      <c r="D2101" s="196">
        <v>5</v>
      </c>
      <c r="E2101" s="196">
        <v>0</v>
      </c>
      <c r="F2101" s="197">
        <v>-25000</v>
      </c>
      <c r="G2101" s="197">
        <v>34</v>
      </c>
      <c r="H2101" s="198">
        <v>0</v>
      </c>
    </row>
    <row r="2102" spans="1:8" ht="18" hidden="1" customHeight="1" outlineLevel="1">
      <c r="A2102" s="4" t="s">
        <v>215</v>
      </c>
      <c r="B2102" s="195"/>
      <c r="C2102" s="196">
        <v>0</v>
      </c>
      <c r="D2102" s="196">
        <v>0</v>
      </c>
      <c r="E2102" s="196">
        <v>0</v>
      </c>
      <c r="F2102" s="197">
        <v>0</v>
      </c>
      <c r="G2102" s="197">
        <v>0</v>
      </c>
      <c r="H2102" s="198">
        <v>0</v>
      </c>
    </row>
    <row r="2103" spans="1:8" ht="18" hidden="1" customHeight="1" outlineLevel="1">
      <c r="A2103" s="4" t="s">
        <v>216</v>
      </c>
      <c r="B2103" s="195"/>
      <c r="C2103" s="196">
        <v>0</v>
      </c>
      <c r="D2103" s="196">
        <v>0</v>
      </c>
      <c r="E2103" s="196">
        <v>0</v>
      </c>
      <c r="F2103" s="197">
        <v>0</v>
      </c>
      <c r="G2103" s="197">
        <v>0</v>
      </c>
      <c r="H2103" s="198">
        <v>0</v>
      </c>
    </row>
    <row r="2104" spans="1:8" ht="18" hidden="1" customHeight="1" outlineLevel="1">
      <c r="A2104" s="4" t="s">
        <v>217</v>
      </c>
      <c r="B2104" s="195"/>
      <c r="C2104" s="196">
        <v>0</v>
      </c>
      <c r="D2104" s="196">
        <v>0</v>
      </c>
      <c r="E2104" s="196">
        <v>0</v>
      </c>
      <c r="F2104" s="197">
        <v>0</v>
      </c>
      <c r="G2104" s="197">
        <v>0</v>
      </c>
      <c r="H2104" s="198">
        <v>0</v>
      </c>
    </row>
    <row r="2105" spans="1:8" ht="18" hidden="1" customHeight="1" outlineLevel="1">
      <c r="A2105" s="4" t="s">
        <v>218</v>
      </c>
      <c r="B2105" s="195"/>
      <c r="C2105" s="196">
        <v>1</v>
      </c>
      <c r="D2105" s="196">
        <v>1</v>
      </c>
      <c r="E2105" s="196">
        <v>0</v>
      </c>
      <c r="F2105" s="197">
        <v>28075.78</v>
      </c>
      <c r="G2105" s="197">
        <v>0</v>
      </c>
      <c r="H2105" s="198">
        <v>0</v>
      </c>
    </row>
    <row r="2106" spans="1:8" ht="18" hidden="1" customHeight="1" outlineLevel="1">
      <c r="A2106" s="4" t="s">
        <v>219</v>
      </c>
      <c r="B2106" s="195"/>
      <c r="C2106" s="196">
        <v>0</v>
      </c>
      <c r="D2106" s="196">
        <v>0</v>
      </c>
      <c r="E2106" s="196">
        <v>0</v>
      </c>
      <c r="F2106" s="197">
        <v>0</v>
      </c>
      <c r="G2106" s="197">
        <v>0</v>
      </c>
      <c r="H2106" s="198">
        <v>0</v>
      </c>
    </row>
    <row r="2107" spans="1:8" ht="18" hidden="1" customHeight="1" outlineLevel="1">
      <c r="A2107" s="4" t="s">
        <v>220</v>
      </c>
      <c r="B2107" s="195"/>
      <c r="C2107" s="196">
        <v>0</v>
      </c>
      <c r="D2107" s="196">
        <v>0</v>
      </c>
      <c r="E2107" s="196">
        <v>0</v>
      </c>
      <c r="F2107" s="197">
        <v>0</v>
      </c>
      <c r="G2107" s="197">
        <v>0</v>
      </c>
      <c r="H2107" s="198">
        <v>0</v>
      </c>
    </row>
    <row r="2108" spans="1:8" ht="18" hidden="1" customHeight="1" outlineLevel="1">
      <c r="A2108" s="4" t="s">
        <v>349</v>
      </c>
      <c r="B2108" s="195"/>
      <c r="C2108" s="196">
        <v>0</v>
      </c>
      <c r="D2108" s="196">
        <v>0</v>
      </c>
      <c r="E2108" s="196">
        <v>0</v>
      </c>
      <c r="F2108" s="197">
        <v>0</v>
      </c>
      <c r="G2108" s="197">
        <v>0</v>
      </c>
      <c r="H2108" s="198">
        <v>0</v>
      </c>
    </row>
    <row r="2109" spans="1:8" ht="18" hidden="1" customHeight="1" outlineLevel="1">
      <c r="A2109" s="4" t="s">
        <v>222</v>
      </c>
      <c r="B2109" s="195"/>
      <c r="C2109" s="196">
        <v>0</v>
      </c>
      <c r="D2109" s="196">
        <v>0</v>
      </c>
      <c r="E2109" s="196">
        <v>0</v>
      </c>
      <c r="F2109" s="197">
        <v>0</v>
      </c>
      <c r="G2109" s="197">
        <v>0</v>
      </c>
      <c r="H2109" s="198">
        <v>0</v>
      </c>
    </row>
    <row r="2110" spans="1:8" ht="18" hidden="1" customHeight="1" outlineLevel="1">
      <c r="A2110" s="4" t="s">
        <v>223</v>
      </c>
      <c r="B2110" s="195"/>
      <c r="C2110" s="196">
        <v>0</v>
      </c>
      <c r="D2110" s="196">
        <v>0</v>
      </c>
      <c r="E2110" s="196">
        <v>1</v>
      </c>
      <c r="F2110" s="197">
        <v>0</v>
      </c>
      <c r="G2110" s="197">
        <v>-4210</v>
      </c>
      <c r="H2110" s="198">
        <v>0</v>
      </c>
    </row>
    <row r="2111" spans="1:8" ht="18" hidden="1" customHeight="1" outlineLevel="1">
      <c r="A2111" s="4" t="s">
        <v>224</v>
      </c>
      <c r="B2111" s="195"/>
      <c r="C2111" s="196">
        <v>0</v>
      </c>
      <c r="D2111" s="196">
        <v>0</v>
      </c>
      <c r="E2111" s="196">
        <v>0</v>
      </c>
      <c r="F2111" s="197">
        <v>0</v>
      </c>
      <c r="G2111" s="197">
        <v>0</v>
      </c>
      <c r="H2111" s="198">
        <v>0</v>
      </c>
    </row>
    <row r="2112" spans="1:8" ht="18" hidden="1" customHeight="1" outlineLevel="1">
      <c r="A2112" s="4" t="s">
        <v>225</v>
      </c>
      <c r="B2112" s="195"/>
      <c r="C2112" s="196">
        <v>1</v>
      </c>
      <c r="D2112" s="196">
        <v>1</v>
      </c>
      <c r="E2112" s="196">
        <v>0</v>
      </c>
      <c r="F2112" s="197">
        <v>13070</v>
      </c>
      <c r="G2112" s="197">
        <v>6930</v>
      </c>
      <c r="H2112" s="198">
        <v>0</v>
      </c>
    </row>
    <row r="2113" spans="1:8" collapsed="1">
      <c r="A2113" s="4"/>
      <c r="B2113" s="195" t="s">
        <v>445</v>
      </c>
      <c r="C2113" s="199">
        <f t="shared" ref="C2113:H2113" si="88">SUM(C2090:C2112)</f>
        <v>5</v>
      </c>
      <c r="D2113" s="199">
        <f t="shared" si="88"/>
        <v>8</v>
      </c>
      <c r="E2113" s="199">
        <f t="shared" si="88"/>
        <v>1</v>
      </c>
      <c r="F2113" s="200">
        <f t="shared" si="88"/>
        <v>20145.78</v>
      </c>
      <c r="G2113" s="200">
        <f t="shared" si="88"/>
        <v>40127</v>
      </c>
      <c r="H2113" s="201">
        <f t="shared" si="88"/>
        <v>0</v>
      </c>
    </row>
    <row r="2114" spans="1:8" ht="18" hidden="1" customHeight="1" outlineLevel="1">
      <c r="A2114" s="4" t="s">
        <v>272</v>
      </c>
      <c r="B2114" s="195"/>
      <c r="C2114" s="196">
        <v>0</v>
      </c>
      <c r="D2114" s="196">
        <v>0</v>
      </c>
      <c r="E2114" s="196">
        <v>0</v>
      </c>
      <c r="F2114" s="197">
        <v>0</v>
      </c>
      <c r="G2114" s="197">
        <v>0</v>
      </c>
      <c r="H2114" s="198">
        <v>0</v>
      </c>
    </row>
    <row r="2115" spans="1:8" ht="18" hidden="1" customHeight="1" outlineLevel="1">
      <c r="A2115" s="4" t="s">
        <v>203</v>
      </c>
      <c r="B2115" s="195"/>
      <c r="C2115" s="196">
        <v>0</v>
      </c>
      <c r="D2115" s="196">
        <v>0</v>
      </c>
      <c r="E2115" s="196">
        <v>0</v>
      </c>
      <c r="F2115" s="197">
        <v>0</v>
      </c>
      <c r="G2115" s="197">
        <v>0</v>
      </c>
      <c r="H2115" s="198">
        <v>0</v>
      </c>
    </row>
    <row r="2116" spans="1:8" ht="18" hidden="1" customHeight="1" outlineLevel="1">
      <c r="A2116" s="4" t="s">
        <v>204</v>
      </c>
      <c r="B2116" s="195"/>
      <c r="C2116" s="196">
        <v>0</v>
      </c>
      <c r="D2116" s="196">
        <v>0</v>
      </c>
      <c r="E2116" s="196">
        <v>0</v>
      </c>
      <c r="F2116" s="197">
        <v>0</v>
      </c>
      <c r="G2116" s="197">
        <v>0</v>
      </c>
      <c r="H2116" s="198">
        <v>0</v>
      </c>
    </row>
    <row r="2117" spans="1:8" ht="18" hidden="1" customHeight="1" outlineLevel="1">
      <c r="A2117" s="4" t="s">
        <v>205</v>
      </c>
      <c r="B2117" s="195"/>
      <c r="C2117" s="196">
        <v>0</v>
      </c>
      <c r="D2117" s="196">
        <v>0</v>
      </c>
      <c r="E2117" s="196">
        <v>0</v>
      </c>
      <c r="F2117" s="197">
        <v>0</v>
      </c>
      <c r="G2117" s="197">
        <v>0</v>
      </c>
      <c r="H2117" s="198">
        <v>0</v>
      </c>
    </row>
    <row r="2118" spans="1:8" ht="18" hidden="1" customHeight="1" outlineLevel="1">
      <c r="A2118" s="4" t="s">
        <v>206</v>
      </c>
      <c r="B2118" s="195"/>
      <c r="C2118" s="196">
        <v>0</v>
      </c>
      <c r="D2118" s="196">
        <v>0</v>
      </c>
      <c r="E2118" s="196">
        <v>0</v>
      </c>
      <c r="F2118" s="197">
        <v>0</v>
      </c>
      <c r="G2118" s="197">
        <v>0</v>
      </c>
      <c r="H2118" s="198">
        <v>0</v>
      </c>
    </row>
    <row r="2119" spans="1:8" ht="18" hidden="1" customHeight="1" outlineLevel="1">
      <c r="A2119" s="4" t="s">
        <v>207</v>
      </c>
      <c r="B2119" s="195"/>
      <c r="C2119" s="196">
        <v>0</v>
      </c>
      <c r="D2119" s="196">
        <v>0</v>
      </c>
      <c r="E2119" s="196">
        <v>0</v>
      </c>
      <c r="F2119" s="197">
        <v>0</v>
      </c>
      <c r="G2119" s="197">
        <v>0</v>
      </c>
      <c r="H2119" s="198">
        <v>0</v>
      </c>
    </row>
    <row r="2120" spans="1:8" ht="18" hidden="1" customHeight="1" outlineLevel="1">
      <c r="A2120" s="4" t="s">
        <v>208</v>
      </c>
      <c r="B2120" s="195"/>
      <c r="C2120" s="196">
        <v>0</v>
      </c>
      <c r="D2120" s="196">
        <v>0</v>
      </c>
      <c r="E2120" s="196">
        <v>0</v>
      </c>
      <c r="F2120" s="197">
        <v>0</v>
      </c>
      <c r="G2120" s="197">
        <v>0</v>
      </c>
      <c r="H2120" s="198">
        <v>0</v>
      </c>
    </row>
    <row r="2121" spans="1:8" ht="18" hidden="1" customHeight="1" outlineLevel="1">
      <c r="A2121" s="4" t="s">
        <v>209</v>
      </c>
      <c r="B2121" s="195"/>
      <c r="C2121" s="196">
        <v>0</v>
      </c>
      <c r="D2121" s="196">
        <v>0</v>
      </c>
      <c r="E2121" s="196">
        <v>0</v>
      </c>
      <c r="F2121" s="197">
        <v>0</v>
      </c>
      <c r="G2121" s="197">
        <v>0</v>
      </c>
      <c r="H2121" s="198">
        <v>0</v>
      </c>
    </row>
    <row r="2122" spans="1:8" ht="18" hidden="1" customHeight="1" outlineLevel="1">
      <c r="A2122" s="4" t="s">
        <v>211</v>
      </c>
      <c r="B2122" s="195"/>
      <c r="C2122" s="196">
        <v>0</v>
      </c>
      <c r="D2122" s="196">
        <v>0</v>
      </c>
      <c r="E2122" s="196">
        <v>0</v>
      </c>
      <c r="F2122" s="197">
        <v>0</v>
      </c>
      <c r="G2122" s="197">
        <v>0</v>
      </c>
      <c r="H2122" s="198">
        <v>0</v>
      </c>
    </row>
    <row r="2123" spans="1:8" ht="18" hidden="1" customHeight="1" outlineLevel="1">
      <c r="A2123" s="4" t="s">
        <v>212</v>
      </c>
      <c r="B2123" s="195"/>
      <c r="C2123" s="196">
        <v>0</v>
      </c>
      <c r="D2123" s="196">
        <v>0</v>
      </c>
      <c r="E2123" s="196">
        <v>0</v>
      </c>
      <c r="F2123" s="197">
        <v>0</v>
      </c>
      <c r="G2123" s="197">
        <v>0</v>
      </c>
      <c r="H2123" s="198">
        <v>0</v>
      </c>
    </row>
    <row r="2124" spans="1:8" ht="18" hidden="1" customHeight="1" outlineLevel="1">
      <c r="A2124" s="4" t="s">
        <v>213</v>
      </c>
      <c r="B2124" s="195"/>
      <c r="C2124" s="196">
        <v>0</v>
      </c>
      <c r="D2124" s="196">
        <v>0</v>
      </c>
      <c r="E2124" s="196">
        <v>0</v>
      </c>
      <c r="F2124" s="197">
        <v>0</v>
      </c>
      <c r="G2124" s="197">
        <v>0</v>
      </c>
      <c r="H2124" s="198">
        <v>0</v>
      </c>
    </row>
    <row r="2125" spans="1:8" ht="18" hidden="1" customHeight="1" outlineLevel="1">
      <c r="A2125" s="4" t="s">
        <v>214</v>
      </c>
      <c r="B2125" s="195"/>
      <c r="C2125" s="196">
        <v>0</v>
      </c>
      <c r="D2125" s="196">
        <v>0</v>
      </c>
      <c r="E2125" s="196">
        <v>0</v>
      </c>
      <c r="F2125" s="197">
        <v>0</v>
      </c>
      <c r="G2125" s="197">
        <v>0</v>
      </c>
      <c r="H2125" s="198">
        <v>0</v>
      </c>
    </row>
    <row r="2126" spans="1:8" ht="18" hidden="1" customHeight="1" outlineLevel="1">
      <c r="A2126" s="4" t="s">
        <v>215</v>
      </c>
      <c r="B2126" s="195"/>
      <c r="C2126" s="196">
        <v>0</v>
      </c>
      <c r="D2126" s="196">
        <v>0</v>
      </c>
      <c r="E2126" s="196">
        <v>0</v>
      </c>
      <c r="F2126" s="197">
        <v>0</v>
      </c>
      <c r="G2126" s="197">
        <v>0</v>
      </c>
      <c r="H2126" s="198">
        <v>0</v>
      </c>
    </row>
    <row r="2127" spans="1:8" ht="18" hidden="1" customHeight="1" outlineLevel="1">
      <c r="A2127" s="4" t="s">
        <v>216</v>
      </c>
      <c r="B2127" s="195"/>
      <c r="C2127" s="196">
        <v>0</v>
      </c>
      <c r="D2127" s="196">
        <v>0</v>
      </c>
      <c r="E2127" s="196">
        <v>0</v>
      </c>
      <c r="F2127" s="197">
        <v>0</v>
      </c>
      <c r="G2127" s="197">
        <v>0</v>
      </c>
      <c r="H2127" s="198">
        <v>0</v>
      </c>
    </row>
    <row r="2128" spans="1:8" ht="18" hidden="1" customHeight="1" outlineLevel="1">
      <c r="A2128" s="4" t="s">
        <v>217</v>
      </c>
      <c r="B2128" s="195"/>
      <c r="C2128" s="196">
        <v>0</v>
      </c>
      <c r="D2128" s="196">
        <v>0</v>
      </c>
      <c r="E2128" s="196">
        <v>0</v>
      </c>
      <c r="F2128" s="197">
        <v>0</v>
      </c>
      <c r="G2128" s="197">
        <v>0</v>
      </c>
      <c r="H2128" s="198">
        <v>0</v>
      </c>
    </row>
    <row r="2129" spans="1:8" ht="18" hidden="1" customHeight="1" outlineLevel="1">
      <c r="A2129" s="4" t="s">
        <v>218</v>
      </c>
      <c r="B2129" s="195"/>
      <c r="C2129" s="196">
        <v>0</v>
      </c>
      <c r="D2129" s="196">
        <v>0</v>
      </c>
      <c r="E2129" s="196">
        <v>0</v>
      </c>
      <c r="F2129" s="197">
        <v>0</v>
      </c>
      <c r="G2129" s="197">
        <v>0</v>
      </c>
      <c r="H2129" s="198">
        <v>0</v>
      </c>
    </row>
    <row r="2130" spans="1:8" ht="18" hidden="1" customHeight="1" outlineLevel="1">
      <c r="A2130" s="4" t="s">
        <v>219</v>
      </c>
      <c r="B2130" s="195"/>
      <c r="C2130" s="196">
        <v>0</v>
      </c>
      <c r="D2130" s="196">
        <v>0</v>
      </c>
      <c r="E2130" s="196">
        <v>0</v>
      </c>
      <c r="F2130" s="197">
        <v>0</v>
      </c>
      <c r="G2130" s="197">
        <v>0</v>
      </c>
      <c r="H2130" s="198">
        <v>0</v>
      </c>
    </row>
    <row r="2131" spans="1:8" ht="18" hidden="1" customHeight="1" outlineLevel="1">
      <c r="A2131" s="4" t="s">
        <v>220</v>
      </c>
      <c r="B2131" s="195"/>
      <c r="C2131" s="196">
        <v>0</v>
      </c>
      <c r="D2131" s="196">
        <v>0</v>
      </c>
      <c r="E2131" s="196">
        <v>0</v>
      </c>
      <c r="F2131" s="197">
        <v>0</v>
      </c>
      <c r="G2131" s="197">
        <v>0</v>
      </c>
      <c r="H2131" s="198">
        <v>0</v>
      </c>
    </row>
    <row r="2132" spans="1:8" ht="18" hidden="1" customHeight="1" outlineLevel="1">
      <c r="A2132" s="4" t="s">
        <v>349</v>
      </c>
      <c r="B2132" s="195"/>
      <c r="C2132" s="196">
        <v>0</v>
      </c>
      <c r="D2132" s="196">
        <v>0</v>
      </c>
      <c r="E2132" s="196">
        <v>0</v>
      </c>
      <c r="F2132" s="197">
        <v>0</v>
      </c>
      <c r="G2132" s="197">
        <v>0</v>
      </c>
      <c r="H2132" s="198">
        <v>0</v>
      </c>
    </row>
    <row r="2133" spans="1:8" ht="18" hidden="1" customHeight="1" outlineLevel="1">
      <c r="A2133" s="4" t="s">
        <v>222</v>
      </c>
      <c r="B2133" s="195"/>
      <c r="C2133" s="196">
        <v>0</v>
      </c>
      <c r="D2133" s="196">
        <v>0</v>
      </c>
      <c r="E2133" s="196">
        <v>0</v>
      </c>
      <c r="F2133" s="197">
        <v>0</v>
      </c>
      <c r="G2133" s="197">
        <v>0</v>
      </c>
      <c r="H2133" s="198">
        <v>0</v>
      </c>
    </row>
    <row r="2134" spans="1:8" ht="18" hidden="1" customHeight="1" outlineLevel="1">
      <c r="A2134" s="4" t="s">
        <v>223</v>
      </c>
      <c r="B2134" s="195"/>
      <c r="C2134" s="196">
        <v>0</v>
      </c>
      <c r="D2134" s="196">
        <v>0</v>
      </c>
      <c r="E2134" s="196">
        <v>0</v>
      </c>
      <c r="F2134" s="197">
        <v>0</v>
      </c>
      <c r="G2134" s="197">
        <v>0</v>
      </c>
      <c r="H2134" s="198">
        <v>0</v>
      </c>
    </row>
    <row r="2135" spans="1:8" ht="18" hidden="1" customHeight="1" outlineLevel="1">
      <c r="A2135" s="4" t="s">
        <v>224</v>
      </c>
      <c r="B2135" s="195"/>
      <c r="C2135" s="196">
        <v>0</v>
      </c>
      <c r="D2135" s="196">
        <v>0</v>
      </c>
      <c r="E2135" s="196">
        <v>0</v>
      </c>
      <c r="F2135" s="197">
        <v>0</v>
      </c>
      <c r="G2135" s="197">
        <v>0</v>
      </c>
      <c r="H2135" s="198">
        <v>0</v>
      </c>
    </row>
    <row r="2136" spans="1:8" ht="18" hidden="1" customHeight="1" outlineLevel="1">
      <c r="A2136" s="4" t="s">
        <v>225</v>
      </c>
      <c r="B2136" s="195"/>
      <c r="C2136" s="196">
        <v>0</v>
      </c>
      <c r="D2136" s="196">
        <v>0</v>
      </c>
      <c r="E2136" s="196">
        <v>0</v>
      </c>
      <c r="F2136" s="197">
        <v>0</v>
      </c>
      <c r="G2136" s="197">
        <v>0</v>
      </c>
      <c r="H2136" s="198">
        <v>0</v>
      </c>
    </row>
    <row r="2137" spans="1:8" ht="18" customHeight="1" collapsed="1">
      <c r="A2137" s="4"/>
      <c r="B2137" s="195" t="s">
        <v>446</v>
      </c>
      <c r="C2137" s="199">
        <f t="shared" ref="C2137:H2137" si="89">SUM(C2114:C2136)</f>
        <v>0</v>
      </c>
      <c r="D2137" s="199">
        <f t="shared" si="89"/>
        <v>0</v>
      </c>
      <c r="E2137" s="199">
        <f t="shared" si="89"/>
        <v>0</v>
      </c>
      <c r="F2137" s="200">
        <f t="shared" si="89"/>
        <v>0</v>
      </c>
      <c r="G2137" s="200">
        <f t="shared" si="89"/>
        <v>0</v>
      </c>
      <c r="H2137" s="201">
        <f t="shared" si="89"/>
        <v>0</v>
      </c>
    </row>
    <row r="2138" spans="1:8" ht="18" customHeight="1">
      <c r="B2138" s="203" t="s">
        <v>447</v>
      </c>
      <c r="C2138" s="204"/>
      <c r="D2138" s="204"/>
      <c r="E2138" s="204"/>
      <c r="F2138" s="193"/>
      <c r="G2138" s="193"/>
      <c r="H2138" s="194"/>
    </row>
    <row r="2139" spans="1:8" ht="18" hidden="1" customHeight="1" outlineLevel="1">
      <c r="A2139" s="4" t="s">
        <v>272</v>
      </c>
      <c r="B2139" s="195"/>
      <c r="C2139" s="196">
        <v>0</v>
      </c>
      <c r="D2139" s="196">
        <v>0</v>
      </c>
      <c r="E2139" s="196">
        <v>0</v>
      </c>
      <c r="F2139" s="197">
        <v>0</v>
      </c>
      <c r="G2139" s="197">
        <v>0</v>
      </c>
      <c r="H2139" s="198">
        <v>0</v>
      </c>
    </row>
    <row r="2140" spans="1:8" ht="18" hidden="1" customHeight="1" outlineLevel="1">
      <c r="A2140" s="4" t="s">
        <v>203</v>
      </c>
      <c r="B2140" s="195"/>
      <c r="C2140" s="196">
        <v>0</v>
      </c>
      <c r="D2140" s="196">
        <v>0</v>
      </c>
      <c r="E2140" s="196">
        <v>0</v>
      </c>
      <c r="F2140" s="197">
        <v>0</v>
      </c>
      <c r="G2140" s="197">
        <v>0</v>
      </c>
      <c r="H2140" s="198">
        <v>0</v>
      </c>
    </row>
    <row r="2141" spans="1:8" ht="18" hidden="1" customHeight="1" outlineLevel="1">
      <c r="A2141" s="4" t="s">
        <v>204</v>
      </c>
      <c r="B2141" s="195"/>
      <c r="C2141" s="196">
        <v>0</v>
      </c>
      <c r="D2141" s="196">
        <v>0</v>
      </c>
      <c r="E2141" s="196">
        <v>0</v>
      </c>
      <c r="F2141" s="197">
        <v>0</v>
      </c>
      <c r="G2141" s="197">
        <v>0</v>
      </c>
      <c r="H2141" s="198">
        <v>0</v>
      </c>
    </row>
    <row r="2142" spans="1:8" ht="18" hidden="1" customHeight="1" outlineLevel="1">
      <c r="A2142" s="4" t="s">
        <v>205</v>
      </c>
      <c r="B2142" s="195"/>
      <c r="C2142" s="196">
        <v>0</v>
      </c>
      <c r="D2142" s="196">
        <v>0</v>
      </c>
      <c r="E2142" s="196">
        <v>0</v>
      </c>
      <c r="F2142" s="197">
        <v>0</v>
      </c>
      <c r="G2142" s="197">
        <v>0</v>
      </c>
      <c r="H2142" s="198">
        <v>0</v>
      </c>
    </row>
    <row r="2143" spans="1:8" ht="18" hidden="1" customHeight="1" outlineLevel="1">
      <c r="A2143" s="4" t="s">
        <v>206</v>
      </c>
      <c r="B2143" s="195"/>
      <c r="C2143" s="196">
        <v>0</v>
      </c>
      <c r="D2143" s="196">
        <v>0</v>
      </c>
      <c r="E2143" s="196">
        <v>0</v>
      </c>
      <c r="F2143" s="197">
        <v>0</v>
      </c>
      <c r="G2143" s="197">
        <v>0</v>
      </c>
      <c r="H2143" s="198">
        <v>0</v>
      </c>
    </row>
    <row r="2144" spans="1:8" ht="18" hidden="1" customHeight="1" outlineLevel="1">
      <c r="A2144" s="4" t="s">
        <v>207</v>
      </c>
      <c r="B2144" s="195"/>
      <c r="C2144" s="196">
        <v>0</v>
      </c>
      <c r="D2144" s="196">
        <v>0</v>
      </c>
      <c r="E2144" s="196">
        <v>0</v>
      </c>
      <c r="F2144" s="197">
        <v>0</v>
      </c>
      <c r="G2144" s="197">
        <v>0</v>
      </c>
      <c r="H2144" s="198">
        <v>0</v>
      </c>
    </row>
    <row r="2145" spans="1:8" ht="18" hidden="1" customHeight="1" outlineLevel="1">
      <c r="A2145" s="4" t="s">
        <v>208</v>
      </c>
      <c r="B2145" s="195"/>
      <c r="C2145" s="196">
        <v>0</v>
      </c>
      <c r="D2145" s="196">
        <v>0</v>
      </c>
      <c r="E2145" s="196">
        <v>0</v>
      </c>
      <c r="F2145" s="197">
        <v>0</v>
      </c>
      <c r="G2145" s="197">
        <v>0</v>
      </c>
      <c r="H2145" s="198">
        <v>0</v>
      </c>
    </row>
    <row r="2146" spans="1:8" ht="18" hidden="1" customHeight="1" outlineLevel="1">
      <c r="A2146" s="4" t="s">
        <v>209</v>
      </c>
      <c r="B2146" s="195"/>
      <c r="C2146" s="196">
        <v>0</v>
      </c>
      <c r="D2146" s="196">
        <v>0</v>
      </c>
      <c r="E2146" s="196">
        <v>0</v>
      </c>
      <c r="F2146" s="197">
        <v>0</v>
      </c>
      <c r="G2146" s="197">
        <v>0</v>
      </c>
      <c r="H2146" s="198">
        <v>0</v>
      </c>
    </row>
    <row r="2147" spans="1:8" ht="18" hidden="1" customHeight="1" outlineLevel="1">
      <c r="A2147" s="4" t="s">
        <v>211</v>
      </c>
      <c r="B2147" s="195"/>
      <c r="C2147" s="196">
        <v>0</v>
      </c>
      <c r="D2147" s="196">
        <v>0</v>
      </c>
      <c r="E2147" s="196">
        <v>0</v>
      </c>
      <c r="F2147" s="197">
        <v>0</v>
      </c>
      <c r="G2147" s="197">
        <v>0</v>
      </c>
      <c r="H2147" s="198">
        <v>0</v>
      </c>
    </row>
    <row r="2148" spans="1:8" ht="18" hidden="1" customHeight="1" outlineLevel="1">
      <c r="A2148" s="4" t="s">
        <v>212</v>
      </c>
      <c r="B2148" s="195"/>
      <c r="C2148" s="196">
        <v>0</v>
      </c>
      <c r="D2148" s="196">
        <v>0</v>
      </c>
      <c r="E2148" s="196">
        <v>0</v>
      </c>
      <c r="F2148" s="197">
        <v>0</v>
      </c>
      <c r="G2148" s="197">
        <v>0</v>
      </c>
      <c r="H2148" s="198">
        <v>0</v>
      </c>
    </row>
    <row r="2149" spans="1:8" ht="18" hidden="1" customHeight="1" outlineLevel="1">
      <c r="A2149" s="4" t="s">
        <v>213</v>
      </c>
      <c r="B2149" s="195"/>
      <c r="C2149" s="196">
        <v>0</v>
      </c>
      <c r="D2149" s="196">
        <v>0</v>
      </c>
      <c r="E2149" s="196">
        <v>0</v>
      </c>
      <c r="F2149" s="197">
        <v>0</v>
      </c>
      <c r="G2149" s="197">
        <v>0</v>
      </c>
      <c r="H2149" s="198">
        <v>0</v>
      </c>
    </row>
    <row r="2150" spans="1:8" ht="18" hidden="1" customHeight="1" outlineLevel="1">
      <c r="A2150" s="4" t="s">
        <v>214</v>
      </c>
      <c r="B2150" s="195"/>
      <c r="C2150" s="196">
        <v>0</v>
      </c>
      <c r="D2150" s="196">
        <v>0</v>
      </c>
      <c r="E2150" s="196">
        <v>0</v>
      </c>
      <c r="F2150" s="197">
        <v>0</v>
      </c>
      <c r="G2150" s="197">
        <v>0</v>
      </c>
      <c r="H2150" s="198">
        <v>0</v>
      </c>
    </row>
    <row r="2151" spans="1:8" ht="18" hidden="1" customHeight="1" outlineLevel="1">
      <c r="A2151" s="4" t="s">
        <v>215</v>
      </c>
      <c r="B2151" s="195"/>
      <c r="C2151" s="196">
        <v>0</v>
      </c>
      <c r="D2151" s="196">
        <v>0</v>
      </c>
      <c r="E2151" s="196">
        <v>0</v>
      </c>
      <c r="F2151" s="197">
        <v>0</v>
      </c>
      <c r="G2151" s="197">
        <v>0</v>
      </c>
      <c r="H2151" s="198">
        <v>0</v>
      </c>
    </row>
    <row r="2152" spans="1:8" ht="18" hidden="1" customHeight="1" outlineLevel="1">
      <c r="A2152" s="4" t="s">
        <v>216</v>
      </c>
      <c r="B2152" s="195"/>
      <c r="C2152" s="196">
        <v>0</v>
      </c>
      <c r="D2152" s="196">
        <v>0</v>
      </c>
      <c r="E2152" s="196">
        <v>0</v>
      </c>
      <c r="F2152" s="197">
        <v>0</v>
      </c>
      <c r="G2152" s="197">
        <v>0</v>
      </c>
      <c r="H2152" s="198">
        <v>0</v>
      </c>
    </row>
    <row r="2153" spans="1:8" ht="18" hidden="1" customHeight="1" outlineLevel="1">
      <c r="A2153" s="4" t="s">
        <v>217</v>
      </c>
      <c r="B2153" s="195"/>
      <c r="C2153" s="196">
        <v>0</v>
      </c>
      <c r="D2153" s="196">
        <v>0</v>
      </c>
      <c r="E2153" s="196">
        <v>0</v>
      </c>
      <c r="F2153" s="197">
        <v>0</v>
      </c>
      <c r="G2153" s="197">
        <v>0</v>
      </c>
      <c r="H2153" s="198">
        <v>0</v>
      </c>
    </row>
    <row r="2154" spans="1:8" ht="18" hidden="1" customHeight="1" outlineLevel="1">
      <c r="A2154" s="4" t="s">
        <v>218</v>
      </c>
      <c r="B2154" s="195"/>
      <c r="C2154" s="196">
        <v>0</v>
      </c>
      <c r="D2154" s="196">
        <v>0</v>
      </c>
      <c r="E2154" s="196">
        <v>0</v>
      </c>
      <c r="F2154" s="197">
        <v>0</v>
      </c>
      <c r="G2154" s="197">
        <v>0</v>
      </c>
      <c r="H2154" s="198">
        <v>0</v>
      </c>
    </row>
    <row r="2155" spans="1:8" ht="18" hidden="1" customHeight="1" outlineLevel="1">
      <c r="A2155" s="4" t="s">
        <v>219</v>
      </c>
      <c r="B2155" s="195"/>
      <c r="C2155" s="196">
        <v>0</v>
      </c>
      <c r="D2155" s="196">
        <v>0</v>
      </c>
      <c r="E2155" s="196">
        <v>0</v>
      </c>
      <c r="F2155" s="197">
        <v>0</v>
      </c>
      <c r="G2155" s="197">
        <v>0</v>
      </c>
      <c r="H2155" s="198">
        <v>0</v>
      </c>
    </row>
    <row r="2156" spans="1:8" ht="18" hidden="1" customHeight="1" outlineLevel="1">
      <c r="A2156" s="4" t="s">
        <v>220</v>
      </c>
      <c r="B2156" s="195"/>
      <c r="C2156" s="196">
        <v>0</v>
      </c>
      <c r="D2156" s="196">
        <v>0</v>
      </c>
      <c r="E2156" s="196">
        <v>0</v>
      </c>
      <c r="F2156" s="197">
        <v>0</v>
      </c>
      <c r="G2156" s="197">
        <v>0</v>
      </c>
      <c r="H2156" s="198">
        <v>0</v>
      </c>
    </row>
    <row r="2157" spans="1:8" ht="18" hidden="1" customHeight="1" outlineLevel="1">
      <c r="A2157" s="4" t="s">
        <v>349</v>
      </c>
      <c r="B2157" s="195"/>
      <c r="C2157" s="196">
        <v>0</v>
      </c>
      <c r="D2157" s="196">
        <v>0</v>
      </c>
      <c r="E2157" s="196">
        <v>0</v>
      </c>
      <c r="F2157" s="197">
        <v>0</v>
      </c>
      <c r="G2157" s="197">
        <v>0</v>
      </c>
      <c r="H2157" s="198">
        <v>0</v>
      </c>
    </row>
    <row r="2158" spans="1:8" ht="18" hidden="1" customHeight="1" outlineLevel="1">
      <c r="A2158" s="4" t="s">
        <v>222</v>
      </c>
      <c r="B2158" s="195"/>
      <c r="C2158" s="196">
        <v>0</v>
      </c>
      <c r="D2158" s="196">
        <v>0</v>
      </c>
      <c r="E2158" s="196">
        <v>0</v>
      </c>
      <c r="F2158" s="197">
        <v>0</v>
      </c>
      <c r="G2158" s="197">
        <v>0</v>
      </c>
      <c r="H2158" s="198">
        <v>0</v>
      </c>
    </row>
    <row r="2159" spans="1:8" ht="18" hidden="1" customHeight="1" outlineLevel="1">
      <c r="A2159" s="4" t="s">
        <v>223</v>
      </c>
      <c r="B2159" s="195"/>
      <c r="C2159" s="196">
        <v>0</v>
      </c>
      <c r="D2159" s="196">
        <v>0</v>
      </c>
      <c r="E2159" s="196">
        <v>0</v>
      </c>
      <c r="F2159" s="197">
        <v>0</v>
      </c>
      <c r="G2159" s="197">
        <v>0</v>
      </c>
      <c r="H2159" s="198">
        <v>0</v>
      </c>
    </row>
    <row r="2160" spans="1:8" ht="18" hidden="1" customHeight="1" outlineLevel="1">
      <c r="A2160" s="4" t="s">
        <v>224</v>
      </c>
      <c r="B2160" s="195"/>
      <c r="C2160" s="196">
        <v>0</v>
      </c>
      <c r="D2160" s="196">
        <v>0</v>
      </c>
      <c r="E2160" s="196">
        <v>0</v>
      </c>
      <c r="F2160" s="197">
        <v>0</v>
      </c>
      <c r="G2160" s="197">
        <v>0</v>
      </c>
      <c r="H2160" s="198">
        <v>0</v>
      </c>
    </row>
    <row r="2161" spans="1:8" ht="18" hidden="1" customHeight="1" outlineLevel="1">
      <c r="A2161" s="4" t="s">
        <v>225</v>
      </c>
      <c r="B2161" s="195"/>
      <c r="C2161" s="196">
        <v>0</v>
      </c>
      <c r="D2161" s="196">
        <v>0</v>
      </c>
      <c r="E2161" s="196">
        <v>0</v>
      </c>
      <c r="F2161" s="197">
        <v>0</v>
      </c>
      <c r="G2161" s="197">
        <v>0</v>
      </c>
      <c r="H2161" s="198">
        <v>0</v>
      </c>
    </row>
    <row r="2162" spans="1:8" collapsed="1">
      <c r="A2162" s="4"/>
      <c r="B2162" s="195" t="s">
        <v>448</v>
      </c>
      <c r="C2162" s="199">
        <f t="shared" ref="C2162:H2162" si="90">SUM(C2139:C2161)</f>
        <v>0</v>
      </c>
      <c r="D2162" s="199">
        <f t="shared" si="90"/>
        <v>0</v>
      </c>
      <c r="E2162" s="199">
        <f t="shared" si="90"/>
        <v>0</v>
      </c>
      <c r="F2162" s="200">
        <f t="shared" si="90"/>
        <v>0</v>
      </c>
      <c r="G2162" s="200">
        <f t="shared" si="90"/>
        <v>0</v>
      </c>
      <c r="H2162" s="201">
        <f t="shared" si="90"/>
        <v>0</v>
      </c>
    </row>
    <row r="2163" spans="1:8" ht="18" customHeight="1">
      <c r="B2163" s="203" t="s">
        <v>449</v>
      </c>
      <c r="C2163" s="204"/>
      <c r="D2163" s="204"/>
      <c r="E2163" s="204"/>
      <c r="F2163" s="193"/>
      <c r="G2163" s="193"/>
      <c r="H2163" s="194"/>
    </row>
    <row r="2164" spans="1:8" ht="18" customHeight="1">
      <c r="B2164" s="203" t="s">
        <v>450</v>
      </c>
      <c r="C2164" s="204"/>
      <c r="D2164" s="204"/>
      <c r="E2164" s="204"/>
      <c r="F2164" s="193"/>
      <c r="G2164" s="193"/>
      <c r="H2164" s="194"/>
    </row>
    <row r="2165" spans="1:8" ht="18" customHeight="1">
      <c r="B2165" s="203" t="s">
        <v>451</v>
      </c>
      <c r="C2165" s="204"/>
      <c r="D2165" s="204"/>
      <c r="E2165" s="204"/>
      <c r="F2165" s="193"/>
      <c r="G2165" s="193"/>
      <c r="H2165" s="194"/>
    </row>
    <row r="2166" spans="1:8" ht="18" hidden="1" customHeight="1" outlineLevel="1">
      <c r="A2166" s="4" t="s">
        <v>272</v>
      </c>
      <c r="B2166" s="195"/>
      <c r="C2166" s="196">
        <v>0</v>
      </c>
      <c r="D2166" s="196">
        <v>0</v>
      </c>
      <c r="E2166" s="196">
        <v>0</v>
      </c>
      <c r="F2166" s="197">
        <v>0</v>
      </c>
      <c r="G2166" s="197">
        <v>0</v>
      </c>
      <c r="H2166" s="198">
        <v>0</v>
      </c>
    </row>
    <row r="2167" spans="1:8" ht="18" hidden="1" customHeight="1" outlineLevel="1">
      <c r="A2167" s="4" t="s">
        <v>203</v>
      </c>
      <c r="B2167" s="195"/>
      <c r="C2167" s="196">
        <v>0</v>
      </c>
      <c r="D2167" s="196">
        <v>0</v>
      </c>
      <c r="E2167" s="196">
        <v>0</v>
      </c>
      <c r="F2167" s="197">
        <v>0</v>
      </c>
      <c r="G2167" s="197">
        <v>0</v>
      </c>
      <c r="H2167" s="198">
        <v>0</v>
      </c>
    </row>
    <row r="2168" spans="1:8" ht="18" hidden="1" customHeight="1" outlineLevel="1">
      <c r="A2168" s="4" t="s">
        <v>204</v>
      </c>
      <c r="B2168" s="195"/>
      <c r="C2168" s="196">
        <v>0</v>
      </c>
      <c r="D2168" s="196">
        <v>0</v>
      </c>
      <c r="E2168" s="196">
        <v>0</v>
      </c>
      <c r="F2168" s="197">
        <v>0</v>
      </c>
      <c r="G2168" s="197">
        <v>0</v>
      </c>
      <c r="H2168" s="198">
        <v>0</v>
      </c>
    </row>
    <row r="2169" spans="1:8" ht="18" hidden="1" customHeight="1" outlineLevel="1">
      <c r="A2169" s="4" t="s">
        <v>205</v>
      </c>
      <c r="B2169" s="195"/>
      <c r="C2169" s="196">
        <v>0</v>
      </c>
      <c r="D2169" s="196">
        <v>0</v>
      </c>
      <c r="E2169" s="196">
        <v>0</v>
      </c>
      <c r="F2169" s="197">
        <v>0</v>
      </c>
      <c r="G2169" s="197">
        <v>0</v>
      </c>
      <c r="H2169" s="198">
        <v>0</v>
      </c>
    </row>
    <row r="2170" spans="1:8" ht="18" hidden="1" customHeight="1" outlineLevel="1">
      <c r="A2170" s="4" t="s">
        <v>206</v>
      </c>
      <c r="B2170" s="195"/>
      <c r="C2170" s="196">
        <v>0</v>
      </c>
      <c r="D2170" s="196">
        <v>0</v>
      </c>
      <c r="E2170" s="196">
        <v>0</v>
      </c>
      <c r="F2170" s="197">
        <v>0</v>
      </c>
      <c r="G2170" s="197">
        <v>0</v>
      </c>
      <c r="H2170" s="198">
        <v>0</v>
      </c>
    </row>
    <row r="2171" spans="1:8" ht="18" hidden="1" customHeight="1" outlineLevel="1">
      <c r="A2171" s="4" t="s">
        <v>207</v>
      </c>
      <c r="B2171" s="195"/>
      <c r="C2171" s="196">
        <v>0</v>
      </c>
      <c r="D2171" s="196">
        <v>0</v>
      </c>
      <c r="E2171" s="196">
        <v>0</v>
      </c>
      <c r="F2171" s="197">
        <v>0</v>
      </c>
      <c r="G2171" s="197">
        <v>0</v>
      </c>
      <c r="H2171" s="198">
        <v>0</v>
      </c>
    </row>
    <row r="2172" spans="1:8" ht="18" hidden="1" customHeight="1" outlineLevel="1">
      <c r="A2172" s="4" t="s">
        <v>208</v>
      </c>
      <c r="B2172" s="195"/>
      <c r="C2172" s="196">
        <v>0</v>
      </c>
      <c r="D2172" s="196">
        <v>0</v>
      </c>
      <c r="E2172" s="196">
        <v>0</v>
      </c>
      <c r="F2172" s="197">
        <v>0</v>
      </c>
      <c r="G2172" s="197">
        <v>0</v>
      </c>
      <c r="H2172" s="198">
        <v>0</v>
      </c>
    </row>
    <row r="2173" spans="1:8" ht="18" hidden="1" customHeight="1" outlineLevel="1">
      <c r="A2173" s="4" t="s">
        <v>209</v>
      </c>
      <c r="B2173" s="195"/>
      <c r="C2173" s="196">
        <v>0</v>
      </c>
      <c r="D2173" s="196">
        <v>0</v>
      </c>
      <c r="E2173" s="196">
        <v>0</v>
      </c>
      <c r="F2173" s="197">
        <v>0</v>
      </c>
      <c r="G2173" s="197">
        <v>0</v>
      </c>
      <c r="H2173" s="198">
        <v>0</v>
      </c>
    </row>
    <row r="2174" spans="1:8" ht="18" hidden="1" customHeight="1" outlineLevel="1">
      <c r="A2174" s="4" t="s">
        <v>211</v>
      </c>
      <c r="B2174" s="195"/>
      <c r="C2174" s="196">
        <v>0</v>
      </c>
      <c r="D2174" s="196">
        <v>0</v>
      </c>
      <c r="E2174" s="196">
        <v>0</v>
      </c>
      <c r="F2174" s="197">
        <v>0</v>
      </c>
      <c r="G2174" s="197">
        <v>0</v>
      </c>
      <c r="H2174" s="198">
        <v>0</v>
      </c>
    </row>
    <row r="2175" spans="1:8" ht="18" hidden="1" customHeight="1" outlineLevel="1">
      <c r="A2175" s="4" t="s">
        <v>212</v>
      </c>
      <c r="B2175" s="195"/>
      <c r="C2175" s="196">
        <v>0</v>
      </c>
      <c r="D2175" s="196">
        <v>0</v>
      </c>
      <c r="E2175" s="196">
        <v>0</v>
      </c>
      <c r="F2175" s="197">
        <v>0</v>
      </c>
      <c r="G2175" s="197">
        <v>0</v>
      </c>
      <c r="H2175" s="198">
        <v>0</v>
      </c>
    </row>
    <row r="2176" spans="1:8" ht="18" hidden="1" customHeight="1" outlineLevel="1">
      <c r="A2176" s="4" t="s">
        <v>213</v>
      </c>
      <c r="B2176" s="195"/>
      <c r="C2176" s="196">
        <v>0</v>
      </c>
      <c r="D2176" s="196">
        <v>0</v>
      </c>
      <c r="E2176" s="196">
        <v>0</v>
      </c>
      <c r="F2176" s="197">
        <v>0</v>
      </c>
      <c r="G2176" s="197">
        <v>0</v>
      </c>
      <c r="H2176" s="198">
        <v>0</v>
      </c>
    </row>
    <row r="2177" spans="1:8" ht="18" hidden="1" customHeight="1" outlineLevel="1">
      <c r="A2177" s="4" t="s">
        <v>214</v>
      </c>
      <c r="B2177" s="195"/>
      <c r="C2177" s="196">
        <v>0</v>
      </c>
      <c r="D2177" s="196">
        <v>0</v>
      </c>
      <c r="E2177" s="196">
        <v>0</v>
      </c>
      <c r="F2177" s="197">
        <v>0</v>
      </c>
      <c r="G2177" s="197">
        <v>0</v>
      </c>
      <c r="H2177" s="198">
        <v>0</v>
      </c>
    </row>
    <row r="2178" spans="1:8" ht="18" hidden="1" customHeight="1" outlineLevel="1">
      <c r="A2178" s="4" t="s">
        <v>215</v>
      </c>
      <c r="B2178" s="195"/>
      <c r="C2178" s="196">
        <v>0</v>
      </c>
      <c r="D2178" s="196">
        <v>0</v>
      </c>
      <c r="E2178" s="196">
        <v>0</v>
      </c>
      <c r="F2178" s="197">
        <v>0</v>
      </c>
      <c r="G2178" s="197">
        <v>0</v>
      </c>
      <c r="H2178" s="198">
        <v>0</v>
      </c>
    </row>
    <row r="2179" spans="1:8" ht="18" hidden="1" customHeight="1" outlineLevel="1">
      <c r="A2179" s="4" t="s">
        <v>216</v>
      </c>
      <c r="B2179" s="195"/>
      <c r="C2179" s="196">
        <v>0</v>
      </c>
      <c r="D2179" s="196">
        <v>0</v>
      </c>
      <c r="E2179" s="196">
        <v>0</v>
      </c>
      <c r="F2179" s="197">
        <v>0</v>
      </c>
      <c r="G2179" s="197">
        <v>0</v>
      </c>
      <c r="H2179" s="198">
        <v>0</v>
      </c>
    </row>
    <row r="2180" spans="1:8" ht="18" hidden="1" customHeight="1" outlineLevel="1">
      <c r="A2180" s="4" t="s">
        <v>217</v>
      </c>
      <c r="B2180" s="195"/>
      <c r="C2180" s="196">
        <v>0</v>
      </c>
      <c r="D2180" s="196">
        <v>0</v>
      </c>
      <c r="E2180" s="196">
        <v>0</v>
      </c>
      <c r="F2180" s="197">
        <v>0</v>
      </c>
      <c r="G2180" s="197">
        <v>0</v>
      </c>
      <c r="H2180" s="198">
        <v>0</v>
      </c>
    </row>
    <row r="2181" spans="1:8" ht="18" hidden="1" customHeight="1" outlineLevel="1">
      <c r="A2181" s="4" t="s">
        <v>218</v>
      </c>
      <c r="B2181" s="195"/>
      <c r="C2181" s="196">
        <v>0</v>
      </c>
      <c r="D2181" s="196">
        <v>0</v>
      </c>
      <c r="E2181" s="196">
        <v>0</v>
      </c>
      <c r="F2181" s="197">
        <v>0</v>
      </c>
      <c r="G2181" s="197">
        <v>0</v>
      </c>
      <c r="H2181" s="198">
        <v>0</v>
      </c>
    </row>
    <row r="2182" spans="1:8" ht="18" hidden="1" customHeight="1" outlineLevel="1">
      <c r="A2182" s="4" t="s">
        <v>219</v>
      </c>
      <c r="B2182" s="195"/>
      <c r="C2182" s="196">
        <v>0</v>
      </c>
      <c r="D2182" s="196">
        <v>0</v>
      </c>
      <c r="E2182" s="196">
        <v>0</v>
      </c>
      <c r="F2182" s="197">
        <v>0</v>
      </c>
      <c r="G2182" s="197">
        <v>0</v>
      </c>
      <c r="H2182" s="198">
        <v>0</v>
      </c>
    </row>
    <row r="2183" spans="1:8" ht="18" hidden="1" customHeight="1" outlineLevel="1">
      <c r="A2183" s="4" t="s">
        <v>220</v>
      </c>
      <c r="B2183" s="195"/>
      <c r="C2183" s="196">
        <v>0</v>
      </c>
      <c r="D2183" s="196">
        <v>0</v>
      </c>
      <c r="E2183" s="196">
        <v>0</v>
      </c>
      <c r="F2183" s="197">
        <v>0</v>
      </c>
      <c r="G2183" s="197">
        <v>0</v>
      </c>
      <c r="H2183" s="198">
        <v>0</v>
      </c>
    </row>
    <row r="2184" spans="1:8" ht="18" hidden="1" customHeight="1" outlineLevel="1">
      <c r="A2184" s="4" t="s">
        <v>349</v>
      </c>
      <c r="B2184" s="195"/>
      <c r="C2184" s="196">
        <v>0</v>
      </c>
      <c r="D2184" s="196">
        <v>0</v>
      </c>
      <c r="E2184" s="196">
        <v>0</v>
      </c>
      <c r="F2184" s="197">
        <v>0</v>
      </c>
      <c r="G2184" s="197">
        <v>0</v>
      </c>
      <c r="H2184" s="198">
        <v>0</v>
      </c>
    </row>
    <row r="2185" spans="1:8" ht="18" hidden="1" customHeight="1" outlineLevel="1">
      <c r="A2185" s="4" t="s">
        <v>222</v>
      </c>
      <c r="B2185" s="195"/>
      <c r="C2185" s="196">
        <v>0</v>
      </c>
      <c r="D2185" s="196">
        <v>0</v>
      </c>
      <c r="E2185" s="196">
        <v>0</v>
      </c>
      <c r="F2185" s="197">
        <v>0</v>
      </c>
      <c r="G2185" s="197">
        <v>0</v>
      </c>
      <c r="H2185" s="198">
        <v>0</v>
      </c>
    </row>
    <row r="2186" spans="1:8" ht="18" hidden="1" customHeight="1" outlineLevel="1">
      <c r="A2186" s="4" t="s">
        <v>223</v>
      </c>
      <c r="B2186" s="195"/>
      <c r="C2186" s="196">
        <v>0</v>
      </c>
      <c r="D2186" s="196">
        <v>0</v>
      </c>
      <c r="E2186" s="196">
        <v>0</v>
      </c>
      <c r="F2186" s="197">
        <v>0</v>
      </c>
      <c r="G2186" s="197">
        <v>0</v>
      </c>
      <c r="H2186" s="198">
        <v>0</v>
      </c>
    </row>
    <row r="2187" spans="1:8" ht="18" hidden="1" customHeight="1" outlineLevel="1">
      <c r="A2187" s="4" t="s">
        <v>224</v>
      </c>
      <c r="B2187" s="195"/>
      <c r="C2187" s="196">
        <v>0</v>
      </c>
      <c r="D2187" s="196">
        <v>0</v>
      </c>
      <c r="E2187" s="196">
        <v>0</v>
      </c>
      <c r="F2187" s="197">
        <v>0</v>
      </c>
      <c r="G2187" s="197">
        <v>0</v>
      </c>
      <c r="H2187" s="198">
        <v>0</v>
      </c>
    </row>
    <row r="2188" spans="1:8" ht="18" hidden="1" customHeight="1" outlineLevel="1">
      <c r="A2188" s="4" t="s">
        <v>225</v>
      </c>
      <c r="B2188" s="195"/>
      <c r="C2188" s="196">
        <v>0</v>
      </c>
      <c r="D2188" s="196">
        <v>0</v>
      </c>
      <c r="E2188" s="196">
        <v>0</v>
      </c>
      <c r="F2188" s="197">
        <v>0</v>
      </c>
      <c r="G2188" s="197">
        <v>0</v>
      </c>
      <c r="H2188" s="198">
        <v>0</v>
      </c>
    </row>
    <row r="2189" spans="1:8" ht="18" customHeight="1" collapsed="1">
      <c r="A2189" s="4"/>
      <c r="B2189" s="195" t="s">
        <v>452</v>
      </c>
      <c r="C2189" s="199">
        <f t="shared" ref="C2189:H2189" si="91">SUM(C2166:C2188)</f>
        <v>0</v>
      </c>
      <c r="D2189" s="199">
        <f t="shared" si="91"/>
        <v>0</v>
      </c>
      <c r="E2189" s="199">
        <f t="shared" si="91"/>
        <v>0</v>
      </c>
      <c r="F2189" s="200">
        <f t="shared" si="91"/>
        <v>0</v>
      </c>
      <c r="G2189" s="200">
        <f t="shared" si="91"/>
        <v>0</v>
      </c>
      <c r="H2189" s="201">
        <f t="shared" si="91"/>
        <v>0</v>
      </c>
    </row>
    <row r="2190" spans="1:8" ht="18" customHeight="1">
      <c r="B2190" s="203" t="s">
        <v>453</v>
      </c>
      <c r="C2190" s="204"/>
      <c r="D2190" s="204"/>
      <c r="E2190" s="204"/>
      <c r="F2190" s="193"/>
      <c r="G2190" s="193"/>
      <c r="H2190" s="194"/>
    </row>
    <row r="2191" spans="1:8" ht="18" hidden="1" customHeight="1" outlineLevel="1">
      <c r="A2191" s="4" t="s">
        <v>272</v>
      </c>
      <c r="B2191" s="195"/>
      <c r="C2191" s="196">
        <v>0</v>
      </c>
      <c r="D2191" s="196">
        <v>0</v>
      </c>
      <c r="E2191" s="196">
        <v>0</v>
      </c>
      <c r="F2191" s="197">
        <v>0</v>
      </c>
      <c r="G2191" s="197">
        <v>0</v>
      </c>
      <c r="H2191" s="198">
        <v>0</v>
      </c>
    </row>
    <row r="2192" spans="1:8" ht="18" hidden="1" customHeight="1" outlineLevel="1">
      <c r="A2192" s="4" t="s">
        <v>203</v>
      </c>
      <c r="B2192" s="195"/>
      <c r="C2192" s="196">
        <v>0</v>
      </c>
      <c r="D2192" s="196">
        <v>0</v>
      </c>
      <c r="E2192" s="196">
        <v>0</v>
      </c>
      <c r="F2192" s="197">
        <v>0</v>
      </c>
      <c r="G2192" s="197">
        <v>0</v>
      </c>
      <c r="H2192" s="198">
        <v>0</v>
      </c>
    </row>
    <row r="2193" spans="1:8" ht="18" hidden="1" customHeight="1" outlineLevel="1">
      <c r="A2193" s="4" t="s">
        <v>204</v>
      </c>
      <c r="B2193" s="195"/>
      <c r="C2193" s="196">
        <v>0</v>
      </c>
      <c r="D2193" s="196">
        <v>0</v>
      </c>
      <c r="E2193" s="196">
        <v>0</v>
      </c>
      <c r="F2193" s="197">
        <v>0</v>
      </c>
      <c r="G2193" s="197">
        <v>0</v>
      </c>
      <c r="H2193" s="198">
        <v>0</v>
      </c>
    </row>
    <row r="2194" spans="1:8" ht="18" hidden="1" customHeight="1" outlineLevel="1">
      <c r="A2194" s="4" t="s">
        <v>205</v>
      </c>
      <c r="B2194" s="195"/>
      <c r="C2194" s="196">
        <v>0</v>
      </c>
      <c r="D2194" s="196">
        <v>0</v>
      </c>
      <c r="E2194" s="196">
        <v>0</v>
      </c>
      <c r="F2194" s="197">
        <v>0</v>
      </c>
      <c r="G2194" s="197">
        <v>0</v>
      </c>
      <c r="H2194" s="198">
        <v>0</v>
      </c>
    </row>
    <row r="2195" spans="1:8" ht="18" hidden="1" customHeight="1" outlineLevel="1">
      <c r="A2195" s="4" t="s">
        <v>206</v>
      </c>
      <c r="B2195" s="195"/>
      <c r="C2195" s="196">
        <v>0</v>
      </c>
      <c r="D2195" s="196">
        <v>0</v>
      </c>
      <c r="E2195" s="196">
        <v>0</v>
      </c>
      <c r="F2195" s="197">
        <v>0</v>
      </c>
      <c r="G2195" s="197">
        <v>0</v>
      </c>
      <c r="H2195" s="198">
        <v>0</v>
      </c>
    </row>
    <row r="2196" spans="1:8" ht="18" hidden="1" customHeight="1" outlineLevel="1">
      <c r="A2196" s="4" t="s">
        <v>207</v>
      </c>
      <c r="B2196" s="195"/>
      <c r="C2196" s="196">
        <v>0</v>
      </c>
      <c r="D2196" s="196">
        <v>0</v>
      </c>
      <c r="E2196" s="196">
        <v>0</v>
      </c>
      <c r="F2196" s="197">
        <v>0</v>
      </c>
      <c r="G2196" s="197">
        <v>0</v>
      </c>
      <c r="H2196" s="198">
        <v>0</v>
      </c>
    </row>
    <row r="2197" spans="1:8" ht="18" hidden="1" customHeight="1" outlineLevel="1">
      <c r="A2197" s="4" t="s">
        <v>208</v>
      </c>
      <c r="B2197" s="195"/>
      <c r="C2197" s="196">
        <v>0</v>
      </c>
      <c r="D2197" s="196">
        <v>0</v>
      </c>
      <c r="E2197" s="196">
        <v>0</v>
      </c>
      <c r="F2197" s="197">
        <v>0</v>
      </c>
      <c r="G2197" s="197">
        <v>0</v>
      </c>
      <c r="H2197" s="198">
        <v>0</v>
      </c>
    </row>
    <row r="2198" spans="1:8" ht="18" hidden="1" customHeight="1" outlineLevel="1">
      <c r="A2198" s="4" t="s">
        <v>209</v>
      </c>
      <c r="B2198" s="195"/>
      <c r="C2198" s="196">
        <v>0</v>
      </c>
      <c r="D2198" s="196">
        <v>0</v>
      </c>
      <c r="E2198" s="196">
        <v>0</v>
      </c>
      <c r="F2198" s="197">
        <v>0</v>
      </c>
      <c r="G2198" s="197">
        <v>0</v>
      </c>
      <c r="H2198" s="198">
        <v>0</v>
      </c>
    </row>
    <row r="2199" spans="1:8" ht="18" hidden="1" customHeight="1" outlineLevel="1">
      <c r="A2199" s="4" t="s">
        <v>211</v>
      </c>
      <c r="B2199" s="195"/>
      <c r="C2199" s="196">
        <v>0</v>
      </c>
      <c r="D2199" s="196">
        <v>0</v>
      </c>
      <c r="E2199" s="196">
        <v>0</v>
      </c>
      <c r="F2199" s="197">
        <v>0</v>
      </c>
      <c r="G2199" s="197">
        <v>0</v>
      </c>
      <c r="H2199" s="198">
        <v>0</v>
      </c>
    </row>
    <row r="2200" spans="1:8" ht="18" hidden="1" customHeight="1" outlineLevel="1">
      <c r="A2200" s="4" t="s">
        <v>212</v>
      </c>
      <c r="B2200" s="195"/>
      <c r="C2200" s="196">
        <v>22</v>
      </c>
      <c r="D2200" s="196">
        <v>0</v>
      </c>
      <c r="E2200" s="196">
        <v>0</v>
      </c>
      <c r="F2200" s="197">
        <v>0</v>
      </c>
      <c r="G2200" s="197">
        <v>0</v>
      </c>
      <c r="H2200" s="198">
        <v>0</v>
      </c>
    </row>
    <row r="2201" spans="1:8" ht="18" hidden="1" customHeight="1" outlineLevel="1">
      <c r="A2201" s="4" t="s">
        <v>213</v>
      </c>
      <c r="B2201" s="195"/>
      <c r="C2201" s="196">
        <v>50</v>
      </c>
      <c r="D2201" s="196">
        <v>0</v>
      </c>
      <c r="E2201" s="196">
        <v>0</v>
      </c>
      <c r="F2201" s="197">
        <v>0</v>
      </c>
      <c r="G2201" s="197">
        <v>10000</v>
      </c>
      <c r="H2201" s="198">
        <v>0</v>
      </c>
    </row>
    <row r="2202" spans="1:8" ht="18" hidden="1" customHeight="1" outlineLevel="1">
      <c r="A2202" s="4" t="s">
        <v>214</v>
      </c>
      <c r="B2202" s="195"/>
      <c r="C2202" s="196">
        <v>0</v>
      </c>
      <c r="D2202" s="196">
        <v>0</v>
      </c>
      <c r="E2202" s="196">
        <v>0</v>
      </c>
      <c r="F2202" s="197">
        <v>0</v>
      </c>
      <c r="G2202" s="197">
        <v>0</v>
      </c>
      <c r="H2202" s="198">
        <v>0</v>
      </c>
    </row>
    <row r="2203" spans="1:8" ht="18" hidden="1" customHeight="1" outlineLevel="1">
      <c r="A2203" s="4" t="s">
        <v>215</v>
      </c>
      <c r="B2203" s="195"/>
      <c r="C2203" s="196">
        <v>0</v>
      </c>
      <c r="D2203" s="196">
        <v>0</v>
      </c>
      <c r="E2203" s="196">
        <v>0</v>
      </c>
      <c r="F2203" s="197">
        <v>0</v>
      </c>
      <c r="G2203" s="197">
        <v>0</v>
      </c>
      <c r="H2203" s="198">
        <v>0</v>
      </c>
    </row>
    <row r="2204" spans="1:8" ht="18" hidden="1" customHeight="1" outlineLevel="1">
      <c r="A2204" s="4" t="s">
        <v>216</v>
      </c>
      <c r="B2204" s="195"/>
      <c r="C2204" s="196">
        <v>0</v>
      </c>
      <c r="D2204" s="196">
        <v>0</v>
      </c>
      <c r="E2204" s="196">
        <v>0</v>
      </c>
      <c r="F2204" s="197">
        <v>0</v>
      </c>
      <c r="G2204" s="197">
        <v>0</v>
      </c>
      <c r="H2204" s="198">
        <v>0</v>
      </c>
    </row>
    <row r="2205" spans="1:8" ht="18" hidden="1" customHeight="1" outlineLevel="1">
      <c r="A2205" s="4" t="s">
        <v>217</v>
      </c>
      <c r="B2205" s="195"/>
      <c r="C2205" s="196">
        <v>0</v>
      </c>
      <c r="D2205" s="196">
        <v>0</v>
      </c>
      <c r="E2205" s="196">
        <v>0</v>
      </c>
      <c r="F2205" s="197">
        <v>0</v>
      </c>
      <c r="G2205" s="197">
        <v>0</v>
      </c>
      <c r="H2205" s="198">
        <v>0</v>
      </c>
    </row>
    <row r="2206" spans="1:8" ht="18" hidden="1" customHeight="1" outlineLevel="1">
      <c r="A2206" s="4" t="s">
        <v>218</v>
      </c>
      <c r="B2206" s="195"/>
      <c r="C2206" s="196">
        <v>0</v>
      </c>
      <c r="D2206" s="196">
        <v>0</v>
      </c>
      <c r="E2206" s="196">
        <v>0</v>
      </c>
      <c r="F2206" s="197">
        <v>0</v>
      </c>
      <c r="G2206" s="197">
        <v>0</v>
      </c>
      <c r="H2206" s="198">
        <v>0</v>
      </c>
    </row>
    <row r="2207" spans="1:8" ht="18" hidden="1" customHeight="1" outlineLevel="1">
      <c r="A2207" s="4" t="s">
        <v>219</v>
      </c>
      <c r="B2207" s="195"/>
      <c r="C2207" s="196">
        <v>0</v>
      </c>
      <c r="D2207" s="196">
        <v>0</v>
      </c>
      <c r="E2207" s="196">
        <v>0</v>
      </c>
      <c r="F2207" s="197">
        <v>0</v>
      </c>
      <c r="G2207" s="197">
        <v>0</v>
      </c>
      <c r="H2207" s="198">
        <v>0</v>
      </c>
    </row>
    <row r="2208" spans="1:8" ht="18" hidden="1" customHeight="1" outlineLevel="1">
      <c r="A2208" s="4" t="s">
        <v>220</v>
      </c>
      <c r="B2208" s="195"/>
      <c r="C2208" s="196">
        <v>0</v>
      </c>
      <c r="D2208" s="196">
        <v>0</v>
      </c>
      <c r="E2208" s="196">
        <v>0</v>
      </c>
      <c r="F2208" s="197">
        <v>0</v>
      </c>
      <c r="G2208" s="197">
        <v>0</v>
      </c>
      <c r="H2208" s="198">
        <v>0</v>
      </c>
    </row>
    <row r="2209" spans="1:8" ht="18" hidden="1" customHeight="1" outlineLevel="1">
      <c r="A2209" s="4" t="s">
        <v>349</v>
      </c>
      <c r="B2209" s="195"/>
      <c r="C2209" s="196">
        <v>0</v>
      </c>
      <c r="D2209" s="196">
        <v>0</v>
      </c>
      <c r="E2209" s="196">
        <v>0</v>
      </c>
      <c r="F2209" s="197">
        <v>0</v>
      </c>
      <c r="G2209" s="197">
        <v>0</v>
      </c>
      <c r="H2209" s="198">
        <v>0</v>
      </c>
    </row>
    <row r="2210" spans="1:8" ht="18" hidden="1" customHeight="1" outlineLevel="1">
      <c r="A2210" s="4" t="s">
        <v>222</v>
      </c>
      <c r="B2210" s="195"/>
      <c r="C2210" s="196">
        <v>0</v>
      </c>
      <c r="D2210" s="196">
        <v>0</v>
      </c>
      <c r="E2210" s="196">
        <v>0</v>
      </c>
      <c r="F2210" s="197">
        <v>0</v>
      </c>
      <c r="G2210" s="197">
        <v>0</v>
      </c>
      <c r="H2210" s="198">
        <v>0</v>
      </c>
    </row>
    <row r="2211" spans="1:8" ht="18" hidden="1" customHeight="1" outlineLevel="1">
      <c r="A2211" s="4" t="s">
        <v>223</v>
      </c>
      <c r="B2211" s="195"/>
      <c r="C2211" s="196">
        <v>0</v>
      </c>
      <c r="D2211" s="196">
        <v>0</v>
      </c>
      <c r="E2211" s="196">
        <v>0</v>
      </c>
      <c r="F2211" s="197">
        <v>0</v>
      </c>
      <c r="G2211" s="197">
        <v>0</v>
      </c>
      <c r="H2211" s="198">
        <v>0</v>
      </c>
    </row>
    <row r="2212" spans="1:8" ht="18" hidden="1" customHeight="1" outlineLevel="1">
      <c r="A2212" s="4" t="s">
        <v>224</v>
      </c>
      <c r="B2212" s="195"/>
      <c r="C2212" s="196">
        <v>0</v>
      </c>
      <c r="D2212" s="196">
        <v>0</v>
      </c>
      <c r="E2212" s="196">
        <v>0</v>
      </c>
      <c r="F2212" s="197">
        <v>0</v>
      </c>
      <c r="G2212" s="197">
        <v>0</v>
      </c>
      <c r="H2212" s="198">
        <v>0</v>
      </c>
    </row>
    <row r="2213" spans="1:8" ht="18" hidden="1" customHeight="1" outlineLevel="1">
      <c r="A2213" s="4" t="s">
        <v>225</v>
      </c>
      <c r="B2213" s="195"/>
      <c r="C2213" s="196">
        <v>0</v>
      </c>
      <c r="D2213" s="196">
        <v>0</v>
      </c>
      <c r="E2213" s="196">
        <v>0</v>
      </c>
      <c r="F2213" s="197">
        <v>0</v>
      </c>
      <c r="G2213" s="197">
        <v>0</v>
      </c>
      <c r="H2213" s="198">
        <v>0</v>
      </c>
    </row>
    <row r="2214" spans="1:8" collapsed="1">
      <c r="A2214" s="4"/>
      <c r="B2214" s="195" t="s">
        <v>454</v>
      </c>
      <c r="C2214" s="199">
        <f t="shared" ref="C2214:H2214" si="92">SUM(C2191:C2213)</f>
        <v>72</v>
      </c>
      <c r="D2214" s="199">
        <f t="shared" si="92"/>
        <v>0</v>
      </c>
      <c r="E2214" s="199">
        <f t="shared" si="92"/>
        <v>0</v>
      </c>
      <c r="F2214" s="200">
        <f t="shared" si="92"/>
        <v>0</v>
      </c>
      <c r="G2214" s="200">
        <f t="shared" si="92"/>
        <v>10000</v>
      </c>
      <c r="H2214" s="201">
        <f t="shared" si="92"/>
        <v>0</v>
      </c>
    </row>
    <row r="2215" spans="1:8" ht="18" hidden="1" customHeight="1" outlineLevel="1">
      <c r="A2215" s="4" t="s">
        <v>272</v>
      </c>
      <c r="B2215" s="195"/>
      <c r="C2215" s="196">
        <f t="shared" ref="C2215:H2215" si="93">SUMIFS(C$11:C$2214, $A$11:$A$2214, "Agents National Title Insurance Company")</f>
        <v>0</v>
      </c>
      <c r="D2215" s="196">
        <f t="shared" si="93"/>
        <v>0</v>
      </c>
      <c r="E2215" s="196">
        <f t="shared" si="93"/>
        <v>0</v>
      </c>
      <c r="F2215" s="197">
        <f t="shared" si="93"/>
        <v>0</v>
      </c>
      <c r="G2215" s="197">
        <f t="shared" si="93"/>
        <v>0</v>
      </c>
      <c r="H2215" s="197">
        <f t="shared" si="93"/>
        <v>0</v>
      </c>
    </row>
    <row r="2216" spans="1:8" ht="18" hidden="1" customHeight="1" outlineLevel="1">
      <c r="A2216" s="4" t="s">
        <v>203</v>
      </c>
      <c r="B2216" s="195"/>
      <c r="C2216" s="196">
        <f t="shared" ref="C2216:H2216" si="94">SUMIFS(C$11:C$2214, $A$11:$A$2214, "Alamo Title Insurance")</f>
        <v>214</v>
      </c>
      <c r="D2216" s="196">
        <f t="shared" si="94"/>
        <v>227</v>
      </c>
      <c r="E2216" s="196">
        <f t="shared" si="94"/>
        <v>0</v>
      </c>
      <c r="F2216" s="197">
        <f t="shared" si="94"/>
        <v>2194660.1999999997</v>
      </c>
      <c r="G2216" s="197">
        <f t="shared" si="94"/>
        <v>1221560.3200000001</v>
      </c>
      <c r="H2216" s="197">
        <f t="shared" si="94"/>
        <v>0</v>
      </c>
    </row>
    <row r="2217" spans="1:8" ht="18" hidden="1" customHeight="1" outlineLevel="1">
      <c r="A2217" s="4" t="s">
        <v>204</v>
      </c>
      <c r="B2217" s="195"/>
      <c r="C2217" s="196">
        <f t="shared" ref="C2217:H2217" si="95">SUMIFS(C$11:C$2214, $A$11:$A$2214, "Alliant National Title Insurance Company, Inc.")</f>
        <v>156</v>
      </c>
      <c r="D2217" s="196">
        <f t="shared" si="95"/>
        <v>34</v>
      </c>
      <c r="E2217" s="196">
        <f t="shared" si="95"/>
        <v>0</v>
      </c>
      <c r="F2217" s="197">
        <f t="shared" si="95"/>
        <v>800612.81000000017</v>
      </c>
      <c r="G2217" s="197">
        <f t="shared" si="95"/>
        <v>603205.59</v>
      </c>
      <c r="H2217" s="197">
        <f t="shared" si="95"/>
        <v>108136.79999999999</v>
      </c>
    </row>
    <row r="2218" spans="1:8" ht="18" hidden="1" customHeight="1" outlineLevel="1">
      <c r="A2218" s="4" t="s">
        <v>205</v>
      </c>
      <c r="B2218" s="195"/>
      <c r="C2218" s="196">
        <f t="shared" ref="C2218:H2218" si="96">SUMIFS(C$11:C$2214, $A$11:$A$2214, "American Guaranty Title Insurance Company")</f>
        <v>0</v>
      </c>
      <c r="D2218" s="196">
        <f t="shared" si="96"/>
        <v>0</v>
      </c>
      <c r="E2218" s="196">
        <f t="shared" si="96"/>
        <v>0</v>
      </c>
      <c r="F2218" s="197">
        <f t="shared" si="96"/>
        <v>0</v>
      </c>
      <c r="G2218" s="197">
        <f t="shared" si="96"/>
        <v>0</v>
      </c>
      <c r="H2218" s="197">
        <f t="shared" si="96"/>
        <v>0</v>
      </c>
    </row>
    <row r="2219" spans="1:8" ht="18" hidden="1" customHeight="1" outlineLevel="1">
      <c r="A2219" s="4" t="s">
        <v>206</v>
      </c>
      <c r="B2219" s="195"/>
      <c r="C2219" s="196">
        <f t="shared" ref="C2219:H2219" si="97">SUMIFS(C$11:C$2214, $A$11:$A$2214, "Amrock Title Insurance Company")</f>
        <v>0</v>
      </c>
      <c r="D2219" s="196">
        <f t="shared" si="97"/>
        <v>0</v>
      </c>
      <c r="E2219" s="196">
        <f t="shared" si="97"/>
        <v>0</v>
      </c>
      <c r="F2219" s="197">
        <f t="shared" si="97"/>
        <v>0</v>
      </c>
      <c r="G2219" s="197">
        <f t="shared" si="97"/>
        <v>0</v>
      </c>
      <c r="H2219" s="197">
        <f t="shared" si="97"/>
        <v>0</v>
      </c>
    </row>
    <row r="2220" spans="1:8" ht="18" hidden="1" customHeight="1" outlineLevel="1">
      <c r="A2220" s="4" t="s">
        <v>207</v>
      </c>
      <c r="B2220" s="195"/>
      <c r="C2220" s="196">
        <f t="shared" ref="C2220:H2220" si="98">SUMIFS(C$11:C$2214, $A$11:$A$2214, "AmTrust Title Insurance Company")</f>
        <v>0</v>
      </c>
      <c r="D2220" s="196">
        <f t="shared" si="98"/>
        <v>0</v>
      </c>
      <c r="E2220" s="196">
        <f t="shared" si="98"/>
        <v>0</v>
      </c>
      <c r="F2220" s="197">
        <f t="shared" si="98"/>
        <v>0</v>
      </c>
      <c r="G2220" s="197">
        <f t="shared" si="98"/>
        <v>0</v>
      </c>
      <c r="H2220" s="197">
        <f t="shared" si="98"/>
        <v>0</v>
      </c>
    </row>
    <row r="2221" spans="1:8" ht="18" hidden="1" customHeight="1" outlineLevel="1">
      <c r="A2221" s="4" t="s">
        <v>208</v>
      </c>
      <c r="B2221" s="195"/>
      <c r="C2221" s="196">
        <f t="shared" ref="C2221:H2221" si="99">SUMIFS(C$11:C$2214, $A$11:$A$2214, "Chicago Title Insurance Company")</f>
        <v>307</v>
      </c>
      <c r="D2221" s="196">
        <f t="shared" si="99"/>
        <v>324</v>
      </c>
      <c r="E2221" s="196">
        <f t="shared" si="99"/>
        <v>0</v>
      </c>
      <c r="F2221" s="197">
        <f t="shared" si="99"/>
        <v>2201602.73</v>
      </c>
      <c r="G2221" s="197">
        <f t="shared" si="99"/>
        <v>1444337.79</v>
      </c>
      <c r="H2221" s="197">
        <f t="shared" si="99"/>
        <v>0</v>
      </c>
    </row>
    <row r="2222" spans="1:8" ht="18" hidden="1" customHeight="1" outlineLevel="1">
      <c r="A2222" s="4" t="s">
        <v>209</v>
      </c>
      <c r="B2222" s="195"/>
      <c r="C2222" s="196">
        <f t="shared" ref="C2222:H2222" si="100">SUMIFS(C$11:C$2214, $A$11:$A$2214, "Commonwealth Land Title Insurance Company")</f>
        <v>84</v>
      </c>
      <c r="D2222" s="196">
        <f t="shared" si="100"/>
        <v>99</v>
      </c>
      <c r="E2222" s="196">
        <f t="shared" si="100"/>
        <v>0</v>
      </c>
      <c r="F2222" s="197">
        <f t="shared" si="100"/>
        <v>809885.9</v>
      </c>
      <c r="G2222" s="197">
        <f t="shared" si="100"/>
        <v>602874.34000000008</v>
      </c>
      <c r="H2222" s="197">
        <f t="shared" si="100"/>
        <v>0</v>
      </c>
    </row>
    <row r="2223" spans="1:8" ht="18" hidden="1" customHeight="1" outlineLevel="1">
      <c r="A2223" s="4" t="s">
        <v>211</v>
      </c>
      <c r="B2223" s="195"/>
      <c r="C2223" s="196">
        <f t="shared" ref="C2223:H2223" si="101">SUMIFS(C$11:C$2214, $A$11:$A$2214, "Fidelity National Title Insurance Company")</f>
        <v>559</v>
      </c>
      <c r="D2223" s="196">
        <f t="shared" si="101"/>
        <v>673</v>
      </c>
      <c r="E2223" s="196">
        <f t="shared" si="101"/>
        <v>0</v>
      </c>
      <c r="F2223" s="197">
        <f t="shared" si="101"/>
        <v>6213326</v>
      </c>
      <c r="G2223" s="197">
        <f t="shared" si="101"/>
        <v>3327084</v>
      </c>
      <c r="H2223" s="197">
        <f t="shared" si="101"/>
        <v>0</v>
      </c>
    </row>
    <row r="2224" spans="1:8" ht="18" hidden="1" customHeight="1" outlineLevel="1">
      <c r="A2224" s="4" t="s">
        <v>212</v>
      </c>
      <c r="B2224" s="195"/>
      <c r="C2224" s="196">
        <f t="shared" ref="C2224:H2224" si="102">SUMIFS(C$11:C$2214, $A$11:$A$2214, "First American Title Guaranty Company")</f>
        <v>210</v>
      </c>
      <c r="D2224" s="196">
        <f t="shared" si="102"/>
        <v>53</v>
      </c>
      <c r="E2224" s="196">
        <f t="shared" si="102"/>
        <v>63</v>
      </c>
      <c r="F2224" s="197">
        <f t="shared" si="102"/>
        <v>2188361</v>
      </c>
      <c r="G2224" s="197">
        <f t="shared" si="102"/>
        <v>356400.39</v>
      </c>
      <c r="H2224" s="197">
        <f t="shared" si="102"/>
        <v>0</v>
      </c>
    </row>
    <row r="2225" spans="1:8" ht="18" hidden="1" customHeight="1" outlineLevel="1">
      <c r="A2225" s="4" t="s">
        <v>213</v>
      </c>
      <c r="B2225" s="195"/>
      <c r="C2225" s="196">
        <f t="shared" ref="C2225:H2225" si="103">SUMIFS(C$11:C$2214, $A$11:$A$2214, "First American Title Insurance Company")</f>
        <v>1018</v>
      </c>
      <c r="D2225" s="196">
        <f t="shared" si="103"/>
        <v>88</v>
      </c>
      <c r="E2225" s="196">
        <f t="shared" si="103"/>
        <v>321</v>
      </c>
      <c r="F2225" s="197">
        <f t="shared" si="103"/>
        <v>2162230</v>
      </c>
      <c r="G2225" s="197">
        <f t="shared" si="103"/>
        <v>1123575</v>
      </c>
      <c r="H2225" s="197">
        <f t="shared" si="103"/>
        <v>0</v>
      </c>
    </row>
    <row r="2226" spans="1:8" ht="18" hidden="1" customHeight="1" outlineLevel="1">
      <c r="A2226" s="4" t="s">
        <v>214</v>
      </c>
      <c r="B2226" s="195"/>
      <c r="C2226" s="196">
        <f t="shared" ref="C2226:H2226" si="104">SUMIFS(C$11:C$2214, $A$11:$A$2214, "First National Title Insurance Company")</f>
        <v>165</v>
      </c>
      <c r="D2226" s="196">
        <f t="shared" si="104"/>
        <v>55</v>
      </c>
      <c r="E2226" s="196">
        <f t="shared" si="104"/>
        <v>22</v>
      </c>
      <c r="F2226" s="197">
        <f t="shared" si="104"/>
        <v>937749</v>
      </c>
      <c r="G2226" s="197">
        <f t="shared" si="104"/>
        <v>491596</v>
      </c>
      <c r="H2226" s="197">
        <f t="shared" si="104"/>
        <v>26051</v>
      </c>
    </row>
    <row r="2227" spans="1:8" ht="18" hidden="1" customHeight="1" outlineLevel="1">
      <c r="A2227" s="4" t="s">
        <v>215</v>
      </c>
      <c r="B2227" s="195"/>
      <c r="C2227" s="196">
        <f t="shared" ref="C2227:H2227" si="105">SUMIFS(C$11:C$2214, $A$11:$A$2214, "National Investors Title Insurance Company")</f>
        <v>29</v>
      </c>
      <c r="D2227" s="196">
        <f t="shared" si="105"/>
        <v>8</v>
      </c>
      <c r="E2227" s="196">
        <f t="shared" si="105"/>
        <v>21</v>
      </c>
      <c r="F2227" s="197">
        <f t="shared" si="105"/>
        <v>104880</v>
      </c>
      <c r="G2227" s="197">
        <f t="shared" si="105"/>
        <v>9001</v>
      </c>
      <c r="H2227" s="197">
        <f t="shared" si="105"/>
        <v>0</v>
      </c>
    </row>
    <row r="2228" spans="1:8" ht="18" hidden="1" customHeight="1" outlineLevel="1">
      <c r="A2228" s="4" t="s">
        <v>216</v>
      </c>
      <c r="B2228" s="195"/>
      <c r="C2228" s="196">
        <f t="shared" ref="C2228:H2228" si="106">SUMIFS(C$11:C$2214, $A$11:$A$2214, "National Title Insurance of New York, Inc.")</f>
        <v>8</v>
      </c>
      <c r="D2228" s="196">
        <f t="shared" si="106"/>
        <v>8</v>
      </c>
      <c r="E2228" s="196">
        <f t="shared" si="106"/>
        <v>0</v>
      </c>
      <c r="F2228" s="197">
        <f t="shared" si="106"/>
        <v>-11592.08</v>
      </c>
      <c r="G2228" s="197">
        <f t="shared" si="106"/>
        <v>5911.75</v>
      </c>
      <c r="H2228" s="197">
        <f t="shared" si="106"/>
        <v>0</v>
      </c>
    </row>
    <row r="2229" spans="1:8" ht="18" hidden="1" customHeight="1" outlineLevel="1">
      <c r="A2229" s="4" t="s">
        <v>217</v>
      </c>
      <c r="B2229" s="195"/>
      <c r="C2229" s="196">
        <f t="shared" ref="C2229:H2229" si="107">SUMIFS(C$11:C$2214, $A$11:$A$2214, "North American Title Insurance Company")</f>
        <v>0</v>
      </c>
      <c r="D2229" s="196">
        <f t="shared" si="107"/>
        <v>0</v>
      </c>
      <c r="E2229" s="196">
        <f t="shared" si="107"/>
        <v>0</v>
      </c>
      <c r="F2229" s="197">
        <f t="shared" si="107"/>
        <v>0</v>
      </c>
      <c r="G2229" s="197">
        <f t="shared" si="107"/>
        <v>0</v>
      </c>
      <c r="H2229" s="197">
        <f t="shared" si="107"/>
        <v>0</v>
      </c>
    </row>
    <row r="2230" spans="1:8" ht="18" hidden="1" customHeight="1" outlineLevel="1">
      <c r="A2230" s="4" t="s">
        <v>218</v>
      </c>
      <c r="B2230" s="195"/>
      <c r="C2230" s="196">
        <f t="shared" ref="C2230:H2230" si="108">SUMIFS(C$11:C$2214, $A$11:$A$2214, "Old Republic National Title Insurance Company")</f>
        <v>62</v>
      </c>
      <c r="D2230" s="196">
        <f t="shared" si="108"/>
        <v>84</v>
      </c>
      <c r="E2230" s="196">
        <f t="shared" si="108"/>
        <v>0</v>
      </c>
      <c r="F2230" s="197">
        <f t="shared" si="108"/>
        <v>648428.78</v>
      </c>
      <c r="G2230" s="197">
        <f t="shared" si="108"/>
        <v>1116688</v>
      </c>
      <c r="H2230" s="197">
        <f t="shared" si="108"/>
        <v>-181440</v>
      </c>
    </row>
    <row r="2231" spans="1:8" ht="18" hidden="1" customHeight="1" outlineLevel="1">
      <c r="A2231" s="4" t="s">
        <v>219</v>
      </c>
      <c r="B2231" s="195"/>
      <c r="C2231" s="196">
        <f t="shared" ref="C2231:H2231" si="109">SUMIFS(C$11:C$2214, $A$11:$A$2214, "Premier Land Title Insurance Company")</f>
        <v>94</v>
      </c>
      <c r="D2231" s="196">
        <f t="shared" si="109"/>
        <v>0</v>
      </c>
      <c r="E2231" s="196">
        <f t="shared" si="109"/>
        <v>20</v>
      </c>
      <c r="F2231" s="197">
        <f t="shared" si="109"/>
        <v>0</v>
      </c>
      <c r="G2231" s="197">
        <f t="shared" si="109"/>
        <v>8230.0499999999993</v>
      </c>
      <c r="H2231" s="197">
        <f t="shared" si="109"/>
        <v>0</v>
      </c>
    </row>
    <row r="2232" spans="1:8" ht="18" hidden="1" customHeight="1" outlineLevel="1">
      <c r="A2232" s="4" t="s">
        <v>323</v>
      </c>
      <c r="B2232" s="195"/>
      <c r="C2232" s="196">
        <f>SUMIFS(C$11:C$2214, $A$11:$A$2214, "Radian Title Insurance Company")</f>
        <v>1</v>
      </c>
      <c r="D2232" s="196">
        <f t="shared" ref="D2232:H2232" si="110">SUMIFS(D$11:D$2214, $A$11:$A$2214, "Radian Title Insurance Company")</f>
        <v>1</v>
      </c>
      <c r="E2232" s="196">
        <f t="shared" si="110"/>
        <v>0</v>
      </c>
      <c r="F2232" s="196">
        <f t="shared" si="110"/>
        <v>15000</v>
      </c>
      <c r="G2232" s="196">
        <f t="shared" si="110"/>
        <v>0</v>
      </c>
      <c r="H2232" s="196">
        <f t="shared" si="110"/>
        <v>0</v>
      </c>
    </row>
    <row r="2233" spans="1:8" ht="18" hidden="1" customHeight="1" outlineLevel="1">
      <c r="A2233" s="4" t="s">
        <v>220</v>
      </c>
      <c r="B2233" s="195"/>
      <c r="C2233" s="196">
        <f t="shared" ref="C2233:H2233" si="111">SUMIFS(C$11:C$2214, $A$11:$A$2214, "Real Advantage Title Insurance Company")</f>
        <v>0</v>
      </c>
      <c r="D2233" s="196">
        <f t="shared" si="111"/>
        <v>0</v>
      </c>
      <c r="E2233" s="196">
        <f t="shared" si="111"/>
        <v>0</v>
      </c>
      <c r="F2233" s="197">
        <f t="shared" si="111"/>
        <v>0</v>
      </c>
      <c r="G2233" s="197">
        <f t="shared" si="111"/>
        <v>0</v>
      </c>
      <c r="H2233" s="197">
        <f t="shared" si="111"/>
        <v>0</v>
      </c>
    </row>
    <row r="2234" spans="1:8" ht="18" hidden="1" customHeight="1" outlineLevel="1">
      <c r="A2234" s="4" t="s">
        <v>349</v>
      </c>
      <c r="B2234" s="195"/>
      <c r="C2234" s="196">
        <f t="shared" ref="C2234:H2234" si="112">SUMIFS(C$11:C$2214, $A$11:$A$2214, "Sierra Title Insurance Guaranty")</f>
        <v>4</v>
      </c>
      <c r="D2234" s="196">
        <f t="shared" si="112"/>
        <v>1</v>
      </c>
      <c r="E2234" s="196">
        <f t="shared" si="112"/>
        <v>0</v>
      </c>
      <c r="F2234" s="197">
        <f t="shared" si="112"/>
        <v>67000</v>
      </c>
      <c r="G2234" s="197">
        <f t="shared" si="112"/>
        <v>0</v>
      </c>
      <c r="H2234" s="197">
        <f t="shared" si="112"/>
        <v>0</v>
      </c>
    </row>
    <row r="2235" spans="1:8" ht="18" hidden="1" customHeight="1" outlineLevel="1">
      <c r="A2235" s="4" t="s">
        <v>222</v>
      </c>
      <c r="B2235" s="195"/>
      <c r="C2235" s="196">
        <f t="shared" ref="C2235:H2235" si="113">SUMIFS(C$11:C$2214, $A$11:$A$2214, "Stewart Title Guaranty Company")</f>
        <v>220</v>
      </c>
      <c r="D2235" s="196">
        <f t="shared" si="113"/>
        <v>167</v>
      </c>
      <c r="E2235" s="196">
        <f t="shared" si="113"/>
        <v>4</v>
      </c>
      <c r="F2235" s="197">
        <f t="shared" si="113"/>
        <v>4801834</v>
      </c>
      <c r="G2235" s="197">
        <f t="shared" si="113"/>
        <v>1771944</v>
      </c>
      <c r="H2235" s="197">
        <f t="shared" si="113"/>
        <v>-901307</v>
      </c>
    </row>
    <row r="2236" spans="1:8" ht="18" hidden="1" customHeight="1" outlineLevel="1">
      <c r="A2236" s="4" t="s">
        <v>223</v>
      </c>
      <c r="B2236" s="195"/>
      <c r="C2236" s="196">
        <f t="shared" ref="C2236:H2236" si="114">SUMIFS(C$11:C$2214, $A$11:$A$2214, "Title Resources Guaranty Company")</f>
        <v>532</v>
      </c>
      <c r="D2236" s="196">
        <f t="shared" si="114"/>
        <v>153</v>
      </c>
      <c r="E2236" s="196">
        <f t="shared" si="114"/>
        <v>459</v>
      </c>
      <c r="F2236" s="197">
        <f t="shared" si="114"/>
        <v>1968419</v>
      </c>
      <c r="G2236" s="197">
        <f t="shared" si="114"/>
        <v>645705</v>
      </c>
      <c r="H2236" s="197">
        <f t="shared" si="114"/>
        <v>798631</v>
      </c>
    </row>
    <row r="2237" spans="1:8" ht="18" hidden="1" customHeight="1" outlineLevel="1">
      <c r="A2237" s="4" t="s">
        <v>224</v>
      </c>
      <c r="B2237" s="195"/>
      <c r="C2237" s="196">
        <f t="shared" ref="C2237:H2237" si="115">SUMIFS(C$11:C$2214, $A$11:$A$2214, "Westcor Land Title Insurance Company")</f>
        <v>93</v>
      </c>
      <c r="D2237" s="196">
        <f t="shared" si="115"/>
        <v>3</v>
      </c>
      <c r="E2237" s="196">
        <f t="shared" si="115"/>
        <v>0</v>
      </c>
      <c r="F2237" s="197">
        <f t="shared" si="115"/>
        <v>171352.82</v>
      </c>
      <c r="G2237" s="197">
        <f t="shared" si="115"/>
        <v>133265.99999999997</v>
      </c>
      <c r="H2237" s="197">
        <f t="shared" si="115"/>
        <v>50580.86</v>
      </c>
    </row>
    <row r="2238" spans="1:8" ht="18" hidden="1" customHeight="1" outlineLevel="1">
      <c r="A2238" s="4" t="s">
        <v>225</v>
      </c>
      <c r="B2238" s="195"/>
      <c r="C2238" s="196">
        <f t="shared" ref="C2238:H2238" si="116">SUMIFS(C$11:C$2214, $A$11:$A$2214, "WFG National Title Insurance Company")</f>
        <v>191</v>
      </c>
      <c r="D2238" s="196">
        <f t="shared" si="116"/>
        <v>144</v>
      </c>
      <c r="E2238" s="196">
        <f t="shared" si="116"/>
        <v>47</v>
      </c>
      <c r="F2238" s="197">
        <f t="shared" si="116"/>
        <v>2513186</v>
      </c>
      <c r="G2238" s="197">
        <f t="shared" si="116"/>
        <v>1426184</v>
      </c>
      <c r="H2238" s="197">
        <f t="shared" si="116"/>
        <v>0</v>
      </c>
    </row>
    <row r="2239" spans="1:8" ht="18" customHeight="1" collapsed="1">
      <c r="A2239" s="4"/>
      <c r="B2239" s="208" t="s">
        <v>455</v>
      </c>
      <c r="C2239" s="209">
        <f t="shared" ref="C2239:H2239" si="117">SUM(C2215:C2238)</f>
        <v>3947</v>
      </c>
      <c r="D2239" s="209">
        <f t="shared" si="117"/>
        <v>2122</v>
      </c>
      <c r="E2239" s="209">
        <f t="shared" si="117"/>
        <v>957</v>
      </c>
      <c r="F2239" s="210">
        <f t="shared" si="117"/>
        <v>27786936.160000004</v>
      </c>
      <c r="G2239" s="210">
        <f t="shared" si="117"/>
        <v>14287563.23</v>
      </c>
      <c r="H2239" s="211">
        <f t="shared" si="117"/>
        <v>-99347.339999999953</v>
      </c>
    </row>
    <row r="2240" spans="1:8" ht="18" customHeight="1"/>
    <row r="2241" ht="18" customHeight="1"/>
    <row r="2242" ht="18" customHeight="1"/>
    <row r="2243" ht="18" customHeight="1"/>
    <row r="2244" ht="18" customHeight="1"/>
    <row r="2245" ht="18" customHeight="1"/>
    <row r="2246" ht="18" customHeight="1"/>
    <row r="2247" ht="18" customHeight="1"/>
    <row r="2248" ht="18" customHeight="1"/>
    <row r="2249" ht="18" customHeight="1"/>
    <row r="2250" ht="18" customHeight="1"/>
    <row r="2251" ht="18" customHeight="1"/>
    <row r="2252" ht="18" customHeight="1"/>
    <row r="2253" ht="18" customHeight="1"/>
    <row r="2254" ht="18" customHeight="1"/>
    <row r="2255" ht="18" customHeight="1"/>
    <row r="2256" ht="18" customHeight="1"/>
    <row r="2257" ht="18" customHeight="1"/>
    <row r="2258" ht="18" customHeight="1"/>
    <row r="2259" ht="18" customHeight="1"/>
    <row r="2260" ht="18" customHeight="1"/>
    <row r="2261" ht="18" customHeight="1"/>
    <row r="2262" ht="18" customHeight="1"/>
    <row r="2263" ht="18" customHeight="1"/>
    <row r="2264"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43" fitToHeight="4" orientation="portrait" useFirstPageNumber="1" r:id="rId1"/>
  <headerFooter alignWithMargins="0">
    <oddFooter>&amp;C&amp;P</oddFooter>
  </headerFooter>
  <rowBreaks count="3" manualBreakCount="3">
    <brk id="705" min="1" max="7" man="1"/>
    <brk id="1498" min="1" max="7" man="1"/>
    <brk id="2063" min="1"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AB141-238D-4D28-A534-A9ED4678B7A2}">
  <sheetPr>
    <pageSetUpPr fitToPage="1"/>
  </sheetPr>
  <dimension ref="A1:J2273"/>
  <sheetViews>
    <sheetView showGridLines="0" zoomScaleNormal="100" workbookViewId="0">
      <selection activeCell="D1261" sqref="D1261"/>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12" bestFit="1" customWidth="1"/>
    <col min="7" max="7" width="11.140625" style="212" customWidth="1"/>
    <col min="8" max="8" width="11.7109375" style="212"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20" t="s">
        <v>333</v>
      </c>
      <c r="C1" s="420"/>
      <c r="D1" s="420"/>
      <c r="E1" s="420"/>
      <c r="F1" s="420"/>
      <c r="G1" s="420"/>
      <c r="H1" s="420"/>
    </row>
    <row r="2" spans="1:8">
      <c r="B2" s="420" t="s">
        <v>334</v>
      </c>
      <c r="C2" s="420"/>
      <c r="D2" s="420"/>
      <c r="E2" s="420"/>
      <c r="F2" s="420"/>
      <c r="G2" s="420"/>
      <c r="H2" s="420"/>
    </row>
    <row r="3" spans="1:8">
      <c r="B3" s="420" t="s">
        <v>459</v>
      </c>
      <c r="C3" s="420"/>
      <c r="D3" s="420"/>
      <c r="E3" s="420"/>
      <c r="F3" s="420"/>
      <c r="G3" s="420"/>
      <c r="H3" s="420"/>
    </row>
    <row r="4" spans="1:8">
      <c r="B4" s="44"/>
      <c r="C4" s="44"/>
      <c r="D4" s="44"/>
      <c r="E4" s="44"/>
      <c r="F4" s="181"/>
      <c r="G4" s="181"/>
      <c r="H4" s="181"/>
    </row>
    <row r="5" spans="1:8">
      <c r="B5" s="44"/>
      <c r="C5" s="44"/>
      <c r="D5" s="44"/>
      <c r="E5" s="44"/>
      <c r="F5" s="181"/>
      <c r="G5" s="181"/>
      <c r="H5" s="181"/>
    </row>
    <row r="6" spans="1:8">
      <c r="B6" s="420" t="s">
        <v>34</v>
      </c>
      <c r="C6" s="420"/>
      <c r="D6" s="420"/>
      <c r="E6" s="420"/>
      <c r="F6" s="420"/>
      <c r="G6" s="420"/>
      <c r="H6" s="420"/>
    </row>
    <row r="7" spans="1:8" ht="15" thickBot="1">
      <c r="B7" s="4"/>
      <c r="C7" s="4"/>
      <c r="D7" s="4"/>
      <c r="E7" s="4"/>
      <c r="F7" s="182"/>
      <c r="G7" s="182"/>
      <c r="H7" s="182"/>
    </row>
    <row r="8" spans="1:8" ht="18" customHeight="1">
      <c r="B8" s="183" t="s">
        <v>335</v>
      </c>
      <c r="C8" s="184" t="s">
        <v>336</v>
      </c>
      <c r="D8" s="184" t="s">
        <v>337</v>
      </c>
      <c r="E8" s="184" t="s">
        <v>337</v>
      </c>
      <c r="F8" s="185" t="s">
        <v>338</v>
      </c>
      <c r="G8" s="185" t="s">
        <v>339</v>
      </c>
      <c r="H8" s="186" t="s">
        <v>340</v>
      </c>
    </row>
    <row r="9" spans="1:8" ht="15.75" customHeight="1" thickBot="1">
      <c r="B9" s="187" t="s">
        <v>341</v>
      </c>
      <c r="C9" s="188" t="s">
        <v>342</v>
      </c>
      <c r="D9" s="188" t="s">
        <v>343</v>
      </c>
      <c r="E9" s="188" t="s">
        <v>344</v>
      </c>
      <c r="F9" s="189" t="s">
        <v>345</v>
      </c>
      <c r="G9" s="189"/>
      <c r="H9" s="190" t="s">
        <v>346</v>
      </c>
    </row>
    <row r="10" spans="1:8">
      <c r="B10" s="191" t="s">
        <v>347</v>
      </c>
      <c r="C10" s="192"/>
      <c r="D10" s="192"/>
      <c r="E10" s="192"/>
      <c r="F10" s="193"/>
      <c r="G10" s="193"/>
      <c r="H10" s="194"/>
    </row>
    <row r="11" spans="1:8" ht="18" hidden="1" customHeight="1" outlineLevel="1">
      <c r="A11" s="4" t="s">
        <v>272</v>
      </c>
      <c r="B11" s="195"/>
      <c r="C11" s="196">
        <v>0</v>
      </c>
      <c r="D11" s="196">
        <v>0</v>
      </c>
      <c r="E11" s="196">
        <v>0</v>
      </c>
      <c r="F11" s="197">
        <v>0</v>
      </c>
      <c r="G11" s="197">
        <v>0</v>
      </c>
      <c r="H11" s="198">
        <v>0</v>
      </c>
    </row>
    <row r="12" spans="1:8" ht="18" hidden="1" customHeight="1" outlineLevel="1">
      <c r="A12" s="4" t="s">
        <v>203</v>
      </c>
      <c r="B12" s="195"/>
      <c r="C12" s="196">
        <v>11</v>
      </c>
      <c r="D12" s="196">
        <v>14</v>
      </c>
      <c r="E12" s="196">
        <v>0</v>
      </c>
      <c r="F12" s="197">
        <v>463677.66000000003</v>
      </c>
      <c r="G12" s="197">
        <v>204461.5</v>
      </c>
      <c r="H12" s="198">
        <v>0</v>
      </c>
    </row>
    <row r="13" spans="1:8" ht="18" hidden="1" customHeight="1" outlineLevel="1">
      <c r="A13" s="4" t="s">
        <v>204</v>
      </c>
      <c r="B13" s="195"/>
      <c r="C13" s="196">
        <v>13</v>
      </c>
      <c r="D13" s="196">
        <v>1</v>
      </c>
      <c r="E13" s="196">
        <v>0</v>
      </c>
      <c r="F13" s="197">
        <v>87500</v>
      </c>
      <c r="G13" s="197">
        <v>9800</v>
      </c>
      <c r="H13" s="198">
        <v>0</v>
      </c>
    </row>
    <row r="14" spans="1:8" ht="18" hidden="1" customHeight="1" outlineLevel="1">
      <c r="A14" s="4" t="s">
        <v>205</v>
      </c>
      <c r="B14" s="195"/>
      <c r="C14" s="196">
        <v>0</v>
      </c>
      <c r="D14" s="196">
        <v>0</v>
      </c>
      <c r="E14" s="196">
        <v>0</v>
      </c>
      <c r="F14" s="197">
        <v>0</v>
      </c>
      <c r="G14" s="197">
        <v>0</v>
      </c>
      <c r="H14" s="198">
        <v>0</v>
      </c>
    </row>
    <row r="15" spans="1:8" ht="18" hidden="1" customHeight="1" outlineLevel="1">
      <c r="A15" s="4" t="s">
        <v>206</v>
      </c>
      <c r="B15" s="195"/>
      <c r="C15" s="196">
        <v>0</v>
      </c>
      <c r="D15" s="196">
        <v>0</v>
      </c>
      <c r="E15" s="196">
        <v>1</v>
      </c>
      <c r="F15" s="197">
        <v>0</v>
      </c>
      <c r="G15" s="197">
        <v>5281</v>
      </c>
      <c r="H15" s="198">
        <v>0</v>
      </c>
    </row>
    <row r="16" spans="1:8" ht="18" hidden="1" customHeight="1" outlineLevel="1">
      <c r="A16" s="4" t="s">
        <v>207</v>
      </c>
      <c r="B16" s="195"/>
      <c r="C16" s="196">
        <v>0</v>
      </c>
      <c r="D16" s="196">
        <v>0</v>
      </c>
      <c r="E16" s="196">
        <v>0</v>
      </c>
      <c r="F16" s="197">
        <v>0</v>
      </c>
      <c r="G16" s="197">
        <v>0</v>
      </c>
      <c r="H16" s="198">
        <v>0</v>
      </c>
    </row>
    <row r="17" spans="1:8" ht="18" hidden="1" customHeight="1" outlineLevel="1">
      <c r="A17" s="4" t="s">
        <v>208</v>
      </c>
      <c r="B17" s="195"/>
      <c r="C17" s="196">
        <v>7</v>
      </c>
      <c r="D17" s="196">
        <v>13</v>
      </c>
      <c r="E17" s="196">
        <v>0</v>
      </c>
      <c r="F17" s="197">
        <v>-273937.45</v>
      </c>
      <c r="G17" s="197">
        <v>99173.55</v>
      </c>
      <c r="H17" s="198">
        <v>0</v>
      </c>
    </row>
    <row r="18" spans="1:8" ht="18" hidden="1" customHeight="1" outlineLevel="1">
      <c r="A18" s="4" t="s">
        <v>209</v>
      </c>
      <c r="B18" s="195"/>
      <c r="C18" s="196">
        <v>3</v>
      </c>
      <c r="D18" s="196">
        <v>4</v>
      </c>
      <c r="E18" s="196">
        <v>0</v>
      </c>
      <c r="F18" s="197">
        <v>7500</v>
      </c>
      <c r="G18" s="197">
        <v>22680.5</v>
      </c>
      <c r="H18" s="198">
        <v>0</v>
      </c>
    </row>
    <row r="19" spans="1:8" ht="18" hidden="1" customHeight="1" outlineLevel="1">
      <c r="A19" s="4" t="s">
        <v>211</v>
      </c>
      <c r="B19" s="195"/>
      <c r="C19" s="196">
        <v>16</v>
      </c>
      <c r="D19" s="196">
        <v>26</v>
      </c>
      <c r="E19" s="196">
        <v>0</v>
      </c>
      <c r="F19" s="197">
        <v>1407684.94</v>
      </c>
      <c r="G19" s="197">
        <v>177305.25</v>
      </c>
      <c r="H19" s="198">
        <v>0</v>
      </c>
    </row>
    <row r="20" spans="1:8" ht="18" hidden="1" customHeight="1" outlineLevel="1">
      <c r="A20" s="4" t="s">
        <v>212</v>
      </c>
      <c r="B20" s="195"/>
      <c r="C20" s="196">
        <v>2</v>
      </c>
      <c r="D20" s="196">
        <v>0</v>
      </c>
      <c r="E20" s="196">
        <v>0</v>
      </c>
      <c r="F20" s="197">
        <v>0</v>
      </c>
      <c r="G20" s="197">
        <v>-6918</v>
      </c>
      <c r="H20" s="198">
        <v>0</v>
      </c>
    </row>
    <row r="21" spans="1:8" ht="18" hidden="1" customHeight="1" outlineLevel="1">
      <c r="A21" s="4" t="s">
        <v>213</v>
      </c>
      <c r="B21" s="195"/>
      <c r="C21" s="196">
        <v>3</v>
      </c>
      <c r="D21" s="196">
        <v>0</v>
      </c>
      <c r="E21" s="196">
        <v>0</v>
      </c>
      <c r="F21" s="197">
        <v>0</v>
      </c>
      <c r="G21" s="197">
        <v>7173</v>
      </c>
      <c r="H21" s="198">
        <v>0</v>
      </c>
    </row>
    <row r="22" spans="1:8" ht="18" hidden="1" customHeight="1" outlineLevel="1">
      <c r="A22" s="4" t="s">
        <v>214</v>
      </c>
      <c r="B22" s="195"/>
      <c r="C22" s="196">
        <v>7</v>
      </c>
      <c r="D22" s="196">
        <v>2</v>
      </c>
      <c r="E22" s="196">
        <v>0</v>
      </c>
      <c r="F22" s="197">
        <v>320213</v>
      </c>
      <c r="G22" s="197">
        <v>203325</v>
      </c>
      <c r="H22" s="198">
        <v>0</v>
      </c>
    </row>
    <row r="23" spans="1:8" ht="18" hidden="1" customHeight="1" outlineLevel="1">
      <c r="A23" s="4" t="s">
        <v>215</v>
      </c>
      <c r="B23" s="195"/>
      <c r="C23" s="196">
        <v>0</v>
      </c>
      <c r="D23" s="196">
        <v>0</v>
      </c>
      <c r="E23" s="196">
        <v>0</v>
      </c>
      <c r="F23" s="197">
        <v>0</v>
      </c>
      <c r="G23" s="197">
        <v>0</v>
      </c>
      <c r="H23" s="198">
        <v>0</v>
      </c>
    </row>
    <row r="24" spans="1:8" ht="18" hidden="1" customHeight="1" outlineLevel="1">
      <c r="A24" s="4" t="s">
        <v>216</v>
      </c>
      <c r="B24" s="195"/>
      <c r="C24" s="196">
        <v>0</v>
      </c>
      <c r="D24" s="196">
        <v>0</v>
      </c>
      <c r="E24" s="196">
        <v>0</v>
      </c>
      <c r="F24" s="197">
        <v>0</v>
      </c>
      <c r="G24" s="197">
        <v>0</v>
      </c>
      <c r="H24" s="198">
        <v>0</v>
      </c>
    </row>
    <row r="25" spans="1:8" ht="18" hidden="1" customHeight="1" outlineLevel="1">
      <c r="A25" s="4" t="s">
        <v>217</v>
      </c>
      <c r="B25" s="195"/>
      <c r="C25" s="196">
        <v>0</v>
      </c>
      <c r="D25" s="196">
        <v>0</v>
      </c>
      <c r="E25" s="196">
        <v>0</v>
      </c>
      <c r="F25" s="197">
        <v>0</v>
      </c>
      <c r="G25" s="197">
        <v>0</v>
      </c>
      <c r="H25" s="198">
        <v>0</v>
      </c>
    </row>
    <row r="26" spans="1:8" ht="18" hidden="1" customHeight="1" outlineLevel="1">
      <c r="A26" s="4" t="s">
        <v>218</v>
      </c>
      <c r="B26" s="195"/>
      <c r="C26" s="196">
        <v>0</v>
      </c>
      <c r="D26" s="196">
        <v>1</v>
      </c>
      <c r="E26" s="196">
        <v>0</v>
      </c>
      <c r="F26" s="197">
        <v>270000</v>
      </c>
      <c r="G26" s="197">
        <v>0</v>
      </c>
      <c r="H26" s="198">
        <v>0</v>
      </c>
    </row>
    <row r="27" spans="1:8" ht="18" hidden="1" customHeight="1" outlineLevel="1">
      <c r="A27" s="4" t="s">
        <v>219</v>
      </c>
      <c r="B27" s="195"/>
      <c r="C27" s="196">
        <v>0</v>
      </c>
      <c r="D27" s="196">
        <v>0</v>
      </c>
      <c r="E27" s="196">
        <v>0</v>
      </c>
      <c r="F27" s="197">
        <v>0</v>
      </c>
      <c r="G27" s="197">
        <v>0</v>
      </c>
      <c r="H27" s="198">
        <v>0</v>
      </c>
    </row>
    <row r="28" spans="1:8" ht="18" hidden="1" customHeight="1" outlineLevel="1">
      <c r="A28" s="4" t="s">
        <v>220</v>
      </c>
      <c r="B28" s="195"/>
      <c r="C28" s="196">
        <v>0</v>
      </c>
      <c r="D28" s="196">
        <v>0</v>
      </c>
      <c r="E28" s="196">
        <v>0</v>
      </c>
      <c r="F28" s="197">
        <v>0</v>
      </c>
      <c r="G28" s="197">
        <v>0</v>
      </c>
      <c r="H28" s="198">
        <v>0</v>
      </c>
    </row>
    <row r="29" spans="1:8" ht="18" hidden="1" customHeight="1" outlineLevel="1">
      <c r="A29" s="4" t="s">
        <v>349</v>
      </c>
      <c r="B29" s="195"/>
      <c r="C29" s="196">
        <v>0</v>
      </c>
      <c r="D29" s="196">
        <v>0</v>
      </c>
      <c r="E29" s="196">
        <v>0</v>
      </c>
      <c r="F29" s="197">
        <v>0</v>
      </c>
      <c r="G29" s="197">
        <v>0</v>
      </c>
      <c r="H29" s="198">
        <v>0</v>
      </c>
    </row>
    <row r="30" spans="1:8" ht="18" hidden="1" customHeight="1" outlineLevel="1">
      <c r="A30" s="4" t="s">
        <v>222</v>
      </c>
      <c r="B30" s="195"/>
      <c r="C30" s="196">
        <v>4</v>
      </c>
      <c r="D30" s="196">
        <v>6</v>
      </c>
      <c r="E30" s="196">
        <v>0</v>
      </c>
      <c r="F30" s="197">
        <v>234839.61</v>
      </c>
      <c r="G30" s="197">
        <v>219130.07</v>
      </c>
      <c r="H30" s="198">
        <v>-2500</v>
      </c>
    </row>
    <row r="31" spans="1:8" ht="18" hidden="1" customHeight="1" outlineLevel="1">
      <c r="A31" s="4" t="s">
        <v>223</v>
      </c>
      <c r="B31" s="195"/>
      <c r="C31" s="196">
        <v>0</v>
      </c>
      <c r="D31" s="196">
        <v>0</v>
      </c>
      <c r="E31" s="196">
        <v>0</v>
      </c>
      <c r="F31" s="197">
        <v>0</v>
      </c>
      <c r="G31" s="197">
        <v>0</v>
      </c>
      <c r="H31" s="198">
        <v>0</v>
      </c>
    </row>
    <row r="32" spans="1:8" ht="18" hidden="1" customHeight="1" outlineLevel="1">
      <c r="A32" s="4" t="s">
        <v>224</v>
      </c>
      <c r="B32" s="195"/>
      <c r="C32" s="196">
        <v>10</v>
      </c>
      <c r="D32" s="196">
        <v>0</v>
      </c>
      <c r="E32" s="196">
        <v>0</v>
      </c>
      <c r="F32" s="197">
        <v>0</v>
      </c>
      <c r="G32" s="197">
        <v>10000</v>
      </c>
      <c r="H32" s="198">
        <v>0</v>
      </c>
    </row>
    <row r="33" spans="1:8" ht="18" hidden="1" customHeight="1" outlineLevel="1">
      <c r="A33" s="4" t="s">
        <v>225</v>
      </c>
      <c r="B33" s="195"/>
      <c r="C33" s="196">
        <v>20</v>
      </c>
      <c r="D33" s="196">
        <v>16</v>
      </c>
      <c r="E33" s="196">
        <v>4</v>
      </c>
      <c r="F33" s="197">
        <v>-73566</v>
      </c>
      <c r="G33" s="197">
        <v>386552</v>
      </c>
      <c r="H33" s="198">
        <v>121114</v>
      </c>
    </row>
    <row r="34" spans="1:8" ht="18" customHeight="1" collapsed="1">
      <c r="A34" s="4"/>
      <c r="B34" s="195" t="s">
        <v>350</v>
      </c>
      <c r="C34" s="199">
        <f t="shared" ref="C34:H34" si="0">SUM(C11:C33)</f>
        <v>96</v>
      </c>
      <c r="D34" s="199">
        <f t="shared" si="0"/>
        <v>83</v>
      </c>
      <c r="E34" s="199">
        <f t="shared" si="0"/>
        <v>5</v>
      </c>
      <c r="F34" s="200">
        <f t="shared" si="0"/>
        <v>2443911.7599999998</v>
      </c>
      <c r="G34" s="200">
        <f t="shared" si="0"/>
        <v>1337963.8700000001</v>
      </c>
      <c r="H34" s="201">
        <f t="shared" si="0"/>
        <v>118614</v>
      </c>
    </row>
    <row r="35" spans="1:8" ht="18" hidden="1" customHeight="1" outlineLevel="1">
      <c r="A35" s="4" t="s">
        <v>272</v>
      </c>
      <c r="B35" s="195"/>
      <c r="C35" s="196">
        <v>0</v>
      </c>
      <c r="D35" s="196">
        <v>0</v>
      </c>
      <c r="E35" s="196">
        <v>0</v>
      </c>
      <c r="F35" s="197">
        <v>0</v>
      </c>
      <c r="G35" s="197">
        <v>0</v>
      </c>
      <c r="H35" s="198">
        <v>0</v>
      </c>
    </row>
    <row r="36" spans="1:8" ht="18" hidden="1" customHeight="1" outlineLevel="1">
      <c r="A36" s="4" t="s">
        <v>203</v>
      </c>
      <c r="B36" s="195"/>
      <c r="C36" s="196">
        <v>5</v>
      </c>
      <c r="D36" s="196">
        <v>10</v>
      </c>
      <c r="E36" s="196">
        <v>0</v>
      </c>
      <c r="F36" s="197">
        <v>367600</v>
      </c>
      <c r="G36" s="197">
        <v>56524.35</v>
      </c>
      <c r="H36" s="198">
        <v>0</v>
      </c>
    </row>
    <row r="37" spans="1:8" ht="18" hidden="1" customHeight="1" outlineLevel="1">
      <c r="A37" s="4" t="s">
        <v>204</v>
      </c>
      <c r="B37" s="195"/>
      <c r="C37" s="196">
        <v>6</v>
      </c>
      <c r="D37" s="196">
        <v>0</v>
      </c>
      <c r="E37" s="196">
        <v>0</v>
      </c>
      <c r="F37" s="197">
        <v>0</v>
      </c>
      <c r="G37" s="197">
        <v>-9666.61</v>
      </c>
      <c r="H37" s="198">
        <v>0</v>
      </c>
    </row>
    <row r="38" spans="1:8" ht="18" hidden="1" customHeight="1" outlineLevel="1">
      <c r="A38" s="4" t="s">
        <v>205</v>
      </c>
      <c r="B38" s="195"/>
      <c r="C38" s="196">
        <v>0</v>
      </c>
      <c r="D38" s="196">
        <v>0</v>
      </c>
      <c r="E38" s="196">
        <v>0</v>
      </c>
      <c r="F38" s="197">
        <v>0</v>
      </c>
      <c r="G38" s="197">
        <v>0</v>
      </c>
      <c r="H38" s="198">
        <v>0</v>
      </c>
    </row>
    <row r="39" spans="1:8" ht="18" hidden="1" customHeight="1" outlineLevel="1">
      <c r="A39" s="4" t="s">
        <v>206</v>
      </c>
      <c r="B39" s="195"/>
      <c r="C39" s="196">
        <v>0</v>
      </c>
      <c r="D39" s="196">
        <v>0</v>
      </c>
      <c r="E39" s="196">
        <v>0</v>
      </c>
      <c r="F39" s="197">
        <v>0</v>
      </c>
      <c r="G39" s="197">
        <v>0</v>
      </c>
      <c r="H39" s="198">
        <v>0</v>
      </c>
    </row>
    <row r="40" spans="1:8" ht="18" hidden="1" customHeight="1" outlineLevel="1">
      <c r="A40" s="4" t="s">
        <v>207</v>
      </c>
      <c r="B40" s="195"/>
      <c r="C40" s="196">
        <v>0</v>
      </c>
      <c r="D40" s="196">
        <v>0</v>
      </c>
      <c r="E40" s="196">
        <v>0</v>
      </c>
      <c r="F40" s="197">
        <v>0</v>
      </c>
      <c r="G40" s="197">
        <v>0</v>
      </c>
      <c r="H40" s="198">
        <v>0</v>
      </c>
    </row>
    <row r="41" spans="1:8" ht="18" hidden="1" customHeight="1" outlineLevel="1">
      <c r="A41" s="4" t="s">
        <v>208</v>
      </c>
      <c r="B41" s="195"/>
      <c r="C41" s="196">
        <v>3</v>
      </c>
      <c r="D41" s="196">
        <v>10</v>
      </c>
      <c r="E41" s="196">
        <v>0</v>
      </c>
      <c r="F41" s="197">
        <v>133417</v>
      </c>
      <c r="G41" s="197">
        <v>121863.85</v>
      </c>
      <c r="H41" s="198">
        <v>0</v>
      </c>
    </row>
    <row r="42" spans="1:8" ht="18" hidden="1" customHeight="1" outlineLevel="1">
      <c r="A42" s="4" t="s">
        <v>209</v>
      </c>
      <c r="B42" s="195"/>
      <c r="C42" s="196">
        <v>0</v>
      </c>
      <c r="D42" s="196">
        <v>3</v>
      </c>
      <c r="E42" s="196">
        <v>0</v>
      </c>
      <c r="F42" s="197">
        <v>10000</v>
      </c>
      <c r="G42" s="197">
        <v>-3485.5</v>
      </c>
      <c r="H42" s="198">
        <v>0</v>
      </c>
    </row>
    <row r="43" spans="1:8" ht="18" hidden="1" customHeight="1" outlineLevel="1">
      <c r="A43" s="4" t="s">
        <v>211</v>
      </c>
      <c r="B43" s="195"/>
      <c r="C43" s="196">
        <v>7</v>
      </c>
      <c r="D43" s="196">
        <v>16</v>
      </c>
      <c r="E43" s="196">
        <v>0</v>
      </c>
      <c r="F43" s="197">
        <v>509589.65</v>
      </c>
      <c r="G43" s="197">
        <v>-16724.57</v>
      </c>
      <c r="H43" s="198">
        <v>0</v>
      </c>
    </row>
    <row r="44" spans="1:8" ht="18" hidden="1" customHeight="1" outlineLevel="1">
      <c r="A44" s="4" t="s">
        <v>212</v>
      </c>
      <c r="B44" s="195"/>
      <c r="C44" s="196">
        <v>3</v>
      </c>
      <c r="D44" s="196">
        <v>1</v>
      </c>
      <c r="E44" s="196">
        <v>1</v>
      </c>
      <c r="F44" s="197">
        <v>79200</v>
      </c>
      <c r="G44" s="197">
        <v>51626.18</v>
      </c>
      <c r="H44" s="198">
        <v>0</v>
      </c>
    </row>
    <row r="45" spans="1:8" ht="18" hidden="1" customHeight="1" outlineLevel="1">
      <c r="A45" s="4" t="s">
        <v>213</v>
      </c>
      <c r="B45" s="195"/>
      <c r="C45" s="196">
        <v>3</v>
      </c>
      <c r="D45" s="196">
        <v>3</v>
      </c>
      <c r="E45" s="196">
        <v>0</v>
      </c>
      <c r="F45" s="197">
        <v>162573.59000000003</v>
      </c>
      <c r="G45" s="197">
        <v>88771.76</v>
      </c>
      <c r="H45" s="198">
        <v>0</v>
      </c>
    </row>
    <row r="46" spans="1:8" ht="18" hidden="1" customHeight="1" outlineLevel="1">
      <c r="A46" s="4" t="s">
        <v>214</v>
      </c>
      <c r="B46" s="195"/>
      <c r="C46" s="196">
        <v>1</v>
      </c>
      <c r="D46" s="196">
        <v>0</v>
      </c>
      <c r="E46" s="196">
        <v>0</v>
      </c>
      <c r="F46" s="197">
        <v>180000</v>
      </c>
      <c r="G46" s="197">
        <v>15272</v>
      </c>
      <c r="H46" s="198">
        <v>0</v>
      </c>
    </row>
    <row r="47" spans="1:8" ht="18" hidden="1" customHeight="1" outlineLevel="1">
      <c r="A47" s="4" t="s">
        <v>215</v>
      </c>
      <c r="B47" s="195"/>
      <c r="C47" s="196">
        <v>0</v>
      </c>
      <c r="D47" s="196">
        <v>0</v>
      </c>
      <c r="E47" s="196">
        <v>0</v>
      </c>
      <c r="F47" s="197">
        <v>0</v>
      </c>
      <c r="G47" s="197">
        <v>0</v>
      </c>
      <c r="H47" s="198">
        <v>0</v>
      </c>
    </row>
    <row r="48" spans="1:8" ht="18" hidden="1" customHeight="1" outlineLevel="1">
      <c r="A48" s="4" t="s">
        <v>216</v>
      </c>
      <c r="B48" s="195"/>
      <c r="C48" s="196">
        <v>0</v>
      </c>
      <c r="D48" s="196">
        <v>0</v>
      </c>
      <c r="E48" s="196">
        <v>0</v>
      </c>
      <c r="F48" s="197">
        <v>0</v>
      </c>
      <c r="G48" s="197">
        <v>0</v>
      </c>
      <c r="H48" s="198">
        <v>0</v>
      </c>
    </row>
    <row r="49" spans="1:8" ht="18" hidden="1" customHeight="1" outlineLevel="1">
      <c r="A49" s="4" t="s">
        <v>217</v>
      </c>
      <c r="B49" s="195"/>
      <c r="C49" s="196">
        <v>1</v>
      </c>
      <c r="D49" s="196">
        <v>1</v>
      </c>
      <c r="E49" s="196">
        <v>0</v>
      </c>
      <c r="F49" s="197">
        <v>-5000</v>
      </c>
      <c r="G49" s="197">
        <v>-781.85</v>
      </c>
      <c r="H49" s="198">
        <v>0</v>
      </c>
    </row>
    <row r="50" spans="1:8" ht="18" hidden="1" customHeight="1" outlineLevel="1">
      <c r="A50" s="4" t="s">
        <v>218</v>
      </c>
      <c r="B50" s="195"/>
      <c r="C50" s="196">
        <v>0</v>
      </c>
      <c r="D50" s="196">
        <v>3</v>
      </c>
      <c r="E50" s="196">
        <v>0</v>
      </c>
      <c r="F50" s="197">
        <v>10000</v>
      </c>
      <c r="G50" s="197">
        <v>116500</v>
      </c>
      <c r="H50" s="198">
        <v>-10000</v>
      </c>
    </row>
    <row r="51" spans="1:8" ht="18" hidden="1" customHeight="1" outlineLevel="1">
      <c r="A51" s="4" t="s">
        <v>219</v>
      </c>
      <c r="B51" s="195"/>
      <c r="C51" s="196">
        <v>0</v>
      </c>
      <c r="D51" s="196">
        <v>0</v>
      </c>
      <c r="E51" s="196">
        <v>0</v>
      </c>
      <c r="F51" s="197">
        <v>0</v>
      </c>
      <c r="G51" s="197">
        <v>0</v>
      </c>
      <c r="H51" s="198">
        <v>0</v>
      </c>
    </row>
    <row r="52" spans="1:8" ht="18" hidden="1" customHeight="1" outlineLevel="1">
      <c r="A52" s="4" t="s">
        <v>220</v>
      </c>
      <c r="B52" s="195"/>
      <c r="C52" s="196"/>
      <c r="D52" s="196"/>
      <c r="E52" s="196"/>
      <c r="F52" s="197"/>
      <c r="G52" s="197"/>
      <c r="H52" s="198"/>
    </row>
    <row r="53" spans="1:8" ht="18" hidden="1" customHeight="1" outlineLevel="1">
      <c r="A53" s="4" t="s">
        <v>349</v>
      </c>
      <c r="B53" s="195"/>
      <c r="C53" s="196">
        <v>0</v>
      </c>
      <c r="D53" s="196">
        <v>0</v>
      </c>
      <c r="E53" s="196">
        <v>0</v>
      </c>
      <c r="F53" s="197">
        <v>0</v>
      </c>
      <c r="G53" s="197">
        <v>0</v>
      </c>
      <c r="H53" s="198">
        <v>0</v>
      </c>
    </row>
    <row r="54" spans="1:8" ht="18" hidden="1" customHeight="1" outlineLevel="1">
      <c r="A54" s="4" t="s">
        <v>222</v>
      </c>
      <c r="B54" s="195"/>
      <c r="C54" s="196">
        <v>1</v>
      </c>
      <c r="D54" s="196">
        <v>3</v>
      </c>
      <c r="E54" s="196">
        <v>0</v>
      </c>
      <c r="F54" s="197">
        <v>16876.86</v>
      </c>
      <c r="G54" s="197">
        <v>2001.06</v>
      </c>
      <c r="H54" s="198">
        <v>-192270.14</v>
      </c>
    </row>
    <row r="55" spans="1:8" ht="18" hidden="1" customHeight="1" outlineLevel="1">
      <c r="A55" s="4" t="s">
        <v>223</v>
      </c>
      <c r="B55" s="195"/>
      <c r="C55" s="196">
        <v>0</v>
      </c>
      <c r="D55" s="196">
        <v>0</v>
      </c>
      <c r="E55" s="196">
        <v>0</v>
      </c>
      <c r="F55" s="197">
        <v>0</v>
      </c>
      <c r="G55" s="197">
        <v>0</v>
      </c>
      <c r="H55" s="198">
        <v>0</v>
      </c>
    </row>
    <row r="56" spans="1:8" ht="18" hidden="1" customHeight="1" outlineLevel="1">
      <c r="A56" s="4" t="s">
        <v>224</v>
      </c>
      <c r="B56" s="195"/>
      <c r="C56" s="196">
        <v>4</v>
      </c>
      <c r="D56" s="196">
        <v>0</v>
      </c>
      <c r="E56" s="196">
        <v>0</v>
      </c>
      <c r="F56" s="197">
        <v>60000</v>
      </c>
      <c r="G56" s="197">
        <v>51575.600000000006</v>
      </c>
      <c r="H56" s="198">
        <v>0</v>
      </c>
    </row>
    <row r="57" spans="1:8" ht="18" hidden="1" customHeight="1" outlineLevel="1">
      <c r="A57" s="4" t="s">
        <v>225</v>
      </c>
      <c r="B57" s="195"/>
      <c r="C57" s="196">
        <v>2</v>
      </c>
      <c r="D57" s="196">
        <v>2</v>
      </c>
      <c r="E57" s="196">
        <v>0</v>
      </c>
      <c r="F57" s="197">
        <v>-17312</v>
      </c>
      <c r="G57" s="197">
        <v>5312</v>
      </c>
      <c r="H57" s="198">
        <v>0</v>
      </c>
    </row>
    <row r="58" spans="1:8" ht="18" customHeight="1" collapsed="1">
      <c r="A58" s="4"/>
      <c r="B58" s="195" t="s">
        <v>351</v>
      </c>
      <c r="C58" s="199">
        <f t="shared" ref="C58:H58" si="1">SUM(C35:C57)</f>
        <v>36</v>
      </c>
      <c r="D58" s="199">
        <f t="shared" si="1"/>
        <v>52</v>
      </c>
      <c r="E58" s="199">
        <f t="shared" si="1"/>
        <v>1</v>
      </c>
      <c r="F58" s="200">
        <f t="shared" si="1"/>
        <v>1506945.1</v>
      </c>
      <c r="G58" s="200">
        <f t="shared" si="1"/>
        <v>478788.27</v>
      </c>
      <c r="H58" s="201">
        <f t="shared" si="1"/>
        <v>-202270.14</v>
      </c>
    </row>
    <row r="59" spans="1:8" ht="18" hidden="1" customHeight="1" outlineLevel="1">
      <c r="A59" s="4" t="s">
        <v>272</v>
      </c>
      <c r="B59" s="195"/>
      <c r="C59" s="196">
        <v>0</v>
      </c>
      <c r="D59" s="196">
        <v>0</v>
      </c>
      <c r="E59" s="196">
        <v>0</v>
      </c>
      <c r="F59" s="197">
        <v>0</v>
      </c>
      <c r="G59" s="197">
        <v>0</v>
      </c>
      <c r="H59" s="198">
        <v>0</v>
      </c>
    </row>
    <row r="60" spans="1:8" ht="18" hidden="1" customHeight="1" outlineLevel="1">
      <c r="A60" s="4" t="s">
        <v>203</v>
      </c>
      <c r="B60" s="195"/>
      <c r="C60" s="196">
        <v>7</v>
      </c>
      <c r="D60" s="196">
        <v>13</v>
      </c>
      <c r="E60" s="196">
        <v>0</v>
      </c>
      <c r="F60" s="197">
        <v>196480</v>
      </c>
      <c r="G60" s="197">
        <v>31484.04</v>
      </c>
      <c r="H60" s="198">
        <v>0</v>
      </c>
    </row>
    <row r="61" spans="1:8" ht="18" hidden="1" customHeight="1" outlineLevel="1">
      <c r="A61" s="4" t="s">
        <v>204</v>
      </c>
      <c r="B61" s="195"/>
      <c r="C61" s="196">
        <v>114</v>
      </c>
      <c r="D61" s="196">
        <v>15</v>
      </c>
      <c r="E61" s="196">
        <v>15</v>
      </c>
      <c r="F61" s="197">
        <v>61550</v>
      </c>
      <c r="G61" s="197">
        <v>52337.48</v>
      </c>
      <c r="H61" s="198">
        <v>0</v>
      </c>
    </row>
    <row r="62" spans="1:8" ht="18" hidden="1" customHeight="1" outlineLevel="1">
      <c r="A62" s="4" t="s">
        <v>205</v>
      </c>
      <c r="B62" s="195"/>
      <c r="C62" s="196">
        <v>0</v>
      </c>
      <c r="D62" s="196">
        <v>0</v>
      </c>
      <c r="E62" s="196">
        <v>0</v>
      </c>
      <c r="F62" s="197">
        <v>0</v>
      </c>
      <c r="G62" s="197">
        <v>0</v>
      </c>
      <c r="H62" s="198">
        <v>0</v>
      </c>
    </row>
    <row r="63" spans="1:8" ht="18" hidden="1" customHeight="1" outlineLevel="1">
      <c r="A63" s="4" t="s">
        <v>206</v>
      </c>
      <c r="B63" s="195"/>
      <c r="C63" s="196">
        <v>0</v>
      </c>
      <c r="D63" s="196">
        <v>0</v>
      </c>
      <c r="E63" s="196">
        <v>0</v>
      </c>
      <c r="F63" s="197">
        <v>0</v>
      </c>
      <c r="G63" s="197">
        <v>0</v>
      </c>
      <c r="H63" s="198">
        <v>0</v>
      </c>
    </row>
    <row r="64" spans="1:8" ht="18" hidden="1" customHeight="1" outlineLevel="1">
      <c r="A64" s="4" t="s">
        <v>207</v>
      </c>
      <c r="B64" s="195"/>
      <c r="C64" s="196">
        <v>0</v>
      </c>
      <c r="D64" s="196">
        <v>0</v>
      </c>
      <c r="E64" s="196">
        <v>0</v>
      </c>
      <c r="F64" s="197">
        <v>0</v>
      </c>
      <c r="G64" s="197">
        <v>0</v>
      </c>
      <c r="H64" s="198">
        <v>0</v>
      </c>
    </row>
    <row r="65" spans="1:8" ht="18" hidden="1" customHeight="1" outlineLevel="1">
      <c r="A65" s="4" t="s">
        <v>208</v>
      </c>
      <c r="B65" s="195"/>
      <c r="C65" s="196">
        <v>10</v>
      </c>
      <c r="D65" s="196">
        <v>14</v>
      </c>
      <c r="E65" s="196">
        <v>0</v>
      </c>
      <c r="F65" s="197">
        <v>135934</v>
      </c>
      <c r="G65" s="197">
        <v>143522.94</v>
      </c>
      <c r="H65" s="198">
        <v>0</v>
      </c>
    </row>
    <row r="66" spans="1:8" ht="18" hidden="1" customHeight="1" outlineLevel="1">
      <c r="A66" s="4" t="s">
        <v>209</v>
      </c>
      <c r="B66" s="195"/>
      <c r="C66" s="196">
        <v>4</v>
      </c>
      <c r="D66" s="196">
        <v>9</v>
      </c>
      <c r="E66" s="196">
        <v>0</v>
      </c>
      <c r="F66" s="197">
        <v>402750</v>
      </c>
      <c r="G66" s="197">
        <v>-32009.64</v>
      </c>
      <c r="H66" s="198">
        <v>0</v>
      </c>
    </row>
    <row r="67" spans="1:8" ht="18" hidden="1" customHeight="1" outlineLevel="1">
      <c r="A67" s="4" t="s">
        <v>211</v>
      </c>
      <c r="B67" s="195"/>
      <c r="C67" s="196">
        <v>25</v>
      </c>
      <c r="D67" s="196">
        <v>32</v>
      </c>
      <c r="E67" s="196">
        <v>0</v>
      </c>
      <c r="F67" s="197">
        <v>825500</v>
      </c>
      <c r="G67" s="197">
        <v>2084388.59</v>
      </c>
      <c r="H67" s="198">
        <v>0</v>
      </c>
    </row>
    <row r="68" spans="1:8" ht="18" hidden="1" customHeight="1" outlineLevel="1">
      <c r="A68" s="4" t="s">
        <v>212</v>
      </c>
      <c r="B68" s="195"/>
      <c r="C68" s="196">
        <v>0</v>
      </c>
      <c r="D68" s="196">
        <v>0</v>
      </c>
      <c r="E68" s="196">
        <v>0</v>
      </c>
      <c r="F68" s="197">
        <v>0</v>
      </c>
      <c r="G68" s="197">
        <v>0</v>
      </c>
      <c r="H68" s="198">
        <v>0</v>
      </c>
    </row>
    <row r="69" spans="1:8" ht="18" hidden="1" customHeight="1" outlineLevel="1">
      <c r="A69" s="4" t="s">
        <v>213</v>
      </c>
      <c r="B69" s="195"/>
      <c r="C69" s="196">
        <v>1</v>
      </c>
      <c r="D69" s="196">
        <v>1</v>
      </c>
      <c r="E69" s="196">
        <v>0</v>
      </c>
      <c r="F69" s="197">
        <v>15000</v>
      </c>
      <c r="G69" s="197">
        <v>91516.04</v>
      </c>
      <c r="H69" s="198">
        <v>0</v>
      </c>
    </row>
    <row r="70" spans="1:8" ht="18" hidden="1" customHeight="1" outlineLevel="1">
      <c r="A70" s="4" t="s">
        <v>214</v>
      </c>
      <c r="B70" s="195"/>
      <c r="C70" s="196">
        <v>3</v>
      </c>
      <c r="D70" s="196">
        <v>1</v>
      </c>
      <c r="E70" s="196">
        <v>0</v>
      </c>
      <c r="F70" s="197">
        <v>106237</v>
      </c>
      <c r="G70" s="197">
        <v>30285</v>
      </c>
      <c r="H70" s="198">
        <v>0</v>
      </c>
    </row>
    <row r="71" spans="1:8" ht="18" hidden="1" customHeight="1" outlineLevel="1">
      <c r="A71" s="4" t="s">
        <v>215</v>
      </c>
      <c r="B71" s="195"/>
      <c r="C71" s="196">
        <v>0</v>
      </c>
      <c r="D71" s="196">
        <v>0</v>
      </c>
      <c r="E71" s="196">
        <v>0</v>
      </c>
      <c r="F71" s="197">
        <v>0</v>
      </c>
      <c r="G71" s="197">
        <v>0</v>
      </c>
      <c r="H71" s="198">
        <v>0</v>
      </c>
    </row>
    <row r="72" spans="1:8" ht="18" hidden="1" customHeight="1" outlineLevel="1">
      <c r="A72" s="4" t="s">
        <v>216</v>
      </c>
      <c r="B72" s="195"/>
      <c r="C72" s="196">
        <v>0</v>
      </c>
      <c r="D72" s="196">
        <v>0</v>
      </c>
      <c r="E72" s="196">
        <v>0</v>
      </c>
      <c r="F72" s="197">
        <v>0</v>
      </c>
      <c r="G72" s="197">
        <v>0</v>
      </c>
      <c r="H72" s="198">
        <v>0</v>
      </c>
    </row>
    <row r="73" spans="1:8" ht="18" hidden="1" customHeight="1" outlineLevel="1">
      <c r="A73" s="4" t="s">
        <v>217</v>
      </c>
      <c r="B73" s="195"/>
      <c r="C73" s="196">
        <v>0</v>
      </c>
      <c r="D73" s="196">
        <v>0</v>
      </c>
      <c r="E73" s="196">
        <v>0</v>
      </c>
      <c r="F73" s="197">
        <v>0</v>
      </c>
      <c r="G73" s="197">
        <v>0</v>
      </c>
      <c r="H73" s="198">
        <v>0</v>
      </c>
    </row>
    <row r="74" spans="1:8" ht="18" hidden="1" customHeight="1" outlineLevel="1">
      <c r="A74" s="4" t="s">
        <v>218</v>
      </c>
      <c r="B74" s="195"/>
      <c r="C74" s="196">
        <v>2</v>
      </c>
      <c r="D74" s="196">
        <v>5</v>
      </c>
      <c r="E74" s="196">
        <v>0</v>
      </c>
      <c r="F74" s="197">
        <v>4000</v>
      </c>
      <c r="G74" s="197">
        <v>83297</v>
      </c>
      <c r="H74" s="198">
        <v>0</v>
      </c>
    </row>
    <row r="75" spans="1:8" ht="18" hidden="1" customHeight="1" outlineLevel="1">
      <c r="A75" s="4" t="s">
        <v>219</v>
      </c>
      <c r="B75" s="195"/>
      <c r="C75" s="196">
        <v>0</v>
      </c>
      <c r="D75" s="196">
        <v>0</v>
      </c>
      <c r="E75" s="196">
        <v>0</v>
      </c>
      <c r="F75" s="197">
        <v>0</v>
      </c>
      <c r="G75" s="197">
        <v>0</v>
      </c>
      <c r="H75" s="198">
        <v>0</v>
      </c>
    </row>
    <row r="76" spans="1:8" ht="18" hidden="1" customHeight="1" outlineLevel="1">
      <c r="A76" s="4" t="s">
        <v>220</v>
      </c>
      <c r="B76" s="195"/>
      <c r="C76" s="196">
        <v>0</v>
      </c>
      <c r="D76" s="196">
        <v>0</v>
      </c>
      <c r="E76" s="196">
        <v>0</v>
      </c>
      <c r="F76" s="197">
        <v>0</v>
      </c>
      <c r="G76" s="197">
        <v>0</v>
      </c>
      <c r="H76" s="198">
        <v>0</v>
      </c>
    </row>
    <row r="77" spans="1:8" ht="18" hidden="1" customHeight="1" outlineLevel="1">
      <c r="A77" s="4" t="s">
        <v>349</v>
      </c>
      <c r="B77" s="195"/>
      <c r="C77" s="196">
        <v>0</v>
      </c>
      <c r="D77" s="196">
        <v>0</v>
      </c>
      <c r="E77" s="196">
        <v>0</v>
      </c>
      <c r="F77" s="197">
        <v>0</v>
      </c>
      <c r="G77" s="197">
        <v>0</v>
      </c>
      <c r="H77" s="198">
        <v>0</v>
      </c>
    </row>
    <row r="78" spans="1:8" ht="18" hidden="1" customHeight="1" outlineLevel="1">
      <c r="A78" s="4" t="s">
        <v>222</v>
      </c>
      <c r="B78" s="195"/>
      <c r="C78" s="196">
        <v>0</v>
      </c>
      <c r="D78" s="196">
        <v>1</v>
      </c>
      <c r="E78" s="196">
        <v>0</v>
      </c>
      <c r="F78" s="197">
        <v>8673.34</v>
      </c>
      <c r="G78" s="197">
        <v>41085.5</v>
      </c>
      <c r="H78" s="198">
        <v>0</v>
      </c>
    </row>
    <row r="79" spans="1:8" ht="18" hidden="1" customHeight="1" outlineLevel="1">
      <c r="A79" s="4" t="s">
        <v>223</v>
      </c>
      <c r="B79" s="195"/>
      <c r="C79" s="196">
        <v>0</v>
      </c>
      <c r="D79" s="196">
        <v>0</v>
      </c>
      <c r="E79" s="196">
        <v>0</v>
      </c>
      <c r="F79" s="197">
        <v>0</v>
      </c>
      <c r="G79" s="197">
        <v>0</v>
      </c>
      <c r="H79" s="198">
        <v>0</v>
      </c>
    </row>
    <row r="80" spans="1:8" ht="18" hidden="1" customHeight="1" outlineLevel="1">
      <c r="A80" s="4" t="s">
        <v>224</v>
      </c>
      <c r="B80" s="195"/>
      <c r="C80" s="196">
        <v>3</v>
      </c>
      <c r="D80" s="196">
        <v>1</v>
      </c>
      <c r="E80" s="196">
        <v>0</v>
      </c>
      <c r="F80" s="197">
        <v>22500</v>
      </c>
      <c r="G80" s="197">
        <v>10718.910000000003</v>
      </c>
      <c r="H80" s="198">
        <v>0</v>
      </c>
    </row>
    <row r="81" spans="1:8" ht="18" hidden="1" customHeight="1" outlineLevel="1">
      <c r="A81" s="4" t="s">
        <v>225</v>
      </c>
      <c r="B81" s="195"/>
      <c r="C81" s="196">
        <v>3</v>
      </c>
      <c r="D81" s="196">
        <v>3</v>
      </c>
      <c r="E81" s="196">
        <v>0</v>
      </c>
      <c r="F81" s="197">
        <v>84124</v>
      </c>
      <c r="G81" s="197">
        <v>35751</v>
      </c>
      <c r="H81" s="198">
        <v>0</v>
      </c>
    </row>
    <row r="82" spans="1:8" ht="18" customHeight="1" collapsed="1">
      <c r="A82" s="4"/>
      <c r="B82" s="195" t="s">
        <v>352</v>
      </c>
      <c r="C82" s="199">
        <f t="shared" ref="C82:H82" si="2">SUM(C59:C81)</f>
        <v>172</v>
      </c>
      <c r="D82" s="199">
        <f t="shared" si="2"/>
        <v>95</v>
      </c>
      <c r="E82" s="199">
        <f t="shared" si="2"/>
        <v>15</v>
      </c>
      <c r="F82" s="200">
        <f t="shared" si="2"/>
        <v>1862748.34</v>
      </c>
      <c r="G82" s="200">
        <f t="shared" si="2"/>
        <v>2572376.8600000003</v>
      </c>
      <c r="H82" s="201">
        <f t="shared" si="2"/>
        <v>0</v>
      </c>
    </row>
    <row r="83" spans="1:8" ht="18" hidden="1" customHeight="1" outlineLevel="1">
      <c r="A83" s="4" t="s">
        <v>272</v>
      </c>
      <c r="B83" s="195"/>
      <c r="C83" s="196">
        <v>0</v>
      </c>
      <c r="D83" s="196">
        <v>0</v>
      </c>
      <c r="E83" s="196">
        <v>0</v>
      </c>
      <c r="F83" s="197">
        <v>0</v>
      </c>
      <c r="G83" s="197">
        <v>0</v>
      </c>
      <c r="H83" s="198">
        <v>0</v>
      </c>
    </row>
    <row r="84" spans="1:8" ht="18" hidden="1" customHeight="1" outlineLevel="1">
      <c r="A84" s="4" t="s">
        <v>203</v>
      </c>
      <c r="B84" s="195"/>
      <c r="C84" s="196">
        <v>1</v>
      </c>
      <c r="D84" s="196">
        <v>3</v>
      </c>
      <c r="E84" s="196">
        <v>0</v>
      </c>
      <c r="F84" s="197">
        <v>0</v>
      </c>
      <c r="G84" s="197">
        <v>7046</v>
      </c>
      <c r="H84" s="198">
        <v>0</v>
      </c>
    </row>
    <row r="85" spans="1:8" ht="18" hidden="1" customHeight="1" outlineLevel="1">
      <c r="A85" s="4" t="s">
        <v>204</v>
      </c>
      <c r="B85" s="195"/>
      <c r="C85" s="196">
        <v>36</v>
      </c>
      <c r="D85" s="196">
        <v>2</v>
      </c>
      <c r="E85" s="196">
        <v>1</v>
      </c>
      <c r="F85" s="197">
        <v>54300</v>
      </c>
      <c r="G85" s="197">
        <v>11397.1</v>
      </c>
      <c r="H85" s="198">
        <v>-18000</v>
      </c>
    </row>
    <row r="86" spans="1:8" ht="18" hidden="1" customHeight="1" outlineLevel="1">
      <c r="A86" s="4" t="s">
        <v>205</v>
      </c>
      <c r="B86" s="195"/>
      <c r="C86" s="196">
        <v>0</v>
      </c>
      <c r="D86" s="196">
        <v>0</v>
      </c>
      <c r="E86" s="196">
        <v>0</v>
      </c>
      <c r="F86" s="197">
        <v>0</v>
      </c>
      <c r="G86" s="197">
        <v>0</v>
      </c>
      <c r="H86" s="198">
        <v>0</v>
      </c>
    </row>
    <row r="87" spans="1:8" ht="18" hidden="1" customHeight="1" outlineLevel="1">
      <c r="A87" s="4" t="s">
        <v>206</v>
      </c>
      <c r="B87" s="195"/>
      <c r="C87" s="196">
        <v>0</v>
      </c>
      <c r="D87" s="196">
        <v>0</v>
      </c>
      <c r="E87" s="196">
        <v>0</v>
      </c>
      <c r="F87" s="197">
        <v>0</v>
      </c>
      <c r="G87" s="197">
        <v>0</v>
      </c>
      <c r="H87" s="198">
        <v>0</v>
      </c>
    </row>
    <row r="88" spans="1:8" ht="18" hidden="1" customHeight="1" outlineLevel="1">
      <c r="A88" s="4" t="s">
        <v>207</v>
      </c>
      <c r="B88" s="195"/>
      <c r="C88" s="196">
        <v>0</v>
      </c>
      <c r="D88" s="196">
        <v>0</v>
      </c>
      <c r="E88" s="196">
        <v>0</v>
      </c>
      <c r="F88" s="197">
        <v>0</v>
      </c>
      <c r="G88" s="197">
        <v>0</v>
      </c>
      <c r="H88" s="198">
        <v>0</v>
      </c>
    </row>
    <row r="89" spans="1:8" ht="18" hidden="1" customHeight="1" outlineLevel="1">
      <c r="A89" s="4" t="s">
        <v>208</v>
      </c>
      <c r="B89" s="195"/>
      <c r="C89" s="196">
        <v>1</v>
      </c>
      <c r="D89" s="196">
        <v>7</v>
      </c>
      <c r="E89" s="196">
        <v>0</v>
      </c>
      <c r="F89" s="197">
        <v>-1000</v>
      </c>
      <c r="G89" s="197">
        <v>-7483.2000000000007</v>
      </c>
      <c r="H89" s="198">
        <v>0</v>
      </c>
    </row>
    <row r="90" spans="1:8" ht="18" hidden="1" customHeight="1" outlineLevel="1">
      <c r="A90" s="4" t="s">
        <v>209</v>
      </c>
      <c r="B90" s="195"/>
      <c r="C90" s="196">
        <v>1</v>
      </c>
      <c r="D90" s="196">
        <v>2</v>
      </c>
      <c r="E90" s="196">
        <v>0</v>
      </c>
      <c r="F90" s="197">
        <v>0</v>
      </c>
      <c r="G90" s="197">
        <v>-2188.2399999999998</v>
      </c>
      <c r="H90" s="198">
        <v>0</v>
      </c>
    </row>
    <row r="91" spans="1:8" ht="18" hidden="1" customHeight="1" outlineLevel="1">
      <c r="A91" s="4" t="s">
        <v>211</v>
      </c>
      <c r="B91" s="195"/>
      <c r="C91" s="196">
        <v>18</v>
      </c>
      <c r="D91" s="196">
        <v>22</v>
      </c>
      <c r="E91" s="196">
        <v>0</v>
      </c>
      <c r="F91" s="197">
        <v>193497.93</v>
      </c>
      <c r="G91" s="197">
        <v>32998.44</v>
      </c>
      <c r="H91" s="198">
        <v>0</v>
      </c>
    </row>
    <row r="92" spans="1:8" ht="18" hidden="1" customHeight="1" outlineLevel="1">
      <c r="A92" s="4" t="s">
        <v>212</v>
      </c>
      <c r="B92" s="195"/>
      <c r="C92" s="196">
        <v>0</v>
      </c>
      <c r="D92" s="196">
        <v>1</v>
      </c>
      <c r="E92" s="196">
        <v>0</v>
      </c>
      <c r="F92" s="197">
        <v>37500</v>
      </c>
      <c r="G92" s="197">
        <v>7198.19</v>
      </c>
      <c r="H92" s="198">
        <v>0</v>
      </c>
    </row>
    <row r="93" spans="1:8" ht="18" hidden="1" customHeight="1" outlineLevel="1">
      <c r="A93" s="4" t="s">
        <v>213</v>
      </c>
      <c r="B93" s="195"/>
      <c r="C93" s="196">
        <v>0</v>
      </c>
      <c r="D93" s="196">
        <v>0</v>
      </c>
      <c r="E93" s="196">
        <v>0</v>
      </c>
      <c r="F93" s="197">
        <v>0</v>
      </c>
      <c r="G93" s="197">
        <v>0</v>
      </c>
      <c r="H93" s="198">
        <v>0</v>
      </c>
    </row>
    <row r="94" spans="1:8" ht="18" hidden="1" customHeight="1" outlineLevel="1">
      <c r="A94" s="4" t="s">
        <v>214</v>
      </c>
      <c r="B94" s="195"/>
      <c r="C94" s="196">
        <v>4</v>
      </c>
      <c r="D94" s="196">
        <v>1</v>
      </c>
      <c r="E94" s="196">
        <v>0</v>
      </c>
      <c r="F94" s="197">
        <v>78319</v>
      </c>
      <c r="G94" s="197">
        <v>5615</v>
      </c>
      <c r="H94" s="198">
        <v>0</v>
      </c>
    </row>
    <row r="95" spans="1:8" ht="18" hidden="1" customHeight="1" outlineLevel="1">
      <c r="A95" s="4" t="s">
        <v>215</v>
      </c>
      <c r="B95" s="195"/>
      <c r="C95" s="196">
        <v>0</v>
      </c>
      <c r="D95" s="196">
        <v>0</v>
      </c>
      <c r="E95" s="196">
        <v>0</v>
      </c>
      <c r="F95" s="197">
        <v>0</v>
      </c>
      <c r="G95" s="197">
        <v>0</v>
      </c>
      <c r="H95" s="198">
        <v>0</v>
      </c>
    </row>
    <row r="96" spans="1:8" ht="18" hidden="1" customHeight="1" outlineLevel="1">
      <c r="A96" s="4" t="s">
        <v>216</v>
      </c>
      <c r="B96" s="195"/>
      <c r="C96" s="196">
        <v>0</v>
      </c>
      <c r="D96" s="196">
        <v>0</v>
      </c>
      <c r="E96" s="196">
        <v>0</v>
      </c>
      <c r="F96" s="197">
        <v>0</v>
      </c>
      <c r="G96" s="197">
        <v>0</v>
      </c>
      <c r="H96" s="198">
        <v>0</v>
      </c>
    </row>
    <row r="97" spans="1:8" ht="18" hidden="1" customHeight="1" outlineLevel="1">
      <c r="A97" s="4" t="s">
        <v>217</v>
      </c>
      <c r="B97" s="195"/>
      <c r="C97" s="196">
        <v>0</v>
      </c>
      <c r="D97" s="196">
        <v>0</v>
      </c>
      <c r="E97" s="196">
        <v>0</v>
      </c>
      <c r="F97" s="197">
        <v>0</v>
      </c>
      <c r="G97" s="197">
        <v>0</v>
      </c>
      <c r="H97" s="198">
        <v>0</v>
      </c>
    </row>
    <row r="98" spans="1:8" ht="18" hidden="1" customHeight="1" outlineLevel="1">
      <c r="A98" s="4" t="s">
        <v>218</v>
      </c>
      <c r="B98" s="195"/>
      <c r="C98" s="196">
        <v>1</v>
      </c>
      <c r="D98" s="196">
        <v>3</v>
      </c>
      <c r="E98" s="196">
        <v>0</v>
      </c>
      <c r="F98" s="197">
        <v>0</v>
      </c>
      <c r="G98" s="197">
        <v>7742</v>
      </c>
      <c r="H98" s="198">
        <v>0</v>
      </c>
    </row>
    <row r="99" spans="1:8" ht="18" hidden="1" customHeight="1" outlineLevel="1">
      <c r="A99" s="4" t="s">
        <v>219</v>
      </c>
      <c r="B99" s="195"/>
      <c r="C99" s="196">
        <v>0</v>
      </c>
      <c r="D99" s="196">
        <v>0</v>
      </c>
      <c r="E99" s="196">
        <v>0</v>
      </c>
      <c r="F99" s="197">
        <v>0</v>
      </c>
      <c r="G99" s="197">
        <v>0</v>
      </c>
      <c r="H99" s="198">
        <v>0</v>
      </c>
    </row>
    <row r="100" spans="1:8" ht="18" hidden="1" customHeight="1" outlineLevel="1">
      <c r="A100" s="4" t="s">
        <v>220</v>
      </c>
      <c r="B100" s="195"/>
      <c r="C100" s="196">
        <v>0</v>
      </c>
      <c r="D100" s="196">
        <v>0</v>
      </c>
      <c r="E100" s="196">
        <v>0</v>
      </c>
      <c r="F100" s="197">
        <v>0</v>
      </c>
      <c r="G100" s="197">
        <v>0</v>
      </c>
      <c r="H100" s="198">
        <v>0</v>
      </c>
    </row>
    <row r="101" spans="1:8" ht="18" hidden="1" customHeight="1" outlineLevel="1">
      <c r="A101" s="4" t="s">
        <v>349</v>
      </c>
      <c r="B101" s="195"/>
      <c r="C101" s="196">
        <v>0</v>
      </c>
      <c r="D101" s="196">
        <v>0</v>
      </c>
      <c r="E101" s="196">
        <v>0</v>
      </c>
      <c r="F101" s="197">
        <v>0</v>
      </c>
      <c r="G101" s="197">
        <v>0</v>
      </c>
      <c r="H101" s="198">
        <v>0</v>
      </c>
    </row>
    <row r="102" spans="1:8" ht="18" hidden="1" customHeight="1" outlineLevel="1">
      <c r="A102" s="4" t="s">
        <v>222</v>
      </c>
      <c r="B102" s="195"/>
      <c r="C102" s="196">
        <v>0</v>
      </c>
      <c r="D102" s="196">
        <v>0</v>
      </c>
      <c r="E102" s="196">
        <v>0</v>
      </c>
      <c r="F102" s="197">
        <v>-15085.71</v>
      </c>
      <c r="G102" s="197">
        <v>17774.02</v>
      </c>
      <c r="H102" s="198">
        <v>0</v>
      </c>
    </row>
    <row r="103" spans="1:8" ht="18" hidden="1" customHeight="1" outlineLevel="1">
      <c r="A103" s="4" t="s">
        <v>223</v>
      </c>
      <c r="B103" s="195"/>
      <c r="C103" s="196">
        <v>0</v>
      </c>
      <c r="D103" s="196">
        <v>0</v>
      </c>
      <c r="E103" s="196">
        <v>0</v>
      </c>
      <c r="F103" s="197">
        <v>0</v>
      </c>
      <c r="G103" s="197">
        <v>0</v>
      </c>
      <c r="H103" s="198">
        <v>0</v>
      </c>
    </row>
    <row r="104" spans="1:8" ht="18" hidden="1" customHeight="1" outlineLevel="1">
      <c r="A104" s="4" t="s">
        <v>224</v>
      </c>
      <c r="B104" s="195"/>
      <c r="C104" s="196">
        <v>0</v>
      </c>
      <c r="D104" s="196">
        <v>0</v>
      </c>
      <c r="E104" s="196">
        <v>0</v>
      </c>
      <c r="F104" s="197">
        <v>0</v>
      </c>
      <c r="G104" s="197">
        <v>0</v>
      </c>
      <c r="H104" s="198">
        <v>0</v>
      </c>
    </row>
    <row r="105" spans="1:8" ht="18" hidden="1" customHeight="1" outlineLevel="1">
      <c r="A105" s="4" t="s">
        <v>225</v>
      </c>
      <c r="B105" s="195"/>
      <c r="C105" s="196">
        <v>12</v>
      </c>
      <c r="D105" s="196">
        <v>10</v>
      </c>
      <c r="E105" s="196">
        <v>2</v>
      </c>
      <c r="F105" s="197">
        <v>364572</v>
      </c>
      <c r="G105" s="197">
        <v>97858</v>
      </c>
      <c r="H105" s="198">
        <v>0</v>
      </c>
    </row>
    <row r="106" spans="1:8" ht="18" customHeight="1" collapsed="1">
      <c r="A106" s="4"/>
      <c r="B106" s="195" t="s">
        <v>353</v>
      </c>
      <c r="C106" s="199">
        <f t="shared" ref="C106:H106" si="3">SUM(C83:C105)</f>
        <v>74</v>
      </c>
      <c r="D106" s="199">
        <f t="shared" si="3"/>
        <v>51</v>
      </c>
      <c r="E106" s="199">
        <f t="shared" si="3"/>
        <v>3</v>
      </c>
      <c r="F106" s="200">
        <f t="shared" si="3"/>
        <v>712103.22</v>
      </c>
      <c r="G106" s="200">
        <f t="shared" si="3"/>
        <v>177957.31</v>
      </c>
      <c r="H106" s="201">
        <f t="shared" si="3"/>
        <v>-18000</v>
      </c>
    </row>
    <row r="107" spans="1:8" ht="18" hidden="1" customHeight="1" outlineLevel="1">
      <c r="A107" s="4" t="s">
        <v>272</v>
      </c>
      <c r="B107" s="195"/>
      <c r="C107" s="196">
        <v>0</v>
      </c>
      <c r="D107" s="196">
        <v>0</v>
      </c>
      <c r="E107" s="196">
        <v>0</v>
      </c>
      <c r="F107" s="197">
        <v>0</v>
      </c>
      <c r="G107" s="197">
        <v>0</v>
      </c>
      <c r="H107" s="198">
        <v>0</v>
      </c>
    </row>
    <row r="108" spans="1:8" ht="18" hidden="1" customHeight="1" outlineLevel="1">
      <c r="A108" s="4" t="s">
        <v>203</v>
      </c>
      <c r="B108" s="195"/>
      <c r="C108" s="196">
        <v>3</v>
      </c>
      <c r="D108" s="196">
        <v>4</v>
      </c>
      <c r="E108" s="196">
        <v>0</v>
      </c>
      <c r="F108" s="197">
        <v>91000</v>
      </c>
      <c r="G108" s="197">
        <v>27613.9</v>
      </c>
      <c r="H108" s="198">
        <v>0</v>
      </c>
    </row>
    <row r="109" spans="1:8" ht="18" hidden="1" customHeight="1" outlineLevel="1">
      <c r="A109" s="4" t="s">
        <v>204</v>
      </c>
      <c r="B109" s="195"/>
      <c r="C109" s="196">
        <v>7</v>
      </c>
      <c r="D109" s="196">
        <v>0</v>
      </c>
      <c r="E109" s="196">
        <v>0</v>
      </c>
      <c r="F109" s="197">
        <v>0</v>
      </c>
      <c r="G109" s="197">
        <v>0</v>
      </c>
      <c r="H109" s="198">
        <v>0</v>
      </c>
    </row>
    <row r="110" spans="1:8" ht="18" hidden="1" customHeight="1" outlineLevel="1">
      <c r="A110" s="4" t="s">
        <v>205</v>
      </c>
      <c r="B110" s="195"/>
      <c r="C110" s="196">
        <v>0</v>
      </c>
      <c r="D110" s="196">
        <v>0</v>
      </c>
      <c r="E110" s="196">
        <v>0</v>
      </c>
      <c r="F110" s="197">
        <v>0</v>
      </c>
      <c r="G110" s="197">
        <v>0</v>
      </c>
      <c r="H110" s="198">
        <v>0</v>
      </c>
    </row>
    <row r="111" spans="1:8" ht="18" hidden="1" customHeight="1" outlineLevel="1">
      <c r="A111" s="4" t="s">
        <v>206</v>
      </c>
      <c r="B111" s="195"/>
      <c r="C111" s="196">
        <v>0</v>
      </c>
      <c r="D111" s="196">
        <v>0</v>
      </c>
      <c r="E111" s="196">
        <v>0</v>
      </c>
      <c r="F111" s="197">
        <v>0</v>
      </c>
      <c r="G111" s="197">
        <v>0</v>
      </c>
      <c r="H111" s="198">
        <v>0</v>
      </c>
    </row>
    <row r="112" spans="1:8" ht="18" hidden="1" customHeight="1" outlineLevel="1">
      <c r="A112" s="4" t="s">
        <v>207</v>
      </c>
      <c r="B112" s="195"/>
      <c r="C112" s="196">
        <v>0</v>
      </c>
      <c r="D112" s="196">
        <v>0</v>
      </c>
      <c r="E112" s="196">
        <v>0</v>
      </c>
      <c r="F112" s="197">
        <v>0</v>
      </c>
      <c r="G112" s="197">
        <v>0</v>
      </c>
      <c r="H112" s="198">
        <v>0</v>
      </c>
    </row>
    <row r="113" spans="1:8" ht="18" hidden="1" customHeight="1" outlineLevel="1">
      <c r="A113" s="4" t="s">
        <v>208</v>
      </c>
      <c r="B113" s="195"/>
      <c r="C113" s="196">
        <v>1</v>
      </c>
      <c r="D113" s="196">
        <v>3</v>
      </c>
      <c r="E113" s="196">
        <v>0</v>
      </c>
      <c r="F113" s="197">
        <v>-1500</v>
      </c>
      <c r="G113" s="197">
        <v>40551.879999999997</v>
      </c>
      <c r="H113" s="198">
        <v>0</v>
      </c>
    </row>
    <row r="114" spans="1:8" ht="18" hidden="1" customHeight="1" outlineLevel="1">
      <c r="A114" s="4" t="s">
        <v>209</v>
      </c>
      <c r="B114" s="195"/>
      <c r="C114" s="196">
        <v>2</v>
      </c>
      <c r="D114" s="196">
        <v>2</v>
      </c>
      <c r="E114" s="196">
        <v>0</v>
      </c>
      <c r="F114" s="197">
        <v>89695</v>
      </c>
      <c r="G114" s="197">
        <v>12759</v>
      </c>
      <c r="H114" s="198">
        <v>0</v>
      </c>
    </row>
    <row r="115" spans="1:8" ht="18" hidden="1" customHeight="1" outlineLevel="1">
      <c r="A115" s="4" t="s">
        <v>211</v>
      </c>
      <c r="B115" s="195"/>
      <c r="C115" s="196">
        <v>9</v>
      </c>
      <c r="D115" s="196">
        <v>10</v>
      </c>
      <c r="E115" s="196">
        <v>0</v>
      </c>
      <c r="F115" s="197">
        <v>241293.36</v>
      </c>
      <c r="G115" s="197">
        <v>16062.48</v>
      </c>
      <c r="H115" s="198">
        <v>0</v>
      </c>
    </row>
    <row r="116" spans="1:8" ht="18" hidden="1" customHeight="1" outlineLevel="1">
      <c r="A116" s="4" t="s">
        <v>212</v>
      </c>
      <c r="B116" s="195"/>
      <c r="C116" s="196">
        <v>0</v>
      </c>
      <c r="D116" s="196">
        <v>0</v>
      </c>
      <c r="E116" s="196">
        <v>0</v>
      </c>
      <c r="F116" s="197">
        <v>0</v>
      </c>
      <c r="G116" s="197">
        <v>0</v>
      </c>
      <c r="H116" s="198">
        <v>0</v>
      </c>
    </row>
    <row r="117" spans="1:8" ht="18" hidden="1" customHeight="1" outlineLevel="1">
      <c r="A117" s="4" t="s">
        <v>213</v>
      </c>
      <c r="B117" s="195"/>
      <c r="C117" s="196">
        <v>1</v>
      </c>
      <c r="D117" s="196">
        <v>1</v>
      </c>
      <c r="E117" s="196">
        <v>0</v>
      </c>
      <c r="F117" s="197">
        <v>30000</v>
      </c>
      <c r="G117" s="197">
        <v>11637.23</v>
      </c>
      <c r="H117" s="198">
        <v>0</v>
      </c>
    </row>
    <row r="118" spans="1:8" ht="18" hidden="1" customHeight="1" outlineLevel="1">
      <c r="A118" s="4" t="s">
        <v>214</v>
      </c>
      <c r="B118" s="195"/>
      <c r="C118" s="196">
        <v>1</v>
      </c>
      <c r="D118" s="196">
        <v>2</v>
      </c>
      <c r="E118" s="196">
        <v>0</v>
      </c>
      <c r="F118" s="197">
        <v>41968</v>
      </c>
      <c r="G118" s="197">
        <v>38665</v>
      </c>
      <c r="H118" s="198">
        <v>0</v>
      </c>
    </row>
    <row r="119" spans="1:8" ht="18" hidden="1" customHeight="1" outlineLevel="1">
      <c r="A119" s="4" t="s">
        <v>215</v>
      </c>
      <c r="B119" s="195"/>
      <c r="C119" s="196">
        <v>0</v>
      </c>
      <c r="D119" s="196">
        <v>0</v>
      </c>
      <c r="E119" s="196">
        <v>0</v>
      </c>
      <c r="F119" s="197">
        <v>0</v>
      </c>
      <c r="G119" s="197">
        <v>0</v>
      </c>
      <c r="H119" s="198">
        <v>0</v>
      </c>
    </row>
    <row r="120" spans="1:8" ht="18" hidden="1" customHeight="1" outlineLevel="1">
      <c r="A120" s="4" t="s">
        <v>216</v>
      </c>
      <c r="B120" s="195"/>
      <c r="C120" s="196">
        <v>0</v>
      </c>
      <c r="D120" s="196">
        <v>0</v>
      </c>
      <c r="E120" s="196">
        <v>0</v>
      </c>
      <c r="F120" s="197">
        <v>0</v>
      </c>
      <c r="G120" s="197">
        <v>0</v>
      </c>
      <c r="H120" s="198">
        <v>0</v>
      </c>
    </row>
    <row r="121" spans="1:8" ht="18" hidden="1" customHeight="1" outlineLevel="1">
      <c r="A121" s="4" t="s">
        <v>217</v>
      </c>
      <c r="B121" s="195"/>
      <c r="C121" s="196">
        <v>1</v>
      </c>
      <c r="D121" s="196">
        <v>1</v>
      </c>
      <c r="E121" s="196">
        <v>0</v>
      </c>
      <c r="F121" s="197">
        <v>0</v>
      </c>
      <c r="G121" s="197">
        <v>14306.679999999998</v>
      </c>
      <c r="H121" s="198">
        <v>0</v>
      </c>
    </row>
    <row r="122" spans="1:8" ht="18" hidden="1" customHeight="1" outlineLevel="1">
      <c r="A122" s="4" t="s">
        <v>218</v>
      </c>
      <c r="B122" s="195"/>
      <c r="C122" s="196">
        <v>0</v>
      </c>
      <c r="D122" s="196">
        <v>0</v>
      </c>
      <c r="E122" s="196">
        <v>0</v>
      </c>
      <c r="F122" s="197">
        <v>0</v>
      </c>
      <c r="G122" s="197">
        <v>-6779</v>
      </c>
      <c r="H122" s="198">
        <v>0</v>
      </c>
    </row>
    <row r="123" spans="1:8" ht="18" hidden="1" customHeight="1" outlineLevel="1">
      <c r="A123" s="4" t="s">
        <v>219</v>
      </c>
      <c r="B123" s="195"/>
      <c r="C123" s="196">
        <v>0</v>
      </c>
      <c r="D123" s="196">
        <v>0</v>
      </c>
      <c r="E123" s="196">
        <v>0</v>
      </c>
      <c r="F123" s="197">
        <v>0</v>
      </c>
      <c r="G123" s="197">
        <v>0</v>
      </c>
      <c r="H123" s="198">
        <v>0</v>
      </c>
    </row>
    <row r="124" spans="1:8" ht="18" hidden="1" customHeight="1" outlineLevel="1">
      <c r="A124" s="4" t="s">
        <v>220</v>
      </c>
      <c r="B124" s="195"/>
      <c r="C124" s="196">
        <v>0</v>
      </c>
      <c r="D124" s="196">
        <v>0</v>
      </c>
      <c r="E124" s="196">
        <v>0</v>
      </c>
      <c r="F124" s="197">
        <v>0</v>
      </c>
      <c r="G124" s="197">
        <v>0</v>
      </c>
      <c r="H124" s="198">
        <v>0</v>
      </c>
    </row>
    <row r="125" spans="1:8" ht="18" hidden="1" customHeight="1" outlineLevel="1">
      <c r="A125" s="4" t="s">
        <v>349</v>
      </c>
      <c r="B125" s="195"/>
      <c r="C125" s="196">
        <v>0</v>
      </c>
      <c r="D125" s="196">
        <v>0</v>
      </c>
      <c r="E125" s="196">
        <v>0</v>
      </c>
      <c r="F125" s="197">
        <v>0</v>
      </c>
      <c r="G125" s="197">
        <v>0</v>
      </c>
      <c r="H125" s="198">
        <v>0</v>
      </c>
    </row>
    <row r="126" spans="1:8" ht="18" hidden="1" customHeight="1" outlineLevel="1">
      <c r="A126" s="4" t="s">
        <v>222</v>
      </c>
      <c r="B126" s="195"/>
      <c r="C126" s="196">
        <v>0</v>
      </c>
      <c r="D126" s="196">
        <v>0</v>
      </c>
      <c r="E126" s="196">
        <v>0</v>
      </c>
      <c r="F126" s="197">
        <v>0</v>
      </c>
      <c r="G126" s="197">
        <v>9375.5</v>
      </c>
      <c r="H126" s="198">
        <v>0</v>
      </c>
    </row>
    <row r="127" spans="1:8" ht="18" hidden="1" customHeight="1" outlineLevel="1">
      <c r="A127" s="4" t="s">
        <v>223</v>
      </c>
      <c r="B127" s="195"/>
      <c r="C127" s="196">
        <v>0</v>
      </c>
      <c r="D127" s="196">
        <v>0</v>
      </c>
      <c r="E127" s="196">
        <v>0</v>
      </c>
      <c r="F127" s="197">
        <v>0</v>
      </c>
      <c r="G127" s="197">
        <v>0</v>
      </c>
      <c r="H127" s="198">
        <v>0</v>
      </c>
    </row>
    <row r="128" spans="1:8" ht="18" hidden="1" customHeight="1" outlineLevel="1">
      <c r="A128" s="4" t="s">
        <v>224</v>
      </c>
      <c r="B128" s="195"/>
      <c r="C128" s="196">
        <v>0</v>
      </c>
      <c r="D128" s="196">
        <v>0</v>
      </c>
      <c r="E128" s="196">
        <v>0</v>
      </c>
      <c r="F128" s="197">
        <v>0</v>
      </c>
      <c r="G128" s="197">
        <v>0</v>
      </c>
      <c r="H128" s="198">
        <v>0</v>
      </c>
    </row>
    <row r="129" spans="1:8" ht="18" hidden="1" customHeight="1" outlineLevel="1">
      <c r="A129" s="4" t="s">
        <v>225</v>
      </c>
      <c r="B129" s="195"/>
      <c r="C129" s="196">
        <v>0</v>
      </c>
      <c r="D129" s="196">
        <v>0</v>
      </c>
      <c r="E129" s="196">
        <v>0</v>
      </c>
      <c r="F129" s="197">
        <v>0</v>
      </c>
      <c r="G129" s="197">
        <v>0</v>
      </c>
      <c r="H129" s="198">
        <v>0</v>
      </c>
    </row>
    <row r="130" spans="1:8" ht="18" customHeight="1" collapsed="1">
      <c r="A130" s="4"/>
      <c r="B130" s="195" t="s">
        <v>354</v>
      </c>
      <c r="C130" s="199">
        <f t="shared" ref="C130:H130" si="4">SUM(C107:C129)</f>
        <v>25</v>
      </c>
      <c r="D130" s="199">
        <f t="shared" si="4"/>
        <v>23</v>
      </c>
      <c r="E130" s="199">
        <f t="shared" si="4"/>
        <v>0</v>
      </c>
      <c r="F130" s="200">
        <f t="shared" si="4"/>
        <v>492456.36</v>
      </c>
      <c r="G130" s="200">
        <f t="shared" si="4"/>
        <v>164192.66999999998</v>
      </c>
      <c r="H130" s="201">
        <f t="shared" si="4"/>
        <v>0</v>
      </c>
    </row>
    <row r="131" spans="1:8" ht="18" hidden="1" customHeight="1" outlineLevel="1">
      <c r="A131" s="4" t="s">
        <v>272</v>
      </c>
      <c r="B131" s="195"/>
      <c r="C131" s="196">
        <v>0</v>
      </c>
      <c r="D131" s="196">
        <v>0</v>
      </c>
      <c r="E131" s="196">
        <v>0</v>
      </c>
      <c r="F131" s="197">
        <v>0</v>
      </c>
      <c r="G131" s="197">
        <v>0</v>
      </c>
      <c r="H131" s="198">
        <v>0</v>
      </c>
    </row>
    <row r="132" spans="1:8" ht="18" hidden="1" customHeight="1" outlineLevel="1">
      <c r="A132" s="4" t="s">
        <v>203</v>
      </c>
      <c r="B132" s="195"/>
      <c r="C132" s="196">
        <v>0</v>
      </c>
      <c r="D132" s="196">
        <v>0</v>
      </c>
      <c r="E132" s="196">
        <v>0</v>
      </c>
      <c r="F132" s="197">
        <v>0</v>
      </c>
      <c r="G132" s="197">
        <v>0</v>
      </c>
      <c r="H132" s="198">
        <v>0</v>
      </c>
    </row>
    <row r="133" spans="1:8" ht="18" hidden="1" customHeight="1" outlineLevel="1">
      <c r="A133" s="4" t="s">
        <v>204</v>
      </c>
      <c r="B133" s="195"/>
      <c r="C133" s="196">
        <v>0</v>
      </c>
      <c r="D133" s="196">
        <v>0</v>
      </c>
      <c r="E133" s="196">
        <v>0</v>
      </c>
      <c r="F133" s="197">
        <v>0</v>
      </c>
      <c r="G133" s="197">
        <v>0</v>
      </c>
      <c r="H133" s="198">
        <v>0</v>
      </c>
    </row>
    <row r="134" spans="1:8" ht="18" hidden="1" customHeight="1" outlineLevel="1">
      <c r="A134" s="4" t="s">
        <v>205</v>
      </c>
      <c r="B134" s="195"/>
      <c r="C134" s="196">
        <v>0</v>
      </c>
      <c r="D134" s="196">
        <v>0</v>
      </c>
      <c r="E134" s="196">
        <v>0</v>
      </c>
      <c r="F134" s="197">
        <v>0</v>
      </c>
      <c r="G134" s="197">
        <v>0</v>
      </c>
      <c r="H134" s="198">
        <v>0</v>
      </c>
    </row>
    <row r="135" spans="1:8" ht="18" hidden="1" customHeight="1" outlineLevel="1">
      <c r="A135" s="4" t="s">
        <v>206</v>
      </c>
      <c r="B135" s="195"/>
      <c r="C135" s="196">
        <v>0</v>
      </c>
      <c r="D135" s="196">
        <v>0</v>
      </c>
      <c r="E135" s="196">
        <v>0</v>
      </c>
      <c r="F135" s="197">
        <v>0</v>
      </c>
      <c r="G135" s="197">
        <v>0</v>
      </c>
      <c r="H135" s="198">
        <v>0</v>
      </c>
    </row>
    <row r="136" spans="1:8" ht="18" hidden="1" customHeight="1" outlineLevel="1">
      <c r="A136" s="4" t="s">
        <v>207</v>
      </c>
      <c r="B136" s="195"/>
      <c r="C136" s="196">
        <v>0</v>
      </c>
      <c r="D136" s="196">
        <v>0</v>
      </c>
      <c r="E136" s="196">
        <v>0</v>
      </c>
      <c r="F136" s="197">
        <v>0</v>
      </c>
      <c r="G136" s="197">
        <v>0</v>
      </c>
      <c r="H136" s="198">
        <v>0</v>
      </c>
    </row>
    <row r="137" spans="1:8" ht="18" hidden="1" customHeight="1" outlineLevel="1">
      <c r="A137" s="4" t="s">
        <v>208</v>
      </c>
      <c r="B137" s="195"/>
      <c r="C137" s="196">
        <v>0</v>
      </c>
      <c r="D137" s="196">
        <v>0</v>
      </c>
      <c r="E137" s="196">
        <v>0</v>
      </c>
      <c r="F137" s="197">
        <v>0</v>
      </c>
      <c r="G137" s="197">
        <v>0</v>
      </c>
      <c r="H137" s="198">
        <v>0</v>
      </c>
    </row>
    <row r="138" spans="1:8" ht="18" hidden="1" customHeight="1" outlineLevel="1">
      <c r="A138" s="4" t="s">
        <v>209</v>
      </c>
      <c r="B138" s="195"/>
      <c r="C138" s="196">
        <v>0</v>
      </c>
      <c r="D138" s="196">
        <v>0</v>
      </c>
      <c r="E138" s="196">
        <v>0</v>
      </c>
      <c r="F138" s="197">
        <v>0</v>
      </c>
      <c r="G138" s="197">
        <v>0</v>
      </c>
      <c r="H138" s="198">
        <v>0</v>
      </c>
    </row>
    <row r="139" spans="1:8" ht="18" hidden="1" customHeight="1" outlineLevel="1">
      <c r="A139" s="4" t="s">
        <v>211</v>
      </c>
      <c r="B139" s="195"/>
      <c r="C139" s="196">
        <v>1</v>
      </c>
      <c r="D139" s="196">
        <v>3</v>
      </c>
      <c r="E139" s="196">
        <v>0</v>
      </c>
      <c r="F139" s="197">
        <v>30000</v>
      </c>
      <c r="G139" s="197">
        <v>21888.5</v>
      </c>
      <c r="H139" s="198">
        <v>0</v>
      </c>
    </row>
    <row r="140" spans="1:8" ht="18" hidden="1" customHeight="1" outlineLevel="1">
      <c r="A140" s="4" t="s">
        <v>212</v>
      </c>
      <c r="B140" s="195"/>
      <c r="C140" s="196">
        <v>0</v>
      </c>
      <c r="D140" s="196">
        <v>0</v>
      </c>
      <c r="E140" s="196">
        <v>0</v>
      </c>
      <c r="F140" s="197">
        <v>0</v>
      </c>
      <c r="G140" s="197">
        <v>0</v>
      </c>
      <c r="H140" s="198">
        <v>0</v>
      </c>
    </row>
    <row r="141" spans="1:8" ht="18" hidden="1" customHeight="1" outlineLevel="1">
      <c r="A141" s="4" t="s">
        <v>213</v>
      </c>
      <c r="B141" s="195"/>
      <c r="C141" s="196">
        <v>0</v>
      </c>
      <c r="D141" s="196">
        <v>0</v>
      </c>
      <c r="E141" s="196">
        <v>0</v>
      </c>
      <c r="F141" s="197">
        <v>0</v>
      </c>
      <c r="G141" s="197">
        <v>0</v>
      </c>
      <c r="H141" s="198">
        <v>0</v>
      </c>
    </row>
    <row r="142" spans="1:8" ht="18" hidden="1" customHeight="1" outlineLevel="1">
      <c r="A142" s="4" t="s">
        <v>214</v>
      </c>
      <c r="B142" s="195"/>
      <c r="C142" s="196">
        <v>1</v>
      </c>
      <c r="D142" s="196">
        <v>1</v>
      </c>
      <c r="E142" s="196">
        <v>0</v>
      </c>
      <c r="F142" s="197">
        <v>111987</v>
      </c>
      <c r="G142" s="197">
        <v>75112</v>
      </c>
      <c r="H142" s="198">
        <v>0</v>
      </c>
    </row>
    <row r="143" spans="1:8" ht="18" hidden="1" customHeight="1" outlineLevel="1">
      <c r="A143" s="4" t="s">
        <v>215</v>
      </c>
      <c r="B143" s="195"/>
      <c r="C143" s="196">
        <v>0</v>
      </c>
      <c r="D143" s="196">
        <v>0</v>
      </c>
      <c r="E143" s="196">
        <v>0</v>
      </c>
      <c r="F143" s="197">
        <v>0</v>
      </c>
      <c r="G143" s="197">
        <v>0</v>
      </c>
      <c r="H143" s="198">
        <v>0</v>
      </c>
    </row>
    <row r="144" spans="1:8" ht="18" hidden="1" customHeight="1" outlineLevel="1">
      <c r="A144" s="4" t="s">
        <v>216</v>
      </c>
      <c r="B144" s="195"/>
      <c r="C144" s="196">
        <v>0</v>
      </c>
      <c r="D144" s="196">
        <v>0</v>
      </c>
      <c r="E144" s="196">
        <v>0</v>
      </c>
      <c r="F144" s="197">
        <v>0</v>
      </c>
      <c r="G144" s="197">
        <v>0</v>
      </c>
      <c r="H144" s="198">
        <v>0</v>
      </c>
    </row>
    <row r="145" spans="1:8" ht="18" hidden="1" customHeight="1" outlineLevel="1">
      <c r="A145" s="4" t="s">
        <v>217</v>
      </c>
      <c r="B145" s="195"/>
      <c r="C145" s="196">
        <v>0</v>
      </c>
      <c r="D145" s="196">
        <v>0</v>
      </c>
      <c r="E145" s="196">
        <v>0</v>
      </c>
      <c r="F145" s="197">
        <v>0</v>
      </c>
      <c r="G145" s="197">
        <v>0</v>
      </c>
      <c r="H145" s="198">
        <v>0</v>
      </c>
    </row>
    <row r="146" spans="1:8" ht="18" hidden="1" customHeight="1" outlineLevel="1">
      <c r="A146" s="4" t="s">
        <v>218</v>
      </c>
      <c r="B146" s="195"/>
      <c r="C146" s="196">
        <v>5</v>
      </c>
      <c r="D146" s="196">
        <v>5</v>
      </c>
      <c r="E146" s="196">
        <v>0</v>
      </c>
      <c r="F146" s="197">
        <v>36557</v>
      </c>
      <c r="G146" s="197">
        <v>44325</v>
      </c>
      <c r="H146" s="198">
        <v>0</v>
      </c>
    </row>
    <row r="147" spans="1:8" ht="18" hidden="1" customHeight="1" outlineLevel="1">
      <c r="A147" s="4" t="s">
        <v>219</v>
      </c>
      <c r="B147" s="195"/>
      <c r="C147" s="196">
        <v>0</v>
      </c>
      <c r="D147" s="196">
        <v>0</v>
      </c>
      <c r="E147" s="196">
        <v>0</v>
      </c>
      <c r="F147" s="197">
        <v>0</v>
      </c>
      <c r="G147" s="197">
        <v>0</v>
      </c>
      <c r="H147" s="198">
        <v>0</v>
      </c>
    </row>
    <row r="148" spans="1:8" ht="18" hidden="1" customHeight="1" outlineLevel="1">
      <c r="A148" s="4" t="s">
        <v>220</v>
      </c>
      <c r="B148" s="195"/>
      <c r="C148" s="196">
        <v>0</v>
      </c>
      <c r="D148" s="196">
        <v>0</v>
      </c>
      <c r="E148" s="196">
        <v>0</v>
      </c>
      <c r="F148" s="197">
        <v>0</v>
      </c>
      <c r="G148" s="197">
        <v>0</v>
      </c>
      <c r="H148" s="198">
        <v>0</v>
      </c>
    </row>
    <row r="149" spans="1:8" ht="18" hidden="1" customHeight="1" outlineLevel="1">
      <c r="A149" s="4" t="s">
        <v>349</v>
      </c>
      <c r="B149" s="195"/>
      <c r="C149" s="196">
        <v>0</v>
      </c>
      <c r="D149" s="196">
        <v>0</v>
      </c>
      <c r="E149" s="196">
        <v>0</v>
      </c>
      <c r="F149" s="197">
        <v>0</v>
      </c>
      <c r="G149" s="197">
        <v>0</v>
      </c>
      <c r="H149" s="198">
        <v>0</v>
      </c>
    </row>
    <row r="150" spans="1:8" ht="18" hidden="1" customHeight="1" outlineLevel="1">
      <c r="A150" s="4" t="s">
        <v>222</v>
      </c>
      <c r="B150" s="195"/>
      <c r="C150" s="196">
        <v>0</v>
      </c>
      <c r="D150" s="196">
        <v>0</v>
      </c>
      <c r="E150" s="196">
        <v>0</v>
      </c>
      <c r="F150" s="197">
        <v>0</v>
      </c>
      <c r="G150" s="197">
        <v>0</v>
      </c>
      <c r="H150" s="198">
        <v>0</v>
      </c>
    </row>
    <row r="151" spans="1:8" ht="18" hidden="1" customHeight="1" outlineLevel="1">
      <c r="A151" s="4" t="s">
        <v>223</v>
      </c>
      <c r="B151" s="195"/>
      <c r="C151" s="196">
        <v>0</v>
      </c>
      <c r="D151" s="196">
        <v>0</v>
      </c>
      <c r="E151" s="196">
        <v>0</v>
      </c>
      <c r="F151" s="197">
        <v>0</v>
      </c>
      <c r="G151" s="197">
        <v>0</v>
      </c>
      <c r="H151" s="198">
        <v>0</v>
      </c>
    </row>
    <row r="152" spans="1:8" ht="18" hidden="1" customHeight="1" outlineLevel="1">
      <c r="A152" s="4" t="s">
        <v>224</v>
      </c>
      <c r="B152" s="195"/>
      <c r="C152" s="196">
        <v>32</v>
      </c>
      <c r="D152" s="196">
        <v>0</v>
      </c>
      <c r="E152" s="196">
        <v>0</v>
      </c>
      <c r="F152" s="197">
        <v>18548.97</v>
      </c>
      <c r="G152" s="197">
        <v>91318.24</v>
      </c>
      <c r="H152" s="198">
        <v>0</v>
      </c>
    </row>
    <row r="153" spans="1:8" ht="18" hidden="1" customHeight="1" outlineLevel="1">
      <c r="A153" s="4" t="s">
        <v>225</v>
      </c>
      <c r="B153" s="195"/>
      <c r="C153" s="196">
        <v>8</v>
      </c>
      <c r="D153" s="196">
        <v>5</v>
      </c>
      <c r="E153" s="196">
        <v>3</v>
      </c>
      <c r="F153" s="197">
        <v>12146</v>
      </c>
      <c r="G153" s="197">
        <v>70421</v>
      </c>
      <c r="H153" s="198">
        <v>0</v>
      </c>
    </row>
    <row r="154" spans="1:8" ht="18" customHeight="1" collapsed="1">
      <c r="A154" s="4"/>
      <c r="B154" s="195" t="s">
        <v>355</v>
      </c>
      <c r="C154" s="199">
        <f t="shared" ref="C154:H154" si="5">SUM(C131:C153)</f>
        <v>47</v>
      </c>
      <c r="D154" s="199">
        <f t="shared" si="5"/>
        <v>14</v>
      </c>
      <c r="E154" s="199">
        <f t="shared" si="5"/>
        <v>3</v>
      </c>
      <c r="F154" s="200">
        <f t="shared" si="5"/>
        <v>209238.97</v>
      </c>
      <c r="G154" s="200">
        <f t="shared" si="5"/>
        <v>303064.74</v>
      </c>
      <c r="H154" s="201">
        <f t="shared" si="5"/>
        <v>0</v>
      </c>
    </row>
    <row r="155" spans="1:8" ht="18" hidden="1" customHeight="1" outlineLevel="1">
      <c r="A155" s="4" t="s">
        <v>272</v>
      </c>
      <c r="B155" s="195"/>
      <c r="C155" s="196">
        <v>0</v>
      </c>
      <c r="D155" s="196">
        <v>0</v>
      </c>
      <c r="E155" s="196">
        <v>0</v>
      </c>
      <c r="F155" s="197">
        <v>0</v>
      </c>
      <c r="G155" s="197">
        <v>0</v>
      </c>
      <c r="H155" s="198">
        <v>0</v>
      </c>
    </row>
    <row r="156" spans="1:8" ht="18" hidden="1" customHeight="1" outlineLevel="1">
      <c r="A156" s="4" t="s">
        <v>203</v>
      </c>
      <c r="B156" s="195"/>
      <c r="C156" s="196">
        <v>1</v>
      </c>
      <c r="D156" s="196">
        <v>1</v>
      </c>
      <c r="E156" s="196">
        <v>0</v>
      </c>
      <c r="F156" s="197">
        <v>0</v>
      </c>
      <c r="G156" s="197">
        <v>2988.5</v>
      </c>
      <c r="H156" s="198">
        <v>0</v>
      </c>
    </row>
    <row r="157" spans="1:8" ht="18" hidden="1" customHeight="1" outlineLevel="1">
      <c r="A157" s="4" t="s">
        <v>204</v>
      </c>
      <c r="B157" s="195"/>
      <c r="C157" s="196">
        <v>3</v>
      </c>
      <c r="D157" s="196">
        <v>0</v>
      </c>
      <c r="E157" s="196">
        <v>0</v>
      </c>
      <c r="F157" s="197">
        <v>0</v>
      </c>
      <c r="G157" s="197">
        <v>0</v>
      </c>
      <c r="H157" s="198">
        <v>0</v>
      </c>
    </row>
    <row r="158" spans="1:8" ht="18" hidden="1" customHeight="1" outlineLevel="1">
      <c r="A158" s="4" t="s">
        <v>205</v>
      </c>
      <c r="B158" s="195"/>
      <c r="C158" s="196">
        <v>0</v>
      </c>
      <c r="D158" s="196">
        <v>0</v>
      </c>
      <c r="E158" s="196">
        <v>0</v>
      </c>
      <c r="F158" s="197">
        <v>0</v>
      </c>
      <c r="G158" s="197">
        <v>0</v>
      </c>
      <c r="H158" s="198">
        <v>0</v>
      </c>
    </row>
    <row r="159" spans="1:8" ht="18" hidden="1" customHeight="1" outlineLevel="1">
      <c r="A159" s="4" t="s">
        <v>206</v>
      </c>
      <c r="B159" s="195"/>
      <c r="C159" s="196">
        <v>0</v>
      </c>
      <c r="D159" s="196">
        <v>0</v>
      </c>
      <c r="E159" s="196">
        <v>0</v>
      </c>
      <c r="F159" s="197">
        <v>0</v>
      </c>
      <c r="G159" s="197">
        <v>0</v>
      </c>
      <c r="H159" s="198">
        <v>0</v>
      </c>
    </row>
    <row r="160" spans="1:8" ht="18" hidden="1" customHeight="1" outlineLevel="1">
      <c r="A160" s="4" t="s">
        <v>207</v>
      </c>
      <c r="B160" s="195"/>
      <c r="C160" s="196">
        <v>0</v>
      </c>
      <c r="D160" s="196">
        <v>0</v>
      </c>
      <c r="E160" s="196">
        <v>0</v>
      </c>
      <c r="F160" s="197">
        <v>0</v>
      </c>
      <c r="G160" s="197">
        <v>0</v>
      </c>
      <c r="H160" s="198">
        <v>0</v>
      </c>
    </row>
    <row r="161" spans="1:8" ht="18" hidden="1" customHeight="1" outlineLevel="1">
      <c r="A161" s="4" t="s">
        <v>208</v>
      </c>
      <c r="B161" s="195"/>
      <c r="C161" s="196">
        <v>5</v>
      </c>
      <c r="D161" s="196">
        <v>5</v>
      </c>
      <c r="E161" s="196">
        <v>0</v>
      </c>
      <c r="F161" s="197">
        <v>47000</v>
      </c>
      <c r="G161" s="197">
        <v>137162.38</v>
      </c>
      <c r="H161" s="198">
        <v>0</v>
      </c>
    </row>
    <row r="162" spans="1:8" ht="18" hidden="1" customHeight="1" outlineLevel="1">
      <c r="A162" s="4" t="s">
        <v>209</v>
      </c>
      <c r="B162" s="195"/>
      <c r="C162" s="196">
        <v>2</v>
      </c>
      <c r="D162" s="196">
        <v>3</v>
      </c>
      <c r="E162" s="196">
        <v>0</v>
      </c>
      <c r="F162" s="197">
        <v>125000</v>
      </c>
      <c r="G162" s="197">
        <v>21840</v>
      </c>
      <c r="H162" s="198">
        <v>0</v>
      </c>
    </row>
    <row r="163" spans="1:8" ht="18" hidden="1" customHeight="1" outlineLevel="1">
      <c r="A163" s="4" t="s">
        <v>211</v>
      </c>
      <c r="B163" s="195"/>
      <c r="C163" s="196">
        <v>4</v>
      </c>
      <c r="D163" s="196">
        <v>8</v>
      </c>
      <c r="E163" s="196">
        <v>0</v>
      </c>
      <c r="F163" s="197">
        <v>64050</v>
      </c>
      <c r="G163" s="197">
        <v>164477</v>
      </c>
      <c r="H163" s="198">
        <v>0</v>
      </c>
    </row>
    <row r="164" spans="1:8" ht="18" hidden="1" customHeight="1" outlineLevel="1">
      <c r="A164" s="4" t="s">
        <v>212</v>
      </c>
      <c r="B164" s="195"/>
      <c r="C164" s="196">
        <v>0</v>
      </c>
      <c r="D164" s="196">
        <v>0</v>
      </c>
      <c r="E164" s="196">
        <v>0</v>
      </c>
      <c r="F164" s="197">
        <v>0</v>
      </c>
      <c r="G164" s="197">
        <v>-2674.52</v>
      </c>
      <c r="H164" s="198">
        <v>0</v>
      </c>
    </row>
    <row r="165" spans="1:8" ht="18" hidden="1" customHeight="1" outlineLevel="1">
      <c r="A165" s="4" t="s">
        <v>213</v>
      </c>
      <c r="B165" s="195"/>
      <c r="C165" s="196">
        <v>0</v>
      </c>
      <c r="D165" s="196">
        <v>0</v>
      </c>
      <c r="E165" s="196">
        <v>0</v>
      </c>
      <c r="F165" s="197">
        <v>-0.31</v>
      </c>
      <c r="G165" s="197">
        <v>57844.73</v>
      </c>
      <c r="H165" s="198">
        <v>0</v>
      </c>
    </row>
    <row r="166" spans="1:8" ht="18" hidden="1" customHeight="1" outlineLevel="1">
      <c r="A166" s="4" t="s">
        <v>214</v>
      </c>
      <c r="B166" s="195"/>
      <c r="C166" s="196">
        <v>0</v>
      </c>
      <c r="D166" s="196">
        <v>0</v>
      </c>
      <c r="E166" s="196">
        <v>0</v>
      </c>
      <c r="F166" s="197">
        <v>0</v>
      </c>
      <c r="G166" s="197">
        <v>0</v>
      </c>
      <c r="H166" s="198">
        <v>0</v>
      </c>
    </row>
    <row r="167" spans="1:8" ht="18" hidden="1" customHeight="1" outlineLevel="1">
      <c r="A167" s="4" t="s">
        <v>215</v>
      </c>
      <c r="B167" s="195"/>
      <c r="C167" s="196">
        <v>0</v>
      </c>
      <c r="D167" s="196">
        <v>0</v>
      </c>
      <c r="E167" s="196">
        <v>0</v>
      </c>
      <c r="F167" s="197">
        <v>0</v>
      </c>
      <c r="G167" s="197">
        <v>0</v>
      </c>
      <c r="H167" s="198">
        <v>0</v>
      </c>
    </row>
    <row r="168" spans="1:8" ht="18" hidden="1" customHeight="1" outlineLevel="1">
      <c r="A168" s="4" t="s">
        <v>216</v>
      </c>
      <c r="B168" s="195"/>
      <c r="C168" s="196">
        <v>0</v>
      </c>
      <c r="D168" s="196">
        <v>0</v>
      </c>
      <c r="E168" s="196">
        <v>0</v>
      </c>
      <c r="F168" s="197">
        <v>0</v>
      </c>
      <c r="G168" s="197">
        <v>0</v>
      </c>
      <c r="H168" s="198">
        <v>0</v>
      </c>
    </row>
    <row r="169" spans="1:8" ht="18" hidden="1" customHeight="1" outlineLevel="1">
      <c r="A169" s="4" t="s">
        <v>217</v>
      </c>
      <c r="B169" s="195"/>
      <c r="C169" s="196">
        <v>0</v>
      </c>
      <c r="D169" s="196">
        <v>0</v>
      </c>
      <c r="E169" s="196">
        <v>0</v>
      </c>
      <c r="F169" s="197">
        <v>0</v>
      </c>
      <c r="G169" s="197">
        <v>0</v>
      </c>
      <c r="H169" s="198">
        <v>0</v>
      </c>
    </row>
    <row r="170" spans="1:8" ht="18" hidden="1" customHeight="1" outlineLevel="1">
      <c r="A170" s="4" t="s">
        <v>218</v>
      </c>
      <c r="B170" s="195"/>
      <c r="C170" s="196">
        <v>0</v>
      </c>
      <c r="D170" s="196">
        <v>0</v>
      </c>
      <c r="E170" s="196">
        <v>0</v>
      </c>
      <c r="F170" s="197">
        <v>0</v>
      </c>
      <c r="G170" s="197">
        <v>0</v>
      </c>
      <c r="H170" s="198">
        <v>0</v>
      </c>
    </row>
    <row r="171" spans="1:8" ht="18" hidden="1" customHeight="1" outlineLevel="1">
      <c r="A171" s="4" t="s">
        <v>219</v>
      </c>
      <c r="B171" s="195"/>
      <c r="C171" s="196">
        <v>0</v>
      </c>
      <c r="D171" s="196">
        <v>0</v>
      </c>
      <c r="E171" s="196">
        <v>0</v>
      </c>
      <c r="F171" s="197">
        <v>0</v>
      </c>
      <c r="G171" s="197">
        <v>0</v>
      </c>
      <c r="H171" s="198">
        <v>0</v>
      </c>
    </row>
    <row r="172" spans="1:8" ht="18" hidden="1" customHeight="1" outlineLevel="1">
      <c r="A172" s="4" t="s">
        <v>220</v>
      </c>
      <c r="B172" s="195"/>
      <c r="C172" s="196">
        <v>0</v>
      </c>
      <c r="D172" s="196">
        <v>0</v>
      </c>
      <c r="E172" s="196">
        <v>0</v>
      </c>
      <c r="F172" s="197">
        <v>0</v>
      </c>
      <c r="G172" s="197">
        <v>0</v>
      </c>
      <c r="H172" s="198">
        <v>0</v>
      </c>
    </row>
    <row r="173" spans="1:8" ht="18" hidden="1" customHeight="1" outlineLevel="1">
      <c r="A173" s="4" t="s">
        <v>349</v>
      </c>
      <c r="B173" s="195"/>
      <c r="C173" s="196">
        <v>0</v>
      </c>
      <c r="D173" s="196">
        <v>0</v>
      </c>
      <c r="E173" s="196">
        <v>0</v>
      </c>
      <c r="F173" s="197">
        <v>0</v>
      </c>
      <c r="G173" s="197">
        <v>0</v>
      </c>
      <c r="H173" s="198">
        <v>0</v>
      </c>
    </row>
    <row r="174" spans="1:8" ht="18" hidden="1" customHeight="1" outlineLevel="1">
      <c r="A174" s="4" t="s">
        <v>222</v>
      </c>
      <c r="B174" s="195"/>
      <c r="C174" s="196">
        <v>0</v>
      </c>
      <c r="D174" s="196">
        <v>0</v>
      </c>
      <c r="E174" s="196">
        <v>0</v>
      </c>
      <c r="F174" s="197">
        <v>425000</v>
      </c>
      <c r="G174" s="197">
        <v>218782.75</v>
      </c>
      <c r="H174" s="198">
        <v>0</v>
      </c>
    </row>
    <row r="175" spans="1:8" ht="18" hidden="1" customHeight="1" outlineLevel="1">
      <c r="A175" s="4" t="s">
        <v>223</v>
      </c>
      <c r="B175" s="195"/>
      <c r="C175" s="196">
        <v>0</v>
      </c>
      <c r="D175" s="196">
        <v>0</v>
      </c>
      <c r="E175" s="196">
        <v>0</v>
      </c>
      <c r="F175" s="197">
        <v>0</v>
      </c>
      <c r="G175" s="197">
        <v>0</v>
      </c>
      <c r="H175" s="198">
        <v>0</v>
      </c>
    </row>
    <row r="176" spans="1:8" ht="18" hidden="1" customHeight="1" outlineLevel="1">
      <c r="A176" s="4" t="s">
        <v>224</v>
      </c>
      <c r="B176" s="195"/>
      <c r="C176" s="196">
        <v>0</v>
      </c>
      <c r="D176" s="196">
        <v>0</v>
      </c>
      <c r="E176" s="196">
        <v>0</v>
      </c>
      <c r="F176" s="197">
        <v>0</v>
      </c>
      <c r="G176" s="197">
        <v>0</v>
      </c>
      <c r="H176" s="198">
        <v>0</v>
      </c>
    </row>
    <row r="177" spans="1:8" ht="18" hidden="1" customHeight="1" outlineLevel="1">
      <c r="A177" s="4" t="s">
        <v>225</v>
      </c>
      <c r="B177" s="195"/>
      <c r="C177" s="196">
        <v>0</v>
      </c>
      <c r="D177" s="196">
        <v>0</v>
      </c>
      <c r="E177" s="196">
        <v>0</v>
      </c>
      <c r="F177" s="197">
        <v>0</v>
      </c>
      <c r="G177" s="197">
        <v>0</v>
      </c>
      <c r="H177" s="198">
        <v>0</v>
      </c>
    </row>
    <row r="178" spans="1:8" ht="18" customHeight="1" collapsed="1">
      <c r="A178" s="4"/>
      <c r="B178" s="195" t="s">
        <v>356</v>
      </c>
      <c r="C178" s="199">
        <f t="shared" ref="C178:H178" si="6">SUM(C155:C177)</f>
        <v>15</v>
      </c>
      <c r="D178" s="199">
        <f t="shared" si="6"/>
        <v>17</v>
      </c>
      <c r="E178" s="199">
        <f t="shared" si="6"/>
        <v>0</v>
      </c>
      <c r="F178" s="200">
        <f t="shared" si="6"/>
        <v>661049.68999999994</v>
      </c>
      <c r="G178" s="200">
        <f t="shared" si="6"/>
        <v>600420.84</v>
      </c>
      <c r="H178" s="201">
        <f t="shared" si="6"/>
        <v>0</v>
      </c>
    </row>
    <row r="179" spans="1:8" ht="18" hidden="1" customHeight="1" outlineLevel="1">
      <c r="A179" s="4" t="s">
        <v>272</v>
      </c>
      <c r="B179" s="195"/>
      <c r="C179" s="196">
        <v>0</v>
      </c>
      <c r="D179" s="196">
        <v>0</v>
      </c>
      <c r="E179" s="196">
        <v>0</v>
      </c>
      <c r="F179" s="197">
        <v>0</v>
      </c>
      <c r="G179" s="197">
        <v>0</v>
      </c>
      <c r="H179" s="198">
        <v>0</v>
      </c>
    </row>
    <row r="180" spans="1:8" ht="18" hidden="1" customHeight="1" outlineLevel="1">
      <c r="A180" s="4" t="s">
        <v>203</v>
      </c>
      <c r="B180" s="195"/>
      <c r="C180" s="196">
        <v>2</v>
      </c>
      <c r="D180" s="196">
        <v>9</v>
      </c>
      <c r="E180" s="196">
        <v>0</v>
      </c>
      <c r="F180" s="197">
        <v>414500</v>
      </c>
      <c r="G180" s="197">
        <v>23065.74</v>
      </c>
      <c r="H180" s="198">
        <v>0</v>
      </c>
    </row>
    <row r="181" spans="1:8" ht="18" hidden="1" customHeight="1" outlineLevel="1">
      <c r="A181" s="4" t="s">
        <v>204</v>
      </c>
      <c r="B181" s="195"/>
      <c r="C181" s="196">
        <v>6</v>
      </c>
      <c r="D181" s="196">
        <v>3</v>
      </c>
      <c r="E181" s="196">
        <v>0</v>
      </c>
      <c r="F181" s="197">
        <v>-15000</v>
      </c>
      <c r="G181" s="197">
        <v>17133</v>
      </c>
      <c r="H181" s="198">
        <v>0</v>
      </c>
    </row>
    <row r="182" spans="1:8" ht="18" hidden="1" customHeight="1" outlineLevel="1">
      <c r="A182" s="4" t="s">
        <v>205</v>
      </c>
      <c r="B182" s="195"/>
      <c r="C182" s="196">
        <v>0</v>
      </c>
      <c r="D182" s="196">
        <v>0</v>
      </c>
      <c r="E182" s="196">
        <v>0</v>
      </c>
      <c r="F182" s="197">
        <v>0</v>
      </c>
      <c r="G182" s="197">
        <v>0</v>
      </c>
      <c r="H182" s="198">
        <v>0</v>
      </c>
    </row>
    <row r="183" spans="1:8" ht="18" hidden="1" customHeight="1" outlineLevel="1">
      <c r="A183" s="4" t="s">
        <v>206</v>
      </c>
      <c r="B183" s="195"/>
      <c r="C183" s="196">
        <v>0</v>
      </c>
      <c r="D183" s="196">
        <v>0</v>
      </c>
      <c r="E183" s="196">
        <v>0</v>
      </c>
      <c r="F183" s="197">
        <v>0</v>
      </c>
      <c r="G183" s="197">
        <v>0</v>
      </c>
      <c r="H183" s="198">
        <v>0</v>
      </c>
    </row>
    <row r="184" spans="1:8" ht="18" hidden="1" customHeight="1" outlineLevel="1">
      <c r="A184" s="4" t="s">
        <v>207</v>
      </c>
      <c r="B184" s="195"/>
      <c r="C184" s="196">
        <v>0</v>
      </c>
      <c r="D184" s="196">
        <v>0</v>
      </c>
      <c r="E184" s="196">
        <v>0</v>
      </c>
      <c r="F184" s="197">
        <v>0</v>
      </c>
      <c r="G184" s="197">
        <v>0</v>
      </c>
      <c r="H184" s="198">
        <v>0</v>
      </c>
    </row>
    <row r="185" spans="1:8" ht="18" hidden="1" customHeight="1" outlineLevel="1">
      <c r="A185" s="4" t="s">
        <v>208</v>
      </c>
      <c r="B185" s="195"/>
      <c r="C185" s="196">
        <v>2</v>
      </c>
      <c r="D185" s="196">
        <v>5</v>
      </c>
      <c r="E185" s="196">
        <v>0</v>
      </c>
      <c r="F185" s="197">
        <v>25000</v>
      </c>
      <c r="G185" s="197">
        <v>0</v>
      </c>
      <c r="H185" s="198">
        <v>0</v>
      </c>
    </row>
    <row r="186" spans="1:8" ht="18" hidden="1" customHeight="1" outlineLevel="1">
      <c r="A186" s="4" t="s">
        <v>209</v>
      </c>
      <c r="B186" s="195"/>
      <c r="C186" s="196">
        <v>0</v>
      </c>
      <c r="D186" s="196">
        <v>2</v>
      </c>
      <c r="E186" s="196">
        <v>0</v>
      </c>
      <c r="F186" s="197">
        <v>12393</v>
      </c>
      <c r="G186" s="197">
        <v>12104.5</v>
      </c>
      <c r="H186" s="198">
        <v>0</v>
      </c>
    </row>
    <row r="187" spans="1:8" ht="18" hidden="1" customHeight="1" outlineLevel="1">
      <c r="A187" s="4" t="s">
        <v>211</v>
      </c>
      <c r="B187" s="195"/>
      <c r="C187" s="196">
        <v>9</v>
      </c>
      <c r="D187" s="196">
        <v>21</v>
      </c>
      <c r="E187" s="196">
        <v>0</v>
      </c>
      <c r="F187" s="197">
        <v>191297.94</v>
      </c>
      <c r="G187" s="197">
        <v>-18252.090000000004</v>
      </c>
      <c r="H187" s="198">
        <v>0</v>
      </c>
    </row>
    <row r="188" spans="1:8" ht="18" hidden="1" customHeight="1" outlineLevel="1">
      <c r="A188" s="4" t="s">
        <v>212</v>
      </c>
      <c r="B188" s="195"/>
      <c r="C188" s="196">
        <v>0</v>
      </c>
      <c r="D188" s="196">
        <v>0</v>
      </c>
      <c r="E188" s="196">
        <v>0</v>
      </c>
      <c r="F188" s="197">
        <v>0</v>
      </c>
      <c r="G188" s="197">
        <v>0</v>
      </c>
      <c r="H188" s="198">
        <v>0</v>
      </c>
    </row>
    <row r="189" spans="1:8" ht="18" hidden="1" customHeight="1" outlineLevel="1">
      <c r="A189" s="4" t="s">
        <v>213</v>
      </c>
      <c r="B189" s="195"/>
      <c r="C189" s="196">
        <v>0</v>
      </c>
      <c r="D189" s="196">
        <v>0</v>
      </c>
      <c r="E189" s="196">
        <v>0</v>
      </c>
      <c r="F189" s="197">
        <v>0</v>
      </c>
      <c r="G189" s="197">
        <v>0</v>
      </c>
      <c r="H189" s="198">
        <v>0</v>
      </c>
    </row>
    <row r="190" spans="1:8" ht="18" hidden="1" customHeight="1" outlineLevel="1">
      <c r="A190" s="4" t="s">
        <v>214</v>
      </c>
      <c r="B190" s="195"/>
      <c r="C190" s="196">
        <v>3</v>
      </c>
      <c r="D190" s="196">
        <v>1</v>
      </c>
      <c r="E190" s="196">
        <v>0</v>
      </c>
      <c r="F190" s="197">
        <v>158062</v>
      </c>
      <c r="G190" s="197">
        <v>16248</v>
      </c>
      <c r="H190" s="198">
        <v>0</v>
      </c>
    </row>
    <row r="191" spans="1:8" ht="18" hidden="1" customHeight="1" outlineLevel="1">
      <c r="A191" s="4" t="s">
        <v>215</v>
      </c>
      <c r="B191" s="195"/>
      <c r="C191" s="196">
        <v>0</v>
      </c>
      <c r="D191" s="196">
        <v>0</v>
      </c>
      <c r="E191" s="196">
        <v>0</v>
      </c>
      <c r="F191" s="197">
        <v>0</v>
      </c>
      <c r="G191" s="197">
        <v>0</v>
      </c>
      <c r="H191" s="198">
        <v>0</v>
      </c>
    </row>
    <row r="192" spans="1:8" ht="18" hidden="1" customHeight="1" outlineLevel="1">
      <c r="A192" s="4" t="s">
        <v>216</v>
      </c>
      <c r="B192" s="195"/>
      <c r="C192" s="196">
        <v>0</v>
      </c>
      <c r="D192" s="196">
        <v>0</v>
      </c>
      <c r="E192" s="196">
        <v>0</v>
      </c>
      <c r="F192" s="197">
        <v>0</v>
      </c>
      <c r="G192" s="197">
        <v>0</v>
      </c>
      <c r="H192" s="198">
        <v>0</v>
      </c>
    </row>
    <row r="193" spans="1:8" ht="18" hidden="1" customHeight="1" outlineLevel="1">
      <c r="A193" s="4" t="s">
        <v>217</v>
      </c>
      <c r="B193" s="195"/>
      <c r="C193" s="196">
        <v>0</v>
      </c>
      <c r="D193" s="196">
        <v>0</v>
      </c>
      <c r="E193" s="196">
        <v>0</v>
      </c>
      <c r="F193" s="197">
        <v>0</v>
      </c>
      <c r="G193" s="197">
        <v>0</v>
      </c>
      <c r="H193" s="198">
        <v>0</v>
      </c>
    </row>
    <row r="194" spans="1:8" ht="18" hidden="1" customHeight="1" outlineLevel="1">
      <c r="A194" s="4" t="s">
        <v>218</v>
      </c>
      <c r="B194" s="195"/>
      <c r="C194" s="196">
        <v>0</v>
      </c>
      <c r="D194" s="196">
        <v>0</v>
      </c>
      <c r="E194" s="196">
        <v>0</v>
      </c>
      <c r="F194" s="197">
        <v>0</v>
      </c>
      <c r="G194" s="197">
        <v>0</v>
      </c>
      <c r="H194" s="198">
        <v>0</v>
      </c>
    </row>
    <row r="195" spans="1:8" ht="18" hidden="1" customHeight="1" outlineLevel="1">
      <c r="A195" s="4" t="s">
        <v>219</v>
      </c>
      <c r="B195" s="195"/>
      <c r="C195" s="196">
        <v>0</v>
      </c>
      <c r="D195" s="196">
        <v>0</v>
      </c>
      <c r="E195" s="196">
        <v>0</v>
      </c>
      <c r="F195" s="197">
        <v>0</v>
      </c>
      <c r="G195" s="197">
        <v>0</v>
      </c>
      <c r="H195" s="198">
        <v>0</v>
      </c>
    </row>
    <row r="196" spans="1:8" ht="18" hidden="1" customHeight="1" outlineLevel="1">
      <c r="A196" s="4" t="s">
        <v>220</v>
      </c>
      <c r="B196" s="195"/>
      <c r="C196" s="196">
        <v>0</v>
      </c>
      <c r="D196" s="196">
        <v>0</v>
      </c>
      <c r="E196" s="196">
        <v>0</v>
      </c>
      <c r="F196" s="197">
        <v>0</v>
      </c>
      <c r="G196" s="197">
        <v>0</v>
      </c>
      <c r="H196" s="198">
        <v>0</v>
      </c>
    </row>
    <row r="197" spans="1:8" ht="18" hidden="1" customHeight="1" outlineLevel="1">
      <c r="A197" s="4" t="s">
        <v>349</v>
      </c>
      <c r="B197" s="195"/>
      <c r="C197" s="196">
        <v>0</v>
      </c>
      <c r="D197" s="196">
        <v>0</v>
      </c>
      <c r="E197" s="196">
        <v>0</v>
      </c>
      <c r="F197" s="197">
        <v>0</v>
      </c>
      <c r="G197" s="197">
        <v>0</v>
      </c>
      <c r="H197" s="198">
        <v>0</v>
      </c>
    </row>
    <row r="198" spans="1:8" ht="18" hidden="1" customHeight="1" outlineLevel="1">
      <c r="A198" s="4" t="s">
        <v>222</v>
      </c>
      <c r="B198" s="195"/>
      <c r="C198" s="196">
        <v>0</v>
      </c>
      <c r="D198" s="196">
        <v>0</v>
      </c>
      <c r="E198" s="196">
        <v>0</v>
      </c>
      <c r="F198" s="197">
        <v>0</v>
      </c>
      <c r="G198" s="197">
        <v>0</v>
      </c>
      <c r="H198" s="198">
        <v>0</v>
      </c>
    </row>
    <row r="199" spans="1:8" ht="18" hidden="1" customHeight="1" outlineLevel="1">
      <c r="A199" s="4" t="s">
        <v>223</v>
      </c>
      <c r="B199" s="195"/>
      <c r="C199" s="196">
        <v>0</v>
      </c>
      <c r="D199" s="196">
        <v>0</v>
      </c>
      <c r="E199" s="196">
        <v>0</v>
      </c>
      <c r="F199" s="197">
        <v>0</v>
      </c>
      <c r="G199" s="197">
        <v>0</v>
      </c>
      <c r="H199" s="198">
        <v>0</v>
      </c>
    </row>
    <row r="200" spans="1:8" ht="18" hidden="1" customHeight="1" outlineLevel="1">
      <c r="A200" s="4" t="s">
        <v>224</v>
      </c>
      <c r="B200" s="195"/>
      <c r="C200" s="196">
        <v>0</v>
      </c>
      <c r="D200" s="196">
        <v>0</v>
      </c>
      <c r="E200" s="196">
        <v>0</v>
      </c>
      <c r="F200" s="197">
        <v>0</v>
      </c>
      <c r="G200" s="197">
        <v>0</v>
      </c>
      <c r="H200" s="198">
        <v>0</v>
      </c>
    </row>
    <row r="201" spans="1:8" ht="18" hidden="1" customHeight="1" outlineLevel="1">
      <c r="A201" s="4" t="s">
        <v>225</v>
      </c>
      <c r="B201" s="195"/>
      <c r="C201" s="196">
        <v>1</v>
      </c>
      <c r="D201" s="196">
        <v>1</v>
      </c>
      <c r="E201" s="196">
        <v>0</v>
      </c>
      <c r="F201" s="197">
        <v>2117</v>
      </c>
      <c r="G201" s="197">
        <v>7883</v>
      </c>
      <c r="H201" s="198">
        <v>0</v>
      </c>
    </row>
    <row r="202" spans="1:8" ht="18" customHeight="1" collapsed="1">
      <c r="A202" s="4"/>
      <c r="B202" s="195" t="s">
        <v>357</v>
      </c>
      <c r="C202" s="199">
        <f t="shared" ref="C202:H202" si="7">SUM(C179:C201)</f>
        <v>23</v>
      </c>
      <c r="D202" s="199">
        <f t="shared" si="7"/>
        <v>42</v>
      </c>
      <c r="E202" s="199">
        <f t="shared" si="7"/>
        <v>0</v>
      </c>
      <c r="F202" s="200">
        <f t="shared" si="7"/>
        <v>788369.94</v>
      </c>
      <c r="G202" s="200">
        <f t="shared" si="7"/>
        <v>58182.15</v>
      </c>
      <c r="H202" s="201">
        <f t="shared" si="7"/>
        <v>0</v>
      </c>
    </row>
    <row r="203" spans="1:8" ht="18" hidden="1" customHeight="1" outlineLevel="1">
      <c r="A203" s="4" t="s">
        <v>272</v>
      </c>
      <c r="B203" s="195"/>
      <c r="C203" s="196">
        <v>0</v>
      </c>
      <c r="D203" s="196">
        <v>0</v>
      </c>
      <c r="E203" s="196">
        <v>0</v>
      </c>
      <c r="F203" s="197">
        <v>0</v>
      </c>
      <c r="G203" s="197">
        <v>0</v>
      </c>
      <c r="H203" s="198">
        <v>0</v>
      </c>
    </row>
    <row r="204" spans="1:8" ht="18" hidden="1" customHeight="1" outlineLevel="1">
      <c r="A204" s="4" t="s">
        <v>203</v>
      </c>
      <c r="B204" s="195"/>
      <c r="C204" s="196">
        <v>2</v>
      </c>
      <c r="D204" s="196">
        <v>4</v>
      </c>
      <c r="E204" s="196">
        <v>0</v>
      </c>
      <c r="F204" s="197">
        <v>1730.46</v>
      </c>
      <c r="G204" s="197">
        <v>10033.200000000001</v>
      </c>
      <c r="H204" s="198">
        <v>0</v>
      </c>
    </row>
    <row r="205" spans="1:8" ht="18" hidden="1" customHeight="1" outlineLevel="1">
      <c r="A205" s="4" t="s">
        <v>204</v>
      </c>
      <c r="B205" s="195"/>
      <c r="C205" s="196">
        <v>0</v>
      </c>
      <c r="D205" s="196">
        <v>0</v>
      </c>
      <c r="E205" s="196">
        <v>0</v>
      </c>
      <c r="F205" s="197">
        <v>0</v>
      </c>
      <c r="G205" s="197">
        <v>0</v>
      </c>
      <c r="H205" s="198">
        <v>0</v>
      </c>
    </row>
    <row r="206" spans="1:8" ht="18" hidden="1" customHeight="1" outlineLevel="1">
      <c r="A206" s="4" t="s">
        <v>205</v>
      </c>
      <c r="B206" s="195"/>
      <c r="C206" s="196">
        <v>0</v>
      </c>
      <c r="D206" s="196">
        <v>0</v>
      </c>
      <c r="E206" s="196">
        <v>0</v>
      </c>
      <c r="F206" s="197">
        <v>0</v>
      </c>
      <c r="G206" s="197">
        <v>0</v>
      </c>
      <c r="H206" s="198">
        <v>0</v>
      </c>
    </row>
    <row r="207" spans="1:8" ht="18" hidden="1" customHeight="1" outlineLevel="1">
      <c r="A207" s="4" t="s">
        <v>206</v>
      </c>
      <c r="B207" s="195"/>
      <c r="C207" s="196">
        <v>0</v>
      </c>
      <c r="D207" s="196">
        <v>0</v>
      </c>
      <c r="E207" s="196">
        <v>0</v>
      </c>
      <c r="F207" s="197">
        <v>0</v>
      </c>
      <c r="G207" s="197">
        <v>0</v>
      </c>
      <c r="H207" s="198">
        <v>0</v>
      </c>
    </row>
    <row r="208" spans="1:8" ht="18" hidden="1" customHeight="1" outlineLevel="1">
      <c r="A208" s="4" t="s">
        <v>207</v>
      </c>
      <c r="B208" s="195"/>
      <c r="C208" s="196">
        <v>0</v>
      </c>
      <c r="D208" s="196">
        <v>0</v>
      </c>
      <c r="E208" s="196">
        <v>0</v>
      </c>
      <c r="F208" s="197">
        <v>0</v>
      </c>
      <c r="G208" s="197">
        <v>0</v>
      </c>
      <c r="H208" s="198">
        <v>0</v>
      </c>
    </row>
    <row r="209" spans="1:8" ht="18" hidden="1" customHeight="1" outlineLevel="1">
      <c r="A209" s="4" t="s">
        <v>208</v>
      </c>
      <c r="B209" s="195"/>
      <c r="C209" s="196">
        <v>8</v>
      </c>
      <c r="D209" s="196">
        <v>2</v>
      </c>
      <c r="E209" s="196">
        <v>0</v>
      </c>
      <c r="F209" s="197">
        <v>70000</v>
      </c>
      <c r="G209" s="197">
        <v>-9389</v>
      </c>
      <c r="H209" s="198">
        <v>0</v>
      </c>
    </row>
    <row r="210" spans="1:8" ht="18" hidden="1" customHeight="1" outlineLevel="1">
      <c r="A210" s="4" t="s">
        <v>209</v>
      </c>
      <c r="B210" s="195"/>
      <c r="C210" s="196">
        <v>3</v>
      </c>
      <c r="D210" s="196">
        <v>0</v>
      </c>
      <c r="E210" s="196">
        <v>0</v>
      </c>
      <c r="F210" s="197">
        <v>0</v>
      </c>
      <c r="G210" s="197">
        <v>0</v>
      </c>
      <c r="H210" s="198">
        <v>0</v>
      </c>
    </row>
    <row r="211" spans="1:8" ht="18" hidden="1" customHeight="1" outlineLevel="1">
      <c r="A211" s="4" t="s">
        <v>211</v>
      </c>
      <c r="B211" s="195"/>
      <c r="C211" s="196">
        <v>7</v>
      </c>
      <c r="D211" s="196">
        <v>11</v>
      </c>
      <c r="E211" s="196">
        <v>0</v>
      </c>
      <c r="F211" s="197">
        <v>326950</v>
      </c>
      <c r="G211" s="197">
        <v>47633</v>
      </c>
      <c r="H211" s="198">
        <v>0</v>
      </c>
    </row>
    <row r="212" spans="1:8" ht="18" hidden="1" customHeight="1" outlineLevel="1">
      <c r="A212" s="4" t="s">
        <v>212</v>
      </c>
      <c r="B212" s="195"/>
      <c r="C212" s="196">
        <v>0</v>
      </c>
      <c r="D212" s="196">
        <v>0</v>
      </c>
      <c r="E212" s="196">
        <v>0</v>
      </c>
      <c r="F212" s="197">
        <v>0</v>
      </c>
      <c r="G212" s="197">
        <v>0</v>
      </c>
      <c r="H212" s="198">
        <v>0</v>
      </c>
    </row>
    <row r="213" spans="1:8" ht="18" hidden="1" customHeight="1" outlineLevel="1">
      <c r="A213" s="4" t="s">
        <v>213</v>
      </c>
      <c r="B213" s="195"/>
      <c r="C213" s="196">
        <v>0</v>
      </c>
      <c r="D213" s="196">
        <v>0</v>
      </c>
      <c r="E213" s="196">
        <v>0</v>
      </c>
      <c r="F213" s="197">
        <v>0</v>
      </c>
      <c r="G213" s="197">
        <v>0</v>
      </c>
      <c r="H213" s="198">
        <v>0</v>
      </c>
    </row>
    <row r="214" spans="1:8" ht="18" hidden="1" customHeight="1" outlineLevel="1">
      <c r="A214" s="4" t="s">
        <v>214</v>
      </c>
      <c r="B214" s="195"/>
      <c r="C214" s="196">
        <v>1</v>
      </c>
      <c r="D214" s="196">
        <v>0</v>
      </c>
      <c r="E214" s="196">
        <v>0</v>
      </c>
      <c r="F214" s="197">
        <v>0</v>
      </c>
      <c r="G214" s="197">
        <v>8665</v>
      </c>
      <c r="H214" s="198">
        <v>0</v>
      </c>
    </row>
    <row r="215" spans="1:8" ht="18" hidden="1" customHeight="1" outlineLevel="1">
      <c r="A215" s="4" t="s">
        <v>215</v>
      </c>
      <c r="B215" s="195"/>
      <c r="C215" s="196">
        <v>0</v>
      </c>
      <c r="D215" s="196">
        <v>0</v>
      </c>
      <c r="E215" s="196">
        <v>0</v>
      </c>
      <c r="F215" s="197">
        <v>0</v>
      </c>
      <c r="G215" s="197">
        <v>0</v>
      </c>
      <c r="H215" s="198">
        <v>0</v>
      </c>
    </row>
    <row r="216" spans="1:8" ht="18" hidden="1" customHeight="1" outlineLevel="1">
      <c r="A216" s="4" t="s">
        <v>216</v>
      </c>
      <c r="B216" s="195"/>
      <c r="C216" s="196">
        <v>0</v>
      </c>
      <c r="D216" s="196">
        <v>0</v>
      </c>
      <c r="E216" s="196">
        <v>0</v>
      </c>
      <c r="F216" s="197">
        <v>0</v>
      </c>
      <c r="G216" s="197">
        <v>0</v>
      </c>
      <c r="H216" s="198">
        <v>0</v>
      </c>
    </row>
    <row r="217" spans="1:8" ht="18" hidden="1" customHeight="1" outlineLevel="1">
      <c r="A217" s="4" t="s">
        <v>217</v>
      </c>
      <c r="B217" s="195"/>
      <c r="C217" s="196">
        <v>0</v>
      </c>
      <c r="D217" s="196">
        <v>0</v>
      </c>
      <c r="E217" s="196">
        <v>0</v>
      </c>
      <c r="F217" s="197">
        <v>0</v>
      </c>
      <c r="G217" s="197">
        <v>0</v>
      </c>
      <c r="H217" s="198">
        <v>0</v>
      </c>
    </row>
    <row r="218" spans="1:8" ht="18" hidden="1" customHeight="1" outlineLevel="1">
      <c r="A218" s="4" t="s">
        <v>218</v>
      </c>
      <c r="B218" s="195"/>
      <c r="C218" s="196">
        <v>0</v>
      </c>
      <c r="D218" s="196">
        <v>0</v>
      </c>
      <c r="E218" s="196">
        <v>0</v>
      </c>
      <c r="F218" s="197">
        <v>0</v>
      </c>
      <c r="G218" s="197">
        <v>0</v>
      </c>
      <c r="H218" s="198">
        <v>0</v>
      </c>
    </row>
    <row r="219" spans="1:8" ht="18" hidden="1" customHeight="1" outlineLevel="1">
      <c r="A219" s="4" t="s">
        <v>219</v>
      </c>
      <c r="B219" s="195"/>
      <c r="C219" s="196">
        <v>0</v>
      </c>
      <c r="D219" s="196">
        <v>0</v>
      </c>
      <c r="E219" s="196">
        <v>0</v>
      </c>
      <c r="F219" s="197">
        <v>0</v>
      </c>
      <c r="G219" s="197">
        <v>0</v>
      </c>
      <c r="H219" s="198">
        <v>0</v>
      </c>
    </row>
    <row r="220" spans="1:8" ht="18" hidden="1" customHeight="1" outlineLevel="1">
      <c r="A220" s="4" t="s">
        <v>220</v>
      </c>
      <c r="B220" s="195"/>
      <c r="C220" s="196">
        <v>0</v>
      </c>
      <c r="D220" s="196">
        <v>0</v>
      </c>
      <c r="E220" s="196">
        <v>0</v>
      </c>
      <c r="F220" s="197">
        <v>0</v>
      </c>
      <c r="G220" s="197">
        <v>0</v>
      </c>
      <c r="H220" s="198">
        <v>0</v>
      </c>
    </row>
    <row r="221" spans="1:8" ht="18" hidden="1" customHeight="1" outlineLevel="1">
      <c r="A221" s="4" t="s">
        <v>349</v>
      </c>
      <c r="B221" s="195"/>
      <c r="C221" s="196">
        <v>0</v>
      </c>
      <c r="D221" s="196">
        <v>0</v>
      </c>
      <c r="E221" s="196">
        <v>0</v>
      </c>
      <c r="F221" s="197">
        <v>0</v>
      </c>
      <c r="G221" s="197">
        <v>0</v>
      </c>
      <c r="H221" s="198">
        <v>0</v>
      </c>
    </row>
    <row r="222" spans="1:8" ht="18" hidden="1" customHeight="1" outlineLevel="1">
      <c r="A222" s="4" t="s">
        <v>222</v>
      </c>
      <c r="B222" s="195"/>
      <c r="C222" s="196">
        <v>0</v>
      </c>
      <c r="D222" s="196">
        <v>0</v>
      </c>
      <c r="E222" s="196">
        <v>0</v>
      </c>
      <c r="F222" s="197">
        <v>0</v>
      </c>
      <c r="G222" s="197">
        <v>0</v>
      </c>
      <c r="H222" s="198">
        <v>0</v>
      </c>
    </row>
    <row r="223" spans="1:8" ht="18" hidden="1" customHeight="1" outlineLevel="1">
      <c r="A223" s="4" t="s">
        <v>223</v>
      </c>
      <c r="B223" s="195"/>
      <c r="C223" s="196">
        <v>0</v>
      </c>
      <c r="D223" s="196">
        <v>0</v>
      </c>
      <c r="E223" s="196">
        <v>0</v>
      </c>
      <c r="F223" s="197">
        <v>0</v>
      </c>
      <c r="G223" s="197">
        <v>0</v>
      </c>
      <c r="H223" s="198">
        <v>0</v>
      </c>
    </row>
    <row r="224" spans="1:8" ht="18" hidden="1" customHeight="1" outlineLevel="1">
      <c r="A224" s="4" t="s">
        <v>224</v>
      </c>
      <c r="B224" s="195"/>
      <c r="C224" s="196">
        <v>0</v>
      </c>
      <c r="D224" s="196">
        <v>0</v>
      </c>
      <c r="E224" s="196">
        <v>0</v>
      </c>
      <c r="F224" s="197">
        <v>0</v>
      </c>
      <c r="G224" s="197">
        <v>0</v>
      </c>
      <c r="H224" s="198">
        <v>0</v>
      </c>
    </row>
    <row r="225" spans="1:8" ht="18" hidden="1" customHeight="1" outlineLevel="1">
      <c r="A225" s="4" t="s">
        <v>225</v>
      </c>
      <c r="B225" s="195"/>
      <c r="C225" s="196">
        <v>1</v>
      </c>
      <c r="D225" s="196">
        <v>1</v>
      </c>
      <c r="E225" s="196">
        <v>0</v>
      </c>
      <c r="F225" s="197">
        <v>1402</v>
      </c>
      <c r="G225" s="197">
        <v>0</v>
      </c>
      <c r="H225" s="198">
        <v>0</v>
      </c>
    </row>
    <row r="226" spans="1:8" ht="18" customHeight="1" collapsed="1">
      <c r="A226" s="4"/>
      <c r="B226" s="195" t="s">
        <v>358</v>
      </c>
      <c r="C226" s="199">
        <f t="shared" ref="C226:H226" si="8">SUM(C203:C225)</f>
        <v>22</v>
      </c>
      <c r="D226" s="199">
        <f t="shared" si="8"/>
        <v>18</v>
      </c>
      <c r="E226" s="199">
        <f t="shared" si="8"/>
        <v>0</v>
      </c>
      <c r="F226" s="200">
        <f t="shared" si="8"/>
        <v>400082.46</v>
      </c>
      <c r="G226" s="200">
        <f t="shared" si="8"/>
        <v>56942.2</v>
      </c>
      <c r="H226" s="201">
        <f t="shared" si="8"/>
        <v>0</v>
      </c>
    </row>
    <row r="227" spans="1:8" ht="18" hidden="1" customHeight="1" outlineLevel="1">
      <c r="A227" s="4" t="s">
        <v>272</v>
      </c>
      <c r="B227" s="195"/>
      <c r="C227" s="199">
        <v>0</v>
      </c>
      <c r="D227" s="199">
        <v>0</v>
      </c>
      <c r="E227" s="199">
        <v>0</v>
      </c>
      <c r="F227" s="200">
        <v>0</v>
      </c>
      <c r="G227" s="200">
        <v>0</v>
      </c>
      <c r="H227" s="201">
        <v>0</v>
      </c>
    </row>
    <row r="228" spans="1:8" ht="18" hidden="1" customHeight="1" outlineLevel="1">
      <c r="A228" s="4" t="s">
        <v>203</v>
      </c>
      <c r="B228" s="195"/>
      <c r="C228" s="199">
        <v>0</v>
      </c>
      <c r="D228" s="199">
        <v>0</v>
      </c>
      <c r="E228" s="199">
        <v>0</v>
      </c>
      <c r="F228" s="200">
        <v>0</v>
      </c>
      <c r="G228" s="200">
        <v>0</v>
      </c>
      <c r="H228" s="201">
        <v>0</v>
      </c>
    </row>
    <row r="229" spans="1:8" ht="18" hidden="1" customHeight="1" outlineLevel="1">
      <c r="A229" s="4" t="s">
        <v>204</v>
      </c>
      <c r="B229" s="195"/>
      <c r="C229" s="199">
        <v>2</v>
      </c>
      <c r="D229" s="199">
        <v>0</v>
      </c>
      <c r="E229" s="199">
        <v>0</v>
      </c>
      <c r="F229" s="200">
        <v>0</v>
      </c>
      <c r="G229" s="200">
        <v>0</v>
      </c>
      <c r="H229" s="201">
        <v>0</v>
      </c>
    </row>
    <row r="230" spans="1:8" ht="18" hidden="1" customHeight="1" outlineLevel="1">
      <c r="A230" s="4" t="s">
        <v>205</v>
      </c>
      <c r="B230" s="195"/>
      <c r="C230" s="199">
        <v>0</v>
      </c>
      <c r="D230" s="199">
        <v>0</v>
      </c>
      <c r="E230" s="199">
        <v>0</v>
      </c>
      <c r="F230" s="200">
        <v>0</v>
      </c>
      <c r="G230" s="200">
        <v>0</v>
      </c>
      <c r="H230" s="201">
        <v>0</v>
      </c>
    </row>
    <row r="231" spans="1:8" ht="18" hidden="1" customHeight="1" outlineLevel="1">
      <c r="A231" s="4" t="s">
        <v>206</v>
      </c>
      <c r="B231" s="195"/>
      <c r="C231" s="199">
        <v>0</v>
      </c>
      <c r="D231" s="199">
        <v>0</v>
      </c>
      <c r="E231" s="199">
        <v>0</v>
      </c>
      <c r="F231" s="200">
        <v>0</v>
      </c>
      <c r="G231" s="200">
        <v>0</v>
      </c>
      <c r="H231" s="201">
        <v>0</v>
      </c>
    </row>
    <row r="232" spans="1:8" ht="18" hidden="1" customHeight="1" outlineLevel="1">
      <c r="A232" s="4" t="s">
        <v>207</v>
      </c>
      <c r="B232" s="195"/>
      <c r="C232" s="199">
        <v>0</v>
      </c>
      <c r="D232" s="199">
        <v>0</v>
      </c>
      <c r="E232" s="199">
        <v>0</v>
      </c>
      <c r="F232" s="200">
        <v>0</v>
      </c>
      <c r="G232" s="200">
        <v>0</v>
      </c>
      <c r="H232" s="201">
        <v>0</v>
      </c>
    </row>
    <row r="233" spans="1:8" ht="18" hidden="1" customHeight="1" outlineLevel="1">
      <c r="A233" s="4" t="s">
        <v>208</v>
      </c>
      <c r="B233" s="195"/>
      <c r="C233" s="199">
        <v>0</v>
      </c>
      <c r="D233" s="199">
        <v>2</v>
      </c>
      <c r="E233" s="199">
        <v>0</v>
      </c>
      <c r="F233" s="200">
        <v>54000</v>
      </c>
      <c r="G233" s="200">
        <v>-17089.79</v>
      </c>
      <c r="H233" s="201">
        <v>0</v>
      </c>
    </row>
    <row r="234" spans="1:8" ht="18" hidden="1" customHeight="1" outlineLevel="1">
      <c r="A234" s="4" t="s">
        <v>209</v>
      </c>
      <c r="B234" s="195"/>
      <c r="C234" s="199">
        <v>0</v>
      </c>
      <c r="D234" s="199">
        <v>0</v>
      </c>
      <c r="E234" s="199">
        <v>0</v>
      </c>
      <c r="F234" s="200">
        <v>0</v>
      </c>
      <c r="G234" s="200">
        <v>0</v>
      </c>
      <c r="H234" s="201">
        <v>0</v>
      </c>
    </row>
    <row r="235" spans="1:8" ht="18" hidden="1" customHeight="1" outlineLevel="1">
      <c r="A235" s="4" t="s">
        <v>211</v>
      </c>
      <c r="B235" s="195"/>
      <c r="C235" s="199">
        <v>0</v>
      </c>
      <c r="D235" s="199">
        <v>0</v>
      </c>
      <c r="E235" s="199">
        <v>0</v>
      </c>
      <c r="F235" s="200">
        <v>0</v>
      </c>
      <c r="G235" s="200">
        <v>0</v>
      </c>
      <c r="H235" s="201">
        <v>0</v>
      </c>
    </row>
    <row r="236" spans="1:8" ht="18" hidden="1" customHeight="1" outlineLevel="1">
      <c r="A236" s="4" t="s">
        <v>212</v>
      </c>
      <c r="B236" s="195"/>
      <c r="C236" s="199">
        <v>0</v>
      </c>
      <c r="D236" s="199">
        <v>0</v>
      </c>
      <c r="E236" s="199">
        <v>0</v>
      </c>
      <c r="F236" s="200">
        <v>0</v>
      </c>
      <c r="G236" s="200">
        <v>0</v>
      </c>
      <c r="H236" s="201">
        <v>0</v>
      </c>
    </row>
    <row r="237" spans="1:8" ht="18" hidden="1" customHeight="1" outlineLevel="1">
      <c r="A237" s="4" t="s">
        <v>213</v>
      </c>
      <c r="B237" s="195"/>
      <c r="C237" s="199">
        <v>0</v>
      </c>
      <c r="D237" s="199">
        <v>0</v>
      </c>
      <c r="E237" s="199">
        <v>0</v>
      </c>
      <c r="F237" s="200">
        <v>0</v>
      </c>
      <c r="G237" s="200">
        <v>0</v>
      </c>
      <c r="H237" s="201">
        <v>0</v>
      </c>
    </row>
    <row r="238" spans="1:8" ht="18" hidden="1" customHeight="1" outlineLevel="1">
      <c r="A238" s="4" t="s">
        <v>214</v>
      </c>
      <c r="B238" s="195"/>
      <c r="C238" s="199">
        <v>0</v>
      </c>
      <c r="D238" s="199">
        <v>0</v>
      </c>
      <c r="E238" s="199">
        <v>0</v>
      </c>
      <c r="F238" s="200">
        <v>0</v>
      </c>
      <c r="G238" s="200">
        <v>0</v>
      </c>
      <c r="H238" s="201">
        <v>0</v>
      </c>
    </row>
    <row r="239" spans="1:8" ht="18" hidden="1" customHeight="1" outlineLevel="1">
      <c r="A239" s="4" t="s">
        <v>215</v>
      </c>
      <c r="B239" s="195"/>
      <c r="C239" s="199">
        <v>0</v>
      </c>
      <c r="D239" s="199">
        <v>0</v>
      </c>
      <c r="E239" s="199">
        <v>0</v>
      </c>
      <c r="F239" s="200">
        <v>0</v>
      </c>
      <c r="G239" s="200">
        <v>0</v>
      </c>
      <c r="H239" s="201">
        <v>0</v>
      </c>
    </row>
    <row r="240" spans="1:8" ht="18" hidden="1" customHeight="1" outlineLevel="1">
      <c r="A240" s="4" t="s">
        <v>216</v>
      </c>
      <c r="B240" s="195"/>
      <c r="C240" s="199">
        <v>0</v>
      </c>
      <c r="D240" s="199">
        <v>0</v>
      </c>
      <c r="E240" s="199">
        <v>0</v>
      </c>
      <c r="F240" s="200">
        <v>0</v>
      </c>
      <c r="G240" s="200">
        <v>0</v>
      </c>
      <c r="H240" s="201">
        <v>0</v>
      </c>
    </row>
    <row r="241" spans="1:8" ht="18" hidden="1" customHeight="1" outlineLevel="1">
      <c r="A241" s="4" t="s">
        <v>217</v>
      </c>
      <c r="B241" s="195"/>
      <c r="C241" s="199">
        <v>0</v>
      </c>
      <c r="D241" s="199">
        <v>0</v>
      </c>
      <c r="E241" s="199">
        <v>0</v>
      </c>
      <c r="F241" s="200">
        <v>0</v>
      </c>
      <c r="G241" s="200">
        <v>0</v>
      </c>
      <c r="H241" s="201">
        <v>0</v>
      </c>
    </row>
    <row r="242" spans="1:8" ht="18" hidden="1" customHeight="1" outlineLevel="1">
      <c r="A242" s="4" t="s">
        <v>218</v>
      </c>
      <c r="B242" s="195"/>
      <c r="C242" s="199">
        <v>0</v>
      </c>
      <c r="D242" s="199">
        <v>0</v>
      </c>
      <c r="E242" s="199">
        <v>0</v>
      </c>
      <c r="F242" s="200">
        <v>0</v>
      </c>
      <c r="G242" s="200">
        <v>0</v>
      </c>
      <c r="H242" s="201">
        <v>0</v>
      </c>
    </row>
    <row r="243" spans="1:8" ht="18" hidden="1" customHeight="1" outlineLevel="1">
      <c r="A243" s="4" t="s">
        <v>219</v>
      </c>
      <c r="B243" s="195"/>
      <c r="C243" s="199">
        <v>0</v>
      </c>
      <c r="D243" s="199">
        <v>0</v>
      </c>
      <c r="E243" s="199">
        <v>0</v>
      </c>
      <c r="F243" s="200">
        <v>0</v>
      </c>
      <c r="G243" s="200">
        <v>0</v>
      </c>
      <c r="H243" s="201">
        <v>0</v>
      </c>
    </row>
    <row r="244" spans="1:8" ht="18" hidden="1" customHeight="1" outlineLevel="1">
      <c r="A244" s="4" t="s">
        <v>220</v>
      </c>
      <c r="B244" s="195"/>
      <c r="C244" s="199">
        <v>0</v>
      </c>
      <c r="D244" s="199">
        <v>0</v>
      </c>
      <c r="E244" s="199">
        <v>0</v>
      </c>
      <c r="F244" s="200">
        <v>0</v>
      </c>
      <c r="G244" s="200">
        <v>0</v>
      </c>
      <c r="H244" s="201">
        <v>0</v>
      </c>
    </row>
    <row r="245" spans="1:8" ht="18" hidden="1" customHeight="1" outlineLevel="1">
      <c r="A245" s="4" t="s">
        <v>349</v>
      </c>
      <c r="B245" s="195"/>
      <c r="C245" s="199">
        <v>0</v>
      </c>
      <c r="D245" s="199">
        <v>0</v>
      </c>
      <c r="E245" s="199">
        <v>0</v>
      </c>
      <c r="F245" s="200">
        <v>0</v>
      </c>
      <c r="G245" s="200">
        <v>0</v>
      </c>
      <c r="H245" s="201">
        <v>0</v>
      </c>
    </row>
    <row r="246" spans="1:8" ht="18" hidden="1" customHeight="1" outlineLevel="1">
      <c r="A246" s="4" t="s">
        <v>222</v>
      </c>
      <c r="B246" s="195"/>
      <c r="C246" s="199">
        <v>0</v>
      </c>
      <c r="D246" s="199">
        <v>0</v>
      </c>
      <c r="E246" s="199">
        <v>0</v>
      </c>
      <c r="F246" s="200">
        <v>0</v>
      </c>
      <c r="G246" s="200">
        <v>0</v>
      </c>
      <c r="H246" s="201">
        <v>0</v>
      </c>
    </row>
    <row r="247" spans="1:8" ht="18" hidden="1" customHeight="1" outlineLevel="1">
      <c r="A247" s="4" t="s">
        <v>223</v>
      </c>
      <c r="B247" s="195"/>
      <c r="C247" s="199">
        <v>0</v>
      </c>
      <c r="D247" s="199">
        <v>0</v>
      </c>
      <c r="E247" s="199">
        <v>0</v>
      </c>
      <c r="F247" s="200">
        <v>0</v>
      </c>
      <c r="G247" s="200">
        <v>0</v>
      </c>
      <c r="H247" s="201">
        <v>0</v>
      </c>
    </row>
    <row r="248" spans="1:8" ht="18" hidden="1" customHeight="1" outlineLevel="1">
      <c r="A248" s="4" t="s">
        <v>224</v>
      </c>
      <c r="B248" s="195"/>
      <c r="C248" s="199">
        <v>0</v>
      </c>
      <c r="D248" s="199">
        <v>0</v>
      </c>
      <c r="E248" s="199">
        <v>0</v>
      </c>
      <c r="F248" s="200">
        <v>0</v>
      </c>
      <c r="G248" s="200">
        <v>0</v>
      </c>
      <c r="H248" s="201">
        <v>0</v>
      </c>
    </row>
    <row r="249" spans="1:8" ht="18" hidden="1" customHeight="1" outlineLevel="1">
      <c r="A249" s="4" t="s">
        <v>225</v>
      </c>
      <c r="B249" s="195"/>
      <c r="C249" s="199">
        <v>0</v>
      </c>
      <c r="D249" s="199">
        <v>0</v>
      </c>
      <c r="E249" s="199">
        <v>0</v>
      </c>
      <c r="F249" s="200">
        <v>0</v>
      </c>
      <c r="G249" s="200">
        <v>0</v>
      </c>
      <c r="H249" s="201">
        <v>0</v>
      </c>
    </row>
    <row r="250" spans="1:8" ht="18" customHeight="1" collapsed="1">
      <c r="A250" s="4"/>
      <c r="B250" s="195" t="s">
        <v>359</v>
      </c>
      <c r="C250" s="199">
        <f t="shared" ref="C250:H250" si="9">SUM(C227:C249)</f>
        <v>2</v>
      </c>
      <c r="D250" s="199">
        <f t="shared" si="9"/>
        <v>2</v>
      </c>
      <c r="E250" s="199">
        <f t="shared" si="9"/>
        <v>0</v>
      </c>
      <c r="F250" s="200">
        <f t="shared" si="9"/>
        <v>54000</v>
      </c>
      <c r="G250" s="200">
        <f t="shared" si="9"/>
        <v>-17089.79</v>
      </c>
      <c r="H250" s="201">
        <f t="shared" si="9"/>
        <v>0</v>
      </c>
    </row>
    <row r="251" spans="1:8" ht="18" hidden="1" customHeight="1" outlineLevel="1">
      <c r="A251" s="4" t="s">
        <v>272</v>
      </c>
      <c r="B251" s="195"/>
      <c r="C251" s="196">
        <v>0</v>
      </c>
      <c r="D251" s="196">
        <v>0</v>
      </c>
      <c r="E251" s="196">
        <v>0</v>
      </c>
      <c r="F251" s="197">
        <v>0</v>
      </c>
      <c r="G251" s="197">
        <v>0</v>
      </c>
      <c r="H251" s="198">
        <v>0</v>
      </c>
    </row>
    <row r="252" spans="1:8" ht="18" hidden="1" customHeight="1" outlineLevel="1">
      <c r="A252" s="4" t="s">
        <v>203</v>
      </c>
      <c r="B252" s="195"/>
      <c r="C252" s="196">
        <v>3</v>
      </c>
      <c r="D252" s="196">
        <v>1</v>
      </c>
      <c r="E252" s="196">
        <v>0</v>
      </c>
      <c r="F252" s="197">
        <v>0</v>
      </c>
      <c r="G252" s="197">
        <v>9300</v>
      </c>
      <c r="H252" s="198">
        <v>0</v>
      </c>
    </row>
    <row r="253" spans="1:8" ht="18" hidden="1" customHeight="1" outlineLevel="1">
      <c r="A253" s="4" t="s">
        <v>204</v>
      </c>
      <c r="B253" s="195"/>
      <c r="C253" s="196">
        <v>1</v>
      </c>
      <c r="D253" s="196">
        <v>0</v>
      </c>
      <c r="E253" s="196">
        <v>0</v>
      </c>
      <c r="F253" s="197">
        <v>0</v>
      </c>
      <c r="G253" s="197">
        <v>0</v>
      </c>
      <c r="H253" s="198">
        <v>0</v>
      </c>
    </row>
    <row r="254" spans="1:8" ht="18" hidden="1" customHeight="1" outlineLevel="1">
      <c r="A254" s="4" t="s">
        <v>205</v>
      </c>
      <c r="B254" s="195"/>
      <c r="C254" s="196">
        <v>0</v>
      </c>
      <c r="D254" s="196">
        <v>0</v>
      </c>
      <c r="E254" s="196">
        <v>0</v>
      </c>
      <c r="F254" s="197">
        <v>0</v>
      </c>
      <c r="G254" s="197">
        <v>0</v>
      </c>
      <c r="H254" s="198">
        <v>0</v>
      </c>
    </row>
    <row r="255" spans="1:8" ht="18" hidden="1" customHeight="1" outlineLevel="1">
      <c r="A255" s="4" t="s">
        <v>206</v>
      </c>
      <c r="B255" s="195"/>
      <c r="C255" s="196">
        <v>0</v>
      </c>
      <c r="D255" s="196">
        <v>0</v>
      </c>
      <c r="E255" s="196">
        <v>0</v>
      </c>
      <c r="F255" s="197">
        <v>0</v>
      </c>
      <c r="G255" s="197">
        <v>0</v>
      </c>
      <c r="H255" s="198">
        <v>0</v>
      </c>
    </row>
    <row r="256" spans="1:8" ht="18" hidden="1" customHeight="1" outlineLevel="1">
      <c r="A256" s="4" t="s">
        <v>207</v>
      </c>
      <c r="B256" s="195"/>
      <c r="C256" s="196">
        <v>0</v>
      </c>
      <c r="D256" s="196">
        <v>0</v>
      </c>
      <c r="E256" s="196">
        <v>0</v>
      </c>
      <c r="F256" s="197">
        <v>0</v>
      </c>
      <c r="G256" s="197">
        <v>0</v>
      </c>
      <c r="H256" s="198">
        <v>0</v>
      </c>
    </row>
    <row r="257" spans="1:8" ht="18" hidden="1" customHeight="1" outlineLevel="1">
      <c r="A257" s="4" t="s">
        <v>208</v>
      </c>
      <c r="B257" s="195"/>
      <c r="C257" s="196">
        <v>1</v>
      </c>
      <c r="D257" s="196">
        <v>1</v>
      </c>
      <c r="E257" s="196">
        <v>0</v>
      </c>
      <c r="F257" s="197">
        <v>0</v>
      </c>
      <c r="G257" s="197">
        <v>0</v>
      </c>
      <c r="H257" s="198">
        <v>0</v>
      </c>
    </row>
    <row r="258" spans="1:8" ht="18" hidden="1" customHeight="1" outlineLevel="1">
      <c r="A258" s="4" t="s">
        <v>209</v>
      </c>
      <c r="B258" s="195"/>
      <c r="C258" s="196">
        <v>0</v>
      </c>
      <c r="D258" s="196">
        <v>0</v>
      </c>
      <c r="E258" s="196">
        <v>0</v>
      </c>
      <c r="F258" s="197">
        <v>0</v>
      </c>
      <c r="G258" s="197">
        <v>0</v>
      </c>
      <c r="H258" s="198">
        <v>0</v>
      </c>
    </row>
    <row r="259" spans="1:8" ht="18" hidden="1" customHeight="1" outlineLevel="1">
      <c r="A259" s="4" t="s">
        <v>211</v>
      </c>
      <c r="B259" s="195"/>
      <c r="C259" s="196">
        <v>8</v>
      </c>
      <c r="D259" s="196">
        <v>6</v>
      </c>
      <c r="E259" s="196">
        <v>0</v>
      </c>
      <c r="F259" s="197">
        <v>2500</v>
      </c>
      <c r="G259" s="197">
        <v>10075.18</v>
      </c>
      <c r="H259" s="198">
        <v>0</v>
      </c>
    </row>
    <row r="260" spans="1:8" ht="18" hidden="1" customHeight="1" outlineLevel="1">
      <c r="A260" s="4" t="s">
        <v>212</v>
      </c>
      <c r="B260" s="195"/>
      <c r="C260" s="196">
        <v>0</v>
      </c>
      <c r="D260" s="196">
        <v>0</v>
      </c>
      <c r="E260" s="196">
        <v>0</v>
      </c>
      <c r="F260" s="197">
        <v>0</v>
      </c>
      <c r="G260" s="197">
        <v>0</v>
      </c>
      <c r="H260" s="198">
        <v>0</v>
      </c>
    </row>
    <row r="261" spans="1:8" ht="18" hidden="1" customHeight="1" outlineLevel="1">
      <c r="A261" s="4" t="s">
        <v>213</v>
      </c>
      <c r="B261" s="195"/>
      <c r="C261" s="196">
        <v>0</v>
      </c>
      <c r="D261" s="196">
        <v>0</v>
      </c>
      <c r="E261" s="196">
        <v>0</v>
      </c>
      <c r="F261" s="197">
        <v>0</v>
      </c>
      <c r="G261" s="197">
        <v>0</v>
      </c>
      <c r="H261" s="198">
        <v>0</v>
      </c>
    </row>
    <row r="262" spans="1:8" ht="18" hidden="1" customHeight="1" outlineLevel="1">
      <c r="A262" s="4" t="s">
        <v>214</v>
      </c>
      <c r="B262" s="195"/>
      <c r="C262" s="196">
        <v>0</v>
      </c>
      <c r="D262" s="196">
        <v>0</v>
      </c>
      <c r="E262" s="196">
        <v>0</v>
      </c>
      <c r="F262" s="197">
        <v>0</v>
      </c>
      <c r="G262" s="197">
        <v>0</v>
      </c>
      <c r="H262" s="198">
        <v>0</v>
      </c>
    </row>
    <row r="263" spans="1:8" ht="18" hidden="1" customHeight="1" outlineLevel="1">
      <c r="A263" s="4" t="s">
        <v>215</v>
      </c>
      <c r="B263" s="195"/>
      <c r="C263" s="196">
        <v>0</v>
      </c>
      <c r="D263" s="196">
        <v>0</v>
      </c>
      <c r="E263" s="196">
        <v>0</v>
      </c>
      <c r="F263" s="197">
        <v>0</v>
      </c>
      <c r="G263" s="197">
        <v>0</v>
      </c>
      <c r="H263" s="198">
        <v>0</v>
      </c>
    </row>
    <row r="264" spans="1:8" ht="18" hidden="1" customHeight="1" outlineLevel="1">
      <c r="A264" s="4" t="s">
        <v>216</v>
      </c>
      <c r="B264" s="195"/>
      <c r="C264" s="196">
        <v>0</v>
      </c>
      <c r="D264" s="196">
        <v>0</v>
      </c>
      <c r="E264" s="196">
        <v>0</v>
      </c>
      <c r="F264" s="197">
        <v>0</v>
      </c>
      <c r="G264" s="197">
        <v>0</v>
      </c>
      <c r="H264" s="198">
        <v>0</v>
      </c>
    </row>
    <row r="265" spans="1:8" ht="18" hidden="1" customHeight="1" outlineLevel="1">
      <c r="A265" s="4" t="s">
        <v>217</v>
      </c>
      <c r="B265" s="195"/>
      <c r="C265" s="196">
        <v>0</v>
      </c>
      <c r="D265" s="196">
        <v>0</v>
      </c>
      <c r="E265" s="196">
        <v>0</v>
      </c>
      <c r="F265" s="197">
        <v>0</v>
      </c>
      <c r="G265" s="197">
        <v>0</v>
      </c>
      <c r="H265" s="198">
        <v>0</v>
      </c>
    </row>
    <row r="266" spans="1:8" ht="18" hidden="1" customHeight="1" outlineLevel="1">
      <c r="A266" s="4" t="s">
        <v>218</v>
      </c>
      <c r="B266" s="195"/>
      <c r="C266" s="196">
        <v>0</v>
      </c>
      <c r="D266" s="196">
        <v>0</v>
      </c>
      <c r="E266" s="196">
        <v>0</v>
      </c>
      <c r="F266" s="197">
        <v>0</v>
      </c>
      <c r="G266" s="197">
        <v>0</v>
      </c>
      <c r="H266" s="198">
        <v>0</v>
      </c>
    </row>
    <row r="267" spans="1:8" ht="18" hidden="1" customHeight="1" outlineLevel="1">
      <c r="A267" s="4" t="s">
        <v>219</v>
      </c>
      <c r="B267" s="195"/>
      <c r="C267" s="196">
        <v>0</v>
      </c>
      <c r="D267" s="196">
        <v>0</v>
      </c>
      <c r="E267" s="196">
        <v>0</v>
      </c>
      <c r="F267" s="197">
        <v>0</v>
      </c>
      <c r="G267" s="197">
        <v>0</v>
      </c>
      <c r="H267" s="198">
        <v>0</v>
      </c>
    </row>
    <row r="268" spans="1:8" ht="18" hidden="1" customHeight="1" outlineLevel="1">
      <c r="A268" s="4" t="s">
        <v>220</v>
      </c>
      <c r="B268" s="195"/>
      <c r="C268" s="196">
        <v>0</v>
      </c>
      <c r="D268" s="196">
        <v>0</v>
      </c>
      <c r="E268" s="196">
        <v>0</v>
      </c>
      <c r="F268" s="197">
        <v>0</v>
      </c>
      <c r="G268" s="197">
        <v>0</v>
      </c>
      <c r="H268" s="198">
        <v>0</v>
      </c>
    </row>
    <row r="269" spans="1:8" ht="18" hidden="1" customHeight="1" outlineLevel="1">
      <c r="A269" s="4" t="s">
        <v>349</v>
      </c>
      <c r="B269" s="195"/>
      <c r="C269" s="196">
        <v>0</v>
      </c>
      <c r="D269" s="196">
        <v>0</v>
      </c>
      <c r="E269" s="196">
        <v>0</v>
      </c>
      <c r="F269" s="197">
        <v>0</v>
      </c>
      <c r="G269" s="197">
        <v>0</v>
      </c>
      <c r="H269" s="198">
        <v>0</v>
      </c>
    </row>
    <row r="270" spans="1:8" ht="18" hidden="1" customHeight="1" outlineLevel="1">
      <c r="A270" s="4" t="s">
        <v>222</v>
      </c>
      <c r="B270" s="195"/>
      <c r="C270" s="196">
        <v>0</v>
      </c>
      <c r="D270" s="196">
        <v>0</v>
      </c>
      <c r="E270" s="196">
        <v>0</v>
      </c>
      <c r="F270" s="197">
        <v>0</v>
      </c>
      <c r="G270" s="197">
        <v>0</v>
      </c>
      <c r="H270" s="198">
        <v>0</v>
      </c>
    </row>
    <row r="271" spans="1:8" ht="18" hidden="1" customHeight="1" outlineLevel="1">
      <c r="A271" s="4" t="s">
        <v>223</v>
      </c>
      <c r="B271" s="195"/>
      <c r="C271" s="196">
        <v>0</v>
      </c>
      <c r="D271" s="196">
        <v>0</v>
      </c>
      <c r="E271" s="196">
        <v>0</v>
      </c>
      <c r="F271" s="197">
        <v>0</v>
      </c>
      <c r="G271" s="197">
        <v>0</v>
      </c>
      <c r="H271" s="198">
        <v>0</v>
      </c>
    </row>
    <row r="272" spans="1:8" ht="18" hidden="1" customHeight="1" outlineLevel="1">
      <c r="A272" s="4" t="s">
        <v>224</v>
      </c>
      <c r="B272" s="195"/>
      <c r="C272" s="196">
        <v>0</v>
      </c>
      <c r="D272" s="196">
        <v>0</v>
      </c>
      <c r="E272" s="196">
        <v>0</v>
      </c>
      <c r="F272" s="197">
        <v>0</v>
      </c>
      <c r="G272" s="197">
        <v>0</v>
      </c>
      <c r="H272" s="198">
        <v>0</v>
      </c>
    </row>
    <row r="273" spans="1:8" ht="18" hidden="1" customHeight="1" outlineLevel="1">
      <c r="A273" s="4" t="s">
        <v>225</v>
      </c>
      <c r="B273" s="195"/>
      <c r="C273" s="196">
        <v>0</v>
      </c>
      <c r="D273" s="196">
        <v>0</v>
      </c>
      <c r="E273" s="196">
        <v>0</v>
      </c>
      <c r="F273" s="197">
        <v>0</v>
      </c>
      <c r="G273" s="197">
        <v>0</v>
      </c>
      <c r="H273" s="198">
        <v>0</v>
      </c>
    </row>
    <row r="274" spans="1:8" ht="18" customHeight="1" collapsed="1">
      <c r="A274" s="4"/>
      <c r="B274" s="195" t="s">
        <v>360</v>
      </c>
      <c r="C274" s="199">
        <f t="shared" ref="C274:H274" si="10">SUM(C251:C273)</f>
        <v>13</v>
      </c>
      <c r="D274" s="199">
        <f t="shared" si="10"/>
        <v>8</v>
      </c>
      <c r="E274" s="199">
        <f t="shared" si="10"/>
        <v>0</v>
      </c>
      <c r="F274" s="200">
        <f t="shared" si="10"/>
        <v>2500</v>
      </c>
      <c r="G274" s="200">
        <f t="shared" si="10"/>
        <v>19375.18</v>
      </c>
      <c r="H274" s="201">
        <f t="shared" si="10"/>
        <v>0</v>
      </c>
    </row>
    <row r="275" spans="1:8" ht="18" hidden="1" customHeight="1" outlineLevel="1">
      <c r="A275" s="4" t="s">
        <v>272</v>
      </c>
      <c r="B275" s="195"/>
      <c r="C275" s="196">
        <v>0</v>
      </c>
      <c r="D275" s="196">
        <v>0</v>
      </c>
      <c r="E275" s="196">
        <v>0</v>
      </c>
      <c r="F275" s="197">
        <v>0</v>
      </c>
      <c r="G275" s="197">
        <v>0</v>
      </c>
      <c r="H275" s="198">
        <v>0</v>
      </c>
    </row>
    <row r="276" spans="1:8" ht="18" hidden="1" customHeight="1" outlineLevel="1">
      <c r="A276" s="4" t="s">
        <v>203</v>
      </c>
      <c r="B276" s="195"/>
      <c r="C276" s="196">
        <v>0</v>
      </c>
      <c r="D276" s="196">
        <v>0</v>
      </c>
      <c r="E276" s="196">
        <v>0</v>
      </c>
      <c r="F276" s="197">
        <v>0</v>
      </c>
      <c r="G276" s="197">
        <v>0</v>
      </c>
      <c r="H276" s="198">
        <v>0</v>
      </c>
    </row>
    <row r="277" spans="1:8" ht="18" hidden="1" customHeight="1" outlineLevel="1">
      <c r="A277" s="4" t="s">
        <v>204</v>
      </c>
      <c r="B277" s="195"/>
      <c r="C277" s="196">
        <v>2</v>
      </c>
      <c r="D277" s="196">
        <v>0</v>
      </c>
      <c r="E277" s="196">
        <v>0</v>
      </c>
      <c r="F277" s="197">
        <v>0</v>
      </c>
      <c r="G277" s="197">
        <v>0</v>
      </c>
      <c r="H277" s="198">
        <v>0</v>
      </c>
    </row>
    <row r="278" spans="1:8" ht="18" hidden="1" customHeight="1" outlineLevel="1">
      <c r="A278" s="4" t="s">
        <v>205</v>
      </c>
      <c r="B278" s="195"/>
      <c r="C278" s="196">
        <v>0</v>
      </c>
      <c r="D278" s="196">
        <v>0</v>
      </c>
      <c r="E278" s="196">
        <v>0</v>
      </c>
      <c r="F278" s="197">
        <v>0</v>
      </c>
      <c r="G278" s="197">
        <v>0</v>
      </c>
      <c r="H278" s="198">
        <v>0</v>
      </c>
    </row>
    <row r="279" spans="1:8" ht="18" hidden="1" customHeight="1" outlineLevel="1">
      <c r="A279" s="4" t="s">
        <v>206</v>
      </c>
      <c r="B279" s="195"/>
      <c r="C279" s="196">
        <v>0</v>
      </c>
      <c r="D279" s="196">
        <v>0</v>
      </c>
      <c r="E279" s="196">
        <v>0</v>
      </c>
      <c r="F279" s="197">
        <v>0</v>
      </c>
      <c r="G279" s="197">
        <v>0</v>
      </c>
      <c r="H279" s="198">
        <v>0</v>
      </c>
    </row>
    <row r="280" spans="1:8" ht="18" hidden="1" customHeight="1" outlineLevel="1">
      <c r="A280" s="4" t="s">
        <v>207</v>
      </c>
      <c r="B280" s="195"/>
      <c r="C280" s="196">
        <v>0</v>
      </c>
      <c r="D280" s="196">
        <v>0</v>
      </c>
      <c r="E280" s="196">
        <v>0</v>
      </c>
      <c r="F280" s="197">
        <v>0</v>
      </c>
      <c r="G280" s="197">
        <v>0</v>
      </c>
      <c r="H280" s="198">
        <v>0</v>
      </c>
    </row>
    <row r="281" spans="1:8" ht="18" hidden="1" customHeight="1" outlineLevel="1">
      <c r="A281" s="4" t="s">
        <v>208</v>
      </c>
      <c r="B281" s="195"/>
      <c r="C281" s="196">
        <v>0</v>
      </c>
      <c r="D281" s="196">
        <v>0</v>
      </c>
      <c r="E281" s="196">
        <v>0</v>
      </c>
      <c r="F281" s="197">
        <v>0</v>
      </c>
      <c r="G281" s="197">
        <v>0</v>
      </c>
      <c r="H281" s="198">
        <v>0</v>
      </c>
    </row>
    <row r="282" spans="1:8" ht="18" hidden="1" customHeight="1" outlineLevel="1">
      <c r="A282" s="4" t="s">
        <v>209</v>
      </c>
      <c r="B282" s="195"/>
      <c r="C282" s="196">
        <v>0</v>
      </c>
      <c r="D282" s="196">
        <v>0</v>
      </c>
      <c r="E282" s="196">
        <v>0</v>
      </c>
      <c r="F282" s="197">
        <v>0</v>
      </c>
      <c r="G282" s="197">
        <v>0</v>
      </c>
      <c r="H282" s="198">
        <v>0</v>
      </c>
    </row>
    <row r="283" spans="1:8" ht="18" hidden="1" customHeight="1" outlineLevel="1">
      <c r="A283" s="4" t="s">
        <v>211</v>
      </c>
      <c r="B283" s="195"/>
      <c r="C283" s="196">
        <v>1</v>
      </c>
      <c r="D283" s="196">
        <v>0</v>
      </c>
      <c r="E283" s="196">
        <v>0</v>
      </c>
      <c r="F283" s="197">
        <v>0</v>
      </c>
      <c r="G283" s="197">
        <v>0</v>
      </c>
      <c r="H283" s="198">
        <v>0</v>
      </c>
    </row>
    <row r="284" spans="1:8" ht="18" hidden="1" customHeight="1" outlineLevel="1">
      <c r="A284" s="4" t="s">
        <v>212</v>
      </c>
      <c r="B284" s="195"/>
      <c r="C284" s="196">
        <v>0</v>
      </c>
      <c r="D284" s="196">
        <v>0</v>
      </c>
      <c r="E284" s="196">
        <v>0</v>
      </c>
      <c r="F284" s="197">
        <v>0</v>
      </c>
      <c r="G284" s="197">
        <v>0</v>
      </c>
      <c r="H284" s="198">
        <v>0</v>
      </c>
    </row>
    <row r="285" spans="1:8" ht="18" hidden="1" customHeight="1" outlineLevel="1">
      <c r="A285" s="4" t="s">
        <v>213</v>
      </c>
      <c r="B285" s="195"/>
      <c r="C285" s="196">
        <v>0</v>
      </c>
      <c r="D285" s="196">
        <v>0</v>
      </c>
      <c r="E285" s="196">
        <v>0</v>
      </c>
      <c r="F285" s="197">
        <v>0</v>
      </c>
      <c r="G285" s="197">
        <v>0</v>
      </c>
      <c r="H285" s="198">
        <v>0</v>
      </c>
    </row>
    <row r="286" spans="1:8" ht="18" hidden="1" customHeight="1" outlineLevel="1">
      <c r="A286" s="4" t="s">
        <v>214</v>
      </c>
      <c r="B286" s="195"/>
      <c r="C286" s="196">
        <v>1</v>
      </c>
      <c r="D286" s="196">
        <v>0</v>
      </c>
      <c r="E286" s="196">
        <v>1</v>
      </c>
      <c r="F286" s="197">
        <v>0</v>
      </c>
      <c r="G286" s="197">
        <v>0</v>
      </c>
      <c r="H286" s="198">
        <v>0</v>
      </c>
    </row>
    <row r="287" spans="1:8" ht="18" hidden="1" customHeight="1" outlineLevel="1">
      <c r="A287" s="4" t="s">
        <v>215</v>
      </c>
      <c r="B287" s="195"/>
      <c r="C287" s="196">
        <v>0</v>
      </c>
      <c r="D287" s="196">
        <v>0</v>
      </c>
      <c r="E287" s="196">
        <v>0</v>
      </c>
      <c r="F287" s="197">
        <v>0</v>
      </c>
      <c r="G287" s="197">
        <v>0</v>
      </c>
      <c r="H287" s="198">
        <v>0</v>
      </c>
    </row>
    <row r="288" spans="1:8" ht="18" hidden="1" customHeight="1" outlineLevel="1">
      <c r="A288" s="4" t="s">
        <v>216</v>
      </c>
      <c r="B288" s="195"/>
      <c r="C288" s="196">
        <v>0</v>
      </c>
      <c r="D288" s="196">
        <v>0</v>
      </c>
      <c r="E288" s="196">
        <v>0</v>
      </c>
      <c r="F288" s="197">
        <v>0</v>
      </c>
      <c r="G288" s="197">
        <v>0</v>
      </c>
      <c r="H288" s="198">
        <v>0</v>
      </c>
    </row>
    <row r="289" spans="1:8" ht="18" hidden="1" customHeight="1" outlineLevel="1">
      <c r="A289" s="4" t="s">
        <v>217</v>
      </c>
      <c r="B289" s="195"/>
      <c r="C289" s="196">
        <v>0</v>
      </c>
      <c r="D289" s="196">
        <v>0</v>
      </c>
      <c r="E289" s="196">
        <v>0</v>
      </c>
      <c r="F289" s="197">
        <v>0</v>
      </c>
      <c r="G289" s="197">
        <v>0</v>
      </c>
      <c r="H289" s="198">
        <v>0</v>
      </c>
    </row>
    <row r="290" spans="1:8" ht="18" hidden="1" customHeight="1" outlineLevel="1">
      <c r="A290" s="4" t="s">
        <v>218</v>
      </c>
      <c r="B290" s="195"/>
      <c r="C290" s="196">
        <v>0</v>
      </c>
      <c r="D290" s="196">
        <v>0</v>
      </c>
      <c r="E290" s="196">
        <v>0</v>
      </c>
      <c r="F290" s="197">
        <v>0</v>
      </c>
      <c r="G290" s="197">
        <v>0</v>
      </c>
      <c r="H290" s="198">
        <v>0</v>
      </c>
    </row>
    <row r="291" spans="1:8" ht="18" hidden="1" customHeight="1" outlineLevel="1">
      <c r="A291" s="4" t="s">
        <v>219</v>
      </c>
      <c r="B291" s="195"/>
      <c r="C291" s="196">
        <v>0</v>
      </c>
      <c r="D291" s="196">
        <v>0</v>
      </c>
      <c r="E291" s="196">
        <v>0</v>
      </c>
      <c r="F291" s="197">
        <v>0</v>
      </c>
      <c r="G291" s="197">
        <v>0</v>
      </c>
      <c r="H291" s="198">
        <v>0</v>
      </c>
    </row>
    <row r="292" spans="1:8" ht="18" hidden="1" customHeight="1" outlineLevel="1">
      <c r="A292" s="4" t="s">
        <v>220</v>
      </c>
      <c r="B292" s="195"/>
      <c r="C292" s="196">
        <v>0</v>
      </c>
      <c r="D292" s="196">
        <v>0</v>
      </c>
      <c r="E292" s="196">
        <v>0</v>
      </c>
      <c r="F292" s="197">
        <v>0</v>
      </c>
      <c r="G292" s="197">
        <v>0</v>
      </c>
      <c r="H292" s="198">
        <v>0</v>
      </c>
    </row>
    <row r="293" spans="1:8" ht="18" hidden="1" customHeight="1" outlineLevel="1">
      <c r="A293" s="4" t="s">
        <v>349</v>
      </c>
      <c r="B293" s="195"/>
      <c r="C293" s="196">
        <v>0</v>
      </c>
      <c r="D293" s="196">
        <v>0</v>
      </c>
      <c r="E293" s="196">
        <v>0</v>
      </c>
      <c r="F293" s="197">
        <v>0</v>
      </c>
      <c r="G293" s="197">
        <v>0</v>
      </c>
      <c r="H293" s="198">
        <v>0</v>
      </c>
    </row>
    <row r="294" spans="1:8" ht="18" hidden="1" customHeight="1" outlineLevel="1">
      <c r="A294" s="4" t="s">
        <v>222</v>
      </c>
      <c r="B294" s="195"/>
      <c r="C294" s="196">
        <v>0</v>
      </c>
      <c r="D294" s="196">
        <v>0</v>
      </c>
      <c r="E294" s="196">
        <v>0</v>
      </c>
      <c r="F294" s="197">
        <v>0</v>
      </c>
      <c r="G294" s="197">
        <v>0</v>
      </c>
      <c r="H294" s="198">
        <v>0</v>
      </c>
    </row>
    <row r="295" spans="1:8" ht="18" hidden="1" customHeight="1" outlineLevel="1">
      <c r="A295" s="4" t="s">
        <v>223</v>
      </c>
      <c r="B295" s="195"/>
      <c r="C295" s="196">
        <v>0</v>
      </c>
      <c r="D295" s="196">
        <v>0</v>
      </c>
      <c r="E295" s="196">
        <v>0</v>
      </c>
      <c r="F295" s="197">
        <v>0</v>
      </c>
      <c r="G295" s="197">
        <v>0</v>
      </c>
      <c r="H295" s="198">
        <v>0</v>
      </c>
    </row>
    <row r="296" spans="1:8" ht="18" hidden="1" customHeight="1" outlineLevel="1">
      <c r="A296" s="4" t="s">
        <v>224</v>
      </c>
      <c r="B296" s="195"/>
      <c r="C296" s="196">
        <v>0</v>
      </c>
      <c r="D296" s="196">
        <v>0</v>
      </c>
      <c r="E296" s="196">
        <v>0</v>
      </c>
      <c r="F296" s="197">
        <v>0</v>
      </c>
      <c r="G296" s="197">
        <v>0</v>
      </c>
      <c r="H296" s="198">
        <v>0</v>
      </c>
    </row>
    <row r="297" spans="1:8" ht="18" hidden="1" customHeight="1" outlineLevel="1">
      <c r="A297" s="4" t="s">
        <v>225</v>
      </c>
      <c r="B297" s="195"/>
      <c r="C297" s="196">
        <v>0</v>
      </c>
      <c r="D297" s="196">
        <v>0</v>
      </c>
      <c r="E297" s="196">
        <v>0</v>
      </c>
      <c r="F297" s="197">
        <v>0</v>
      </c>
      <c r="G297" s="197">
        <v>0</v>
      </c>
      <c r="H297" s="198">
        <v>0</v>
      </c>
    </row>
    <row r="298" spans="1:8" ht="18" customHeight="1" collapsed="1">
      <c r="A298" s="4"/>
      <c r="B298" s="195" t="s">
        <v>361</v>
      </c>
      <c r="C298" s="199">
        <f t="shared" ref="C298:H298" si="11">SUM(C275:C297)</f>
        <v>4</v>
      </c>
      <c r="D298" s="199">
        <f t="shared" si="11"/>
        <v>0</v>
      </c>
      <c r="E298" s="199">
        <f t="shared" si="11"/>
        <v>1</v>
      </c>
      <c r="F298" s="200">
        <f t="shared" si="11"/>
        <v>0</v>
      </c>
      <c r="G298" s="200">
        <f t="shared" si="11"/>
        <v>0</v>
      </c>
      <c r="H298" s="201">
        <f t="shared" si="11"/>
        <v>0</v>
      </c>
    </row>
    <row r="299" spans="1:8" ht="18" hidden="1" customHeight="1" outlineLevel="1">
      <c r="A299" s="4" t="s">
        <v>272</v>
      </c>
      <c r="B299" s="195"/>
      <c r="C299" s="196">
        <v>0</v>
      </c>
      <c r="D299" s="196">
        <v>0</v>
      </c>
      <c r="E299" s="196">
        <v>0</v>
      </c>
      <c r="F299" s="197">
        <v>0</v>
      </c>
      <c r="G299" s="197">
        <v>0</v>
      </c>
      <c r="H299" s="198">
        <v>0</v>
      </c>
    </row>
    <row r="300" spans="1:8" ht="18" hidden="1" customHeight="1" outlineLevel="1">
      <c r="A300" s="4" t="s">
        <v>203</v>
      </c>
      <c r="B300" s="195"/>
      <c r="C300" s="196">
        <v>0</v>
      </c>
      <c r="D300" s="196">
        <v>0</v>
      </c>
      <c r="E300" s="196">
        <v>0</v>
      </c>
      <c r="F300" s="197">
        <v>0</v>
      </c>
      <c r="G300" s="197">
        <v>0</v>
      </c>
      <c r="H300" s="198">
        <v>0</v>
      </c>
    </row>
    <row r="301" spans="1:8" ht="18" hidden="1" customHeight="1" outlineLevel="1">
      <c r="A301" s="4" t="s">
        <v>204</v>
      </c>
      <c r="B301" s="195"/>
      <c r="C301" s="196">
        <v>2</v>
      </c>
      <c r="D301" s="196">
        <v>0</v>
      </c>
      <c r="E301" s="196">
        <v>0</v>
      </c>
      <c r="F301" s="197">
        <v>0</v>
      </c>
      <c r="G301" s="197">
        <v>0</v>
      </c>
      <c r="H301" s="198">
        <v>0</v>
      </c>
    </row>
    <row r="302" spans="1:8" ht="18" hidden="1" customHeight="1" outlineLevel="1">
      <c r="A302" s="4" t="s">
        <v>205</v>
      </c>
      <c r="B302" s="195"/>
      <c r="C302" s="196">
        <v>0</v>
      </c>
      <c r="D302" s="196">
        <v>0</v>
      </c>
      <c r="E302" s="196">
        <v>0</v>
      </c>
      <c r="F302" s="197">
        <v>0</v>
      </c>
      <c r="G302" s="197">
        <v>0</v>
      </c>
      <c r="H302" s="198">
        <v>0</v>
      </c>
    </row>
    <row r="303" spans="1:8" ht="18" hidden="1" customHeight="1" outlineLevel="1">
      <c r="A303" s="4" t="s">
        <v>206</v>
      </c>
      <c r="B303" s="195"/>
      <c r="C303" s="196">
        <v>0</v>
      </c>
      <c r="D303" s="196">
        <v>0</v>
      </c>
      <c r="E303" s="196">
        <v>0</v>
      </c>
      <c r="F303" s="197">
        <v>0</v>
      </c>
      <c r="G303" s="197">
        <v>0</v>
      </c>
      <c r="H303" s="198">
        <v>0</v>
      </c>
    </row>
    <row r="304" spans="1:8" ht="18" hidden="1" customHeight="1" outlineLevel="1">
      <c r="A304" s="4" t="s">
        <v>207</v>
      </c>
      <c r="B304" s="195"/>
      <c r="C304" s="196">
        <v>0</v>
      </c>
      <c r="D304" s="196">
        <v>0</v>
      </c>
      <c r="E304" s="196">
        <v>0</v>
      </c>
      <c r="F304" s="197">
        <v>0</v>
      </c>
      <c r="G304" s="197">
        <v>0</v>
      </c>
      <c r="H304" s="198">
        <v>0</v>
      </c>
    </row>
    <row r="305" spans="1:8" ht="18" hidden="1" customHeight="1" outlineLevel="1">
      <c r="A305" s="4" t="s">
        <v>208</v>
      </c>
      <c r="B305" s="195"/>
      <c r="C305" s="196">
        <v>0</v>
      </c>
      <c r="D305" s="196">
        <v>0</v>
      </c>
      <c r="E305" s="196">
        <v>0</v>
      </c>
      <c r="F305" s="197">
        <v>0</v>
      </c>
      <c r="G305" s="197">
        <v>0</v>
      </c>
      <c r="H305" s="198">
        <v>0</v>
      </c>
    </row>
    <row r="306" spans="1:8" ht="18" hidden="1" customHeight="1" outlineLevel="1">
      <c r="A306" s="4" t="s">
        <v>209</v>
      </c>
      <c r="B306" s="195"/>
      <c r="C306" s="196">
        <v>0</v>
      </c>
      <c r="D306" s="196">
        <v>0</v>
      </c>
      <c r="E306" s="196">
        <v>0</v>
      </c>
      <c r="F306" s="197">
        <v>0</v>
      </c>
      <c r="G306" s="197">
        <v>0</v>
      </c>
      <c r="H306" s="198">
        <v>0</v>
      </c>
    </row>
    <row r="307" spans="1:8" ht="18" hidden="1" customHeight="1" outlineLevel="1">
      <c r="A307" s="4" t="s">
        <v>211</v>
      </c>
      <c r="B307" s="195"/>
      <c r="C307" s="196">
        <v>2</v>
      </c>
      <c r="D307" s="196">
        <v>2</v>
      </c>
      <c r="E307" s="196">
        <v>0</v>
      </c>
      <c r="F307" s="197">
        <v>4500</v>
      </c>
      <c r="G307" s="197">
        <v>7338.7</v>
      </c>
      <c r="H307" s="198">
        <v>0</v>
      </c>
    </row>
    <row r="308" spans="1:8" ht="18" hidden="1" customHeight="1" outlineLevel="1">
      <c r="A308" s="4" t="s">
        <v>212</v>
      </c>
      <c r="B308" s="195"/>
      <c r="C308" s="196">
        <v>0</v>
      </c>
      <c r="D308" s="196">
        <v>0</v>
      </c>
      <c r="E308" s="196">
        <v>0</v>
      </c>
      <c r="F308" s="197">
        <v>0</v>
      </c>
      <c r="G308" s="197">
        <v>0</v>
      </c>
      <c r="H308" s="198">
        <v>0</v>
      </c>
    </row>
    <row r="309" spans="1:8" ht="18" hidden="1" customHeight="1" outlineLevel="1">
      <c r="A309" s="4" t="s">
        <v>213</v>
      </c>
      <c r="B309" s="195"/>
      <c r="C309" s="196">
        <v>0</v>
      </c>
      <c r="D309" s="196">
        <v>0</v>
      </c>
      <c r="E309" s="196">
        <v>0</v>
      </c>
      <c r="F309" s="197">
        <v>0</v>
      </c>
      <c r="G309" s="197">
        <v>0</v>
      </c>
      <c r="H309" s="198">
        <v>0</v>
      </c>
    </row>
    <row r="310" spans="1:8" ht="18" hidden="1" customHeight="1" outlineLevel="1">
      <c r="A310" s="4" t="s">
        <v>214</v>
      </c>
      <c r="B310" s="195"/>
      <c r="C310" s="196">
        <v>0</v>
      </c>
      <c r="D310" s="196">
        <v>0</v>
      </c>
      <c r="E310" s="196">
        <v>0</v>
      </c>
      <c r="F310" s="197">
        <v>0</v>
      </c>
      <c r="G310" s="197">
        <v>0</v>
      </c>
      <c r="H310" s="198">
        <v>0</v>
      </c>
    </row>
    <row r="311" spans="1:8" ht="18" hidden="1" customHeight="1" outlineLevel="1">
      <c r="A311" s="4" t="s">
        <v>215</v>
      </c>
      <c r="B311" s="195"/>
      <c r="C311" s="196">
        <v>0</v>
      </c>
      <c r="D311" s="196">
        <v>0</v>
      </c>
      <c r="E311" s="196">
        <v>0</v>
      </c>
      <c r="F311" s="197">
        <v>0</v>
      </c>
      <c r="G311" s="197">
        <v>0</v>
      </c>
      <c r="H311" s="198">
        <v>0</v>
      </c>
    </row>
    <row r="312" spans="1:8" ht="18" hidden="1" customHeight="1" outlineLevel="1">
      <c r="A312" s="4" t="s">
        <v>216</v>
      </c>
      <c r="B312" s="195"/>
      <c r="C312" s="196">
        <v>0</v>
      </c>
      <c r="D312" s="196">
        <v>0</v>
      </c>
      <c r="E312" s="196">
        <v>0</v>
      </c>
      <c r="F312" s="197">
        <v>0</v>
      </c>
      <c r="G312" s="197">
        <v>0</v>
      </c>
      <c r="H312" s="198">
        <v>0</v>
      </c>
    </row>
    <row r="313" spans="1:8" ht="18" hidden="1" customHeight="1" outlineLevel="1">
      <c r="A313" s="4" t="s">
        <v>217</v>
      </c>
      <c r="B313" s="195"/>
      <c r="C313" s="196">
        <v>0</v>
      </c>
      <c r="D313" s="196">
        <v>0</v>
      </c>
      <c r="E313" s="196">
        <v>0</v>
      </c>
      <c r="F313" s="197">
        <v>0</v>
      </c>
      <c r="G313" s="197">
        <v>0</v>
      </c>
      <c r="H313" s="198">
        <v>0</v>
      </c>
    </row>
    <row r="314" spans="1:8" ht="18" hidden="1" customHeight="1" outlineLevel="1">
      <c r="A314" s="4" t="s">
        <v>218</v>
      </c>
      <c r="B314" s="195"/>
      <c r="C314" s="196">
        <v>0</v>
      </c>
      <c r="D314" s="196">
        <v>0</v>
      </c>
      <c r="E314" s="196">
        <v>0</v>
      </c>
      <c r="F314" s="197">
        <v>0</v>
      </c>
      <c r="G314" s="197">
        <v>0</v>
      </c>
      <c r="H314" s="198">
        <v>0</v>
      </c>
    </row>
    <row r="315" spans="1:8" ht="18" hidden="1" customHeight="1" outlineLevel="1">
      <c r="A315" s="4" t="s">
        <v>219</v>
      </c>
      <c r="B315" s="195"/>
      <c r="C315" s="196">
        <v>0</v>
      </c>
      <c r="D315" s="196">
        <v>0</v>
      </c>
      <c r="E315" s="196">
        <v>0</v>
      </c>
      <c r="F315" s="197">
        <v>0</v>
      </c>
      <c r="G315" s="197">
        <v>0</v>
      </c>
      <c r="H315" s="198">
        <v>0</v>
      </c>
    </row>
    <row r="316" spans="1:8" ht="18" hidden="1" customHeight="1" outlineLevel="1">
      <c r="A316" s="4" t="s">
        <v>220</v>
      </c>
      <c r="B316" s="195"/>
      <c r="C316" s="196">
        <v>0</v>
      </c>
      <c r="D316" s="196">
        <v>0</v>
      </c>
      <c r="E316" s="196">
        <v>0</v>
      </c>
      <c r="F316" s="197">
        <v>0</v>
      </c>
      <c r="G316" s="197">
        <v>0</v>
      </c>
      <c r="H316" s="198">
        <v>0</v>
      </c>
    </row>
    <row r="317" spans="1:8" ht="18" hidden="1" customHeight="1" outlineLevel="1">
      <c r="A317" s="4" t="s">
        <v>349</v>
      </c>
      <c r="B317" s="195"/>
      <c r="C317" s="196">
        <v>0</v>
      </c>
      <c r="D317" s="196">
        <v>0</v>
      </c>
      <c r="E317" s="196">
        <v>0</v>
      </c>
      <c r="F317" s="197">
        <v>0</v>
      </c>
      <c r="G317" s="197">
        <v>0</v>
      </c>
      <c r="H317" s="198">
        <v>0</v>
      </c>
    </row>
    <row r="318" spans="1:8" ht="18" hidden="1" customHeight="1" outlineLevel="1">
      <c r="A318" s="4" t="s">
        <v>222</v>
      </c>
      <c r="B318" s="195"/>
      <c r="C318" s="196">
        <v>0</v>
      </c>
      <c r="D318" s="196">
        <v>0</v>
      </c>
      <c r="E318" s="196">
        <v>0</v>
      </c>
      <c r="F318" s="197">
        <v>0</v>
      </c>
      <c r="G318" s="197">
        <v>0</v>
      </c>
      <c r="H318" s="198">
        <v>0</v>
      </c>
    </row>
    <row r="319" spans="1:8" ht="18" hidden="1" customHeight="1" outlineLevel="1">
      <c r="A319" s="4" t="s">
        <v>223</v>
      </c>
      <c r="B319" s="195"/>
      <c r="C319" s="196">
        <v>0</v>
      </c>
      <c r="D319" s="196">
        <v>0</v>
      </c>
      <c r="E319" s="196">
        <v>0</v>
      </c>
      <c r="F319" s="197">
        <v>0</v>
      </c>
      <c r="G319" s="197">
        <v>0</v>
      </c>
      <c r="H319" s="198">
        <v>0</v>
      </c>
    </row>
    <row r="320" spans="1:8" ht="18" hidden="1" customHeight="1" outlineLevel="1">
      <c r="A320" s="4" t="s">
        <v>224</v>
      </c>
      <c r="B320" s="195"/>
      <c r="C320" s="196">
        <v>0</v>
      </c>
      <c r="D320" s="196">
        <v>0</v>
      </c>
      <c r="E320" s="196">
        <v>0</v>
      </c>
      <c r="F320" s="197">
        <v>0</v>
      </c>
      <c r="G320" s="197">
        <v>0</v>
      </c>
      <c r="H320" s="198">
        <v>0</v>
      </c>
    </row>
    <row r="321" spans="1:8" ht="18" hidden="1" customHeight="1" outlineLevel="1">
      <c r="A321" s="4" t="s">
        <v>225</v>
      </c>
      <c r="B321" s="195"/>
      <c r="C321" s="196">
        <v>0</v>
      </c>
      <c r="D321" s="196">
        <v>0</v>
      </c>
      <c r="E321" s="196">
        <v>0</v>
      </c>
      <c r="F321" s="197">
        <v>0</v>
      </c>
      <c r="G321" s="197">
        <v>0</v>
      </c>
      <c r="H321" s="198">
        <v>0</v>
      </c>
    </row>
    <row r="322" spans="1:8" ht="18" customHeight="1" collapsed="1">
      <c r="A322" s="4"/>
      <c r="B322" s="195" t="s">
        <v>362</v>
      </c>
      <c r="C322" s="199">
        <f t="shared" ref="C322:H322" si="12">SUM(C299:C321)</f>
        <v>4</v>
      </c>
      <c r="D322" s="199">
        <f t="shared" si="12"/>
        <v>2</v>
      </c>
      <c r="E322" s="199">
        <f t="shared" si="12"/>
        <v>0</v>
      </c>
      <c r="F322" s="200">
        <f t="shared" si="12"/>
        <v>4500</v>
      </c>
      <c r="G322" s="200">
        <f t="shared" si="12"/>
        <v>7338.7</v>
      </c>
      <c r="H322" s="201">
        <f t="shared" si="12"/>
        <v>0</v>
      </c>
    </row>
    <row r="323" spans="1:8" ht="18" hidden="1" customHeight="1" outlineLevel="1">
      <c r="A323" s="4" t="s">
        <v>272</v>
      </c>
      <c r="B323" s="195"/>
      <c r="C323" s="196">
        <v>0</v>
      </c>
      <c r="D323" s="196">
        <v>0</v>
      </c>
      <c r="E323" s="196">
        <v>0</v>
      </c>
      <c r="F323" s="197">
        <v>0</v>
      </c>
      <c r="G323" s="197">
        <v>0</v>
      </c>
      <c r="H323" s="198">
        <v>0</v>
      </c>
    </row>
    <row r="324" spans="1:8" ht="18" hidden="1" customHeight="1" outlineLevel="1">
      <c r="A324" s="4" t="s">
        <v>203</v>
      </c>
      <c r="B324" s="195"/>
      <c r="C324" s="196">
        <v>0</v>
      </c>
      <c r="D324" s="196">
        <v>1</v>
      </c>
      <c r="E324" s="196">
        <v>0</v>
      </c>
      <c r="F324" s="197">
        <v>0</v>
      </c>
      <c r="G324" s="197">
        <v>-150</v>
      </c>
      <c r="H324" s="198">
        <v>0</v>
      </c>
    </row>
    <row r="325" spans="1:8" ht="18" hidden="1" customHeight="1" outlineLevel="1">
      <c r="A325" s="4" t="s">
        <v>204</v>
      </c>
      <c r="B325" s="195"/>
      <c r="C325" s="196">
        <v>0</v>
      </c>
      <c r="D325" s="196">
        <v>0</v>
      </c>
      <c r="E325" s="196">
        <v>0</v>
      </c>
      <c r="F325" s="197">
        <v>0</v>
      </c>
      <c r="G325" s="197">
        <v>0</v>
      </c>
      <c r="H325" s="198">
        <v>0</v>
      </c>
    </row>
    <row r="326" spans="1:8" ht="18" hidden="1" customHeight="1" outlineLevel="1">
      <c r="A326" s="4" t="s">
        <v>205</v>
      </c>
      <c r="B326" s="195"/>
      <c r="C326" s="196">
        <v>0</v>
      </c>
      <c r="D326" s="196">
        <v>0</v>
      </c>
      <c r="E326" s="196">
        <v>0</v>
      </c>
      <c r="F326" s="197">
        <v>0</v>
      </c>
      <c r="G326" s="197">
        <v>0</v>
      </c>
      <c r="H326" s="198">
        <v>0</v>
      </c>
    </row>
    <row r="327" spans="1:8" ht="18" hidden="1" customHeight="1" outlineLevel="1">
      <c r="A327" s="4" t="s">
        <v>206</v>
      </c>
      <c r="B327" s="195"/>
      <c r="C327" s="196">
        <v>0</v>
      </c>
      <c r="D327" s="196">
        <v>0</v>
      </c>
      <c r="E327" s="196">
        <v>0</v>
      </c>
      <c r="F327" s="197">
        <v>0</v>
      </c>
      <c r="G327" s="197">
        <v>0</v>
      </c>
      <c r="H327" s="198">
        <v>0</v>
      </c>
    </row>
    <row r="328" spans="1:8" ht="18" hidden="1" customHeight="1" outlineLevel="1">
      <c r="A328" s="4" t="s">
        <v>207</v>
      </c>
      <c r="B328" s="195"/>
      <c r="C328" s="196">
        <v>0</v>
      </c>
      <c r="D328" s="196">
        <v>0</v>
      </c>
      <c r="E328" s="196">
        <v>0</v>
      </c>
      <c r="F328" s="197">
        <v>0</v>
      </c>
      <c r="G328" s="197">
        <v>0</v>
      </c>
      <c r="H328" s="198">
        <v>0</v>
      </c>
    </row>
    <row r="329" spans="1:8" ht="18" hidden="1" customHeight="1" outlineLevel="1">
      <c r="A329" s="4" t="s">
        <v>208</v>
      </c>
      <c r="B329" s="195"/>
      <c r="C329" s="196">
        <v>0</v>
      </c>
      <c r="D329" s="196">
        <v>1</v>
      </c>
      <c r="E329" s="196">
        <v>0</v>
      </c>
      <c r="F329" s="197">
        <v>25000</v>
      </c>
      <c r="G329" s="197">
        <v>9007</v>
      </c>
      <c r="H329" s="198">
        <v>0</v>
      </c>
    </row>
    <row r="330" spans="1:8" ht="18" hidden="1" customHeight="1" outlineLevel="1">
      <c r="A330" s="4" t="s">
        <v>209</v>
      </c>
      <c r="B330" s="195"/>
      <c r="C330" s="196">
        <v>1</v>
      </c>
      <c r="D330" s="196">
        <v>1</v>
      </c>
      <c r="E330" s="196">
        <v>0</v>
      </c>
      <c r="F330" s="197">
        <v>0</v>
      </c>
      <c r="G330" s="197">
        <v>2650</v>
      </c>
      <c r="H330" s="198">
        <v>0</v>
      </c>
    </row>
    <row r="331" spans="1:8" ht="18" hidden="1" customHeight="1" outlineLevel="1">
      <c r="A331" s="4" t="s">
        <v>211</v>
      </c>
      <c r="B331" s="195"/>
      <c r="C331" s="196">
        <v>2</v>
      </c>
      <c r="D331" s="196">
        <v>1</v>
      </c>
      <c r="E331" s="196">
        <v>0</v>
      </c>
      <c r="F331" s="197">
        <v>0</v>
      </c>
      <c r="G331" s="197">
        <v>5035</v>
      </c>
      <c r="H331" s="198">
        <v>0</v>
      </c>
    </row>
    <row r="332" spans="1:8" ht="18" hidden="1" customHeight="1" outlineLevel="1">
      <c r="A332" s="4" t="s">
        <v>212</v>
      </c>
      <c r="B332" s="195"/>
      <c r="C332" s="196">
        <v>0</v>
      </c>
      <c r="D332" s="196">
        <v>0</v>
      </c>
      <c r="E332" s="196">
        <v>0</v>
      </c>
      <c r="F332" s="197">
        <v>0</v>
      </c>
      <c r="G332" s="197">
        <v>0</v>
      </c>
      <c r="H332" s="198">
        <v>0</v>
      </c>
    </row>
    <row r="333" spans="1:8" ht="18" hidden="1" customHeight="1" outlineLevel="1">
      <c r="A333" s="4" t="s">
        <v>213</v>
      </c>
      <c r="B333" s="195"/>
      <c r="C333" s="196">
        <v>0</v>
      </c>
      <c r="D333" s="196">
        <v>0</v>
      </c>
      <c r="E333" s="196">
        <v>0</v>
      </c>
      <c r="F333" s="197">
        <v>0</v>
      </c>
      <c r="G333" s="197">
        <v>0</v>
      </c>
      <c r="H333" s="198">
        <v>0</v>
      </c>
    </row>
    <row r="334" spans="1:8" ht="18" hidden="1" customHeight="1" outlineLevel="1">
      <c r="A334" s="4" t="s">
        <v>214</v>
      </c>
      <c r="B334" s="195"/>
      <c r="C334" s="196">
        <v>0</v>
      </c>
      <c r="D334" s="196">
        <v>0</v>
      </c>
      <c r="E334" s="196">
        <v>0</v>
      </c>
      <c r="F334" s="197">
        <v>0</v>
      </c>
      <c r="G334" s="197">
        <v>0</v>
      </c>
      <c r="H334" s="198">
        <v>0</v>
      </c>
    </row>
    <row r="335" spans="1:8" ht="18" hidden="1" customHeight="1" outlineLevel="1">
      <c r="A335" s="4" t="s">
        <v>215</v>
      </c>
      <c r="B335" s="195"/>
      <c r="C335" s="196">
        <v>0</v>
      </c>
      <c r="D335" s="196">
        <v>0</v>
      </c>
      <c r="E335" s="196">
        <v>0</v>
      </c>
      <c r="F335" s="197">
        <v>0</v>
      </c>
      <c r="G335" s="197">
        <v>0</v>
      </c>
      <c r="H335" s="198">
        <v>0</v>
      </c>
    </row>
    <row r="336" spans="1:8" ht="18" hidden="1" customHeight="1" outlineLevel="1">
      <c r="A336" s="4" t="s">
        <v>216</v>
      </c>
      <c r="B336" s="195"/>
      <c r="C336" s="196">
        <v>0</v>
      </c>
      <c r="D336" s="196">
        <v>0</v>
      </c>
      <c r="E336" s="196">
        <v>0</v>
      </c>
      <c r="F336" s="197">
        <v>0</v>
      </c>
      <c r="G336" s="197">
        <v>0</v>
      </c>
      <c r="H336" s="198">
        <v>0</v>
      </c>
    </row>
    <row r="337" spans="1:8" ht="18" hidden="1" customHeight="1" outlineLevel="1">
      <c r="A337" s="4" t="s">
        <v>217</v>
      </c>
      <c r="B337" s="195"/>
      <c r="C337" s="196">
        <v>0</v>
      </c>
      <c r="D337" s="196">
        <v>0</v>
      </c>
      <c r="E337" s="196">
        <v>0</v>
      </c>
      <c r="F337" s="197">
        <v>0</v>
      </c>
      <c r="G337" s="197">
        <v>0</v>
      </c>
      <c r="H337" s="198">
        <v>0</v>
      </c>
    </row>
    <row r="338" spans="1:8" ht="18" hidden="1" customHeight="1" outlineLevel="1">
      <c r="A338" s="4" t="s">
        <v>218</v>
      </c>
      <c r="B338" s="195"/>
      <c r="C338" s="196">
        <v>0</v>
      </c>
      <c r="D338" s="196">
        <v>0</v>
      </c>
      <c r="E338" s="196">
        <v>0</v>
      </c>
      <c r="F338" s="197">
        <v>0</v>
      </c>
      <c r="G338" s="197">
        <v>0</v>
      </c>
      <c r="H338" s="198">
        <v>0</v>
      </c>
    </row>
    <row r="339" spans="1:8" ht="18" hidden="1" customHeight="1" outlineLevel="1">
      <c r="A339" s="4" t="s">
        <v>219</v>
      </c>
      <c r="B339" s="195"/>
      <c r="C339" s="196">
        <v>0</v>
      </c>
      <c r="D339" s="196">
        <v>0</v>
      </c>
      <c r="E339" s="196">
        <v>0</v>
      </c>
      <c r="F339" s="197">
        <v>0</v>
      </c>
      <c r="G339" s="197">
        <v>0</v>
      </c>
      <c r="H339" s="198">
        <v>0</v>
      </c>
    </row>
    <row r="340" spans="1:8" ht="18" hidden="1" customHeight="1" outlineLevel="1">
      <c r="A340" s="4" t="s">
        <v>220</v>
      </c>
      <c r="B340" s="195"/>
      <c r="C340" s="196">
        <v>0</v>
      </c>
      <c r="D340" s="196">
        <v>0</v>
      </c>
      <c r="E340" s="196">
        <v>0</v>
      </c>
      <c r="F340" s="197">
        <v>0</v>
      </c>
      <c r="G340" s="197">
        <v>0</v>
      </c>
      <c r="H340" s="198">
        <v>0</v>
      </c>
    </row>
    <row r="341" spans="1:8" ht="18" hidden="1" customHeight="1" outlineLevel="1">
      <c r="A341" s="4" t="s">
        <v>349</v>
      </c>
      <c r="B341" s="195"/>
      <c r="C341" s="196">
        <v>0</v>
      </c>
      <c r="D341" s="196">
        <v>0</v>
      </c>
      <c r="E341" s="196">
        <v>0</v>
      </c>
      <c r="F341" s="197">
        <v>0</v>
      </c>
      <c r="G341" s="197">
        <v>0</v>
      </c>
      <c r="H341" s="198">
        <v>0</v>
      </c>
    </row>
    <row r="342" spans="1:8" ht="18" hidden="1" customHeight="1" outlineLevel="1">
      <c r="A342" s="4" t="s">
        <v>222</v>
      </c>
      <c r="B342" s="195"/>
      <c r="C342" s="196">
        <v>0</v>
      </c>
      <c r="D342" s="196">
        <v>0</v>
      </c>
      <c r="E342" s="196">
        <v>0</v>
      </c>
      <c r="F342" s="197">
        <v>0</v>
      </c>
      <c r="G342" s="197">
        <v>0</v>
      </c>
      <c r="H342" s="198">
        <v>0</v>
      </c>
    </row>
    <row r="343" spans="1:8" ht="18" hidden="1" customHeight="1" outlineLevel="1">
      <c r="A343" s="4" t="s">
        <v>223</v>
      </c>
      <c r="B343" s="195"/>
      <c r="C343" s="196">
        <v>0</v>
      </c>
      <c r="D343" s="196">
        <v>0</v>
      </c>
      <c r="E343" s="196">
        <v>0</v>
      </c>
      <c r="F343" s="197">
        <v>0</v>
      </c>
      <c r="G343" s="197">
        <v>0</v>
      </c>
      <c r="H343" s="198">
        <v>0</v>
      </c>
    </row>
    <row r="344" spans="1:8" ht="18" hidden="1" customHeight="1" outlineLevel="1">
      <c r="A344" s="4" t="s">
        <v>224</v>
      </c>
      <c r="B344" s="195"/>
      <c r="C344" s="196">
        <v>0</v>
      </c>
      <c r="D344" s="196">
        <v>0</v>
      </c>
      <c r="E344" s="196">
        <v>0</v>
      </c>
      <c r="F344" s="197">
        <v>0</v>
      </c>
      <c r="G344" s="197">
        <v>0</v>
      </c>
      <c r="H344" s="198">
        <v>0</v>
      </c>
    </row>
    <row r="345" spans="1:8" ht="18" hidden="1" customHeight="1" outlineLevel="1">
      <c r="A345" s="4" t="s">
        <v>225</v>
      </c>
      <c r="B345" s="195"/>
      <c r="C345" s="196">
        <v>0</v>
      </c>
      <c r="D345" s="196">
        <v>0</v>
      </c>
      <c r="E345" s="196">
        <v>0</v>
      </c>
      <c r="F345" s="197">
        <v>0</v>
      </c>
      <c r="G345" s="197">
        <v>0</v>
      </c>
      <c r="H345" s="198">
        <v>0</v>
      </c>
    </row>
    <row r="346" spans="1:8" ht="18" customHeight="1" collapsed="1">
      <c r="A346" s="4"/>
      <c r="B346" s="195" t="s">
        <v>363</v>
      </c>
      <c r="C346" s="199">
        <f t="shared" ref="C346:H346" si="13">SUM(C323:C345)</f>
        <v>3</v>
      </c>
      <c r="D346" s="199">
        <f t="shared" si="13"/>
        <v>4</v>
      </c>
      <c r="E346" s="199">
        <f t="shared" si="13"/>
        <v>0</v>
      </c>
      <c r="F346" s="200">
        <f t="shared" si="13"/>
        <v>25000</v>
      </c>
      <c r="G346" s="200">
        <f t="shared" si="13"/>
        <v>16542</v>
      </c>
      <c r="H346" s="201">
        <f t="shared" si="13"/>
        <v>0</v>
      </c>
    </row>
    <row r="347" spans="1:8" ht="18" hidden="1" customHeight="1" outlineLevel="1">
      <c r="A347" s="4" t="s">
        <v>272</v>
      </c>
      <c r="B347" s="195"/>
      <c r="C347" s="196">
        <v>0</v>
      </c>
      <c r="D347" s="196">
        <v>0</v>
      </c>
      <c r="E347" s="196">
        <v>0</v>
      </c>
      <c r="F347" s="197">
        <v>0</v>
      </c>
      <c r="G347" s="197">
        <v>0</v>
      </c>
      <c r="H347" s="198">
        <v>0</v>
      </c>
    </row>
    <row r="348" spans="1:8" ht="18" hidden="1" customHeight="1" outlineLevel="1">
      <c r="A348" s="4" t="s">
        <v>203</v>
      </c>
      <c r="B348" s="195"/>
      <c r="C348" s="196">
        <v>1</v>
      </c>
      <c r="D348" s="196">
        <v>2</v>
      </c>
      <c r="E348" s="196">
        <v>0</v>
      </c>
      <c r="F348" s="197">
        <v>500</v>
      </c>
      <c r="G348" s="197">
        <v>27870.5</v>
      </c>
      <c r="H348" s="198">
        <v>0</v>
      </c>
    </row>
    <row r="349" spans="1:8" ht="18" hidden="1" customHeight="1" outlineLevel="1">
      <c r="A349" s="4" t="s">
        <v>204</v>
      </c>
      <c r="B349" s="195"/>
      <c r="C349" s="196">
        <v>1</v>
      </c>
      <c r="D349" s="196">
        <v>0</v>
      </c>
      <c r="E349" s="196">
        <v>0</v>
      </c>
      <c r="F349" s="197">
        <v>0</v>
      </c>
      <c r="G349" s="197">
        <v>0</v>
      </c>
      <c r="H349" s="198">
        <v>0</v>
      </c>
    </row>
    <row r="350" spans="1:8" ht="18" hidden="1" customHeight="1" outlineLevel="1">
      <c r="A350" s="4" t="s">
        <v>205</v>
      </c>
      <c r="B350" s="195"/>
      <c r="C350" s="196">
        <v>0</v>
      </c>
      <c r="D350" s="196">
        <v>0</v>
      </c>
      <c r="E350" s="196">
        <v>0</v>
      </c>
      <c r="F350" s="197">
        <v>0</v>
      </c>
      <c r="G350" s="197">
        <v>0</v>
      </c>
      <c r="H350" s="198">
        <v>0</v>
      </c>
    </row>
    <row r="351" spans="1:8" ht="18" hidden="1" customHeight="1" outlineLevel="1">
      <c r="A351" s="4" t="s">
        <v>206</v>
      </c>
      <c r="B351" s="195"/>
      <c r="C351" s="196">
        <v>0</v>
      </c>
      <c r="D351" s="196">
        <v>0</v>
      </c>
      <c r="E351" s="196">
        <v>0</v>
      </c>
      <c r="F351" s="197">
        <v>0</v>
      </c>
      <c r="G351" s="197">
        <v>0</v>
      </c>
      <c r="H351" s="198">
        <v>0</v>
      </c>
    </row>
    <row r="352" spans="1:8" ht="18" hidden="1" customHeight="1" outlineLevel="1">
      <c r="A352" s="4" t="s">
        <v>207</v>
      </c>
      <c r="B352" s="195"/>
      <c r="C352" s="196">
        <v>0</v>
      </c>
      <c r="D352" s="196">
        <v>0</v>
      </c>
      <c r="E352" s="196">
        <v>0</v>
      </c>
      <c r="F352" s="197">
        <v>0</v>
      </c>
      <c r="G352" s="197">
        <v>0</v>
      </c>
      <c r="H352" s="198">
        <v>0</v>
      </c>
    </row>
    <row r="353" spans="1:8" ht="18" hidden="1" customHeight="1" outlineLevel="1">
      <c r="A353" s="4" t="s">
        <v>208</v>
      </c>
      <c r="B353" s="195"/>
      <c r="C353" s="196">
        <v>0</v>
      </c>
      <c r="D353" s="196">
        <v>2</v>
      </c>
      <c r="E353" s="196">
        <v>0</v>
      </c>
      <c r="F353" s="197">
        <v>0</v>
      </c>
      <c r="G353" s="197">
        <v>0</v>
      </c>
      <c r="H353" s="198">
        <v>0</v>
      </c>
    </row>
    <row r="354" spans="1:8" ht="18" hidden="1" customHeight="1" outlineLevel="1">
      <c r="A354" s="4" t="s">
        <v>209</v>
      </c>
      <c r="B354" s="195"/>
      <c r="C354" s="196">
        <v>0</v>
      </c>
      <c r="D354" s="196">
        <v>0</v>
      </c>
      <c r="E354" s="196">
        <v>0</v>
      </c>
      <c r="F354" s="197">
        <v>0</v>
      </c>
      <c r="G354" s="197">
        <v>0</v>
      </c>
      <c r="H354" s="198">
        <v>0</v>
      </c>
    </row>
    <row r="355" spans="1:8" ht="18" hidden="1" customHeight="1" outlineLevel="1">
      <c r="A355" s="4" t="s">
        <v>211</v>
      </c>
      <c r="B355" s="195"/>
      <c r="C355" s="196">
        <v>7</v>
      </c>
      <c r="D355" s="196">
        <v>1</v>
      </c>
      <c r="E355" s="196">
        <v>0</v>
      </c>
      <c r="F355" s="197">
        <v>0</v>
      </c>
      <c r="G355" s="197">
        <v>5683.5</v>
      </c>
      <c r="H355" s="198">
        <v>0</v>
      </c>
    </row>
    <row r="356" spans="1:8" ht="18" hidden="1" customHeight="1" outlineLevel="1">
      <c r="A356" s="4" t="s">
        <v>212</v>
      </c>
      <c r="B356" s="195"/>
      <c r="C356" s="196">
        <v>0</v>
      </c>
      <c r="D356" s="196">
        <v>0</v>
      </c>
      <c r="E356" s="196">
        <v>0</v>
      </c>
      <c r="F356" s="197">
        <v>0</v>
      </c>
      <c r="G356" s="197">
        <v>0</v>
      </c>
      <c r="H356" s="198">
        <v>0</v>
      </c>
    </row>
    <row r="357" spans="1:8" ht="18" hidden="1" customHeight="1" outlineLevel="1">
      <c r="A357" s="4" t="s">
        <v>213</v>
      </c>
      <c r="B357" s="195"/>
      <c r="C357" s="196">
        <v>0</v>
      </c>
      <c r="D357" s="196">
        <v>0</v>
      </c>
      <c r="E357" s="196">
        <v>0</v>
      </c>
      <c r="F357" s="197">
        <v>0</v>
      </c>
      <c r="G357" s="197">
        <v>0</v>
      </c>
      <c r="H357" s="198">
        <v>0</v>
      </c>
    </row>
    <row r="358" spans="1:8" ht="18" hidden="1" customHeight="1" outlineLevel="1">
      <c r="A358" s="4" t="s">
        <v>214</v>
      </c>
      <c r="B358" s="195"/>
      <c r="C358" s="196">
        <v>2</v>
      </c>
      <c r="D358" s="196">
        <v>0</v>
      </c>
      <c r="E358" s="196">
        <v>1</v>
      </c>
      <c r="F358" s="197">
        <v>0</v>
      </c>
      <c r="G358" s="197">
        <v>0</v>
      </c>
      <c r="H358" s="198">
        <v>0</v>
      </c>
    </row>
    <row r="359" spans="1:8" ht="18" hidden="1" customHeight="1" outlineLevel="1">
      <c r="A359" s="4" t="s">
        <v>215</v>
      </c>
      <c r="B359" s="195"/>
      <c r="C359" s="196">
        <v>0</v>
      </c>
      <c r="D359" s="196">
        <v>0</v>
      </c>
      <c r="E359" s="196">
        <v>0</v>
      </c>
      <c r="F359" s="197">
        <v>0</v>
      </c>
      <c r="G359" s="197">
        <v>0</v>
      </c>
      <c r="H359" s="198">
        <v>0</v>
      </c>
    </row>
    <row r="360" spans="1:8" ht="18" hidden="1" customHeight="1" outlineLevel="1">
      <c r="A360" s="4" t="s">
        <v>216</v>
      </c>
      <c r="B360" s="195"/>
      <c r="C360" s="196">
        <v>0</v>
      </c>
      <c r="D360" s="196">
        <v>0</v>
      </c>
      <c r="E360" s="196">
        <v>0</v>
      </c>
      <c r="F360" s="197">
        <v>0</v>
      </c>
      <c r="G360" s="197">
        <v>0</v>
      </c>
      <c r="H360" s="198">
        <v>0</v>
      </c>
    </row>
    <row r="361" spans="1:8" ht="18" hidden="1" customHeight="1" outlineLevel="1">
      <c r="A361" s="4" t="s">
        <v>217</v>
      </c>
      <c r="B361" s="195"/>
      <c r="C361" s="196">
        <v>0</v>
      </c>
      <c r="D361" s="196">
        <v>0</v>
      </c>
      <c r="E361" s="196">
        <v>0</v>
      </c>
      <c r="F361" s="197">
        <v>0</v>
      </c>
      <c r="G361" s="197">
        <v>0</v>
      </c>
      <c r="H361" s="198">
        <v>0</v>
      </c>
    </row>
    <row r="362" spans="1:8" ht="18" hidden="1" customHeight="1" outlineLevel="1">
      <c r="A362" s="4" t="s">
        <v>218</v>
      </c>
      <c r="B362" s="195"/>
      <c r="C362" s="196">
        <v>0</v>
      </c>
      <c r="D362" s="196">
        <v>0</v>
      </c>
      <c r="E362" s="196">
        <v>0</v>
      </c>
      <c r="F362" s="197">
        <v>0</v>
      </c>
      <c r="G362" s="197">
        <v>0</v>
      </c>
      <c r="H362" s="198">
        <v>0</v>
      </c>
    </row>
    <row r="363" spans="1:8" ht="18" hidden="1" customHeight="1" outlineLevel="1">
      <c r="A363" s="4" t="s">
        <v>219</v>
      </c>
      <c r="B363" s="195"/>
      <c r="C363" s="196">
        <v>0</v>
      </c>
      <c r="D363" s="196">
        <v>0</v>
      </c>
      <c r="E363" s="196">
        <v>0</v>
      </c>
      <c r="F363" s="197">
        <v>0</v>
      </c>
      <c r="G363" s="197">
        <v>0</v>
      </c>
      <c r="H363" s="198">
        <v>0</v>
      </c>
    </row>
    <row r="364" spans="1:8" ht="18" hidden="1" customHeight="1" outlineLevel="1">
      <c r="A364" s="4" t="s">
        <v>220</v>
      </c>
      <c r="B364" s="195"/>
      <c r="C364" s="196">
        <v>0</v>
      </c>
      <c r="D364" s="196">
        <v>0</v>
      </c>
      <c r="E364" s="196">
        <v>0</v>
      </c>
      <c r="F364" s="197">
        <v>0</v>
      </c>
      <c r="G364" s="197">
        <v>0</v>
      </c>
      <c r="H364" s="198">
        <v>0</v>
      </c>
    </row>
    <row r="365" spans="1:8" ht="18" hidden="1" customHeight="1" outlineLevel="1">
      <c r="A365" s="4" t="s">
        <v>349</v>
      </c>
      <c r="B365" s="195"/>
      <c r="C365" s="196">
        <v>0</v>
      </c>
      <c r="D365" s="196">
        <v>0</v>
      </c>
      <c r="E365" s="196">
        <v>0</v>
      </c>
      <c r="F365" s="197">
        <v>0</v>
      </c>
      <c r="G365" s="197">
        <v>0</v>
      </c>
      <c r="H365" s="198">
        <v>0</v>
      </c>
    </row>
    <row r="366" spans="1:8" ht="18" hidden="1" customHeight="1" outlineLevel="1">
      <c r="A366" s="4" t="s">
        <v>222</v>
      </c>
      <c r="B366" s="195"/>
      <c r="C366" s="196">
        <v>0</v>
      </c>
      <c r="D366" s="196">
        <v>0</v>
      </c>
      <c r="E366" s="196">
        <v>0</v>
      </c>
      <c r="F366" s="197">
        <v>0</v>
      </c>
      <c r="G366" s="197">
        <v>0</v>
      </c>
      <c r="H366" s="198">
        <v>0</v>
      </c>
    </row>
    <row r="367" spans="1:8" ht="18" hidden="1" customHeight="1" outlineLevel="1">
      <c r="A367" s="4" t="s">
        <v>223</v>
      </c>
      <c r="B367" s="195"/>
      <c r="C367" s="196">
        <v>0</v>
      </c>
      <c r="D367" s="196">
        <v>0</v>
      </c>
      <c r="E367" s="196">
        <v>0</v>
      </c>
      <c r="F367" s="197">
        <v>0</v>
      </c>
      <c r="G367" s="197">
        <v>0</v>
      </c>
      <c r="H367" s="198">
        <v>0</v>
      </c>
    </row>
    <row r="368" spans="1:8" ht="18" hidden="1" customHeight="1" outlineLevel="1">
      <c r="A368" s="4" t="s">
        <v>224</v>
      </c>
      <c r="B368" s="195"/>
      <c r="C368" s="196">
        <v>0</v>
      </c>
      <c r="D368" s="196">
        <v>0</v>
      </c>
      <c r="E368" s="196">
        <v>0</v>
      </c>
      <c r="F368" s="197">
        <v>0</v>
      </c>
      <c r="G368" s="197">
        <v>0</v>
      </c>
      <c r="H368" s="198">
        <v>0</v>
      </c>
    </row>
    <row r="369" spans="1:8" ht="18" hidden="1" customHeight="1" outlineLevel="1">
      <c r="A369" s="4" t="s">
        <v>225</v>
      </c>
      <c r="B369" s="195"/>
      <c r="C369" s="196">
        <v>0</v>
      </c>
      <c r="D369" s="196">
        <v>0</v>
      </c>
      <c r="E369" s="196">
        <v>0</v>
      </c>
      <c r="F369" s="197">
        <v>0</v>
      </c>
      <c r="G369" s="197">
        <v>0</v>
      </c>
      <c r="H369" s="198">
        <v>0</v>
      </c>
    </row>
    <row r="370" spans="1:8" ht="18" customHeight="1" collapsed="1">
      <c r="A370" s="4"/>
      <c r="B370" s="195" t="s">
        <v>364</v>
      </c>
      <c r="C370" s="199">
        <f t="shared" ref="C370:H370" si="14">SUM(C347:C369)</f>
        <v>11</v>
      </c>
      <c r="D370" s="199">
        <f t="shared" si="14"/>
        <v>5</v>
      </c>
      <c r="E370" s="199">
        <f t="shared" si="14"/>
        <v>1</v>
      </c>
      <c r="F370" s="200">
        <f t="shared" si="14"/>
        <v>500</v>
      </c>
      <c r="G370" s="200">
        <f t="shared" si="14"/>
        <v>33554</v>
      </c>
      <c r="H370" s="201">
        <f t="shared" si="14"/>
        <v>0</v>
      </c>
    </row>
    <row r="371" spans="1:8" ht="18" hidden="1" customHeight="1" outlineLevel="1">
      <c r="A371" s="4" t="s">
        <v>272</v>
      </c>
      <c r="B371" s="195"/>
      <c r="C371" s="196">
        <v>0</v>
      </c>
      <c r="D371" s="196">
        <v>0</v>
      </c>
      <c r="E371" s="196">
        <v>0</v>
      </c>
      <c r="F371" s="197">
        <v>0</v>
      </c>
      <c r="G371" s="197">
        <v>0</v>
      </c>
      <c r="H371" s="198">
        <v>0</v>
      </c>
    </row>
    <row r="372" spans="1:8" ht="18" hidden="1" customHeight="1" outlineLevel="1">
      <c r="A372" s="4" t="s">
        <v>203</v>
      </c>
      <c r="B372" s="195"/>
      <c r="C372" s="196">
        <v>1</v>
      </c>
      <c r="D372" s="196">
        <v>0</v>
      </c>
      <c r="E372" s="196">
        <v>0</v>
      </c>
      <c r="F372" s="197">
        <v>0</v>
      </c>
      <c r="G372" s="197">
        <v>0</v>
      </c>
      <c r="H372" s="198">
        <v>0</v>
      </c>
    </row>
    <row r="373" spans="1:8" ht="18" hidden="1" customHeight="1" outlineLevel="1">
      <c r="A373" s="4" t="s">
        <v>204</v>
      </c>
      <c r="B373" s="195"/>
      <c r="C373" s="196">
        <v>0</v>
      </c>
      <c r="D373" s="196">
        <v>0</v>
      </c>
      <c r="E373" s="196">
        <v>0</v>
      </c>
      <c r="F373" s="197">
        <v>0</v>
      </c>
      <c r="G373" s="197">
        <v>0</v>
      </c>
      <c r="H373" s="198">
        <v>0</v>
      </c>
    </row>
    <row r="374" spans="1:8" ht="18" hidden="1" customHeight="1" outlineLevel="1">
      <c r="A374" s="4" t="s">
        <v>205</v>
      </c>
      <c r="B374" s="195"/>
      <c r="C374" s="196">
        <v>0</v>
      </c>
      <c r="D374" s="196">
        <v>0</v>
      </c>
      <c r="E374" s="196">
        <v>0</v>
      </c>
      <c r="F374" s="197">
        <v>0</v>
      </c>
      <c r="G374" s="197">
        <v>0</v>
      </c>
      <c r="H374" s="198">
        <v>0</v>
      </c>
    </row>
    <row r="375" spans="1:8" ht="18" hidden="1" customHeight="1" outlineLevel="1">
      <c r="A375" s="4" t="s">
        <v>206</v>
      </c>
      <c r="B375" s="195"/>
      <c r="C375" s="196">
        <v>0</v>
      </c>
      <c r="D375" s="196">
        <v>0</v>
      </c>
      <c r="E375" s="196">
        <v>0</v>
      </c>
      <c r="F375" s="197">
        <v>0</v>
      </c>
      <c r="G375" s="197">
        <v>0</v>
      </c>
      <c r="H375" s="198">
        <v>0</v>
      </c>
    </row>
    <row r="376" spans="1:8" ht="18" hidden="1" customHeight="1" outlineLevel="1">
      <c r="A376" s="4" t="s">
        <v>207</v>
      </c>
      <c r="B376" s="195"/>
      <c r="C376" s="196">
        <v>0</v>
      </c>
      <c r="D376" s="196">
        <v>0</v>
      </c>
      <c r="E376" s="196">
        <v>0</v>
      </c>
      <c r="F376" s="197">
        <v>0</v>
      </c>
      <c r="G376" s="197">
        <v>0</v>
      </c>
      <c r="H376" s="198">
        <v>0</v>
      </c>
    </row>
    <row r="377" spans="1:8" ht="18" hidden="1" customHeight="1" outlineLevel="1">
      <c r="A377" s="4" t="s">
        <v>208</v>
      </c>
      <c r="B377" s="195"/>
      <c r="C377" s="196">
        <v>0</v>
      </c>
      <c r="D377" s="196">
        <v>0</v>
      </c>
      <c r="E377" s="196">
        <v>0</v>
      </c>
      <c r="F377" s="197">
        <v>0</v>
      </c>
      <c r="G377" s="197">
        <v>0</v>
      </c>
      <c r="H377" s="198">
        <v>0</v>
      </c>
    </row>
    <row r="378" spans="1:8" ht="18" hidden="1" customHeight="1" outlineLevel="1">
      <c r="A378" s="4" t="s">
        <v>209</v>
      </c>
      <c r="B378" s="195"/>
      <c r="C378" s="196">
        <v>0</v>
      </c>
      <c r="D378" s="196">
        <v>0</v>
      </c>
      <c r="E378" s="196">
        <v>0</v>
      </c>
      <c r="F378" s="197">
        <v>0</v>
      </c>
      <c r="G378" s="197">
        <v>0</v>
      </c>
      <c r="H378" s="198">
        <v>0</v>
      </c>
    </row>
    <row r="379" spans="1:8" ht="18" hidden="1" customHeight="1" outlineLevel="1">
      <c r="A379" s="4" t="s">
        <v>211</v>
      </c>
      <c r="B379" s="195"/>
      <c r="C379" s="196">
        <v>1</v>
      </c>
      <c r="D379" s="196">
        <v>1</v>
      </c>
      <c r="E379" s="196">
        <v>0</v>
      </c>
      <c r="F379" s="197">
        <v>0</v>
      </c>
      <c r="G379" s="197">
        <v>727</v>
      </c>
      <c r="H379" s="198">
        <v>0</v>
      </c>
    </row>
    <row r="380" spans="1:8" ht="18" hidden="1" customHeight="1" outlineLevel="1">
      <c r="A380" s="4" t="s">
        <v>212</v>
      </c>
      <c r="B380" s="195"/>
      <c r="C380" s="196">
        <v>0</v>
      </c>
      <c r="D380" s="196">
        <v>0</v>
      </c>
      <c r="E380" s="196">
        <v>0</v>
      </c>
      <c r="F380" s="197">
        <v>0</v>
      </c>
      <c r="G380" s="197">
        <v>0</v>
      </c>
      <c r="H380" s="198">
        <v>0</v>
      </c>
    </row>
    <row r="381" spans="1:8" ht="18" hidden="1" customHeight="1" outlineLevel="1">
      <c r="A381" s="4" t="s">
        <v>213</v>
      </c>
      <c r="B381" s="195"/>
      <c r="C381" s="196">
        <v>0</v>
      </c>
      <c r="D381" s="196">
        <v>0</v>
      </c>
      <c r="E381" s="196">
        <v>0</v>
      </c>
      <c r="F381" s="197">
        <v>0</v>
      </c>
      <c r="G381" s="197">
        <v>0</v>
      </c>
      <c r="H381" s="198">
        <v>0</v>
      </c>
    </row>
    <row r="382" spans="1:8" ht="18" hidden="1" customHeight="1" outlineLevel="1">
      <c r="A382" s="4" t="s">
        <v>214</v>
      </c>
      <c r="B382" s="195"/>
      <c r="C382" s="196">
        <v>0</v>
      </c>
      <c r="D382" s="196">
        <v>0</v>
      </c>
      <c r="E382" s="196">
        <v>0</v>
      </c>
      <c r="F382" s="197">
        <v>0</v>
      </c>
      <c r="G382" s="197">
        <v>0</v>
      </c>
      <c r="H382" s="198">
        <v>0</v>
      </c>
    </row>
    <row r="383" spans="1:8" ht="18" hidden="1" customHeight="1" outlineLevel="1">
      <c r="A383" s="4" t="s">
        <v>215</v>
      </c>
      <c r="B383" s="195"/>
      <c r="C383" s="196">
        <v>0</v>
      </c>
      <c r="D383" s="196">
        <v>0</v>
      </c>
      <c r="E383" s="196">
        <v>0</v>
      </c>
      <c r="F383" s="197">
        <v>0</v>
      </c>
      <c r="G383" s="197">
        <v>0</v>
      </c>
      <c r="H383" s="198">
        <v>0</v>
      </c>
    </row>
    <row r="384" spans="1:8" ht="18" hidden="1" customHeight="1" outlineLevel="1">
      <c r="A384" s="4" t="s">
        <v>216</v>
      </c>
      <c r="B384" s="195"/>
      <c r="C384" s="196">
        <v>0</v>
      </c>
      <c r="D384" s="196">
        <v>0</v>
      </c>
      <c r="E384" s="196">
        <v>0</v>
      </c>
      <c r="F384" s="197">
        <v>0</v>
      </c>
      <c r="G384" s="197">
        <v>0</v>
      </c>
      <c r="H384" s="198">
        <v>0</v>
      </c>
    </row>
    <row r="385" spans="1:8" ht="18" hidden="1" customHeight="1" outlineLevel="1">
      <c r="A385" s="4" t="s">
        <v>217</v>
      </c>
      <c r="B385" s="195"/>
      <c r="C385" s="196">
        <v>0</v>
      </c>
      <c r="D385" s="196">
        <v>0</v>
      </c>
      <c r="E385" s="196">
        <v>0</v>
      </c>
      <c r="F385" s="197">
        <v>0</v>
      </c>
      <c r="G385" s="197">
        <v>0</v>
      </c>
      <c r="H385" s="198">
        <v>0</v>
      </c>
    </row>
    <row r="386" spans="1:8" ht="18" hidden="1" customHeight="1" outlineLevel="1">
      <c r="A386" s="4" t="s">
        <v>218</v>
      </c>
      <c r="B386" s="195"/>
      <c r="C386" s="196">
        <v>0</v>
      </c>
      <c r="D386" s="196">
        <v>0</v>
      </c>
      <c r="E386" s="196">
        <v>0</v>
      </c>
      <c r="F386" s="197">
        <v>0</v>
      </c>
      <c r="G386" s="197">
        <v>0</v>
      </c>
      <c r="H386" s="198">
        <v>0</v>
      </c>
    </row>
    <row r="387" spans="1:8" ht="18" hidden="1" customHeight="1" outlineLevel="1">
      <c r="A387" s="4" t="s">
        <v>219</v>
      </c>
      <c r="B387" s="195"/>
      <c r="C387" s="196">
        <v>0</v>
      </c>
      <c r="D387" s="196">
        <v>0</v>
      </c>
      <c r="E387" s="196">
        <v>0</v>
      </c>
      <c r="F387" s="197">
        <v>0</v>
      </c>
      <c r="G387" s="197">
        <v>0</v>
      </c>
      <c r="H387" s="198">
        <v>0</v>
      </c>
    </row>
    <row r="388" spans="1:8" ht="18" hidden="1" customHeight="1" outlineLevel="1">
      <c r="A388" s="4" t="s">
        <v>220</v>
      </c>
      <c r="B388" s="195"/>
      <c r="C388" s="196">
        <v>0</v>
      </c>
      <c r="D388" s="196">
        <v>0</v>
      </c>
      <c r="E388" s="196">
        <v>0</v>
      </c>
      <c r="F388" s="197">
        <v>0</v>
      </c>
      <c r="G388" s="197">
        <v>0</v>
      </c>
      <c r="H388" s="198">
        <v>0</v>
      </c>
    </row>
    <row r="389" spans="1:8" ht="18" hidden="1" customHeight="1" outlineLevel="1">
      <c r="A389" s="4" t="s">
        <v>349</v>
      </c>
      <c r="B389" s="195"/>
      <c r="C389" s="196">
        <v>0</v>
      </c>
      <c r="D389" s="196">
        <v>0</v>
      </c>
      <c r="E389" s="196">
        <v>0</v>
      </c>
      <c r="F389" s="197">
        <v>0</v>
      </c>
      <c r="G389" s="197">
        <v>0</v>
      </c>
      <c r="H389" s="198">
        <v>0</v>
      </c>
    </row>
    <row r="390" spans="1:8" ht="18" hidden="1" customHeight="1" outlineLevel="1">
      <c r="A390" s="4" t="s">
        <v>222</v>
      </c>
      <c r="B390" s="195"/>
      <c r="C390" s="196">
        <v>0</v>
      </c>
      <c r="D390" s="196">
        <v>0</v>
      </c>
      <c r="E390" s="196">
        <v>0</v>
      </c>
      <c r="F390" s="197">
        <v>0</v>
      </c>
      <c r="G390" s="197">
        <v>0</v>
      </c>
      <c r="H390" s="198">
        <v>0</v>
      </c>
    </row>
    <row r="391" spans="1:8" ht="18" hidden="1" customHeight="1" outlineLevel="1">
      <c r="A391" s="4" t="s">
        <v>223</v>
      </c>
      <c r="B391" s="195"/>
      <c r="C391" s="196">
        <v>0</v>
      </c>
      <c r="D391" s="196">
        <v>0</v>
      </c>
      <c r="E391" s="196">
        <v>0</v>
      </c>
      <c r="F391" s="197">
        <v>0</v>
      </c>
      <c r="G391" s="197">
        <v>0</v>
      </c>
      <c r="H391" s="198">
        <v>0</v>
      </c>
    </row>
    <row r="392" spans="1:8" ht="18" hidden="1" customHeight="1" outlineLevel="1">
      <c r="A392" s="4" t="s">
        <v>224</v>
      </c>
      <c r="B392" s="195"/>
      <c r="C392" s="196">
        <v>0</v>
      </c>
      <c r="D392" s="196">
        <v>0</v>
      </c>
      <c r="E392" s="196">
        <v>0</v>
      </c>
      <c r="F392" s="197">
        <v>0</v>
      </c>
      <c r="G392" s="197">
        <v>0</v>
      </c>
      <c r="H392" s="198">
        <v>0</v>
      </c>
    </row>
    <row r="393" spans="1:8" ht="18" hidden="1" customHeight="1" outlineLevel="1">
      <c r="A393" s="4" t="s">
        <v>225</v>
      </c>
      <c r="B393" s="195"/>
      <c r="C393" s="196">
        <v>0</v>
      </c>
      <c r="D393" s="196">
        <v>0</v>
      </c>
      <c r="E393" s="196">
        <v>0</v>
      </c>
      <c r="F393" s="197">
        <v>0</v>
      </c>
      <c r="G393" s="197">
        <v>0</v>
      </c>
      <c r="H393" s="198">
        <v>0</v>
      </c>
    </row>
    <row r="394" spans="1:8" ht="18" customHeight="1" collapsed="1">
      <c r="A394" s="4"/>
      <c r="B394" s="195" t="s">
        <v>365</v>
      </c>
      <c r="C394" s="199">
        <f t="shared" ref="C394:H394" si="15">SUM(C371:C393)</f>
        <v>2</v>
      </c>
      <c r="D394" s="199">
        <f t="shared" si="15"/>
        <v>1</v>
      </c>
      <c r="E394" s="199">
        <f t="shared" si="15"/>
        <v>0</v>
      </c>
      <c r="F394" s="200">
        <f t="shared" si="15"/>
        <v>0</v>
      </c>
      <c r="G394" s="200">
        <f t="shared" si="15"/>
        <v>727</v>
      </c>
      <c r="H394" s="201">
        <f t="shared" si="15"/>
        <v>0</v>
      </c>
    </row>
    <row r="395" spans="1:8" ht="18" hidden="1" customHeight="1" outlineLevel="1">
      <c r="A395" s="4" t="s">
        <v>272</v>
      </c>
      <c r="B395" s="195"/>
      <c r="C395" s="199">
        <v>0</v>
      </c>
      <c r="D395" s="199">
        <v>0</v>
      </c>
      <c r="E395" s="199">
        <v>0</v>
      </c>
      <c r="F395" s="200">
        <v>0</v>
      </c>
      <c r="G395" s="200">
        <v>0</v>
      </c>
      <c r="H395" s="201">
        <v>0</v>
      </c>
    </row>
    <row r="396" spans="1:8" ht="18" hidden="1" customHeight="1" outlineLevel="1">
      <c r="A396" s="4" t="s">
        <v>203</v>
      </c>
      <c r="B396" s="195"/>
      <c r="C396" s="199">
        <v>0</v>
      </c>
      <c r="D396" s="199">
        <v>0</v>
      </c>
      <c r="E396" s="199">
        <v>0</v>
      </c>
      <c r="F396" s="200">
        <v>0</v>
      </c>
      <c r="G396" s="200">
        <v>0</v>
      </c>
      <c r="H396" s="201">
        <v>0</v>
      </c>
    </row>
    <row r="397" spans="1:8" ht="18" hidden="1" customHeight="1" outlineLevel="1">
      <c r="A397" s="4" t="s">
        <v>204</v>
      </c>
      <c r="B397" s="195"/>
      <c r="C397" s="199">
        <v>0</v>
      </c>
      <c r="D397" s="199">
        <v>0</v>
      </c>
      <c r="E397" s="199">
        <v>0</v>
      </c>
      <c r="F397" s="200">
        <v>0</v>
      </c>
      <c r="G397" s="200">
        <v>0</v>
      </c>
      <c r="H397" s="201">
        <v>0</v>
      </c>
    </row>
    <row r="398" spans="1:8" ht="18" hidden="1" customHeight="1" outlineLevel="1">
      <c r="A398" s="4" t="s">
        <v>205</v>
      </c>
      <c r="B398" s="195"/>
      <c r="C398" s="199">
        <v>0</v>
      </c>
      <c r="D398" s="199">
        <v>0</v>
      </c>
      <c r="E398" s="199">
        <v>0</v>
      </c>
      <c r="F398" s="200">
        <v>0</v>
      </c>
      <c r="G398" s="200">
        <v>0</v>
      </c>
      <c r="H398" s="201">
        <v>0</v>
      </c>
    </row>
    <row r="399" spans="1:8" ht="18" hidden="1" customHeight="1" outlineLevel="1">
      <c r="A399" s="4" t="s">
        <v>206</v>
      </c>
      <c r="B399" s="195"/>
      <c r="C399" s="199">
        <v>0</v>
      </c>
      <c r="D399" s="199">
        <v>0</v>
      </c>
      <c r="E399" s="199">
        <v>0</v>
      </c>
      <c r="F399" s="200">
        <v>0</v>
      </c>
      <c r="G399" s="200">
        <v>0</v>
      </c>
      <c r="H399" s="201">
        <v>0</v>
      </c>
    </row>
    <row r="400" spans="1:8" ht="18" hidden="1" customHeight="1" outlineLevel="1">
      <c r="A400" s="4" t="s">
        <v>207</v>
      </c>
      <c r="B400" s="195"/>
      <c r="C400" s="199">
        <v>0</v>
      </c>
      <c r="D400" s="199">
        <v>0</v>
      </c>
      <c r="E400" s="199">
        <v>0</v>
      </c>
      <c r="F400" s="200">
        <v>0</v>
      </c>
      <c r="G400" s="200">
        <v>0</v>
      </c>
      <c r="H400" s="201">
        <v>0</v>
      </c>
    </row>
    <row r="401" spans="1:8" ht="18" hidden="1" customHeight="1" outlineLevel="1">
      <c r="A401" s="4" t="s">
        <v>208</v>
      </c>
      <c r="B401" s="195"/>
      <c r="C401" s="199">
        <v>0</v>
      </c>
      <c r="D401" s="199">
        <v>0</v>
      </c>
      <c r="E401" s="199">
        <v>0</v>
      </c>
      <c r="F401" s="200">
        <v>0</v>
      </c>
      <c r="G401" s="200">
        <v>0</v>
      </c>
      <c r="H401" s="201">
        <v>0</v>
      </c>
    </row>
    <row r="402" spans="1:8" ht="18" hidden="1" customHeight="1" outlineLevel="1">
      <c r="A402" s="4" t="s">
        <v>209</v>
      </c>
      <c r="B402" s="195"/>
      <c r="C402" s="199">
        <v>0</v>
      </c>
      <c r="D402" s="199">
        <v>0</v>
      </c>
      <c r="E402" s="199">
        <v>0</v>
      </c>
      <c r="F402" s="200">
        <v>0</v>
      </c>
      <c r="G402" s="200">
        <v>0</v>
      </c>
      <c r="H402" s="201">
        <v>0</v>
      </c>
    </row>
    <row r="403" spans="1:8" ht="18" hidden="1" customHeight="1" outlineLevel="1">
      <c r="A403" s="4" t="s">
        <v>211</v>
      </c>
      <c r="B403" s="195"/>
      <c r="C403" s="199">
        <v>0</v>
      </c>
      <c r="D403" s="199">
        <v>0</v>
      </c>
      <c r="E403" s="199">
        <v>0</v>
      </c>
      <c r="F403" s="200">
        <v>0</v>
      </c>
      <c r="G403" s="200">
        <v>0</v>
      </c>
      <c r="H403" s="201">
        <v>0</v>
      </c>
    </row>
    <row r="404" spans="1:8" ht="18" hidden="1" customHeight="1" outlineLevel="1">
      <c r="A404" s="4" t="s">
        <v>212</v>
      </c>
      <c r="B404" s="195"/>
      <c r="C404" s="199">
        <v>0</v>
      </c>
      <c r="D404" s="199">
        <v>0</v>
      </c>
      <c r="E404" s="199">
        <v>0</v>
      </c>
      <c r="F404" s="200">
        <v>0</v>
      </c>
      <c r="G404" s="200">
        <v>0</v>
      </c>
      <c r="H404" s="201">
        <v>0</v>
      </c>
    </row>
    <row r="405" spans="1:8" ht="18" hidden="1" customHeight="1" outlineLevel="1">
      <c r="A405" s="4" t="s">
        <v>213</v>
      </c>
      <c r="B405" s="195"/>
      <c r="C405" s="199">
        <v>0</v>
      </c>
      <c r="D405" s="199">
        <v>0</v>
      </c>
      <c r="E405" s="199">
        <v>0</v>
      </c>
      <c r="F405" s="200">
        <v>0</v>
      </c>
      <c r="G405" s="200">
        <v>0</v>
      </c>
      <c r="H405" s="201">
        <v>0</v>
      </c>
    </row>
    <row r="406" spans="1:8" ht="18" hidden="1" customHeight="1" outlineLevel="1">
      <c r="A406" s="4" t="s">
        <v>214</v>
      </c>
      <c r="B406" s="195"/>
      <c r="C406" s="199">
        <v>0</v>
      </c>
      <c r="D406" s="199">
        <v>0</v>
      </c>
      <c r="E406" s="199">
        <v>0</v>
      </c>
      <c r="F406" s="200">
        <v>0</v>
      </c>
      <c r="G406" s="200">
        <v>0</v>
      </c>
      <c r="H406" s="201">
        <v>0</v>
      </c>
    </row>
    <row r="407" spans="1:8" ht="18" hidden="1" customHeight="1" outlineLevel="1">
      <c r="A407" s="4" t="s">
        <v>215</v>
      </c>
      <c r="B407" s="195"/>
      <c r="C407" s="199">
        <v>0</v>
      </c>
      <c r="D407" s="199">
        <v>0</v>
      </c>
      <c r="E407" s="199">
        <v>0</v>
      </c>
      <c r="F407" s="200">
        <v>0</v>
      </c>
      <c r="G407" s="200">
        <v>0</v>
      </c>
      <c r="H407" s="201">
        <v>0</v>
      </c>
    </row>
    <row r="408" spans="1:8" ht="18" hidden="1" customHeight="1" outlineLevel="1">
      <c r="A408" s="4" t="s">
        <v>216</v>
      </c>
      <c r="B408" s="195"/>
      <c r="C408" s="199">
        <v>0</v>
      </c>
      <c r="D408" s="199">
        <v>0</v>
      </c>
      <c r="E408" s="199">
        <v>0</v>
      </c>
      <c r="F408" s="200">
        <v>0</v>
      </c>
      <c r="G408" s="200">
        <v>0</v>
      </c>
      <c r="H408" s="201">
        <v>0</v>
      </c>
    </row>
    <row r="409" spans="1:8" ht="18" hidden="1" customHeight="1" outlineLevel="1">
      <c r="A409" s="4" t="s">
        <v>217</v>
      </c>
      <c r="B409" s="195"/>
      <c r="C409" s="199">
        <v>0</v>
      </c>
      <c r="D409" s="199">
        <v>0</v>
      </c>
      <c r="E409" s="199">
        <v>0</v>
      </c>
      <c r="F409" s="200">
        <v>0</v>
      </c>
      <c r="G409" s="200">
        <v>0</v>
      </c>
      <c r="H409" s="201">
        <v>0</v>
      </c>
    </row>
    <row r="410" spans="1:8" ht="18" hidden="1" customHeight="1" outlineLevel="1">
      <c r="A410" s="4" t="s">
        <v>218</v>
      </c>
      <c r="B410" s="195"/>
      <c r="C410" s="199">
        <v>0</v>
      </c>
      <c r="D410" s="199">
        <v>0</v>
      </c>
      <c r="E410" s="199">
        <v>0</v>
      </c>
      <c r="F410" s="200">
        <v>0</v>
      </c>
      <c r="G410" s="200">
        <v>0</v>
      </c>
      <c r="H410" s="201">
        <v>0</v>
      </c>
    </row>
    <row r="411" spans="1:8" ht="18" hidden="1" customHeight="1" outlineLevel="1">
      <c r="A411" s="4" t="s">
        <v>219</v>
      </c>
      <c r="B411" s="195"/>
      <c r="C411" s="199">
        <v>0</v>
      </c>
      <c r="D411" s="199">
        <v>0</v>
      </c>
      <c r="E411" s="199">
        <v>0</v>
      </c>
      <c r="F411" s="200">
        <v>0</v>
      </c>
      <c r="G411" s="200">
        <v>0</v>
      </c>
      <c r="H411" s="201">
        <v>0</v>
      </c>
    </row>
    <row r="412" spans="1:8" ht="18" hidden="1" customHeight="1" outlineLevel="1">
      <c r="A412" s="4" t="s">
        <v>220</v>
      </c>
      <c r="B412" s="195"/>
      <c r="C412" s="199">
        <v>0</v>
      </c>
      <c r="D412" s="199">
        <v>0</v>
      </c>
      <c r="E412" s="199">
        <v>0</v>
      </c>
      <c r="F412" s="200">
        <v>0</v>
      </c>
      <c r="G412" s="200">
        <v>0</v>
      </c>
      <c r="H412" s="201">
        <v>0</v>
      </c>
    </row>
    <row r="413" spans="1:8" ht="18" hidden="1" customHeight="1" outlineLevel="1">
      <c r="A413" s="4" t="s">
        <v>349</v>
      </c>
      <c r="B413" s="195"/>
      <c r="C413" s="199">
        <v>0</v>
      </c>
      <c r="D413" s="199">
        <v>0</v>
      </c>
      <c r="E413" s="199">
        <v>0</v>
      </c>
      <c r="F413" s="200">
        <v>0</v>
      </c>
      <c r="G413" s="200">
        <v>0</v>
      </c>
      <c r="H413" s="201">
        <v>0</v>
      </c>
    </row>
    <row r="414" spans="1:8" ht="18" hidden="1" customHeight="1" outlineLevel="1">
      <c r="A414" s="4" t="s">
        <v>222</v>
      </c>
      <c r="B414" s="195"/>
      <c r="C414" s="199">
        <v>0</v>
      </c>
      <c r="D414" s="199">
        <v>0</v>
      </c>
      <c r="E414" s="199">
        <v>0</v>
      </c>
      <c r="F414" s="200">
        <v>0</v>
      </c>
      <c r="G414" s="200">
        <v>0</v>
      </c>
      <c r="H414" s="201">
        <v>0</v>
      </c>
    </row>
    <row r="415" spans="1:8" ht="18" hidden="1" customHeight="1" outlineLevel="1">
      <c r="A415" s="4" t="s">
        <v>223</v>
      </c>
      <c r="B415" s="195"/>
      <c r="C415" s="199">
        <v>0</v>
      </c>
      <c r="D415" s="199">
        <v>0</v>
      </c>
      <c r="E415" s="199">
        <v>0</v>
      </c>
      <c r="F415" s="200">
        <v>0</v>
      </c>
      <c r="G415" s="200">
        <v>0</v>
      </c>
      <c r="H415" s="201">
        <v>0</v>
      </c>
    </row>
    <row r="416" spans="1:8" ht="18" hidden="1" customHeight="1" outlineLevel="1">
      <c r="A416" s="4" t="s">
        <v>224</v>
      </c>
      <c r="B416" s="195"/>
      <c r="C416" s="199">
        <v>0</v>
      </c>
      <c r="D416" s="199">
        <v>0</v>
      </c>
      <c r="E416" s="199">
        <v>0</v>
      </c>
      <c r="F416" s="200">
        <v>0</v>
      </c>
      <c r="G416" s="200">
        <v>0</v>
      </c>
      <c r="H416" s="201">
        <v>0</v>
      </c>
    </row>
    <row r="417" spans="1:8" ht="18" hidden="1" customHeight="1" outlineLevel="1">
      <c r="A417" s="4" t="s">
        <v>225</v>
      </c>
      <c r="B417" s="195"/>
      <c r="C417" s="199">
        <v>0</v>
      </c>
      <c r="D417" s="199">
        <v>0</v>
      </c>
      <c r="E417" s="199">
        <v>0</v>
      </c>
      <c r="F417" s="200">
        <v>0</v>
      </c>
      <c r="G417" s="200">
        <v>0</v>
      </c>
      <c r="H417" s="201">
        <v>0</v>
      </c>
    </row>
    <row r="418" spans="1:8" ht="18" customHeight="1" collapsed="1">
      <c r="A418" s="4"/>
      <c r="B418" s="195" t="s">
        <v>366</v>
      </c>
      <c r="C418" s="199">
        <f t="shared" ref="C418:H418" si="16">SUM(C395:C417)</f>
        <v>0</v>
      </c>
      <c r="D418" s="199">
        <f t="shared" si="16"/>
        <v>0</v>
      </c>
      <c r="E418" s="199">
        <f t="shared" si="16"/>
        <v>0</v>
      </c>
      <c r="F418" s="200">
        <f t="shared" si="16"/>
        <v>0</v>
      </c>
      <c r="G418" s="200">
        <f t="shared" si="16"/>
        <v>0</v>
      </c>
      <c r="H418" s="202">
        <f t="shared" si="16"/>
        <v>0</v>
      </c>
    </row>
    <row r="419" spans="1:8" ht="18" hidden="1" customHeight="1" outlineLevel="1">
      <c r="A419" s="4" t="s">
        <v>272</v>
      </c>
      <c r="B419" s="195"/>
      <c r="C419" s="199">
        <v>0</v>
      </c>
      <c r="D419" s="199">
        <v>0</v>
      </c>
      <c r="E419" s="199">
        <v>0</v>
      </c>
      <c r="F419" s="200">
        <v>0</v>
      </c>
      <c r="G419" s="200">
        <v>0</v>
      </c>
      <c r="H419" s="201">
        <v>0</v>
      </c>
    </row>
    <row r="420" spans="1:8" ht="18" hidden="1" customHeight="1" outlineLevel="1">
      <c r="A420" s="4" t="s">
        <v>203</v>
      </c>
      <c r="B420" s="195"/>
      <c r="C420" s="199">
        <v>0</v>
      </c>
      <c r="D420" s="199">
        <v>0</v>
      </c>
      <c r="E420" s="199">
        <v>0</v>
      </c>
      <c r="F420" s="200">
        <v>0</v>
      </c>
      <c r="G420" s="200">
        <v>0</v>
      </c>
      <c r="H420" s="201">
        <v>0</v>
      </c>
    </row>
    <row r="421" spans="1:8" ht="18" hidden="1" customHeight="1" outlineLevel="1">
      <c r="A421" s="4" t="s">
        <v>204</v>
      </c>
      <c r="B421" s="195"/>
      <c r="C421" s="199">
        <v>0</v>
      </c>
      <c r="D421" s="199">
        <v>0</v>
      </c>
      <c r="E421" s="199">
        <v>0</v>
      </c>
      <c r="F421" s="200">
        <v>0</v>
      </c>
      <c r="G421" s="200">
        <v>0</v>
      </c>
      <c r="H421" s="201">
        <v>0</v>
      </c>
    </row>
    <row r="422" spans="1:8" ht="18" hidden="1" customHeight="1" outlineLevel="1">
      <c r="A422" s="4" t="s">
        <v>205</v>
      </c>
      <c r="B422" s="195"/>
      <c r="C422" s="199">
        <v>0</v>
      </c>
      <c r="D422" s="199">
        <v>0</v>
      </c>
      <c r="E422" s="199">
        <v>0</v>
      </c>
      <c r="F422" s="200">
        <v>0</v>
      </c>
      <c r="G422" s="200">
        <v>0</v>
      </c>
      <c r="H422" s="201">
        <v>0</v>
      </c>
    </row>
    <row r="423" spans="1:8" ht="18" hidden="1" customHeight="1" outlineLevel="1">
      <c r="A423" s="4" t="s">
        <v>206</v>
      </c>
      <c r="B423" s="195"/>
      <c r="C423" s="199">
        <v>0</v>
      </c>
      <c r="D423" s="199">
        <v>0</v>
      </c>
      <c r="E423" s="199">
        <v>0</v>
      </c>
      <c r="F423" s="200">
        <v>0</v>
      </c>
      <c r="G423" s="200">
        <v>0</v>
      </c>
      <c r="H423" s="202">
        <v>0</v>
      </c>
    </row>
    <row r="424" spans="1:8" ht="18" hidden="1" customHeight="1" outlineLevel="1">
      <c r="A424" s="4" t="s">
        <v>207</v>
      </c>
      <c r="B424" s="195"/>
      <c r="C424" s="199">
        <v>0</v>
      </c>
      <c r="D424" s="199">
        <v>0</v>
      </c>
      <c r="E424" s="199">
        <v>0</v>
      </c>
      <c r="F424" s="200">
        <v>0</v>
      </c>
      <c r="G424" s="200">
        <v>0</v>
      </c>
      <c r="H424" s="201">
        <v>0</v>
      </c>
    </row>
    <row r="425" spans="1:8" ht="18" hidden="1" customHeight="1" outlineLevel="1">
      <c r="A425" s="4" t="s">
        <v>208</v>
      </c>
      <c r="B425" s="195"/>
      <c r="C425" s="199">
        <v>1</v>
      </c>
      <c r="D425" s="199">
        <v>0</v>
      </c>
      <c r="E425" s="199">
        <v>0</v>
      </c>
      <c r="F425" s="200">
        <v>0</v>
      </c>
      <c r="G425" s="200">
        <v>0</v>
      </c>
      <c r="H425" s="201">
        <v>0</v>
      </c>
    </row>
    <row r="426" spans="1:8" ht="18" hidden="1" customHeight="1" outlineLevel="1">
      <c r="A426" s="4" t="s">
        <v>209</v>
      </c>
      <c r="B426" s="195"/>
      <c r="C426" s="199">
        <v>1</v>
      </c>
      <c r="D426" s="199">
        <v>1</v>
      </c>
      <c r="E426" s="199">
        <v>0</v>
      </c>
      <c r="F426" s="200">
        <v>0</v>
      </c>
      <c r="G426" s="200">
        <v>9932</v>
      </c>
      <c r="H426" s="201">
        <v>0</v>
      </c>
    </row>
    <row r="427" spans="1:8" ht="18" hidden="1" customHeight="1" outlineLevel="1">
      <c r="A427" s="4" t="s">
        <v>211</v>
      </c>
      <c r="B427" s="195"/>
      <c r="C427" s="199">
        <v>0</v>
      </c>
      <c r="D427" s="199">
        <v>0</v>
      </c>
      <c r="E427" s="199">
        <v>0</v>
      </c>
      <c r="F427" s="200">
        <v>0</v>
      </c>
      <c r="G427" s="200">
        <v>0</v>
      </c>
      <c r="H427" s="201">
        <v>0</v>
      </c>
    </row>
    <row r="428" spans="1:8" ht="18" hidden="1" customHeight="1" outlineLevel="1">
      <c r="A428" s="4" t="s">
        <v>212</v>
      </c>
      <c r="B428" s="195"/>
      <c r="C428" s="199">
        <v>0</v>
      </c>
      <c r="D428" s="199">
        <v>0</v>
      </c>
      <c r="E428" s="199">
        <v>0</v>
      </c>
      <c r="F428" s="200">
        <v>0</v>
      </c>
      <c r="G428" s="200">
        <v>0</v>
      </c>
      <c r="H428" s="201">
        <v>0</v>
      </c>
    </row>
    <row r="429" spans="1:8" ht="18" hidden="1" customHeight="1" outlineLevel="1">
      <c r="A429" s="4" t="s">
        <v>213</v>
      </c>
      <c r="B429" s="195"/>
      <c r="C429" s="199">
        <v>0</v>
      </c>
      <c r="D429" s="199">
        <v>0</v>
      </c>
      <c r="E429" s="199">
        <v>0</v>
      </c>
      <c r="F429" s="200">
        <v>0</v>
      </c>
      <c r="G429" s="200">
        <v>0</v>
      </c>
      <c r="H429" s="201">
        <v>0</v>
      </c>
    </row>
    <row r="430" spans="1:8" ht="18" hidden="1" customHeight="1" outlineLevel="1">
      <c r="A430" s="4" t="s">
        <v>214</v>
      </c>
      <c r="B430" s="195"/>
      <c r="C430" s="199">
        <v>0</v>
      </c>
      <c r="D430" s="199">
        <v>0</v>
      </c>
      <c r="E430" s="199">
        <v>0</v>
      </c>
      <c r="F430" s="200">
        <v>0</v>
      </c>
      <c r="G430" s="200">
        <v>0</v>
      </c>
      <c r="H430" s="201">
        <v>0</v>
      </c>
    </row>
    <row r="431" spans="1:8" ht="18" hidden="1" customHeight="1" outlineLevel="1">
      <c r="A431" s="4" t="s">
        <v>215</v>
      </c>
      <c r="B431" s="195"/>
      <c r="C431" s="199">
        <v>0</v>
      </c>
      <c r="D431" s="199">
        <v>0</v>
      </c>
      <c r="E431" s="199">
        <v>0</v>
      </c>
      <c r="F431" s="200">
        <v>0</v>
      </c>
      <c r="G431" s="200">
        <v>0</v>
      </c>
      <c r="H431" s="201">
        <v>0</v>
      </c>
    </row>
    <row r="432" spans="1:8" ht="18" hidden="1" customHeight="1" outlineLevel="1">
      <c r="A432" s="4" t="s">
        <v>216</v>
      </c>
      <c r="B432" s="195"/>
      <c r="C432" s="199">
        <v>0</v>
      </c>
      <c r="D432" s="199">
        <v>0</v>
      </c>
      <c r="E432" s="199">
        <v>0</v>
      </c>
      <c r="F432" s="200">
        <v>0</v>
      </c>
      <c r="G432" s="200">
        <v>0</v>
      </c>
      <c r="H432" s="201">
        <v>0</v>
      </c>
    </row>
    <row r="433" spans="1:8" ht="18" hidden="1" customHeight="1" outlineLevel="1">
      <c r="A433" s="4" t="s">
        <v>217</v>
      </c>
      <c r="B433" s="195"/>
      <c r="C433" s="199">
        <v>0</v>
      </c>
      <c r="D433" s="199">
        <v>0</v>
      </c>
      <c r="E433" s="199">
        <v>0</v>
      </c>
      <c r="F433" s="200">
        <v>0</v>
      </c>
      <c r="G433" s="200">
        <v>0</v>
      </c>
      <c r="H433" s="201">
        <v>0</v>
      </c>
    </row>
    <row r="434" spans="1:8" ht="18" hidden="1" customHeight="1" outlineLevel="1">
      <c r="A434" s="4" t="s">
        <v>218</v>
      </c>
      <c r="B434" s="195"/>
      <c r="C434" s="199">
        <v>0</v>
      </c>
      <c r="D434" s="199">
        <v>0</v>
      </c>
      <c r="E434" s="199">
        <v>0</v>
      </c>
      <c r="F434" s="200">
        <v>0</v>
      </c>
      <c r="G434" s="200">
        <v>0</v>
      </c>
      <c r="H434" s="201">
        <v>0</v>
      </c>
    </row>
    <row r="435" spans="1:8" ht="18" hidden="1" customHeight="1" outlineLevel="1">
      <c r="A435" s="4" t="s">
        <v>219</v>
      </c>
      <c r="B435" s="195"/>
      <c r="C435" s="199">
        <v>0</v>
      </c>
      <c r="D435" s="199">
        <v>0</v>
      </c>
      <c r="E435" s="199">
        <v>0</v>
      </c>
      <c r="F435" s="200">
        <v>0</v>
      </c>
      <c r="G435" s="200">
        <v>0</v>
      </c>
      <c r="H435" s="201">
        <v>0</v>
      </c>
    </row>
    <row r="436" spans="1:8" ht="18" hidden="1" customHeight="1" outlineLevel="1">
      <c r="A436" s="4" t="s">
        <v>220</v>
      </c>
      <c r="B436" s="195"/>
      <c r="C436" s="199">
        <v>0</v>
      </c>
      <c r="D436" s="199">
        <v>0</v>
      </c>
      <c r="E436" s="199">
        <v>0</v>
      </c>
      <c r="F436" s="200">
        <v>0</v>
      </c>
      <c r="G436" s="200">
        <v>0</v>
      </c>
      <c r="H436" s="201">
        <v>0</v>
      </c>
    </row>
    <row r="437" spans="1:8" ht="18" hidden="1" customHeight="1" outlineLevel="1">
      <c r="A437" s="4" t="s">
        <v>349</v>
      </c>
      <c r="B437" s="195"/>
      <c r="C437" s="199">
        <v>0</v>
      </c>
      <c r="D437" s="199">
        <v>0</v>
      </c>
      <c r="E437" s="199">
        <v>0</v>
      </c>
      <c r="F437" s="200">
        <v>0</v>
      </c>
      <c r="G437" s="200">
        <v>0</v>
      </c>
      <c r="H437" s="201">
        <v>0</v>
      </c>
    </row>
    <row r="438" spans="1:8" ht="18" hidden="1" customHeight="1" outlineLevel="1">
      <c r="A438" s="4" t="s">
        <v>222</v>
      </c>
      <c r="B438" s="195"/>
      <c r="C438" s="199">
        <v>0</v>
      </c>
      <c r="D438" s="199">
        <v>0</v>
      </c>
      <c r="E438" s="199">
        <v>0</v>
      </c>
      <c r="F438" s="200">
        <v>0</v>
      </c>
      <c r="G438" s="200">
        <v>0</v>
      </c>
      <c r="H438" s="201">
        <v>0</v>
      </c>
    </row>
    <row r="439" spans="1:8" ht="18" hidden="1" customHeight="1" outlineLevel="1">
      <c r="A439" s="4" t="s">
        <v>223</v>
      </c>
      <c r="B439" s="195"/>
      <c r="C439" s="199">
        <v>0</v>
      </c>
      <c r="D439" s="199">
        <v>0</v>
      </c>
      <c r="E439" s="199">
        <v>0</v>
      </c>
      <c r="F439" s="200">
        <v>0</v>
      </c>
      <c r="G439" s="200">
        <v>0</v>
      </c>
      <c r="H439" s="201">
        <v>0</v>
      </c>
    </row>
    <row r="440" spans="1:8" ht="18" hidden="1" customHeight="1" outlineLevel="1">
      <c r="A440" s="4" t="s">
        <v>224</v>
      </c>
      <c r="B440" s="195"/>
      <c r="C440" s="199">
        <v>0</v>
      </c>
      <c r="D440" s="199">
        <v>0</v>
      </c>
      <c r="E440" s="199">
        <v>0</v>
      </c>
      <c r="F440" s="200">
        <v>0</v>
      </c>
      <c r="G440" s="200">
        <v>0</v>
      </c>
      <c r="H440" s="201">
        <v>0</v>
      </c>
    </row>
    <row r="441" spans="1:8" ht="18" hidden="1" customHeight="1" outlineLevel="1">
      <c r="A441" s="4" t="s">
        <v>225</v>
      </c>
      <c r="B441" s="195"/>
      <c r="C441" s="199">
        <v>0</v>
      </c>
      <c r="D441" s="199">
        <v>0</v>
      </c>
      <c r="E441" s="199">
        <v>0</v>
      </c>
      <c r="F441" s="200">
        <v>0</v>
      </c>
      <c r="G441" s="200">
        <v>0</v>
      </c>
      <c r="H441" s="201">
        <v>0</v>
      </c>
    </row>
    <row r="442" spans="1:8" ht="18" customHeight="1" collapsed="1">
      <c r="A442" s="4"/>
      <c r="B442" s="195" t="s">
        <v>367</v>
      </c>
      <c r="C442" s="199">
        <f t="shared" ref="C442:H442" si="17">SUM(C419:C441)</f>
        <v>2</v>
      </c>
      <c r="D442" s="199">
        <f t="shared" si="17"/>
        <v>1</v>
      </c>
      <c r="E442" s="199">
        <f t="shared" si="17"/>
        <v>0</v>
      </c>
      <c r="F442" s="200">
        <f t="shared" si="17"/>
        <v>0</v>
      </c>
      <c r="G442" s="200">
        <f t="shared" si="17"/>
        <v>9932</v>
      </c>
      <c r="H442" s="202">
        <f t="shared" si="17"/>
        <v>0</v>
      </c>
    </row>
    <row r="443" spans="1:8" ht="18" hidden="1" customHeight="1" outlineLevel="1">
      <c r="A443" s="4" t="s">
        <v>272</v>
      </c>
      <c r="B443" s="195"/>
      <c r="C443" s="199">
        <v>0</v>
      </c>
      <c r="D443" s="199">
        <v>0</v>
      </c>
      <c r="E443" s="199">
        <v>0</v>
      </c>
      <c r="F443" s="200">
        <v>0</v>
      </c>
      <c r="G443" s="200">
        <v>0</v>
      </c>
      <c r="H443" s="201">
        <v>0</v>
      </c>
    </row>
    <row r="444" spans="1:8" ht="18" hidden="1" customHeight="1" outlineLevel="1">
      <c r="A444" s="4" t="s">
        <v>203</v>
      </c>
      <c r="B444" s="195"/>
      <c r="C444" s="199">
        <v>0</v>
      </c>
      <c r="D444" s="199">
        <v>0</v>
      </c>
      <c r="E444" s="199">
        <v>0</v>
      </c>
      <c r="F444" s="200">
        <v>0</v>
      </c>
      <c r="G444" s="200">
        <v>0</v>
      </c>
      <c r="H444" s="201">
        <v>0</v>
      </c>
    </row>
    <row r="445" spans="1:8" ht="18" hidden="1" customHeight="1" outlineLevel="1">
      <c r="A445" s="4" t="s">
        <v>204</v>
      </c>
      <c r="B445" s="195"/>
      <c r="C445" s="199">
        <v>0</v>
      </c>
      <c r="D445" s="199">
        <v>0</v>
      </c>
      <c r="E445" s="199">
        <v>0</v>
      </c>
      <c r="F445" s="200">
        <v>0</v>
      </c>
      <c r="G445" s="200">
        <v>0</v>
      </c>
      <c r="H445" s="201">
        <v>0</v>
      </c>
    </row>
    <row r="446" spans="1:8" ht="18" hidden="1" customHeight="1" outlineLevel="1">
      <c r="A446" s="4" t="s">
        <v>205</v>
      </c>
      <c r="B446" s="195"/>
      <c r="C446" s="199">
        <v>0</v>
      </c>
      <c r="D446" s="199">
        <v>0</v>
      </c>
      <c r="E446" s="199">
        <v>0</v>
      </c>
      <c r="F446" s="200">
        <v>0</v>
      </c>
      <c r="G446" s="200">
        <v>0</v>
      </c>
      <c r="H446" s="201">
        <v>0</v>
      </c>
    </row>
    <row r="447" spans="1:8" ht="18" hidden="1" customHeight="1" outlineLevel="1">
      <c r="A447" s="4" t="s">
        <v>206</v>
      </c>
      <c r="B447" s="195"/>
      <c r="C447" s="199">
        <v>0</v>
      </c>
      <c r="D447" s="199">
        <v>0</v>
      </c>
      <c r="E447" s="199">
        <v>0</v>
      </c>
      <c r="F447" s="200">
        <v>0</v>
      </c>
      <c r="G447" s="200">
        <v>0</v>
      </c>
      <c r="H447" s="201">
        <v>0</v>
      </c>
    </row>
    <row r="448" spans="1:8" ht="18" hidden="1" customHeight="1" outlineLevel="1">
      <c r="A448" s="4" t="s">
        <v>207</v>
      </c>
      <c r="B448" s="195"/>
      <c r="C448" s="199">
        <v>0</v>
      </c>
      <c r="D448" s="199">
        <v>0</v>
      </c>
      <c r="E448" s="199">
        <v>0</v>
      </c>
      <c r="F448" s="200">
        <v>0</v>
      </c>
      <c r="G448" s="200">
        <v>0</v>
      </c>
      <c r="H448" s="201">
        <v>0</v>
      </c>
    </row>
    <row r="449" spans="1:8" ht="18" hidden="1" customHeight="1" outlineLevel="1">
      <c r="A449" s="4" t="s">
        <v>208</v>
      </c>
      <c r="B449" s="195"/>
      <c r="C449" s="199">
        <v>0</v>
      </c>
      <c r="D449" s="199">
        <v>0</v>
      </c>
      <c r="E449" s="199">
        <v>0</v>
      </c>
      <c r="F449" s="200">
        <v>0</v>
      </c>
      <c r="G449" s="200">
        <v>0</v>
      </c>
      <c r="H449" s="201">
        <v>0</v>
      </c>
    </row>
    <row r="450" spans="1:8" ht="18" hidden="1" customHeight="1" outlineLevel="1">
      <c r="A450" s="4" t="s">
        <v>209</v>
      </c>
      <c r="B450" s="195"/>
      <c r="C450" s="199">
        <v>0</v>
      </c>
      <c r="D450" s="199">
        <v>0</v>
      </c>
      <c r="E450" s="199">
        <v>0</v>
      </c>
      <c r="F450" s="200">
        <v>0</v>
      </c>
      <c r="G450" s="200">
        <v>0</v>
      </c>
      <c r="H450" s="201">
        <v>0</v>
      </c>
    </row>
    <row r="451" spans="1:8" ht="18" hidden="1" customHeight="1" outlineLevel="1">
      <c r="A451" s="4" t="s">
        <v>211</v>
      </c>
      <c r="B451" s="195"/>
      <c r="C451" s="199">
        <v>0</v>
      </c>
      <c r="D451" s="199">
        <v>0</v>
      </c>
      <c r="E451" s="199">
        <v>0</v>
      </c>
      <c r="F451" s="200">
        <v>0</v>
      </c>
      <c r="G451" s="200">
        <v>0</v>
      </c>
      <c r="H451" s="201">
        <v>0</v>
      </c>
    </row>
    <row r="452" spans="1:8" ht="18" hidden="1" customHeight="1" outlineLevel="1">
      <c r="A452" s="4" t="s">
        <v>212</v>
      </c>
      <c r="B452" s="195"/>
      <c r="C452" s="199">
        <v>0</v>
      </c>
      <c r="D452" s="199">
        <v>0</v>
      </c>
      <c r="E452" s="199">
        <v>0</v>
      </c>
      <c r="F452" s="200">
        <v>0</v>
      </c>
      <c r="G452" s="200">
        <v>0</v>
      </c>
      <c r="H452" s="201">
        <v>0</v>
      </c>
    </row>
    <row r="453" spans="1:8" ht="18" hidden="1" customHeight="1" outlineLevel="1">
      <c r="A453" s="4" t="s">
        <v>213</v>
      </c>
      <c r="B453" s="195"/>
      <c r="C453" s="199">
        <v>1</v>
      </c>
      <c r="D453" s="199">
        <v>1</v>
      </c>
      <c r="E453" s="199">
        <v>0</v>
      </c>
      <c r="F453" s="200">
        <v>3000</v>
      </c>
      <c r="G453" s="200">
        <v>487.13</v>
      </c>
      <c r="H453" s="201">
        <v>0</v>
      </c>
    </row>
    <row r="454" spans="1:8" ht="18" hidden="1" customHeight="1" outlineLevel="1">
      <c r="A454" s="4" t="s">
        <v>214</v>
      </c>
      <c r="B454" s="195"/>
      <c r="C454" s="199">
        <v>0</v>
      </c>
      <c r="D454" s="199">
        <v>0</v>
      </c>
      <c r="E454" s="199">
        <v>0</v>
      </c>
      <c r="F454" s="200">
        <v>0</v>
      </c>
      <c r="G454" s="200">
        <v>0</v>
      </c>
      <c r="H454" s="201">
        <v>0</v>
      </c>
    </row>
    <row r="455" spans="1:8" ht="18" hidden="1" customHeight="1" outlineLevel="1">
      <c r="A455" s="4" t="s">
        <v>215</v>
      </c>
      <c r="B455" s="195"/>
      <c r="C455" s="199">
        <v>0</v>
      </c>
      <c r="D455" s="199">
        <v>0</v>
      </c>
      <c r="E455" s="199">
        <v>0</v>
      </c>
      <c r="F455" s="200">
        <v>0</v>
      </c>
      <c r="G455" s="200">
        <v>0</v>
      </c>
      <c r="H455" s="201">
        <v>0</v>
      </c>
    </row>
    <row r="456" spans="1:8" ht="18" hidden="1" customHeight="1" outlineLevel="1">
      <c r="A456" s="4" t="s">
        <v>216</v>
      </c>
      <c r="B456" s="195"/>
      <c r="C456" s="199">
        <v>0</v>
      </c>
      <c r="D456" s="199">
        <v>0</v>
      </c>
      <c r="E456" s="199">
        <v>0</v>
      </c>
      <c r="F456" s="200">
        <v>0</v>
      </c>
      <c r="G456" s="200">
        <v>0</v>
      </c>
      <c r="H456" s="201">
        <v>0</v>
      </c>
    </row>
    <row r="457" spans="1:8" ht="18" hidden="1" customHeight="1" outlineLevel="1">
      <c r="A457" s="4" t="s">
        <v>217</v>
      </c>
      <c r="B457" s="195"/>
      <c r="C457" s="199">
        <v>0</v>
      </c>
      <c r="D457" s="199">
        <v>0</v>
      </c>
      <c r="E457" s="199">
        <v>0</v>
      </c>
      <c r="F457" s="200">
        <v>0</v>
      </c>
      <c r="G457" s="200">
        <v>0</v>
      </c>
      <c r="H457" s="201">
        <v>0</v>
      </c>
    </row>
    <row r="458" spans="1:8" ht="18" hidden="1" customHeight="1" outlineLevel="1">
      <c r="A458" s="4" t="s">
        <v>218</v>
      </c>
      <c r="B458" s="195"/>
      <c r="C458" s="199">
        <v>0</v>
      </c>
      <c r="D458" s="199">
        <v>0</v>
      </c>
      <c r="E458" s="199">
        <v>0</v>
      </c>
      <c r="F458" s="200">
        <v>0</v>
      </c>
      <c r="G458" s="200">
        <v>0</v>
      </c>
      <c r="H458" s="201">
        <v>0</v>
      </c>
    </row>
    <row r="459" spans="1:8" ht="18" hidden="1" customHeight="1" outlineLevel="1">
      <c r="A459" s="4" t="s">
        <v>219</v>
      </c>
      <c r="B459" s="195"/>
      <c r="C459" s="199">
        <v>0</v>
      </c>
      <c r="D459" s="199">
        <v>0</v>
      </c>
      <c r="E459" s="199">
        <v>0</v>
      </c>
      <c r="F459" s="200">
        <v>0</v>
      </c>
      <c r="G459" s="200">
        <v>0</v>
      </c>
      <c r="H459" s="201">
        <v>0</v>
      </c>
    </row>
    <row r="460" spans="1:8" ht="18" hidden="1" customHeight="1" outlineLevel="1">
      <c r="A460" s="4" t="s">
        <v>220</v>
      </c>
      <c r="B460" s="195"/>
      <c r="C460" s="199">
        <v>0</v>
      </c>
      <c r="D460" s="199">
        <v>0</v>
      </c>
      <c r="E460" s="199">
        <v>0</v>
      </c>
      <c r="F460" s="200">
        <v>0</v>
      </c>
      <c r="G460" s="200">
        <v>0</v>
      </c>
      <c r="H460" s="201">
        <v>0</v>
      </c>
    </row>
    <row r="461" spans="1:8" ht="18" hidden="1" customHeight="1" outlineLevel="1">
      <c r="A461" s="4" t="s">
        <v>349</v>
      </c>
      <c r="B461" s="195"/>
      <c r="C461" s="199">
        <v>0</v>
      </c>
      <c r="D461" s="199">
        <v>0</v>
      </c>
      <c r="E461" s="199">
        <v>0</v>
      </c>
      <c r="F461" s="200">
        <v>0</v>
      </c>
      <c r="G461" s="200">
        <v>0</v>
      </c>
      <c r="H461" s="201">
        <v>0</v>
      </c>
    </row>
    <row r="462" spans="1:8" ht="18" hidden="1" customHeight="1" outlineLevel="1">
      <c r="A462" s="4" t="s">
        <v>222</v>
      </c>
      <c r="B462" s="195"/>
      <c r="C462" s="199">
        <v>0</v>
      </c>
      <c r="D462" s="199">
        <v>0</v>
      </c>
      <c r="E462" s="199">
        <v>0</v>
      </c>
      <c r="F462" s="200">
        <v>0</v>
      </c>
      <c r="G462" s="200">
        <v>0</v>
      </c>
      <c r="H462" s="201">
        <v>0</v>
      </c>
    </row>
    <row r="463" spans="1:8" ht="18" hidden="1" customHeight="1" outlineLevel="1">
      <c r="A463" s="4" t="s">
        <v>223</v>
      </c>
      <c r="B463" s="195"/>
      <c r="C463" s="199">
        <v>0</v>
      </c>
      <c r="D463" s="199">
        <v>0</v>
      </c>
      <c r="E463" s="199">
        <v>0</v>
      </c>
      <c r="F463" s="200">
        <v>0</v>
      </c>
      <c r="G463" s="200">
        <v>0</v>
      </c>
      <c r="H463" s="201">
        <v>0</v>
      </c>
    </row>
    <row r="464" spans="1:8" ht="18" hidden="1" customHeight="1" outlineLevel="1">
      <c r="A464" s="4" t="s">
        <v>224</v>
      </c>
      <c r="B464" s="195"/>
      <c r="C464" s="199">
        <v>0</v>
      </c>
      <c r="D464" s="199">
        <v>0</v>
      </c>
      <c r="E464" s="199">
        <v>0</v>
      </c>
      <c r="F464" s="200">
        <v>0</v>
      </c>
      <c r="G464" s="200">
        <v>0</v>
      </c>
      <c r="H464" s="201">
        <v>0</v>
      </c>
    </row>
    <row r="465" spans="1:8" ht="18" hidden="1" customHeight="1" outlineLevel="1">
      <c r="A465" s="4" t="s">
        <v>225</v>
      </c>
      <c r="B465" s="195"/>
      <c r="C465" s="196">
        <v>0</v>
      </c>
      <c r="D465" s="196">
        <v>0</v>
      </c>
      <c r="E465" s="196">
        <v>0</v>
      </c>
      <c r="F465" s="197">
        <v>0</v>
      </c>
      <c r="G465" s="197">
        <v>0</v>
      </c>
      <c r="H465" s="198">
        <v>0</v>
      </c>
    </row>
    <row r="466" spans="1:8" ht="18" customHeight="1" collapsed="1">
      <c r="A466" s="4"/>
      <c r="B466" s="195" t="s">
        <v>368</v>
      </c>
      <c r="C466" s="199">
        <f t="shared" ref="C466:H466" si="18">SUM(C443:C465)</f>
        <v>1</v>
      </c>
      <c r="D466" s="199">
        <f t="shared" si="18"/>
        <v>1</v>
      </c>
      <c r="E466" s="199">
        <f t="shared" si="18"/>
        <v>0</v>
      </c>
      <c r="F466" s="200">
        <f t="shared" si="18"/>
        <v>3000</v>
      </c>
      <c r="G466" s="200">
        <f t="shared" si="18"/>
        <v>487.13</v>
      </c>
      <c r="H466" s="201">
        <f t="shared" si="18"/>
        <v>0</v>
      </c>
    </row>
    <row r="467" spans="1:8" ht="18" hidden="1" customHeight="1" outlineLevel="1">
      <c r="A467" s="4" t="s">
        <v>272</v>
      </c>
      <c r="B467" s="195"/>
      <c r="C467" s="196">
        <v>0</v>
      </c>
      <c r="D467" s="196">
        <v>0</v>
      </c>
      <c r="E467" s="196">
        <v>0</v>
      </c>
      <c r="F467" s="197">
        <v>0</v>
      </c>
      <c r="G467" s="197">
        <v>0</v>
      </c>
      <c r="H467" s="198">
        <v>0</v>
      </c>
    </row>
    <row r="468" spans="1:8" ht="18" hidden="1" customHeight="1" outlineLevel="1">
      <c r="A468" s="4" t="s">
        <v>203</v>
      </c>
      <c r="B468" s="195"/>
      <c r="C468" s="196">
        <v>0</v>
      </c>
      <c r="D468" s="196">
        <v>0</v>
      </c>
      <c r="E468" s="196">
        <v>0</v>
      </c>
      <c r="F468" s="197">
        <v>0</v>
      </c>
      <c r="G468" s="197">
        <v>0</v>
      </c>
      <c r="H468" s="198">
        <v>0</v>
      </c>
    </row>
    <row r="469" spans="1:8" ht="18" hidden="1" customHeight="1" outlineLevel="1">
      <c r="A469" s="4" t="s">
        <v>204</v>
      </c>
      <c r="B469" s="195"/>
      <c r="C469" s="196">
        <v>1</v>
      </c>
      <c r="D469" s="196">
        <v>0</v>
      </c>
      <c r="E469" s="196">
        <v>0</v>
      </c>
      <c r="F469" s="197">
        <v>0</v>
      </c>
      <c r="G469" s="197">
        <v>0</v>
      </c>
      <c r="H469" s="198">
        <v>0</v>
      </c>
    </row>
    <row r="470" spans="1:8" ht="18" hidden="1" customHeight="1" outlineLevel="1">
      <c r="A470" s="4" t="s">
        <v>205</v>
      </c>
      <c r="B470" s="195"/>
      <c r="C470" s="196">
        <v>0</v>
      </c>
      <c r="D470" s="196">
        <v>0</v>
      </c>
      <c r="E470" s="196">
        <v>0</v>
      </c>
      <c r="F470" s="197">
        <v>0</v>
      </c>
      <c r="G470" s="197">
        <v>0</v>
      </c>
      <c r="H470" s="198">
        <v>0</v>
      </c>
    </row>
    <row r="471" spans="1:8" ht="18" hidden="1" customHeight="1" outlineLevel="1">
      <c r="A471" s="4" t="s">
        <v>206</v>
      </c>
      <c r="B471" s="195"/>
      <c r="C471" s="196">
        <v>0</v>
      </c>
      <c r="D471" s="196">
        <v>0</v>
      </c>
      <c r="E471" s="196">
        <v>0</v>
      </c>
      <c r="F471" s="197">
        <v>0</v>
      </c>
      <c r="G471" s="197">
        <v>0</v>
      </c>
      <c r="H471" s="198">
        <v>0</v>
      </c>
    </row>
    <row r="472" spans="1:8" ht="18" hidden="1" customHeight="1" outlineLevel="1">
      <c r="A472" s="4" t="s">
        <v>207</v>
      </c>
      <c r="B472" s="195"/>
      <c r="C472" s="196">
        <v>0</v>
      </c>
      <c r="D472" s="196">
        <v>0</v>
      </c>
      <c r="E472" s="196">
        <v>0</v>
      </c>
      <c r="F472" s="197">
        <v>0</v>
      </c>
      <c r="G472" s="197">
        <v>0</v>
      </c>
      <c r="H472" s="198">
        <v>0</v>
      </c>
    </row>
    <row r="473" spans="1:8" ht="18" hidden="1" customHeight="1" outlineLevel="1">
      <c r="A473" s="4" t="s">
        <v>208</v>
      </c>
      <c r="B473" s="195"/>
      <c r="C473" s="196">
        <v>0</v>
      </c>
      <c r="D473" s="196">
        <v>0</v>
      </c>
      <c r="E473" s="196">
        <v>0</v>
      </c>
      <c r="F473" s="197">
        <v>0</v>
      </c>
      <c r="G473" s="197">
        <v>0</v>
      </c>
      <c r="H473" s="198">
        <v>0</v>
      </c>
    </row>
    <row r="474" spans="1:8" ht="18" hidden="1" customHeight="1" outlineLevel="1">
      <c r="A474" s="4" t="s">
        <v>209</v>
      </c>
      <c r="B474" s="195"/>
      <c r="C474" s="196">
        <v>0</v>
      </c>
      <c r="D474" s="196">
        <v>0</v>
      </c>
      <c r="E474" s="196">
        <v>0</v>
      </c>
      <c r="F474" s="197">
        <v>0</v>
      </c>
      <c r="G474" s="197">
        <v>0</v>
      </c>
      <c r="H474" s="198">
        <v>0</v>
      </c>
    </row>
    <row r="475" spans="1:8" ht="18" hidden="1" customHeight="1" outlineLevel="1">
      <c r="A475" s="4" t="s">
        <v>211</v>
      </c>
      <c r="B475" s="195"/>
      <c r="C475" s="196">
        <v>1</v>
      </c>
      <c r="D475" s="196">
        <v>2</v>
      </c>
      <c r="E475" s="196">
        <v>0</v>
      </c>
      <c r="F475" s="197">
        <v>25744.65</v>
      </c>
      <c r="G475" s="197">
        <v>3448.75</v>
      </c>
      <c r="H475" s="198">
        <v>0</v>
      </c>
    </row>
    <row r="476" spans="1:8" ht="18" hidden="1" customHeight="1" outlineLevel="1">
      <c r="A476" s="4" t="s">
        <v>212</v>
      </c>
      <c r="B476" s="195"/>
      <c r="C476" s="196">
        <v>0</v>
      </c>
      <c r="D476" s="196">
        <v>0</v>
      </c>
      <c r="E476" s="196">
        <v>0</v>
      </c>
      <c r="F476" s="197">
        <v>0</v>
      </c>
      <c r="G476" s="197">
        <v>0</v>
      </c>
      <c r="H476" s="198">
        <v>0</v>
      </c>
    </row>
    <row r="477" spans="1:8" ht="18" hidden="1" customHeight="1" outlineLevel="1">
      <c r="A477" s="4" t="s">
        <v>213</v>
      </c>
      <c r="B477" s="195"/>
      <c r="C477" s="196">
        <v>0</v>
      </c>
      <c r="D477" s="196">
        <v>0</v>
      </c>
      <c r="E477" s="196">
        <v>0</v>
      </c>
      <c r="F477" s="197">
        <v>0</v>
      </c>
      <c r="G477" s="197">
        <v>0</v>
      </c>
      <c r="H477" s="198">
        <v>0</v>
      </c>
    </row>
    <row r="478" spans="1:8" ht="18" hidden="1" customHeight="1" outlineLevel="1">
      <c r="A478" s="4" t="s">
        <v>214</v>
      </c>
      <c r="B478" s="195"/>
      <c r="C478" s="196">
        <v>0</v>
      </c>
      <c r="D478" s="196">
        <v>0</v>
      </c>
      <c r="E478" s="196">
        <v>0</v>
      </c>
      <c r="F478" s="197">
        <v>0</v>
      </c>
      <c r="G478" s="197">
        <v>0</v>
      </c>
      <c r="H478" s="198">
        <v>0</v>
      </c>
    </row>
    <row r="479" spans="1:8" ht="18" hidden="1" customHeight="1" outlineLevel="1">
      <c r="A479" s="4" t="s">
        <v>215</v>
      </c>
      <c r="B479" s="195"/>
      <c r="C479" s="196">
        <v>0</v>
      </c>
      <c r="D479" s="196">
        <v>0</v>
      </c>
      <c r="E479" s="196">
        <v>0</v>
      </c>
      <c r="F479" s="197">
        <v>0</v>
      </c>
      <c r="G479" s="197">
        <v>0</v>
      </c>
      <c r="H479" s="198">
        <v>0</v>
      </c>
    </row>
    <row r="480" spans="1:8" ht="18" hidden="1" customHeight="1" outlineLevel="1">
      <c r="A480" s="4" t="s">
        <v>216</v>
      </c>
      <c r="B480" s="195"/>
      <c r="C480" s="196">
        <v>0</v>
      </c>
      <c r="D480" s="196">
        <v>0</v>
      </c>
      <c r="E480" s="196">
        <v>0</v>
      </c>
      <c r="F480" s="197">
        <v>0</v>
      </c>
      <c r="G480" s="197">
        <v>0</v>
      </c>
      <c r="H480" s="198">
        <v>0</v>
      </c>
    </row>
    <row r="481" spans="1:8" ht="18" hidden="1" customHeight="1" outlineLevel="1">
      <c r="A481" s="4" t="s">
        <v>217</v>
      </c>
      <c r="B481" s="195"/>
      <c r="C481" s="196">
        <v>0</v>
      </c>
      <c r="D481" s="196">
        <v>0</v>
      </c>
      <c r="E481" s="196">
        <v>0</v>
      </c>
      <c r="F481" s="197">
        <v>0</v>
      </c>
      <c r="G481" s="197">
        <v>0</v>
      </c>
      <c r="H481" s="198">
        <v>0</v>
      </c>
    </row>
    <row r="482" spans="1:8" ht="18" hidden="1" customHeight="1" outlineLevel="1">
      <c r="A482" s="4" t="s">
        <v>218</v>
      </c>
      <c r="B482" s="195"/>
      <c r="C482" s="196">
        <v>0</v>
      </c>
      <c r="D482" s="196">
        <v>0</v>
      </c>
      <c r="E482" s="196">
        <v>0</v>
      </c>
      <c r="F482" s="197">
        <v>0</v>
      </c>
      <c r="G482" s="197">
        <v>0</v>
      </c>
      <c r="H482" s="198">
        <v>0</v>
      </c>
    </row>
    <row r="483" spans="1:8" ht="18" hidden="1" customHeight="1" outlineLevel="1">
      <c r="A483" s="4" t="s">
        <v>219</v>
      </c>
      <c r="B483" s="195"/>
      <c r="C483" s="196">
        <v>0</v>
      </c>
      <c r="D483" s="196">
        <v>0</v>
      </c>
      <c r="E483" s="196">
        <v>0</v>
      </c>
      <c r="F483" s="197">
        <v>0</v>
      </c>
      <c r="G483" s="197">
        <v>0</v>
      </c>
      <c r="H483" s="198">
        <v>0</v>
      </c>
    </row>
    <row r="484" spans="1:8" ht="18" hidden="1" customHeight="1" outlineLevel="1">
      <c r="A484" s="4" t="s">
        <v>220</v>
      </c>
      <c r="B484" s="195"/>
      <c r="C484" s="196">
        <v>0</v>
      </c>
      <c r="D484" s="196">
        <v>0</v>
      </c>
      <c r="E484" s="196">
        <v>0</v>
      </c>
      <c r="F484" s="197">
        <v>0</v>
      </c>
      <c r="G484" s="197">
        <v>0</v>
      </c>
      <c r="H484" s="198">
        <v>0</v>
      </c>
    </row>
    <row r="485" spans="1:8" ht="18" hidden="1" customHeight="1" outlineLevel="1">
      <c r="A485" s="4" t="s">
        <v>349</v>
      </c>
      <c r="B485" s="195"/>
      <c r="C485" s="196">
        <v>0</v>
      </c>
      <c r="D485" s="196">
        <v>0</v>
      </c>
      <c r="E485" s="196">
        <v>0</v>
      </c>
      <c r="F485" s="197">
        <v>0</v>
      </c>
      <c r="G485" s="197">
        <v>0</v>
      </c>
      <c r="H485" s="198">
        <v>0</v>
      </c>
    </row>
    <row r="486" spans="1:8" ht="18" hidden="1" customHeight="1" outlineLevel="1">
      <c r="A486" s="4" t="s">
        <v>222</v>
      </c>
      <c r="B486" s="195"/>
      <c r="C486" s="196">
        <v>0</v>
      </c>
      <c r="D486" s="196">
        <v>0</v>
      </c>
      <c r="E486" s="196">
        <v>0</v>
      </c>
      <c r="F486" s="197">
        <v>0</v>
      </c>
      <c r="G486" s="197">
        <v>0</v>
      </c>
      <c r="H486" s="198">
        <v>0</v>
      </c>
    </row>
    <row r="487" spans="1:8" ht="18" hidden="1" customHeight="1" outlineLevel="1">
      <c r="A487" s="4" t="s">
        <v>223</v>
      </c>
      <c r="B487" s="195"/>
      <c r="C487" s="196">
        <v>0</v>
      </c>
      <c r="D487" s="196">
        <v>0</v>
      </c>
      <c r="E487" s="196">
        <v>0</v>
      </c>
      <c r="F487" s="197">
        <v>0</v>
      </c>
      <c r="G487" s="197">
        <v>0</v>
      </c>
      <c r="H487" s="198">
        <v>0</v>
      </c>
    </row>
    <row r="488" spans="1:8" ht="18" hidden="1" customHeight="1" outlineLevel="1">
      <c r="A488" s="4" t="s">
        <v>224</v>
      </c>
      <c r="B488" s="195"/>
      <c r="C488" s="196">
        <v>0</v>
      </c>
      <c r="D488" s="196">
        <v>0</v>
      </c>
      <c r="E488" s="196">
        <v>0</v>
      </c>
      <c r="F488" s="197">
        <v>0</v>
      </c>
      <c r="G488" s="197">
        <v>0</v>
      </c>
      <c r="H488" s="198">
        <v>0</v>
      </c>
    </row>
    <row r="489" spans="1:8" ht="18" hidden="1" customHeight="1" outlineLevel="1">
      <c r="A489" s="4" t="s">
        <v>225</v>
      </c>
      <c r="B489" s="195"/>
      <c r="C489" s="196">
        <v>0</v>
      </c>
      <c r="D489" s="196">
        <v>0</v>
      </c>
      <c r="E489" s="196">
        <v>0</v>
      </c>
      <c r="F489" s="197">
        <v>0</v>
      </c>
      <c r="G489" s="197">
        <v>0</v>
      </c>
      <c r="H489" s="198">
        <v>0</v>
      </c>
    </row>
    <row r="490" spans="1:8" ht="18" customHeight="1" collapsed="1">
      <c r="A490" s="4"/>
      <c r="B490" s="195" t="s">
        <v>369</v>
      </c>
      <c r="C490" s="199">
        <f t="shared" ref="C490:H490" si="19">SUM(C467:C489)</f>
        <v>2</v>
      </c>
      <c r="D490" s="199">
        <f t="shared" si="19"/>
        <v>2</v>
      </c>
      <c r="E490" s="199">
        <f t="shared" si="19"/>
        <v>0</v>
      </c>
      <c r="F490" s="200">
        <f t="shared" si="19"/>
        <v>25744.65</v>
      </c>
      <c r="G490" s="200">
        <f t="shared" si="19"/>
        <v>3448.75</v>
      </c>
      <c r="H490" s="201">
        <f t="shared" si="19"/>
        <v>0</v>
      </c>
    </row>
    <row r="491" spans="1:8" ht="18" hidden="1" customHeight="1" outlineLevel="1">
      <c r="A491" s="4" t="s">
        <v>272</v>
      </c>
      <c r="B491" s="195"/>
      <c r="C491" s="196">
        <v>0</v>
      </c>
      <c r="D491" s="196">
        <v>0</v>
      </c>
      <c r="E491" s="196">
        <v>0</v>
      </c>
      <c r="F491" s="197">
        <v>0</v>
      </c>
      <c r="G491" s="197">
        <v>0</v>
      </c>
      <c r="H491" s="198">
        <v>0</v>
      </c>
    </row>
    <row r="492" spans="1:8" ht="18" hidden="1" customHeight="1" outlineLevel="1">
      <c r="A492" s="4" t="s">
        <v>203</v>
      </c>
      <c r="B492" s="195"/>
      <c r="C492" s="196">
        <v>0</v>
      </c>
      <c r="D492" s="196">
        <v>0</v>
      </c>
      <c r="E492" s="196">
        <v>0</v>
      </c>
      <c r="F492" s="197">
        <v>0</v>
      </c>
      <c r="G492" s="197">
        <v>0</v>
      </c>
      <c r="H492" s="198">
        <v>0</v>
      </c>
    </row>
    <row r="493" spans="1:8" ht="18" hidden="1" customHeight="1" outlineLevel="1">
      <c r="A493" s="4" t="s">
        <v>204</v>
      </c>
      <c r="B493" s="195"/>
      <c r="C493" s="196">
        <v>0</v>
      </c>
      <c r="D493" s="196">
        <v>0</v>
      </c>
      <c r="E493" s="196">
        <v>0</v>
      </c>
      <c r="F493" s="197">
        <v>0</v>
      </c>
      <c r="G493" s="197">
        <v>0</v>
      </c>
      <c r="H493" s="198">
        <v>0</v>
      </c>
    </row>
    <row r="494" spans="1:8" ht="18" hidden="1" customHeight="1" outlineLevel="1">
      <c r="A494" s="4" t="s">
        <v>205</v>
      </c>
      <c r="B494" s="195"/>
      <c r="C494" s="196">
        <v>0</v>
      </c>
      <c r="D494" s="196">
        <v>0</v>
      </c>
      <c r="E494" s="196">
        <v>0</v>
      </c>
      <c r="F494" s="197">
        <v>0</v>
      </c>
      <c r="G494" s="197">
        <v>0</v>
      </c>
      <c r="H494" s="198">
        <v>0</v>
      </c>
    </row>
    <row r="495" spans="1:8" ht="18" hidden="1" customHeight="1" outlineLevel="1">
      <c r="A495" s="4" t="s">
        <v>206</v>
      </c>
      <c r="B495" s="195"/>
      <c r="C495" s="196">
        <v>0</v>
      </c>
      <c r="D495" s="196">
        <v>0</v>
      </c>
      <c r="E495" s="196">
        <v>0</v>
      </c>
      <c r="F495" s="197">
        <v>0</v>
      </c>
      <c r="G495" s="197">
        <v>0</v>
      </c>
      <c r="H495" s="198">
        <v>0</v>
      </c>
    </row>
    <row r="496" spans="1:8" ht="18" hidden="1" customHeight="1" outlineLevel="1">
      <c r="A496" s="4" t="s">
        <v>207</v>
      </c>
      <c r="B496" s="195"/>
      <c r="C496" s="196">
        <v>0</v>
      </c>
      <c r="D496" s="196">
        <v>0</v>
      </c>
      <c r="E496" s="196">
        <v>0</v>
      </c>
      <c r="F496" s="197">
        <v>0</v>
      </c>
      <c r="G496" s="197">
        <v>0</v>
      </c>
      <c r="H496" s="198">
        <v>0</v>
      </c>
    </row>
    <row r="497" spans="1:8" ht="18" hidden="1" customHeight="1" outlineLevel="1">
      <c r="A497" s="4" t="s">
        <v>208</v>
      </c>
      <c r="B497" s="195"/>
      <c r="C497" s="196">
        <v>1</v>
      </c>
      <c r="D497" s="196">
        <v>0</v>
      </c>
      <c r="E497" s="196">
        <v>0</v>
      </c>
      <c r="F497" s="197">
        <v>0</v>
      </c>
      <c r="G497" s="197">
        <v>0</v>
      </c>
      <c r="H497" s="198">
        <v>0</v>
      </c>
    </row>
    <row r="498" spans="1:8" ht="18" hidden="1" customHeight="1" outlineLevel="1">
      <c r="A498" s="4" t="s">
        <v>209</v>
      </c>
      <c r="B498" s="195"/>
      <c r="C498" s="196">
        <v>0</v>
      </c>
      <c r="D498" s="196">
        <v>0</v>
      </c>
      <c r="E498" s="196">
        <v>0</v>
      </c>
      <c r="F498" s="197">
        <v>0</v>
      </c>
      <c r="G498" s="197">
        <v>0</v>
      </c>
      <c r="H498" s="198">
        <v>0</v>
      </c>
    </row>
    <row r="499" spans="1:8" ht="18" hidden="1" customHeight="1" outlineLevel="1">
      <c r="A499" s="4" t="s">
        <v>211</v>
      </c>
      <c r="B499" s="195"/>
      <c r="C499" s="196">
        <v>0</v>
      </c>
      <c r="D499" s="196">
        <v>0</v>
      </c>
      <c r="E499" s="196">
        <v>0</v>
      </c>
      <c r="F499" s="197">
        <v>0</v>
      </c>
      <c r="G499" s="197">
        <v>0</v>
      </c>
      <c r="H499" s="198">
        <v>0</v>
      </c>
    </row>
    <row r="500" spans="1:8" ht="18" hidden="1" customHeight="1" outlineLevel="1">
      <c r="A500" s="4" t="s">
        <v>212</v>
      </c>
      <c r="B500" s="195"/>
      <c r="C500" s="196">
        <v>0</v>
      </c>
      <c r="D500" s="196">
        <v>0</v>
      </c>
      <c r="E500" s="196">
        <v>0</v>
      </c>
      <c r="F500" s="197">
        <v>0</v>
      </c>
      <c r="G500" s="197">
        <v>0</v>
      </c>
      <c r="H500" s="198">
        <v>0</v>
      </c>
    </row>
    <row r="501" spans="1:8" ht="18" hidden="1" customHeight="1" outlineLevel="1">
      <c r="A501" s="4" t="s">
        <v>213</v>
      </c>
      <c r="B501" s="195"/>
      <c r="C501" s="196">
        <v>0</v>
      </c>
      <c r="D501" s="196">
        <v>0</v>
      </c>
      <c r="E501" s="196">
        <v>0</v>
      </c>
      <c r="F501" s="197">
        <v>0</v>
      </c>
      <c r="G501" s="197">
        <v>0</v>
      </c>
      <c r="H501" s="198">
        <v>0</v>
      </c>
    </row>
    <row r="502" spans="1:8" ht="18" hidden="1" customHeight="1" outlineLevel="1">
      <c r="A502" s="4" t="s">
        <v>214</v>
      </c>
      <c r="B502" s="195"/>
      <c r="C502" s="196">
        <v>1</v>
      </c>
      <c r="D502" s="196">
        <v>0</v>
      </c>
      <c r="E502" s="196">
        <v>1</v>
      </c>
      <c r="F502" s="197">
        <v>0</v>
      </c>
      <c r="G502" s="197">
        <v>0</v>
      </c>
      <c r="H502" s="198">
        <v>0</v>
      </c>
    </row>
    <row r="503" spans="1:8" ht="18" hidden="1" customHeight="1" outlineLevel="1">
      <c r="A503" s="4" t="s">
        <v>215</v>
      </c>
      <c r="B503" s="195"/>
      <c r="C503" s="196">
        <v>0</v>
      </c>
      <c r="D503" s="196">
        <v>0</v>
      </c>
      <c r="E503" s="196">
        <v>0</v>
      </c>
      <c r="F503" s="197">
        <v>0</v>
      </c>
      <c r="G503" s="197">
        <v>0</v>
      </c>
      <c r="H503" s="198">
        <v>0</v>
      </c>
    </row>
    <row r="504" spans="1:8" ht="18" hidden="1" customHeight="1" outlineLevel="1">
      <c r="A504" s="4" t="s">
        <v>216</v>
      </c>
      <c r="B504" s="195"/>
      <c r="C504" s="196">
        <v>0</v>
      </c>
      <c r="D504" s="196">
        <v>0</v>
      </c>
      <c r="E504" s="196">
        <v>0</v>
      </c>
      <c r="F504" s="197">
        <v>0</v>
      </c>
      <c r="G504" s="197">
        <v>0</v>
      </c>
      <c r="H504" s="198">
        <v>0</v>
      </c>
    </row>
    <row r="505" spans="1:8" ht="18" hidden="1" customHeight="1" outlineLevel="1">
      <c r="A505" s="4" t="s">
        <v>217</v>
      </c>
      <c r="B505" s="195"/>
      <c r="C505" s="196">
        <v>0</v>
      </c>
      <c r="D505" s="196">
        <v>0</v>
      </c>
      <c r="E505" s="196">
        <v>0</v>
      </c>
      <c r="F505" s="197">
        <v>0</v>
      </c>
      <c r="G505" s="197">
        <v>0</v>
      </c>
      <c r="H505" s="198">
        <v>0</v>
      </c>
    </row>
    <row r="506" spans="1:8" ht="18" hidden="1" customHeight="1" outlineLevel="1">
      <c r="A506" s="4" t="s">
        <v>218</v>
      </c>
      <c r="B506" s="195"/>
      <c r="C506" s="196">
        <v>0</v>
      </c>
      <c r="D506" s="196">
        <v>0</v>
      </c>
      <c r="E506" s="196">
        <v>0</v>
      </c>
      <c r="F506" s="197">
        <v>0</v>
      </c>
      <c r="G506" s="197">
        <v>0</v>
      </c>
      <c r="H506" s="198">
        <v>0</v>
      </c>
    </row>
    <row r="507" spans="1:8" ht="18" hidden="1" customHeight="1" outlineLevel="1">
      <c r="A507" s="4" t="s">
        <v>219</v>
      </c>
      <c r="B507" s="195"/>
      <c r="C507" s="196">
        <v>0</v>
      </c>
      <c r="D507" s="196">
        <v>0</v>
      </c>
      <c r="E507" s="196">
        <v>0</v>
      </c>
      <c r="F507" s="197">
        <v>0</v>
      </c>
      <c r="G507" s="197">
        <v>0</v>
      </c>
      <c r="H507" s="198">
        <v>0</v>
      </c>
    </row>
    <row r="508" spans="1:8" ht="18" hidden="1" customHeight="1" outlineLevel="1">
      <c r="A508" s="4" t="s">
        <v>220</v>
      </c>
      <c r="B508" s="195"/>
      <c r="C508" s="196">
        <v>0</v>
      </c>
      <c r="D508" s="196">
        <v>0</v>
      </c>
      <c r="E508" s="196">
        <v>0</v>
      </c>
      <c r="F508" s="197">
        <v>0</v>
      </c>
      <c r="G508" s="197">
        <v>0</v>
      </c>
      <c r="H508" s="198">
        <v>0</v>
      </c>
    </row>
    <row r="509" spans="1:8" ht="18" hidden="1" customHeight="1" outlineLevel="1">
      <c r="A509" s="4" t="s">
        <v>349</v>
      </c>
      <c r="B509" s="195"/>
      <c r="C509" s="196">
        <v>0</v>
      </c>
      <c r="D509" s="196">
        <v>0</v>
      </c>
      <c r="E509" s="196">
        <v>0</v>
      </c>
      <c r="F509" s="197">
        <v>0</v>
      </c>
      <c r="G509" s="197">
        <v>0</v>
      </c>
      <c r="H509" s="198">
        <v>0</v>
      </c>
    </row>
    <row r="510" spans="1:8" ht="18" hidden="1" customHeight="1" outlineLevel="1">
      <c r="A510" s="4" t="s">
        <v>222</v>
      </c>
      <c r="B510" s="195"/>
      <c r="C510" s="196">
        <v>0</v>
      </c>
      <c r="D510" s="196">
        <v>0</v>
      </c>
      <c r="E510" s="196">
        <v>0</v>
      </c>
      <c r="F510" s="197">
        <v>0</v>
      </c>
      <c r="G510" s="197">
        <v>0</v>
      </c>
      <c r="H510" s="198">
        <v>0</v>
      </c>
    </row>
    <row r="511" spans="1:8" ht="18" hidden="1" customHeight="1" outlineLevel="1">
      <c r="A511" s="4" t="s">
        <v>223</v>
      </c>
      <c r="B511" s="195"/>
      <c r="C511" s="196">
        <v>0</v>
      </c>
      <c r="D511" s="196">
        <v>0</v>
      </c>
      <c r="E511" s="196">
        <v>0</v>
      </c>
      <c r="F511" s="197">
        <v>0</v>
      </c>
      <c r="G511" s="197">
        <v>0</v>
      </c>
      <c r="H511" s="198">
        <v>0</v>
      </c>
    </row>
    <row r="512" spans="1:8" ht="18" hidden="1" customHeight="1" outlineLevel="1">
      <c r="A512" s="4" t="s">
        <v>224</v>
      </c>
      <c r="B512" s="195"/>
      <c r="C512" s="196">
        <v>0</v>
      </c>
      <c r="D512" s="196">
        <v>0</v>
      </c>
      <c r="E512" s="196">
        <v>0</v>
      </c>
      <c r="F512" s="197">
        <v>0</v>
      </c>
      <c r="G512" s="197">
        <v>0</v>
      </c>
      <c r="H512" s="198">
        <v>0</v>
      </c>
    </row>
    <row r="513" spans="1:8" ht="18" hidden="1" customHeight="1" outlineLevel="1">
      <c r="A513" s="4" t="s">
        <v>225</v>
      </c>
      <c r="B513" s="195"/>
      <c r="C513" s="196">
        <v>0</v>
      </c>
      <c r="D513" s="196">
        <v>0</v>
      </c>
      <c r="E513" s="196">
        <v>0</v>
      </c>
      <c r="F513" s="197">
        <v>0</v>
      </c>
      <c r="G513" s="197">
        <v>0</v>
      </c>
      <c r="H513" s="198">
        <v>0</v>
      </c>
    </row>
    <row r="514" spans="1:8" ht="18" customHeight="1" collapsed="1">
      <c r="A514" s="4"/>
      <c r="B514" s="195" t="s">
        <v>370</v>
      </c>
      <c r="C514" s="199">
        <f t="shared" ref="C514:H514" si="20">SUM(C491:C513)</f>
        <v>2</v>
      </c>
      <c r="D514" s="199">
        <f t="shared" si="20"/>
        <v>0</v>
      </c>
      <c r="E514" s="199">
        <f t="shared" si="20"/>
        <v>1</v>
      </c>
      <c r="F514" s="200">
        <f t="shared" si="20"/>
        <v>0</v>
      </c>
      <c r="G514" s="200">
        <f t="shared" si="20"/>
        <v>0</v>
      </c>
      <c r="H514" s="201">
        <f t="shared" si="20"/>
        <v>0</v>
      </c>
    </row>
    <row r="515" spans="1:8" ht="18" hidden="1" customHeight="1" outlineLevel="1">
      <c r="A515" s="4" t="s">
        <v>272</v>
      </c>
      <c r="B515" s="195"/>
      <c r="C515" s="196">
        <v>0</v>
      </c>
      <c r="D515" s="196">
        <v>0</v>
      </c>
      <c r="E515" s="196">
        <v>0</v>
      </c>
      <c r="F515" s="197">
        <v>0</v>
      </c>
      <c r="G515" s="197">
        <v>0</v>
      </c>
      <c r="H515" s="198">
        <v>0</v>
      </c>
    </row>
    <row r="516" spans="1:8" ht="18" hidden="1" customHeight="1" outlineLevel="1">
      <c r="A516" s="4" t="s">
        <v>203</v>
      </c>
      <c r="B516" s="195"/>
      <c r="C516" s="196">
        <v>1</v>
      </c>
      <c r="D516" s="196">
        <v>1</v>
      </c>
      <c r="E516" s="196">
        <v>0</v>
      </c>
      <c r="F516" s="197">
        <v>0</v>
      </c>
      <c r="G516" s="197">
        <v>12159</v>
      </c>
      <c r="H516" s="198">
        <v>0</v>
      </c>
    </row>
    <row r="517" spans="1:8" ht="18" hidden="1" customHeight="1" outlineLevel="1">
      <c r="A517" s="4" t="s">
        <v>204</v>
      </c>
      <c r="B517" s="195"/>
      <c r="C517" s="196">
        <v>0</v>
      </c>
      <c r="D517" s="196">
        <v>0</v>
      </c>
      <c r="E517" s="196">
        <v>0</v>
      </c>
      <c r="F517" s="197">
        <v>0</v>
      </c>
      <c r="G517" s="197">
        <v>0</v>
      </c>
      <c r="H517" s="198">
        <v>0</v>
      </c>
    </row>
    <row r="518" spans="1:8" ht="18" hidden="1" customHeight="1" outlineLevel="1">
      <c r="A518" s="4" t="s">
        <v>205</v>
      </c>
      <c r="B518" s="195"/>
      <c r="C518" s="196">
        <v>0</v>
      </c>
      <c r="D518" s="196">
        <v>0</v>
      </c>
      <c r="E518" s="196">
        <v>0</v>
      </c>
      <c r="F518" s="197">
        <v>0</v>
      </c>
      <c r="G518" s="197">
        <v>0</v>
      </c>
      <c r="H518" s="198">
        <v>0</v>
      </c>
    </row>
    <row r="519" spans="1:8" ht="18" hidden="1" customHeight="1" outlineLevel="1">
      <c r="A519" s="4" t="s">
        <v>206</v>
      </c>
      <c r="B519" s="195"/>
      <c r="C519" s="196">
        <v>0</v>
      </c>
      <c r="D519" s="196">
        <v>0</v>
      </c>
      <c r="E519" s="196">
        <v>0</v>
      </c>
      <c r="F519" s="197">
        <v>0</v>
      </c>
      <c r="G519" s="197">
        <v>0</v>
      </c>
      <c r="H519" s="198">
        <v>0</v>
      </c>
    </row>
    <row r="520" spans="1:8" ht="18" hidden="1" customHeight="1" outlineLevel="1">
      <c r="A520" s="4" t="s">
        <v>207</v>
      </c>
      <c r="B520" s="195"/>
      <c r="C520" s="196">
        <v>0</v>
      </c>
      <c r="D520" s="196">
        <v>0</v>
      </c>
      <c r="E520" s="196">
        <v>0</v>
      </c>
      <c r="F520" s="197">
        <v>0</v>
      </c>
      <c r="G520" s="197">
        <v>0</v>
      </c>
      <c r="H520" s="198">
        <v>0</v>
      </c>
    </row>
    <row r="521" spans="1:8" ht="18" hidden="1" customHeight="1" outlineLevel="1">
      <c r="A521" s="4" t="s">
        <v>208</v>
      </c>
      <c r="B521" s="195"/>
      <c r="C521" s="196">
        <v>2</v>
      </c>
      <c r="D521" s="196">
        <v>0</v>
      </c>
      <c r="E521" s="196">
        <v>0</v>
      </c>
      <c r="F521" s="197">
        <v>0</v>
      </c>
      <c r="G521" s="197">
        <v>554</v>
      </c>
      <c r="H521" s="198">
        <v>0</v>
      </c>
    </row>
    <row r="522" spans="1:8" ht="18" hidden="1" customHeight="1" outlineLevel="1">
      <c r="A522" s="4" t="s">
        <v>209</v>
      </c>
      <c r="B522" s="195"/>
      <c r="C522" s="196">
        <v>0</v>
      </c>
      <c r="D522" s="196">
        <v>0</v>
      </c>
      <c r="E522" s="196">
        <v>0</v>
      </c>
      <c r="F522" s="197">
        <v>0</v>
      </c>
      <c r="G522" s="197">
        <v>0</v>
      </c>
      <c r="H522" s="198">
        <v>0</v>
      </c>
    </row>
    <row r="523" spans="1:8" ht="18" hidden="1" customHeight="1" outlineLevel="1">
      <c r="A523" s="4" t="s">
        <v>211</v>
      </c>
      <c r="B523" s="195"/>
      <c r="C523" s="196">
        <v>2</v>
      </c>
      <c r="D523" s="196">
        <v>2</v>
      </c>
      <c r="E523" s="196">
        <v>0</v>
      </c>
      <c r="F523" s="197">
        <v>5000</v>
      </c>
      <c r="G523" s="197">
        <v>-1418</v>
      </c>
      <c r="H523" s="198">
        <v>0</v>
      </c>
    </row>
    <row r="524" spans="1:8" ht="18" hidden="1" customHeight="1" outlineLevel="1">
      <c r="A524" s="4" t="s">
        <v>212</v>
      </c>
      <c r="B524" s="195"/>
      <c r="C524" s="196">
        <v>0</v>
      </c>
      <c r="D524" s="196">
        <v>0</v>
      </c>
      <c r="E524" s="196">
        <v>0</v>
      </c>
      <c r="F524" s="197">
        <v>0</v>
      </c>
      <c r="G524" s="197">
        <v>0</v>
      </c>
      <c r="H524" s="198">
        <v>0</v>
      </c>
    </row>
    <row r="525" spans="1:8" ht="18" hidden="1" customHeight="1" outlineLevel="1">
      <c r="A525" s="4" t="s">
        <v>213</v>
      </c>
      <c r="B525" s="195"/>
      <c r="C525" s="196">
        <v>0</v>
      </c>
      <c r="D525" s="196">
        <v>0</v>
      </c>
      <c r="E525" s="196">
        <v>0</v>
      </c>
      <c r="F525" s="197">
        <v>0</v>
      </c>
      <c r="G525" s="197">
        <v>0</v>
      </c>
      <c r="H525" s="198">
        <v>0</v>
      </c>
    </row>
    <row r="526" spans="1:8" ht="18" hidden="1" customHeight="1" outlineLevel="1">
      <c r="A526" s="4" t="s">
        <v>214</v>
      </c>
      <c r="B526" s="195"/>
      <c r="C526" s="196">
        <v>0</v>
      </c>
      <c r="D526" s="196">
        <v>0</v>
      </c>
      <c r="E526" s="196">
        <v>0</v>
      </c>
      <c r="F526" s="197">
        <v>0</v>
      </c>
      <c r="G526" s="197">
        <v>0</v>
      </c>
      <c r="H526" s="198">
        <v>0</v>
      </c>
    </row>
    <row r="527" spans="1:8" hidden="1" outlineLevel="1">
      <c r="A527" s="4" t="s">
        <v>215</v>
      </c>
      <c r="B527" s="195"/>
      <c r="C527" s="196">
        <v>0</v>
      </c>
      <c r="D527" s="196">
        <v>0</v>
      </c>
      <c r="E527" s="196">
        <v>0</v>
      </c>
      <c r="F527" s="197">
        <v>0</v>
      </c>
      <c r="G527" s="197">
        <v>0</v>
      </c>
      <c r="H527" s="198">
        <v>0</v>
      </c>
    </row>
    <row r="528" spans="1:8" ht="18" hidden="1" customHeight="1" outlineLevel="1">
      <c r="A528" s="4" t="s">
        <v>216</v>
      </c>
      <c r="B528" s="195"/>
      <c r="C528" s="196">
        <v>0</v>
      </c>
      <c r="D528" s="196">
        <v>0</v>
      </c>
      <c r="E528" s="196">
        <v>0</v>
      </c>
      <c r="F528" s="197">
        <v>0</v>
      </c>
      <c r="G528" s="197">
        <v>0</v>
      </c>
      <c r="H528" s="198">
        <v>0</v>
      </c>
    </row>
    <row r="529" spans="1:8" ht="18" hidden="1" customHeight="1" outlineLevel="1">
      <c r="A529" s="4" t="s">
        <v>217</v>
      </c>
      <c r="B529" s="195"/>
      <c r="C529" s="196">
        <v>0</v>
      </c>
      <c r="D529" s="196">
        <v>0</v>
      </c>
      <c r="E529" s="196">
        <v>0</v>
      </c>
      <c r="F529" s="197">
        <v>0</v>
      </c>
      <c r="G529" s="197">
        <v>0</v>
      </c>
      <c r="H529" s="198">
        <v>0</v>
      </c>
    </row>
    <row r="530" spans="1:8" ht="18" hidden="1" customHeight="1" outlineLevel="1">
      <c r="A530" s="4" t="s">
        <v>218</v>
      </c>
      <c r="B530" s="195"/>
      <c r="C530" s="196">
        <v>0</v>
      </c>
      <c r="D530" s="196">
        <v>0</v>
      </c>
      <c r="E530" s="196">
        <v>0</v>
      </c>
      <c r="F530" s="197">
        <v>0</v>
      </c>
      <c r="G530" s="197">
        <v>0</v>
      </c>
      <c r="H530" s="198">
        <v>0</v>
      </c>
    </row>
    <row r="531" spans="1:8" ht="18" hidden="1" customHeight="1" outlineLevel="1">
      <c r="A531" s="4" t="s">
        <v>219</v>
      </c>
      <c r="B531" s="195"/>
      <c r="C531" s="196">
        <v>0</v>
      </c>
      <c r="D531" s="196">
        <v>0</v>
      </c>
      <c r="E531" s="196">
        <v>0</v>
      </c>
      <c r="F531" s="197">
        <v>0</v>
      </c>
      <c r="G531" s="197">
        <v>0</v>
      </c>
      <c r="H531" s="198">
        <v>0</v>
      </c>
    </row>
    <row r="532" spans="1:8" ht="18" hidden="1" customHeight="1" outlineLevel="1">
      <c r="A532" s="4" t="s">
        <v>220</v>
      </c>
      <c r="B532" s="195"/>
      <c r="C532" s="196">
        <v>0</v>
      </c>
      <c r="D532" s="196">
        <v>0</v>
      </c>
      <c r="E532" s="196">
        <v>0</v>
      </c>
      <c r="F532" s="197">
        <v>0</v>
      </c>
      <c r="G532" s="197">
        <v>0</v>
      </c>
      <c r="H532" s="198">
        <v>0</v>
      </c>
    </row>
    <row r="533" spans="1:8" ht="18" hidden="1" customHeight="1" outlineLevel="1">
      <c r="A533" s="4" t="s">
        <v>349</v>
      </c>
      <c r="B533" s="195"/>
      <c r="C533" s="196">
        <v>0</v>
      </c>
      <c r="D533" s="196">
        <v>0</v>
      </c>
      <c r="E533" s="196">
        <v>0</v>
      </c>
      <c r="F533" s="197">
        <v>0</v>
      </c>
      <c r="G533" s="197">
        <v>0</v>
      </c>
      <c r="H533" s="198">
        <v>0</v>
      </c>
    </row>
    <row r="534" spans="1:8" ht="18" hidden="1" customHeight="1" outlineLevel="1">
      <c r="A534" s="4" t="s">
        <v>222</v>
      </c>
      <c r="B534" s="195"/>
      <c r="C534" s="196">
        <v>0</v>
      </c>
      <c r="D534" s="196">
        <v>0</v>
      </c>
      <c r="E534" s="196">
        <v>0</v>
      </c>
      <c r="F534" s="197">
        <v>0</v>
      </c>
      <c r="G534" s="197">
        <v>0</v>
      </c>
      <c r="H534" s="198">
        <v>0</v>
      </c>
    </row>
    <row r="535" spans="1:8" ht="18" hidden="1" customHeight="1" outlineLevel="1">
      <c r="A535" s="4" t="s">
        <v>223</v>
      </c>
      <c r="B535" s="195"/>
      <c r="C535" s="196">
        <v>0</v>
      </c>
      <c r="D535" s="196">
        <v>0</v>
      </c>
      <c r="E535" s="196">
        <v>0</v>
      </c>
      <c r="F535" s="197">
        <v>0</v>
      </c>
      <c r="G535" s="197">
        <v>0</v>
      </c>
      <c r="H535" s="198">
        <v>0</v>
      </c>
    </row>
    <row r="536" spans="1:8" ht="18" hidden="1" customHeight="1" outlineLevel="1">
      <c r="A536" s="4" t="s">
        <v>224</v>
      </c>
      <c r="B536" s="195"/>
      <c r="C536" s="196">
        <v>0</v>
      </c>
      <c r="D536" s="196">
        <v>0</v>
      </c>
      <c r="E536" s="196">
        <v>0</v>
      </c>
      <c r="F536" s="197">
        <v>0</v>
      </c>
      <c r="G536" s="197">
        <v>0</v>
      </c>
      <c r="H536" s="198">
        <v>0</v>
      </c>
    </row>
    <row r="537" spans="1:8" ht="18" hidden="1" customHeight="1" outlineLevel="1">
      <c r="A537" s="4" t="s">
        <v>225</v>
      </c>
      <c r="B537" s="195"/>
      <c r="C537" s="196">
        <v>0</v>
      </c>
      <c r="D537" s="196">
        <v>0</v>
      </c>
      <c r="E537" s="196">
        <v>0</v>
      </c>
      <c r="F537" s="197">
        <v>0</v>
      </c>
      <c r="G537" s="197">
        <v>0</v>
      </c>
      <c r="H537" s="198">
        <v>0</v>
      </c>
    </row>
    <row r="538" spans="1:8" ht="18" customHeight="1" collapsed="1">
      <c r="A538" s="4"/>
      <c r="B538" s="195" t="s">
        <v>371</v>
      </c>
      <c r="C538" s="199">
        <f t="shared" ref="C538:H538" si="21">SUM(C515:C537)</f>
        <v>5</v>
      </c>
      <c r="D538" s="199">
        <f t="shared" si="21"/>
        <v>3</v>
      </c>
      <c r="E538" s="199">
        <f t="shared" si="21"/>
        <v>0</v>
      </c>
      <c r="F538" s="200">
        <f t="shared" si="21"/>
        <v>5000</v>
      </c>
      <c r="G538" s="200">
        <f t="shared" si="21"/>
        <v>11295</v>
      </c>
      <c r="H538" s="201">
        <f t="shared" si="21"/>
        <v>0</v>
      </c>
    </row>
    <row r="539" spans="1:8" ht="18" hidden="1" customHeight="1" outlineLevel="1">
      <c r="A539" s="4" t="s">
        <v>272</v>
      </c>
      <c r="B539" s="195"/>
      <c r="C539" s="196">
        <v>0</v>
      </c>
      <c r="D539" s="196">
        <v>0</v>
      </c>
      <c r="E539" s="196">
        <v>0</v>
      </c>
      <c r="F539" s="197">
        <v>0</v>
      </c>
      <c r="G539" s="197">
        <v>0</v>
      </c>
      <c r="H539" s="198">
        <v>0</v>
      </c>
    </row>
    <row r="540" spans="1:8" ht="18" hidden="1" customHeight="1" outlineLevel="1">
      <c r="A540" s="4" t="s">
        <v>203</v>
      </c>
      <c r="B540" s="195"/>
      <c r="C540" s="196">
        <v>0</v>
      </c>
      <c r="D540" s="196">
        <v>0</v>
      </c>
      <c r="E540" s="196">
        <v>0</v>
      </c>
      <c r="F540" s="197">
        <v>0</v>
      </c>
      <c r="G540" s="197">
        <v>0</v>
      </c>
      <c r="H540" s="198">
        <v>0</v>
      </c>
    </row>
    <row r="541" spans="1:8" ht="18" hidden="1" customHeight="1" outlineLevel="1">
      <c r="A541" s="4" t="s">
        <v>204</v>
      </c>
      <c r="B541" s="195"/>
      <c r="C541" s="196">
        <v>2</v>
      </c>
      <c r="D541" s="196">
        <v>0</v>
      </c>
      <c r="E541" s="196">
        <v>0</v>
      </c>
      <c r="F541" s="197">
        <v>0</v>
      </c>
      <c r="G541" s="197">
        <v>0</v>
      </c>
      <c r="H541" s="198">
        <v>0</v>
      </c>
    </row>
    <row r="542" spans="1:8" ht="18" hidden="1" customHeight="1" outlineLevel="1">
      <c r="A542" s="4" t="s">
        <v>205</v>
      </c>
      <c r="B542" s="195"/>
      <c r="C542" s="196">
        <v>0</v>
      </c>
      <c r="D542" s="196">
        <v>0</v>
      </c>
      <c r="E542" s="196">
        <v>0</v>
      </c>
      <c r="F542" s="197">
        <v>0</v>
      </c>
      <c r="G542" s="197">
        <v>0</v>
      </c>
      <c r="H542" s="198">
        <v>0</v>
      </c>
    </row>
    <row r="543" spans="1:8" ht="18" hidden="1" customHeight="1" outlineLevel="1">
      <c r="A543" s="4" t="s">
        <v>206</v>
      </c>
      <c r="B543" s="195"/>
      <c r="C543" s="196">
        <v>0</v>
      </c>
      <c r="D543" s="196">
        <v>0</v>
      </c>
      <c r="E543" s="196">
        <v>0</v>
      </c>
      <c r="F543" s="197">
        <v>0</v>
      </c>
      <c r="G543" s="197">
        <v>0</v>
      </c>
      <c r="H543" s="198">
        <v>0</v>
      </c>
    </row>
    <row r="544" spans="1:8" ht="18" hidden="1" customHeight="1" outlineLevel="1">
      <c r="A544" s="4" t="s">
        <v>207</v>
      </c>
      <c r="B544" s="195"/>
      <c r="C544" s="196">
        <v>0</v>
      </c>
      <c r="D544" s="196">
        <v>0</v>
      </c>
      <c r="E544" s="196">
        <v>0</v>
      </c>
      <c r="F544" s="197">
        <v>0</v>
      </c>
      <c r="G544" s="197">
        <v>0</v>
      </c>
      <c r="H544" s="198">
        <v>0</v>
      </c>
    </row>
    <row r="545" spans="1:8" ht="18" hidden="1" customHeight="1" outlineLevel="1">
      <c r="A545" s="4" t="s">
        <v>208</v>
      </c>
      <c r="B545" s="195"/>
      <c r="C545" s="196">
        <v>0</v>
      </c>
      <c r="D545" s="196">
        <v>0</v>
      </c>
      <c r="E545" s="196">
        <v>0</v>
      </c>
      <c r="F545" s="197">
        <v>0</v>
      </c>
      <c r="G545" s="197">
        <v>0</v>
      </c>
      <c r="H545" s="198">
        <v>0</v>
      </c>
    </row>
    <row r="546" spans="1:8" ht="18" hidden="1" customHeight="1" outlineLevel="1">
      <c r="A546" s="4" t="s">
        <v>209</v>
      </c>
      <c r="B546" s="195"/>
      <c r="C546" s="196">
        <v>0</v>
      </c>
      <c r="D546" s="196">
        <v>0</v>
      </c>
      <c r="E546" s="196">
        <v>0</v>
      </c>
      <c r="F546" s="197">
        <v>0</v>
      </c>
      <c r="G546" s="197">
        <v>0</v>
      </c>
      <c r="H546" s="198">
        <v>0</v>
      </c>
    </row>
    <row r="547" spans="1:8" ht="18" hidden="1" customHeight="1" outlineLevel="1">
      <c r="A547" s="4" t="s">
        <v>211</v>
      </c>
      <c r="B547" s="195"/>
      <c r="C547" s="196">
        <v>2</v>
      </c>
      <c r="D547" s="196">
        <v>0</v>
      </c>
      <c r="E547" s="196">
        <v>0</v>
      </c>
      <c r="F547" s="197">
        <v>0</v>
      </c>
      <c r="G547" s="197">
        <v>0</v>
      </c>
      <c r="H547" s="198">
        <v>0</v>
      </c>
    </row>
    <row r="548" spans="1:8" ht="19.5" hidden="1" customHeight="1" outlineLevel="1">
      <c r="A548" s="4" t="s">
        <v>212</v>
      </c>
      <c r="B548" s="195"/>
      <c r="C548" s="196">
        <v>0</v>
      </c>
      <c r="D548" s="196">
        <v>0</v>
      </c>
      <c r="E548" s="196">
        <v>0</v>
      </c>
      <c r="F548" s="197">
        <v>0</v>
      </c>
      <c r="G548" s="197">
        <v>0</v>
      </c>
      <c r="H548" s="198">
        <v>0</v>
      </c>
    </row>
    <row r="549" spans="1:8" ht="25.5" hidden="1" customHeight="1" outlineLevel="1">
      <c r="A549" s="4" t="s">
        <v>213</v>
      </c>
      <c r="B549" s="195"/>
      <c r="C549" s="196">
        <v>0</v>
      </c>
      <c r="D549" s="196">
        <v>0</v>
      </c>
      <c r="E549" s="196">
        <v>0</v>
      </c>
      <c r="F549" s="197">
        <v>0</v>
      </c>
      <c r="G549" s="197">
        <v>0</v>
      </c>
      <c r="H549" s="198">
        <v>0</v>
      </c>
    </row>
    <row r="550" spans="1:8" ht="20.25" hidden="1" customHeight="1" outlineLevel="1">
      <c r="A550" s="4" t="s">
        <v>214</v>
      </c>
      <c r="B550" s="195"/>
      <c r="C550" s="196">
        <v>0</v>
      </c>
      <c r="D550" s="196">
        <v>0</v>
      </c>
      <c r="E550" s="196">
        <v>0</v>
      </c>
      <c r="F550" s="197">
        <v>0</v>
      </c>
      <c r="G550" s="197">
        <v>0</v>
      </c>
      <c r="H550" s="198">
        <v>0</v>
      </c>
    </row>
    <row r="551" spans="1:8" ht="18" hidden="1" customHeight="1" outlineLevel="1">
      <c r="A551" s="4" t="s">
        <v>215</v>
      </c>
      <c r="B551" s="195"/>
      <c r="C551" s="196">
        <v>0</v>
      </c>
      <c r="D551" s="196">
        <v>0</v>
      </c>
      <c r="E551" s="196">
        <v>0</v>
      </c>
      <c r="F551" s="197">
        <v>0</v>
      </c>
      <c r="G551" s="197">
        <v>0</v>
      </c>
      <c r="H551" s="198">
        <v>0</v>
      </c>
    </row>
    <row r="552" spans="1:8" ht="18" hidden="1" customHeight="1" outlineLevel="1">
      <c r="A552" s="4" t="s">
        <v>216</v>
      </c>
      <c r="B552" s="195"/>
      <c r="C552" s="196">
        <v>0</v>
      </c>
      <c r="D552" s="196">
        <v>0</v>
      </c>
      <c r="E552" s="196">
        <v>0</v>
      </c>
      <c r="F552" s="197">
        <v>0</v>
      </c>
      <c r="G552" s="197">
        <v>0</v>
      </c>
      <c r="H552" s="198">
        <v>0</v>
      </c>
    </row>
    <row r="553" spans="1:8" ht="18" hidden="1" customHeight="1" outlineLevel="1">
      <c r="A553" s="4" t="s">
        <v>217</v>
      </c>
      <c r="B553" s="195"/>
      <c r="C553" s="196">
        <v>0</v>
      </c>
      <c r="D553" s="196">
        <v>0</v>
      </c>
      <c r="E553" s="196">
        <v>0</v>
      </c>
      <c r="F553" s="197">
        <v>0</v>
      </c>
      <c r="G553" s="197">
        <v>0</v>
      </c>
      <c r="H553" s="198">
        <v>0</v>
      </c>
    </row>
    <row r="554" spans="1:8" ht="18" hidden="1" customHeight="1" outlineLevel="1">
      <c r="A554" s="4" t="s">
        <v>218</v>
      </c>
      <c r="B554" s="195"/>
      <c r="C554" s="196">
        <v>0</v>
      </c>
      <c r="D554" s="196">
        <v>0</v>
      </c>
      <c r="E554" s="196">
        <v>0</v>
      </c>
      <c r="F554" s="197">
        <v>0</v>
      </c>
      <c r="G554" s="197">
        <v>0</v>
      </c>
      <c r="H554" s="198">
        <v>0</v>
      </c>
    </row>
    <row r="555" spans="1:8" ht="18" hidden="1" customHeight="1" outlineLevel="1">
      <c r="A555" s="4" t="s">
        <v>219</v>
      </c>
      <c r="B555" s="195"/>
      <c r="C555" s="196">
        <v>0</v>
      </c>
      <c r="D555" s="196">
        <v>0</v>
      </c>
      <c r="E555" s="196">
        <v>0</v>
      </c>
      <c r="F555" s="197">
        <v>0</v>
      </c>
      <c r="G555" s="197">
        <v>0</v>
      </c>
      <c r="H555" s="198">
        <v>0</v>
      </c>
    </row>
    <row r="556" spans="1:8" ht="18" hidden="1" customHeight="1" outlineLevel="1">
      <c r="A556" s="4" t="s">
        <v>220</v>
      </c>
      <c r="B556" s="195"/>
      <c r="C556" s="196">
        <v>0</v>
      </c>
      <c r="D556" s="196">
        <v>0</v>
      </c>
      <c r="E556" s="196">
        <v>0</v>
      </c>
      <c r="F556" s="197">
        <v>0</v>
      </c>
      <c r="G556" s="197">
        <v>0</v>
      </c>
      <c r="H556" s="198">
        <v>0</v>
      </c>
    </row>
    <row r="557" spans="1:8" ht="18" hidden="1" customHeight="1" outlineLevel="1">
      <c r="A557" s="4" t="s">
        <v>349</v>
      </c>
      <c r="B557" s="195"/>
      <c r="C557" s="196">
        <v>0</v>
      </c>
      <c r="D557" s="196">
        <v>0</v>
      </c>
      <c r="E557" s="196">
        <v>0</v>
      </c>
      <c r="F557" s="197">
        <v>0</v>
      </c>
      <c r="G557" s="197">
        <v>0</v>
      </c>
      <c r="H557" s="198">
        <v>0</v>
      </c>
    </row>
    <row r="558" spans="1:8" ht="18" hidden="1" customHeight="1" outlineLevel="1">
      <c r="A558" s="4" t="s">
        <v>222</v>
      </c>
      <c r="B558" s="195"/>
      <c r="C558" s="196">
        <v>0</v>
      </c>
      <c r="D558" s="196">
        <v>0</v>
      </c>
      <c r="E558" s="196">
        <v>0</v>
      </c>
      <c r="F558" s="197">
        <v>0</v>
      </c>
      <c r="G558" s="197">
        <v>0</v>
      </c>
      <c r="H558" s="198">
        <v>0</v>
      </c>
    </row>
    <row r="559" spans="1:8" ht="18" hidden="1" customHeight="1" outlineLevel="1">
      <c r="A559" s="4" t="s">
        <v>223</v>
      </c>
      <c r="B559" s="195"/>
      <c r="C559" s="196">
        <v>0</v>
      </c>
      <c r="D559" s="196">
        <v>0</v>
      </c>
      <c r="E559" s="196">
        <v>0</v>
      </c>
      <c r="F559" s="197">
        <v>0</v>
      </c>
      <c r="G559" s="197">
        <v>0</v>
      </c>
      <c r="H559" s="198">
        <v>0</v>
      </c>
    </row>
    <row r="560" spans="1:8" ht="18" hidden="1" customHeight="1" outlineLevel="1">
      <c r="A560" s="4" t="s">
        <v>224</v>
      </c>
      <c r="B560" s="195"/>
      <c r="C560" s="196">
        <v>0</v>
      </c>
      <c r="D560" s="196">
        <v>0</v>
      </c>
      <c r="E560" s="196">
        <v>0</v>
      </c>
      <c r="F560" s="197">
        <v>0</v>
      </c>
      <c r="G560" s="197">
        <v>0</v>
      </c>
      <c r="H560" s="198">
        <v>0</v>
      </c>
    </row>
    <row r="561" spans="1:8" ht="18" hidden="1" customHeight="1" outlineLevel="1">
      <c r="A561" s="4" t="s">
        <v>225</v>
      </c>
      <c r="B561" s="195"/>
      <c r="C561" s="196">
        <v>0</v>
      </c>
      <c r="D561" s="196">
        <v>0</v>
      </c>
      <c r="E561" s="196">
        <v>0</v>
      </c>
      <c r="F561" s="197">
        <v>0</v>
      </c>
      <c r="G561" s="197">
        <v>0</v>
      </c>
      <c r="H561" s="198">
        <v>0</v>
      </c>
    </row>
    <row r="562" spans="1:8" ht="18" customHeight="1" collapsed="1">
      <c r="A562" s="4"/>
      <c r="B562" s="195" t="s">
        <v>372</v>
      </c>
      <c r="C562" s="199">
        <f t="shared" ref="C562:H562" si="22">SUM(C539:C561)</f>
        <v>4</v>
      </c>
      <c r="D562" s="199">
        <f t="shared" si="22"/>
        <v>0</v>
      </c>
      <c r="E562" s="199">
        <f t="shared" si="22"/>
        <v>0</v>
      </c>
      <c r="F562" s="200">
        <f t="shared" si="22"/>
        <v>0</v>
      </c>
      <c r="G562" s="200">
        <f t="shared" si="22"/>
        <v>0</v>
      </c>
      <c r="H562" s="201">
        <f t="shared" si="22"/>
        <v>0</v>
      </c>
    </row>
    <row r="563" spans="1:8" ht="18" hidden="1" customHeight="1" outlineLevel="1">
      <c r="A563" s="4" t="s">
        <v>272</v>
      </c>
      <c r="B563" s="195"/>
      <c r="C563" s="199">
        <v>0</v>
      </c>
      <c r="D563" s="199">
        <v>0</v>
      </c>
      <c r="E563" s="199">
        <v>0</v>
      </c>
      <c r="F563" s="200">
        <v>0</v>
      </c>
      <c r="G563" s="200">
        <v>0</v>
      </c>
      <c r="H563" s="201">
        <v>0</v>
      </c>
    </row>
    <row r="564" spans="1:8" ht="18" hidden="1" customHeight="1" outlineLevel="1">
      <c r="A564" s="4" t="s">
        <v>203</v>
      </c>
      <c r="B564" s="195"/>
      <c r="C564" s="199">
        <v>0</v>
      </c>
      <c r="D564" s="199">
        <v>0</v>
      </c>
      <c r="E564" s="199">
        <v>0</v>
      </c>
      <c r="F564" s="200">
        <v>0</v>
      </c>
      <c r="G564" s="200">
        <v>0</v>
      </c>
      <c r="H564" s="201">
        <v>0</v>
      </c>
    </row>
    <row r="565" spans="1:8" ht="18" hidden="1" customHeight="1" outlineLevel="1">
      <c r="A565" s="4" t="s">
        <v>204</v>
      </c>
      <c r="B565" s="195"/>
      <c r="C565" s="199">
        <v>0</v>
      </c>
      <c r="D565" s="199">
        <v>0</v>
      </c>
      <c r="E565" s="199">
        <v>0</v>
      </c>
      <c r="F565" s="200">
        <v>0</v>
      </c>
      <c r="G565" s="200">
        <v>0</v>
      </c>
      <c r="H565" s="201">
        <v>0</v>
      </c>
    </row>
    <row r="566" spans="1:8" ht="18" hidden="1" customHeight="1" outlineLevel="1">
      <c r="A566" s="4" t="s">
        <v>205</v>
      </c>
      <c r="B566" s="195"/>
      <c r="C566" s="199">
        <v>0</v>
      </c>
      <c r="D566" s="199">
        <v>0</v>
      </c>
      <c r="E566" s="199">
        <v>0</v>
      </c>
      <c r="F566" s="200">
        <v>0</v>
      </c>
      <c r="G566" s="200">
        <v>0</v>
      </c>
      <c r="H566" s="201">
        <v>0</v>
      </c>
    </row>
    <row r="567" spans="1:8" ht="18" hidden="1" customHeight="1" outlineLevel="1">
      <c r="A567" s="4" t="s">
        <v>206</v>
      </c>
      <c r="B567" s="195"/>
      <c r="C567" s="199">
        <v>0</v>
      </c>
      <c r="D567" s="199">
        <v>0</v>
      </c>
      <c r="E567" s="199">
        <v>0</v>
      </c>
      <c r="F567" s="200">
        <v>0</v>
      </c>
      <c r="G567" s="200">
        <v>0</v>
      </c>
      <c r="H567" s="201">
        <v>0</v>
      </c>
    </row>
    <row r="568" spans="1:8" ht="18" hidden="1" customHeight="1" outlineLevel="1">
      <c r="A568" s="4" t="s">
        <v>207</v>
      </c>
      <c r="B568" s="195"/>
      <c r="C568" s="199">
        <v>0</v>
      </c>
      <c r="D568" s="199">
        <v>0</v>
      </c>
      <c r="E568" s="199">
        <v>0</v>
      </c>
      <c r="F568" s="200">
        <v>0</v>
      </c>
      <c r="G568" s="200">
        <v>0</v>
      </c>
      <c r="H568" s="201">
        <v>0</v>
      </c>
    </row>
    <row r="569" spans="1:8" ht="18" hidden="1" customHeight="1" outlineLevel="1">
      <c r="A569" s="4" t="s">
        <v>208</v>
      </c>
      <c r="B569" s="195"/>
      <c r="C569" s="199">
        <v>0</v>
      </c>
      <c r="D569" s="199">
        <v>0</v>
      </c>
      <c r="E569" s="199">
        <v>0</v>
      </c>
      <c r="F569" s="200">
        <v>0</v>
      </c>
      <c r="G569" s="200">
        <v>0</v>
      </c>
      <c r="H569" s="201">
        <v>0</v>
      </c>
    </row>
    <row r="570" spans="1:8" ht="18" hidden="1" customHeight="1" outlineLevel="1">
      <c r="A570" s="4" t="s">
        <v>209</v>
      </c>
      <c r="B570" s="195"/>
      <c r="C570" s="199">
        <v>0</v>
      </c>
      <c r="D570" s="199">
        <v>0</v>
      </c>
      <c r="E570" s="199">
        <v>0</v>
      </c>
      <c r="F570" s="200">
        <v>0</v>
      </c>
      <c r="G570" s="200">
        <v>0</v>
      </c>
      <c r="H570" s="201">
        <v>0</v>
      </c>
    </row>
    <row r="571" spans="1:8" ht="18" hidden="1" customHeight="1" outlineLevel="1">
      <c r="A571" s="4" t="s">
        <v>211</v>
      </c>
      <c r="B571" s="195"/>
      <c r="C571" s="199">
        <v>0</v>
      </c>
      <c r="D571" s="199">
        <v>0</v>
      </c>
      <c r="E571" s="199">
        <v>0</v>
      </c>
      <c r="F571" s="200">
        <v>0</v>
      </c>
      <c r="G571" s="200">
        <v>0</v>
      </c>
      <c r="H571" s="201">
        <v>0</v>
      </c>
    </row>
    <row r="572" spans="1:8" ht="18" hidden="1" customHeight="1" outlineLevel="1">
      <c r="A572" s="4" t="s">
        <v>212</v>
      </c>
      <c r="B572" s="195"/>
      <c r="C572" s="199">
        <v>0</v>
      </c>
      <c r="D572" s="199">
        <v>0</v>
      </c>
      <c r="E572" s="199">
        <v>0</v>
      </c>
      <c r="F572" s="200">
        <v>0</v>
      </c>
      <c r="G572" s="200">
        <v>0</v>
      </c>
      <c r="H572" s="201">
        <v>0</v>
      </c>
    </row>
    <row r="573" spans="1:8" ht="18" hidden="1" customHeight="1" outlineLevel="1">
      <c r="A573" s="4" t="s">
        <v>213</v>
      </c>
      <c r="B573" s="195"/>
      <c r="C573" s="199">
        <v>0</v>
      </c>
      <c r="D573" s="199">
        <v>0</v>
      </c>
      <c r="E573" s="199">
        <v>0</v>
      </c>
      <c r="F573" s="200">
        <v>0</v>
      </c>
      <c r="G573" s="200">
        <v>0</v>
      </c>
      <c r="H573" s="201">
        <v>0</v>
      </c>
    </row>
    <row r="574" spans="1:8" ht="18" hidden="1" customHeight="1" outlineLevel="1">
      <c r="A574" s="4" t="s">
        <v>214</v>
      </c>
      <c r="B574" s="195"/>
      <c r="C574" s="199">
        <v>0</v>
      </c>
      <c r="D574" s="199">
        <v>0</v>
      </c>
      <c r="E574" s="199">
        <v>0</v>
      </c>
      <c r="F574" s="200">
        <v>0</v>
      </c>
      <c r="G574" s="200">
        <v>0</v>
      </c>
      <c r="H574" s="201">
        <v>0</v>
      </c>
    </row>
    <row r="575" spans="1:8" ht="18" hidden="1" customHeight="1" outlineLevel="1">
      <c r="A575" s="4" t="s">
        <v>215</v>
      </c>
      <c r="B575" s="195"/>
      <c r="C575" s="199">
        <v>0</v>
      </c>
      <c r="D575" s="199">
        <v>0</v>
      </c>
      <c r="E575" s="199">
        <v>0</v>
      </c>
      <c r="F575" s="200">
        <v>0</v>
      </c>
      <c r="G575" s="200">
        <v>0</v>
      </c>
      <c r="H575" s="201">
        <v>0</v>
      </c>
    </row>
    <row r="576" spans="1:8" ht="18" hidden="1" customHeight="1" outlineLevel="1">
      <c r="A576" s="4" t="s">
        <v>216</v>
      </c>
      <c r="B576" s="195"/>
      <c r="C576" s="199">
        <v>0</v>
      </c>
      <c r="D576" s="199">
        <v>0</v>
      </c>
      <c r="E576" s="199">
        <v>0</v>
      </c>
      <c r="F576" s="200">
        <v>0</v>
      </c>
      <c r="G576" s="200">
        <v>0</v>
      </c>
      <c r="H576" s="201">
        <v>0</v>
      </c>
    </row>
    <row r="577" spans="1:8" ht="18" hidden="1" customHeight="1" outlineLevel="1">
      <c r="A577" s="4" t="s">
        <v>217</v>
      </c>
      <c r="B577" s="195"/>
      <c r="C577" s="199">
        <v>0</v>
      </c>
      <c r="D577" s="199">
        <v>0</v>
      </c>
      <c r="E577" s="199">
        <v>0</v>
      </c>
      <c r="F577" s="200">
        <v>0</v>
      </c>
      <c r="G577" s="200">
        <v>0</v>
      </c>
      <c r="H577" s="201">
        <v>0</v>
      </c>
    </row>
    <row r="578" spans="1:8" ht="18" hidden="1" customHeight="1" outlineLevel="1">
      <c r="A578" s="4" t="s">
        <v>218</v>
      </c>
      <c r="B578" s="195"/>
      <c r="C578" s="199">
        <v>0</v>
      </c>
      <c r="D578" s="199">
        <v>0</v>
      </c>
      <c r="E578" s="199">
        <v>0</v>
      </c>
      <c r="F578" s="200">
        <v>0</v>
      </c>
      <c r="G578" s="200">
        <v>0</v>
      </c>
      <c r="H578" s="201">
        <v>0</v>
      </c>
    </row>
    <row r="579" spans="1:8" ht="18" hidden="1" customHeight="1" outlineLevel="1">
      <c r="A579" s="4" t="s">
        <v>219</v>
      </c>
      <c r="B579" s="195"/>
      <c r="C579" s="199">
        <v>0</v>
      </c>
      <c r="D579" s="199">
        <v>0</v>
      </c>
      <c r="E579" s="199">
        <v>0</v>
      </c>
      <c r="F579" s="200">
        <v>0</v>
      </c>
      <c r="G579" s="200">
        <v>0</v>
      </c>
      <c r="H579" s="201">
        <v>0</v>
      </c>
    </row>
    <row r="580" spans="1:8" ht="18" hidden="1" customHeight="1" outlineLevel="1">
      <c r="A580" s="4" t="s">
        <v>220</v>
      </c>
      <c r="B580" s="195"/>
      <c r="C580" s="199">
        <v>0</v>
      </c>
      <c r="D580" s="199">
        <v>0</v>
      </c>
      <c r="E580" s="199">
        <v>0</v>
      </c>
      <c r="F580" s="200">
        <v>0</v>
      </c>
      <c r="G580" s="200">
        <v>0</v>
      </c>
      <c r="H580" s="201">
        <v>0</v>
      </c>
    </row>
    <row r="581" spans="1:8" ht="18" hidden="1" customHeight="1" outlineLevel="1">
      <c r="A581" s="4" t="s">
        <v>349</v>
      </c>
      <c r="B581" s="195"/>
      <c r="C581" s="199">
        <v>0</v>
      </c>
      <c r="D581" s="199">
        <v>0</v>
      </c>
      <c r="E581" s="199">
        <v>0</v>
      </c>
      <c r="F581" s="200">
        <v>0</v>
      </c>
      <c r="G581" s="200">
        <v>0</v>
      </c>
      <c r="H581" s="201">
        <v>0</v>
      </c>
    </row>
    <row r="582" spans="1:8" ht="18" hidden="1" customHeight="1" outlineLevel="1">
      <c r="A582" s="4" t="s">
        <v>222</v>
      </c>
      <c r="B582" s="195"/>
      <c r="C582" s="199">
        <v>0</v>
      </c>
      <c r="D582" s="199">
        <v>0</v>
      </c>
      <c r="E582" s="199">
        <v>0</v>
      </c>
      <c r="F582" s="200">
        <v>0</v>
      </c>
      <c r="G582" s="200">
        <v>0</v>
      </c>
      <c r="H582" s="201">
        <v>0</v>
      </c>
    </row>
    <row r="583" spans="1:8" ht="18" hidden="1" customHeight="1" outlineLevel="1">
      <c r="A583" s="4" t="s">
        <v>223</v>
      </c>
      <c r="B583" s="195"/>
      <c r="C583" s="199">
        <v>0</v>
      </c>
      <c r="D583" s="199">
        <v>0</v>
      </c>
      <c r="E583" s="199">
        <v>0</v>
      </c>
      <c r="F583" s="200">
        <v>0</v>
      </c>
      <c r="G583" s="200">
        <v>0</v>
      </c>
      <c r="H583" s="201">
        <v>0</v>
      </c>
    </row>
    <row r="584" spans="1:8" ht="18" hidden="1" customHeight="1" outlineLevel="1">
      <c r="A584" s="4" t="s">
        <v>224</v>
      </c>
      <c r="B584" s="195"/>
      <c r="C584" s="199">
        <v>0</v>
      </c>
      <c r="D584" s="199">
        <v>0</v>
      </c>
      <c r="E584" s="199">
        <v>0</v>
      </c>
      <c r="F584" s="200">
        <v>0</v>
      </c>
      <c r="G584" s="200">
        <v>0</v>
      </c>
      <c r="H584" s="201">
        <v>0</v>
      </c>
    </row>
    <row r="585" spans="1:8" ht="18" hidden="1" customHeight="1" outlineLevel="1">
      <c r="A585" s="4" t="s">
        <v>225</v>
      </c>
      <c r="B585" s="195"/>
      <c r="C585" s="199">
        <v>0</v>
      </c>
      <c r="D585" s="199">
        <v>0</v>
      </c>
      <c r="E585" s="199">
        <v>0</v>
      </c>
      <c r="F585" s="200">
        <v>0</v>
      </c>
      <c r="G585" s="200">
        <v>0</v>
      </c>
      <c r="H585" s="201">
        <v>0</v>
      </c>
    </row>
    <row r="586" spans="1:8" ht="18" customHeight="1" collapsed="1">
      <c r="A586" s="4"/>
      <c r="B586" s="195" t="s">
        <v>373</v>
      </c>
      <c r="C586" s="199">
        <f t="shared" ref="C586:H586" si="23">SUM(C563:C585)</f>
        <v>0</v>
      </c>
      <c r="D586" s="199">
        <f t="shared" si="23"/>
        <v>0</v>
      </c>
      <c r="E586" s="199">
        <f t="shared" si="23"/>
        <v>0</v>
      </c>
      <c r="F586" s="200">
        <f t="shared" si="23"/>
        <v>0</v>
      </c>
      <c r="G586" s="200">
        <f t="shared" si="23"/>
        <v>0</v>
      </c>
      <c r="H586" s="201">
        <f t="shared" si="23"/>
        <v>0</v>
      </c>
    </row>
    <row r="587" spans="1:8" ht="18" hidden="1" customHeight="1" outlineLevel="1">
      <c r="A587" s="4" t="s">
        <v>272</v>
      </c>
      <c r="B587" s="195"/>
      <c r="C587" s="196">
        <v>0</v>
      </c>
      <c r="D587" s="196">
        <v>0</v>
      </c>
      <c r="E587" s="196">
        <v>0</v>
      </c>
      <c r="F587" s="197">
        <v>0</v>
      </c>
      <c r="G587" s="197">
        <v>0</v>
      </c>
      <c r="H587" s="198">
        <v>0</v>
      </c>
    </row>
    <row r="588" spans="1:8" ht="18" hidden="1" customHeight="1" outlineLevel="1">
      <c r="A588" s="4" t="s">
        <v>203</v>
      </c>
      <c r="B588" s="195"/>
      <c r="C588" s="196">
        <v>0</v>
      </c>
      <c r="D588" s="196">
        <v>0</v>
      </c>
      <c r="E588" s="196">
        <v>0</v>
      </c>
      <c r="F588" s="197">
        <v>0</v>
      </c>
      <c r="G588" s="197">
        <v>0</v>
      </c>
      <c r="H588" s="198">
        <v>0</v>
      </c>
    </row>
    <row r="589" spans="1:8" ht="18" hidden="1" customHeight="1" outlineLevel="1">
      <c r="A589" s="4" t="s">
        <v>204</v>
      </c>
      <c r="B589" s="195"/>
      <c r="C589" s="196">
        <v>0</v>
      </c>
      <c r="D589" s="196">
        <v>0</v>
      </c>
      <c r="E589" s="196">
        <v>0</v>
      </c>
      <c r="F589" s="197">
        <v>0</v>
      </c>
      <c r="G589" s="197">
        <v>0</v>
      </c>
      <c r="H589" s="198">
        <v>0</v>
      </c>
    </row>
    <row r="590" spans="1:8" ht="18" hidden="1" customHeight="1" outlineLevel="1">
      <c r="A590" s="4" t="s">
        <v>205</v>
      </c>
      <c r="B590" s="195"/>
      <c r="C590" s="196">
        <v>0</v>
      </c>
      <c r="D590" s="196">
        <v>0</v>
      </c>
      <c r="E590" s="196">
        <v>0</v>
      </c>
      <c r="F590" s="197">
        <v>0</v>
      </c>
      <c r="G590" s="197">
        <v>0</v>
      </c>
      <c r="H590" s="198">
        <v>0</v>
      </c>
    </row>
    <row r="591" spans="1:8" ht="18" hidden="1" customHeight="1" outlineLevel="1">
      <c r="A591" s="4" t="s">
        <v>206</v>
      </c>
      <c r="B591" s="195"/>
      <c r="C591" s="196">
        <v>0</v>
      </c>
      <c r="D591" s="196">
        <v>0</v>
      </c>
      <c r="E591" s="196">
        <v>0</v>
      </c>
      <c r="F591" s="197">
        <v>0</v>
      </c>
      <c r="G591" s="197">
        <v>0</v>
      </c>
      <c r="H591" s="198">
        <v>0</v>
      </c>
    </row>
    <row r="592" spans="1:8" ht="18" hidden="1" customHeight="1" outlineLevel="1">
      <c r="A592" s="4" t="s">
        <v>207</v>
      </c>
      <c r="B592" s="195"/>
      <c r="C592" s="196">
        <v>0</v>
      </c>
      <c r="D592" s="196">
        <v>0</v>
      </c>
      <c r="E592" s="196">
        <v>0</v>
      </c>
      <c r="F592" s="197">
        <v>0</v>
      </c>
      <c r="G592" s="197">
        <v>0</v>
      </c>
      <c r="H592" s="198">
        <v>0</v>
      </c>
    </row>
    <row r="593" spans="1:8" ht="18" hidden="1" customHeight="1" outlineLevel="1">
      <c r="A593" s="4" t="s">
        <v>208</v>
      </c>
      <c r="B593" s="195"/>
      <c r="C593" s="196">
        <v>1</v>
      </c>
      <c r="D593" s="196">
        <v>1</v>
      </c>
      <c r="E593" s="196">
        <v>0</v>
      </c>
      <c r="F593" s="197">
        <v>0</v>
      </c>
      <c r="G593" s="197">
        <v>219</v>
      </c>
      <c r="H593" s="198">
        <v>0</v>
      </c>
    </row>
    <row r="594" spans="1:8" ht="18" hidden="1" customHeight="1" outlineLevel="1">
      <c r="A594" s="4" t="s">
        <v>209</v>
      </c>
      <c r="B594" s="195"/>
      <c r="C594" s="196">
        <v>0</v>
      </c>
      <c r="D594" s="196">
        <v>0</v>
      </c>
      <c r="E594" s="196">
        <v>0</v>
      </c>
      <c r="F594" s="197">
        <v>0</v>
      </c>
      <c r="G594" s="197">
        <v>0</v>
      </c>
      <c r="H594" s="198">
        <v>0</v>
      </c>
    </row>
    <row r="595" spans="1:8" ht="18" hidden="1" customHeight="1" outlineLevel="1">
      <c r="A595" s="4" t="s">
        <v>211</v>
      </c>
      <c r="B595" s="195"/>
      <c r="C595" s="196">
        <v>0</v>
      </c>
      <c r="D595" s="196">
        <v>1</v>
      </c>
      <c r="E595" s="196">
        <v>0</v>
      </c>
      <c r="F595" s="197">
        <v>0</v>
      </c>
      <c r="G595" s="197">
        <v>-2438.5</v>
      </c>
      <c r="H595" s="198">
        <v>0</v>
      </c>
    </row>
    <row r="596" spans="1:8" ht="18" hidden="1" customHeight="1" outlineLevel="1">
      <c r="A596" s="4" t="s">
        <v>212</v>
      </c>
      <c r="B596" s="195"/>
      <c r="C596" s="196">
        <v>0</v>
      </c>
      <c r="D596" s="196">
        <v>0</v>
      </c>
      <c r="E596" s="196">
        <v>0</v>
      </c>
      <c r="F596" s="197">
        <v>0</v>
      </c>
      <c r="G596" s="197">
        <v>0</v>
      </c>
      <c r="H596" s="198">
        <v>0</v>
      </c>
    </row>
    <row r="597" spans="1:8" ht="18" hidden="1" customHeight="1" outlineLevel="1">
      <c r="A597" s="4" t="s">
        <v>213</v>
      </c>
      <c r="B597" s="195"/>
      <c r="C597" s="196">
        <v>0</v>
      </c>
      <c r="D597" s="196">
        <v>0</v>
      </c>
      <c r="E597" s="196">
        <v>0</v>
      </c>
      <c r="F597" s="197">
        <v>0</v>
      </c>
      <c r="G597" s="197">
        <v>0</v>
      </c>
      <c r="H597" s="198">
        <v>0</v>
      </c>
    </row>
    <row r="598" spans="1:8" ht="18" hidden="1" customHeight="1" outlineLevel="1">
      <c r="A598" s="4" t="s">
        <v>214</v>
      </c>
      <c r="B598" s="195"/>
      <c r="C598" s="196">
        <v>0</v>
      </c>
      <c r="D598" s="196">
        <v>0</v>
      </c>
      <c r="E598" s="196">
        <v>0</v>
      </c>
      <c r="F598" s="197">
        <v>0</v>
      </c>
      <c r="G598" s="197">
        <v>0</v>
      </c>
      <c r="H598" s="198">
        <v>0</v>
      </c>
    </row>
    <row r="599" spans="1:8" ht="18" hidden="1" customHeight="1" outlineLevel="1">
      <c r="A599" s="4" t="s">
        <v>215</v>
      </c>
      <c r="B599" s="195"/>
      <c r="C599" s="196">
        <v>0</v>
      </c>
      <c r="D599" s="196">
        <v>0</v>
      </c>
      <c r="E599" s="196">
        <v>0</v>
      </c>
      <c r="F599" s="197">
        <v>0</v>
      </c>
      <c r="G599" s="197">
        <v>0</v>
      </c>
      <c r="H599" s="198">
        <v>0</v>
      </c>
    </row>
    <row r="600" spans="1:8" ht="18" hidden="1" customHeight="1" outlineLevel="1">
      <c r="A600" s="4" t="s">
        <v>216</v>
      </c>
      <c r="B600" s="195"/>
      <c r="C600" s="196">
        <v>0</v>
      </c>
      <c r="D600" s="196">
        <v>0</v>
      </c>
      <c r="E600" s="196">
        <v>0</v>
      </c>
      <c r="F600" s="197">
        <v>0</v>
      </c>
      <c r="G600" s="197">
        <v>0</v>
      </c>
      <c r="H600" s="198">
        <v>0</v>
      </c>
    </row>
    <row r="601" spans="1:8" ht="18" hidden="1" customHeight="1" outlineLevel="1">
      <c r="A601" s="4" t="s">
        <v>217</v>
      </c>
      <c r="B601" s="195"/>
      <c r="C601" s="196">
        <v>0</v>
      </c>
      <c r="D601" s="196">
        <v>0</v>
      </c>
      <c r="E601" s="196">
        <v>0</v>
      </c>
      <c r="F601" s="197">
        <v>0</v>
      </c>
      <c r="G601" s="197">
        <v>0</v>
      </c>
      <c r="H601" s="198">
        <v>0</v>
      </c>
    </row>
    <row r="602" spans="1:8" ht="18" hidden="1" customHeight="1" outlineLevel="1">
      <c r="A602" s="4" t="s">
        <v>218</v>
      </c>
      <c r="B602" s="195"/>
      <c r="C602" s="196">
        <v>0</v>
      </c>
      <c r="D602" s="196">
        <v>0</v>
      </c>
      <c r="E602" s="196">
        <v>0</v>
      </c>
      <c r="F602" s="197">
        <v>0</v>
      </c>
      <c r="G602" s="197">
        <v>0</v>
      </c>
      <c r="H602" s="198">
        <v>0</v>
      </c>
    </row>
    <row r="603" spans="1:8" ht="18" hidden="1" customHeight="1" outlineLevel="1">
      <c r="A603" s="4" t="s">
        <v>219</v>
      </c>
      <c r="B603" s="195"/>
      <c r="C603" s="196">
        <v>0</v>
      </c>
      <c r="D603" s="196">
        <v>0</v>
      </c>
      <c r="E603" s="196">
        <v>0</v>
      </c>
      <c r="F603" s="197">
        <v>0</v>
      </c>
      <c r="G603" s="197">
        <v>0</v>
      </c>
      <c r="H603" s="198">
        <v>0</v>
      </c>
    </row>
    <row r="604" spans="1:8" ht="18" hidden="1" customHeight="1" outlineLevel="1">
      <c r="A604" s="4" t="s">
        <v>220</v>
      </c>
      <c r="B604" s="195"/>
      <c r="C604" s="196">
        <v>0</v>
      </c>
      <c r="D604" s="196">
        <v>0</v>
      </c>
      <c r="E604" s="196">
        <v>0</v>
      </c>
      <c r="F604" s="197">
        <v>0</v>
      </c>
      <c r="G604" s="197">
        <v>0</v>
      </c>
      <c r="H604" s="198">
        <v>0</v>
      </c>
    </row>
    <row r="605" spans="1:8" ht="18" hidden="1" customHeight="1" outlineLevel="1">
      <c r="A605" s="4" t="s">
        <v>349</v>
      </c>
      <c r="B605" s="195"/>
      <c r="C605" s="196">
        <v>0</v>
      </c>
      <c r="D605" s="196">
        <v>0</v>
      </c>
      <c r="E605" s="196">
        <v>0</v>
      </c>
      <c r="F605" s="197">
        <v>0</v>
      </c>
      <c r="G605" s="197">
        <v>0</v>
      </c>
      <c r="H605" s="198">
        <v>0</v>
      </c>
    </row>
    <row r="606" spans="1:8" ht="18" hidden="1" customHeight="1" outlineLevel="1">
      <c r="A606" s="4" t="s">
        <v>222</v>
      </c>
      <c r="B606" s="195"/>
      <c r="C606" s="196">
        <v>0</v>
      </c>
      <c r="D606" s="196">
        <v>0</v>
      </c>
      <c r="E606" s="196">
        <v>0</v>
      </c>
      <c r="F606" s="197">
        <v>0</v>
      </c>
      <c r="G606" s="197">
        <v>0</v>
      </c>
      <c r="H606" s="198">
        <v>0</v>
      </c>
    </row>
    <row r="607" spans="1:8" ht="18" hidden="1" customHeight="1" outlineLevel="1">
      <c r="A607" s="4" t="s">
        <v>223</v>
      </c>
      <c r="B607" s="195"/>
      <c r="C607" s="196">
        <v>0</v>
      </c>
      <c r="D607" s="196">
        <v>0</v>
      </c>
      <c r="E607" s="196">
        <v>0</v>
      </c>
      <c r="F607" s="197">
        <v>0</v>
      </c>
      <c r="G607" s="197">
        <v>0</v>
      </c>
      <c r="H607" s="198">
        <v>0</v>
      </c>
    </row>
    <row r="608" spans="1:8" ht="18" hidden="1" customHeight="1" outlineLevel="1">
      <c r="A608" s="4" t="s">
        <v>224</v>
      </c>
      <c r="B608" s="195"/>
      <c r="C608" s="196">
        <v>0</v>
      </c>
      <c r="D608" s="196">
        <v>0</v>
      </c>
      <c r="E608" s="196">
        <v>0</v>
      </c>
      <c r="F608" s="197">
        <v>0</v>
      </c>
      <c r="G608" s="197">
        <v>0</v>
      </c>
      <c r="H608" s="198">
        <v>0</v>
      </c>
    </row>
    <row r="609" spans="1:8" ht="18" hidden="1" customHeight="1" outlineLevel="1">
      <c r="A609" s="4" t="s">
        <v>225</v>
      </c>
      <c r="B609" s="195"/>
      <c r="C609" s="196">
        <v>0</v>
      </c>
      <c r="D609" s="196">
        <v>0</v>
      </c>
      <c r="E609" s="196">
        <v>0</v>
      </c>
      <c r="F609" s="197">
        <v>0</v>
      </c>
      <c r="G609" s="197">
        <v>0</v>
      </c>
      <c r="H609" s="198">
        <v>0</v>
      </c>
    </row>
    <row r="610" spans="1:8" ht="18" customHeight="1" collapsed="1">
      <c r="A610" s="4"/>
      <c r="B610" s="195" t="s">
        <v>374</v>
      </c>
      <c r="C610" s="199">
        <f t="shared" ref="C610:H610" si="24">SUM(C587:C609)</f>
        <v>1</v>
      </c>
      <c r="D610" s="199">
        <f t="shared" si="24"/>
        <v>2</v>
      </c>
      <c r="E610" s="199">
        <f t="shared" si="24"/>
        <v>0</v>
      </c>
      <c r="F610" s="200">
        <f t="shared" si="24"/>
        <v>0</v>
      </c>
      <c r="G610" s="200">
        <f t="shared" si="24"/>
        <v>-2219.5</v>
      </c>
      <c r="H610" s="201">
        <f t="shared" si="24"/>
        <v>0</v>
      </c>
    </row>
    <row r="611" spans="1:8" ht="18" hidden="1" customHeight="1" outlineLevel="1">
      <c r="A611" s="4" t="s">
        <v>272</v>
      </c>
      <c r="B611" s="195"/>
      <c r="C611" s="196">
        <v>0</v>
      </c>
      <c r="D611" s="196">
        <v>0</v>
      </c>
      <c r="E611" s="196">
        <v>0</v>
      </c>
      <c r="F611" s="197">
        <v>0</v>
      </c>
      <c r="G611" s="197">
        <v>0</v>
      </c>
      <c r="H611" s="198">
        <v>0</v>
      </c>
    </row>
    <row r="612" spans="1:8" ht="18" hidden="1" customHeight="1" outlineLevel="1">
      <c r="A612" s="4" t="s">
        <v>203</v>
      </c>
      <c r="B612" s="195"/>
      <c r="C612" s="196">
        <v>3</v>
      </c>
      <c r="D612" s="196">
        <v>3</v>
      </c>
      <c r="E612" s="196">
        <v>0</v>
      </c>
      <c r="F612" s="197">
        <v>60000</v>
      </c>
      <c r="G612" s="197">
        <v>0</v>
      </c>
      <c r="H612" s="198">
        <v>0</v>
      </c>
    </row>
    <row r="613" spans="1:8" ht="18" hidden="1" customHeight="1" outlineLevel="1">
      <c r="A613" s="4" t="s">
        <v>204</v>
      </c>
      <c r="B613" s="195"/>
      <c r="C613" s="196">
        <v>11</v>
      </c>
      <c r="D613" s="196">
        <v>2</v>
      </c>
      <c r="E613" s="196">
        <v>1</v>
      </c>
      <c r="F613" s="197">
        <v>55600</v>
      </c>
      <c r="G613" s="197">
        <v>28047.3</v>
      </c>
      <c r="H613" s="198">
        <v>0</v>
      </c>
    </row>
    <row r="614" spans="1:8" ht="18" hidden="1" customHeight="1" outlineLevel="1">
      <c r="A614" s="4" t="s">
        <v>205</v>
      </c>
      <c r="B614" s="195"/>
      <c r="C614" s="196">
        <v>0</v>
      </c>
      <c r="D614" s="196">
        <v>0</v>
      </c>
      <c r="E614" s="196">
        <v>0</v>
      </c>
      <c r="F614" s="197">
        <v>0</v>
      </c>
      <c r="G614" s="197">
        <v>0</v>
      </c>
      <c r="H614" s="198">
        <v>0</v>
      </c>
    </row>
    <row r="615" spans="1:8" ht="18" hidden="1" customHeight="1" outlineLevel="1">
      <c r="A615" s="4" t="s">
        <v>206</v>
      </c>
      <c r="B615" s="195"/>
      <c r="C615" s="196">
        <v>0</v>
      </c>
      <c r="D615" s="196">
        <v>0</v>
      </c>
      <c r="E615" s="196">
        <v>0</v>
      </c>
      <c r="F615" s="197">
        <v>0</v>
      </c>
      <c r="G615" s="197">
        <v>0</v>
      </c>
      <c r="H615" s="198">
        <v>0</v>
      </c>
    </row>
    <row r="616" spans="1:8" ht="18" hidden="1" customHeight="1" outlineLevel="1">
      <c r="A616" s="4" t="s">
        <v>207</v>
      </c>
      <c r="B616" s="195"/>
      <c r="C616" s="196">
        <v>0</v>
      </c>
      <c r="D616" s="196">
        <v>0</v>
      </c>
      <c r="E616" s="196">
        <v>0</v>
      </c>
      <c r="F616" s="197">
        <v>0</v>
      </c>
      <c r="G616" s="197">
        <v>0</v>
      </c>
      <c r="H616" s="198">
        <v>0</v>
      </c>
    </row>
    <row r="617" spans="1:8" ht="18" hidden="1" customHeight="1" outlineLevel="1">
      <c r="A617" s="4" t="s">
        <v>208</v>
      </c>
      <c r="B617" s="195"/>
      <c r="C617" s="196">
        <v>2</v>
      </c>
      <c r="D617" s="196">
        <v>3</v>
      </c>
      <c r="E617" s="196">
        <v>0</v>
      </c>
      <c r="F617" s="197">
        <v>258500</v>
      </c>
      <c r="G617" s="197">
        <v>59920.34</v>
      </c>
      <c r="H617" s="198">
        <v>0</v>
      </c>
    </row>
    <row r="618" spans="1:8" ht="18" hidden="1" customHeight="1" outlineLevel="1">
      <c r="A618" s="4" t="s">
        <v>209</v>
      </c>
      <c r="B618" s="195"/>
      <c r="C618" s="196">
        <v>1</v>
      </c>
      <c r="D618" s="196">
        <v>2</v>
      </c>
      <c r="E618" s="196">
        <v>0</v>
      </c>
      <c r="F618" s="197">
        <v>100000</v>
      </c>
      <c r="G618" s="197">
        <v>7589.5</v>
      </c>
      <c r="H618" s="198">
        <v>0</v>
      </c>
    </row>
    <row r="619" spans="1:8" ht="18" hidden="1" customHeight="1" outlineLevel="1">
      <c r="A619" s="4" t="s">
        <v>211</v>
      </c>
      <c r="B619" s="195"/>
      <c r="C619" s="196">
        <v>3</v>
      </c>
      <c r="D619" s="196">
        <v>6</v>
      </c>
      <c r="E619" s="196">
        <v>0</v>
      </c>
      <c r="F619" s="197">
        <v>370618.97</v>
      </c>
      <c r="G619" s="197">
        <v>-19188.2</v>
      </c>
      <c r="H619" s="198">
        <v>0</v>
      </c>
    </row>
    <row r="620" spans="1:8" ht="18" hidden="1" customHeight="1" outlineLevel="1">
      <c r="A620" s="4" t="s">
        <v>212</v>
      </c>
      <c r="B620" s="195"/>
      <c r="C620" s="196">
        <v>0</v>
      </c>
      <c r="D620" s="196">
        <v>0</v>
      </c>
      <c r="E620" s="196">
        <v>0</v>
      </c>
      <c r="F620" s="197">
        <v>0</v>
      </c>
      <c r="G620" s="197">
        <v>0</v>
      </c>
      <c r="H620" s="198">
        <v>0</v>
      </c>
    </row>
    <row r="621" spans="1:8" ht="18" hidden="1" customHeight="1" outlineLevel="1">
      <c r="A621" s="4" t="s">
        <v>213</v>
      </c>
      <c r="B621" s="195"/>
      <c r="C621" s="196">
        <v>1</v>
      </c>
      <c r="D621" s="196">
        <v>1</v>
      </c>
      <c r="E621" s="196">
        <v>0</v>
      </c>
      <c r="F621" s="197">
        <v>10000</v>
      </c>
      <c r="G621" s="197">
        <v>0</v>
      </c>
      <c r="H621" s="198">
        <v>0</v>
      </c>
    </row>
    <row r="622" spans="1:8" ht="18" hidden="1" customHeight="1" outlineLevel="1">
      <c r="A622" s="4" t="s">
        <v>214</v>
      </c>
      <c r="B622" s="195"/>
      <c r="C622" s="196">
        <v>0</v>
      </c>
      <c r="D622" s="196">
        <v>0</v>
      </c>
      <c r="E622" s="196">
        <v>0</v>
      </c>
      <c r="F622" s="197">
        <v>0</v>
      </c>
      <c r="G622" s="197">
        <v>0</v>
      </c>
      <c r="H622" s="198">
        <v>0</v>
      </c>
    </row>
    <row r="623" spans="1:8" ht="18" hidden="1" customHeight="1" outlineLevel="1">
      <c r="A623" s="4" t="s">
        <v>215</v>
      </c>
      <c r="B623" s="195"/>
      <c r="C623" s="196">
        <v>0</v>
      </c>
      <c r="D623" s="196">
        <v>0</v>
      </c>
      <c r="E623" s="196">
        <v>0</v>
      </c>
      <c r="F623" s="197">
        <v>0</v>
      </c>
      <c r="G623" s="197">
        <v>0</v>
      </c>
      <c r="H623" s="198">
        <v>0</v>
      </c>
    </row>
    <row r="624" spans="1:8" ht="18" hidden="1" customHeight="1" outlineLevel="1">
      <c r="A624" s="4" t="s">
        <v>216</v>
      </c>
      <c r="B624" s="195"/>
      <c r="C624" s="196">
        <v>0</v>
      </c>
      <c r="D624" s="196">
        <v>0</v>
      </c>
      <c r="E624" s="196">
        <v>0</v>
      </c>
      <c r="F624" s="197">
        <v>0</v>
      </c>
      <c r="G624" s="197">
        <v>0</v>
      </c>
      <c r="H624" s="198">
        <v>0</v>
      </c>
    </row>
    <row r="625" spans="1:8" ht="18" hidden="1" customHeight="1" outlineLevel="1">
      <c r="A625" s="4" t="s">
        <v>217</v>
      </c>
      <c r="B625" s="195"/>
      <c r="C625" s="196">
        <v>0</v>
      </c>
      <c r="D625" s="196">
        <v>0</v>
      </c>
      <c r="E625" s="196">
        <v>0</v>
      </c>
      <c r="F625" s="197">
        <v>0</v>
      </c>
      <c r="G625" s="197">
        <v>0</v>
      </c>
      <c r="H625" s="198">
        <v>0</v>
      </c>
    </row>
    <row r="626" spans="1:8" ht="18" hidden="1" customHeight="1" outlineLevel="1">
      <c r="A626" s="4" t="s">
        <v>218</v>
      </c>
      <c r="B626" s="195"/>
      <c r="C626" s="196">
        <v>0</v>
      </c>
      <c r="D626" s="196">
        <v>0</v>
      </c>
      <c r="E626" s="196">
        <v>0</v>
      </c>
      <c r="F626" s="197">
        <v>0</v>
      </c>
      <c r="G626" s="197">
        <v>0</v>
      </c>
      <c r="H626" s="198">
        <v>0</v>
      </c>
    </row>
    <row r="627" spans="1:8" ht="18" hidden="1" customHeight="1" outlineLevel="1">
      <c r="A627" s="4" t="s">
        <v>219</v>
      </c>
      <c r="B627" s="195"/>
      <c r="C627" s="196">
        <v>0</v>
      </c>
      <c r="D627" s="196">
        <v>0</v>
      </c>
      <c r="E627" s="196">
        <v>0</v>
      </c>
      <c r="F627" s="197">
        <v>0</v>
      </c>
      <c r="G627" s="197">
        <v>0</v>
      </c>
      <c r="H627" s="198">
        <v>0</v>
      </c>
    </row>
    <row r="628" spans="1:8" ht="18" hidden="1" customHeight="1" outlineLevel="1">
      <c r="A628" s="4" t="s">
        <v>220</v>
      </c>
      <c r="B628" s="195"/>
      <c r="C628" s="196">
        <v>0</v>
      </c>
      <c r="D628" s="196">
        <v>0</v>
      </c>
      <c r="E628" s="196">
        <v>0</v>
      </c>
      <c r="F628" s="197">
        <v>0</v>
      </c>
      <c r="G628" s="197">
        <v>0</v>
      </c>
      <c r="H628" s="198">
        <v>0</v>
      </c>
    </row>
    <row r="629" spans="1:8" ht="18" hidden="1" customHeight="1" outlineLevel="1">
      <c r="A629" s="4" t="s">
        <v>349</v>
      </c>
      <c r="B629" s="195"/>
      <c r="C629" s="196">
        <v>0</v>
      </c>
      <c r="D629" s="196">
        <v>0</v>
      </c>
      <c r="E629" s="196">
        <v>0</v>
      </c>
      <c r="F629" s="197">
        <v>0</v>
      </c>
      <c r="G629" s="197">
        <v>0</v>
      </c>
      <c r="H629" s="198">
        <v>0</v>
      </c>
    </row>
    <row r="630" spans="1:8" ht="18" hidden="1" customHeight="1" outlineLevel="1">
      <c r="A630" s="4" t="s">
        <v>222</v>
      </c>
      <c r="B630" s="195"/>
      <c r="C630" s="196">
        <v>0</v>
      </c>
      <c r="D630" s="196">
        <v>0</v>
      </c>
      <c r="E630" s="196">
        <v>0</v>
      </c>
      <c r="F630" s="197">
        <v>0</v>
      </c>
      <c r="G630" s="197">
        <v>0</v>
      </c>
      <c r="H630" s="198">
        <v>0</v>
      </c>
    </row>
    <row r="631" spans="1:8" ht="18" hidden="1" customHeight="1" outlineLevel="1">
      <c r="A631" s="4" t="s">
        <v>223</v>
      </c>
      <c r="B631" s="195"/>
      <c r="C631" s="196">
        <v>0</v>
      </c>
      <c r="D631" s="196">
        <v>0</v>
      </c>
      <c r="E631" s="196">
        <v>0</v>
      </c>
      <c r="F631" s="197">
        <v>0</v>
      </c>
      <c r="G631" s="197">
        <v>0</v>
      </c>
      <c r="H631" s="198">
        <v>0</v>
      </c>
    </row>
    <row r="632" spans="1:8" ht="18" hidden="1" customHeight="1" outlineLevel="1">
      <c r="A632" s="4" t="s">
        <v>224</v>
      </c>
      <c r="B632" s="195"/>
      <c r="C632" s="196">
        <v>0</v>
      </c>
      <c r="D632" s="196">
        <v>0</v>
      </c>
      <c r="E632" s="196">
        <v>0</v>
      </c>
      <c r="F632" s="197">
        <v>0</v>
      </c>
      <c r="G632" s="197">
        <v>0</v>
      </c>
      <c r="H632" s="198">
        <v>0</v>
      </c>
    </row>
    <row r="633" spans="1:8" ht="18" hidden="1" customHeight="1" outlineLevel="1">
      <c r="A633" s="4" t="s">
        <v>225</v>
      </c>
      <c r="B633" s="195"/>
      <c r="C633" s="196">
        <v>1</v>
      </c>
      <c r="D633" s="196">
        <v>1</v>
      </c>
      <c r="E633" s="196">
        <v>0</v>
      </c>
      <c r="F633" s="197">
        <v>2100</v>
      </c>
      <c r="G633" s="197">
        <v>6300</v>
      </c>
      <c r="H633" s="198">
        <v>0</v>
      </c>
    </row>
    <row r="634" spans="1:8" ht="18" customHeight="1" collapsed="1">
      <c r="A634" s="4"/>
      <c r="B634" s="195" t="s">
        <v>375</v>
      </c>
      <c r="C634" s="199">
        <f t="shared" ref="C634:H634" si="25">SUM(C611:C633)</f>
        <v>22</v>
      </c>
      <c r="D634" s="199">
        <f t="shared" si="25"/>
        <v>18</v>
      </c>
      <c r="E634" s="199">
        <f t="shared" si="25"/>
        <v>1</v>
      </c>
      <c r="F634" s="200">
        <f t="shared" si="25"/>
        <v>856818.97</v>
      </c>
      <c r="G634" s="200">
        <f t="shared" si="25"/>
        <v>82668.94</v>
      </c>
      <c r="H634" s="201">
        <f t="shared" si="25"/>
        <v>0</v>
      </c>
    </row>
    <row r="635" spans="1:8" ht="18" hidden="1" customHeight="1" outlineLevel="1">
      <c r="A635" s="4" t="s">
        <v>272</v>
      </c>
      <c r="B635" s="195"/>
      <c r="C635" s="196">
        <v>0</v>
      </c>
      <c r="D635" s="196">
        <v>0</v>
      </c>
      <c r="E635" s="196">
        <v>0</v>
      </c>
      <c r="F635" s="197">
        <v>0</v>
      </c>
      <c r="G635" s="197">
        <v>0</v>
      </c>
      <c r="H635" s="198">
        <v>0</v>
      </c>
    </row>
    <row r="636" spans="1:8" ht="18" hidden="1" customHeight="1" outlineLevel="1">
      <c r="A636" s="4" t="s">
        <v>203</v>
      </c>
      <c r="B636" s="195"/>
      <c r="C636" s="196">
        <v>3</v>
      </c>
      <c r="D636" s="196">
        <v>2</v>
      </c>
      <c r="E636" s="196">
        <v>0</v>
      </c>
      <c r="F636" s="197">
        <v>-18704.88</v>
      </c>
      <c r="G636" s="197">
        <v>0</v>
      </c>
      <c r="H636" s="198">
        <v>0</v>
      </c>
    </row>
    <row r="637" spans="1:8" ht="18" hidden="1" customHeight="1" outlineLevel="1">
      <c r="A637" s="4" t="s">
        <v>204</v>
      </c>
      <c r="B637" s="195"/>
      <c r="C637" s="196">
        <v>1</v>
      </c>
      <c r="D637" s="196">
        <v>0</v>
      </c>
      <c r="E637" s="196">
        <v>1</v>
      </c>
      <c r="F637" s="197">
        <v>0</v>
      </c>
      <c r="G637" s="197">
        <v>0</v>
      </c>
      <c r="H637" s="198">
        <v>0</v>
      </c>
    </row>
    <row r="638" spans="1:8" ht="18" hidden="1" customHeight="1" outlineLevel="1">
      <c r="A638" s="4" t="s">
        <v>205</v>
      </c>
      <c r="B638" s="195"/>
      <c r="C638" s="196">
        <v>0</v>
      </c>
      <c r="D638" s="196">
        <v>0</v>
      </c>
      <c r="E638" s="196">
        <v>0</v>
      </c>
      <c r="F638" s="197">
        <v>0</v>
      </c>
      <c r="G638" s="197">
        <v>0</v>
      </c>
      <c r="H638" s="198">
        <v>0</v>
      </c>
    </row>
    <row r="639" spans="1:8" ht="18" hidden="1" customHeight="1" outlineLevel="1">
      <c r="A639" s="4" t="s">
        <v>206</v>
      </c>
      <c r="B639" s="195"/>
      <c r="C639" s="196">
        <v>0</v>
      </c>
      <c r="D639" s="196">
        <v>0</v>
      </c>
      <c r="E639" s="196">
        <v>0</v>
      </c>
      <c r="F639" s="197">
        <v>0</v>
      </c>
      <c r="G639" s="197">
        <v>0</v>
      </c>
      <c r="H639" s="198">
        <v>0</v>
      </c>
    </row>
    <row r="640" spans="1:8" ht="18" hidden="1" customHeight="1" outlineLevel="1">
      <c r="A640" s="4" t="s">
        <v>207</v>
      </c>
      <c r="B640" s="195"/>
      <c r="C640" s="196">
        <v>0</v>
      </c>
      <c r="D640" s="196">
        <v>0</v>
      </c>
      <c r="E640" s="196">
        <v>0</v>
      </c>
      <c r="F640" s="197">
        <v>0</v>
      </c>
      <c r="G640" s="197">
        <v>0</v>
      </c>
      <c r="H640" s="198">
        <v>0</v>
      </c>
    </row>
    <row r="641" spans="1:8" ht="18" hidden="1" customHeight="1" outlineLevel="1">
      <c r="A641" s="4" t="s">
        <v>208</v>
      </c>
      <c r="B641" s="195"/>
      <c r="C641" s="196">
        <v>2</v>
      </c>
      <c r="D641" s="196">
        <v>0</v>
      </c>
      <c r="E641" s="196">
        <v>0</v>
      </c>
      <c r="F641" s="197">
        <v>6636.06</v>
      </c>
      <c r="G641" s="197">
        <v>16028.5</v>
      </c>
      <c r="H641" s="198">
        <v>0</v>
      </c>
    </row>
    <row r="642" spans="1:8" ht="18" hidden="1" customHeight="1" outlineLevel="1">
      <c r="A642" s="4" t="s">
        <v>209</v>
      </c>
      <c r="B642" s="195"/>
      <c r="C642" s="196">
        <v>2</v>
      </c>
      <c r="D642" s="196">
        <v>2</v>
      </c>
      <c r="E642" s="196">
        <v>0</v>
      </c>
      <c r="F642" s="197">
        <v>802.98</v>
      </c>
      <c r="G642" s="197">
        <v>0</v>
      </c>
      <c r="H642" s="198">
        <v>0</v>
      </c>
    </row>
    <row r="643" spans="1:8" ht="18" hidden="1" customHeight="1" outlineLevel="1">
      <c r="A643" s="4" t="s">
        <v>211</v>
      </c>
      <c r="B643" s="195"/>
      <c r="C643" s="196">
        <v>8</v>
      </c>
      <c r="D643" s="196">
        <v>8</v>
      </c>
      <c r="E643" s="196">
        <v>0</v>
      </c>
      <c r="F643" s="197">
        <v>38531.97</v>
      </c>
      <c r="G643" s="197">
        <v>0</v>
      </c>
      <c r="H643" s="198">
        <v>0</v>
      </c>
    </row>
    <row r="644" spans="1:8" ht="18" hidden="1" customHeight="1" outlineLevel="1">
      <c r="A644" s="4" t="s">
        <v>212</v>
      </c>
      <c r="B644" s="195"/>
      <c r="C644" s="196">
        <v>0</v>
      </c>
      <c r="D644" s="196">
        <v>0</v>
      </c>
      <c r="E644" s="196">
        <v>0</v>
      </c>
      <c r="F644" s="197">
        <v>0</v>
      </c>
      <c r="G644" s="197">
        <v>0</v>
      </c>
      <c r="H644" s="198">
        <v>0</v>
      </c>
    </row>
    <row r="645" spans="1:8" ht="18" hidden="1" customHeight="1" outlineLevel="1">
      <c r="A645" s="4" t="s">
        <v>213</v>
      </c>
      <c r="B645" s="195"/>
      <c r="C645" s="196">
        <v>1</v>
      </c>
      <c r="D645" s="196">
        <v>0</v>
      </c>
      <c r="E645" s="196">
        <v>0</v>
      </c>
      <c r="F645" s="197">
        <v>0</v>
      </c>
      <c r="G645" s="197">
        <v>110</v>
      </c>
      <c r="H645" s="198">
        <v>0</v>
      </c>
    </row>
    <row r="646" spans="1:8" ht="18" hidden="1" customHeight="1" outlineLevel="1">
      <c r="A646" s="4" t="s">
        <v>214</v>
      </c>
      <c r="B646" s="195"/>
      <c r="C646" s="196">
        <v>0</v>
      </c>
      <c r="D646" s="196">
        <v>0</v>
      </c>
      <c r="E646" s="196">
        <v>0</v>
      </c>
      <c r="F646" s="197">
        <v>0</v>
      </c>
      <c r="G646" s="197">
        <v>0</v>
      </c>
      <c r="H646" s="198">
        <v>0</v>
      </c>
    </row>
    <row r="647" spans="1:8" ht="18" hidden="1" customHeight="1" outlineLevel="1">
      <c r="A647" s="4" t="s">
        <v>215</v>
      </c>
      <c r="B647" s="195"/>
      <c r="C647" s="196">
        <v>0</v>
      </c>
      <c r="D647" s="196">
        <v>0</v>
      </c>
      <c r="E647" s="196">
        <v>0</v>
      </c>
      <c r="F647" s="197">
        <v>0</v>
      </c>
      <c r="G647" s="197">
        <v>0</v>
      </c>
      <c r="H647" s="198">
        <v>0</v>
      </c>
    </row>
    <row r="648" spans="1:8" ht="18" hidden="1" customHeight="1" outlineLevel="1">
      <c r="A648" s="4" t="s">
        <v>216</v>
      </c>
      <c r="B648" s="195"/>
      <c r="C648" s="196">
        <v>0</v>
      </c>
      <c r="D648" s="196">
        <v>0</v>
      </c>
      <c r="E648" s="196">
        <v>0</v>
      </c>
      <c r="F648" s="197">
        <v>0</v>
      </c>
      <c r="G648" s="197">
        <v>0</v>
      </c>
      <c r="H648" s="198">
        <v>0</v>
      </c>
    </row>
    <row r="649" spans="1:8" ht="18" hidden="1" customHeight="1" outlineLevel="1">
      <c r="A649" s="4" t="s">
        <v>217</v>
      </c>
      <c r="B649" s="195"/>
      <c r="C649" s="196">
        <v>0</v>
      </c>
      <c r="D649" s="196">
        <v>0</v>
      </c>
      <c r="E649" s="196">
        <v>0</v>
      </c>
      <c r="F649" s="197">
        <v>0</v>
      </c>
      <c r="G649" s="197">
        <v>0</v>
      </c>
      <c r="H649" s="198">
        <v>0</v>
      </c>
    </row>
    <row r="650" spans="1:8" ht="18" hidden="1" customHeight="1" outlineLevel="1">
      <c r="A650" s="4" t="s">
        <v>218</v>
      </c>
      <c r="B650" s="195"/>
      <c r="C650" s="196">
        <v>0</v>
      </c>
      <c r="D650" s="196">
        <v>0</v>
      </c>
      <c r="E650" s="196">
        <v>0</v>
      </c>
      <c r="F650" s="197">
        <v>0</v>
      </c>
      <c r="G650" s="197">
        <v>0</v>
      </c>
      <c r="H650" s="198">
        <v>0</v>
      </c>
    </row>
    <row r="651" spans="1:8" ht="18" hidden="1" customHeight="1" outlineLevel="1">
      <c r="A651" s="4" t="s">
        <v>219</v>
      </c>
      <c r="B651" s="195"/>
      <c r="C651" s="196">
        <v>0</v>
      </c>
      <c r="D651" s="196">
        <v>0</v>
      </c>
      <c r="E651" s="196">
        <v>0</v>
      </c>
      <c r="F651" s="197">
        <v>0</v>
      </c>
      <c r="G651" s="197">
        <v>0</v>
      </c>
      <c r="H651" s="198">
        <v>0</v>
      </c>
    </row>
    <row r="652" spans="1:8" ht="18" hidden="1" customHeight="1" outlineLevel="1">
      <c r="A652" s="4" t="s">
        <v>220</v>
      </c>
      <c r="B652" s="195"/>
      <c r="C652" s="196">
        <v>0</v>
      </c>
      <c r="D652" s="196">
        <v>0</v>
      </c>
      <c r="E652" s="196">
        <v>0</v>
      </c>
      <c r="F652" s="197">
        <v>0</v>
      </c>
      <c r="G652" s="197">
        <v>0</v>
      </c>
      <c r="H652" s="198">
        <v>0</v>
      </c>
    </row>
    <row r="653" spans="1:8" ht="18" hidden="1" customHeight="1" outlineLevel="1">
      <c r="A653" s="4" t="s">
        <v>349</v>
      </c>
      <c r="B653" s="195"/>
      <c r="C653" s="196">
        <v>0</v>
      </c>
      <c r="D653" s="196">
        <v>0</v>
      </c>
      <c r="E653" s="196">
        <v>0</v>
      </c>
      <c r="F653" s="197">
        <v>0</v>
      </c>
      <c r="G653" s="197">
        <v>0</v>
      </c>
      <c r="H653" s="198">
        <v>0</v>
      </c>
    </row>
    <row r="654" spans="1:8" ht="18" hidden="1" customHeight="1" outlineLevel="1">
      <c r="A654" s="4" t="s">
        <v>222</v>
      </c>
      <c r="B654" s="195"/>
      <c r="C654" s="196">
        <v>0</v>
      </c>
      <c r="D654" s="196">
        <v>0</v>
      </c>
      <c r="E654" s="196">
        <v>0</v>
      </c>
      <c r="F654" s="197">
        <v>0</v>
      </c>
      <c r="G654" s="197">
        <v>0</v>
      </c>
      <c r="H654" s="198">
        <v>0</v>
      </c>
    </row>
    <row r="655" spans="1:8" ht="18" hidden="1" customHeight="1" outlineLevel="1">
      <c r="A655" s="4" t="s">
        <v>223</v>
      </c>
      <c r="B655" s="195"/>
      <c r="C655" s="196">
        <v>0</v>
      </c>
      <c r="D655" s="196">
        <v>0</v>
      </c>
      <c r="E655" s="196">
        <v>0</v>
      </c>
      <c r="F655" s="197">
        <v>0</v>
      </c>
      <c r="G655" s="197">
        <v>0</v>
      </c>
      <c r="H655" s="198">
        <v>0</v>
      </c>
    </row>
    <row r="656" spans="1:8" ht="18" hidden="1" customHeight="1" outlineLevel="1">
      <c r="A656" s="4" t="s">
        <v>224</v>
      </c>
      <c r="B656" s="195"/>
      <c r="C656" s="196">
        <v>0</v>
      </c>
      <c r="D656" s="196">
        <v>0</v>
      </c>
      <c r="E656" s="196">
        <v>0</v>
      </c>
      <c r="F656" s="197">
        <v>0</v>
      </c>
      <c r="G656" s="197">
        <v>0</v>
      </c>
      <c r="H656" s="198">
        <v>0</v>
      </c>
    </row>
    <row r="657" spans="1:8" ht="18" hidden="1" customHeight="1" outlineLevel="1">
      <c r="A657" s="4" t="s">
        <v>225</v>
      </c>
      <c r="B657" s="195"/>
      <c r="C657" s="196">
        <v>0</v>
      </c>
      <c r="D657" s="196">
        <v>0</v>
      </c>
      <c r="E657" s="196">
        <v>0</v>
      </c>
      <c r="F657" s="197">
        <v>0</v>
      </c>
      <c r="G657" s="197">
        <v>0</v>
      </c>
      <c r="H657" s="198">
        <v>0</v>
      </c>
    </row>
    <row r="658" spans="1:8" ht="18" customHeight="1" collapsed="1">
      <c r="A658" s="4"/>
      <c r="B658" s="195" t="s">
        <v>376</v>
      </c>
      <c r="C658" s="199">
        <f t="shared" ref="C658:H658" si="26">SUM(C635:C657)</f>
        <v>17</v>
      </c>
      <c r="D658" s="199">
        <f t="shared" si="26"/>
        <v>12</v>
      </c>
      <c r="E658" s="199">
        <f t="shared" si="26"/>
        <v>1</v>
      </c>
      <c r="F658" s="200">
        <f t="shared" si="26"/>
        <v>27266.13</v>
      </c>
      <c r="G658" s="200">
        <f t="shared" si="26"/>
        <v>16138.5</v>
      </c>
      <c r="H658" s="201">
        <f t="shared" si="26"/>
        <v>0</v>
      </c>
    </row>
    <row r="659" spans="1:8" ht="18" hidden="1" customHeight="1" outlineLevel="1">
      <c r="A659" s="4" t="s">
        <v>272</v>
      </c>
      <c r="B659" s="195"/>
      <c r="C659" s="199">
        <v>0</v>
      </c>
      <c r="D659" s="199">
        <v>0</v>
      </c>
      <c r="E659" s="199">
        <v>0</v>
      </c>
      <c r="F659" s="200">
        <v>0</v>
      </c>
      <c r="G659" s="200">
        <v>0</v>
      </c>
      <c r="H659" s="201">
        <v>0</v>
      </c>
    </row>
    <row r="660" spans="1:8" ht="18" hidden="1" customHeight="1" outlineLevel="1">
      <c r="A660" s="4" t="s">
        <v>203</v>
      </c>
      <c r="B660" s="195"/>
      <c r="C660" s="199">
        <v>0</v>
      </c>
      <c r="D660" s="199">
        <v>0</v>
      </c>
      <c r="E660" s="199">
        <v>0</v>
      </c>
      <c r="F660" s="200">
        <v>0</v>
      </c>
      <c r="G660" s="200">
        <v>0</v>
      </c>
      <c r="H660" s="201">
        <v>0</v>
      </c>
    </row>
    <row r="661" spans="1:8" ht="18" hidden="1" customHeight="1" outlineLevel="1">
      <c r="A661" s="4" t="s">
        <v>204</v>
      </c>
      <c r="B661" s="195"/>
      <c r="C661" s="199">
        <v>0</v>
      </c>
      <c r="D661" s="199">
        <v>0</v>
      </c>
      <c r="E661" s="199">
        <v>0</v>
      </c>
      <c r="F661" s="200">
        <v>0</v>
      </c>
      <c r="G661" s="200">
        <v>0</v>
      </c>
      <c r="H661" s="201">
        <v>0</v>
      </c>
    </row>
    <row r="662" spans="1:8" ht="18" hidden="1" customHeight="1" outlineLevel="1">
      <c r="A662" s="4" t="s">
        <v>205</v>
      </c>
      <c r="B662" s="195"/>
      <c r="C662" s="199">
        <v>0</v>
      </c>
      <c r="D662" s="199">
        <v>0</v>
      </c>
      <c r="E662" s="199">
        <v>0</v>
      </c>
      <c r="F662" s="200">
        <v>0</v>
      </c>
      <c r="G662" s="200">
        <v>0</v>
      </c>
      <c r="H662" s="201">
        <v>0</v>
      </c>
    </row>
    <row r="663" spans="1:8" ht="18" hidden="1" customHeight="1" outlineLevel="1">
      <c r="A663" s="4" t="s">
        <v>206</v>
      </c>
      <c r="B663" s="195"/>
      <c r="C663" s="199">
        <v>0</v>
      </c>
      <c r="D663" s="199">
        <v>0</v>
      </c>
      <c r="E663" s="199">
        <v>0</v>
      </c>
      <c r="F663" s="200">
        <v>0</v>
      </c>
      <c r="G663" s="200">
        <v>0</v>
      </c>
      <c r="H663" s="201">
        <v>0</v>
      </c>
    </row>
    <row r="664" spans="1:8" ht="18" hidden="1" customHeight="1" outlineLevel="1">
      <c r="A664" s="4" t="s">
        <v>207</v>
      </c>
      <c r="B664" s="195"/>
      <c r="C664" s="199">
        <v>0</v>
      </c>
      <c r="D664" s="199">
        <v>0</v>
      </c>
      <c r="E664" s="199">
        <v>0</v>
      </c>
      <c r="F664" s="200">
        <v>0</v>
      </c>
      <c r="G664" s="200">
        <v>0</v>
      </c>
      <c r="H664" s="201">
        <v>0</v>
      </c>
    </row>
    <row r="665" spans="1:8" ht="18" hidden="1" customHeight="1" outlineLevel="1">
      <c r="A665" s="4" t="s">
        <v>208</v>
      </c>
      <c r="B665" s="195"/>
      <c r="C665" s="199">
        <v>0</v>
      </c>
      <c r="D665" s="199">
        <v>0</v>
      </c>
      <c r="E665" s="199">
        <v>0</v>
      </c>
      <c r="F665" s="200">
        <v>0</v>
      </c>
      <c r="G665" s="200">
        <v>0</v>
      </c>
      <c r="H665" s="201">
        <v>0</v>
      </c>
    </row>
    <row r="666" spans="1:8" ht="18" hidden="1" customHeight="1" outlineLevel="1">
      <c r="A666" s="4" t="s">
        <v>209</v>
      </c>
      <c r="B666" s="195"/>
      <c r="C666" s="199">
        <v>0</v>
      </c>
      <c r="D666" s="199">
        <v>0</v>
      </c>
      <c r="E666" s="199">
        <v>0</v>
      </c>
      <c r="F666" s="200">
        <v>0</v>
      </c>
      <c r="G666" s="200">
        <v>0</v>
      </c>
      <c r="H666" s="201">
        <v>0</v>
      </c>
    </row>
    <row r="667" spans="1:8" ht="18" hidden="1" customHeight="1" outlineLevel="1">
      <c r="A667" s="4" t="s">
        <v>211</v>
      </c>
      <c r="B667" s="195"/>
      <c r="C667" s="199">
        <v>0</v>
      </c>
      <c r="D667" s="199">
        <v>0</v>
      </c>
      <c r="E667" s="199">
        <v>0</v>
      </c>
      <c r="F667" s="200">
        <v>0</v>
      </c>
      <c r="G667" s="200">
        <v>0</v>
      </c>
      <c r="H667" s="201">
        <v>0</v>
      </c>
    </row>
    <row r="668" spans="1:8" ht="18" hidden="1" customHeight="1" outlineLevel="1">
      <c r="A668" s="4" t="s">
        <v>212</v>
      </c>
      <c r="B668" s="195"/>
      <c r="C668" s="199">
        <v>0</v>
      </c>
      <c r="D668" s="199">
        <v>0</v>
      </c>
      <c r="E668" s="199">
        <v>0</v>
      </c>
      <c r="F668" s="200">
        <v>0</v>
      </c>
      <c r="G668" s="200">
        <v>0</v>
      </c>
      <c r="H668" s="201">
        <v>0</v>
      </c>
    </row>
    <row r="669" spans="1:8" ht="18" hidden="1" customHeight="1" outlineLevel="1">
      <c r="A669" s="4" t="s">
        <v>213</v>
      </c>
      <c r="B669" s="195"/>
      <c r="C669" s="199">
        <v>0</v>
      </c>
      <c r="D669" s="199">
        <v>0</v>
      </c>
      <c r="E669" s="199">
        <v>0</v>
      </c>
      <c r="F669" s="200">
        <v>0</v>
      </c>
      <c r="G669" s="200">
        <v>0</v>
      </c>
      <c r="H669" s="201">
        <v>0</v>
      </c>
    </row>
    <row r="670" spans="1:8" ht="18" hidden="1" customHeight="1" outlineLevel="1">
      <c r="A670" s="4" t="s">
        <v>214</v>
      </c>
      <c r="B670" s="195"/>
      <c r="C670" s="199">
        <v>0</v>
      </c>
      <c r="D670" s="199">
        <v>0</v>
      </c>
      <c r="E670" s="199">
        <v>0</v>
      </c>
      <c r="F670" s="200">
        <v>0</v>
      </c>
      <c r="G670" s="200">
        <v>0</v>
      </c>
      <c r="H670" s="201">
        <v>0</v>
      </c>
    </row>
    <row r="671" spans="1:8" ht="18" hidden="1" customHeight="1" outlineLevel="1">
      <c r="A671" s="4" t="s">
        <v>215</v>
      </c>
      <c r="B671" s="195"/>
      <c r="C671" s="199">
        <v>0</v>
      </c>
      <c r="D671" s="199">
        <v>0</v>
      </c>
      <c r="E671" s="199">
        <v>0</v>
      </c>
      <c r="F671" s="200">
        <v>0</v>
      </c>
      <c r="G671" s="200">
        <v>0</v>
      </c>
      <c r="H671" s="201">
        <v>0</v>
      </c>
    </row>
    <row r="672" spans="1:8" ht="18" hidden="1" customHeight="1" outlineLevel="1">
      <c r="A672" s="4" t="s">
        <v>216</v>
      </c>
      <c r="B672" s="195"/>
      <c r="C672" s="199">
        <v>0</v>
      </c>
      <c r="D672" s="199">
        <v>0</v>
      </c>
      <c r="E672" s="199">
        <v>0</v>
      </c>
      <c r="F672" s="200">
        <v>0</v>
      </c>
      <c r="G672" s="200">
        <v>0</v>
      </c>
      <c r="H672" s="201">
        <v>0</v>
      </c>
    </row>
    <row r="673" spans="1:8" ht="18" hidden="1" customHeight="1" outlineLevel="1">
      <c r="A673" s="4" t="s">
        <v>217</v>
      </c>
      <c r="B673" s="195"/>
      <c r="C673" s="199">
        <v>0</v>
      </c>
      <c r="D673" s="199">
        <v>0</v>
      </c>
      <c r="E673" s="199">
        <v>0</v>
      </c>
      <c r="F673" s="200">
        <v>0</v>
      </c>
      <c r="G673" s="200">
        <v>0</v>
      </c>
      <c r="H673" s="201">
        <v>0</v>
      </c>
    </row>
    <row r="674" spans="1:8" ht="18" hidden="1" customHeight="1" outlineLevel="1">
      <c r="A674" s="4" t="s">
        <v>218</v>
      </c>
      <c r="B674" s="195"/>
      <c r="C674" s="199">
        <v>0</v>
      </c>
      <c r="D674" s="199">
        <v>0</v>
      </c>
      <c r="E674" s="199">
        <v>0</v>
      </c>
      <c r="F674" s="200">
        <v>0</v>
      </c>
      <c r="G674" s="200">
        <v>0</v>
      </c>
      <c r="H674" s="201">
        <v>0</v>
      </c>
    </row>
    <row r="675" spans="1:8" ht="18" hidden="1" customHeight="1" outlineLevel="1">
      <c r="A675" s="4" t="s">
        <v>219</v>
      </c>
      <c r="B675" s="195"/>
      <c r="C675" s="199">
        <v>0</v>
      </c>
      <c r="D675" s="199">
        <v>0</v>
      </c>
      <c r="E675" s="199">
        <v>0</v>
      </c>
      <c r="F675" s="200">
        <v>0</v>
      </c>
      <c r="G675" s="200">
        <v>0</v>
      </c>
      <c r="H675" s="201">
        <v>0</v>
      </c>
    </row>
    <row r="676" spans="1:8" ht="18" hidden="1" customHeight="1" outlineLevel="1">
      <c r="A676" s="4" t="s">
        <v>220</v>
      </c>
      <c r="B676" s="195"/>
      <c r="C676" s="199">
        <v>0</v>
      </c>
      <c r="D676" s="199">
        <v>0</v>
      </c>
      <c r="E676" s="199">
        <v>0</v>
      </c>
      <c r="F676" s="200">
        <v>0</v>
      </c>
      <c r="G676" s="200">
        <v>0</v>
      </c>
      <c r="H676" s="201">
        <v>0</v>
      </c>
    </row>
    <row r="677" spans="1:8" ht="18" hidden="1" customHeight="1" outlineLevel="1">
      <c r="A677" s="4" t="s">
        <v>349</v>
      </c>
      <c r="B677" s="195"/>
      <c r="C677" s="199">
        <v>0</v>
      </c>
      <c r="D677" s="199">
        <v>0</v>
      </c>
      <c r="E677" s="199">
        <v>0</v>
      </c>
      <c r="F677" s="200">
        <v>0</v>
      </c>
      <c r="G677" s="200">
        <v>0</v>
      </c>
      <c r="H677" s="201">
        <v>0</v>
      </c>
    </row>
    <row r="678" spans="1:8" ht="18" hidden="1" customHeight="1" outlineLevel="1">
      <c r="A678" s="4" t="s">
        <v>222</v>
      </c>
      <c r="B678" s="195"/>
      <c r="C678" s="199">
        <v>0</v>
      </c>
      <c r="D678" s="199">
        <v>0</v>
      </c>
      <c r="E678" s="199">
        <v>0</v>
      </c>
      <c r="F678" s="200">
        <v>0</v>
      </c>
      <c r="G678" s="200">
        <v>0</v>
      </c>
      <c r="H678" s="201">
        <v>0</v>
      </c>
    </row>
    <row r="679" spans="1:8" ht="18" hidden="1" customHeight="1" outlineLevel="1">
      <c r="A679" s="4" t="s">
        <v>223</v>
      </c>
      <c r="B679" s="195"/>
      <c r="C679" s="199">
        <v>0</v>
      </c>
      <c r="D679" s="199">
        <v>0</v>
      </c>
      <c r="E679" s="199">
        <v>0</v>
      </c>
      <c r="F679" s="200">
        <v>0</v>
      </c>
      <c r="G679" s="200">
        <v>0</v>
      </c>
      <c r="H679" s="201">
        <v>0</v>
      </c>
    </row>
    <row r="680" spans="1:8" ht="18" hidden="1" customHeight="1" outlineLevel="1">
      <c r="A680" s="4" t="s">
        <v>224</v>
      </c>
      <c r="B680" s="195"/>
      <c r="C680" s="199">
        <v>0</v>
      </c>
      <c r="D680" s="199">
        <v>0</v>
      </c>
      <c r="E680" s="199">
        <v>0</v>
      </c>
      <c r="F680" s="200">
        <v>0</v>
      </c>
      <c r="G680" s="200">
        <v>0</v>
      </c>
      <c r="H680" s="201">
        <v>0</v>
      </c>
    </row>
    <row r="681" spans="1:8" ht="18" hidden="1" customHeight="1" outlineLevel="1">
      <c r="A681" s="4" t="s">
        <v>225</v>
      </c>
      <c r="B681" s="195"/>
      <c r="C681" s="199">
        <v>0</v>
      </c>
      <c r="D681" s="199">
        <v>0</v>
      </c>
      <c r="E681" s="199">
        <v>0</v>
      </c>
      <c r="F681" s="200">
        <v>0</v>
      </c>
      <c r="G681" s="200">
        <v>0</v>
      </c>
      <c r="H681" s="201">
        <v>0</v>
      </c>
    </row>
    <row r="682" spans="1:8" ht="18" customHeight="1" collapsed="1">
      <c r="A682" s="4"/>
      <c r="B682" s="195" t="s">
        <v>377</v>
      </c>
      <c r="C682" s="199">
        <f t="shared" ref="C682:H682" si="27">SUM(C659:C681)</f>
        <v>0</v>
      </c>
      <c r="D682" s="199">
        <f t="shared" si="27"/>
        <v>0</v>
      </c>
      <c r="E682" s="199">
        <f t="shared" si="27"/>
        <v>0</v>
      </c>
      <c r="F682" s="200">
        <f t="shared" si="27"/>
        <v>0</v>
      </c>
      <c r="G682" s="200">
        <f t="shared" si="27"/>
        <v>0</v>
      </c>
      <c r="H682" s="201">
        <f t="shared" si="27"/>
        <v>0</v>
      </c>
    </row>
    <row r="683" spans="1:8" ht="18" hidden="1" customHeight="1" outlineLevel="1">
      <c r="A683" s="4" t="s">
        <v>272</v>
      </c>
      <c r="B683" s="195"/>
      <c r="C683" s="199">
        <v>0</v>
      </c>
      <c r="D683" s="199">
        <v>0</v>
      </c>
      <c r="E683" s="199">
        <v>0</v>
      </c>
      <c r="F683" s="200">
        <v>0</v>
      </c>
      <c r="G683" s="200">
        <v>0</v>
      </c>
      <c r="H683" s="201">
        <v>0</v>
      </c>
    </row>
    <row r="684" spans="1:8" ht="18" hidden="1" customHeight="1" outlineLevel="1">
      <c r="A684" s="4" t="s">
        <v>203</v>
      </c>
      <c r="B684" s="195"/>
      <c r="C684" s="199">
        <v>0</v>
      </c>
      <c r="D684" s="199">
        <v>0</v>
      </c>
      <c r="E684" s="199">
        <v>0</v>
      </c>
      <c r="F684" s="200">
        <v>0</v>
      </c>
      <c r="G684" s="200">
        <v>0</v>
      </c>
      <c r="H684" s="201">
        <v>0</v>
      </c>
    </row>
    <row r="685" spans="1:8" ht="18" hidden="1" customHeight="1" outlineLevel="1">
      <c r="A685" s="4" t="s">
        <v>204</v>
      </c>
      <c r="B685" s="195"/>
      <c r="C685" s="199">
        <v>0</v>
      </c>
      <c r="D685" s="199">
        <v>0</v>
      </c>
      <c r="E685" s="199">
        <v>0</v>
      </c>
      <c r="F685" s="200">
        <v>0</v>
      </c>
      <c r="G685" s="200">
        <v>0</v>
      </c>
      <c r="H685" s="201">
        <v>0</v>
      </c>
    </row>
    <row r="686" spans="1:8" ht="18" hidden="1" customHeight="1" outlineLevel="1">
      <c r="A686" s="4" t="s">
        <v>205</v>
      </c>
      <c r="B686" s="195"/>
      <c r="C686" s="199">
        <v>0</v>
      </c>
      <c r="D686" s="199">
        <v>0</v>
      </c>
      <c r="E686" s="199">
        <v>0</v>
      </c>
      <c r="F686" s="200">
        <v>0</v>
      </c>
      <c r="G686" s="200">
        <v>0</v>
      </c>
      <c r="H686" s="201">
        <v>0</v>
      </c>
    </row>
    <row r="687" spans="1:8" ht="18" hidden="1" customHeight="1" outlineLevel="1">
      <c r="A687" s="4" t="s">
        <v>206</v>
      </c>
      <c r="B687" s="195"/>
      <c r="C687" s="199">
        <v>0</v>
      </c>
      <c r="D687" s="199">
        <v>0</v>
      </c>
      <c r="E687" s="199">
        <v>0</v>
      </c>
      <c r="F687" s="200">
        <v>0</v>
      </c>
      <c r="G687" s="200">
        <v>0</v>
      </c>
      <c r="H687" s="201">
        <v>0</v>
      </c>
    </row>
    <row r="688" spans="1:8" ht="18" hidden="1" customHeight="1" outlineLevel="1">
      <c r="A688" s="4" t="s">
        <v>207</v>
      </c>
      <c r="B688" s="195"/>
      <c r="C688" s="199">
        <v>0</v>
      </c>
      <c r="D688" s="199">
        <v>0</v>
      </c>
      <c r="E688" s="199">
        <v>0</v>
      </c>
      <c r="F688" s="200">
        <v>0</v>
      </c>
      <c r="G688" s="200">
        <v>0</v>
      </c>
      <c r="H688" s="201">
        <v>0</v>
      </c>
    </row>
    <row r="689" spans="1:8" ht="18" hidden="1" customHeight="1" outlineLevel="1">
      <c r="A689" s="4" t="s">
        <v>208</v>
      </c>
      <c r="B689" s="195"/>
      <c r="C689" s="199">
        <v>0</v>
      </c>
      <c r="D689" s="199">
        <v>0</v>
      </c>
      <c r="E689" s="199">
        <v>0</v>
      </c>
      <c r="F689" s="200">
        <v>0</v>
      </c>
      <c r="G689" s="200">
        <v>0</v>
      </c>
      <c r="H689" s="201">
        <v>0</v>
      </c>
    </row>
    <row r="690" spans="1:8" ht="18" hidden="1" customHeight="1" outlineLevel="1">
      <c r="A690" s="4" t="s">
        <v>209</v>
      </c>
      <c r="B690" s="195"/>
      <c r="C690" s="199">
        <v>0</v>
      </c>
      <c r="D690" s="199">
        <v>0</v>
      </c>
      <c r="E690" s="199">
        <v>0</v>
      </c>
      <c r="F690" s="200">
        <v>0</v>
      </c>
      <c r="G690" s="200">
        <v>0</v>
      </c>
      <c r="H690" s="201">
        <v>0</v>
      </c>
    </row>
    <row r="691" spans="1:8" ht="18" hidden="1" customHeight="1" outlineLevel="1">
      <c r="A691" s="4" t="s">
        <v>211</v>
      </c>
      <c r="B691" s="195"/>
      <c r="C691" s="199">
        <v>0</v>
      </c>
      <c r="D691" s="199">
        <v>0</v>
      </c>
      <c r="E691" s="199">
        <v>0</v>
      </c>
      <c r="F691" s="200">
        <v>0</v>
      </c>
      <c r="G691" s="200">
        <v>0</v>
      </c>
      <c r="H691" s="201">
        <v>0</v>
      </c>
    </row>
    <row r="692" spans="1:8" ht="18" hidden="1" customHeight="1" outlineLevel="1">
      <c r="A692" s="4" t="s">
        <v>212</v>
      </c>
      <c r="B692" s="195"/>
      <c r="C692" s="199">
        <v>0</v>
      </c>
      <c r="D692" s="199">
        <v>0</v>
      </c>
      <c r="E692" s="199">
        <v>0</v>
      </c>
      <c r="F692" s="200">
        <v>0</v>
      </c>
      <c r="G692" s="200">
        <v>0</v>
      </c>
      <c r="H692" s="201">
        <v>0</v>
      </c>
    </row>
    <row r="693" spans="1:8" ht="18" hidden="1" customHeight="1" outlineLevel="1">
      <c r="A693" s="4" t="s">
        <v>213</v>
      </c>
      <c r="B693" s="195"/>
      <c r="C693" s="199">
        <v>0</v>
      </c>
      <c r="D693" s="199">
        <v>0</v>
      </c>
      <c r="E693" s="199">
        <v>0</v>
      </c>
      <c r="F693" s="200">
        <v>0</v>
      </c>
      <c r="G693" s="200">
        <v>0</v>
      </c>
      <c r="H693" s="201">
        <v>0</v>
      </c>
    </row>
    <row r="694" spans="1:8" ht="18" hidden="1" customHeight="1" outlineLevel="1">
      <c r="A694" s="4" t="s">
        <v>214</v>
      </c>
      <c r="B694" s="195"/>
      <c r="C694" s="199">
        <v>0</v>
      </c>
      <c r="D694" s="199">
        <v>0</v>
      </c>
      <c r="E694" s="199">
        <v>0</v>
      </c>
      <c r="F694" s="200">
        <v>0</v>
      </c>
      <c r="G694" s="200">
        <v>0</v>
      </c>
      <c r="H694" s="201">
        <v>0</v>
      </c>
    </row>
    <row r="695" spans="1:8" ht="18" hidden="1" customHeight="1" outlineLevel="1">
      <c r="A695" s="4" t="s">
        <v>215</v>
      </c>
      <c r="B695" s="195"/>
      <c r="C695" s="199">
        <v>0</v>
      </c>
      <c r="D695" s="199">
        <v>0</v>
      </c>
      <c r="E695" s="199">
        <v>0</v>
      </c>
      <c r="F695" s="200">
        <v>0</v>
      </c>
      <c r="G695" s="200">
        <v>0</v>
      </c>
      <c r="H695" s="201">
        <v>0</v>
      </c>
    </row>
    <row r="696" spans="1:8" ht="18" hidden="1" customHeight="1" outlineLevel="1">
      <c r="A696" s="4" t="s">
        <v>216</v>
      </c>
      <c r="B696" s="195"/>
      <c r="C696" s="199">
        <v>0</v>
      </c>
      <c r="D696" s="199">
        <v>0</v>
      </c>
      <c r="E696" s="199">
        <v>0</v>
      </c>
      <c r="F696" s="200">
        <v>0</v>
      </c>
      <c r="G696" s="200">
        <v>0</v>
      </c>
      <c r="H696" s="201">
        <v>0</v>
      </c>
    </row>
    <row r="697" spans="1:8" ht="18" hidden="1" customHeight="1" outlineLevel="1">
      <c r="A697" s="4" t="s">
        <v>217</v>
      </c>
      <c r="B697" s="195"/>
      <c r="C697" s="199">
        <v>0</v>
      </c>
      <c r="D697" s="199">
        <v>0</v>
      </c>
      <c r="E697" s="199">
        <v>0</v>
      </c>
      <c r="F697" s="200">
        <v>0</v>
      </c>
      <c r="G697" s="200">
        <v>0</v>
      </c>
      <c r="H697" s="201">
        <v>0</v>
      </c>
    </row>
    <row r="698" spans="1:8" ht="18" hidden="1" customHeight="1" outlineLevel="1">
      <c r="A698" s="4" t="s">
        <v>218</v>
      </c>
      <c r="B698" s="195"/>
      <c r="C698" s="199">
        <v>0</v>
      </c>
      <c r="D698" s="199">
        <v>0</v>
      </c>
      <c r="E698" s="199">
        <v>0</v>
      </c>
      <c r="F698" s="200">
        <v>0</v>
      </c>
      <c r="G698" s="200">
        <v>0</v>
      </c>
      <c r="H698" s="201">
        <v>0</v>
      </c>
    </row>
    <row r="699" spans="1:8" ht="18" hidden="1" customHeight="1" outlineLevel="1">
      <c r="A699" s="4" t="s">
        <v>219</v>
      </c>
      <c r="B699" s="195"/>
      <c r="C699" s="199">
        <v>0</v>
      </c>
      <c r="D699" s="199">
        <v>0</v>
      </c>
      <c r="E699" s="199">
        <v>0</v>
      </c>
      <c r="F699" s="200">
        <v>0</v>
      </c>
      <c r="G699" s="200">
        <v>0</v>
      </c>
      <c r="H699" s="201">
        <v>0</v>
      </c>
    </row>
    <row r="700" spans="1:8" ht="18" hidden="1" customHeight="1" outlineLevel="1">
      <c r="A700" s="4" t="s">
        <v>220</v>
      </c>
      <c r="B700" s="195"/>
      <c r="C700" s="199">
        <v>0</v>
      </c>
      <c r="D700" s="199">
        <v>0</v>
      </c>
      <c r="E700" s="199">
        <v>0</v>
      </c>
      <c r="F700" s="200">
        <v>0</v>
      </c>
      <c r="G700" s="200">
        <v>0</v>
      </c>
      <c r="H700" s="201">
        <v>0</v>
      </c>
    </row>
    <row r="701" spans="1:8" ht="18" hidden="1" customHeight="1" outlineLevel="1">
      <c r="A701" s="4" t="s">
        <v>349</v>
      </c>
      <c r="B701" s="195"/>
      <c r="C701" s="199">
        <v>0</v>
      </c>
      <c r="D701" s="199">
        <v>0</v>
      </c>
      <c r="E701" s="199">
        <v>0</v>
      </c>
      <c r="F701" s="200">
        <v>0</v>
      </c>
      <c r="G701" s="200">
        <v>0</v>
      </c>
      <c r="H701" s="201">
        <v>0</v>
      </c>
    </row>
    <row r="702" spans="1:8" ht="18" hidden="1" customHeight="1" outlineLevel="1">
      <c r="A702" s="4" t="s">
        <v>222</v>
      </c>
      <c r="B702" s="195"/>
      <c r="C702" s="199">
        <v>0</v>
      </c>
      <c r="D702" s="199">
        <v>0</v>
      </c>
      <c r="E702" s="199">
        <v>0</v>
      </c>
      <c r="F702" s="200">
        <v>0</v>
      </c>
      <c r="G702" s="200">
        <v>0</v>
      </c>
      <c r="H702" s="201">
        <v>0</v>
      </c>
    </row>
    <row r="703" spans="1:8" ht="18" hidden="1" customHeight="1" outlineLevel="1">
      <c r="A703" s="4" t="s">
        <v>223</v>
      </c>
      <c r="B703" s="195"/>
      <c r="C703" s="199">
        <v>0</v>
      </c>
      <c r="D703" s="199">
        <v>0</v>
      </c>
      <c r="E703" s="199">
        <v>0</v>
      </c>
      <c r="F703" s="200">
        <v>0</v>
      </c>
      <c r="G703" s="200">
        <v>0</v>
      </c>
      <c r="H703" s="201">
        <v>0</v>
      </c>
    </row>
    <row r="704" spans="1:8" ht="18" hidden="1" customHeight="1" outlineLevel="1">
      <c r="A704" s="4" t="s">
        <v>224</v>
      </c>
      <c r="B704" s="195"/>
      <c r="C704" s="199">
        <v>0</v>
      </c>
      <c r="D704" s="199">
        <v>0</v>
      </c>
      <c r="E704" s="199">
        <v>0</v>
      </c>
      <c r="F704" s="200">
        <v>0</v>
      </c>
      <c r="G704" s="200">
        <v>0</v>
      </c>
      <c r="H704" s="201">
        <v>0</v>
      </c>
    </row>
    <row r="705" spans="1:8" ht="18" hidden="1" customHeight="1" outlineLevel="1">
      <c r="A705" s="4" t="s">
        <v>225</v>
      </c>
      <c r="B705" s="195"/>
      <c r="C705" s="199">
        <v>0</v>
      </c>
      <c r="D705" s="199">
        <v>0</v>
      </c>
      <c r="E705" s="199">
        <v>0</v>
      </c>
      <c r="F705" s="200">
        <v>0</v>
      </c>
      <c r="G705" s="200">
        <v>0</v>
      </c>
      <c r="H705" s="201">
        <v>0</v>
      </c>
    </row>
    <row r="706" spans="1:8" ht="18" customHeight="1" collapsed="1">
      <c r="A706" s="4"/>
      <c r="B706" s="195" t="s">
        <v>378</v>
      </c>
      <c r="C706" s="199">
        <f t="shared" ref="C706:H706" si="28">SUM(C683:C705)</f>
        <v>0</v>
      </c>
      <c r="D706" s="199">
        <f t="shared" si="28"/>
        <v>0</v>
      </c>
      <c r="E706" s="199">
        <f t="shared" si="28"/>
        <v>0</v>
      </c>
      <c r="F706" s="200">
        <f t="shared" si="28"/>
        <v>0</v>
      </c>
      <c r="G706" s="200">
        <f t="shared" si="28"/>
        <v>0</v>
      </c>
      <c r="H706" s="201">
        <f t="shared" si="28"/>
        <v>0</v>
      </c>
    </row>
    <row r="707" spans="1:8" ht="18" hidden="1" customHeight="1" outlineLevel="1">
      <c r="A707" s="4" t="s">
        <v>272</v>
      </c>
      <c r="B707" s="195"/>
      <c r="C707" s="196">
        <v>0</v>
      </c>
      <c r="D707" s="196">
        <v>0</v>
      </c>
      <c r="E707" s="196">
        <v>0</v>
      </c>
      <c r="F707" s="197">
        <v>0</v>
      </c>
      <c r="G707" s="197">
        <v>0</v>
      </c>
      <c r="H707" s="198">
        <v>0</v>
      </c>
    </row>
    <row r="708" spans="1:8" ht="18" hidden="1" customHeight="1" outlineLevel="1">
      <c r="A708" s="4" t="s">
        <v>203</v>
      </c>
      <c r="B708" s="195"/>
      <c r="C708" s="196">
        <v>2</v>
      </c>
      <c r="D708" s="196">
        <v>2</v>
      </c>
      <c r="E708" s="196">
        <v>0</v>
      </c>
      <c r="F708" s="197">
        <v>8000</v>
      </c>
      <c r="G708" s="197">
        <v>553.19000000000005</v>
      </c>
      <c r="H708" s="198">
        <v>0</v>
      </c>
    </row>
    <row r="709" spans="1:8" ht="18" hidden="1" customHeight="1" outlineLevel="1">
      <c r="A709" s="4" t="s">
        <v>204</v>
      </c>
      <c r="B709" s="195"/>
      <c r="C709" s="196">
        <v>4</v>
      </c>
      <c r="D709" s="196">
        <v>0</v>
      </c>
      <c r="E709" s="196">
        <v>0</v>
      </c>
      <c r="F709" s="197">
        <v>0</v>
      </c>
      <c r="G709" s="197">
        <v>0</v>
      </c>
      <c r="H709" s="198">
        <v>0</v>
      </c>
    </row>
    <row r="710" spans="1:8" ht="18" hidden="1" customHeight="1" outlineLevel="1">
      <c r="A710" s="4" t="s">
        <v>205</v>
      </c>
      <c r="B710" s="195"/>
      <c r="C710" s="196">
        <v>0</v>
      </c>
      <c r="D710" s="196">
        <v>0</v>
      </c>
      <c r="E710" s="196">
        <v>0</v>
      </c>
      <c r="F710" s="197">
        <v>0</v>
      </c>
      <c r="G710" s="197">
        <v>0</v>
      </c>
      <c r="H710" s="198">
        <v>0</v>
      </c>
    </row>
    <row r="711" spans="1:8" ht="18" hidden="1" customHeight="1" outlineLevel="1">
      <c r="A711" s="4" t="s">
        <v>206</v>
      </c>
      <c r="B711" s="195"/>
      <c r="C711" s="196">
        <v>0</v>
      </c>
      <c r="D711" s="196">
        <v>0</v>
      </c>
      <c r="E711" s="196">
        <v>0</v>
      </c>
      <c r="F711" s="197">
        <v>0</v>
      </c>
      <c r="G711" s="197">
        <v>0</v>
      </c>
      <c r="H711" s="198">
        <v>0</v>
      </c>
    </row>
    <row r="712" spans="1:8" ht="18" hidden="1" customHeight="1" outlineLevel="1">
      <c r="A712" s="4" t="s">
        <v>207</v>
      </c>
      <c r="B712" s="195"/>
      <c r="C712" s="196">
        <v>0</v>
      </c>
      <c r="D712" s="196">
        <v>0</v>
      </c>
      <c r="E712" s="196">
        <v>0</v>
      </c>
      <c r="F712" s="197">
        <v>0</v>
      </c>
      <c r="G712" s="197">
        <v>0</v>
      </c>
      <c r="H712" s="198">
        <v>0</v>
      </c>
    </row>
    <row r="713" spans="1:8" ht="18" hidden="1" customHeight="1" outlineLevel="1">
      <c r="A713" s="4" t="s">
        <v>208</v>
      </c>
      <c r="B713" s="195"/>
      <c r="C713" s="196">
        <v>3</v>
      </c>
      <c r="D713" s="196">
        <v>1</v>
      </c>
      <c r="E713" s="196">
        <v>0</v>
      </c>
      <c r="F713" s="197">
        <v>0</v>
      </c>
      <c r="G713" s="197">
        <v>38627.699999999997</v>
      </c>
      <c r="H713" s="198">
        <v>0</v>
      </c>
    </row>
    <row r="714" spans="1:8" ht="18" hidden="1" customHeight="1" outlineLevel="1">
      <c r="A714" s="4" t="s">
        <v>209</v>
      </c>
      <c r="B714" s="195"/>
      <c r="C714" s="196">
        <v>1</v>
      </c>
      <c r="D714" s="196">
        <v>1</v>
      </c>
      <c r="E714" s="196">
        <v>0</v>
      </c>
      <c r="F714" s="197">
        <v>0</v>
      </c>
      <c r="G714" s="197">
        <v>351</v>
      </c>
      <c r="H714" s="198">
        <v>0</v>
      </c>
    </row>
    <row r="715" spans="1:8" ht="18" hidden="1" customHeight="1" outlineLevel="1">
      <c r="A715" s="4" t="s">
        <v>211</v>
      </c>
      <c r="B715" s="195"/>
      <c r="C715" s="196">
        <v>5</v>
      </c>
      <c r="D715" s="196">
        <v>5</v>
      </c>
      <c r="E715" s="196">
        <v>0</v>
      </c>
      <c r="F715" s="197">
        <v>50538.17</v>
      </c>
      <c r="G715" s="197">
        <v>46728.5</v>
      </c>
      <c r="H715" s="198">
        <v>0</v>
      </c>
    </row>
    <row r="716" spans="1:8" ht="18" hidden="1" customHeight="1" outlineLevel="1">
      <c r="A716" s="4" t="s">
        <v>212</v>
      </c>
      <c r="B716" s="195"/>
      <c r="C716" s="196">
        <v>25</v>
      </c>
      <c r="D716" s="196">
        <v>1</v>
      </c>
      <c r="E716" s="196">
        <v>17</v>
      </c>
      <c r="F716" s="197">
        <v>5000</v>
      </c>
      <c r="G716" s="197">
        <v>17997.98</v>
      </c>
      <c r="H716" s="198">
        <v>0</v>
      </c>
    </row>
    <row r="717" spans="1:8" ht="18" hidden="1" customHeight="1" outlineLevel="1">
      <c r="A717" s="4" t="s">
        <v>213</v>
      </c>
      <c r="B717" s="195"/>
      <c r="C717" s="196">
        <v>162</v>
      </c>
      <c r="D717" s="196">
        <v>9</v>
      </c>
      <c r="E717" s="196">
        <v>82</v>
      </c>
      <c r="F717" s="197">
        <v>27391.890000000014</v>
      </c>
      <c r="G717" s="197">
        <v>158192.35</v>
      </c>
      <c r="H717" s="198">
        <v>0</v>
      </c>
    </row>
    <row r="718" spans="1:8" ht="18" hidden="1" customHeight="1" outlineLevel="1">
      <c r="A718" s="4" t="s">
        <v>214</v>
      </c>
      <c r="B718" s="195"/>
      <c r="C718" s="196">
        <v>4</v>
      </c>
      <c r="D718" s="196">
        <v>0</v>
      </c>
      <c r="E718" s="196">
        <v>0</v>
      </c>
      <c r="F718" s="197">
        <v>20000</v>
      </c>
      <c r="G718" s="197">
        <v>41969</v>
      </c>
      <c r="H718" s="198">
        <v>0</v>
      </c>
    </row>
    <row r="719" spans="1:8" ht="18" hidden="1" customHeight="1" outlineLevel="1">
      <c r="A719" s="4" t="s">
        <v>215</v>
      </c>
      <c r="B719" s="195"/>
      <c r="C719" s="196">
        <v>0</v>
      </c>
      <c r="D719" s="196">
        <v>0</v>
      </c>
      <c r="E719" s="196">
        <v>0</v>
      </c>
      <c r="F719" s="197">
        <v>0</v>
      </c>
      <c r="G719" s="197">
        <v>0</v>
      </c>
      <c r="H719" s="198">
        <v>0</v>
      </c>
    </row>
    <row r="720" spans="1:8" ht="18" hidden="1" customHeight="1" outlineLevel="1">
      <c r="A720" s="4" t="s">
        <v>216</v>
      </c>
      <c r="B720" s="195"/>
      <c r="C720" s="196">
        <v>0</v>
      </c>
      <c r="D720" s="196">
        <v>0</v>
      </c>
      <c r="E720" s="196">
        <v>0</v>
      </c>
      <c r="F720" s="197">
        <v>0</v>
      </c>
      <c r="G720" s="197">
        <v>0</v>
      </c>
      <c r="H720" s="198">
        <v>0</v>
      </c>
    </row>
    <row r="721" spans="1:8" ht="18" hidden="1" customHeight="1" outlineLevel="1">
      <c r="A721" s="4" t="s">
        <v>217</v>
      </c>
      <c r="B721" s="195"/>
      <c r="C721" s="196">
        <v>0</v>
      </c>
      <c r="D721" s="196">
        <v>0</v>
      </c>
      <c r="E721" s="196">
        <v>0</v>
      </c>
      <c r="F721" s="197">
        <v>0</v>
      </c>
      <c r="G721" s="197">
        <v>0</v>
      </c>
      <c r="H721" s="198">
        <v>0</v>
      </c>
    </row>
    <row r="722" spans="1:8" ht="18" hidden="1" customHeight="1" outlineLevel="1">
      <c r="A722" s="4" t="s">
        <v>218</v>
      </c>
      <c r="B722" s="195"/>
      <c r="C722" s="196">
        <v>0</v>
      </c>
      <c r="D722" s="196">
        <v>0</v>
      </c>
      <c r="E722" s="196">
        <v>0</v>
      </c>
      <c r="F722" s="197">
        <v>0</v>
      </c>
      <c r="G722" s="197">
        <v>0</v>
      </c>
      <c r="H722" s="198">
        <v>0</v>
      </c>
    </row>
    <row r="723" spans="1:8" ht="18" hidden="1" customHeight="1" outlineLevel="1">
      <c r="A723" s="4" t="s">
        <v>219</v>
      </c>
      <c r="B723" s="195"/>
      <c r="C723" s="196">
        <v>0</v>
      </c>
      <c r="D723" s="196">
        <v>0</v>
      </c>
      <c r="E723" s="196">
        <v>0</v>
      </c>
      <c r="F723" s="197">
        <v>0</v>
      </c>
      <c r="G723" s="197">
        <v>0</v>
      </c>
      <c r="H723" s="198">
        <v>0</v>
      </c>
    </row>
    <row r="724" spans="1:8" ht="18" hidden="1" customHeight="1" outlineLevel="1">
      <c r="A724" s="4" t="s">
        <v>220</v>
      </c>
      <c r="B724" s="195"/>
      <c r="C724" s="196">
        <v>0</v>
      </c>
      <c r="D724" s="196">
        <v>0</v>
      </c>
      <c r="E724" s="196">
        <v>0</v>
      </c>
      <c r="F724" s="197">
        <v>0</v>
      </c>
      <c r="G724" s="197">
        <v>0</v>
      </c>
      <c r="H724" s="198">
        <v>0</v>
      </c>
    </row>
    <row r="725" spans="1:8" ht="18" hidden="1" customHeight="1" outlineLevel="1">
      <c r="A725" s="4" t="s">
        <v>349</v>
      </c>
      <c r="B725" s="195"/>
      <c r="C725" s="196">
        <v>0</v>
      </c>
      <c r="D725" s="196">
        <v>0</v>
      </c>
      <c r="E725" s="196">
        <v>0</v>
      </c>
      <c r="F725" s="197">
        <v>0</v>
      </c>
      <c r="G725" s="197">
        <v>0</v>
      </c>
      <c r="H725" s="198">
        <v>0</v>
      </c>
    </row>
    <row r="726" spans="1:8" ht="18" hidden="1" customHeight="1" outlineLevel="1">
      <c r="A726" s="4" t="s">
        <v>222</v>
      </c>
      <c r="B726" s="195"/>
      <c r="C726" s="196">
        <v>9</v>
      </c>
      <c r="D726" s="196">
        <v>11</v>
      </c>
      <c r="E726" s="196">
        <v>0</v>
      </c>
      <c r="F726" s="197">
        <v>470544.97</v>
      </c>
      <c r="G726" s="197">
        <v>267253</v>
      </c>
      <c r="H726" s="198">
        <v>-6500</v>
      </c>
    </row>
    <row r="727" spans="1:8" ht="18" hidden="1" customHeight="1" outlineLevel="1">
      <c r="A727" s="4" t="s">
        <v>223</v>
      </c>
      <c r="B727" s="195"/>
      <c r="C727" s="196">
        <v>0</v>
      </c>
      <c r="D727" s="196">
        <v>0</v>
      </c>
      <c r="E727" s="196">
        <v>0</v>
      </c>
      <c r="F727" s="197">
        <v>0</v>
      </c>
      <c r="G727" s="197">
        <v>0</v>
      </c>
      <c r="H727" s="198">
        <v>0</v>
      </c>
    </row>
    <row r="728" spans="1:8" ht="18" hidden="1" customHeight="1" outlineLevel="1">
      <c r="A728" s="4" t="s">
        <v>224</v>
      </c>
      <c r="B728" s="195"/>
      <c r="C728" s="196">
        <v>0</v>
      </c>
      <c r="D728" s="196">
        <v>0</v>
      </c>
      <c r="E728" s="196">
        <v>0</v>
      </c>
      <c r="F728" s="197">
        <v>0</v>
      </c>
      <c r="G728" s="197">
        <v>0</v>
      </c>
      <c r="H728" s="198">
        <v>0</v>
      </c>
    </row>
    <row r="729" spans="1:8" ht="18" hidden="1" customHeight="1" outlineLevel="1">
      <c r="A729" s="4" t="s">
        <v>225</v>
      </c>
      <c r="B729" s="195"/>
      <c r="C729" s="196">
        <v>1</v>
      </c>
      <c r="D729" s="196">
        <v>1</v>
      </c>
      <c r="E729" s="196">
        <v>0</v>
      </c>
      <c r="F729" s="197">
        <v>-1511</v>
      </c>
      <c r="G729" s="197">
        <v>953</v>
      </c>
      <c r="H729" s="198">
        <v>0</v>
      </c>
    </row>
    <row r="730" spans="1:8" ht="18" customHeight="1" collapsed="1">
      <c r="A730" s="4"/>
      <c r="B730" s="195" t="s">
        <v>379</v>
      </c>
      <c r="C730" s="199">
        <f t="shared" ref="C730:H730" si="29">SUM(C707:C729)</f>
        <v>216</v>
      </c>
      <c r="D730" s="199">
        <f t="shared" si="29"/>
        <v>31</v>
      </c>
      <c r="E730" s="199">
        <f t="shared" si="29"/>
        <v>99</v>
      </c>
      <c r="F730" s="200">
        <f t="shared" si="29"/>
        <v>579964.03</v>
      </c>
      <c r="G730" s="200">
        <f t="shared" si="29"/>
        <v>572625.72</v>
      </c>
      <c r="H730" s="201">
        <f t="shared" si="29"/>
        <v>-6500</v>
      </c>
    </row>
    <row r="731" spans="1:8" ht="18" hidden="1" customHeight="1" outlineLevel="1">
      <c r="A731" s="4" t="s">
        <v>217</v>
      </c>
      <c r="B731" s="195"/>
      <c r="C731" s="196">
        <v>1</v>
      </c>
      <c r="D731" s="196">
        <v>1</v>
      </c>
      <c r="E731" s="196">
        <v>0</v>
      </c>
      <c r="F731" s="197">
        <v>0</v>
      </c>
      <c r="G731" s="197">
        <v>10500</v>
      </c>
      <c r="H731" s="198">
        <v>0</v>
      </c>
    </row>
    <row r="732" spans="1:8" ht="18" customHeight="1" collapsed="1">
      <c r="A732" s="4"/>
      <c r="B732" s="195" t="s">
        <v>460</v>
      </c>
      <c r="C732" s="196">
        <f>SUM(C731)</f>
        <v>1</v>
      </c>
      <c r="D732" s="196">
        <f t="shared" ref="D732:H732" si="30">SUM(D731)</f>
        <v>1</v>
      </c>
      <c r="E732" s="196">
        <f t="shared" si="30"/>
        <v>0</v>
      </c>
      <c r="F732" s="197">
        <f t="shared" si="30"/>
        <v>0</v>
      </c>
      <c r="G732" s="197">
        <f t="shared" si="30"/>
        <v>10500</v>
      </c>
      <c r="H732" s="198">
        <f t="shared" si="30"/>
        <v>0</v>
      </c>
    </row>
    <row r="733" spans="1:8" ht="18" customHeight="1">
      <c r="B733" s="203" t="s">
        <v>380</v>
      </c>
      <c r="C733" s="204"/>
      <c r="D733" s="204"/>
      <c r="E733" s="204"/>
      <c r="F733" s="193"/>
      <c r="G733" s="193"/>
      <c r="H733" s="194"/>
    </row>
    <row r="734" spans="1:8" ht="18" hidden="1" customHeight="1" outlineLevel="1">
      <c r="A734" s="4" t="s">
        <v>272</v>
      </c>
      <c r="B734" s="195"/>
      <c r="C734" s="196">
        <v>0</v>
      </c>
      <c r="D734" s="196">
        <v>0</v>
      </c>
      <c r="E734" s="196">
        <v>0</v>
      </c>
      <c r="F734" s="197">
        <v>0</v>
      </c>
      <c r="G734" s="197">
        <v>0</v>
      </c>
      <c r="H734" s="198">
        <v>0</v>
      </c>
    </row>
    <row r="735" spans="1:8" ht="18" hidden="1" customHeight="1" outlineLevel="1">
      <c r="A735" s="4" t="s">
        <v>203</v>
      </c>
      <c r="B735" s="195"/>
      <c r="C735" s="196">
        <v>0</v>
      </c>
      <c r="D735" s="196">
        <v>4</v>
      </c>
      <c r="E735" s="196">
        <v>0</v>
      </c>
      <c r="F735" s="197">
        <v>-15985.93</v>
      </c>
      <c r="G735" s="197">
        <v>-4970.43</v>
      </c>
      <c r="H735" s="198">
        <v>0</v>
      </c>
    </row>
    <row r="736" spans="1:8" ht="18" hidden="1" customHeight="1" outlineLevel="1">
      <c r="A736" s="4" t="s">
        <v>204</v>
      </c>
      <c r="B736" s="195"/>
      <c r="C736" s="196">
        <v>7</v>
      </c>
      <c r="D736" s="196">
        <v>0</v>
      </c>
      <c r="E736" s="196">
        <v>1</v>
      </c>
      <c r="F736" s="197">
        <v>0</v>
      </c>
      <c r="G736" s="197">
        <v>0</v>
      </c>
      <c r="H736" s="198">
        <v>0</v>
      </c>
    </row>
    <row r="737" spans="1:8" ht="18" hidden="1" customHeight="1" outlineLevel="1">
      <c r="A737" s="4" t="s">
        <v>205</v>
      </c>
      <c r="B737" s="195"/>
      <c r="C737" s="196">
        <v>0</v>
      </c>
      <c r="D737" s="196">
        <v>0</v>
      </c>
      <c r="E737" s="196">
        <v>0</v>
      </c>
      <c r="F737" s="197">
        <v>0</v>
      </c>
      <c r="G737" s="197">
        <v>0</v>
      </c>
      <c r="H737" s="198">
        <v>0</v>
      </c>
    </row>
    <row r="738" spans="1:8" ht="18" hidden="1" customHeight="1" outlineLevel="1">
      <c r="A738" s="4" t="s">
        <v>206</v>
      </c>
      <c r="B738" s="195"/>
      <c r="C738" s="196">
        <v>0</v>
      </c>
      <c r="D738" s="196">
        <v>0</v>
      </c>
      <c r="E738" s="196">
        <v>0</v>
      </c>
      <c r="F738" s="197">
        <v>0</v>
      </c>
      <c r="G738" s="197">
        <v>0</v>
      </c>
      <c r="H738" s="198">
        <v>0</v>
      </c>
    </row>
    <row r="739" spans="1:8" ht="18" hidden="1" customHeight="1" outlineLevel="1">
      <c r="A739" s="4" t="s">
        <v>207</v>
      </c>
      <c r="B739" s="195"/>
      <c r="C739" s="196">
        <v>0</v>
      </c>
      <c r="D739" s="196">
        <v>0</v>
      </c>
      <c r="E739" s="196">
        <v>0</v>
      </c>
      <c r="F739" s="197">
        <v>0</v>
      </c>
      <c r="G739" s="197">
        <v>0</v>
      </c>
      <c r="H739" s="198">
        <v>0</v>
      </c>
    </row>
    <row r="740" spans="1:8" ht="18" hidden="1" customHeight="1" outlineLevel="1">
      <c r="A740" s="4" t="s">
        <v>208</v>
      </c>
      <c r="B740" s="195"/>
      <c r="C740" s="196">
        <v>5</v>
      </c>
      <c r="D740" s="196">
        <v>11</v>
      </c>
      <c r="E740" s="196">
        <v>0</v>
      </c>
      <c r="F740" s="197">
        <v>-2595.5</v>
      </c>
      <c r="G740" s="197">
        <v>-3170</v>
      </c>
      <c r="H740" s="198">
        <v>0</v>
      </c>
    </row>
    <row r="741" spans="1:8" ht="18" hidden="1" customHeight="1" outlineLevel="1">
      <c r="A741" s="4" t="s">
        <v>209</v>
      </c>
      <c r="B741" s="195"/>
      <c r="C741" s="196">
        <v>2</v>
      </c>
      <c r="D741" s="196">
        <v>4</v>
      </c>
      <c r="E741" s="196">
        <v>0</v>
      </c>
      <c r="F741" s="197">
        <v>7000</v>
      </c>
      <c r="G741" s="197">
        <v>72958.5</v>
      </c>
      <c r="H741" s="198">
        <v>0</v>
      </c>
    </row>
    <row r="742" spans="1:8" ht="18" hidden="1" customHeight="1" outlineLevel="1">
      <c r="A742" s="4" t="s">
        <v>211</v>
      </c>
      <c r="B742" s="195"/>
      <c r="C742" s="196">
        <v>16</v>
      </c>
      <c r="D742" s="196">
        <v>13</v>
      </c>
      <c r="E742" s="196">
        <v>0</v>
      </c>
      <c r="F742" s="197">
        <v>74187.960000000006</v>
      </c>
      <c r="G742" s="197">
        <v>6868.42</v>
      </c>
      <c r="H742" s="198">
        <v>0</v>
      </c>
    </row>
    <row r="743" spans="1:8" ht="18" hidden="1" customHeight="1" outlineLevel="1">
      <c r="A743" s="4" t="s">
        <v>212</v>
      </c>
      <c r="B743" s="195"/>
      <c r="C743" s="196">
        <v>0</v>
      </c>
      <c r="D743" s="196">
        <v>0</v>
      </c>
      <c r="E743" s="196">
        <v>0</v>
      </c>
      <c r="F743" s="197">
        <v>0</v>
      </c>
      <c r="G743" s="197">
        <v>0</v>
      </c>
      <c r="H743" s="198">
        <v>0</v>
      </c>
    </row>
    <row r="744" spans="1:8" ht="18" hidden="1" customHeight="1" outlineLevel="1">
      <c r="A744" s="4" t="s">
        <v>213</v>
      </c>
      <c r="B744" s="195"/>
      <c r="C744" s="196">
        <v>0</v>
      </c>
      <c r="D744" s="196">
        <v>0</v>
      </c>
      <c r="E744" s="196">
        <v>0</v>
      </c>
      <c r="F744" s="197">
        <v>0</v>
      </c>
      <c r="G744" s="197">
        <v>0</v>
      </c>
      <c r="H744" s="198">
        <v>0</v>
      </c>
    </row>
    <row r="745" spans="1:8" ht="18" hidden="1" customHeight="1" outlineLevel="1">
      <c r="A745" s="4" t="s">
        <v>214</v>
      </c>
      <c r="B745" s="195"/>
      <c r="C745" s="196">
        <v>0</v>
      </c>
      <c r="D745" s="196">
        <v>0</v>
      </c>
      <c r="E745" s="196">
        <v>0</v>
      </c>
      <c r="F745" s="197">
        <v>0</v>
      </c>
      <c r="G745" s="197">
        <v>0</v>
      </c>
      <c r="H745" s="198">
        <v>0</v>
      </c>
    </row>
    <row r="746" spans="1:8" ht="18" hidden="1" customHeight="1" outlineLevel="1">
      <c r="A746" s="4" t="s">
        <v>215</v>
      </c>
      <c r="B746" s="195"/>
      <c r="C746" s="196">
        <v>0</v>
      </c>
      <c r="D746" s="196">
        <v>0</v>
      </c>
      <c r="E746" s="196">
        <v>0</v>
      </c>
      <c r="F746" s="197">
        <v>0</v>
      </c>
      <c r="G746" s="197">
        <v>0</v>
      </c>
      <c r="H746" s="198">
        <v>0</v>
      </c>
    </row>
    <row r="747" spans="1:8" ht="18" hidden="1" customHeight="1" outlineLevel="1">
      <c r="A747" s="4" t="s">
        <v>216</v>
      </c>
      <c r="B747" s="195"/>
      <c r="C747" s="196">
        <v>0</v>
      </c>
      <c r="D747" s="196">
        <v>0</v>
      </c>
      <c r="E747" s="196">
        <v>0</v>
      </c>
      <c r="F747" s="197">
        <v>0</v>
      </c>
      <c r="G747" s="197">
        <v>0</v>
      </c>
      <c r="H747" s="198">
        <v>0</v>
      </c>
    </row>
    <row r="748" spans="1:8" ht="18" hidden="1" customHeight="1" outlineLevel="1">
      <c r="A748" s="4" t="s">
        <v>217</v>
      </c>
      <c r="B748" s="195"/>
      <c r="C748" s="196">
        <v>0</v>
      </c>
      <c r="D748" s="196">
        <v>0</v>
      </c>
      <c r="E748" s="196">
        <v>0</v>
      </c>
      <c r="F748" s="197">
        <v>0</v>
      </c>
      <c r="G748" s="197">
        <v>0</v>
      </c>
      <c r="H748" s="198">
        <v>0</v>
      </c>
    </row>
    <row r="749" spans="1:8" ht="18" hidden="1" customHeight="1" outlineLevel="1">
      <c r="A749" s="4" t="s">
        <v>218</v>
      </c>
      <c r="B749" s="195"/>
      <c r="C749" s="196">
        <v>2</v>
      </c>
      <c r="D749" s="196">
        <v>3</v>
      </c>
      <c r="E749" s="196">
        <v>0</v>
      </c>
      <c r="F749" s="197">
        <v>-17631</v>
      </c>
      <c r="G749" s="197">
        <v>-2250</v>
      </c>
      <c r="H749" s="198">
        <v>-29199</v>
      </c>
    </row>
    <row r="750" spans="1:8" ht="18" hidden="1" customHeight="1" outlineLevel="1">
      <c r="A750" s="4" t="s">
        <v>219</v>
      </c>
      <c r="B750" s="195"/>
      <c r="C750" s="196">
        <v>0</v>
      </c>
      <c r="D750" s="196">
        <v>0</v>
      </c>
      <c r="E750" s="196">
        <v>0</v>
      </c>
      <c r="F750" s="197">
        <v>0</v>
      </c>
      <c r="G750" s="197">
        <v>0</v>
      </c>
      <c r="H750" s="198">
        <v>0</v>
      </c>
    </row>
    <row r="751" spans="1:8" ht="18" hidden="1" customHeight="1" outlineLevel="1">
      <c r="A751" s="4" t="s">
        <v>220</v>
      </c>
      <c r="B751" s="195"/>
      <c r="C751" s="196">
        <v>0</v>
      </c>
      <c r="D751" s="196">
        <v>0</v>
      </c>
      <c r="E751" s="196">
        <v>0</v>
      </c>
      <c r="F751" s="197">
        <v>0</v>
      </c>
      <c r="G751" s="197">
        <v>0</v>
      </c>
      <c r="H751" s="198">
        <v>0</v>
      </c>
    </row>
    <row r="752" spans="1:8" ht="18" hidden="1" customHeight="1" outlineLevel="1">
      <c r="A752" s="4" t="s">
        <v>349</v>
      </c>
      <c r="B752" s="195"/>
      <c r="C752" s="196">
        <v>1</v>
      </c>
      <c r="D752" s="196">
        <v>0</v>
      </c>
      <c r="E752" s="196">
        <v>0</v>
      </c>
      <c r="F752" s="197">
        <v>0</v>
      </c>
      <c r="G752" s="197">
        <v>0</v>
      </c>
      <c r="H752" s="198">
        <v>0</v>
      </c>
    </row>
    <row r="753" spans="1:8" ht="18" hidden="1" customHeight="1" outlineLevel="1">
      <c r="A753" s="4" t="s">
        <v>222</v>
      </c>
      <c r="B753" s="195"/>
      <c r="C753" s="196">
        <v>0</v>
      </c>
      <c r="D753" s="196">
        <v>0</v>
      </c>
      <c r="E753" s="196">
        <v>0</v>
      </c>
      <c r="F753" s="197">
        <v>0</v>
      </c>
      <c r="G753" s="197">
        <v>0</v>
      </c>
      <c r="H753" s="198">
        <v>0</v>
      </c>
    </row>
    <row r="754" spans="1:8" ht="18" hidden="1" customHeight="1" outlineLevel="1">
      <c r="A754" s="4" t="s">
        <v>223</v>
      </c>
      <c r="B754" s="195"/>
      <c r="C754" s="196">
        <v>0</v>
      </c>
      <c r="D754" s="196">
        <v>0</v>
      </c>
      <c r="E754" s="196">
        <v>0</v>
      </c>
      <c r="F754" s="197">
        <v>0</v>
      </c>
      <c r="G754" s="197">
        <v>0</v>
      </c>
      <c r="H754" s="198">
        <v>0</v>
      </c>
    </row>
    <row r="755" spans="1:8" ht="18" hidden="1" customHeight="1" outlineLevel="1">
      <c r="A755" s="4" t="s">
        <v>224</v>
      </c>
      <c r="B755" s="195"/>
      <c r="C755" s="196">
        <v>4</v>
      </c>
      <c r="D755" s="196">
        <v>0</v>
      </c>
      <c r="E755" s="196">
        <v>0</v>
      </c>
      <c r="F755" s="197">
        <v>0</v>
      </c>
      <c r="G755" s="197">
        <v>0</v>
      </c>
      <c r="H755" s="198">
        <v>0</v>
      </c>
    </row>
    <row r="756" spans="1:8" ht="18" hidden="1" customHeight="1" outlineLevel="1">
      <c r="A756" s="4" t="s">
        <v>225</v>
      </c>
      <c r="B756" s="195"/>
      <c r="C756" s="196">
        <v>2</v>
      </c>
      <c r="D756" s="196">
        <v>2</v>
      </c>
      <c r="E756" s="196">
        <v>0</v>
      </c>
      <c r="F756" s="197">
        <v>27773</v>
      </c>
      <c r="G756" s="197">
        <v>32227</v>
      </c>
      <c r="H756" s="198">
        <v>0</v>
      </c>
    </row>
    <row r="757" spans="1:8" collapsed="1">
      <c r="A757" s="4"/>
      <c r="B757" s="195" t="s">
        <v>381</v>
      </c>
      <c r="C757" s="199">
        <f t="shared" ref="C757:H757" si="31">SUM(C734:C756)</f>
        <v>39</v>
      </c>
      <c r="D757" s="199">
        <f t="shared" si="31"/>
        <v>37</v>
      </c>
      <c r="E757" s="199">
        <f t="shared" si="31"/>
        <v>1</v>
      </c>
      <c r="F757" s="200">
        <f t="shared" si="31"/>
        <v>72748.53</v>
      </c>
      <c r="G757" s="200">
        <f t="shared" si="31"/>
        <v>101663.49</v>
      </c>
      <c r="H757" s="201">
        <f t="shared" si="31"/>
        <v>-29199</v>
      </c>
    </row>
    <row r="758" spans="1:8" ht="18" hidden="1" customHeight="1" outlineLevel="1">
      <c r="A758" s="4" t="s">
        <v>272</v>
      </c>
      <c r="B758" s="195"/>
      <c r="C758" s="196">
        <v>0</v>
      </c>
      <c r="D758" s="196">
        <v>0</v>
      </c>
      <c r="E758" s="196">
        <v>0</v>
      </c>
      <c r="F758" s="197">
        <v>0</v>
      </c>
      <c r="G758" s="197">
        <v>0</v>
      </c>
      <c r="H758" s="198">
        <v>0</v>
      </c>
    </row>
    <row r="759" spans="1:8" ht="18" hidden="1" customHeight="1" outlineLevel="1">
      <c r="A759" s="4" t="s">
        <v>203</v>
      </c>
      <c r="B759" s="195"/>
      <c r="C759" s="196">
        <v>0</v>
      </c>
      <c r="D759" s="196">
        <v>0</v>
      </c>
      <c r="E759" s="196">
        <v>0</v>
      </c>
      <c r="F759" s="197">
        <v>0</v>
      </c>
      <c r="G759" s="197">
        <v>0</v>
      </c>
      <c r="H759" s="198">
        <v>0</v>
      </c>
    </row>
    <row r="760" spans="1:8" ht="18" hidden="1" customHeight="1" outlineLevel="1">
      <c r="A760" s="4" t="s">
        <v>204</v>
      </c>
      <c r="B760" s="195"/>
      <c r="C760" s="196">
        <v>15</v>
      </c>
      <c r="D760" s="196">
        <v>0</v>
      </c>
      <c r="E760" s="196">
        <v>0</v>
      </c>
      <c r="F760" s="197">
        <v>0</v>
      </c>
      <c r="G760" s="197">
        <v>0</v>
      </c>
      <c r="H760" s="198">
        <v>0</v>
      </c>
    </row>
    <row r="761" spans="1:8" ht="18" hidden="1" customHeight="1" outlineLevel="1">
      <c r="A761" s="4" t="s">
        <v>205</v>
      </c>
      <c r="B761" s="195"/>
      <c r="C761" s="196">
        <v>0</v>
      </c>
      <c r="D761" s="196">
        <v>0</v>
      </c>
      <c r="E761" s="196">
        <v>0</v>
      </c>
      <c r="F761" s="197">
        <v>0</v>
      </c>
      <c r="G761" s="197">
        <v>0</v>
      </c>
      <c r="H761" s="198">
        <v>0</v>
      </c>
    </row>
    <row r="762" spans="1:8" ht="18" hidden="1" customHeight="1" outlineLevel="1">
      <c r="A762" s="4" t="s">
        <v>206</v>
      </c>
      <c r="B762" s="195"/>
      <c r="C762" s="196">
        <v>0</v>
      </c>
      <c r="D762" s="196">
        <v>0</v>
      </c>
      <c r="E762" s="196">
        <v>0</v>
      </c>
      <c r="F762" s="197">
        <v>0</v>
      </c>
      <c r="G762" s="197">
        <v>0</v>
      </c>
      <c r="H762" s="198">
        <v>0</v>
      </c>
    </row>
    <row r="763" spans="1:8" ht="18" hidden="1" customHeight="1" outlineLevel="1">
      <c r="A763" s="4" t="s">
        <v>207</v>
      </c>
      <c r="B763" s="195"/>
      <c r="C763" s="196">
        <v>0</v>
      </c>
      <c r="D763" s="196">
        <v>0</v>
      </c>
      <c r="E763" s="196">
        <v>0</v>
      </c>
      <c r="F763" s="197">
        <v>0</v>
      </c>
      <c r="G763" s="197">
        <v>0</v>
      </c>
      <c r="H763" s="198">
        <v>0</v>
      </c>
    </row>
    <row r="764" spans="1:8" ht="18" hidden="1" customHeight="1" outlineLevel="1">
      <c r="A764" s="4" t="s">
        <v>208</v>
      </c>
      <c r="B764" s="195"/>
      <c r="C764" s="196">
        <v>1</v>
      </c>
      <c r="D764" s="196">
        <v>0</v>
      </c>
      <c r="E764" s="196">
        <v>0</v>
      </c>
      <c r="F764" s="197">
        <v>0</v>
      </c>
      <c r="G764" s="197">
        <v>0</v>
      </c>
      <c r="H764" s="198">
        <v>0</v>
      </c>
    </row>
    <row r="765" spans="1:8" ht="18" hidden="1" customHeight="1" outlineLevel="1">
      <c r="A765" s="4" t="s">
        <v>209</v>
      </c>
      <c r="B765" s="195"/>
      <c r="C765" s="196">
        <v>0</v>
      </c>
      <c r="D765" s="196">
        <v>0</v>
      </c>
      <c r="E765" s="196">
        <v>0</v>
      </c>
      <c r="F765" s="197">
        <v>0</v>
      </c>
      <c r="G765" s="197">
        <v>0</v>
      </c>
      <c r="H765" s="198">
        <v>0</v>
      </c>
    </row>
    <row r="766" spans="1:8" ht="18" hidden="1" customHeight="1" outlineLevel="1">
      <c r="A766" s="4" t="s">
        <v>211</v>
      </c>
      <c r="B766" s="195"/>
      <c r="C766" s="196">
        <v>0</v>
      </c>
      <c r="D766" s="196">
        <v>1</v>
      </c>
      <c r="E766" s="196">
        <v>0</v>
      </c>
      <c r="F766" s="197">
        <v>0</v>
      </c>
      <c r="G766" s="197">
        <v>17550</v>
      </c>
      <c r="H766" s="198">
        <v>0</v>
      </c>
    </row>
    <row r="767" spans="1:8" ht="18" hidden="1" customHeight="1" outlineLevel="1">
      <c r="A767" s="4" t="s">
        <v>212</v>
      </c>
      <c r="B767" s="195"/>
      <c r="C767" s="196">
        <v>0</v>
      </c>
      <c r="D767" s="196">
        <v>0</v>
      </c>
      <c r="E767" s="196">
        <v>0</v>
      </c>
      <c r="F767" s="197">
        <v>0</v>
      </c>
      <c r="G767" s="197">
        <v>0</v>
      </c>
      <c r="H767" s="198">
        <v>0</v>
      </c>
    </row>
    <row r="768" spans="1:8" ht="18" hidden="1" customHeight="1" outlineLevel="1">
      <c r="A768" s="4" t="s">
        <v>213</v>
      </c>
      <c r="B768" s="195"/>
      <c r="C768" s="196">
        <v>0</v>
      </c>
      <c r="D768" s="196">
        <v>0</v>
      </c>
      <c r="E768" s="196">
        <v>0</v>
      </c>
      <c r="F768" s="197">
        <v>0</v>
      </c>
      <c r="G768" s="197">
        <v>0</v>
      </c>
      <c r="H768" s="198">
        <v>0</v>
      </c>
    </row>
    <row r="769" spans="1:8" ht="18" hidden="1" customHeight="1" outlineLevel="1">
      <c r="A769" s="4" t="s">
        <v>214</v>
      </c>
      <c r="B769" s="195"/>
      <c r="C769" s="196">
        <v>0</v>
      </c>
      <c r="D769" s="196">
        <v>0</v>
      </c>
      <c r="E769" s="196">
        <v>0</v>
      </c>
      <c r="F769" s="197">
        <v>0</v>
      </c>
      <c r="G769" s="197">
        <v>0</v>
      </c>
      <c r="H769" s="198">
        <v>0</v>
      </c>
    </row>
    <row r="770" spans="1:8" ht="18" hidden="1" customHeight="1" outlineLevel="1">
      <c r="A770" s="4" t="s">
        <v>215</v>
      </c>
      <c r="B770" s="195"/>
      <c r="C770" s="196">
        <v>0</v>
      </c>
      <c r="D770" s="196">
        <v>0</v>
      </c>
      <c r="E770" s="196">
        <v>0</v>
      </c>
      <c r="F770" s="197">
        <v>0</v>
      </c>
      <c r="G770" s="197">
        <v>0</v>
      </c>
      <c r="H770" s="198">
        <v>0</v>
      </c>
    </row>
    <row r="771" spans="1:8" ht="18" hidden="1" customHeight="1" outlineLevel="1">
      <c r="A771" s="4" t="s">
        <v>216</v>
      </c>
      <c r="B771" s="195"/>
      <c r="C771" s="196">
        <v>0</v>
      </c>
      <c r="D771" s="196">
        <v>0</v>
      </c>
      <c r="E771" s="196">
        <v>0</v>
      </c>
      <c r="F771" s="197">
        <v>0</v>
      </c>
      <c r="G771" s="197">
        <v>0</v>
      </c>
      <c r="H771" s="198">
        <v>0</v>
      </c>
    </row>
    <row r="772" spans="1:8" ht="18" hidden="1" customHeight="1" outlineLevel="1">
      <c r="A772" s="4" t="s">
        <v>217</v>
      </c>
      <c r="B772" s="195"/>
      <c r="C772" s="196">
        <v>0</v>
      </c>
      <c r="D772" s="196">
        <v>0</v>
      </c>
      <c r="E772" s="196">
        <v>0</v>
      </c>
      <c r="F772" s="197">
        <v>0</v>
      </c>
      <c r="G772" s="197">
        <v>0</v>
      </c>
      <c r="H772" s="198">
        <v>0</v>
      </c>
    </row>
    <row r="773" spans="1:8" ht="18" hidden="1" customHeight="1" outlineLevel="1">
      <c r="A773" s="4" t="s">
        <v>218</v>
      </c>
      <c r="B773" s="195"/>
      <c r="C773" s="196">
        <v>0</v>
      </c>
      <c r="D773" s="196">
        <v>0</v>
      </c>
      <c r="E773" s="196">
        <v>0</v>
      </c>
      <c r="F773" s="197">
        <v>0</v>
      </c>
      <c r="G773" s="197">
        <v>0</v>
      </c>
      <c r="H773" s="198">
        <v>0</v>
      </c>
    </row>
    <row r="774" spans="1:8" ht="18" hidden="1" customHeight="1" outlineLevel="1">
      <c r="A774" s="4" t="s">
        <v>219</v>
      </c>
      <c r="B774" s="195"/>
      <c r="C774" s="196">
        <v>0</v>
      </c>
      <c r="D774" s="196">
        <v>0</v>
      </c>
      <c r="E774" s="196">
        <v>0</v>
      </c>
      <c r="F774" s="197">
        <v>0</v>
      </c>
      <c r="G774" s="197">
        <v>0</v>
      </c>
      <c r="H774" s="198">
        <v>0</v>
      </c>
    </row>
    <row r="775" spans="1:8" ht="18" hidden="1" customHeight="1" outlineLevel="1">
      <c r="A775" s="4" t="s">
        <v>220</v>
      </c>
      <c r="B775" s="195"/>
      <c r="C775" s="196">
        <v>0</v>
      </c>
      <c r="D775" s="196">
        <v>0</v>
      </c>
      <c r="E775" s="196">
        <v>0</v>
      </c>
      <c r="F775" s="197">
        <v>0</v>
      </c>
      <c r="G775" s="197">
        <v>0</v>
      </c>
      <c r="H775" s="198">
        <v>0</v>
      </c>
    </row>
    <row r="776" spans="1:8" ht="18" hidden="1" customHeight="1" outlineLevel="1">
      <c r="A776" s="4" t="s">
        <v>349</v>
      </c>
      <c r="B776" s="195"/>
      <c r="C776" s="196">
        <v>0</v>
      </c>
      <c r="D776" s="196">
        <v>0</v>
      </c>
      <c r="E776" s="196">
        <v>0</v>
      </c>
      <c r="F776" s="197">
        <v>0</v>
      </c>
      <c r="G776" s="197">
        <v>0</v>
      </c>
      <c r="H776" s="198">
        <v>0</v>
      </c>
    </row>
    <row r="777" spans="1:8" ht="18" hidden="1" customHeight="1" outlineLevel="1">
      <c r="A777" s="4" t="s">
        <v>222</v>
      </c>
      <c r="B777" s="195"/>
      <c r="C777" s="196">
        <v>0</v>
      </c>
      <c r="D777" s="196">
        <v>2</v>
      </c>
      <c r="E777" s="196">
        <v>0</v>
      </c>
      <c r="F777" s="197">
        <v>151239.20000000001</v>
      </c>
      <c r="G777" s="197">
        <v>64707.05</v>
      </c>
      <c r="H777" s="198">
        <v>0</v>
      </c>
    </row>
    <row r="778" spans="1:8" ht="18" hidden="1" customHeight="1" outlineLevel="1">
      <c r="A778" s="4" t="s">
        <v>223</v>
      </c>
      <c r="B778" s="195"/>
      <c r="C778" s="196">
        <v>0</v>
      </c>
      <c r="D778" s="196">
        <v>0</v>
      </c>
      <c r="E778" s="196">
        <v>0</v>
      </c>
      <c r="F778" s="197">
        <v>0</v>
      </c>
      <c r="G778" s="197">
        <v>0</v>
      </c>
      <c r="H778" s="198">
        <v>0</v>
      </c>
    </row>
    <row r="779" spans="1:8" ht="18" hidden="1" customHeight="1" outlineLevel="1">
      <c r="A779" s="4" t="s">
        <v>224</v>
      </c>
      <c r="B779" s="195"/>
      <c r="C779" s="196">
        <v>0</v>
      </c>
      <c r="D779" s="196">
        <v>0</v>
      </c>
      <c r="E779" s="196">
        <v>0</v>
      </c>
      <c r="F779" s="197">
        <v>0</v>
      </c>
      <c r="G779" s="197">
        <v>0</v>
      </c>
      <c r="H779" s="198">
        <v>0</v>
      </c>
    </row>
    <row r="780" spans="1:8" ht="18" hidden="1" customHeight="1" outlineLevel="1">
      <c r="A780" s="4" t="s">
        <v>225</v>
      </c>
      <c r="B780" s="195"/>
      <c r="C780" s="196">
        <v>0</v>
      </c>
      <c r="D780" s="196">
        <v>0</v>
      </c>
      <c r="E780" s="196">
        <v>0</v>
      </c>
      <c r="F780" s="197">
        <v>0</v>
      </c>
      <c r="G780" s="197">
        <v>0</v>
      </c>
      <c r="H780" s="198">
        <v>0</v>
      </c>
    </row>
    <row r="781" spans="1:8" ht="18" customHeight="1" collapsed="1">
      <c r="A781" s="4"/>
      <c r="B781" s="195" t="s">
        <v>382</v>
      </c>
      <c r="C781" s="199">
        <f t="shared" ref="C781:H781" si="32">SUM(C758:C780)</f>
        <v>16</v>
      </c>
      <c r="D781" s="199">
        <f t="shared" si="32"/>
        <v>3</v>
      </c>
      <c r="E781" s="199">
        <f t="shared" si="32"/>
        <v>0</v>
      </c>
      <c r="F781" s="200">
        <f t="shared" si="32"/>
        <v>151239.20000000001</v>
      </c>
      <c r="G781" s="200">
        <f t="shared" si="32"/>
        <v>82257.05</v>
      </c>
      <c r="H781" s="201">
        <f t="shared" si="32"/>
        <v>0</v>
      </c>
    </row>
    <row r="782" spans="1:8" ht="18" hidden="1" customHeight="1" outlineLevel="1">
      <c r="A782" s="4" t="s">
        <v>272</v>
      </c>
      <c r="B782" s="195"/>
      <c r="C782" s="196">
        <v>0</v>
      </c>
      <c r="D782" s="196">
        <v>0</v>
      </c>
      <c r="E782" s="196">
        <v>0</v>
      </c>
      <c r="F782" s="197">
        <v>0</v>
      </c>
      <c r="G782" s="197">
        <v>0</v>
      </c>
      <c r="H782" s="198">
        <v>0</v>
      </c>
    </row>
    <row r="783" spans="1:8" ht="18" hidden="1" customHeight="1" outlineLevel="1">
      <c r="A783" s="4" t="s">
        <v>203</v>
      </c>
      <c r="B783" s="195"/>
      <c r="C783" s="196">
        <v>1</v>
      </c>
      <c r="D783" s="196">
        <v>1</v>
      </c>
      <c r="E783" s="196">
        <v>0</v>
      </c>
      <c r="F783" s="197">
        <v>0</v>
      </c>
      <c r="G783" s="197">
        <v>5865</v>
      </c>
      <c r="H783" s="198">
        <v>0</v>
      </c>
    </row>
    <row r="784" spans="1:8" ht="18" hidden="1" customHeight="1" outlineLevel="1">
      <c r="A784" s="4" t="s">
        <v>204</v>
      </c>
      <c r="B784" s="195"/>
      <c r="C784" s="196">
        <v>14</v>
      </c>
      <c r="D784" s="196">
        <v>0</v>
      </c>
      <c r="E784" s="196">
        <v>1</v>
      </c>
      <c r="F784" s="197">
        <v>0</v>
      </c>
      <c r="G784" s="197">
        <v>0</v>
      </c>
      <c r="H784" s="198">
        <v>0</v>
      </c>
    </row>
    <row r="785" spans="1:8" ht="18" hidden="1" customHeight="1" outlineLevel="1">
      <c r="A785" s="4" t="s">
        <v>205</v>
      </c>
      <c r="B785" s="195"/>
      <c r="C785" s="196">
        <v>0</v>
      </c>
      <c r="D785" s="196">
        <v>0</v>
      </c>
      <c r="E785" s="196">
        <v>0</v>
      </c>
      <c r="F785" s="197">
        <v>0</v>
      </c>
      <c r="G785" s="197">
        <v>0</v>
      </c>
      <c r="H785" s="198">
        <v>0</v>
      </c>
    </row>
    <row r="786" spans="1:8" ht="18" hidden="1" customHeight="1" outlineLevel="1">
      <c r="A786" s="4" t="s">
        <v>206</v>
      </c>
      <c r="B786" s="195"/>
      <c r="C786" s="196">
        <v>0</v>
      </c>
      <c r="D786" s="196">
        <v>0</v>
      </c>
      <c r="E786" s="196">
        <v>0</v>
      </c>
      <c r="F786" s="197">
        <v>0</v>
      </c>
      <c r="G786" s="197">
        <v>0</v>
      </c>
      <c r="H786" s="198">
        <v>0</v>
      </c>
    </row>
    <row r="787" spans="1:8" ht="18" hidden="1" customHeight="1" outlineLevel="1">
      <c r="A787" s="4" t="s">
        <v>207</v>
      </c>
      <c r="B787" s="195"/>
      <c r="C787" s="196">
        <v>0</v>
      </c>
      <c r="D787" s="196">
        <v>0</v>
      </c>
      <c r="E787" s="196">
        <v>0</v>
      </c>
      <c r="F787" s="197">
        <v>0</v>
      </c>
      <c r="G787" s="197">
        <v>0</v>
      </c>
      <c r="H787" s="198">
        <v>0</v>
      </c>
    </row>
    <row r="788" spans="1:8" ht="18" hidden="1" customHeight="1" outlineLevel="1">
      <c r="A788" s="4" t="s">
        <v>208</v>
      </c>
      <c r="B788" s="195"/>
      <c r="C788" s="196">
        <v>0</v>
      </c>
      <c r="D788" s="196">
        <v>0</v>
      </c>
      <c r="E788" s="196">
        <v>0</v>
      </c>
      <c r="F788" s="197">
        <v>0</v>
      </c>
      <c r="G788" s="197">
        <v>0</v>
      </c>
      <c r="H788" s="198">
        <v>0</v>
      </c>
    </row>
    <row r="789" spans="1:8" ht="18" hidden="1" customHeight="1" outlineLevel="1">
      <c r="A789" s="4" t="s">
        <v>209</v>
      </c>
      <c r="B789" s="195"/>
      <c r="C789" s="196">
        <v>0</v>
      </c>
      <c r="D789" s="196">
        <v>0</v>
      </c>
      <c r="E789" s="196">
        <v>0</v>
      </c>
      <c r="F789" s="197">
        <v>0</v>
      </c>
      <c r="G789" s="197">
        <v>0</v>
      </c>
      <c r="H789" s="198">
        <v>0</v>
      </c>
    </row>
    <row r="790" spans="1:8" ht="18" hidden="1" customHeight="1" outlineLevel="1">
      <c r="A790" s="4" t="s">
        <v>211</v>
      </c>
      <c r="B790" s="195"/>
      <c r="C790" s="196">
        <v>0</v>
      </c>
      <c r="D790" s="196">
        <v>0</v>
      </c>
      <c r="E790" s="196">
        <v>0</v>
      </c>
      <c r="F790" s="197">
        <v>0</v>
      </c>
      <c r="G790" s="197">
        <v>0</v>
      </c>
      <c r="H790" s="198">
        <v>0</v>
      </c>
    </row>
    <row r="791" spans="1:8" ht="18" hidden="1" customHeight="1" outlineLevel="1">
      <c r="A791" s="4" t="s">
        <v>212</v>
      </c>
      <c r="B791" s="195"/>
      <c r="C791" s="196">
        <v>2</v>
      </c>
      <c r="D791" s="196">
        <v>2</v>
      </c>
      <c r="E791" s="196">
        <v>0</v>
      </c>
      <c r="F791" s="197">
        <v>17544</v>
      </c>
      <c r="G791" s="197">
        <v>0</v>
      </c>
      <c r="H791" s="198">
        <v>0</v>
      </c>
    </row>
    <row r="792" spans="1:8" ht="18" hidden="1" customHeight="1" outlineLevel="1">
      <c r="A792" s="4" t="s">
        <v>213</v>
      </c>
      <c r="B792" s="195"/>
      <c r="C792" s="196">
        <v>3</v>
      </c>
      <c r="D792" s="196">
        <v>1</v>
      </c>
      <c r="E792" s="196">
        <v>0</v>
      </c>
      <c r="F792" s="197">
        <v>543.34</v>
      </c>
      <c r="G792" s="197">
        <v>1833.75</v>
      </c>
      <c r="H792" s="198">
        <v>0</v>
      </c>
    </row>
    <row r="793" spans="1:8" ht="18" hidden="1" customHeight="1" outlineLevel="1">
      <c r="A793" s="4" t="s">
        <v>214</v>
      </c>
      <c r="B793" s="195"/>
      <c r="C793" s="196">
        <v>3</v>
      </c>
      <c r="D793" s="196">
        <v>1</v>
      </c>
      <c r="E793" s="196">
        <v>0</v>
      </c>
      <c r="F793" s="197">
        <v>44447</v>
      </c>
      <c r="G793" s="197">
        <v>928</v>
      </c>
      <c r="H793" s="198">
        <v>0</v>
      </c>
    </row>
    <row r="794" spans="1:8" ht="18" hidden="1" customHeight="1" outlineLevel="1">
      <c r="A794" s="4" t="s">
        <v>215</v>
      </c>
      <c r="B794" s="195"/>
      <c r="C794" s="196">
        <v>0</v>
      </c>
      <c r="D794" s="196">
        <v>0</v>
      </c>
      <c r="E794" s="196">
        <v>0</v>
      </c>
      <c r="F794" s="197">
        <v>0</v>
      </c>
      <c r="G794" s="197">
        <v>0</v>
      </c>
      <c r="H794" s="198">
        <v>0</v>
      </c>
    </row>
    <row r="795" spans="1:8" ht="18" hidden="1" customHeight="1" outlineLevel="1">
      <c r="A795" s="4" t="s">
        <v>216</v>
      </c>
      <c r="B795" s="195"/>
      <c r="C795" s="196">
        <v>0</v>
      </c>
      <c r="D795" s="196">
        <v>0</v>
      </c>
      <c r="E795" s="196">
        <v>0</v>
      </c>
      <c r="F795" s="197">
        <v>0</v>
      </c>
      <c r="G795" s="197">
        <v>0</v>
      </c>
      <c r="H795" s="198">
        <v>0</v>
      </c>
    </row>
    <row r="796" spans="1:8" ht="18" hidden="1" customHeight="1" outlineLevel="1">
      <c r="A796" s="4" t="s">
        <v>217</v>
      </c>
      <c r="B796" s="195"/>
      <c r="C796" s="196">
        <v>0</v>
      </c>
      <c r="D796" s="196">
        <v>0</v>
      </c>
      <c r="E796" s="196">
        <v>0</v>
      </c>
      <c r="F796" s="197">
        <v>0</v>
      </c>
      <c r="G796" s="197">
        <v>0</v>
      </c>
      <c r="H796" s="198">
        <v>0</v>
      </c>
    </row>
    <row r="797" spans="1:8" ht="18" hidden="1" customHeight="1" outlineLevel="1">
      <c r="A797" s="4" t="s">
        <v>218</v>
      </c>
      <c r="B797" s="195"/>
      <c r="C797" s="196">
        <v>0</v>
      </c>
      <c r="D797" s="196">
        <v>0</v>
      </c>
      <c r="E797" s="196">
        <v>0</v>
      </c>
      <c r="F797" s="197">
        <v>0</v>
      </c>
      <c r="G797" s="197">
        <v>0</v>
      </c>
      <c r="H797" s="198">
        <v>0</v>
      </c>
    </row>
    <row r="798" spans="1:8" ht="18" hidden="1" customHeight="1" outlineLevel="1">
      <c r="A798" s="4" t="s">
        <v>219</v>
      </c>
      <c r="B798" s="195"/>
      <c r="C798" s="196">
        <v>0</v>
      </c>
      <c r="D798" s="196">
        <v>0</v>
      </c>
      <c r="E798" s="196">
        <v>0</v>
      </c>
      <c r="F798" s="197">
        <v>0</v>
      </c>
      <c r="G798" s="197">
        <v>0</v>
      </c>
      <c r="H798" s="198">
        <v>0</v>
      </c>
    </row>
    <row r="799" spans="1:8" ht="18" hidden="1" customHeight="1" outlineLevel="1">
      <c r="A799" s="4" t="s">
        <v>220</v>
      </c>
      <c r="B799" s="195"/>
      <c r="C799" s="196">
        <v>0</v>
      </c>
      <c r="D799" s="196">
        <v>0</v>
      </c>
      <c r="E799" s="196">
        <v>0</v>
      </c>
      <c r="F799" s="197">
        <v>0</v>
      </c>
      <c r="G799" s="197">
        <v>0</v>
      </c>
      <c r="H799" s="198">
        <v>0</v>
      </c>
    </row>
    <row r="800" spans="1:8" ht="18" hidden="1" customHeight="1" outlineLevel="1">
      <c r="A800" s="4" t="s">
        <v>349</v>
      </c>
      <c r="B800" s="195"/>
      <c r="C800" s="196">
        <v>0</v>
      </c>
      <c r="D800" s="196">
        <v>0</v>
      </c>
      <c r="E800" s="196">
        <v>0</v>
      </c>
      <c r="F800" s="197">
        <v>0</v>
      </c>
      <c r="G800" s="197">
        <v>0</v>
      </c>
      <c r="H800" s="198">
        <v>0</v>
      </c>
    </row>
    <row r="801" spans="1:8" ht="18" hidden="1" customHeight="1" outlineLevel="1">
      <c r="A801" s="4" t="s">
        <v>222</v>
      </c>
      <c r="B801" s="195"/>
      <c r="C801" s="196">
        <v>3</v>
      </c>
      <c r="D801" s="196">
        <v>1</v>
      </c>
      <c r="E801" s="196">
        <v>0</v>
      </c>
      <c r="F801" s="197">
        <v>4396.38</v>
      </c>
      <c r="G801" s="197">
        <v>125424.22</v>
      </c>
      <c r="H801" s="198">
        <v>0</v>
      </c>
    </row>
    <row r="802" spans="1:8" ht="18" hidden="1" customHeight="1" outlineLevel="1">
      <c r="A802" s="4" t="s">
        <v>223</v>
      </c>
      <c r="B802" s="195"/>
      <c r="C802" s="196">
        <v>0</v>
      </c>
      <c r="D802" s="196">
        <v>0</v>
      </c>
      <c r="E802" s="196">
        <v>0</v>
      </c>
      <c r="F802" s="197">
        <v>0</v>
      </c>
      <c r="G802" s="197">
        <v>0</v>
      </c>
      <c r="H802" s="198">
        <v>0</v>
      </c>
    </row>
    <row r="803" spans="1:8" ht="18" hidden="1" customHeight="1" outlineLevel="1">
      <c r="A803" s="4" t="s">
        <v>224</v>
      </c>
      <c r="B803" s="195"/>
      <c r="C803" s="196">
        <v>0</v>
      </c>
      <c r="D803" s="196">
        <v>0</v>
      </c>
      <c r="E803" s="196">
        <v>0</v>
      </c>
      <c r="F803" s="197">
        <v>0</v>
      </c>
      <c r="G803" s="197">
        <v>0</v>
      </c>
      <c r="H803" s="198">
        <v>0</v>
      </c>
    </row>
    <row r="804" spans="1:8" ht="18" hidden="1" customHeight="1" outlineLevel="1">
      <c r="A804" s="4" t="s">
        <v>225</v>
      </c>
      <c r="B804" s="195"/>
      <c r="C804" s="196">
        <v>0</v>
      </c>
      <c r="D804" s="196">
        <v>0</v>
      </c>
      <c r="E804" s="196">
        <v>0</v>
      </c>
      <c r="F804" s="197">
        <v>0</v>
      </c>
      <c r="G804" s="197">
        <v>0</v>
      </c>
      <c r="H804" s="198">
        <v>0</v>
      </c>
    </row>
    <row r="805" spans="1:8" collapsed="1">
      <c r="A805" s="4"/>
      <c r="B805" s="195" t="s">
        <v>383</v>
      </c>
      <c r="C805" s="199">
        <f t="shared" ref="C805:H805" si="33">SUM(C782:C804)</f>
        <v>26</v>
      </c>
      <c r="D805" s="199">
        <f t="shared" si="33"/>
        <v>6</v>
      </c>
      <c r="E805" s="199">
        <f t="shared" si="33"/>
        <v>1</v>
      </c>
      <c r="F805" s="200">
        <f t="shared" si="33"/>
        <v>66930.720000000001</v>
      </c>
      <c r="G805" s="200">
        <f t="shared" si="33"/>
        <v>134050.97</v>
      </c>
      <c r="H805" s="201">
        <f t="shared" si="33"/>
        <v>0</v>
      </c>
    </row>
    <row r="806" spans="1:8" ht="18" hidden="1" customHeight="1" outlineLevel="1">
      <c r="A806" s="4" t="s">
        <v>272</v>
      </c>
      <c r="B806" s="195"/>
      <c r="C806" s="196">
        <v>0</v>
      </c>
      <c r="D806" s="196">
        <v>0</v>
      </c>
      <c r="E806" s="196">
        <v>0</v>
      </c>
      <c r="F806" s="197">
        <v>0</v>
      </c>
      <c r="G806" s="197">
        <v>0</v>
      </c>
      <c r="H806" s="198">
        <v>0</v>
      </c>
    </row>
    <row r="807" spans="1:8" ht="18" hidden="1" customHeight="1" outlineLevel="1">
      <c r="A807" s="4" t="s">
        <v>203</v>
      </c>
      <c r="B807" s="195"/>
      <c r="C807" s="196">
        <v>0</v>
      </c>
      <c r="D807" s="196">
        <v>3</v>
      </c>
      <c r="E807" s="196">
        <v>0</v>
      </c>
      <c r="F807" s="197">
        <v>0</v>
      </c>
      <c r="G807" s="197">
        <v>35132.83</v>
      </c>
      <c r="H807" s="198">
        <v>0</v>
      </c>
    </row>
    <row r="808" spans="1:8" ht="18" hidden="1" customHeight="1" outlineLevel="1">
      <c r="A808" s="4" t="s">
        <v>204</v>
      </c>
      <c r="B808" s="195"/>
      <c r="C808" s="196">
        <v>0</v>
      </c>
      <c r="D808" s="196">
        <v>0</v>
      </c>
      <c r="E808" s="196">
        <v>0</v>
      </c>
      <c r="F808" s="197">
        <v>0</v>
      </c>
      <c r="G808" s="197">
        <v>0</v>
      </c>
      <c r="H808" s="198">
        <v>0</v>
      </c>
    </row>
    <row r="809" spans="1:8" ht="18" hidden="1" customHeight="1" outlineLevel="1">
      <c r="A809" s="4" t="s">
        <v>205</v>
      </c>
      <c r="B809" s="195"/>
      <c r="C809" s="196">
        <v>0</v>
      </c>
      <c r="D809" s="196">
        <v>0</v>
      </c>
      <c r="E809" s="196">
        <v>0</v>
      </c>
      <c r="F809" s="197">
        <v>0</v>
      </c>
      <c r="G809" s="197">
        <v>0</v>
      </c>
      <c r="H809" s="198">
        <v>0</v>
      </c>
    </row>
    <row r="810" spans="1:8" ht="18" hidden="1" customHeight="1" outlineLevel="1">
      <c r="A810" s="4" t="s">
        <v>206</v>
      </c>
      <c r="B810" s="195"/>
      <c r="C810" s="196">
        <v>0</v>
      </c>
      <c r="D810" s="196">
        <v>0</v>
      </c>
      <c r="E810" s="196">
        <v>0</v>
      </c>
      <c r="F810" s="197">
        <v>0</v>
      </c>
      <c r="G810" s="197">
        <v>0</v>
      </c>
      <c r="H810" s="198">
        <v>0</v>
      </c>
    </row>
    <row r="811" spans="1:8" ht="18" hidden="1" customHeight="1" outlineLevel="1">
      <c r="A811" s="4" t="s">
        <v>207</v>
      </c>
      <c r="B811" s="195"/>
      <c r="C811" s="196">
        <v>0</v>
      </c>
      <c r="D811" s="196">
        <v>0</v>
      </c>
      <c r="E811" s="196">
        <v>0</v>
      </c>
      <c r="F811" s="197">
        <v>0</v>
      </c>
      <c r="G811" s="197">
        <v>0</v>
      </c>
      <c r="H811" s="198">
        <v>0</v>
      </c>
    </row>
    <row r="812" spans="1:8" ht="18" hidden="1" customHeight="1" outlineLevel="1">
      <c r="A812" s="4" t="s">
        <v>208</v>
      </c>
      <c r="B812" s="195"/>
      <c r="C812" s="196">
        <v>1</v>
      </c>
      <c r="D812" s="196">
        <v>9</v>
      </c>
      <c r="E812" s="196">
        <v>0</v>
      </c>
      <c r="F812" s="197">
        <v>65000</v>
      </c>
      <c r="G812" s="197">
        <v>-2949.8500000000004</v>
      </c>
      <c r="H812" s="198">
        <v>0</v>
      </c>
    </row>
    <row r="813" spans="1:8" ht="18" hidden="1" customHeight="1" outlineLevel="1">
      <c r="A813" s="4" t="s">
        <v>209</v>
      </c>
      <c r="B813" s="195"/>
      <c r="C813" s="196">
        <v>0</v>
      </c>
      <c r="D813" s="196">
        <v>0</v>
      </c>
      <c r="E813" s="196">
        <v>0</v>
      </c>
      <c r="F813" s="197">
        <v>0</v>
      </c>
      <c r="G813" s="197">
        <v>0</v>
      </c>
      <c r="H813" s="198">
        <v>0</v>
      </c>
    </row>
    <row r="814" spans="1:8" ht="18" hidden="1" customHeight="1" outlineLevel="1">
      <c r="A814" s="4" t="s">
        <v>211</v>
      </c>
      <c r="B814" s="195"/>
      <c r="C814" s="196">
        <v>5</v>
      </c>
      <c r="D814" s="196">
        <v>13</v>
      </c>
      <c r="E814" s="196">
        <v>0</v>
      </c>
      <c r="F814" s="197">
        <v>13500</v>
      </c>
      <c r="G814" s="197">
        <v>27118.21</v>
      </c>
      <c r="H814" s="198">
        <v>0</v>
      </c>
    </row>
    <row r="815" spans="1:8" ht="18" hidden="1" customHeight="1" outlineLevel="1">
      <c r="A815" s="4" t="s">
        <v>212</v>
      </c>
      <c r="B815" s="195"/>
      <c r="C815" s="196">
        <v>0</v>
      </c>
      <c r="D815" s="196">
        <v>0</v>
      </c>
      <c r="E815" s="196">
        <v>0</v>
      </c>
      <c r="F815" s="197">
        <v>0</v>
      </c>
      <c r="G815" s="197">
        <v>0</v>
      </c>
      <c r="H815" s="198">
        <v>0</v>
      </c>
    </row>
    <row r="816" spans="1:8" ht="18" hidden="1" customHeight="1" outlineLevel="1">
      <c r="A816" s="4" t="s">
        <v>213</v>
      </c>
      <c r="B816" s="195"/>
      <c r="C816" s="196">
        <v>0</v>
      </c>
      <c r="D816" s="196">
        <v>0</v>
      </c>
      <c r="E816" s="196">
        <v>0</v>
      </c>
      <c r="F816" s="197">
        <v>0</v>
      </c>
      <c r="G816" s="197">
        <v>0</v>
      </c>
      <c r="H816" s="198">
        <v>0</v>
      </c>
    </row>
    <row r="817" spans="1:8" ht="18" hidden="1" customHeight="1" outlineLevel="1">
      <c r="A817" s="4" t="s">
        <v>214</v>
      </c>
      <c r="B817" s="195"/>
      <c r="C817" s="196">
        <v>0</v>
      </c>
      <c r="D817" s="196">
        <v>0</v>
      </c>
      <c r="E817" s="196">
        <v>0</v>
      </c>
      <c r="F817" s="197">
        <v>0</v>
      </c>
      <c r="G817" s="197">
        <v>0</v>
      </c>
      <c r="H817" s="198">
        <v>0</v>
      </c>
    </row>
    <row r="818" spans="1:8" ht="18" hidden="1" customHeight="1" outlineLevel="1">
      <c r="A818" s="4" t="s">
        <v>215</v>
      </c>
      <c r="B818" s="195"/>
      <c r="C818" s="196">
        <v>0</v>
      </c>
      <c r="D818" s="196">
        <v>0</v>
      </c>
      <c r="E818" s="196">
        <v>0</v>
      </c>
      <c r="F818" s="197">
        <v>0</v>
      </c>
      <c r="G818" s="197">
        <v>0</v>
      </c>
      <c r="H818" s="198">
        <v>0</v>
      </c>
    </row>
    <row r="819" spans="1:8" ht="18" hidden="1" customHeight="1" outlineLevel="1">
      <c r="A819" s="4" t="s">
        <v>216</v>
      </c>
      <c r="B819" s="195"/>
      <c r="C819" s="196">
        <v>0</v>
      </c>
      <c r="D819" s="196">
        <v>0</v>
      </c>
      <c r="E819" s="196">
        <v>0</v>
      </c>
      <c r="F819" s="197">
        <v>0</v>
      </c>
      <c r="G819" s="197">
        <v>0</v>
      </c>
      <c r="H819" s="198">
        <v>0</v>
      </c>
    </row>
    <row r="820" spans="1:8" ht="18" hidden="1" customHeight="1" outlineLevel="1">
      <c r="A820" s="4" t="s">
        <v>217</v>
      </c>
      <c r="B820" s="195"/>
      <c r="C820" s="196">
        <v>0</v>
      </c>
      <c r="D820" s="196">
        <v>0</v>
      </c>
      <c r="E820" s="196">
        <v>0</v>
      </c>
      <c r="F820" s="197">
        <v>0</v>
      </c>
      <c r="G820" s="197">
        <v>0</v>
      </c>
      <c r="H820" s="198">
        <v>0</v>
      </c>
    </row>
    <row r="821" spans="1:8" ht="18" hidden="1" customHeight="1" outlineLevel="1">
      <c r="A821" s="4" t="s">
        <v>218</v>
      </c>
      <c r="B821" s="195"/>
      <c r="C821" s="196">
        <v>0</v>
      </c>
      <c r="D821" s="196">
        <v>0</v>
      </c>
      <c r="E821" s="196">
        <v>0</v>
      </c>
      <c r="F821" s="197">
        <v>0</v>
      </c>
      <c r="G821" s="197">
        <v>0</v>
      </c>
      <c r="H821" s="198">
        <v>0</v>
      </c>
    </row>
    <row r="822" spans="1:8" ht="18" hidden="1" customHeight="1" outlineLevel="1">
      <c r="A822" s="4" t="s">
        <v>219</v>
      </c>
      <c r="B822" s="195"/>
      <c r="C822" s="196">
        <v>0</v>
      </c>
      <c r="D822" s="196">
        <v>0</v>
      </c>
      <c r="E822" s="196">
        <v>0</v>
      </c>
      <c r="F822" s="197">
        <v>0</v>
      </c>
      <c r="G822" s="197">
        <v>0</v>
      </c>
      <c r="H822" s="198">
        <v>0</v>
      </c>
    </row>
    <row r="823" spans="1:8" ht="18" hidden="1" customHeight="1" outlineLevel="1">
      <c r="A823" s="4" t="s">
        <v>220</v>
      </c>
      <c r="B823" s="195"/>
      <c r="C823" s="196">
        <v>0</v>
      </c>
      <c r="D823" s="196">
        <v>0</v>
      </c>
      <c r="E823" s="196">
        <v>0</v>
      </c>
      <c r="F823" s="197">
        <v>0</v>
      </c>
      <c r="G823" s="197">
        <v>0</v>
      </c>
      <c r="H823" s="198">
        <v>0</v>
      </c>
    </row>
    <row r="824" spans="1:8" ht="18" hidden="1" customHeight="1" outlineLevel="1">
      <c r="A824" s="4" t="s">
        <v>349</v>
      </c>
      <c r="B824" s="195"/>
      <c r="C824" s="196">
        <v>1</v>
      </c>
      <c r="D824" s="196">
        <v>0</v>
      </c>
      <c r="E824" s="196">
        <v>0</v>
      </c>
      <c r="F824" s="197">
        <v>0</v>
      </c>
      <c r="G824" s="197">
        <v>0</v>
      </c>
      <c r="H824" s="198">
        <v>0</v>
      </c>
    </row>
    <row r="825" spans="1:8" ht="18" hidden="1" customHeight="1" outlineLevel="1">
      <c r="A825" s="4" t="s">
        <v>222</v>
      </c>
      <c r="B825" s="195"/>
      <c r="C825" s="196">
        <v>0</v>
      </c>
      <c r="D825" s="196">
        <v>0</v>
      </c>
      <c r="E825" s="196">
        <v>0</v>
      </c>
      <c r="F825" s="197">
        <v>-3159.5</v>
      </c>
      <c r="G825" s="197">
        <v>1007.5</v>
      </c>
      <c r="H825" s="198">
        <v>0</v>
      </c>
    </row>
    <row r="826" spans="1:8" ht="18" hidden="1" customHeight="1" outlineLevel="1">
      <c r="A826" s="4" t="s">
        <v>223</v>
      </c>
      <c r="B826" s="195"/>
      <c r="C826" s="196">
        <v>0</v>
      </c>
      <c r="D826" s="196">
        <v>0</v>
      </c>
      <c r="E826" s="196">
        <v>0</v>
      </c>
      <c r="F826" s="197">
        <v>0</v>
      </c>
      <c r="G826" s="197">
        <v>0</v>
      </c>
      <c r="H826" s="198">
        <v>0</v>
      </c>
    </row>
    <row r="827" spans="1:8" ht="18" hidden="1" customHeight="1" outlineLevel="1">
      <c r="A827" s="4" t="s">
        <v>224</v>
      </c>
      <c r="B827" s="195"/>
      <c r="C827" s="196">
        <v>3</v>
      </c>
      <c r="D827" s="196">
        <v>0</v>
      </c>
      <c r="E827" s="196">
        <v>0</v>
      </c>
      <c r="F827" s="197">
        <v>0</v>
      </c>
      <c r="G827" s="197">
        <v>0</v>
      </c>
      <c r="H827" s="198">
        <v>0</v>
      </c>
    </row>
    <row r="828" spans="1:8" ht="11.25" hidden="1" customHeight="1" outlineLevel="1">
      <c r="A828" s="4" t="s">
        <v>225</v>
      </c>
      <c r="B828" s="195"/>
      <c r="C828" s="196">
        <v>0</v>
      </c>
      <c r="D828" s="196">
        <v>0</v>
      </c>
      <c r="E828" s="196">
        <v>0</v>
      </c>
      <c r="F828" s="197">
        <v>0</v>
      </c>
      <c r="G828" s="197">
        <v>0</v>
      </c>
      <c r="H828" s="198">
        <v>0</v>
      </c>
    </row>
    <row r="829" spans="1:8" ht="18" customHeight="1" collapsed="1">
      <c r="A829" s="4"/>
      <c r="B829" s="195" t="s">
        <v>384</v>
      </c>
      <c r="C829" s="199">
        <f t="shared" ref="C829:H829" si="34">SUM(C806:C828)</f>
        <v>10</v>
      </c>
      <c r="D829" s="199">
        <f t="shared" si="34"/>
        <v>25</v>
      </c>
      <c r="E829" s="199">
        <f t="shared" si="34"/>
        <v>0</v>
      </c>
      <c r="F829" s="200">
        <f t="shared" si="34"/>
        <v>75340.5</v>
      </c>
      <c r="G829" s="200">
        <f t="shared" si="34"/>
        <v>60308.69</v>
      </c>
      <c r="H829" s="201">
        <f t="shared" si="34"/>
        <v>0</v>
      </c>
    </row>
    <row r="830" spans="1:8" ht="18" hidden="1" customHeight="1" outlineLevel="1">
      <c r="A830" s="4" t="s">
        <v>272</v>
      </c>
      <c r="B830" s="195"/>
      <c r="C830" s="196">
        <v>0</v>
      </c>
      <c r="D830" s="196">
        <v>0</v>
      </c>
      <c r="E830" s="196">
        <v>0</v>
      </c>
      <c r="F830" s="197">
        <v>0</v>
      </c>
      <c r="G830" s="197">
        <v>0</v>
      </c>
      <c r="H830" s="198">
        <v>0</v>
      </c>
    </row>
    <row r="831" spans="1:8" ht="18" hidden="1" customHeight="1" outlineLevel="1">
      <c r="A831" s="4" t="s">
        <v>203</v>
      </c>
      <c r="B831" s="195"/>
      <c r="C831" s="196">
        <v>0</v>
      </c>
      <c r="D831" s="196">
        <v>0</v>
      </c>
      <c r="E831" s="196">
        <v>0</v>
      </c>
      <c r="F831" s="197">
        <v>0</v>
      </c>
      <c r="G831" s="197">
        <v>0</v>
      </c>
      <c r="H831" s="198">
        <v>0</v>
      </c>
    </row>
    <row r="832" spans="1:8" ht="18" hidden="1" customHeight="1" outlineLevel="1">
      <c r="A832" s="4" t="s">
        <v>204</v>
      </c>
      <c r="B832" s="195"/>
      <c r="C832" s="196">
        <v>0</v>
      </c>
      <c r="D832" s="196">
        <v>0</v>
      </c>
      <c r="E832" s="196">
        <v>0</v>
      </c>
      <c r="F832" s="197">
        <v>0</v>
      </c>
      <c r="G832" s="197">
        <v>0</v>
      </c>
      <c r="H832" s="198">
        <v>0</v>
      </c>
    </row>
    <row r="833" spans="1:8" ht="18" hidden="1" customHeight="1" outlineLevel="1">
      <c r="A833" s="4" t="s">
        <v>205</v>
      </c>
      <c r="B833" s="195"/>
      <c r="C833" s="196">
        <v>0</v>
      </c>
      <c r="D833" s="196">
        <v>0</v>
      </c>
      <c r="E833" s="196">
        <v>0</v>
      </c>
      <c r="F833" s="197">
        <v>0</v>
      </c>
      <c r="G833" s="197">
        <v>0</v>
      </c>
      <c r="H833" s="198">
        <v>0</v>
      </c>
    </row>
    <row r="834" spans="1:8" ht="18" hidden="1" customHeight="1" outlineLevel="1">
      <c r="A834" s="4" t="s">
        <v>206</v>
      </c>
      <c r="B834" s="195"/>
      <c r="C834" s="196">
        <v>0</v>
      </c>
      <c r="D834" s="196">
        <v>0</v>
      </c>
      <c r="E834" s="196">
        <v>0</v>
      </c>
      <c r="F834" s="197">
        <v>0</v>
      </c>
      <c r="G834" s="197">
        <v>0</v>
      </c>
      <c r="H834" s="198">
        <v>0</v>
      </c>
    </row>
    <row r="835" spans="1:8" ht="18" hidden="1" customHeight="1" outlineLevel="1">
      <c r="A835" s="4" t="s">
        <v>207</v>
      </c>
      <c r="B835" s="195"/>
      <c r="C835" s="196">
        <v>0</v>
      </c>
      <c r="D835" s="196">
        <v>0</v>
      </c>
      <c r="E835" s="196">
        <v>0</v>
      </c>
      <c r="F835" s="197">
        <v>0</v>
      </c>
      <c r="G835" s="197">
        <v>0</v>
      </c>
      <c r="H835" s="198">
        <v>0</v>
      </c>
    </row>
    <row r="836" spans="1:8" ht="18" hidden="1" customHeight="1" outlineLevel="1">
      <c r="A836" s="4" t="s">
        <v>208</v>
      </c>
      <c r="B836" s="195"/>
      <c r="C836" s="196">
        <v>1</v>
      </c>
      <c r="D836" s="196">
        <v>0</v>
      </c>
      <c r="E836" s="196">
        <v>0</v>
      </c>
      <c r="F836" s="197">
        <v>0</v>
      </c>
      <c r="G836" s="197">
        <v>0</v>
      </c>
      <c r="H836" s="198">
        <v>0</v>
      </c>
    </row>
    <row r="837" spans="1:8" ht="18" hidden="1" customHeight="1" outlineLevel="1">
      <c r="A837" s="4" t="s">
        <v>209</v>
      </c>
      <c r="B837" s="195"/>
      <c r="C837" s="196">
        <v>0</v>
      </c>
      <c r="D837" s="196">
        <v>0</v>
      </c>
      <c r="E837" s="196">
        <v>0</v>
      </c>
      <c r="F837" s="197">
        <v>0</v>
      </c>
      <c r="G837" s="197">
        <v>0</v>
      </c>
      <c r="H837" s="198">
        <v>0</v>
      </c>
    </row>
    <row r="838" spans="1:8" ht="18" hidden="1" customHeight="1" outlineLevel="1">
      <c r="A838" s="4" t="s">
        <v>211</v>
      </c>
      <c r="B838" s="195"/>
      <c r="C838" s="196">
        <v>0</v>
      </c>
      <c r="D838" s="196">
        <v>1</v>
      </c>
      <c r="E838" s="196">
        <v>0</v>
      </c>
      <c r="F838" s="197">
        <v>-5000</v>
      </c>
      <c r="G838" s="197">
        <v>1863.73</v>
      </c>
      <c r="H838" s="198">
        <v>0</v>
      </c>
    </row>
    <row r="839" spans="1:8" ht="18" hidden="1" customHeight="1" outlineLevel="1">
      <c r="A839" s="4" t="s">
        <v>212</v>
      </c>
      <c r="B839" s="195"/>
      <c r="C839" s="196">
        <v>0</v>
      </c>
      <c r="D839" s="196">
        <v>0</v>
      </c>
      <c r="E839" s="196">
        <v>0</v>
      </c>
      <c r="F839" s="197">
        <v>0</v>
      </c>
      <c r="G839" s="197">
        <v>0</v>
      </c>
      <c r="H839" s="198">
        <v>0</v>
      </c>
    </row>
    <row r="840" spans="1:8" ht="18" hidden="1" customHeight="1" outlineLevel="1">
      <c r="A840" s="4" t="s">
        <v>213</v>
      </c>
      <c r="B840" s="195"/>
      <c r="C840" s="196">
        <v>0</v>
      </c>
      <c r="D840" s="196">
        <v>0</v>
      </c>
      <c r="E840" s="196">
        <v>0</v>
      </c>
      <c r="F840" s="197">
        <v>0</v>
      </c>
      <c r="G840" s="197">
        <v>0</v>
      </c>
      <c r="H840" s="198">
        <v>0</v>
      </c>
    </row>
    <row r="841" spans="1:8" ht="18" hidden="1" customHeight="1" outlineLevel="1">
      <c r="A841" s="4" t="s">
        <v>214</v>
      </c>
      <c r="B841" s="195"/>
      <c r="C841" s="196">
        <v>0</v>
      </c>
      <c r="D841" s="196">
        <v>0</v>
      </c>
      <c r="E841" s="196">
        <v>0</v>
      </c>
      <c r="F841" s="197">
        <v>0</v>
      </c>
      <c r="G841" s="197">
        <v>0</v>
      </c>
      <c r="H841" s="198">
        <v>0</v>
      </c>
    </row>
    <row r="842" spans="1:8" ht="18" hidden="1" customHeight="1" outlineLevel="1">
      <c r="A842" s="4" t="s">
        <v>215</v>
      </c>
      <c r="B842" s="195"/>
      <c r="C842" s="196">
        <v>0</v>
      </c>
      <c r="D842" s="196">
        <v>0</v>
      </c>
      <c r="E842" s="196">
        <v>0</v>
      </c>
      <c r="F842" s="197">
        <v>0</v>
      </c>
      <c r="G842" s="197">
        <v>0</v>
      </c>
      <c r="H842" s="198">
        <v>0</v>
      </c>
    </row>
    <row r="843" spans="1:8" ht="18" hidden="1" customHeight="1" outlineLevel="1">
      <c r="A843" s="4" t="s">
        <v>216</v>
      </c>
      <c r="B843" s="195"/>
      <c r="C843" s="196">
        <v>0</v>
      </c>
      <c r="D843" s="196">
        <v>0</v>
      </c>
      <c r="E843" s="196">
        <v>0</v>
      </c>
      <c r="F843" s="197">
        <v>0</v>
      </c>
      <c r="G843" s="197">
        <v>0</v>
      </c>
      <c r="H843" s="198">
        <v>0</v>
      </c>
    </row>
    <row r="844" spans="1:8" ht="18" hidden="1" customHeight="1" outlineLevel="1">
      <c r="A844" s="4" t="s">
        <v>217</v>
      </c>
      <c r="B844" s="195"/>
      <c r="C844" s="196">
        <v>0</v>
      </c>
      <c r="D844" s="196">
        <v>0</v>
      </c>
      <c r="E844" s="196">
        <v>0</v>
      </c>
      <c r="F844" s="197">
        <v>0</v>
      </c>
      <c r="G844" s="197">
        <v>0</v>
      </c>
      <c r="H844" s="198">
        <v>0</v>
      </c>
    </row>
    <row r="845" spans="1:8" ht="18" hidden="1" customHeight="1" outlineLevel="1">
      <c r="A845" s="4" t="s">
        <v>218</v>
      </c>
      <c r="B845" s="195"/>
      <c r="C845" s="196">
        <v>0</v>
      </c>
      <c r="D845" s="196">
        <v>0</v>
      </c>
      <c r="E845" s="196">
        <v>0</v>
      </c>
      <c r="F845" s="197">
        <v>0</v>
      </c>
      <c r="G845" s="197">
        <v>0</v>
      </c>
      <c r="H845" s="198">
        <v>0</v>
      </c>
    </row>
    <row r="846" spans="1:8" ht="18" hidden="1" customHeight="1" outlineLevel="1">
      <c r="A846" s="4" t="s">
        <v>219</v>
      </c>
      <c r="B846" s="195"/>
      <c r="C846" s="196">
        <v>0</v>
      </c>
      <c r="D846" s="196">
        <v>0</v>
      </c>
      <c r="E846" s="196">
        <v>0</v>
      </c>
      <c r="F846" s="197">
        <v>0</v>
      </c>
      <c r="G846" s="197">
        <v>0</v>
      </c>
      <c r="H846" s="198">
        <v>0</v>
      </c>
    </row>
    <row r="847" spans="1:8" ht="18" hidden="1" customHeight="1" outlineLevel="1">
      <c r="A847" s="4" t="s">
        <v>220</v>
      </c>
      <c r="B847" s="195"/>
      <c r="C847" s="196">
        <v>0</v>
      </c>
      <c r="D847" s="196">
        <v>0</v>
      </c>
      <c r="E847" s="196">
        <v>0</v>
      </c>
      <c r="F847" s="197">
        <v>0</v>
      </c>
      <c r="G847" s="197">
        <v>0</v>
      </c>
      <c r="H847" s="198">
        <v>0</v>
      </c>
    </row>
    <row r="848" spans="1:8" ht="18" hidden="1" customHeight="1" outlineLevel="1">
      <c r="A848" s="4" t="s">
        <v>349</v>
      </c>
      <c r="B848" s="195"/>
      <c r="C848" s="196">
        <v>0</v>
      </c>
      <c r="D848" s="196">
        <v>0</v>
      </c>
      <c r="E848" s="196">
        <v>0</v>
      </c>
      <c r="F848" s="197">
        <v>0</v>
      </c>
      <c r="G848" s="197">
        <v>0</v>
      </c>
      <c r="H848" s="198">
        <v>0</v>
      </c>
    </row>
    <row r="849" spans="1:8" ht="18" hidden="1" customHeight="1" outlineLevel="1">
      <c r="A849" s="4" t="s">
        <v>222</v>
      </c>
      <c r="B849" s="195"/>
      <c r="C849" s="196">
        <v>0</v>
      </c>
      <c r="D849" s="196">
        <v>0</v>
      </c>
      <c r="E849" s="196">
        <v>0</v>
      </c>
      <c r="F849" s="197">
        <v>0</v>
      </c>
      <c r="G849" s="197">
        <v>0</v>
      </c>
      <c r="H849" s="198">
        <v>0</v>
      </c>
    </row>
    <row r="850" spans="1:8" ht="18" hidden="1" customHeight="1" outlineLevel="1">
      <c r="A850" s="4" t="s">
        <v>223</v>
      </c>
      <c r="B850" s="195"/>
      <c r="C850" s="196">
        <v>0</v>
      </c>
      <c r="D850" s="196">
        <v>0</v>
      </c>
      <c r="E850" s="196">
        <v>0</v>
      </c>
      <c r="F850" s="197">
        <v>0</v>
      </c>
      <c r="G850" s="197">
        <v>0</v>
      </c>
      <c r="H850" s="198">
        <v>0</v>
      </c>
    </row>
    <row r="851" spans="1:8" ht="18" hidden="1" customHeight="1" outlineLevel="1">
      <c r="A851" s="4" t="s">
        <v>224</v>
      </c>
      <c r="B851" s="195"/>
      <c r="C851" s="196">
        <v>0</v>
      </c>
      <c r="D851" s="196">
        <v>0</v>
      </c>
      <c r="E851" s="196">
        <v>0</v>
      </c>
      <c r="F851" s="197">
        <v>0</v>
      </c>
      <c r="G851" s="197">
        <v>0</v>
      </c>
      <c r="H851" s="198">
        <v>0</v>
      </c>
    </row>
    <row r="852" spans="1:8" hidden="1" outlineLevel="1">
      <c r="A852" s="4" t="s">
        <v>225</v>
      </c>
      <c r="B852" s="195"/>
      <c r="C852" s="196">
        <v>0</v>
      </c>
      <c r="D852" s="196">
        <v>0</v>
      </c>
      <c r="E852" s="196">
        <v>0</v>
      </c>
      <c r="F852" s="197">
        <v>0</v>
      </c>
      <c r="G852" s="197">
        <v>0</v>
      </c>
      <c r="H852" s="198">
        <v>0</v>
      </c>
    </row>
    <row r="853" spans="1:8" ht="18" customHeight="1" collapsed="1">
      <c r="A853" s="4"/>
      <c r="B853" s="195" t="s">
        <v>385</v>
      </c>
      <c r="C853" s="199">
        <f t="shared" ref="C853:H853" si="35">SUM(C830:C852)</f>
        <v>1</v>
      </c>
      <c r="D853" s="199">
        <f t="shared" si="35"/>
        <v>1</v>
      </c>
      <c r="E853" s="199">
        <f t="shared" si="35"/>
        <v>0</v>
      </c>
      <c r="F853" s="200">
        <f t="shared" si="35"/>
        <v>-5000</v>
      </c>
      <c r="G853" s="200">
        <f t="shared" si="35"/>
        <v>1863.73</v>
      </c>
      <c r="H853" s="201">
        <f t="shared" si="35"/>
        <v>0</v>
      </c>
    </row>
    <row r="854" spans="1:8" ht="18" hidden="1" customHeight="1" outlineLevel="1">
      <c r="A854" s="4" t="s">
        <v>272</v>
      </c>
      <c r="B854" s="195"/>
      <c r="C854" s="196">
        <v>0</v>
      </c>
      <c r="D854" s="196">
        <v>0</v>
      </c>
      <c r="E854" s="196">
        <v>0</v>
      </c>
      <c r="F854" s="197">
        <v>0</v>
      </c>
      <c r="G854" s="197">
        <v>0</v>
      </c>
      <c r="H854" s="198">
        <v>0</v>
      </c>
    </row>
    <row r="855" spans="1:8" ht="18" hidden="1" customHeight="1" outlineLevel="1">
      <c r="A855" s="4" t="s">
        <v>203</v>
      </c>
      <c r="B855" s="195"/>
      <c r="C855" s="196">
        <v>0</v>
      </c>
      <c r="D855" s="196">
        <v>0</v>
      </c>
      <c r="E855" s="196">
        <v>0</v>
      </c>
      <c r="F855" s="197">
        <v>0</v>
      </c>
      <c r="G855" s="197">
        <v>0</v>
      </c>
      <c r="H855" s="198">
        <v>0</v>
      </c>
    </row>
    <row r="856" spans="1:8" ht="18" hidden="1" customHeight="1" outlineLevel="1">
      <c r="A856" s="4" t="s">
        <v>204</v>
      </c>
      <c r="B856" s="195"/>
      <c r="C856" s="196">
        <v>0</v>
      </c>
      <c r="D856" s="196">
        <v>0</v>
      </c>
      <c r="E856" s="196">
        <v>0</v>
      </c>
      <c r="F856" s="197">
        <v>0</v>
      </c>
      <c r="G856" s="197">
        <v>0</v>
      </c>
      <c r="H856" s="198">
        <v>0</v>
      </c>
    </row>
    <row r="857" spans="1:8" ht="18" hidden="1" customHeight="1" outlineLevel="1">
      <c r="A857" s="4" t="s">
        <v>205</v>
      </c>
      <c r="B857" s="195"/>
      <c r="C857" s="196">
        <v>0</v>
      </c>
      <c r="D857" s="196">
        <v>0</v>
      </c>
      <c r="E857" s="196">
        <v>0</v>
      </c>
      <c r="F857" s="197">
        <v>0</v>
      </c>
      <c r="G857" s="197">
        <v>0</v>
      </c>
      <c r="H857" s="198">
        <v>0</v>
      </c>
    </row>
    <row r="858" spans="1:8" ht="18" hidden="1" customHeight="1" outlineLevel="1">
      <c r="A858" s="4" t="s">
        <v>206</v>
      </c>
      <c r="B858" s="195"/>
      <c r="C858" s="196">
        <v>0</v>
      </c>
      <c r="D858" s="196">
        <v>0</v>
      </c>
      <c r="E858" s="196">
        <v>0</v>
      </c>
      <c r="F858" s="197">
        <v>0</v>
      </c>
      <c r="G858" s="197">
        <v>0</v>
      </c>
      <c r="H858" s="198">
        <v>0</v>
      </c>
    </row>
    <row r="859" spans="1:8" ht="18" hidden="1" customHeight="1" outlineLevel="1">
      <c r="A859" s="4" t="s">
        <v>207</v>
      </c>
      <c r="B859" s="195"/>
      <c r="C859" s="196">
        <v>0</v>
      </c>
      <c r="D859" s="196">
        <v>0</v>
      </c>
      <c r="E859" s="196">
        <v>0</v>
      </c>
      <c r="F859" s="197">
        <v>0</v>
      </c>
      <c r="G859" s="197">
        <v>0</v>
      </c>
      <c r="H859" s="198">
        <v>0</v>
      </c>
    </row>
    <row r="860" spans="1:8" ht="18" hidden="1" customHeight="1" outlineLevel="1">
      <c r="A860" s="4" t="s">
        <v>208</v>
      </c>
      <c r="B860" s="195"/>
      <c r="C860" s="196">
        <v>2</v>
      </c>
      <c r="D860" s="196">
        <v>3</v>
      </c>
      <c r="E860" s="196">
        <v>0</v>
      </c>
      <c r="F860" s="197">
        <v>29000.1</v>
      </c>
      <c r="G860" s="197">
        <v>-8521</v>
      </c>
      <c r="H860" s="198">
        <v>0</v>
      </c>
    </row>
    <row r="861" spans="1:8" ht="18" hidden="1" customHeight="1" outlineLevel="1">
      <c r="A861" s="4" t="s">
        <v>209</v>
      </c>
      <c r="B861" s="195"/>
      <c r="C861" s="196">
        <v>1</v>
      </c>
      <c r="D861" s="196">
        <v>1</v>
      </c>
      <c r="E861" s="196">
        <v>0</v>
      </c>
      <c r="F861" s="197">
        <v>100000</v>
      </c>
      <c r="G861" s="197">
        <v>37392</v>
      </c>
      <c r="H861" s="198">
        <v>0</v>
      </c>
    </row>
    <row r="862" spans="1:8" ht="18" hidden="1" customHeight="1" outlineLevel="1">
      <c r="A862" s="4" t="s">
        <v>211</v>
      </c>
      <c r="B862" s="195"/>
      <c r="C862" s="196">
        <v>3</v>
      </c>
      <c r="D862" s="196">
        <v>5</v>
      </c>
      <c r="E862" s="196">
        <v>0</v>
      </c>
      <c r="F862" s="197">
        <v>75000</v>
      </c>
      <c r="G862" s="197">
        <v>-425.25</v>
      </c>
      <c r="H862" s="198">
        <v>0</v>
      </c>
    </row>
    <row r="863" spans="1:8" ht="18" hidden="1" customHeight="1" outlineLevel="1">
      <c r="A863" s="4" t="s">
        <v>212</v>
      </c>
      <c r="B863" s="195"/>
      <c r="C863" s="196">
        <v>0</v>
      </c>
      <c r="D863" s="196">
        <v>0</v>
      </c>
      <c r="E863" s="196">
        <v>0</v>
      </c>
      <c r="F863" s="197">
        <v>0</v>
      </c>
      <c r="G863" s="197">
        <v>0</v>
      </c>
      <c r="H863" s="198">
        <v>0</v>
      </c>
    </row>
    <row r="864" spans="1:8" ht="18" hidden="1" customHeight="1" outlineLevel="1">
      <c r="A864" s="4" t="s">
        <v>213</v>
      </c>
      <c r="B864" s="195"/>
      <c r="C864" s="196">
        <v>0</v>
      </c>
      <c r="D864" s="196">
        <v>0</v>
      </c>
      <c r="E864" s="196">
        <v>0</v>
      </c>
      <c r="F864" s="197">
        <v>0</v>
      </c>
      <c r="G864" s="197">
        <v>0</v>
      </c>
      <c r="H864" s="198">
        <v>0</v>
      </c>
    </row>
    <row r="865" spans="1:8" ht="18" hidden="1" customHeight="1" outlineLevel="1">
      <c r="A865" s="4" t="s">
        <v>214</v>
      </c>
      <c r="B865" s="195"/>
      <c r="C865" s="196">
        <v>0</v>
      </c>
      <c r="D865" s="196">
        <v>0</v>
      </c>
      <c r="E865" s="196">
        <v>0</v>
      </c>
      <c r="F865" s="197">
        <v>0</v>
      </c>
      <c r="G865" s="197">
        <v>0</v>
      </c>
      <c r="H865" s="198">
        <v>0</v>
      </c>
    </row>
    <row r="866" spans="1:8" ht="18" hidden="1" customHeight="1" outlineLevel="1">
      <c r="A866" s="4" t="s">
        <v>215</v>
      </c>
      <c r="B866" s="195"/>
      <c r="C866" s="196">
        <v>0</v>
      </c>
      <c r="D866" s="196">
        <v>0</v>
      </c>
      <c r="E866" s="196">
        <v>0</v>
      </c>
      <c r="F866" s="197">
        <v>0</v>
      </c>
      <c r="G866" s="197">
        <v>0</v>
      </c>
      <c r="H866" s="198">
        <v>0</v>
      </c>
    </row>
    <row r="867" spans="1:8" ht="18" hidden="1" customHeight="1" outlineLevel="1">
      <c r="A867" s="4" t="s">
        <v>216</v>
      </c>
      <c r="B867" s="195"/>
      <c r="C867" s="196">
        <v>0</v>
      </c>
      <c r="D867" s="196">
        <v>0</v>
      </c>
      <c r="E867" s="196">
        <v>0</v>
      </c>
      <c r="F867" s="197">
        <v>0</v>
      </c>
      <c r="G867" s="197">
        <v>0</v>
      </c>
      <c r="H867" s="198">
        <v>0</v>
      </c>
    </row>
    <row r="868" spans="1:8" ht="18" hidden="1" customHeight="1" outlineLevel="1">
      <c r="A868" s="4" t="s">
        <v>217</v>
      </c>
      <c r="B868" s="195"/>
      <c r="C868" s="196">
        <v>0</v>
      </c>
      <c r="D868" s="196">
        <v>0</v>
      </c>
      <c r="E868" s="196">
        <v>0</v>
      </c>
      <c r="F868" s="197">
        <v>0</v>
      </c>
      <c r="G868" s="197">
        <v>0</v>
      </c>
      <c r="H868" s="198">
        <v>0</v>
      </c>
    </row>
    <row r="869" spans="1:8" ht="18" hidden="1" customHeight="1" outlineLevel="1">
      <c r="A869" s="4" t="s">
        <v>218</v>
      </c>
      <c r="B869" s="195"/>
      <c r="C869" s="196">
        <v>21</v>
      </c>
      <c r="D869" s="196">
        <v>27</v>
      </c>
      <c r="E869" s="196">
        <v>0</v>
      </c>
      <c r="F869" s="197">
        <v>238616</v>
      </c>
      <c r="G869" s="197">
        <v>1397797</v>
      </c>
      <c r="H869" s="198">
        <v>-3000</v>
      </c>
    </row>
    <row r="870" spans="1:8" ht="18" hidden="1" customHeight="1" outlineLevel="1">
      <c r="A870" s="4" t="s">
        <v>219</v>
      </c>
      <c r="B870" s="195"/>
      <c r="C870" s="196">
        <v>0</v>
      </c>
      <c r="D870" s="196">
        <v>0</v>
      </c>
      <c r="E870" s="196">
        <v>0</v>
      </c>
      <c r="F870" s="197">
        <v>0</v>
      </c>
      <c r="G870" s="197">
        <v>0</v>
      </c>
      <c r="H870" s="198">
        <v>0</v>
      </c>
    </row>
    <row r="871" spans="1:8" ht="18" hidden="1" customHeight="1" outlineLevel="1">
      <c r="A871" s="4" t="s">
        <v>220</v>
      </c>
      <c r="B871" s="195"/>
      <c r="C871" s="196">
        <v>0</v>
      </c>
      <c r="D871" s="196">
        <v>0</v>
      </c>
      <c r="E871" s="196">
        <v>0</v>
      </c>
      <c r="F871" s="197">
        <v>0</v>
      </c>
      <c r="G871" s="197">
        <v>0</v>
      </c>
      <c r="H871" s="198">
        <v>0</v>
      </c>
    </row>
    <row r="872" spans="1:8" ht="18" hidden="1" customHeight="1" outlineLevel="1">
      <c r="A872" s="4" t="s">
        <v>349</v>
      </c>
      <c r="B872" s="195"/>
      <c r="C872" s="196">
        <v>0</v>
      </c>
      <c r="D872" s="196">
        <v>0</v>
      </c>
      <c r="E872" s="196">
        <v>0</v>
      </c>
      <c r="F872" s="197">
        <v>0</v>
      </c>
      <c r="G872" s="197">
        <v>0</v>
      </c>
      <c r="H872" s="198">
        <v>0</v>
      </c>
    </row>
    <row r="873" spans="1:8" ht="18" hidden="1" customHeight="1" outlineLevel="1">
      <c r="A873" s="4" t="s">
        <v>222</v>
      </c>
      <c r="B873" s="195"/>
      <c r="C873" s="196">
        <v>0</v>
      </c>
      <c r="D873" s="196">
        <v>0</v>
      </c>
      <c r="E873" s="196">
        <v>0</v>
      </c>
      <c r="F873" s="197">
        <v>0</v>
      </c>
      <c r="G873" s="197">
        <v>0</v>
      </c>
      <c r="H873" s="198">
        <v>0</v>
      </c>
    </row>
    <row r="874" spans="1:8" ht="18" hidden="1" customHeight="1" outlineLevel="1">
      <c r="A874" s="4" t="s">
        <v>223</v>
      </c>
      <c r="B874" s="195"/>
      <c r="C874" s="196">
        <v>0</v>
      </c>
      <c r="D874" s="196">
        <v>0</v>
      </c>
      <c r="E874" s="196">
        <v>0</v>
      </c>
      <c r="F874" s="197">
        <v>0</v>
      </c>
      <c r="G874" s="197">
        <v>0</v>
      </c>
      <c r="H874" s="198">
        <v>0</v>
      </c>
    </row>
    <row r="875" spans="1:8" ht="18" hidden="1" customHeight="1" outlineLevel="1">
      <c r="A875" s="4" t="s">
        <v>224</v>
      </c>
      <c r="B875" s="195"/>
      <c r="C875" s="196">
        <v>0</v>
      </c>
      <c r="D875" s="196">
        <v>0</v>
      </c>
      <c r="E875" s="196">
        <v>0</v>
      </c>
      <c r="F875" s="197">
        <v>0</v>
      </c>
      <c r="G875" s="197">
        <v>0</v>
      </c>
      <c r="H875" s="198">
        <v>0</v>
      </c>
    </row>
    <row r="876" spans="1:8" ht="18" hidden="1" customHeight="1" outlineLevel="1">
      <c r="A876" s="4" t="s">
        <v>225</v>
      </c>
      <c r="B876" s="195"/>
      <c r="C876" s="196">
        <v>1</v>
      </c>
      <c r="D876" s="196">
        <v>1</v>
      </c>
      <c r="E876" s="196">
        <v>0</v>
      </c>
      <c r="F876" s="197">
        <v>10850</v>
      </c>
      <c r="G876" s="197">
        <v>1650</v>
      </c>
      <c r="H876" s="198">
        <v>0</v>
      </c>
    </row>
    <row r="877" spans="1:8" ht="18" customHeight="1" collapsed="1">
      <c r="A877" s="4"/>
      <c r="B877" s="195" t="s">
        <v>386</v>
      </c>
      <c r="C877" s="199">
        <f t="shared" ref="C877:H877" si="36">SUM(C854:C876)</f>
        <v>28</v>
      </c>
      <c r="D877" s="199">
        <f t="shared" si="36"/>
        <v>37</v>
      </c>
      <c r="E877" s="199">
        <f t="shared" si="36"/>
        <v>0</v>
      </c>
      <c r="F877" s="200">
        <f t="shared" si="36"/>
        <v>453466.1</v>
      </c>
      <c r="G877" s="200">
        <f t="shared" si="36"/>
        <v>1427892.75</v>
      </c>
      <c r="H877" s="201">
        <f t="shared" si="36"/>
        <v>-3000</v>
      </c>
    </row>
    <row r="878" spans="1:8" ht="18" hidden="1" customHeight="1" outlineLevel="1">
      <c r="A878" s="4" t="s">
        <v>272</v>
      </c>
      <c r="B878" s="195"/>
      <c r="C878" s="196">
        <v>0</v>
      </c>
      <c r="D878" s="196">
        <v>0</v>
      </c>
      <c r="E878" s="196">
        <v>0</v>
      </c>
      <c r="F878" s="197">
        <v>0</v>
      </c>
      <c r="G878" s="197">
        <v>0</v>
      </c>
      <c r="H878" s="198">
        <v>0</v>
      </c>
    </row>
    <row r="879" spans="1:8" ht="18" hidden="1" customHeight="1" outlineLevel="1">
      <c r="A879" s="4" t="s">
        <v>203</v>
      </c>
      <c r="B879" s="195"/>
      <c r="C879" s="196">
        <v>0</v>
      </c>
      <c r="D879" s="196">
        <v>0</v>
      </c>
      <c r="E879" s="196">
        <v>0</v>
      </c>
      <c r="F879" s="197">
        <v>0</v>
      </c>
      <c r="G879" s="197">
        <v>0</v>
      </c>
      <c r="H879" s="198">
        <v>0</v>
      </c>
    </row>
    <row r="880" spans="1:8" ht="18" hidden="1" customHeight="1" outlineLevel="1">
      <c r="A880" s="4" t="s">
        <v>204</v>
      </c>
      <c r="B880" s="195"/>
      <c r="C880" s="196">
        <v>5</v>
      </c>
      <c r="D880" s="196">
        <v>1</v>
      </c>
      <c r="E880" s="196">
        <v>0</v>
      </c>
      <c r="F880" s="197">
        <v>0</v>
      </c>
      <c r="G880" s="197">
        <v>-16418.32</v>
      </c>
      <c r="H880" s="198">
        <v>0</v>
      </c>
    </row>
    <row r="881" spans="1:8" ht="18" hidden="1" customHeight="1" outlineLevel="1">
      <c r="A881" s="4" t="s">
        <v>205</v>
      </c>
      <c r="B881" s="195"/>
      <c r="C881" s="196">
        <v>0</v>
      </c>
      <c r="D881" s="196">
        <v>0</v>
      </c>
      <c r="E881" s="196">
        <v>0</v>
      </c>
      <c r="F881" s="197">
        <v>0</v>
      </c>
      <c r="G881" s="197">
        <v>0</v>
      </c>
      <c r="H881" s="198">
        <v>0</v>
      </c>
    </row>
    <row r="882" spans="1:8" ht="18" hidden="1" customHeight="1" outlineLevel="1">
      <c r="A882" s="4" t="s">
        <v>206</v>
      </c>
      <c r="B882" s="195"/>
      <c r="C882" s="196">
        <v>0</v>
      </c>
      <c r="D882" s="196">
        <v>0</v>
      </c>
      <c r="E882" s="196">
        <v>0</v>
      </c>
      <c r="F882" s="197">
        <v>0</v>
      </c>
      <c r="G882" s="197">
        <v>0</v>
      </c>
      <c r="H882" s="198">
        <v>0</v>
      </c>
    </row>
    <row r="883" spans="1:8" ht="18" hidden="1" customHeight="1" outlineLevel="1">
      <c r="A883" s="4" t="s">
        <v>207</v>
      </c>
      <c r="B883" s="195"/>
      <c r="C883" s="196">
        <v>0</v>
      </c>
      <c r="D883" s="196">
        <v>0</v>
      </c>
      <c r="E883" s="196">
        <v>0</v>
      </c>
      <c r="F883" s="197">
        <v>0</v>
      </c>
      <c r="G883" s="197">
        <v>0</v>
      </c>
      <c r="H883" s="198">
        <v>0</v>
      </c>
    </row>
    <row r="884" spans="1:8" ht="18" hidden="1" customHeight="1" outlineLevel="1">
      <c r="A884" s="4" t="s">
        <v>208</v>
      </c>
      <c r="B884" s="195"/>
      <c r="C884" s="196">
        <v>0</v>
      </c>
      <c r="D884" s="196">
        <v>0</v>
      </c>
      <c r="E884" s="196">
        <v>0</v>
      </c>
      <c r="F884" s="197">
        <v>0</v>
      </c>
      <c r="G884" s="197">
        <v>0</v>
      </c>
      <c r="H884" s="198">
        <v>0</v>
      </c>
    </row>
    <row r="885" spans="1:8" ht="18" hidden="1" customHeight="1" outlineLevel="1">
      <c r="A885" s="4" t="s">
        <v>209</v>
      </c>
      <c r="B885" s="195"/>
      <c r="C885" s="196">
        <v>1</v>
      </c>
      <c r="D885" s="196">
        <v>0</v>
      </c>
      <c r="E885" s="196">
        <v>0</v>
      </c>
      <c r="F885" s="197">
        <v>0</v>
      </c>
      <c r="G885" s="197">
        <v>0</v>
      </c>
      <c r="H885" s="198">
        <v>0</v>
      </c>
    </row>
    <row r="886" spans="1:8" ht="18" hidden="1" customHeight="1" outlineLevel="1">
      <c r="A886" s="4" t="s">
        <v>211</v>
      </c>
      <c r="B886" s="195"/>
      <c r="C886" s="196">
        <v>0</v>
      </c>
      <c r="D886" s="196">
        <v>2</v>
      </c>
      <c r="E886" s="196">
        <v>0</v>
      </c>
      <c r="F886" s="197">
        <v>-15000</v>
      </c>
      <c r="G886" s="197">
        <v>14431.07</v>
      </c>
      <c r="H886" s="198">
        <v>0</v>
      </c>
    </row>
    <row r="887" spans="1:8" ht="18" hidden="1" customHeight="1" outlineLevel="1">
      <c r="A887" s="4" t="s">
        <v>212</v>
      </c>
      <c r="B887" s="195"/>
      <c r="C887" s="196">
        <v>0</v>
      </c>
      <c r="D887" s="196">
        <v>0</v>
      </c>
      <c r="E887" s="196">
        <v>0</v>
      </c>
      <c r="F887" s="197">
        <v>0</v>
      </c>
      <c r="G887" s="197">
        <v>0</v>
      </c>
      <c r="H887" s="198">
        <v>0</v>
      </c>
    </row>
    <row r="888" spans="1:8" ht="18" hidden="1" customHeight="1" outlineLevel="1">
      <c r="A888" s="4" t="s">
        <v>213</v>
      </c>
      <c r="B888" s="195"/>
      <c r="C888" s="196">
        <v>0</v>
      </c>
      <c r="D888" s="196">
        <v>0</v>
      </c>
      <c r="E888" s="196">
        <v>0</v>
      </c>
      <c r="F888" s="197">
        <v>0</v>
      </c>
      <c r="G888" s="197">
        <v>0</v>
      </c>
      <c r="H888" s="198">
        <v>0</v>
      </c>
    </row>
    <row r="889" spans="1:8" ht="18" hidden="1" customHeight="1" outlineLevel="1">
      <c r="A889" s="4" t="s">
        <v>214</v>
      </c>
      <c r="B889" s="195"/>
      <c r="C889" s="196">
        <v>0</v>
      </c>
      <c r="D889" s="196">
        <v>0</v>
      </c>
      <c r="E889" s="196">
        <v>0</v>
      </c>
      <c r="F889" s="197">
        <v>0</v>
      </c>
      <c r="G889" s="197">
        <v>0</v>
      </c>
      <c r="H889" s="198">
        <v>0</v>
      </c>
    </row>
    <row r="890" spans="1:8" ht="18" hidden="1" customHeight="1" outlineLevel="1">
      <c r="A890" s="4" t="s">
        <v>215</v>
      </c>
      <c r="B890" s="195"/>
      <c r="C890" s="196">
        <v>0</v>
      </c>
      <c r="D890" s="196">
        <v>0</v>
      </c>
      <c r="E890" s="196">
        <v>0</v>
      </c>
      <c r="F890" s="197">
        <v>0</v>
      </c>
      <c r="G890" s="197">
        <v>0</v>
      </c>
      <c r="H890" s="198">
        <v>0</v>
      </c>
    </row>
    <row r="891" spans="1:8" ht="18" hidden="1" customHeight="1" outlineLevel="1">
      <c r="A891" s="4" t="s">
        <v>216</v>
      </c>
      <c r="B891" s="195"/>
      <c r="C891" s="196">
        <v>0</v>
      </c>
      <c r="D891" s="196">
        <v>0</v>
      </c>
      <c r="E891" s="196">
        <v>0</v>
      </c>
      <c r="F891" s="197">
        <v>0</v>
      </c>
      <c r="G891" s="197">
        <v>0</v>
      </c>
      <c r="H891" s="198">
        <v>0</v>
      </c>
    </row>
    <row r="892" spans="1:8" ht="18" hidden="1" customHeight="1" outlineLevel="1">
      <c r="A892" s="4" t="s">
        <v>217</v>
      </c>
      <c r="B892" s="195"/>
      <c r="C892" s="196">
        <v>1</v>
      </c>
      <c r="D892" s="196">
        <v>1</v>
      </c>
      <c r="E892" s="196">
        <v>0</v>
      </c>
      <c r="F892" s="197">
        <v>3000</v>
      </c>
      <c r="G892" s="197">
        <v>0</v>
      </c>
      <c r="H892" s="198">
        <v>0</v>
      </c>
    </row>
    <row r="893" spans="1:8" ht="18" hidden="1" customHeight="1" outlineLevel="1">
      <c r="A893" s="4" t="s">
        <v>218</v>
      </c>
      <c r="B893" s="195"/>
      <c r="C893" s="196">
        <v>0</v>
      </c>
      <c r="D893" s="196">
        <v>0</v>
      </c>
      <c r="E893" s="196">
        <v>0</v>
      </c>
      <c r="F893" s="197">
        <v>0</v>
      </c>
      <c r="G893" s="197">
        <v>0</v>
      </c>
      <c r="H893" s="198">
        <v>0</v>
      </c>
    </row>
    <row r="894" spans="1:8" ht="18" hidden="1" customHeight="1" outlineLevel="1">
      <c r="A894" s="4" t="s">
        <v>219</v>
      </c>
      <c r="B894" s="195"/>
      <c r="C894" s="196">
        <v>0</v>
      </c>
      <c r="D894" s="196">
        <v>0</v>
      </c>
      <c r="E894" s="196">
        <v>0</v>
      </c>
      <c r="F894" s="197">
        <v>0</v>
      </c>
      <c r="G894" s="197">
        <v>0</v>
      </c>
      <c r="H894" s="198">
        <v>0</v>
      </c>
    </row>
    <row r="895" spans="1:8" ht="18" hidden="1" customHeight="1" outlineLevel="1">
      <c r="A895" s="4" t="s">
        <v>220</v>
      </c>
      <c r="B895" s="195"/>
      <c r="C895" s="196">
        <v>0</v>
      </c>
      <c r="D895" s="196">
        <v>0</v>
      </c>
      <c r="E895" s="196">
        <v>0</v>
      </c>
      <c r="F895" s="197">
        <v>0</v>
      </c>
      <c r="G895" s="197">
        <v>0</v>
      </c>
      <c r="H895" s="198">
        <v>0</v>
      </c>
    </row>
    <row r="896" spans="1:8" ht="18" hidden="1" customHeight="1" outlineLevel="1">
      <c r="A896" s="4" t="s">
        <v>349</v>
      </c>
      <c r="B896" s="195"/>
      <c r="C896" s="196">
        <v>0</v>
      </c>
      <c r="D896" s="196">
        <v>0</v>
      </c>
      <c r="E896" s="196">
        <v>0</v>
      </c>
      <c r="F896" s="197">
        <v>0</v>
      </c>
      <c r="G896" s="197">
        <v>0</v>
      </c>
      <c r="H896" s="198">
        <v>0</v>
      </c>
    </row>
    <row r="897" spans="1:8" ht="18" hidden="1" customHeight="1" outlineLevel="1">
      <c r="A897" s="4" t="s">
        <v>222</v>
      </c>
      <c r="B897" s="195"/>
      <c r="C897" s="196">
        <v>0</v>
      </c>
      <c r="D897" s="196">
        <v>0</v>
      </c>
      <c r="E897" s="196">
        <v>0</v>
      </c>
      <c r="F897" s="197">
        <v>0</v>
      </c>
      <c r="G897" s="197">
        <v>0</v>
      </c>
      <c r="H897" s="198">
        <v>0</v>
      </c>
    </row>
    <row r="898" spans="1:8" ht="18" hidden="1" customHeight="1" outlineLevel="1">
      <c r="A898" s="4" t="s">
        <v>223</v>
      </c>
      <c r="B898" s="195"/>
      <c r="C898" s="196">
        <v>0</v>
      </c>
      <c r="D898" s="196">
        <v>0</v>
      </c>
      <c r="E898" s="196">
        <v>0</v>
      </c>
      <c r="F898" s="197">
        <v>0</v>
      </c>
      <c r="G898" s="197">
        <v>0</v>
      </c>
      <c r="H898" s="198">
        <v>0</v>
      </c>
    </row>
    <row r="899" spans="1:8" ht="18" hidden="1" customHeight="1" outlineLevel="1">
      <c r="A899" s="4" t="s">
        <v>224</v>
      </c>
      <c r="B899" s="195"/>
      <c r="C899" s="196">
        <v>0</v>
      </c>
      <c r="D899" s="196">
        <v>0</v>
      </c>
      <c r="E899" s="196">
        <v>0</v>
      </c>
      <c r="F899" s="197">
        <v>0</v>
      </c>
      <c r="G899" s="197">
        <v>0</v>
      </c>
      <c r="H899" s="198">
        <v>0</v>
      </c>
    </row>
    <row r="900" spans="1:8" ht="18" hidden="1" customHeight="1" outlineLevel="1">
      <c r="A900" s="4" t="s">
        <v>225</v>
      </c>
      <c r="B900" s="195"/>
      <c r="C900" s="196">
        <v>0</v>
      </c>
      <c r="D900" s="196">
        <v>0</v>
      </c>
      <c r="E900" s="196">
        <v>0</v>
      </c>
      <c r="F900" s="197">
        <v>0</v>
      </c>
      <c r="G900" s="197">
        <v>0</v>
      </c>
      <c r="H900" s="198">
        <v>0</v>
      </c>
    </row>
    <row r="901" spans="1:8" ht="18" customHeight="1" collapsed="1">
      <c r="A901" s="4"/>
      <c r="B901" s="195" t="s">
        <v>387</v>
      </c>
      <c r="C901" s="199">
        <f t="shared" ref="C901:H901" si="37">SUM(C878:C900)</f>
        <v>7</v>
      </c>
      <c r="D901" s="199">
        <f t="shared" si="37"/>
        <v>4</v>
      </c>
      <c r="E901" s="199">
        <f t="shared" si="37"/>
        <v>0</v>
      </c>
      <c r="F901" s="200">
        <f t="shared" si="37"/>
        <v>-12000</v>
      </c>
      <c r="G901" s="200">
        <f t="shared" si="37"/>
        <v>-1987.25</v>
      </c>
      <c r="H901" s="201">
        <f t="shared" si="37"/>
        <v>0</v>
      </c>
    </row>
    <row r="902" spans="1:8" ht="18" hidden="1" customHeight="1" outlineLevel="1">
      <c r="A902" s="4" t="s">
        <v>272</v>
      </c>
      <c r="B902" s="195"/>
      <c r="C902" s="196">
        <v>0</v>
      </c>
      <c r="D902" s="196">
        <v>0</v>
      </c>
      <c r="E902" s="196">
        <v>0</v>
      </c>
      <c r="F902" s="197">
        <v>0</v>
      </c>
      <c r="G902" s="197">
        <v>0</v>
      </c>
      <c r="H902" s="198">
        <v>0</v>
      </c>
    </row>
    <row r="903" spans="1:8" ht="18" hidden="1" customHeight="1" outlineLevel="1">
      <c r="A903" s="4" t="s">
        <v>203</v>
      </c>
      <c r="B903" s="195"/>
      <c r="C903" s="196">
        <v>0</v>
      </c>
      <c r="D903" s="196">
        <v>0</v>
      </c>
      <c r="E903" s="196">
        <v>0</v>
      </c>
      <c r="F903" s="197">
        <v>0</v>
      </c>
      <c r="G903" s="197">
        <v>0</v>
      </c>
      <c r="H903" s="198">
        <v>0</v>
      </c>
    </row>
    <row r="904" spans="1:8" ht="18" hidden="1" customHeight="1" outlineLevel="1">
      <c r="A904" s="4" t="s">
        <v>204</v>
      </c>
      <c r="B904" s="195"/>
      <c r="C904" s="196">
        <v>1</v>
      </c>
      <c r="D904" s="196">
        <v>0</v>
      </c>
      <c r="E904" s="196">
        <v>0</v>
      </c>
      <c r="F904" s="197">
        <v>0</v>
      </c>
      <c r="G904" s="197">
        <v>0</v>
      </c>
      <c r="H904" s="198">
        <v>0</v>
      </c>
    </row>
    <row r="905" spans="1:8" ht="18" hidden="1" customHeight="1" outlineLevel="1">
      <c r="A905" s="4" t="s">
        <v>205</v>
      </c>
      <c r="B905" s="195"/>
      <c r="C905" s="196">
        <v>0</v>
      </c>
      <c r="D905" s="196">
        <v>0</v>
      </c>
      <c r="E905" s="196">
        <v>0</v>
      </c>
      <c r="F905" s="197">
        <v>0</v>
      </c>
      <c r="G905" s="197">
        <v>0</v>
      </c>
      <c r="H905" s="198">
        <v>0</v>
      </c>
    </row>
    <row r="906" spans="1:8" ht="18" hidden="1" customHeight="1" outlineLevel="1">
      <c r="A906" s="4" t="s">
        <v>206</v>
      </c>
      <c r="B906" s="195"/>
      <c r="C906" s="196">
        <v>0</v>
      </c>
      <c r="D906" s="196">
        <v>0</v>
      </c>
      <c r="E906" s="196">
        <v>0</v>
      </c>
      <c r="F906" s="197">
        <v>0</v>
      </c>
      <c r="G906" s="197">
        <v>0</v>
      </c>
      <c r="H906" s="198">
        <v>0</v>
      </c>
    </row>
    <row r="907" spans="1:8" ht="18" hidden="1" customHeight="1" outlineLevel="1">
      <c r="A907" s="4" t="s">
        <v>207</v>
      </c>
      <c r="B907" s="195"/>
      <c r="C907" s="196">
        <v>0</v>
      </c>
      <c r="D907" s="196">
        <v>0</v>
      </c>
      <c r="E907" s="196">
        <v>0</v>
      </c>
      <c r="F907" s="197">
        <v>0</v>
      </c>
      <c r="G907" s="197">
        <v>0</v>
      </c>
      <c r="H907" s="198">
        <v>0</v>
      </c>
    </row>
    <row r="908" spans="1:8" ht="18" hidden="1" customHeight="1" outlineLevel="1">
      <c r="A908" s="4" t="s">
        <v>208</v>
      </c>
      <c r="B908" s="195"/>
      <c r="C908" s="196">
        <v>0</v>
      </c>
      <c r="D908" s="196">
        <v>0</v>
      </c>
      <c r="E908" s="196">
        <v>0</v>
      </c>
      <c r="F908" s="197">
        <v>0</v>
      </c>
      <c r="G908" s="197">
        <v>0</v>
      </c>
      <c r="H908" s="198">
        <v>0</v>
      </c>
    </row>
    <row r="909" spans="1:8" ht="18" hidden="1" customHeight="1" outlineLevel="1">
      <c r="A909" s="4" t="s">
        <v>209</v>
      </c>
      <c r="B909" s="195"/>
      <c r="C909" s="196">
        <v>0</v>
      </c>
      <c r="D909" s="196">
        <v>0</v>
      </c>
      <c r="E909" s="196">
        <v>0</v>
      </c>
      <c r="F909" s="197">
        <v>0</v>
      </c>
      <c r="G909" s="197">
        <v>0</v>
      </c>
      <c r="H909" s="198">
        <v>0</v>
      </c>
    </row>
    <row r="910" spans="1:8" ht="18" hidden="1" customHeight="1" outlineLevel="1">
      <c r="A910" s="4" t="s">
        <v>211</v>
      </c>
      <c r="B910" s="195"/>
      <c r="C910" s="196">
        <v>1</v>
      </c>
      <c r="D910" s="196">
        <v>2</v>
      </c>
      <c r="E910" s="196">
        <v>0</v>
      </c>
      <c r="F910" s="197">
        <v>0</v>
      </c>
      <c r="G910" s="197">
        <v>-1731.0500000000002</v>
      </c>
      <c r="H910" s="198">
        <v>0</v>
      </c>
    </row>
    <row r="911" spans="1:8" ht="18" hidden="1" customHeight="1" outlineLevel="1">
      <c r="A911" s="4" t="s">
        <v>212</v>
      </c>
      <c r="B911" s="195"/>
      <c r="C911" s="196">
        <v>0</v>
      </c>
      <c r="D911" s="196">
        <v>0</v>
      </c>
      <c r="E911" s="196">
        <v>0</v>
      </c>
      <c r="F911" s="197">
        <v>0</v>
      </c>
      <c r="G911" s="197">
        <v>0</v>
      </c>
      <c r="H911" s="198">
        <v>0</v>
      </c>
    </row>
    <row r="912" spans="1:8" ht="18" hidden="1" customHeight="1" outlineLevel="1">
      <c r="A912" s="4" t="s">
        <v>213</v>
      </c>
      <c r="B912" s="195"/>
      <c r="C912" s="196">
        <v>0</v>
      </c>
      <c r="D912" s="196">
        <v>0</v>
      </c>
      <c r="E912" s="196">
        <v>0</v>
      </c>
      <c r="F912" s="197">
        <v>0</v>
      </c>
      <c r="G912" s="197">
        <v>0</v>
      </c>
      <c r="H912" s="198">
        <v>0</v>
      </c>
    </row>
    <row r="913" spans="1:8" ht="18" hidden="1" customHeight="1" outlineLevel="1">
      <c r="A913" s="4" t="s">
        <v>214</v>
      </c>
      <c r="B913" s="195"/>
      <c r="C913" s="196">
        <v>0</v>
      </c>
      <c r="D913" s="196">
        <v>0</v>
      </c>
      <c r="E913" s="196">
        <v>0</v>
      </c>
      <c r="F913" s="197">
        <v>0</v>
      </c>
      <c r="G913" s="197">
        <v>0</v>
      </c>
      <c r="H913" s="198">
        <v>0</v>
      </c>
    </row>
    <row r="914" spans="1:8" ht="18" hidden="1" customHeight="1" outlineLevel="1">
      <c r="A914" s="4" t="s">
        <v>215</v>
      </c>
      <c r="B914" s="195"/>
      <c r="C914" s="196">
        <v>0</v>
      </c>
      <c r="D914" s="196">
        <v>0</v>
      </c>
      <c r="E914" s="196">
        <v>0</v>
      </c>
      <c r="F914" s="197">
        <v>0</v>
      </c>
      <c r="G914" s="197">
        <v>0</v>
      </c>
      <c r="H914" s="198">
        <v>0</v>
      </c>
    </row>
    <row r="915" spans="1:8" ht="18" hidden="1" customHeight="1" outlineLevel="1">
      <c r="A915" s="4" t="s">
        <v>216</v>
      </c>
      <c r="B915" s="195"/>
      <c r="C915" s="196">
        <v>0</v>
      </c>
      <c r="D915" s="196">
        <v>0</v>
      </c>
      <c r="E915" s="196">
        <v>0</v>
      </c>
      <c r="F915" s="197">
        <v>0</v>
      </c>
      <c r="G915" s="197">
        <v>0</v>
      </c>
      <c r="H915" s="198">
        <v>0</v>
      </c>
    </row>
    <row r="916" spans="1:8" ht="18" hidden="1" customHeight="1" outlineLevel="1">
      <c r="A916" s="4" t="s">
        <v>217</v>
      </c>
      <c r="B916" s="195"/>
      <c r="C916" s="196">
        <v>0</v>
      </c>
      <c r="D916" s="196">
        <v>0</v>
      </c>
      <c r="E916" s="196">
        <v>0</v>
      </c>
      <c r="F916" s="197">
        <v>0</v>
      </c>
      <c r="G916" s="197">
        <v>0</v>
      </c>
      <c r="H916" s="198">
        <v>0</v>
      </c>
    </row>
    <row r="917" spans="1:8" ht="18" hidden="1" customHeight="1" outlineLevel="1">
      <c r="A917" s="4" t="s">
        <v>218</v>
      </c>
      <c r="B917" s="195"/>
      <c r="C917" s="196">
        <v>0</v>
      </c>
      <c r="D917" s="196">
        <v>0</v>
      </c>
      <c r="E917" s="196">
        <v>0</v>
      </c>
      <c r="F917" s="197">
        <v>0</v>
      </c>
      <c r="G917" s="197">
        <v>0</v>
      </c>
      <c r="H917" s="198">
        <v>0</v>
      </c>
    </row>
    <row r="918" spans="1:8" ht="18" hidden="1" customHeight="1" outlineLevel="1">
      <c r="A918" s="4" t="s">
        <v>219</v>
      </c>
      <c r="B918" s="195"/>
      <c r="C918" s="196">
        <v>0</v>
      </c>
      <c r="D918" s="196">
        <v>0</v>
      </c>
      <c r="E918" s="196">
        <v>0</v>
      </c>
      <c r="F918" s="197">
        <v>0</v>
      </c>
      <c r="G918" s="197">
        <v>0</v>
      </c>
      <c r="H918" s="198">
        <v>0</v>
      </c>
    </row>
    <row r="919" spans="1:8" ht="18" hidden="1" customHeight="1" outlineLevel="1">
      <c r="A919" s="4" t="s">
        <v>220</v>
      </c>
      <c r="B919" s="195"/>
      <c r="C919" s="196">
        <v>0</v>
      </c>
      <c r="D919" s="196">
        <v>0</v>
      </c>
      <c r="E919" s="196">
        <v>0</v>
      </c>
      <c r="F919" s="197">
        <v>0</v>
      </c>
      <c r="G919" s="197">
        <v>0</v>
      </c>
      <c r="H919" s="198">
        <v>0</v>
      </c>
    </row>
    <row r="920" spans="1:8" ht="18" hidden="1" customHeight="1" outlineLevel="1">
      <c r="A920" s="4" t="s">
        <v>349</v>
      </c>
      <c r="B920" s="195"/>
      <c r="C920" s="196">
        <v>0</v>
      </c>
      <c r="D920" s="196">
        <v>0</v>
      </c>
      <c r="E920" s="196">
        <v>0</v>
      </c>
      <c r="F920" s="197">
        <v>0</v>
      </c>
      <c r="G920" s="197">
        <v>0</v>
      </c>
      <c r="H920" s="198">
        <v>0</v>
      </c>
    </row>
    <row r="921" spans="1:8" ht="18" hidden="1" customHeight="1" outlineLevel="1">
      <c r="A921" s="4" t="s">
        <v>222</v>
      </c>
      <c r="B921" s="195"/>
      <c r="C921" s="196">
        <v>0</v>
      </c>
      <c r="D921" s="196">
        <v>0</v>
      </c>
      <c r="E921" s="196">
        <v>0</v>
      </c>
      <c r="F921" s="197">
        <v>0</v>
      </c>
      <c r="G921" s="197">
        <v>0</v>
      </c>
      <c r="H921" s="198">
        <v>0</v>
      </c>
    </row>
    <row r="922" spans="1:8" ht="18" hidden="1" customHeight="1" outlineLevel="1">
      <c r="A922" s="4" t="s">
        <v>223</v>
      </c>
      <c r="B922" s="195"/>
      <c r="C922" s="196">
        <v>0</v>
      </c>
      <c r="D922" s="196">
        <v>0</v>
      </c>
      <c r="E922" s="196">
        <v>0</v>
      </c>
      <c r="F922" s="197">
        <v>0</v>
      </c>
      <c r="G922" s="197">
        <v>0</v>
      </c>
      <c r="H922" s="198">
        <v>0</v>
      </c>
    </row>
    <row r="923" spans="1:8" ht="18" hidden="1" customHeight="1" outlineLevel="1">
      <c r="A923" s="4" t="s">
        <v>224</v>
      </c>
      <c r="B923" s="195"/>
      <c r="C923" s="196">
        <v>0</v>
      </c>
      <c r="D923" s="196">
        <v>0</v>
      </c>
      <c r="E923" s="196">
        <v>0</v>
      </c>
      <c r="F923" s="197">
        <v>0</v>
      </c>
      <c r="G923" s="197">
        <v>0</v>
      </c>
      <c r="H923" s="198">
        <v>0</v>
      </c>
    </row>
    <row r="924" spans="1:8" ht="18" hidden="1" customHeight="1" outlineLevel="1">
      <c r="A924" s="4" t="s">
        <v>225</v>
      </c>
      <c r="B924" s="195"/>
      <c r="C924" s="196">
        <v>0</v>
      </c>
      <c r="D924" s="196">
        <v>0</v>
      </c>
      <c r="E924" s="196">
        <v>0</v>
      </c>
      <c r="F924" s="197">
        <v>0</v>
      </c>
      <c r="G924" s="197">
        <v>0</v>
      </c>
      <c r="H924" s="198">
        <v>0</v>
      </c>
    </row>
    <row r="925" spans="1:8" ht="18" customHeight="1" collapsed="1">
      <c r="A925" s="4"/>
      <c r="B925" s="195" t="s">
        <v>388</v>
      </c>
      <c r="C925" s="199">
        <f t="shared" ref="C925:H925" si="38">SUM(C902:C924)</f>
        <v>2</v>
      </c>
      <c r="D925" s="199">
        <f t="shared" si="38"/>
        <v>2</v>
      </c>
      <c r="E925" s="199">
        <f t="shared" si="38"/>
        <v>0</v>
      </c>
      <c r="F925" s="200">
        <f t="shared" si="38"/>
        <v>0</v>
      </c>
      <c r="G925" s="200">
        <f t="shared" si="38"/>
        <v>-1731.0500000000002</v>
      </c>
      <c r="H925" s="201">
        <f t="shared" si="38"/>
        <v>0</v>
      </c>
    </row>
    <row r="926" spans="1:8" ht="18" hidden="1" customHeight="1" outlineLevel="1">
      <c r="A926" s="4" t="s">
        <v>272</v>
      </c>
      <c r="B926" s="195"/>
      <c r="C926" s="196">
        <v>0</v>
      </c>
      <c r="D926" s="196">
        <v>0</v>
      </c>
      <c r="E926" s="196">
        <v>0</v>
      </c>
      <c r="F926" s="197">
        <v>0</v>
      </c>
      <c r="G926" s="197">
        <v>0</v>
      </c>
      <c r="H926" s="198">
        <v>0</v>
      </c>
    </row>
    <row r="927" spans="1:8" ht="18" hidden="1" customHeight="1" outlineLevel="1">
      <c r="A927" s="4" t="s">
        <v>203</v>
      </c>
      <c r="B927" s="195"/>
      <c r="C927" s="196">
        <v>0</v>
      </c>
      <c r="D927" s="196">
        <v>0</v>
      </c>
      <c r="E927" s="196">
        <v>0</v>
      </c>
      <c r="F927" s="197">
        <v>0</v>
      </c>
      <c r="G927" s="197">
        <v>0</v>
      </c>
      <c r="H927" s="198">
        <v>0</v>
      </c>
    </row>
    <row r="928" spans="1:8" ht="18" hidden="1" customHeight="1" outlineLevel="1">
      <c r="A928" s="4" t="s">
        <v>204</v>
      </c>
      <c r="B928" s="195"/>
      <c r="C928" s="196">
        <v>2</v>
      </c>
      <c r="D928" s="196">
        <v>0</v>
      </c>
      <c r="E928" s="196">
        <v>0</v>
      </c>
      <c r="F928" s="197">
        <v>0</v>
      </c>
      <c r="G928" s="197">
        <v>0</v>
      </c>
      <c r="H928" s="198">
        <v>0</v>
      </c>
    </row>
    <row r="929" spans="1:8" ht="18" hidden="1" customHeight="1" outlineLevel="1">
      <c r="A929" s="4" t="s">
        <v>205</v>
      </c>
      <c r="B929" s="195"/>
      <c r="C929" s="196">
        <v>0</v>
      </c>
      <c r="D929" s="196">
        <v>0</v>
      </c>
      <c r="E929" s="196">
        <v>0</v>
      </c>
      <c r="F929" s="197">
        <v>0</v>
      </c>
      <c r="G929" s="197">
        <v>0</v>
      </c>
      <c r="H929" s="198">
        <v>0</v>
      </c>
    </row>
    <row r="930" spans="1:8" ht="18" hidden="1" customHeight="1" outlineLevel="1">
      <c r="A930" s="4" t="s">
        <v>206</v>
      </c>
      <c r="B930" s="195"/>
      <c r="C930" s="196">
        <v>0</v>
      </c>
      <c r="D930" s="196">
        <v>0</v>
      </c>
      <c r="E930" s="196">
        <v>0</v>
      </c>
      <c r="F930" s="197">
        <v>0</v>
      </c>
      <c r="G930" s="197">
        <v>0</v>
      </c>
      <c r="H930" s="198">
        <v>0</v>
      </c>
    </row>
    <row r="931" spans="1:8" ht="18" hidden="1" customHeight="1" outlineLevel="1">
      <c r="A931" s="4" t="s">
        <v>207</v>
      </c>
      <c r="B931" s="195"/>
      <c r="C931" s="196">
        <v>0</v>
      </c>
      <c r="D931" s="196">
        <v>0</v>
      </c>
      <c r="E931" s="196">
        <v>0</v>
      </c>
      <c r="F931" s="197">
        <v>0</v>
      </c>
      <c r="G931" s="197">
        <v>0</v>
      </c>
      <c r="H931" s="198">
        <v>0</v>
      </c>
    </row>
    <row r="932" spans="1:8" ht="18" hidden="1" customHeight="1" outlineLevel="1">
      <c r="A932" s="4" t="s">
        <v>208</v>
      </c>
      <c r="B932" s="195"/>
      <c r="C932" s="196">
        <v>0</v>
      </c>
      <c r="D932" s="196">
        <v>1</v>
      </c>
      <c r="E932" s="196">
        <v>0</v>
      </c>
      <c r="F932" s="197">
        <v>0</v>
      </c>
      <c r="G932" s="197">
        <v>-12092.5</v>
      </c>
      <c r="H932" s="198">
        <v>0</v>
      </c>
    </row>
    <row r="933" spans="1:8" ht="18" hidden="1" customHeight="1" outlineLevel="1">
      <c r="A933" s="4" t="s">
        <v>209</v>
      </c>
      <c r="B933" s="195"/>
      <c r="C933" s="196">
        <v>0</v>
      </c>
      <c r="D933" s="196">
        <v>1</v>
      </c>
      <c r="E933" s="196">
        <v>0</v>
      </c>
      <c r="F933" s="197">
        <v>0</v>
      </c>
      <c r="G933" s="197">
        <v>-3890.5</v>
      </c>
      <c r="H933" s="198">
        <v>0</v>
      </c>
    </row>
    <row r="934" spans="1:8" ht="18" hidden="1" customHeight="1" outlineLevel="1">
      <c r="A934" s="4" t="s">
        <v>211</v>
      </c>
      <c r="B934" s="195"/>
      <c r="C934" s="196">
        <v>1</v>
      </c>
      <c r="D934" s="196">
        <v>1</v>
      </c>
      <c r="E934" s="196">
        <v>0</v>
      </c>
      <c r="F934" s="197">
        <v>0</v>
      </c>
      <c r="G934" s="197">
        <v>195</v>
      </c>
      <c r="H934" s="198">
        <v>0</v>
      </c>
    </row>
    <row r="935" spans="1:8" ht="18" hidden="1" customHeight="1" outlineLevel="1">
      <c r="A935" s="4" t="s">
        <v>212</v>
      </c>
      <c r="B935" s="195"/>
      <c r="C935" s="196">
        <v>0</v>
      </c>
      <c r="D935" s="196">
        <v>0</v>
      </c>
      <c r="E935" s="196">
        <v>0</v>
      </c>
      <c r="F935" s="197">
        <v>0</v>
      </c>
      <c r="G935" s="197">
        <v>0</v>
      </c>
      <c r="H935" s="198">
        <v>0</v>
      </c>
    </row>
    <row r="936" spans="1:8" ht="18" hidden="1" customHeight="1" outlineLevel="1">
      <c r="A936" s="4" t="s">
        <v>213</v>
      </c>
      <c r="B936" s="195"/>
      <c r="C936" s="196">
        <v>2</v>
      </c>
      <c r="D936" s="196">
        <v>2</v>
      </c>
      <c r="E936" s="196">
        <v>0</v>
      </c>
      <c r="F936" s="197">
        <v>6846.2</v>
      </c>
      <c r="G936" s="197">
        <v>20530.43</v>
      </c>
      <c r="H936" s="198">
        <v>0</v>
      </c>
    </row>
    <row r="937" spans="1:8" ht="18" hidden="1" customHeight="1" outlineLevel="1">
      <c r="A937" s="4" t="s">
        <v>214</v>
      </c>
      <c r="B937" s="195"/>
      <c r="C937" s="196">
        <v>0</v>
      </c>
      <c r="D937" s="196">
        <v>0</v>
      </c>
      <c r="E937" s="196">
        <v>0</v>
      </c>
      <c r="F937" s="197">
        <v>0</v>
      </c>
      <c r="G937" s="197">
        <v>0</v>
      </c>
      <c r="H937" s="198">
        <v>0</v>
      </c>
    </row>
    <row r="938" spans="1:8" ht="18" hidden="1" customHeight="1" outlineLevel="1">
      <c r="A938" s="4" t="s">
        <v>215</v>
      </c>
      <c r="B938" s="195"/>
      <c r="C938" s="196">
        <v>0</v>
      </c>
      <c r="D938" s="196">
        <v>0</v>
      </c>
      <c r="E938" s="196">
        <v>0</v>
      </c>
      <c r="F938" s="197">
        <v>0</v>
      </c>
      <c r="G938" s="197">
        <v>0</v>
      </c>
      <c r="H938" s="198">
        <v>0</v>
      </c>
    </row>
    <row r="939" spans="1:8" ht="18" hidden="1" customHeight="1" outlineLevel="1">
      <c r="A939" s="4" t="s">
        <v>216</v>
      </c>
      <c r="B939" s="195"/>
      <c r="C939" s="196">
        <v>0</v>
      </c>
      <c r="D939" s="196">
        <v>0</v>
      </c>
      <c r="E939" s="196">
        <v>0</v>
      </c>
      <c r="F939" s="197">
        <v>0</v>
      </c>
      <c r="G939" s="197">
        <v>0</v>
      </c>
      <c r="H939" s="198">
        <v>0</v>
      </c>
    </row>
    <row r="940" spans="1:8" ht="18" hidden="1" customHeight="1" outlineLevel="1">
      <c r="A940" s="4" t="s">
        <v>217</v>
      </c>
      <c r="B940" s="195"/>
      <c r="C940" s="196">
        <v>0</v>
      </c>
      <c r="D940" s="196">
        <v>0</v>
      </c>
      <c r="E940" s="196">
        <v>0</v>
      </c>
      <c r="F940" s="197">
        <v>0</v>
      </c>
      <c r="G940" s="197">
        <v>0</v>
      </c>
      <c r="H940" s="198">
        <v>0</v>
      </c>
    </row>
    <row r="941" spans="1:8" ht="18" hidden="1" customHeight="1" outlineLevel="1">
      <c r="A941" s="4" t="s">
        <v>218</v>
      </c>
      <c r="B941" s="195"/>
      <c r="C941" s="196">
        <v>0</v>
      </c>
      <c r="D941" s="196">
        <v>0</v>
      </c>
      <c r="E941" s="196">
        <v>0</v>
      </c>
      <c r="F941" s="197">
        <v>0</v>
      </c>
      <c r="G941" s="197">
        <v>0</v>
      </c>
      <c r="H941" s="198">
        <v>0</v>
      </c>
    </row>
    <row r="942" spans="1:8" ht="18" hidden="1" customHeight="1" outlineLevel="1">
      <c r="A942" s="4" t="s">
        <v>219</v>
      </c>
      <c r="B942" s="195"/>
      <c r="C942" s="196">
        <v>0</v>
      </c>
      <c r="D942" s="196">
        <v>0</v>
      </c>
      <c r="E942" s="196">
        <v>0</v>
      </c>
      <c r="F942" s="197">
        <v>0</v>
      </c>
      <c r="G942" s="197">
        <v>0</v>
      </c>
      <c r="H942" s="198">
        <v>0</v>
      </c>
    </row>
    <row r="943" spans="1:8" ht="18" hidden="1" customHeight="1" outlineLevel="1">
      <c r="A943" s="4" t="s">
        <v>220</v>
      </c>
      <c r="B943" s="195"/>
      <c r="C943" s="196">
        <v>0</v>
      </c>
      <c r="D943" s="196">
        <v>0</v>
      </c>
      <c r="E943" s="196">
        <v>0</v>
      </c>
      <c r="F943" s="197">
        <v>0</v>
      </c>
      <c r="G943" s="197">
        <v>0</v>
      </c>
      <c r="H943" s="198">
        <v>0</v>
      </c>
    </row>
    <row r="944" spans="1:8" ht="18" hidden="1" customHeight="1" outlineLevel="1">
      <c r="A944" s="4" t="s">
        <v>349</v>
      </c>
      <c r="B944" s="195"/>
      <c r="C944" s="196">
        <v>0</v>
      </c>
      <c r="D944" s="196">
        <v>0</v>
      </c>
      <c r="E944" s="196">
        <v>0</v>
      </c>
      <c r="F944" s="197">
        <v>0</v>
      </c>
      <c r="G944" s="197">
        <v>0</v>
      </c>
      <c r="H944" s="198">
        <v>0</v>
      </c>
    </row>
    <row r="945" spans="1:8" ht="18" hidden="1" customHeight="1" outlineLevel="1">
      <c r="A945" s="4" t="s">
        <v>222</v>
      </c>
      <c r="B945" s="195"/>
      <c r="C945" s="196">
        <v>0</v>
      </c>
      <c r="D945" s="196">
        <v>0</v>
      </c>
      <c r="E945" s="196">
        <v>0</v>
      </c>
      <c r="F945" s="197">
        <v>0</v>
      </c>
      <c r="G945" s="197">
        <v>0</v>
      </c>
      <c r="H945" s="198">
        <v>0</v>
      </c>
    </row>
    <row r="946" spans="1:8" ht="18" hidden="1" customHeight="1" outlineLevel="1">
      <c r="A946" s="4" t="s">
        <v>223</v>
      </c>
      <c r="B946" s="195"/>
      <c r="C946" s="196">
        <v>0</v>
      </c>
      <c r="D946" s="196">
        <v>0</v>
      </c>
      <c r="E946" s="196">
        <v>0</v>
      </c>
      <c r="F946" s="197">
        <v>0</v>
      </c>
      <c r="G946" s="197">
        <v>0</v>
      </c>
      <c r="H946" s="198">
        <v>0</v>
      </c>
    </row>
    <row r="947" spans="1:8" ht="18" hidden="1" customHeight="1" outlineLevel="1">
      <c r="A947" s="4" t="s">
        <v>224</v>
      </c>
      <c r="B947" s="195"/>
      <c r="C947" s="196">
        <v>0</v>
      </c>
      <c r="D947" s="196">
        <v>0</v>
      </c>
      <c r="E947" s="196">
        <v>0</v>
      </c>
      <c r="F947" s="197">
        <v>0</v>
      </c>
      <c r="G947" s="197">
        <v>0</v>
      </c>
      <c r="H947" s="198">
        <v>0</v>
      </c>
    </row>
    <row r="948" spans="1:8" ht="18" hidden="1" customHeight="1" outlineLevel="1">
      <c r="A948" s="4" t="s">
        <v>225</v>
      </c>
      <c r="B948" s="195"/>
      <c r="C948" s="196">
        <v>0</v>
      </c>
      <c r="D948" s="196">
        <v>0</v>
      </c>
      <c r="E948" s="196">
        <v>0</v>
      </c>
      <c r="F948" s="197">
        <v>0</v>
      </c>
      <c r="G948" s="197">
        <v>0</v>
      </c>
      <c r="H948" s="198">
        <v>0</v>
      </c>
    </row>
    <row r="949" spans="1:8" ht="18" customHeight="1" collapsed="1">
      <c r="A949" s="4"/>
      <c r="B949" s="195" t="s">
        <v>389</v>
      </c>
      <c r="C949" s="199">
        <f t="shared" ref="C949:H949" si="39">SUM(C926:C948)</f>
        <v>5</v>
      </c>
      <c r="D949" s="199">
        <f t="shared" si="39"/>
        <v>5</v>
      </c>
      <c r="E949" s="199">
        <f t="shared" si="39"/>
        <v>0</v>
      </c>
      <c r="F949" s="200">
        <f t="shared" si="39"/>
        <v>6846.2</v>
      </c>
      <c r="G949" s="200">
        <f t="shared" si="39"/>
        <v>4742.43</v>
      </c>
      <c r="H949" s="201">
        <f t="shared" si="39"/>
        <v>0</v>
      </c>
    </row>
    <row r="950" spans="1:8" ht="18" hidden="1" customHeight="1" outlineLevel="1">
      <c r="A950" s="4" t="s">
        <v>272</v>
      </c>
      <c r="B950" s="195"/>
      <c r="C950" s="196">
        <v>0</v>
      </c>
      <c r="D950" s="196">
        <v>0</v>
      </c>
      <c r="E950" s="196">
        <v>0</v>
      </c>
      <c r="F950" s="197">
        <v>0</v>
      </c>
      <c r="G950" s="197">
        <v>0</v>
      </c>
      <c r="H950" s="198">
        <v>0</v>
      </c>
    </row>
    <row r="951" spans="1:8" ht="18" hidden="1" customHeight="1" outlineLevel="1">
      <c r="A951" s="4" t="s">
        <v>203</v>
      </c>
      <c r="B951" s="195"/>
      <c r="C951" s="196">
        <v>36</v>
      </c>
      <c r="D951" s="196">
        <v>58</v>
      </c>
      <c r="E951" s="196">
        <v>0</v>
      </c>
      <c r="F951" s="197">
        <v>299294.19999999995</v>
      </c>
      <c r="G951" s="197">
        <v>86073.600000000006</v>
      </c>
      <c r="H951" s="198">
        <v>0</v>
      </c>
    </row>
    <row r="952" spans="1:8" ht="18" hidden="1" customHeight="1" outlineLevel="1">
      <c r="A952" s="4" t="s">
        <v>204</v>
      </c>
      <c r="B952" s="195"/>
      <c r="C952" s="196">
        <v>517</v>
      </c>
      <c r="D952" s="196">
        <v>25</v>
      </c>
      <c r="E952" s="196">
        <v>77</v>
      </c>
      <c r="F952" s="197">
        <v>720102.73</v>
      </c>
      <c r="G952" s="197">
        <v>92170.409999999974</v>
      </c>
      <c r="H952" s="198">
        <v>-65000</v>
      </c>
    </row>
    <row r="953" spans="1:8" ht="18" hidden="1" customHeight="1" outlineLevel="1">
      <c r="A953" s="4" t="s">
        <v>205</v>
      </c>
      <c r="B953" s="195"/>
      <c r="C953" s="196">
        <v>0</v>
      </c>
      <c r="D953" s="196">
        <v>0</v>
      </c>
      <c r="E953" s="196">
        <v>0</v>
      </c>
      <c r="F953" s="197">
        <v>0</v>
      </c>
      <c r="G953" s="197">
        <v>0</v>
      </c>
      <c r="H953" s="198">
        <v>0</v>
      </c>
    </row>
    <row r="954" spans="1:8" ht="18" hidden="1" customHeight="1" outlineLevel="1">
      <c r="A954" s="4" t="s">
        <v>206</v>
      </c>
      <c r="B954" s="195"/>
      <c r="C954" s="196">
        <v>0</v>
      </c>
      <c r="D954" s="196">
        <v>0</v>
      </c>
      <c r="E954" s="196">
        <v>0</v>
      </c>
      <c r="F954" s="197">
        <v>0</v>
      </c>
      <c r="G954" s="197">
        <v>0</v>
      </c>
      <c r="H954" s="198">
        <v>0</v>
      </c>
    </row>
    <row r="955" spans="1:8" ht="18" hidden="1" customHeight="1" outlineLevel="1">
      <c r="A955" s="4" t="s">
        <v>207</v>
      </c>
      <c r="B955" s="195"/>
      <c r="C955" s="196">
        <v>0</v>
      </c>
      <c r="D955" s="196">
        <v>0</v>
      </c>
      <c r="E955" s="196">
        <v>0</v>
      </c>
      <c r="F955" s="197">
        <v>0</v>
      </c>
      <c r="G955" s="197">
        <v>0</v>
      </c>
      <c r="H955" s="198">
        <v>0</v>
      </c>
    </row>
    <row r="956" spans="1:8" ht="18" hidden="1" customHeight="1" outlineLevel="1">
      <c r="A956" s="4" t="s">
        <v>208</v>
      </c>
      <c r="B956" s="195"/>
      <c r="C956" s="196">
        <v>63</v>
      </c>
      <c r="D956" s="196">
        <v>71</v>
      </c>
      <c r="E956" s="196">
        <v>0</v>
      </c>
      <c r="F956" s="197">
        <v>687755.19</v>
      </c>
      <c r="G956" s="197">
        <v>121028.17</v>
      </c>
      <c r="H956" s="198">
        <v>0</v>
      </c>
    </row>
    <row r="957" spans="1:8" ht="18" hidden="1" customHeight="1" outlineLevel="1">
      <c r="A957" s="4" t="s">
        <v>209</v>
      </c>
      <c r="B957" s="195"/>
      <c r="C957" s="196">
        <v>17</v>
      </c>
      <c r="D957" s="196">
        <v>18</v>
      </c>
      <c r="E957" s="196">
        <v>0</v>
      </c>
      <c r="F957" s="197">
        <v>211590.85</v>
      </c>
      <c r="G957" s="197">
        <v>53417.98</v>
      </c>
      <c r="H957" s="198">
        <v>0</v>
      </c>
    </row>
    <row r="958" spans="1:8" ht="18" hidden="1" customHeight="1" outlineLevel="1">
      <c r="A958" s="4" t="s">
        <v>211</v>
      </c>
      <c r="B958" s="195"/>
      <c r="C958" s="196">
        <v>141</v>
      </c>
      <c r="D958" s="196">
        <v>272</v>
      </c>
      <c r="E958" s="196">
        <v>0</v>
      </c>
      <c r="F958" s="197">
        <v>1646959.58</v>
      </c>
      <c r="G958" s="197">
        <v>-12983.049999999988</v>
      </c>
      <c r="H958" s="198">
        <v>0</v>
      </c>
    </row>
    <row r="959" spans="1:8" ht="18" hidden="1" customHeight="1" outlineLevel="1">
      <c r="A959" s="4" t="s">
        <v>212</v>
      </c>
      <c r="B959" s="195"/>
      <c r="C959" s="196">
        <v>0</v>
      </c>
      <c r="D959" s="196">
        <v>0</v>
      </c>
      <c r="E959" s="196">
        <v>0</v>
      </c>
      <c r="F959" s="197">
        <v>0</v>
      </c>
      <c r="G959" s="197">
        <v>0</v>
      </c>
      <c r="H959" s="198">
        <v>0</v>
      </c>
    </row>
    <row r="960" spans="1:8" ht="18" hidden="1" customHeight="1" outlineLevel="1">
      <c r="A960" s="4" t="s">
        <v>213</v>
      </c>
      <c r="B960" s="195"/>
      <c r="C960" s="196">
        <v>0</v>
      </c>
      <c r="D960" s="196">
        <v>0</v>
      </c>
      <c r="E960" s="196">
        <v>0</v>
      </c>
      <c r="F960" s="197">
        <v>0</v>
      </c>
      <c r="G960" s="197">
        <v>0</v>
      </c>
      <c r="H960" s="198">
        <v>0</v>
      </c>
    </row>
    <row r="961" spans="1:8" ht="18" hidden="1" customHeight="1" outlineLevel="1">
      <c r="A961" s="4" t="s">
        <v>214</v>
      </c>
      <c r="B961" s="195"/>
      <c r="C961" s="196">
        <v>71</v>
      </c>
      <c r="D961" s="196">
        <v>13</v>
      </c>
      <c r="E961" s="196">
        <v>0</v>
      </c>
      <c r="F961" s="197">
        <v>280058</v>
      </c>
      <c r="G961" s="197">
        <v>26490</v>
      </c>
      <c r="H961" s="198">
        <v>0</v>
      </c>
    </row>
    <row r="962" spans="1:8" ht="18" hidden="1" customHeight="1" outlineLevel="1">
      <c r="A962" s="4" t="s">
        <v>215</v>
      </c>
      <c r="B962" s="195"/>
      <c r="C962" s="196">
        <v>0</v>
      </c>
      <c r="D962" s="196">
        <v>0</v>
      </c>
      <c r="E962" s="196">
        <v>0</v>
      </c>
      <c r="F962" s="197">
        <v>0</v>
      </c>
      <c r="G962" s="197">
        <v>0</v>
      </c>
      <c r="H962" s="198">
        <v>0</v>
      </c>
    </row>
    <row r="963" spans="1:8" ht="18" hidden="1" customHeight="1" outlineLevel="1">
      <c r="A963" s="4" t="s">
        <v>216</v>
      </c>
      <c r="B963" s="195"/>
      <c r="C963" s="196">
        <v>0</v>
      </c>
      <c r="D963" s="196">
        <v>0</v>
      </c>
      <c r="E963" s="196">
        <v>0</v>
      </c>
      <c r="F963" s="197">
        <v>0</v>
      </c>
      <c r="G963" s="197">
        <v>0</v>
      </c>
      <c r="H963" s="198">
        <v>0</v>
      </c>
    </row>
    <row r="964" spans="1:8" ht="18" hidden="1" customHeight="1" outlineLevel="1">
      <c r="A964" s="4" t="s">
        <v>217</v>
      </c>
      <c r="B964" s="195"/>
      <c r="C964" s="196">
        <v>2</v>
      </c>
      <c r="D964" s="196">
        <v>2</v>
      </c>
      <c r="E964" s="196">
        <v>0</v>
      </c>
      <c r="F964" s="197">
        <v>0</v>
      </c>
      <c r="G964" s="197">
        <v>4.3100000000004002</v>
      </c>
      <c r="H964" s="198">
        <v>0</v>
      </c>
    </row>
    <row r="965" spans="1:8" ht="18" hidden="1" customHeight="1" outlineLevel="1">
      <c r="A965" s="4" t="s">
        <v>218</v>
      </c>
      <c r="B965" s="195"/>
      <c r="C965" s="196">
        <v>0</v>
      </c>
      <c r="D965" s="196">
        <v>0</v>
      </c>
      <c r="E965" s="196">
        <v>0</v>
      </c>
      <c r="F965" s="197">
        <v>0</v>
      </c>
      <c r="G965" s="197">
        <v>0</v>
      </c>
      <c r="H965" s="198">
        <v>0</v>
      </c>
    </row>
    <row r="966" spans="1:8" ht="18" hidden="1" customHeight="1" outlineLevel="1">
      <c r="A966" s="4" t="s">
        <v>219</v>
      </c>
      <c r="B966" s="195"/>
      <c r="C966" s="196">
        <v>12</v>
      </c>
      <c r="D966" s="196">
        <v>3</v>
      </c>
      <c r="E966" s="196">
        <v>9</v>
      </c>
      <c r="F966" s="197">
        <v>0</v>
      </c>
      <c r="G966" s="197">
        <v>6704</v>
      </c>
      <c r="H966" s="198">
        <v>0</v>
      </c>
    </row>
    <row r="967" spans="1:8" ht="18" hidden="1" customHeight="1" outlineLevel="1">
      <c r="A967" s="4" t="s">
        <v>220</v>
      </c>
      <c r="B967" s="195"/>
      <c r="C967" s="196">
        <v>0</v>
      </c>
      <c r="D967" s="196">
        <v>0</v>
      </c>
      <c r="E967" s="196">
        <v>0</v>
      </c>
      <c r="F967" s="197">
        <v>0</v>
      </c>
      <c r="G967" s="197">
        <v>0</v>
      </c>
      <c r="H967" s="198">
        <v>0</v>
      </c>
    </row>
    <row r="968" spans="1:8" ht="18" hidden="1" customHeight="1" outlineLevel="1">
      <c r="A968" s="4" t="s">
        <v>349</v>
      </c>
      <c r="B968" s="195"/>
      <c r="C968" s="196">
        <v>0</v>
      </c>
      <c r="D968" s="196">
        <v>0</v>
      </c>
      <c r="E968" s="196">
        <v>0</v>
      </c>
      <c r="F968" s="197">
        <v>0</v>
      </c>
      <c r="G968" s="197">
        <v>0</v>
      </c>
      <c r="H968" s="198">
        <v>0</v>
      </c>
    </row>
    <row r="969" spans="1:8" ht="18" hidden="1" customHeight="1" outlineLevel="1">
      <c r="A969" s="4" t="s">
        <v>222</v>
      </c>
      <c r="B969" s="195"/>
      <c r="C969" s="196">
        <v>0</v>
      </c>
      <c r="D969" s="196">
        <v>0</v>
      </c>
      <c r="E969" s="196">
        <v>0</v>
      </c>
      <c r="F969" s="197">
        <v>0</v>
      </c>
      <c r="G969" s="197">
        <v>0</v>
      </c>
      <c r="H969" s="198">
        <v>0</v>
      </c>
    </row>
    <row r="970" spans="1:8" ht="18" hidden="1" customHeight="1" outlineLevel="1">
      <c r="A970" s="4" t="s">
        <v>223</v>
      </c>
      <c r="B970" s="195"/>
      <c r="C970" s="196">
        <v>0</v>
      </c>
      <c r="D970" s="196">
        <v>0</v>
      </c>
      <c r="E970" s="196">
        <v>0</v>
      </c>
      <c r="F970" s="197">
        <v>0</v>
      </c>
      <c r="G970" s="197">
        <v>0</v>
      </c>
      <c r="H970" s="198">
        <v>0</v>
      </c>
    </row>
    <row r="971" spans="1:8" ht="18" hidden="1" customHeight="1" outlineLevel="1">
      <c r="A971" s="4" t="s">
        <v>224</v>
      </c>
      <c r="B971" s="195"/>
      <c r="C971" s="196">
        <v>54</v>
      </c>
      <c r="D971" s="196">
        <v>1</v>
      </c>
      <c r="E971" s="196">
        <v>0</v>
      </c>
      <c r="F971" s="197">
        <v>5535</v>
      </c>
      <c r="G971" s="197">
        <v>-15995.13</v>
      </c>
      <c r="H971" s="198">
        <v>0</v>
      </c>
    </row>
    <row r="972" spans="1:8" ht="18" hidden="1" customHeight="1" outlineLevel="1">
      <c r="A972" s="4" t="s">
        <v>225</v>
      </c>
      <c r="B972" s="195"/>
      <c r="C972" s="196">
        <v>17</v>
      </c>
      <c r="D972" s="196">
        <v>15</v>
      </c>
      <c r="E972" s="196">
        <v>2</v>
      </c>
      <c r="F972" s="197">
        <v>809681</v>
      </c>
      <c r="G972" s="197">
        <v>111968</v>
      </c>
      <c r="H972" s="198">
        <v>4490</v>
      </c>
    </row>
    <row r="973" spans="1:8" ht="18" customHeight="1" collapsed="1">
      <c r="A973" s="4"/>
      <c r="B973" s="195" t="s">
        <v>390</v>
      </c>
      <c r="C973" s="199">
        <f t="shared" ref="C973:H973" si="40">SUM(C950:C972)</f>
        <v>930</v>
      </c>
      <c r="D973" s="199">
        <f t="shared" si="40"/>
        <v>478</v>
      </c>
      <c r="E973" s="199">
        <f t="shared" si="40"/>
        <v>88</v>
      </c>
      <c r="F973" s="200">
        <f t="shared" si="40"/>
        <v>4660976.55</v>
      </c>
      <c r="G973" s="200">
        <f t="shared" si="40"/>
        <v>468878.29</v>
      </c>
      <c r="H973" s="201">
        <f t="shared" si="40"/>
        <v>-60510</v>
      </c>
    </row>
    <row r="974" spans="1:8" ht="18" hidden="1" customHeight="1" outlineLevel="1">
      <c r="A974" s="4" t="s">
        <v>272</v>
      </c>
      <c r="B974" s="195"/>
      <c r="C974" s="199">
        <v>0</v>
      </c>
      <c r="D974" s="199">
        <v>0</v>
      </c>
      <c r="E974" s="199">
        <v>0</v>
      </c>
      <c r="F974" s="200">
        <v>0</v>
      </c>
      <c r="G974" s="200">
        <v>0</v>
      </c>
      <c r="H974" s="201">
        <v>0</v>
      </c>
    </row>
    <row r="975" spans="1:8" ht="18" hidden="1" customHeight="1" outlineLevel="1">
      <c r="A975" s="4" t="s">
        <v>203</v>
      </c>
      <c r="B975" s="195"/>
      <c r="C975" s="199">
        <v>0</v>
      </c>
      <c r="D975" s="199">
        <v>0</v>
      </c>
      <c r="E975" s="199">
        <v>0</v>
      </c>
      <c r="F975" s="200">
        <v>0</v>
      </c>
      <c r="G975" s="200">
        <v>0</v>
      </c>
      <c r="H975" s="201">
        <v>0</v>
      </c>
    </row>
    <row r="976" spans="1:8" ht="18" hidden="1" customHeight="1" outlineLevel="1">
      <c r="A976" s="4" t="s">
        <v>204</v>
      </c>
      <c r="B976" s="195"/>
      <c r="C976" s="199">
        <v>0</v>
      </c>
      <c r="D976" s="199">
        <v>0</v>
      </c>
      <c r="E976" s="199">
        <v>0</v>
      </c>
      <c r="F976" s="200">
        <v>0</v>
      </c>
      <c r="G976" s="200">
        <v>0</v>
      </c>
      <c r="H976" s="201">
        <v>0</v>
      </c>
    </row>
    <row r="977" spans="1:8" ht="18" hidden="1" customHeight="1" outlineLevel="1">
      <c r="A977" s="4" t="s">
        <v>205</v>
      </c>
      <c r="B977" s="195"/>
      <c r="C977" s="199">
        <v>0</v>
      </c>
      <c r="D977" s="199">
        <v>0</v>
      </c>
      <c r="E977" s="199">
        <v>0</v>
      </c>
      <c r="F977" s="200">
        <v>0</v>
      </c>
      <c r="G977" s="200">
        <v>0</v>
      </c>
      <c r="H977" s="201">
        <v>0</v>
      </c>
    </row>
    <row r="978" spans="1:8" ht="18" hidden="1" customHeight="1" outlineLevel="1">
      <c r="A978" s="4" t="s">
        <v>206</v>
      </c>
      <c r="B978" s="195"/>
      <c r="C978" s="199">
        <v>0</v>
      </c>
      <c r="D978" s="199">
        <v>0</v>
      </c>
      <c r="E978" s="199">
        <v>0</v>
      </c>
      <c r="F978" s="200">
        <v>0</v>
      </c>
      <c r="G978" s="200">
        <v>0</v>
      </c>
      <c r="H978" s="201">
        <v>0</v>
      </c>
    </row>
    <row r="979" spans="1:8" ht="18" hidden="1" customHeight="1" outlineLevel="1">
      <c r="A979" s="4" t="s">
        <v>207</v>
      </c>
      <c r="B979" s="195"/>
      <c r="C979" s="199">
        <v>0</v>
      </c>
      <c r="D979" s="199">
        <v>0</v>
      </c>
      <c r="E979" s="199">
        <v>0</v>
      </c>
      <c r="F979" s="200">
        <v>0</v>
      </c>
      <c r="G979" s="200">
        <v>0</v>
      </c>
      <c r="H979" s="201">
        <v>0</v>
      </c>
    </row>
    <row r="980" spans="1:8" ht="18" hidden="1" customHeight="1" outlineLevel="1">
      <c r="A980" s="4" t="s">
        <v>208</v>
      </c>
      <c r="B980" s="195"/>
      <c r="C980" s="199">
        <v>0</v>
      </c>
      <c r="D980" s="199">
        <v>0</v>
      </c>
      <c r="E980" s="199">
        <v>0</v>
      </c>
      <c r="F980" s="200">
        <v>0</v>
      </c>
      <c r="G980" s="200">
        <v>0</v>
      </c>
      <c r="H980" s="201">
        <v>0</v>
      </c>
    </row>
    <row r="981" spans="1:8" ht="18" hidden="1" customHeight="1" outlineLevel="1">
      <c r="A981" s="4" t="s">
        <v>209</v>
      </c>
      <c r="B981" s="195"/>
      <c r="C981" s="199">
        <v>0</v>
      </c>
      <c r="D981" s="199">
        <v>0</v>
      </c>
      <c r="E981" s="199">
        <v>0</v>
      </c>
      <c r="F981" s="200">
        <v>0</v>
      </c>
      <c r="G981" s="200">
        <v>0</v>
      </c>
      <c r="H981" s="201">
        <v>0</v>
      </c>
    </row>
    <row r="982" spans="1:8" ht="18" hidden="1" customHeight="1" outlineLevel="1">
      <c r="A982" s="4" t="s">
        <v>211</v>
      </c>
      <c r="B982" s="195"/>
      <c r="C982" s="199">
        <v>0</v>
      </c>
      <c r="D982" s="199">
        <v>0</v>
      </c>
      <c r="E982" s="199">
        <v>0</v>
      </c>
      <c r="F982" s="200">
        <v>0</v>
      </c>
      <c r="G982" s="200">
        <v>0</v>
      </c>
      <c r="H982" s="201">
        <v>0</v>
      </c>
    </row>
    <row r="983" spans="1:8" ht="18" hidden="1" customHeight="1" outlineLevel="1">
      <c r="A983" s="4" t="s">
        <v>212</v>
      </c>
      <c r="B983" s="195"/>
      <c r="C983" s="199">
        <v>0</v>
      </c>
      <c r="D983" s="199">
        <v>0</v>
      </c>
      <c r="E983" s="199">
        <v>0</v>
      </c>
      <c r="F983" s="200">
        <v>0</v>
      </c>
      <c r="G983" s="200">
        <v>0</v>
      </c>
      <c r="H983" s="201">
        <v>0</v>
      </c>
    </row>
    <row r="984" spans="1:8" ht="18" hidden="1" customHeight="1" outlineLevel="1">
      <c r="A984" s="4" t="s">
        <v>213</v>
      </c>
      <c r="B984" s="195"/>
      <c r="C984" s="199">
        <v>0</v>
      </c>
      <c r="D984" s="199">
        <v>0</v>
      </c>
      <c r="E984" s="199">
        <v>0</v>
      </c>
      <c r="F984" s="200">
        <v>0</v>
      </c>
      <c r="G984" s="200">
        <v>0</v>
      </c>
      <c r="H984" s="201">
        <v>0</v>
      </c>
    </row>
    <row r="985" spans="1:8" ht="18" hidden="1" customHeight="1" outlineLevel="1">
      <c r="A985" s="4" t="s">
        <v>214</v>
      </c>
      <c r="B985" s="195"/>
      <c r="C985" s="199">
        <v>0</v>
      </c>
      <c r="D985" s="199">
        <v>0</v>
      </c>
      <c r="E985" s="199">
        <v>0</v>
      </c>
      <c r="F985" s="200">
        <v>0</v>
      </c>
      <c r="G985" s="200">
        <v>0</v>
      </c>
      <c r="H985" s="201">
        <v>0</v>
      </c>
    </row>
    <row r="986" spans="1:8" ht="18" hidden="1" customHeight="1" outlineLevel="1">
      <c r="A986" s="4" t="s">
        <v>215</v>
      </c>
      <c r="B986" s="195"/>
      <c r="C986" s="199">
        <v>0</v>
      </c>
      <c r="D986" s="199">
        <v>0</v>
      </c>
      <c r="E986" s="199">
        <v>0</v>
      </c>
      <c r="F986" s="200">
        <v>0</v>
      </c>
      <c r="G986" s="200">
        <v>0</v>
      </c>
      <c r="H986" s="201">
        <v>0</v>
      </c>
    </row>
    <row r="987" spans="1:8" ht="18" hidden="1" customHeight="1" outlineLevel="1">
      <c r="A987" s="4" t="s">
        <v>216</v>
      </c>
      <c r="B987" s="195"/>
      <c r="C987" s="199">
        <v>0</v>
      </c>
      <c r="D987" s="199">
        <v>0</v>
      </c>
      <c r="E987" s="199">
        <v>0</v>
      </c>
      <c r="F987" s="200">
        <v>0</v>
      </c>
      <c r="G987" s="200">
        <v>0</v>
      </c>
      <c r="H987" s="201">
        <v>0</v>
      </c>
    </row>
    <row r="988" spans="1:8" ht="18" hidden="1" customHeight="1" outlineLevel="1">
      <c r="A988" s="4" t="s">
        <v>217</v>
      </c>
      <c r="B988" s="195"/>
      <c r="C988" s="199">
        <v>0</v>
      </c>
      <c r="D988" s="199">
        <v>0</v>
      </c>
      <c r="E988" s="199">
        <v>0</v>
      </c>
      <c r="F988" s="200">
        <v>0</v>
      </c>
      <c r="G988" s="200">
        <v>0</v>
      </c>
      <c r="H988" s="201">
        <v>0</v>
      </c>
    </row>
    <row r="989" spans="1:8" ht="18" hidden="1" customHeight="1" outlineLevel="1">
      <c r="A989" s="4" t="s">
        <v>218</v>
      </c>
      <c r="B989" s="195"/>
      <c r="C989" s="199">
        <v>0</v>
      </c>
      <c r="D989" s="199">
        <v>0</v>
      </c>
      <c r="E989" s="199">
        <v>0</v>
      </c>
      <c r="F989" s="200">
        <v>0</v>
      </c>
      <c r="G989" s="200">
        <v>0</v>
      </c>
      <c r="H989" s="201">
        <v>0</v>
      </c>
    </row>
    <row r="990" spans="1:8" ht="18" hidden="1" customHeight="1" outlineLevel="1">
      <c r="A990" s="4" t="s">
        <v>219</v>
      </c>
      <c r="B990" s="195"/>
      <c r="C990" s="199">
        <v>0</v>
      </c>
      <c r="D990" s="199">
        <v>0</v>
      </c>
      <c r="E990" s="199">
        <v>0</v>
      </c>
      <c r="F990" s="200">
        <v>0</v>
      </c>
      <c r="G990" s="200">
        <v>0</v>
      </c>
      <c r="H990" s="201">
        <v>0</v>
      </c>
    </row>
    <row r="991" spans="1:8" ht="18" hidden="1" customHeight="1" outlineLevel="1">
      <c r="A991" s="4" t="s">
        <v>220</v>
      </c>
      <c r="B991" s="195"/>
      <c r="C991" s="199">
        <v>0</v>
      </c>
      <c r="D991" s="199">
        <v>0</v>
      </c>
      <c r="E991" s="199">
        <v>0</v>
      </c>
      <c r="F991" s="200">
        <v>0</v>
      </c>
      <c r="G991" s="200">
        <v>0</v>
      </c>
      <c r="H991" s="201">
        <v>0</v>
      </c>
    </row>
    <row r="992" spans="1:8" ht="18" hidden="1" customHeight="1" outlineLevel="1">
      <c r="A992" s="4" t="s">
        <v>349</v>
      </c>
      <c r="B992" s="195"/>
      <c r="C992" s="199">
        <v>0</v>
      </c>
      <c r="D992" s="199">
        <v>0</v>
      </c>
      <c r="E992" s="199">
        <v>0</v>
      </c>
      <c r="F992" s="200">
        <v>0</v>
      </c>
      <c r="G992" s="200">
        <v>0</v>
      </c>
      <c r="H992" s="201">
        <v>0</v>
      </c>
    </row>
    <row r="993" spans="1:8" ht="18" hidden="1" customHeight="1" outlineLevel="1">
      <c r="A993" s="4" t="s">
        <v>222</v>
      </c>
      <c r="B993" s="195"/>
      <c r="C993" s="199">
        <v>0</v>
      </c>
      <c r="D993" s="199">
        <v>0</v>
      </c>
      <c r="E993" s="199">
        <v>0</v>
      </c>
      <c r="F993" s="200">
        <v>0</v>
      </c>
      <c r="G993" s="200">
        <v>0</v>
      </c>
      <c r="H993" s="201">
        <v>0</v>
      </c>
    </row>
    <row r="994" spans="1:8" ht="18" hidden="1" customHeight="1" outlineLevel="1">
      <c r="A994" s="4" t="s">
        <v>223</v>
      </c>
      <c r="B994" s="195"/>
      <c r="C994" s="199">
        <v>0</v>
      </c>
      <c r="D994" s="199">
        <v>0</v>
      </c>
      <c r="E994" s="199">
        <v>0</v>
      </c>
      <c r="F994" s="200">
        <v>0</v>
      </c>
      <c r="G994" s="200">
        <v>0</v>
      </c>
      <c r="H994" s="201">
        <v>0</v>
      </c>
    </row>
    <row r="995" spans="1:8" ht="18" hidden="1" customHeight="1" outlineLevel="1">
      <c r="A995" s="4" t="s">
        <v>224</v>
      </c>
      <c r="B995" s="195"/>
      <c r="C995" s="199">
        <v>0</v>
      </c>
      <c r="D995" s="199">
        <v>0</v>
      </c>
      <c r="E995" s="199">
        <v>0</v>
      </c>
      <c r="F995" s="200">
        <v>0</v>
      </c>
      <c r="G995" s="200">
        <v>0</v>
      </c>
      <c r="H995" s="201">
        <v>0</v>
      </c>
    </row>
    <row r="996" spans="1:8" ht="18" hidden="1" customHeight="1" outlineLevel="1">
      <c r="A996" s="4" t="s">
        <v>225</v>
      </c>
      <c r="B996" s="195"/>
      <c r="C996" s="199">
        <v>0</v>
      </c>
      <c r="D996" s="199">
        <v>0</v>
      </c>
      <c r="E996" s="199">
        <v>0</v>
      </c>
      <c r="F996" s="200">
        <v>0</v>
      </c>
      <c r="G996" s="200">
        <v>0</v>
      </c>
      <c r="H996" s="201">
        <v>0</v>
      </c>
    </row>
    <row r="997" spans="1:8" ht="18" customHeight="1" collapsed="1">
      <c r="A997" s="4"/>
      <c r="B997" s="195" t="s">
        <v>391</v>
      </c>
      <c r="C997" s="199">
        <f t="shared" ref="C997:H997" si="41">SUM(C974:C996)</f>
        <v>0</v>
      </c>
      <c r="D997" s="199">
        <f t="shared" si="41"/>
        <v>0</v>
      </c>
      <c r="E997" s="199">
        <f t="shared" si="41"/>
        <v>0</v>
      </c>
      <c r="F997" s="200">
        <f t="shared" si="41"/>
        <v>0</v>
      </c>
      <c r="G997" s="200">
        <f t="shared" si="41"/>
        <v>0</v>
      </c>
      <c r="H997" s="201">
        <f t="shared" si="41"/>
        <v>0</v>
      </c>
    </row>
    <row r="998" spans="1:8" ht="18" hidden="1" customHeight="1" outlineLevel="1">
      <c r="A998" s="4" t="s">
        <v>272</v>
      </c>
      <c r="B998" s="195"/>
      <c r="C998" s="196">
        <v>0</v>
      </c>
      <c r="D998" s="196">
        <v>0</v>
      </c>
      <c r="E998" s="196">
        <v>0</v>
      </c>
      <c r="F998" s="197">
        <v>0</v>
      </c>
      <c r="G998" s="197">
        <v>0</v>
      </c>
      <c r="H998" s="198">
        <v>0</v>
      </c>
    </row>
    <row r="999" spans="1:8" ht="18" hidden="1" customHeight="1" outlineLevel="1">
      <c r="A999" s="4" t="s">
        <v>203</v>
      </c>
      <c r="B999" s="195"/>
      <c r="C999" s="196">
        <v>0</v>
      </c>
      <c r="D999" s="196">
        <v>0</v>
      </c>
      <c r="E999" s="196">
        <v>0</v>
      </c>
      <c r="F999" s="197">
        <v>0</v>
      </c>
      <c r="G999" s="197">
        <v>0</v>
      </c>
      <c r="H999" s="198">
        <v>0</v>
      </c>
    </row>
    <row r="1000" spans="1:8" ht="18" hidden="1" customHeight="1" outlineLevel="1">
      <c r="A1000" s="4" t="s">
        <v>204</v>
      </c>
      <c r="B1000" s="195"/>
      <c r="C1000" s="196">
        <v>0</v>
      </c>
      <c r="D1000" s="196">
        <v>0</v>
      </c>
      <c r="E1000" s="196">
        <v>0</v>
      </c>
      <c r="F1000" s="197">
        <v>0</v>
      </c>
      <c r="G1000" s="197">
        <v>0</v>
      </c>
      <c r="H1000" s="198">
        <v>0</v>
      </c>
    </row>
    <row r="1001" spans="1:8" ht="18" hidden="1" customHeight="1" outlineLevel="1">
      <c r="A1001" s="4" t="s">
        <v>205</v>
      </c>
      <c r="B1001" s="195"/>
      <c r="C1001" s="196">
        <v>0</v>
      </c>
      <c r="D1001" s="196">
        <v>0</v>
      </c>
      <c r="E1001" s="196">
        <v>0</v>
      </c>
      <c r="F1001" s="197">
        <v>0</v>
      </c>
      <c r="G1001" s="197">
        <v>0</v>
      </c>
      <c r="H1001" s="198">
        <v>0</v>
      </c>
    </row>
    <row r="1002" spans="1:8" ht="18" hidden="1" customHeight="1" outlineLevel="1">
      <c r="A1002" s="4" t="s">
        <v>206</v>
      </c>
      <c r="B1002" s="195"/>
      <c r="C1002" s="196">
        <v>0</v>
      </c>
      <c r="D1002" s="196">
        <v>0</v>
      </c>
      <c r="E1002" s="196">
        <v>0</v>
      </c>
      <c r="F1002" s="197">
        <v>0</v>
      </c>
      <c r="G1002" s="197">
        <v>0</v>
      </c>
      <c r="H1002" s="198">
        <v>0</v>
      </c>
    </row>
    <row r="1003" spans="1:8" ht="18" hidden="1" customHeight="1" outlineLevel="1">
      <c r="A1003" s="4" t="s">
        <v>207</v>
      </c>
      <c r="B1003" s="195"/>
      <c r="C1003" s="196">
        <v>0</v>
      </c>
      <c r="D1003" s="196">
        <v>0</v>
      </c>
      <c r="E1003" s="196">
        <v>0</v>
      </c>
      <c r="F1003" s="197">
        <v>0</v>
      </c>
      <c r="G1003" s="197">
        <v>0</v>
      </c>
      <c r="H1003" s="198">
        <v>0</v>
      </c>
    </row>
    <row r="1004" spans="1:8" ht="18" hidden="1" customHeight="1" outlineLevel="1">
      <c r="A1004" s="4" t="s">
        <v>208</v>
      </c>
      <c r="B1004" s="195"/>
      <c r="C1004" s="196">
        <v>0</v>
      </c>
      <c r="D1004" s="196">
        <v>0</v>
      </c>
      <c r="E1004" s="196">
        <v>0</v>
      </c>
      <c r="F1004" s="197">
        <v>0</v>
      </c>
      <c r="G1004" s="197">
        <v>0</v>
      </c>
      <c r="H1004" s="198">
        <v>0</v>
      </c>
    </row>
    <row r="1005" spans="1:8" ht="18" hidden="1" customHeight="1" outlineLevel="1">
      <c r="A1005" s="4" t="s">
        <v>209</v>
      </c>
      <c r="B1005" s="195"/>
      <c r="C1005" s="196">
        <v>0</v>
      </c>
      <c r="D1005" s="196">
        <v>0</v>
      </c>
      <c r="E1005" s="196">
        <v>0</v>
      </c>
      <c r="F1005" s="197">
        <v>0</v>
      </c>
      <c r="G1005" s="197">
        <v>0</v>
      </c>
      <c r="H1005" s="198">
        <v>0</v>
      </c>
    </row>
    <row r="1006" spans="1:8" ht="18" hidden="1" customHeight="1" outlineLevel="1">
      <c r="A1006" s="4" t="s">
        <v>211</v>
      </c>
      <c r="B1006" s="195"/>
      <c r="C1006" s="196">
        <v>0</v>
      </c>
      <c r="D1006" s="196">
        <v>1</v>
      </c>
      <c r="E1006" s="196">
        <v>0</v>
      </c>
      <c r="F1006" s="197">
        <v>7637.52</v>
      </c>
      <c r="G1006" s="197">
        <v>941.5</v>
      </c>
      <c r="H1006" s="198">
        <v>0</v>
      </c>
    </row>
    <row r="1007" spans="1:8" ht="18" hidden="1" customHeight="1" outlineLevel="1">
      <c r="A1007" s="4" t="s">
        <v>212</v>
      </c>
      <c r="B1007" s="195"/>
      <c r="C1007" s="196">
        <v>0</v>
      </c>
      <c r="D1007" s="196">
        <v>0</v>
      </c>
      <c r="E1007" s="196">
        <v>0</v>
      </c>
      <c r="F1007" s="197">
        <v>0</v>
      </c>
      <c r="G1007" s="197">
        <v>0</v>
      </c>
      <c r="H1007" s="198">
        <v>0</v>
      </c>
    </row>
    <row r="1008" spans="1:8" ht="18" hidden="1" customHeight="1" outlineLevel="1">
      <c r="A1008" s="4" t="s">
        <v>213</v>
      </c>
      <c r="B1008" s="195"/>
      <c r="C1008" s="196">
        <v>0</v>
      </c>
      <c r="D1008" s="196">
        <v>0</v>
      </c>
      <c r="E1008" s="196">
        <v>0</v>
      </c>
      <c r="F1008" s="197">
        <v>0</v>
      </c>
      <c r="G1008" s="197">
        <v>0</v>
      </c>
      <c r="H1008" s="198">
        <v>0</v>
      </c>
    </row>
    <row r="1009" spans="1:8" ht="18" hidden="1" customHeight="1" outlineLevel="1">
      <c r="A1009" s="4" t="s">
        <v>214</v>
      </c>
      <c r="B1009" s="195"/>
      <c r="C1009" s="196">
        <v>0</v>
      </c>
      <c r="D1009" s="196">
        <v>0</v>
      </c>
      <c r="E1009" s="196">
        <v>0</v>
      </c>
      <c r="F1009" s="197">
        <v>0</v>
      </c>
      <c r="G1009" s="197">
        <v>0</v>
      </c>
      <c r="H1009" s="198">
        <v>0</v>
      </c>
    </row>
    <row r="1010" spans="1:8" ht="18" hidden="1" customHeight="1" outlineLevel="1">
      <c r="A1010" s="4" t="s">
        <v>215</v>
      </c>
      <c r="B1010" s="195"/>
      <c r="C1010" s="196">
        <v>0</v>
      </c>
      <c r="D1010" s="196">
        <v>0</v>
      </c>
      <c r="E1010" s="196">
        <v>0</v>
      </c>
      <c r="F1010" s="197">
        <v>0</v>
      </c>
      <c r="G1010" s="197">
        <v>0</v>
      </c>
      <c r="H1010" s="198">
        <v>0</v>
      </c>
    </row>
    <row r="1011" spans="1:8" ht="18" hidden="1" customHeight="1" outlineLevel="1">
      <c r="A1011" s="4" t="s">
        <v>216</v>
      </c>
      <c r="B1011" s="195"/>
      <c r="C1011" s="196">
        <v>0</v>
      </c>
      <c r="D1011" s="196">
        <v>0</v>
      </c>
      <c r="E1011" s="196">
        <v>0</v>
      </c>
      <c r="F1011" s="197">
        <v>0</v>
      </c>
      <c r="G1011" s="197">
        <v>0</v>
      </c>
      <c r="H1011" s="198">
        <v>0</v>
      </c>
    </row>
    <row r="1012" spans="1:8" ht="18" hidden="1" customHeight="1" outlineLevel="1">
      <c r="A1012" s="4" t="s">
        <v>217</v>
      </c>
      <c r="B1012" s="195"/>
      <c r="C1012" s="196">
        <v>0</v>
      </c>
      <c r="D1012" s="196">
        <v>0</v>
      </c>
      <c r="E1012" s="196">
        <v>0</v>
      </c>
      <c r="F1012" s="197">
        <v>0</v>
      </c>
      <c r="G1012" s="197">
        <v>0</v>
      </c>
      <c r="H1012" s="198">
        <v>0</v>
      </c>
    </row>
    <row r="1013" spans="1:8" ht="18" hidden="1" customHeight="1" outlineLevel="1">
      <c r="A1013" s="4" t="s">
        <v>218</v>
      </c>
      <c r="B1013" s="195"/>
      <c r="C1013" s="196">
        <v>0</v>
      </c>
      <c r="D1013" s="196">
        <v>0</v>
      </c>
      <c r="E1013" s="196">
        <v>0</v>
      </c>
      <c r="F1013" s="197">
        <v>0</v>
      </c>
      <c r="G1013" s="197">
        <v>0</v>
      </c>
      <c r="H1013" s="198">
        <v>0</v>
      </c>
    </row>
    <row r="1014" spans="1:8" ht="18" hidden="1" customHeight="1" outlineLevel="1">
      <c r="A1014" s="4" t="s">
        <v>219</v>
      </c>
      <c r="B1014" s="195"/>
      <c r="C1014" s="196">
        <v>0</v>
      </c>
      <c r="D1014" s="196">
        <v>0</v>
      </c>
      <c r="E1014" s="196">
        <v>0</v>
      </c>
      <c r="F1014" s="197">
        <v>0</v>
      </c>
      <c r="G1014" s="197">
        <v>0</v>
      </c>
      <c r="H1014" s="198">
        <v>0</v>
      </c>
    </row>
    <row r="1015" spans="1:8" ht="18" hidden="1" customHeight="1" outlineLevel="1">
      <c r="A1015" s="4" t="s">
        <v>220</v>
      </c>
      <c r="B1015" s="195"/>
      <c r="C1015" s="196">
        <v>0</v>
      </c>
      <c r="D1015" s="196">
        <v>0</v>
      </c>
      <c r="E1015" s="196">
        <v>0</v>
      </c>
      <c r="F1015" s="197">
        <v>0</v>
      </c>
      <c r="G1015" s="197">
        <v>0</v>
      </c>
      <c r="H1015" s="198">
        <v>0</v>
      </c>
    </row>
    <row r="1016" spans="1:8" ht="18" hidden="1" customHeight="1" outlineLevel="1">
      <c r="A1016" s="4" t="s">
        <v>349</v>
      </c>
      <c r="B1016" s="195"/>
      <c r="C1016" s="196">
        <v>0</v>
      </c>
      <c r="D1016" s="196">
        <v>0</v>
      </c>
      <c r="E1016" s="196">
        <v>0</v>
      </c>
      <c r="F1016" s="197">
        <v>0</v>
      </c>
      <c r="G1016" s="197">
        <v>0</v>
      </c>
      <c r="H1016" s="198">
        <v>0</v>
      </c>
    </row>
    <row r="1017" spans="1:8" ht="18" hidden="1" customHeight="1" outlineLevel="1">
      <c r="A1017" s="4" t="s">
        <v>222</v>
      </c>
      <c r="B1017" s="195"/>
      <c r="C1017" s="196">
        <v>0</v>
      </c>
      <c r="D1017" s="196">
        <v>0</v>
      </c>
      <c r="E1017" s="196">
        <v>0</v>
      </c>
      <c r="F1017" s="197">
        <v>0</v>
      </c>
      <c r="G1017" s="197">
        <v>0</v>
      </c>
      <c r="H1017" s="198">
        <v>0</v>
      </c>
    </row>
    <row r="1018" spans="1:8" ht="18" hidden="1" customHeight="1" outlineLevel="1">
      <c r="A1018" s="4" t="s">
        <v>223</v>
      </c>
      <c r="B1018" s="195"/>
      <c r="C1018" s="196">
        <v>0</v>
      </c>
      <c r="D1018" s="196">
        <v>0</v>
      </c>
      <c r="E1018" s="196">
        <v>0</v>
      </c>
      <c r="F1018" s="197">
        <v>0</v>
      </c>
      <c r="G1018" s="197">
        <v>0</v>
      </c>
      <c r="H1018" s="198">
        <v>0</v>
      </c>
    </row>
    <row r="1019" spans="1:8" ht="18" hidden="1" customHeight="1" outlineLevel="1">
      <c r="A1019" s="4" t="s">
        <v>224</v>
      </c>
      <c r="B1019" s="195"/>
      <c r="C1019" s="196">
        <v>0</v>
      </c>
      <c r="D1019" s="196">
        <v>0</v>
      </c>
      <c r="E1019" s="196">
        <v>0</v>
      </c>
      <c r="F1019" s="197">
        <v>0</v>
      </c>
      <c r="G1019" s="197">
        <v>0</v>
      </c>
      <c r="H1019" s="198">
        <v>0</v>
      </c>
    </row>
    <row r="1020" spans="1:8" ht="18" hidden="1" customHeight="1" outlineLevel="1">
      <c r="A1020" s="4" t="s">
        <v>225</v>
      </c>
      <c r="B1020" s="195"/>
      <c r="C1020" s="196">
        <v>0</v>
      </c>
      <c r="D1020" s="196">
        <v>0</v>
      </c>
      <c r="E1020" s="196">
        <v>0</v>
      </c>
      <c r="F1020" s="197">
        <v>0</v>
      </c>
      <c r="G1020" s="197">
        <v>0</v>
      </c>
      <c r="H1020" s="198">
        <v>0</v>
      </c>
    </row>
    <row r="1021" spans="1:8" ht="18" customHeight="1" collapsed="1">
      <c r="A1021" s="4"/>
      <c r="B1021" s="195" t="s">
        <v>392</v>
      </c>
      <c r="C1021" s="199">
        <f t="shared" ref="C1021:H1021" si="42">SUM(C998:C1020)</f>
        <v>0</v>
      </c>
      <c r="D1021" s="199">
        <f t="shared" si="42"/>
        <v>1</v>
      </c>
      <c r="E1021" s="199">
        <f t="shared" si="42"/>
        <v>0</v>
      </c>
      <c r="F1021" s="200">
        <f t="shared" si="42"/>
        <v>7637.52</v>
      </c>
      <c r="G1021" s="200">
        <f t="shared" si="42"/>
        <v>941.5</v>
      </c>
      <c r="H1021" s="201">
        <f t="shared" si="42"/>
        <v>0</v>
      </c>
    </row>
    <row r="1022" spans="1:8" ht="18" hidden="1" customHeight="1" outlineLevel="1">
      <c r="A1022" s="4" t="s">
        <v>272</v>
      </c>
      <c r="B1022" s="195"/>
      <c r="C1022" s="196">
        <v>0</v>
      </c>
      <c r="D1022" s="196">
        <v>0</v>
      </c>
      <c r="E1022" s="196">
        <v>0</v>
      </c>
      <c r="F1022" s="197">
        <v>0</v>
      </c>
      <c r="G1022" s="197">
        <v>0</v>
      </c>
      <c r="H1022" s="198">
        <v>0</v>
      </c>
    </row>
    <row r="1023" spans="1:8" ht="18" hidden="1" customHeight="1" outlineLevel="1">
      <c r="A1023" s="4" t="s">
        <v>203</v>
      </c>
      <c r="B1023" s="195"/>
      <c r="C1023" s="196">
        <v>0</v>
      </c>
      <c r="D1023" s="196">
        <v>0</v>
      </c>
      <c r="E1023" s="196">
        <v>0</v>
      </c>
      <c r="F1023" s="197">
        <v>0</v>
      </c>
      <c r="G1023" s="197">
        <v>0</v>
      </c>
      <c r="H1023" s="198">
        <v>0</v>
      </c>
    </row>
    <row r="1024" spans="1:8" ht="18" hidden="1" customHeight="1" outlineLevel="1">
      <c r="A1024" s="4" t="s">
        <v>204</v>
      </c>
      <c r="B1024" s="195"/>
      <c r="C1024" s="196">
        <v>0</v>
      </c>
      <c r="D1024" s="196">
        <v>0</v>
      </c>
      <c r="E1024" s="196">
        <v>0</v>
      </c>
      <c r="F1024" s="197">
        <v>0</v>
      </c>
      <c r="G1024" s="197">
        <v>0</v>
      </c>
      <c r="H1024" s="198">
        <v>0</v>
      </c>
    </row>
    <row r="1025" spans="1:8" ht="18" hidden="1" customHeight="1" outlineLevel="1">
      <c r="A1025" s="4" t="s">
        <v>205</v>
      </c>
      <c r="B1025" s="195"/>
      <c r="C1025" s="196">
        <v>0</v>
      </c>
      <c r="D1025" s="196">
        <v>0</v>
      </c>
      <c r="E1025" s="196">
        <v>0</v>
      </c>
      <c r="F1025" s="197">
        <v>0</v>
      </c>
      <c r="G1025" s="197">
        <v>0</v>
      </c>
      <c r="H1025" s="198">
        <v>0</v>
      </c>
    </row>
    <row r="1026" spans="1:8" ht="18" hidden="1" customHeight="1" outlineLevel="1">
      <c r="A1026" s="4" t="s">
        <v>206</v>
      </c>
      <c r="B1026" s="195"/>
      <c r="C1026" s="196">
        <v>0</v>
      </c>
      <c r="D1026" s="196">
        <v>0</v>
      </c>
      <c r="E1026" s="196">
        <v>0</v>
      </c>
      <c r="F1026" s="197">
        <v>0</v>
      </c>
      <c r="G1026" s="197">
        <v>0</v>
      </c>
      <c r="H1026" s="198">
        <v>0</v>
      </c>
    </row>
    <row r="1027" spans="1:8" ht="18" hidden="1" customHeight="1" outlineLevel="1">
      <c r="A1027" s="4" t="s">
        <v>207</v>
      </c>
      <c r="B1027" s="195"/>
      <c r="C1027" s="196">
        <v>0</v>
      </c>
      <c r="D1027" s="196">
        <v>0</v>
      </c>
      <c r="E1027" s="196">
        <v>0</v>
      </c>
      <c r="F1027" s="197">
        <v>0</v>
      </c>
      <c r="G1027" s="197">
        <v>0</v>
      </c>
      <c r="H1027" s="198">
        <v>0</v>
      </c>
    </row>
    <row r="1028" spans="1:8" ht="18" hidden="1" customHeight="1" outlineLevel="1">
      <c r="A1028" s="4" t="s">
        <v>208</v>
      </c>
      <c r="B1028" s="195"/>
      <c r="C1028" s="196">
        <v>0</v>
      </c>
      <c r="D1028" s="196">
        <v>0</v>
      </c>
      <c r="E1028" s="196">
        <v>0</v>
      </c>
      <c r="F1028" s="197">
        <v>0</v>
      </c>
      <c r="G1028" s="197">
        <v>0</v>
      </c>
      <c r="H1028" s="198">
        <v>0</v>
      </c>
    </row>
    <row r="1029" spans="1:8" ht="18" hidden="1" customHeight="1" outlineLevel="1">
      <c r="A1029" s="4" t="s">
        <v>209</v>
      </c>
      <c r="B1029" s="195"/>
      <c r="C1029" s="196">
        <v>0</v>
      </c>
      <c r="D1029" s="196">
        <v>0</v>
      </c>
      <c r="E1029" s="196">
        <v>0</v>
      </c>
      <c r="F1029" s="197">
        <v>0</v>
      </c>
      <c r="G1029" s="197">
        <v>0</v>
      </c>
      <c r="H1029" s="198">
        <v>0</v>
      </c>
    </row>
    <row r="1030" spans="1:8" ht="18" hidden="1" customHeight="1" outlineLevel="1">
      <c r="A1030" s="4" t="s">
        <v>211</v>
      </c>
      <c r="B1030" s="195"/>
      <c r="C1030" s="196">
        <v>1</v>
      </c>
      <c r="D1030" s="196">
        <v>2</v>
      </c>
      <c r="E1030" s="196">
        <v>0</v>
      </c>
      <c r="F1030" s="197">
        <v>280000</v>
      </c>
      <c r="G1030" s="197">
        <v>3975</v>
      </c>
      <c r="H1030" s="198">
        <v>0</v>
      </c>
    </row>
    <row r="1031" spans="1:8" ht="18" hidden="1" customHeight="1" outlineLevel="1">
      <c r="A1031" s="4" t="s">
        <v>212</v>
      </c>
      <c r="B1031" s="195"/>
      <c r="C1031" s="196">
        <v>0</v>
      </c>
      <c r="D1031" s="196">
        <v>0</v>
      </c>
      <c r="E1031" s="196">
        <v>0</v>
      </c>
      <c r="F1031" s="197">
        <v>0</v>
      </c>
      <c r="G1031" s="197">
        <v>0</v>
      </c>
      <c r="H1031" s="198">
        <v>0</v>
      </c>
    </row>
    <row r="1032" spans="1:8" ht="18" hidden="1" customHeight="1" outlineLevel="1">
      <c r="A1032" s="4" t="s">
        <v>213</v>
      </c>
      <c r="B1032" s="195"/>
      <c r="C1032" s="196">
        <v>0</v>
      </c>
      <c r="D1032" s="196">
        <v>0</v>
      </c>
      <c r="E1032" s="196">
        <v>0</v>
      </c>
      <c r="F1032" s="197">
        <v>0</v>
      </c>
      <c r="G1032" s="197">
        <v>0</v>
      </c>
      <c r="H1032" s="198">
        <v>0</v>
      </c>
    </row>
    <row r="1033" spans="1:8" ht="18" hidden="1" customHeight="1" outlineLevel="1">
      <c r="A1033" s="4" t="s">
        <v>214</v>
      </c>
      <c r="B1033" s="195"/>
      <c r="C1033" s="196">
        <v>0</v>
      </c>
      <c r="D1033" s="196">
        <v>0</v>
      </c>
      <c r="E1033" s="196">
        <v>0</v>
      </c>
      <c r="F1033" s="197">
        <v>0</v>
      </c>
      <c r="G1033" s="197">
        <v>0</v>
      </c>
      <c r="H1033" s="198">
        <v>0</v>
      </c>
    </row>
    <row r="1034" spans="1:8" ht="18" hidden="1" customHeight="1" outlineLevel="1">
      <c r="A1034" s="4" t="s">
        <v>215</v>
      </c>
      <c r="B1034" s="195"/>
      <c r="C1034" s="196">
        <v>0</v>
      </c>
      <c r="D1034" s="196">
        <v>0</v>
      </c>
      <c r="E1034" s="196">
        <v>0</v>
      </c>
      <c r="F1034" s="197">
        <v>0</v>
      </c>
      <c r="G1034" s="197">
        <v>0</v>
      </c>
      <c r="H1034" s="198">
        <v>0</v>
      </c>
    </row>
    <row r="1035" spans="1:8" ht="18" hidden="1" customHeight="1" outlineLevel="1">
      <c r="A1035" s="4" t="s">
        <v>216</v>
      </c>
      <c r="B1035" s="195"/>
      <c r="C1035" s="196">
        <v>0</v>
      </c>
      <c r="D1035" s="196">
        <v>0</v>
      </c>
      <c r="E1035" s="196">
        <v>0</v>
      </c>
      <c r="F1035" s="197">
        <v>0</v>
      </c>
      <c r="G1035" s="197">
        <v>0</v>
      </c>
      <c r="H1035" s="198">
        <v>0</v>
      </c>
    </row>
    <row r="1036" spans="1:8" ht="18" hidden="1" customHeight="1" outlineLevel="1">
      <c r="A1036" s="4" t="s">
        <v>217</v>
      </c>
      <c r="B1036" s="195"/>
      <c r="C1036" s="196">
        <v>0</v>
      </c>
      <c r="D1036" s="196">
        <v>0</v>
      </c>
      <c r="E1036" s="196">
        <v>0</v>
      </c>
      <c r="F1036" s="197">
        <v>0</v>
      </c>
      <c r="G1036" s="197">
        <v>0</v>
      </c>
      <c r="H1036" s="198">
        <v>0</v>
      </c>
    </row>
    <row r="1037" spans="1:8" ht="18" hidden="1" customHeight="1" outlineLevel="1">
      <c r="A1037" s="4" t="s">
        <v>218</v>
      </c>
      <c r="B1037" s="195"/>
      <c r="C1037" s="196">
        <v>0</v>
      </c>
      <c r="D1037" s="196">
        <v>0</v>
      </c>
      <c r="E1037" s="196">
        <v>0</v>
      </c>
      <c r="F1037" s="197">
        <v>0</v>
      </c>
      <c r="G1037" s="197">
        <v>0</v>
      </c>
      <c r="H1037" s="198">
        <v>0</v>
      </c>
    </row>
    <row r="1038" spans="1:8" ht="18" hidden="1" customHeight="1" outlineLevel="1">
      <c r="A1038" s="4" t="s">
        <v>219</v>
      </c>
      <c r="B1038" s="195"/>
      <c r="C1038" s="196">
        <v>0</v>
      </c>
      <c r="D1038" s="196">
        <v>0</v>
      </c>
      <c r="E1038" s="196">
        <v>0</v>
      </c>
      <c r="F1038" s="197">
        <v>0</v>
      </c>
      <c r="G1038" s="197">
        <v>0</v>
      </c>
      <c r="H1038" s="198">
        <v>0</v>
      </c>
    </row>
    <row r="1039" spans="1:8" ht="18" hidden="1" customHeight="1" outlineLevel="1">
      <c r="A1039" s="4" t="s">
        <v>220</v>
      </c>
      <c r="B1039" s="195"/>
      <c r="C1039" s="196">
        <v>0</v>
      </c>
      <c r="D1039" s="196">
        <v>0</v>
      </c>
      <c r="E1039" s="196">
        <v>0</v>
      </c>
      <c r="F1039" s="197">
        <v>0</v>
      </c>
      <c r="G1039" s="197">
        <v>0</v>
      </c>
      <c r="H1039" s="198">
        <v>0</v>
      </c>
    </row>
    <row r="1040" spans="1:8" ht="18" hidden="1" customHeight="1" outlineLevel="1">
      <c r="A1040" s="4" t="s">
        <v>349</v>
      </c>
      <c r="B1040" s="195"/>
      <c r="C1040" s="196">
        <v>0</v>
      </c>
      <c r="D1040" s="196">
        <v>0</v>
      </c>
      <c r="E1040" s="196">
        <v>0</v>
      </c>
      <c r="F1040" s="197">
        <v>0</v>
      </c>
      <c r="G1040" s="197">
        <v>0</v>
      </c>
      <c r="H1040" s="198">
        <v>0</v>
      </c>
    </row>
    <row r="1041" spans="1:8" ht="18" hidden="1" customHeight="1" outlineLevel="1">
      <c r="A1041" s="4" t="s">
        <v>222</v>
      </c>
      <c r="B1041" s="195"/>
      <c r="C1041" s="196">
        <v>0</v>
      </c>
      <c r="D1041" s="196">
        <v>0</v>
      </c>
      <c r="E1041" s="196">
        <v>0</v>
      </c>
      <c r="F1041" s="197">
        <v>0</v>
      </c>
      <c r="G1041" s="197">
        <v>0</v>
      </c>
      <c r="H1041" s="198">
        <v>0</v>
      </c>
    </row>
    <row r="1042" spans="1:8" ht="18" hidden="1" customHeight="1" outlineLevel="1">
      <c r="A1042" s="4" t="s">
        <v>223</v>
      </c>
      <c r="B1042" s="195"/>
      <c r="C1042" s="196">
        <v>0</v>
      </c>
      <c r="D1042" s="196">
        <v>0</v>
      </c>
      <c r="E1042" s="196">
        <v>0</v>
      </c>
      <c r="F1042" s="197">
        <v>0</v>
      </c>
      <c r="G1042" s="197">
        <v>0</v>
      </c>
      <c r="H1042" s="198">
        <v>0</v>
      </c>
    </row>
    <row r="1043" spans="1:8" ht="18" hidden="1" customHeight="1" outlineLevel="1">
      <c r="A1043" s="4" t="s">
        <v>224</v>
      </c>
      <c r="B1043" s="195"/>
      <c r="C1043" s="196">
        <v>1</v>
      </c>
      <c r="D1043" s="196">
        <v>0</v>
      </c>
      <c r="E1043" s="196">
        <v>0</v>
      </c>
      <c r="F1043" s="197">
        <v>0</v>
      </c>
      <c r="G1043" s="197">
        <v>0</v>
      </c>
      <c r="H1043" s="198">
        <v>0</v>
      </c>
    </row>
    <row r="1044" spans="1:8" ht="18" hidden="1" customHeight="1" outlineLevel="1">
      <c r="A1044" s="4" t="s">
        <v>225</v>
      </c>
      <c r="B1044" s="195"/>
      <c r="C1044" s="196">
        <v>0</v>
      </c>
      <c r="D1044" s="196">
        <v>0</v>
      </c>
      <c r="E1044" s="196">
        <v>0</v>
      </c>
      <c r="F1044" s="197">
        <v>0</v>
      </c>
      <c r="G1044" s="197">
        <v>0</v>
      </c>
      <c r="H1044" s="198">
        <v>0</v>
      </c>
    </row>
    <row r="1045" spans="1:8" ht="18" customHeight="1" collapsed="1">
      <c r="A1045" s="4"/>
      <c r="B1045" s="195" t="s">
        <v>393</v>
      </c>
      <c r="C1045" s="199">
        <f t="shared" ref="C1045:H1045" si="43">SUM(C1022:C1044)</f>
        <v>2</v>
      </c>
      <c r="D1045" s="199">
        <f t="shared" si="43"/>
        <v>2</v>
      </c>
      <c r="E1045" s="199">
        <f t="shared" si="43"/>
        <v>0</v>
      </c>
      <c r="F1045" s="200">
        <f t="shared" si="43"/>
        <v>280000</v>
      </c>
      <c r="G1045" s="200">
        <f t="shared" si="43"/>
        <v>3975</v>
      </c>
      <c r="H1045" s="201">
        <f t="shared" si="43"/>
        <v>0</v>
      </c>
    </row>
    <row r="1046" spans="1:8" ht="18" hidden="1" customHeight="1" outlineLevel="1">
      <c r="A1046" s="4" t="s">
        <v>272</v>
      </c>
      <c r="B1046" s="195"/>
      <c r="C1046" s="199">
        <v>0</v>
      </c>
      <c r="D1046" s="199">
        <v>0</v>
      </c>
      <c r="E1046" s="199">
        <v>0</v>
      </c>
      <c r="F1046" s="200">
        <v>0</v>
      </c>
      <c r="G1046" s="200">
        <v>0</v>
      </c>
      <c r="H1046" s="201">
        <v>0</v>
      </c>
    </row>
    <row r="1047" spans="1:8" ht="18" hidden="1" customHeight="1" outlineLevel="1">
      <c r="A1047" s="4" t="s">
        <v>203</v>
      </c>
      <c r="B1047" s="195"/>
      <c r="C1047" s="199">
        <v>0</v>
      </c>
      <c r="D1047" s="199">
        <v>0</v>
      </c>
      <c r="E1047" s="199">
        <v>0</v>
      </c>
      <c r="F1047" s="200">
        <v>0</v>
      </c>
      <c r="G1047" s="200">
        <v>0</v>
      </c>
      <c r="H1047" s="201">
        <v>0</v>
      </c>
    </row>
    <row r="1048" spans="1:8" ht="18" hidden="1" customHeight="1" outlineLevel="1">
      <c r="A1048" s="4" t="s">
        <v>204</v>
      </c>
      <c r="B1048" s="195"/>
      <c r="C1048" s="199">
        <v>0</v>
      </c>
      <c r="D1048" s="199">
        <v>0</v>
      </c>
      <c r="E1048" s="199">
        <v>0</v>
      </c>
      <c r="F1048" s="200">
        <v>0</v>
      </c>
      <c r="G1048" s="200">
        <v>0</v>
      </c>
      <c r="H1048" s="201">
        <v>0</v>
      </c>
    </row>
    <row r="1049" spans="1:8" ht="18" hidden="1" customHeight="1" outlineLevel="1">
      <c r="A1049" s="4" t="s">
        <v>205</v>
      </c>
      <c r="B1049" s="195"/>
      <c r="C1049" s="199">
        <v>0</v>
      </c>
      <c r="D1049" s="199">
        <v>0</v>
      </c>
      <c r="E1049" s="199">
        <v>0</v>
      </c>
      <c r="F1049" s="200">
        <v>0</v>
      </c>
      <c r="G1049" s="200">
        <v>0</v>
      </c>
      <c r="H1049" s="201">
        <v>0</v>
      </c>
    </row>
    <row r="1050" spans="1:8" ht="18" hidden="1" customHeight="1" outlineLevel="1">
      <c r="A1050" s="4" t="s">
        <v>206</v>
      </c>
      <c r="B1050" s="195"/>
      <c r="C1050" s="199">
        <v>0</v>
      </c>
      <c r="D1050" s="199">
        <v>0</v>
      </c>
      <c r="E1050" s="199">
        <v>0</v>
      </c>
      <c r="F1050" s="200">
        <v>0</v>
      </c>
      <c r="G1050" s="200">
        <v>0</v>
      </c>
      <c r="H1050" s="201">
        <v>0</v>
      </c>
    </row>
    <row r="1051" spans="1:8" ht="18" hidden="1" customHeight="1" outlineLevel="1">
      <c r="A1051" s="4" t="s">
        <v>207</v>
      </c>
      <c r="B1051" s="195"/>
      <c r="C1051" s="199">
        <v>0</v>
      </c>
      <c r="D1051" s="199">
        <v>0</v>
      </c>
      <c r="E1051" s="199">
        <v>0</v>
      </c>
      <c r="F1051" s="200">
        <v>0</v>
      </c>
      <c r="G1051" s="200">
        <v>0</v>
      </c>
      <c r="H1051" s="201">
        <v>0</v>
      </c>
    </row>
    <row r="1052" spans="1:8" ht="18" hidden="1" customHeight="1" outlineLevel="1">
      <c r="A1052" s="4" t="s">
        <v>208</v>
      </c>
      <c r="B1052" s="195"/>
      <c r="C1052" s="199">
        <v>0</v>
      </c>
      <c r="D1052" s="199">
        <v>0</v>
      </c>
      <c r="E1052" s="199">
        <v>0</v>
      </c>
      <c r="F1052" s="200">
        <v>0</v>
      </c>
      <c r="G1052" s="200">
        <v>0</v>
      </c>
      <c r="H1052" s="201">
        <v>0</v>
      </c>
    </row>
    <row r="1053" spans="1:8" ht="18" hidden="1" customHeight="1" outlineLevel="1">
      <c r="A1053" s="4" t="s">
        <v>209</v>
      </c>
      <c r="B1053" s="195"/>
      <c r="C1053" s="199">
        <v>0</v>
      </c>
      <c r="D1053" s="199">
        <v>0</v>
      </c>
      <c r="E1053" s="199">
        <v>0</v>
      </c>
      <c r="F1053" s="200">
        <v>0</v>
      </c>
      <c r="G1053" s="200">
        <v>0</v>
      </c>
      <c r="H1053" s="201">
        <v>0</v>
      </c>
    </row>
    <row r="1054" spans="1:8" ht="18" hidden="1" customHeight="1" outlineLevel="1">
      <c r="A1054" s="4" t="s">
        <v>211</v>
      </c>
      <c r="B1054" s="195"/>
      <c r="C1054" s="199">
        <v>0</v>
      </c>
      <c r="D1054" s="199">
        <v>0</v>
      </c>
      <c r="E1054" s="199">
        <v>0</v>
      </c>
      <c r="F1054" s="200">
        <v>0</v>
      </c>
      <c r="G1054" s="200">
        <v>0</v>
      </c>
      <c r="H1054" s="201">
        <v>0</v>
      </c>
    </row>
    <row r="1055" spans="1:8" ht="18" hidden="1" customHeight="1" outlineLevel="1">
      <c r="A1055" s="4" t="s">
        <v>212</v>
      </c>
      <c r="B1055" s="195"/>
      <c r="C1055" s="199">
        <v>0</v>
      </c>
      <c r="D1055" s="199">
        <v>0</v>
      </c>
      <c r="E1055" s="199">
        <v>0</v>
      </c>
      <c r="F1055" s="200">
        <v>0</v>
      </c>
      <c r="G1055" s="200">
        <v>0</v>
      </c>
      <c r="H1055" s="201">
        <v>0</v>
      </c>
    </row>
    <row r="1056" spans="1:8" ht="18" hidden="1" customHeight="1" outlineLevel="1">
      <c r="A1056" s="4" t="s">
        <v>213</v>
      </c>
      <c r="B1056" s="195"/>
      <c r="C1056" s="199">
        <v>0</v>
      </c>
      <c r="D1056" s="199">
        <v>0</v>
      </c>
      <c r="E1056" s="199">
        <v>0</v>
      </c>
      <c r="F1056" s="200">
        <v>0</v>
      </c>
      <c r="G1056" s="200">
        <v>0</v>
      </c>
      <c r="H1056" s="201">
        <v>0</v>
      </c>
    </row>
    <row r="1057" spans="1:8" ht="18" hidden="1" customHeight="1" outlineLevel="1">
      <c r="A1057" s="4" t="s">
        <v>214</v>
      </c>
      <c r="B1057" s="195"/>
      <c r="C1057" s="199">
        <v>0</v>
      </c>
      <c r="D1057" s="199">
        <v>0</v>
      </c>
      <c r="E1057" s="199">
        <v>0</v>
      </c>
      <c r="F1057" s="200">
        <v>0</v>
      </c>
      <c r="G1057" s="200">
        <v>0</v>
      </c>
      <c r="H1057" s="201">
        <v>0</v>
      </c>
    </row>
    <row r="1058" spans="1:8" ht="18" hidden="1" customHeight="1" outlineLevel="1">
      <c r="A1058" s="4" t="s">
        <v>215</v>
      </c>
      <c r="B1058" s="195"/>
      <c r="C1058" s="199">
        <v>0</v>
      </c>
      <c r="D1058" s="199">
        <v>0</v>
      </c>
      <c r="E1058" s="199">
        <v>0</v>
      </c>
      <c r="F1058" s="200">
        <v>0</v>
      </c>
      <c r="G1058" s="200">
        <v>0</v>
      </c>
      <c r="H1058" s="201">
        <v>0</v>
      </c>
    </row>
    <row r="1059" spans="1:8" ht="18" hidden="1" customHeight="1" outlineLevel="1">
      <c r="A1059" s="4" t="s">
        <v>216</v>
      </c>
      <c r="B1059" s="195"/>
      <c r="C1059" s="199">
        <v>0</v>
      </c>
      <c r="D1059" s="199">
        <v>0</v>
      </c>
      <c r="E1059" s="199">
        <v>0</v>
      </c>
      <c r="F1059" s="200">
        <v>0</v>
      </c>
      <c r="G1059" s="200">
        <v>0</v>
      </c>
      <c r="H1059" s="201">
        <v>0</v>
      </c>
    </row>
    <row r="1060" spans="1:8" ht="18" hidden="1" customHeight="1" outlineLevel="1">
      <c r="A1060" s="4" t="s">
        <v>217</v>
      </c>
      <c r="B1060" s="195"/>
      <c r="C1060" s="199">
        <v>0</v>
      </c>
      <c r="D1060" s="199">
        <v>0</v>
      </c>
      <c r="E1060" s="199">
        <v>0</v>
      </c>
      <c r="F1060" s="200">
        <v>0</v>
      </c>
      <c r="G1060" s="200">
        <v>0</v>
      </c>
      <c r="H1060" s="201">
        <v>0</v>
      </c>
    </row>
    <row r="1061" spans="1:8" ht="18" hidden="1" customHeight="1" outlineLevel="1">
      <c r="A1061" s="4" t="s">
        <v>218</v>
      </c>
      <c r="B1061" s="195"/>
      <c r="C1061" s="199">
        <v>0</v>
      </c>
      <c r="D1061" s="199">
        <v>0</v>
      </c>
      <c r="E1061" s="199">
        <v>0</v>
      </c>
      <c r="F1061" s="200">
        <v>0</v>
      </c>
      <c r="G1061" s="200">
        <v>0</v>
      </c>
      <c r="H1061" s="201">
        <v>0</v>
      </c>
    </row>
    <row r="1062" spans="1:8" ht="18" hidden="1" customHeight="1" outlineLevel="1">
      <c r="A1062" s="4" t="s">
        <v>219</v>
      </c>
      <c r="B1062" s="195"/>
      <c r="C1062" s="199">
        <v>0</v>
      </c>
      <c r="D1062" s="199">
        <v>0</v>
      </c>
      <c r="E1062" s="199">
        <v>0</v>
      </c>
      <c r="F1062" s="200">
        <v>0</v>
      </c>
      <c r="G1062" s="200">
        <v>0</v>
      </c>
      <c r="H1062" s="201">
        <v>0</v>
      </c>
    </row>
    <row r="1063" spans="1:8" ht="18" hidden="1" customHeight="1" outlineLevel="1">
      <c r="A1063" s="4" t="s">
        <v>220</v>
      </c>
      <c r="B1063" s="195"/>
      <c r="C1063" s="199">
        <v>0</v>
      </c>
      <c r="D1063" s="199">
        <v>0</v>
      </c>
      <c r="E1063" s="199">
        <v>0</v>
      </c>
      <c r="F1063" s="200">
        <v>0</v>
      </c>
      <c r="G1063" s="200">
        <v>0</v>
      </c>
      <c r="H1063" s="201">
        <v>0</v>
      </c>
    </row>
    <row r="1064" spans="1:8" ht="18" hidden="1" customHeight="1" outlineLevel="1">
      <c r="A1064" s="4" t="s">
        <v>349</v>
      </c>
      <c r="B1064" s="195"/>
      <c r="C1064" s="199">
        <v>0</v>
      </c>
      <c r="D1064" s="199">
        <v>0</v>
      </c>
      <c r="E1064" s="199">
        <v>0</v>
      </c>
      <c r="F1064" s="200">
        <v>0</v>
      </c>
      <c r="G1064" s="200">
        <v>0</v>
      </c>
      <c r="H1064" s="201">
        <v>0</v>
      </c>
    </row>
    <row r="1065" spans="1:8" ht="18" hidden="1" customHeight="1" outlineLevel="1">
      <c r="A1065" s="4" t="s">
        <v>222</v>
      </c>
      <c r="B1065" s="195"/>
      <c r="C1065" s="199">
        <v>0</v>
      </c>
      <c r="D1065" s="199">
        <v>0</v>
      </c>
      <c r="E1065" s="199">
        <v>0</v>
      </c>
      <c r="F1065" s="200">
        <v>0</v>
      </c>
      <c r="G1065" s="200">
        <v>0</v>
      </c>
      <c r="H1065" s="201">
        <v>0</v>
      </c>
    </row>
    <row r="1066" spans="1:8" ht="18" hidden="1" customHeight="1" outlineLevel="1">
      <c r="A1066" s="4" t="s">
        <v>223</v>
      </c>
      <c r="B1066" s="195"/>
      <c r="C1066" s="199">
        <v>0</v>
      </c>
      <c r="D1066" s="199">
        <v>0</v>
      </c>
      <c r="E1066" s="199">
        <v>0</v>
      </c>
      <c r="F1066" s="200">
        <v>0</v>
      </c>
      <c r="G1066" s="200">
        <v>0</v>
      </c>
      <c r="H1066" s="201">
        <v>0</v>
      </c>
    </row>
    <row r="1067" spans="1:8" ht="18" hidden="1" customHeight="1" outlineLevel="1">
      <c r="A1067" s="4" t="s">
        <v>224</v>
      </c>
      <c r="B1067" s="195"/>
      <c r="C1067" s="199">
        <v>0</v>
      </c>
      <c r="D1067" s="199">
        <v>0</v>
      </c>
      <c r="E1067" s="199">
        <v>0</v>
      </c>
      <c r="F1067" s="200">
        <v>0</v>
      </c>
      <c r="G1067" s="200">
        <v>0</v>
      </c>
      <c r="H1067" s="201">
        <v>0</v>
      </c>
    </row>
    <row r="1068" spans="1:8" ht="18" hidden="1" customHeight="1" outlineLevel="1">
      <c r="A1068" s="4" t="s">
        <v>225</v>
      </c>
      <c r="B1068" s="195"/>
      <c r="C1068" s="196">
        <v>0</v>
      </c>
      <c r="D1068" s="196">
        <v>0</v>
      </c>
      <c r="E1068" s="196">
        <v>0</v>
      </c>
      <c r="F1068" s="197">
        <v>0</v>
      </c>
      <c r="G1068" s="197">
        <v>0</v>
      </c>
      <c r="H1068" s="198">
        <v>0</v>
      </c>
    </row>
    <row r="1069" spans="1:8" ht="18" customHeight="1" collapsed="1">
      <c r="A1069" s="4"/>
      <c r="B1069" s="195" t="s">
        <v>394</v>
      </c>
      <c r="C1069" s="199">
        <f t="shared" ref="C1069:H1069" si="44">SUM(C1046:C1068)</f>
        <v>0</v>
      </c>
      <c r="D1069" s="199">
        <f t="shared" si="44"/>
        <v>0</v>
      </c>
      <c r="E1069" s="199">
        <f t="shared" si="44"/>
        <v>0</v>
      </c>
      <c r="F1069" s="200">
        <f t="shared" si="44"/>
        <v>0</v>
      </c>
      <c r="G1069" s="200">
        <f t="shared" si="44"/>
        <v>0</v>
      </c>
      <c r="H1069" s="201">
        <f t="shared" si="44"/>
        <v>0</v>
      </c>
    </row>
    <row r="1070" spans="1:8" ht="18" hidden="1" customHeight="1" outlineLevel="1">
      <c r="A1070" s="4" t="s">
        <v>272</v>
      </c>
      <c r="B1070" s="195"/>
      <c r="C1070" s="199">
        <v>0</v>
      </c>
      <c r="D1070" s="199">
        <v>0</v>
      </c>
      <c r="E1070" s="199">
        <v>0</v>
      </c>
      <c r="F1070" s="200">
        <v>0</v>
      </c>
      <c r="G1070" s="200">
        <v>0</v>
      </c>
      <c r="H1070" s="201">
        <v>0</v>
      </c>
    </row>
    <row r="1071" spans="1:8" ht="18" hidden="1" customHeight="1" outlineLevel="1">
      <c r="A1071" s="4" t="s">
        <v>203</v>
      </c>
      <c r="B1071" s="195"/>
      <c r="C1071" s="199">
        <v>0</v>
      </c>
      <c r="D1071" s="199">
        <v>0</v>
      </c>
      <c r="E1071" s="199">
        <v>0</v>
      </c>
      <c r="F1071" s="200">
        <v>0</v>
      </c>
      <c r="G1071" s="200">
        <v>0</v>
      </c>
      <c r="H1071" s="201">
        <v>0</v>
      </c>
    </row>
    <row r="1072" spans="1:8" ht="18" hidden="1" customHeight="1" outlineLevel="1">
      <c r="A1072" s="4" t="s">
        <v>204</v>
      </c>
      <c r="B1072" s="195"/>
      <c r="C1072" s="199">
        <v>1</v>
      </c>
      <c r="D1072" s="199">
        <v>0</v>
      </c>
      <c r="E1072" s="199">
        <v>0</v>
      </c>
      <c r="F1072" s="200">
        <v>0</v>
      </c>
      <c r="G1072" s="200">
        <v>0</v>
      </c>
      <c r="H1072" s="201">
        <v>0</v>
      </c>
    </row>
    <row r="1073" spans="1:8" ht="18" hidden="1" customHeight="1" outlineLevel="1">
      <c r="A1073" s="4" t="s">
        <v>205</v>
      </c>
      <c r="B1073" s="195"/>
      <c r="C1073" s="199">
        <v>0</v>
      </c>
      <c r="D1073" s="199">
        <v>0</v>
      </c>
      <c r="E1073" s="199">
        <v>0</v>
      </c>
      <c r="F1073" s="200">
        <v>0</v>
      </c>
      <c r="G1073" s="200">
        <v>0</v>
      </c>
      <c r="H1073" s="201">
        <v>0</v>
      </c>
    </row>
    <row r="1074" spans="1:8" ht="18" hidden="1" customHeight="1" outlineLevel="1">
      <c r="A1074" s="4" t="s">
        <v>206</v>
      </c>
      <c r="B1074" s="195"/>
      <c r="C1074" s="199">
        <v>0</v>
      </c>
      <c r="D1074" s="199">
        <v>0</v>
      </c>
      <c r="E1074" s="199">
        <v>0</v>
      </c>
      <c r="F1074" s="200">
        <v>0</v>
      </c>
      <c r="G1074" s="200">
        <v>0</v>
      </c>
      <c r="H1074" s="201">
        <v>0</v>
      </c>
    </row>
    <row r="1075" spans="1:8" ht="18" hidden="1" customHeight="1" outlineLevel="1">
      <c r="A1075" s="4" t="s">
        <v>207</v>
      </c>
      <c r="B1075" s="195"/>
      <c r="C1075" s="199">
        <v>0</v>
      </c>
      <c r="D1075" s="199">
        <v>0</v>
      </c>
      <c r="E1075" s="199">
        <v>0</v>
      </c>
      <c r="F1075" s="200">
        <v>0</v>
      </c>
      <c r="G1075" s="200">
        <v>0</v>
      </c>
      <c r="H1075" s="201">
        <v>0</v>
      </c>
    </row>
    <row r="1076" spans="1:8" ht="18" hidden="1" customHeight="1" outlineLevel="1">
      <c r="A1076" s="4" t="s">
        <v>208</v>
      </c>
      <c r="B1076" s="195"/>
      <c r="C1076" s="199">
        <v>0</v>
      </c>
      <c r="D1076" s="199">
        <v>0</v>
      </c>
      <c r="E1076" s="199">
        <v>0</v>
      </c>
      <c r="F1076" s="200">
        <v>0</v>
      </c>
      <c r="G1076" s="200">
        <v>0</v>
      </c>
      <c r="H1076" s="201">
        <v>0</v>
      </c>
    </row>
    <row r="1077" spans="1:8" ht="18" hidden="1" customHeight="1" outlineLevel="1">
      <c r="A1077" s="4" t="s">
        <v>209</v>
      </c>
      <c r="B1077" s="195"/>
      <c r="C1077" s="199">
        <v>0</v>
      </c>
      <c r="D1077" s="199">
        <v>0</v>
      </c>
      <c r="E1077" s="199">
        <v>0</v>
      </c>
      <c r="F1077" s="200">
        <v>0</v>
      </c>
      <c r="G1077" s="200">
        <v>0</v>
      </c>
      <c r="H1077" s="201">
        <v>0</v>
      </c>
    </row>
    <row r="1078" spans="1:8" ht="18" hidden="1" customHeight="1" outlineLevel="1">
      <c r="A1078" s="4" t="s">
        <v>211</v>
      </c>
      <c r="B1078" s="195"/>
      <c r="C1078" s="199">
        <v>0</v>
      </c>
      <c r="D1078" s="199">
        <v>0</v>
      </c>
      <c r="E1078" s="199">
        <v>0</v>
      </c>
      <c r="F1078" s="200">
        <v>0</v>
      </c>
      <c r="G1078" s="200">
        <v>0</v>
      </c>
      <c r="H1078" s="201">
        <v>0</v>
      </c>
    </row>
    <row r="1079" spans="1:8" ht="18" hidden="1" customHeight="1" outlineLevel="1">
      <c r="A1079" s="4" t="s">
        <v>212</v>
      </c>
      <c r="B1079" s="195"/>
      <c r="C1079" s="199">
        <v>0</v>
      </c>
      <c r="D1079" s="199">
        <v>0</v>
      </c>
      <c r="E1079" s="199">
        <v>0</v>
      </c>
      <c r="F1079" s="200">
        <v>0</v>
      </c>
      <c r="G1079" s="200">
        <v>0</v>
      </c>
      <c r="H1079" s="201">
        <v>0</v>
      </c>
    </row>
    <row r="1080" spans="1:8" ht="18" hidden="1" customHeight="1" outlineLevel="1">
      <c r="A1080" s="4" t="s">
        <v>213</v>
      </c>
      <c r="B1080" s="195"/>
      <c r="C1080" s="199">
        <v>0</v>
      </c>
      <c r="D1080" s="199">
        <v>0</v>
      </c>
      <c r="E1080" s="199">
        <v>0</v>
      </c>
      <c r="F1080" s="200">
        <v>0</v>
      </c>
      <c r="G1080" s="200">
        <v>0</v>
      </c>
      <c r="H1080" s="201">
        <v>0</v>
      </c>
    </row>
    <row r="1081" spans="1:8" ht="18" hidden="1" customHeight="1" outlineLevel="1">
      <c r="A1081" s="4" t="s">
        <v>214</v>
      </c>
      <c r="B1081" s="195"/>
      <c r="C1081" s="199">
        <v>0</v>
      </c>
      <c r="D1081" s="199">
        <v>0</v>
      </c>
      <c r="E1081" s="199">
        <v>0</v>
      </c>
      <c r="F1081" s="200">
        <v>0</v>
      </c>
      <c r="G1081" s="200">
        <v>0</v>
      </c>
      <c r="H1081" s="201">
        <v>0</v>
      </c>
    </row>
    <row r="1082" spans="1:8" ht="18" hidden="1" customHeight="1" outlineLevel="1">
      <c r="A1082" s="4" t="s">
        <v>215</v>
      </c>
      <c r="B1082" s="195"/>
      <c r="C1082" s="199">
        <v>0</v>
      </c>
      <c r="D1082" s="199">
        <v>0</v>
      </c>
      <c r="E1082" s="199">
        <v>0</v>
      </c>
      <c r="F1082" s="200">
        <v>0</v>
      </c>
      <c r="G1082" s="200">
        <v>0</v>
      </c>
      <c r="H1082" s="201">
        <v>0</v>
      </c>
    </row>
    <row r="1083" spans="1:8" ht="18" hidden="1" customHeight="1" outlineLevel="1">
      <c r="A1083" s="4" t="s">
        <v>216</v>
      </c>
      <c r="B1083" s="195"/>
      <c r="C1083" s="199">
        <v>0</v>
      </c>
      <c r="D1083" s="199">
        <v>0</v>
      </c>
      <c r="E1083" s="199">
        <v>0</v>
      </c>
      <c r="F1083" s="200">
        <v>0</v>
      </c>
      <c r="G1083" s="200">
        <v>0</v>
      </c>
      <c r="H1083" s="201">
        <v>0</v>
      </c>
    </row>
    <row r="1084" spans="1:8" ht="18" hidden="1" customHeight="1" outlineLevel="1">
      <c r="A1084" s="4" t="s">
        <v>217</v>
      </c>
      <c r="B1084" s="195"/>
      <c r="C1084" s="199">
        <v>0</v>
      </c>
      <c r="D1084" s="199">
        <v>0</v>
      </c>
      <c r="E1084" s="199">
        <v>0</v>
      </c>
      <c r="F1084" s="200">
        <v>0</v>
      </c>
      <c r="G1084" s="200">
        <v>0</v>
      </c>
      <c r="H1084" s="201">
        <v>0</v>
      </c>
    </row>
    <row r="1085" spans="1:8" ht="18" hidden="1" customHeight="1" outlineLevel="1">
      <c r="A1085" s="4" t="s">
        <v>218</v>
      </c>
      <c r="B1085" s="195"/>
      <c r="C1085" s="199">
        <v>0</v>
      </c>
      <c r="D1085" s="199">
        <v>0</v>
      </c>
      <c r="E1085" s="199">
        <v>0</v>
      </c>
      <c r="F1085" s="200">
        <v>0</v>
      </c>
      <c r="G1085" s="200">
        <v>0</v>
      </c>
      <c r="H1085" s="201">
        <v>0</v>
      </c>
    </row>
    <row r="1086" spans="1:8" ht="18" hidden="1" customHeight="1" outlineLevel="1">
      <c r="A1086" s="4" t="s">
        <v>219</v>
      </c>
      <c r="B1086" s="195"/>
      <c r="C1086" s="199">
        <v>0</v>
      </c>
      <c r="D1086" s="199">
        <v>0</v>
      </c>
      <c r="E1086" s="199">
        <v>0</v>
      </c>
      <c r="F1086" s="200">
        <v>0</v>
      </c>
      <c r="G1086" s="200">
        <v>0</v>
      </c>
      <c r="H1086" s="201">
        <v>0</v>
      </c>
    </row>
    <row r="1087" spans="1:8" ht="18" hidden="1" customHeight="1" outlineLevel="1">
      <c r="A1087" s="4" t="s">
        <v>220</v>
      </c>
      <c r="B1087" s="195"/>
      <c r="C1087" s="199">
        <v>0</v>
      </c>
      <c r="D1087" s="199">
        <v>0</v>
      </c>
      <c r="E1087" s="199">
        <v>0</v>
      </c>
      <c r="F1087" s="200">
        <v>0</v>
      </c>
      <c r="G1087" s="200">
        <v>0</v>
      </c>
      <c r="H1087" s="201">
        <v>0</v>
      </c>
    </row>
    <row r="1088" spans="1:8" ht="18" hidden="1" customHeight="1" outlineLevel="1">
      <c r="A1088" s="4" t="s">
        <v>349</v>
      </c>
      <c r="B1088" s="195"/>
      <c r="C1088" s="199">
        <v>0</v>
      </c>
      <c r="D1088" s="199">
        <v>0</v>
      </c>
      <c r="E1088" s="199">
        <v>0</v>
      </c>
      <c r="F1088" s="200">
        <v>0</v>
      </c>
      <c r="G1088" s="200">
        <v>0</v>
      </c>
      <c r="H1088" s="201">
        <v>0</v>
      </c>
    </row>
    <row r="1089" spans="1:8" ht="18" hidden="1" customHeight="1" outlineLevel="1">
      <c r="A1089" s="4" t="s">
        <v>222</v>
      </c>
      <c r="B1089" s="195"/>
      <c r="C1089" s="199">
        <v>0</v>
      </c>
      <c r="D1089" s="199">
        <v>0</v>
      </c>
      <c r="E1089" s="199">
        <v>0</v>
      </c>
      <c r="F1089" s="200">
        <v>0</v>
      </c>
      <c r="G1089" s="200">
        <v>0</v>
      </c>
      <c r="H1089" s="201">
        <v>0</v>
      </c>
    </row>
    <row r="1090" spans="1:8" ht="18" hidden="1" customHeight="1" outlineLevel="1">
      <c r="A1090" s="4" t="s">
        <v>223</v>
      </c>
      <c r="B1090" s="195"/>
      <c r="C1090" s="199">
        <v>0</v>
      </c>
      <c r="D1090" s="199">
        <v>0</v>
      </c>
      <c r="E1090" s="199">
        <v>0</v>
      </c>
      <c r="F1090" s="200">
        <v>0</v>
      </c>
      <c r="G1090" s="200">
        <v>0</v>
      </c>
      <c r="H1090" s="201">
        <v>0</v>
      </c>
    </row>
    <row r="1091" spans="1:8" ht="18" hidden="1" customHeight="1" outlineLevel="1">
      <c r="A1091" s="4" t="s">
        <v>224</v>
      </c>
      <c r="B1091" s="195"/>
      <c r="C1091" s="199">
        <v>0</v>
      </c>
      <c r="D1091" s="199">
        <v>0</v>
      </c>
      <c r="E1091" s="199">
        <v>0</v>
      </c>
      <c r="F1091" s="200">
        <v>0</v>
      </c>
      <c r="G1091" s="200">
        <v>0</v>
      </c>
      <c r="H1091" s="201">
        <v>0</v>
      </c>
    </row>
    <row r="1092" spans="1:8" ht="18" hidden="1" customHeight="1" outlineLevel="1">
      <c r="A1092" s="4" t="s">
        <v>225</v>
      </c>
      <c r="B1092" s="195"/>
      <c r="C1092" s="199">
        <v>0</v>
      </c>
      <c r="D1092" s="199">
        <v>0</v>
      </c>
      <c r="E1092" s="199">
        <v>0</v>
      </c>
      <c r="F1092" s="200">
        <v>0</v>
      </c>
      <c r="G1092" s="200">
        <v>0</v>
      </c>
      <c r="H1092" s="201">
        <v>0</v>
      </c>
    </row>
    <row r="1093" spans="1:8" ht="18" customHeight="1" collapsed="1">
      <c r="A1093" s="4"/>
      <c r="B1093" s="195" t="s">
        <v>395</v>
      </c>
      <c r="C1093" s="199">
        <f t="shared" ref="C1093:H1093" si="45">SUM(C1070:C1092)</f>
        <v>1</v>
      </c>
      <c r="D1093" s="199">
        <f t="shared" si="45"/>
        <v>0</v>
      </c>
      <c r="E1093" s="199">
        <f t="shared" si="45"/>
        <v>0</v>
      </c>
      <c r="F1093" s="200">
        <f t="shared" si="45"/>
        <v>0</v>
      </c>
      <c r="G1093" s="200">
        <f t="shared" si="45"/>
        <v>0</v>
      </c>
      <c r="H1093" s="201">
        <f t="shared" si="45"/>
        <v>0</v>
      </c>
    </row>
    <row r="1094" spans="1:8" ht="18" hidden="1" customHeight="1" outlineLevel="1">
      <c r="A1094" s="4" t="s">
        <v>272</v>
      </c>
      <c r="B1094" s="195"/>
      <c r="C1094" s="199">
        <v>0</v>
      </c>
      <c r="D1094" s="199">
        <v>0</v>
      </c>
      <c r="E1094" s="199">
        <v>0</v>
      </c>
      <c r="F1094" s="200">
        <v>0</v>
      </c>
      <c r="G1094" s="200">
        <v>0</v>
      </c>
      <c r="H1094" s="201">
        <v>0</v>
      </c>
    </row>
    <row r="1095" spans="1:8" ht="18" hidden="1" customHeight="1" outlineLevel="1">
      <c r="A1095" s="4" t="s">
        <v>203</v>
      </c>
      <c r="B1095" s="195"/>
      <c r="C1095" s="199">
        <v>0</v>
      </c>
      <c r="D1095" s="199">
        <v>0</v>
      </c>
      <c r="E1095" s="199">
        <v>0</v>
      </c>
      <c r="F1095" s="200">
        <v>0</v>
      </c>
      <c r="G1095" s="200">
        <v>0</v>
      </c>
      <c r="H1095" s="201">
        <v>0</v>
      </c>
    </row>
    <row r="1096" spans="1:8" ht="18" hidden="1" customHeight="1" outlineLevel="1">
      <c r="A1096" s="4" t="s">
        <v>204</v>
      </c>
      <c r="B1096" s="195"/>
      <c r="C1096" s="199">
        <v>0</v>
      </c>
      <c r="D1096" s="199">
        <v>0</v>
      </c>
      <c r="E1096" s="199">
        <v>0</v>
      </c>
      <c r="F1096" s="200">
        <v>0</v>
      </c>
      <c r="G1096" s="200">
        <v>0</v>
      </c>
      <c r="H1096" s="201">
        <v>0</v>
      </c>
    </row>
    <row r="1097" spans="1:8" ht="18" hidden="1" customHeight="1" outlineLevel="1">
      <c r="A1097" s="4" t="s">
        <v>205</v>
      </c>
      <c r="B1097" s="195"/>
      <c r="C1097" s="199">
        <v>0</v>
      </c>
      <c r="D1097" s="199">
        <v>0</v>
      </c>
      <c r="E1097" s="199">
        <v>0</v>
      </c>
      <c r="F1097" s="200">
        <v>0</v>
      </c>
      <c r="G1097" s="200">
        <v>0</v>
      </c>
      <c r="H1097" s="201">
        <v>0</v>
      </c>
    </row>
    <row r="1098" spans="1:8" ht="18" hidden="1" customHeight="1" outlineLevel="1">
      <c r="A1098" s="4" t="s">
        <v>206</v>
      </c>
      <c r="B1098" s="195"/>
      <c r="C1098" s="199">
        <v>0</v>
      </c>
      <c r="D1098" s="199">
        <v>0</v>
      </c>
      <c r="E1098" s="199">
        <v>0</v>
      </c>
      <c r="F1098" s="200">
        <v>0</v>
      </c>
      <c r="G1098" s="200">
        <v>0</v>
      </c>
      <c r="H1098" s="201">
        <v>0</v>
      </c>
    </row>
    <row r="1099" spans="1:8" ht="18" hidden="1" customHeight="1" outlineLevel="1">
      <c r="A1099" s="4" t="s">
        <v>207</v>
      </c>
      <c r="B1099" s="195"/>
      <c r="C1099" s="199">
        <v>0</v>
      </c>
      <c r="D1099" s="199">
        <v>0</v>
      </c>
      <c r="E1099" s="199">
        <v>0</v>
      </c>
      <c r="F1099" s="200">
        <v>0</v>
      </c>
      <c r="G1099" s="200">
        <v>0</v>
      </c>
      <c r="H1099" s="201">
        <v>0</v>
      </c>
    </row>
    <row r="1100" spans="1:8" ht="18" hidden="1" customHeight="1" outlineLevel="1">
      <c r="A1100" s="4" t="s">
        <v>208</v>
      </c>
      <c r="B1100" s="195"/>
      <c r="C1100" s="199">
        <v>0</v>
      </c>
      <c r="D1100" s="199">
        <v>0</v>
      </c>
      <c r="E1100" s="199">
        <v>0</v>
      </c>
      <c r="F1100" s="200">
        <v>0</v>
      </c>
      <c r="G1100" s="200">
        <v>0</v>
      </c>
      <c r="H1100" s="201">
        <v>0</v>
      </c>
    </row>
    <row r="1101" spans="1:8" ht="18" hidden="1" customHeight="1" outlineLevel="1">
      <c r="A1101" s="4" t="s">
        <v>209</v>
      </c>
      <c r="B1101" s="195"/>
      <c r="C1101" s="199">
        <v>0</v>
      </c>
      <c r="D1101" s="199">
        <v>0</v>
      </c>
      <c r="E1101" s="199">
        <v>0</v>
      </c>
      <c r="F1101" s="200">
        <v>0</v>
      </c>
      <c r="G1101" s="200">
        <v>0</v>
      </c>
      <c r="H1101" s="201">
        <v>0</v>
      </c>
    </row>
    <row r="1102" spans="1:8" ht="18" hidden="1" customHeight="1" outlineLevel="1">
      <c r="A1102" s="4" t="s">
        <v>211</v>
      </c>
      <c r="B1102" s="195"/>
      <c r="C1102" s="199">
        <v>3</v>
      </c>
      <c r="D1102" s="199">
        <v>2</v>
      </c>
      <c r="E1102" s="199">
        <v>0</v>
      </c>
      <c r="F1102" s="200">
        <v>169600</v>
      </c>
      <c r="G1102" s="200">
        <v>9681</v>
      </c>
      <c r="H1102" s="201">
        <v>0</v>
      </c>
    </row>
    <row r="1103" spans="1:8" ht="18" hidden="1" customHeight="1" outlineLevel="1">
      <c r="A1103" s="4" t="s">
        <v>212</v>
      </c>
      <c r="B1103" s="195"/>
      <c r="C1103" s="199">
        <v>0</v>
      </c>
      <c r="D1103" s="199">
        <v>0</v>
      </c>
      <c r="E1103" s="199">
        <v>0</v>
      </c>
      <c r="F1103" s="200">
        <v>0</v>
      </c>
      <c r="G1103" s="200">
        <v>0</v>
      </c>
      <c r="H1103" s="201">
        <v>0</v>
      </c>
    </row>
    <row r="1104" spans="1:8" ht="18" hidden="1" customHeight="1" outlineLevel="1">
      <c r="A1104" s="4" t="s">
        <v>213</v>
      </c>
      <c r="B1104" s="205"/>
      <c r="C1104" s="206">
        <v>0</v>
      </c>
      <c r="D1104" s="206">
        <v>0</v>
      </c>
      <c r="E1104" s="206">
        <v>0</v>
      </c>
      <c r="F1104" s="207">
        <v>0</v>
      </c>
      <c r="G1104" s="207">
        <v>0</v>
      </c>
      <c r="H1104" s="202">
        <v>0</v>
      </c>
    </row>
    <row r="1105" spans="1:8" ht="17.25" hidden="1" customHeight="1" outlineLevel="1">
      <c r="A1105" s="4" t="s">
        <v>214</v>
      </c>
      <c r="B1105" s="195"/>
      <c r="C1105" s="199">
        <v>0</v>
      </c>
      <c r="D1105" s="199">
        <v>0</v>
      </c>
      <c r="E1105" s="199">
        <v>0</v>
      </c>
      <c r="F1105" s="200">
        <v>0</v>
      </c>
      <c r="G1105" s="200">
        <v>0</v>
      </c>
      <c r="H1105" s="201">
        <v>0</v>
      </c>
    </row>
    <row r="1106" spans="1:8" ht="18" hidden="1" customHeight="1" outlineLevel="1">
      <c r="A1106" s="4" t="s">
        <v>215</v>
      </c>
      <c r="B1106" s="195"/>
      <c r="C1106" s="199">
        <v>0</v>
      </c>
      <c r="D1106" s="199">
        <v>0</v>
      </c>
      <c r="E1106" s="199">
        <v>0</v>
      </c>
      <c r="F1106" s="200">
        <v>0</v>
      </c>
      <c r="G1106" s="200">
        <v>0</v>
      </c>
      <c r="H1106" s="201">
        <v>0</v>
      </c>
    </row>
    <row r="1107" spans="1:8" ht="18" hidden="1" customHeight="1" outlineLevel="1">
      <c r="A1107" s="4" t="s">
        <v>216</v>
      </c>
      <c r="B1107" s="195"/>
      <c r="C1107" s="199">
        <v>0</v>
      </c>
      <c r="D1107" s="199">
        <v>0</v>
      </c>
      <c r="E1107" s="199">
        <v>0</v>
      </c>
      <c r="F1107" s="200">
        <v>0</v>
      </c>
      <c r="G1107" s="200">
        <v>0</v>
      </c>
      <c r="H1107" s="201">
        <v>0</v>
      </c>
    </row>
    <row r="1108" spans="1:8" ht="18" hidden="1" customHeight="1" outlineLevel="1">
      <c r="A1108" s="4" t="s">
        <v>217</v>
      </c>
      <c r="B1108" s="195"/>
      <c r="C1108" s="199">
        <v>0</v>
      </c>
      <c r="D1108" s="199">
        <v>0</v>
      </c>
      <c r="E1108" s="199">
        <v>0</v>
      </c>
      <c r="F1108" s="200">
        <v>0</v>
      </c>
      <c r="G1108" s="200">
        <v>0</v>
      </c>
      <c r="H1108" s="201">
        <v>0</v>
      </c>
    </row>
    <row r="1109" spans="1:8" ht="18" hidden="1" customHeight="1" outlineLevel="1">
      <c r="A1109" s="4" t="s">
        <v>218</v>
      </c>
      <c r="B1109" s="195"/>
      <c r="C1109" s="199">
        <v>0</v>
      </c>
      <c r="D1109" s="199">
        <v>0</v>
      </c>
      <c r="E1109" s="199">
        <v>0</v>
      </c>
      <c r="F1109" s="200">
        <v>0</v>
      </c>
      <c r="G1109" s="200">
        <v>0</v>
      </c>
      <c r="H1109" s="201">
        <v>0</v>
      </c>
    </row>
    <row r="1110" spans="1:8" ht="18" hidden="1" customHeight="1" outlineLevel="1">
      <c r="A1110" s="4" t="s">
        <v>219</v>
      </c>
      <c r="B1110" s="195"/>
      <c r="C1110" s="199">
        <v>0</v>
      </c>
      <c r="D1110" s="199">
        <v>0</v>
      </c>
      <c r="E1110" s="199">
        <v>0</v>
      </c>
      <c r="F1110" s="200">
        <v>0</v>
      </c>
      <c r="G1110" s="200">
        <v>0</v>
      </c>
      <c r="H1110" s="201">
        <v>0</v>
      </c>
    </row>
    <row r="1111" spans="1:8" ht="18" hidden="1" customHeight="1" outlineLevel="1">
      <c r="A1111" s="4" t="s">
        <v>220</v>
      </c>
      <c r="B1111" s="195"/>
      <c r="C1111" s="199">
        <v>0</v>
      </c>
      <c r="D1111" s="199">
        <v>0</v>
      </c>
      <c r="E1111" s="199">
        <v>0</v>
      </c>
      <c r="F1111" s="200">
        <v>0</v>
      </c>
      <c r="G1111" s="200">
        <v>0</v>
      </c>
      <c r="H1111" s="201">
        <v>0</v>
      </c>
    </row>
    <row r="1112" spans="1:8" ht="18" hidden="1" customHeight="1" outlineLevel="1">
      <c r="A1112" s="4" t="s">
        <v>349</v>
      </c>
      <c r="B1112" s="195"/>
      <c r="C1112" s="199">
        <v>0</v>
      </c>
      <c r="D1112" s="199">
        <v>0</v>
      </c>
      <c r="E1112" s="199">
        <v>0</v>
      </c>
      <c r="F1112" s="200">
        <v>0</v>
      </c>
      <c r="G1112" s="200">
        <v>0</v>
      </c>
      <c r="H1112" s="201">
        <v>0</v>
      </c>
    </row>
    <row r="1113" spans="1:8" ht="18" hidden="1" customHeight="1" outlineLevel="1">
      <c r="A1113" s="4" t="s">
        <v>222</v>
      </c>
      <c r="B1113" s="195"/>
      <c r="C1113" s="199">
        <v>0</v>
      </c>
      <c r="D1113" s="199">
        <v>0</v>
      </c>
      <c r="E1113" s="199">
        <v>0</v>
      </c>
      <c r="F1113" s="200">
        <v>0</v>
      </c>
      <c r="G1113" s="200">
        <v>0</v>
      </c>
      <c r="H1113" s="201">
        <v>0</v>
      </c>
    </row>
    <row r="1114" spans="1:8" ht="18" hidden="1" customHeight="1" outlineLevel="1">
      <c r="A1114" s="4" t="s">
        <v>223</v>
      </c>
      <c r="B1114" s="195"/>
      <c r="C1114" s="199">
        <v>0</v>
      </c>
      <c r="D1114" s="199">
        <v>0</v>
      </c>
      <c r="E1114" s="199">
        <v>0</v>
      </c>
      <c r="F1114" s="200">
        <v>0</v>
      </c>
      <c r="G1114" s="200">
        <v>0</v>
      </c>
      <c r="H1114" s="201">
        <v>0</v>
      </c>
    </row>
    <row r="1115" spans="1:8" ht="18" hidden="1" customHeight="1" outlineLevel="1">
      <c r="A1115" s="4" t="s">
        <v>224</v>
      </c>
      <c r="B1115" s="195"/>
      <c r="C1115" s="199">
        <v>0</v>
      </c>
      <c r="D1115" s="199">
        <v>0</v>
      </c>
      <c r="E1115" s="199">
        <v>0</v>
      </c>
      <c r="F1115" s="200">
        <v>0</v>
      </c>
      <c r="G1115" s="200">
        <v>0</v>
      </c>
      <c r="H1115" s="201">
        <v>0</v>
      </c>
    </row>
    <row r="1116" spans="1:8" ht="18" hidden="1" customHeight="1" outlineLevel="1">
      <c r="A1116" s="4" t="s">
        <v>225</v>
      </c>
      <c r="B1116" s="195"/>
      <c r="C1116" s="196">
        <v>0</v>
      </c>
      <c r="D1116" s="196">
        <v>0</v>
      </c>
      <c r="E1116" s="196">
        <v>0</v>
      </c>
      <c r="F1116" s="197">
        <v>0</v>
      </c>
      <c r="G1116" s="197">
        <v>0</v>
      </c>
      <c r="H1116" s="198">
        <v>0</v>
      </c>
    </row>
    <row r="1117" spans="1:8" ht="18" customHeight="1" collapsed="1">
      <c r="A1117" s="4"/>
      <c r="B1117" s="195" t="s">
        <v>396</v>
      </c>
      <c r="C1117" s="199">
        <f t="shared" ref="C1117:H1117" si="46">SUM(C1094:C1116)</f>
        <v>3</v>
      </c>
      <c r="D1117" s="199">
        <f t="shared" si="46"/>
        <v>2</v>
      </c>
      <c r="E1117" s="199">
        <f t="shared" si="46"/>
        <v>0</v>
      </c>
      <c r="F1117" s="200">
        <f t="shared" si="46"/>
        <v>169600</v>
      </c>
      <c r="G1117" s="200">
        <f t="shared" si="46"/>
        <v>9681</v>
      </c>
      <c r="H1117" s="201">
        <f t="shared" si="46"/>
        <v>0</v>
      </c>
    </row>
    <row r="1118" spans="1:8" ht="18" hidden="1" customHeight="1" outlineLevel="1">
      <c r="A1118" s="4" t="s">
        <v>272</v>
      </c>
      <c r="B1118" s="195"/>
      <c r="C1118" s="196">
        <v>0</v>
      </c>
      <c r="D1118" s="196">
        <v>0</v>
      </c>
      <c r="E1118" s="196">
        <v>0</v>
      </c>
      <c r="F1118" s="197">
        <v>0</v>
      </c>
      <c r="G1118" s="197">
        <v>0</v>
      </c>
      <c r="H1118" s="198">
        <v>0</v>
      </c>
    </row>
    <row r="1119" spans="1:8" ht="18" hidden="1" customHeight="1" outlineLevel="1">
      <c r="A1119" s="4" t="s">
        <v>203</v>
      </c>
      <c r="B1119" s="195"/>
      <c r="C1119" s="196">
        <v>0</v>
      </c>
      <c r="D1119" s="196">
        <v>0</v>
      </c>
      <c r="E1119" s="196">
        <v>0</v>
      </c>
      <c r="F1119" s="197">
        <v>0</v>
      </c>
      <c r="G1119" s="197">
        <v>0</v>
      </c>
      <c r="H1119" s="198">
        <v>0</v>
      </c>
    </row>
    <row r="1120" spans="1:8" ht="18" hidden="1" customHeight="1" outlineLevel="1">
      <c r="A1120" s="4" t="s">
        <v>204</v>
      </c>
      <c r="B1120" s="195"/>
      <c r="C1120" s="196">
        <v>3</v>
      </c>
      <c r="D1120" s="196">
        <v>1</v>
      </c>
      <c r="E1120" s="196">
        <v>0</v>
      </c>
      <c r="F1120" s="197">
        <v>0</v>
      </c>
      <c r="G1120" s="197">
        <v>1500</v>
      </c>
      <c r="H1120" s="198">
        <v>0</v>
      </c>
    </row>
    <row r="1121" spans="1:8" ht="18" hidden="1" customHeight="1" outlineLevel="1">
      <c r="A1121" s="4" t="s">
        <v>205</v>
      </c>
      <c r="B1121" s="195"/>
      <c r="C1121" s="196">
        <v>0</v>
      </c>
      <c r="D1121" s="196">
        <v>0</v>
      </c>
      <c r="E1121" s="196">
        <v>0</v>
      </c>
      <c r="F1121" s="197">
        <v>0</v>
      </c>
      <c r="G1121" s="197">
        <v>0</v>
      </c>
      <c r="H1121" s="198">
        <v>0</v>
      </c>
    </row>
    <row r="1122" spans="1:8" ht="18" hidden="1" customHeight="1" outlineLevel="1">
      <c r="A1122" s="4" t="s">
        <v>206</v>
      </c>
      <c r="B1122" s="195"/>
      <c r="C1122" s="196">
        <v>0</v>
      </c>
      <c r="D1122" s="196">
        <v>0</v>
      </c>
      <c r="E1122" s="196">
        <v>0</v>
      </c>
      <c r="F1122" s="197">
        <v>0</v>
      </c>
      <c r="G1122" s="197">
        <v>0</v>
      </c>
      <c r="H1122" s="198">
        <v>0</v>
      </c>
    </row>
    <row r="1123" spans="1:8" ht="18" hidden="1" customHeight="1" outlineLevel="1">
      <c r="A1123" s="4" t="s">
        <v>207</v>
      </c>
      <c r="B1123" s="195"/>
      <c r="C1123" s="196">
        <v>0</v>
      </c>
      <c r="D1123" s="196">
        <v>0</v>
      </c>
      <c r="E1123" s="196">
        <v>0</v>
      </c>
      <c r="F1123" s="197">
        <v>0</v>
      </c>
      <c r="G1123" s="197">
        <v>0</v>
      </c>
      <c r="H1123" s="198">
        <v>0</v>
      </c>
    </row>
    <row r="1124" spans="1:8" ht="18" hidden="1" customHeight="1" outlineLevel="1">
      <c r="A1124" s="4" t="s">
        <v>208</v>
      </c>
      <c r="B1124" s="195"/>
      <c r="C1124" s="196">
        <v>0</v>
      </c>
      <c r="D1124" s="196">
        <v>0</v>
      </c>
      <c r="E1124" s="196">
        <v>0</v>
      </c>
      <c r="F1124" s="197">
        <v>0</v>
      </c>
      <c r="G1124" s="197">
        <v>0</v>
      </c>
      <c r="H1124" s="198">
        <v>0</v>
      </c>
    </row>
    <row r="1125" spans="1:8" ht="18" hidden="1" customHeight="1" outlineLevel="1">
      <c r="A1125" s="4" t="s">
        <v>209</v>
      </c>
      <c r="B1125" s="195"/>
      <c r="C1125" s="196">
        <v>0</v>
      </c>
      <c r="D1125" s="196">
        <v>1</v>
      </c>
      <c r="E1125" s="196">
        <v>0</v>
      </c>
      <c r="F1125" s="197">
        <v>0</v>
      </c>
      <c r="G1125" s="197">
        <v>8789</v>
      </c>
      <c r="H1125" s="198">
        <v>0</v>
      </c>
    </row>
    <row r="1126" spans="1:8" ht="18" hidden="1" customHeight="1" outlineLevel="1">
      <c r="A1126" s="4" t="s">
        <v>211</v>
      </c>
      <c r="B1126" s="195"/>
      <c r="C1126" s="196">
        <v>0</v>
      </c>
      <c r="D1126" s="196">
        <v>1</v>
      </c>
      <c r="E1126" s="196">
        <v>0</v>
      </c>
      <c r="F1126" s="197">
        <v>19057</v>
      </c>
      <c r="G1126" s="197">
        <v>11228.95</v>
      </c>
      <c r="H1126" s="198">
        <v>0</v>
      </c>
    </row>
    <row r="1127" spans="1:8" ht="18" hidden="1" customHeight="1" outlineLevel="1">
      <c r="A1127" s="4" t="s">
        <v>212</v>
      </c>
      <c r="B1127" s="195"/>
      <c r="C1127" s="196">
        <v>0</v>
      </c>
      <c r="D1127" s="196">
        <v>0</v>
      </c>
      <c r="E1127" s="196">
        <v>0</v>
      </c>
      <c r="F1127" s="197">
        <v>0</v>
      </c>
      <c r="G1127" s="197">
        <v>0</v>
      </c>
      <c r="H1127" s="198">
        <v>0</v>
      </c>
    </row>
    <row r="1128" spans="1:8" ht="18" hidden="1" customHeight="1" outlineLevel="1">
      <c r="A1128" s="4" t="s">
        <v>213</v>
      </c>
      <c r="B1128" s="195"/>
      <c r="C1128" s="196">
        <v>0</v>
      </c>
      <c r="D1128" s="196">
        <v>1</v>
      </c>
      <c r="E1128" s="196">
        <v>0</v>
      </c>
      <c r="F1128" s="197">
        <v>12500</v>
      </c>
      <c r="G1128" s="197">
        <v>-4941.7</v>
      </c>
      <c r="H1128" s="198">
        <v>0</v>
      </c>
    </row>
    <row r="1129" spans="1:8" ht="18" hidden="1" customHeight="1" outlineLevel="1">
      <c r="A1129" s="4" t="s">
        <v>214</v>
      </c>
      <c r="B1129" s="195"/>
      <c r="C1129" s="196">
        <v>0</v>
      </c>
      <c r="D1129" s="196">
        <v>0</v>
      </c>
      <c r="E1129" s="196">
        <v>0</v>
      </c>
      <c r="F1129" s="197">
        <v>0</v>
      </c>
      <c r="G1129" s="197">
        <v>0</v>
      </c>
      <c r="H1129" s="198">
        <v>0</v>
      </c>
    </row>
    <row r="1130" spans="1:8" ht="18" hidden="1" customHeight="1" outlineLevel="1">
      <c r="A1130" s="4" t="s">
        <v>215</v>
      </c>
      <c r="B1130" s="195"/>
      <c r="C1130" s="196">
        <v>0</v>
      </c>
      <c r="D1130" s="196">
        <v>0</v>
      </c>
      <c r="E1130" s="196">
        <v>0</v>
      </c>
      <c r="F1130" s="197">
        <v>0</v>
      </c>
      <c r="G1130" s="197">
        <v>0</v>
      </c>
      <c r="H1130" s="198">
        <v>0</v>
      </c>
    </row>
    <row r="1131" spans="1:8" ht="18" hidden="1" customHeight="1" outlineLevel="1">
      <c r="A1131" s="4" t="s">
        <v>216</v>
      </c>
      <c r="B1131" s="195"/>
      <c r="C1131" s="196">
        <v>0</v>
      </c>
      <c r="D1131" s="196">
        <v>0</v>
      </c>
      <c r="E1131" s="196">
        <v>0</v>
      </c>
      <c r="F1131" s="197">
        <v>0</v>
      </c>
      <c r="G1131" s="197">
        <v>0</v>
      </c>
      <c r="H1131" s="198">
        <v>0</v>
      </c>
    </row>
    <row r="1132" spans="1:8" ht="18" hidden="1" customHeight="1" outlineLevel="1">
      <c r="A1132" s="4" t="s">
        <v>217</v>
      </c>
      <c r="B1132" s="195"/>
      <c r="C1132" s="196">
        <v>0</v>
      </c>
      <c r="D1132" s="196">
        <v>0</v>
      </c>
      <c r="E1132" s="196">
        <v>0</v>
      </c>
      <c r="F1132" s="197">
        <v>0</v>
      </c>
      <c r="G1132" s="197">
        <v>0</v>
      </c>
      <c r="H1132" s="198">
        <v>0</v>
      </c>
    </row>
    <row r="1133" spans="1:8" ht="18" hidden="1" customHeight="1" outlineLevel="1">
      <c r="A1133" s="4" t="s">
        <v>218</v>
      </c>
      <c r="B1133" s="195"/>
      <c r="C1133" s="196">
        <v>0</v>
      </c>
      <c r="D1133" s="196">
        <v>0</v>
      </c>
      <c r="E1133" s="196">
        <v>0</v>
      </c>
      <c r="F1133" s="197">
        <v>0</v>
      </c>
      <c r="G1133" s="197">
        <v>0</v>
      </c>
      <c r="H1133" s="198">
        <v>0</v>
      </c>
    </row>
    <row r="1134" spans="1:8" ht="18" hidden="1" customHeight="1" outlineLevel="1">
      <c r="A1134" s="4" t="s">
        <v>219</v>
      </c>
      <c r="B1134" s="195"/>
      <c r="C1134" s="196">
        <v>0</v>
      </c>
      <c r="D1134" s="196">
        <v>0</v>
      </c>
      <c r="E1134" s="196">
        <v>0</v>
      </c>
      <c r="F1134" s="197">
        <v>0</v>
      </c>
      <c r="G1134" s="197">
        <v>0</v>
      </c>
      <c r="H1134" s="198">
        <v>0</v>
      </c>
    </row>
    <row r="1135" spans="1:8" ht="18" hidden="1" customHeight="1" outlineLevel="1">
      <c r="A1135" s="4" t="s">
        <v>220</v>
      </c>
      <c r="B1135" s="195"/>
      <c r="C1135" s="196">
        <v>0</v>
      </c>
      <c r="D1135" s="196">
        <v>0</v>
      </c>
      <c r="E1135" s="196">
        <v>0</v>
      </c>
      <c r="F1135" s="197">
        <v>0</v>
      </c>
      <c r="G1135" s="197">
        <v>0</v>
      </c>
      <c r="H1135" s="198">
        <v>0</v>
      </c>
    </row>
    <row r="1136" spans="1:8" ht="18" hidden="1" customHeight="1" outlineLevel="1">
      <c r="A1136" s="4" t="s">
        <v>349</v>
      </c>
      <c r="B1136" s="195"/>
      <c r="C1136" s="196">
        <v>0</v>
      </c>
      <c r="D1136" s="196">
        <v>0</v>
      </c>
      <c r="E1136" s="196">
        <v>0</v>
      </c>
      <c r="F1136" s="197">
        <v>0</v>
      </c>
      <c r="G1136" s="197">
        <v>0</v>
      </c>
      <c r="H1136" s="198">
        <v>0</v>
      </c>
    </row>
    <row r="1137" spans="1:8" ht="18" hidden="1" customHeight="1" outlineLevel="1">
      <c r="A1137" s="4" t="s">
        <v>222</v>
      </c>
      <c r="B1137" s="195"/>
      <c r="C1137" s="196">
        <v>0</v>
      </c>
      <c r="D1137" s="196">
        <v>0</v>
      </c>
      <c r="E1137" s="196">
        <v>0</v>
      </c>
      <c r="F1137" s="197">
        <v>0</v>
      </c>
      <c r="G1137" s="197">
        <v>0</v>
      </c>
      <c r="H1137" s="198">
        <v>0</v>
      </c>
    </row>
    <row r="1138" spans="1:8" ht="18" hidden="1" customHeight="1" outlineLevel="1">
      <c r="A1138" s="4" t="s">
        <v>223</v>
      </c>
      <c r="B1138" s="195"/>
      <c r="C1138" s="196">
        <v>0</v>
      </c>
      <c r="D1138" s="196">
        <v>0</v>
      </c>
      <c r="E1138" s="196">
        <v>0</v>
      </c>
      <c r="F1138" s="197">
        <v>0</v>
      </c>
      <c r="G1138" s="197">
        <v>0</v>
      </c>
      <c r="H1138" s="198">
        <v>0</v>
      </c>
    </row>
    <row r="1139" spans="1:8" ht="18" hidden="1" customHeight="1" outlineLevel="1">
      <c r="A1139" s="4" t="s">
        <v>224</v>
      </c>
      <c r="B1139" s="195"/>
      <c r="C1139" s="196">
        <v>0</v>
      </c>
      <c r="D1139" s="196">
        <v>0</v>
      </c>
      <c r="E1139" s="196">
        <v>0</v>
      </c>
      <c r="F1139" s="197">
        <v>0</v>
      </c>
      <c r="G1139" s="197">
        <v>0</v>
      </c>
      <c r="H1139" s="198">
        <v>0</v>
      </c>
    </row>
    <row r="1140" spans="1:8" ht="18" hidden="1" customHeight="1" outlineLevel="1">
      <c r="A1140" s="4" t="s">
        <v>225</v>
      </c>
      <c r="B1140" s="195"/>
      <c r="C1140" s="196">
        <v>0</v>
      </c>
      <c r="D1140" s="196">
        <v>0</v>
      </c>
      <c r="E1140" s="196">
        <v>0</v>
      </c>
      <c r="F1140" s="197">
        <v>0</v>
      </c>
      <c r="G1140" s="197">
        <v>0</v>
      </c>
      <c r="H1140" s="198">
        <v>0</v>
      </c>
    </row>
    <row r="1141" spans="1:8" ht="18" customHeight="1" collapsed="1">
      <c r="A1141" s="4"/>
      <c r="B1141" s="195" t="s">
        <v>397</v>
      </c>
      <c r="C1141" s="199">
        <f t="shared" ref="C1141:H1141" si="47">SUM(C1118:C1140)</f>
        <v>3</v>
      </c>
      <c r="D1141" s="199">
        <f t="shared" si="47"/>
        <v>4</v>
      </c>
      <c r="E1141" s="199">
        <f t="shared" si="47"/>
        <v>0</v>
      </c>
      <c r="F1141" s="200">
        <f t="shared" si="47"/>
        <v>31557</v>
      </c>
      <c r="G1141" s="200">
        <f t="shared" si="47"/>
        <v>16576.25</v>
      </c>
      <c r="H1141" s="201">
        <f t="shared" si="47"/>
        <v>0</v>
      </c>
    </row>
    <row r="1142" spans="1:8" ht="18" hidden="1" customHeight="1" outlineLevel="1">
      <c r="A1142" s="4" t="s">
        <v>272</v>
      </c>
      <c r="B1142" s="195"/>
      <c r="C1142" s="196">
        <v>0</v>
      </c>
      <c r="D1142" s="196">
        <v>0</v>
      </c>
      <c r="E1142" s="196">
        <v>0</v>
      </c>
      <c r="F1142" s="197">
        <v>0</v>
      </c>
      <c r="G1142" s="197">
        <v>0</v>
      </c>
      <c r="H1142" s="198">
        <v>0</v>
      </c>
    </row>
    <row r="1143" spans="1:8" ht="18" hidden="1" customHeight="1" outlineLevel="1">
      <c r="A1143" s="4" t="s">
        <v>203</v>
      </c>
      <c r="B1143" s="195"/>
      <c r="C1143" s="196">
        <v>4</v>
      </c>
      <c r="D1143" s="196">
        <v>7</v>
      </c>
      <c r="E1143" s="196">
        <v>0</v>
      </c>
      <c r="F1143" s="197">
        <v>3500</v>
      </c>
      <c r="G1143" s="197">
        <v>243980.11</v>
      </c>
      <c r="H1143" s="198">
        <v>0</v>
      </c>
    </row>
    <row r="1144" spans="1:8" ht="18" hidden="1" customHeight="1" outlineLevel="1">
      <c r="A1144" s="4" t="s">
        <v>204</v>
      </c>
      <c r="B1144" s="195"/>
      <c r="C1144" s="196">
        <v>6</v>
      </c>
      <c r="D1144" s="196">
        <v>0</v>
      </c>
      <c r="E1144" s="196">
        <v>1</v>
      </c>
      <c r="F1144" s="197">
        <v>0</v>
      </c>
      <c r="G1144" s="197">
        <v>0</v>
      </c>
      <c r="H1144" s="198">
        <v>0</v>
      </c>
    </row>
    <row r="1145" spans="1:8" ht="18" hidden="1" customHeight="1" outlineLevel="1">
      <c r="A1145" s="4" t="s">
        <v>205</v>
      </c>
      <c r="B1145" s="195"/>
      <c r="C1145" s="196">
        <v>0</v>
      </c>
      <c r="D1145" s="196">
        <v>0</v>
      </c>
      <c r="E1145" s="196">
        <v>0</v>
      </c>
      <c r="F1145" s="197">
        <v>0</v>
      </c>
      <c r="G1145" s="197">
        <v>0</v>
      </c>
      <c r="H1145" s="198">
        <v>0</v>
      </c>
    </row>
    <row r="1146" spans="1:8" ht="18" hidden="1" customHeight="1" outlineLevel="1">
      <c r="A1146" s="4" t="s">
        <v>206</v>
      </c>
      <c r="B1146" s="195"/>
      <c r="C1146" s="196">
        <v>0</v>
      </c>
      <c r="D1146" s="196">
        <v>0</v>
      </c>
      <c r="E1146" s="196">
        <v>0</v>
      </c>
      <c r="F1146" s="197">
        <v>0</v>
      </c>
      <c r="G1146" s="197">
        <v>0</v>
      </c>
      <c r="H1146" s="198">
        <v>0</v>
      </c>
    </row>
    <row r="1147" spans="1:8" ht="18" hidden="1" customHeight="1" outlineLevel="1">
      <c r="A1147" s="4" t="s">
        <v>207</v>
      </c>
      <c r="B1147" s="195"/>
      <c r="C1147" s="196">
        <v>0</v>
      </c>
      <c r="D1147" s="196">
        <v>0</v>
      </c>
      <c r="E1147" s="196">
        <v>0</v>
      </c>
      <c r="F1147" s="197">
        <v>0</v>
      </c>
      <c r="G1147" s="197">
        <v>0</v>
      </c>
      <c r="H1147" s="198">
        <v>0</v>
      </c>
    </row>
    <row r="1148" spans="1:8" ht="18" hidden="1" customHeight="1" outlineLevel="1">
      <c r="A1148" s="4" t="s">
        <v>208</v>
      </c>
      <c r="B1148" s="195"/>
      <c r="C1148" s="196">
        <v>0</v>
      </c>
      <c r="D1148" s="196">
        <v>3</v>
      </c>
      <c r="E1148" s="196">
        <v>0</v>
      </c>
      <c r="F1148" s="197">
        <v>15000</v>
      </c>
      <c r="G1148" s="197">
        <v>15327</v>
      </c>
      <c r="H1148" s="198">
        <v>0</v>
      </c>
    </row>
    <row r="1149" spans="1:8" ht="18" hidden="1" customHeight="1" outlineLevel="1">
      <c r="A1149" s="4" t="s">
        <v>209</v>
      </c>
      <c r="B1149" s="195"/>
      <c r="C1149" s="196">
        <v>2</v>
      </c>
      <c r="D1149" s="196">
        <v>1</v>
      </c>
      <c r="E1149" s="196">
        <v>0</v>
      </c>
      <c r="F1149" s="197">
        <v>0</v>
      </c>
      <c r="G1149" s="197">
        <v>193</v>
      </c>
      <c r="H1149" s="198">
        <v>0</v>
      </c>
    </row>
    <row r="1150" spans="1:8" ht="18" hidden="1" customHeight="1" outlineLevel="1">
      <c r="A1150" s="4" t="s">
        <v>211</v>
      </c>
      <c r="B1150" s="195"/>
      <c r="C1150" s="196">
        <v>2</v>
      </c>
      <c r="D1150" s="196">
        <v>3</v>
      </c>
      <c r="E1150" s="196">
        <v>0</v>
      </c>
      <c r="F1150" s="197">
        <v>85000</v>
      </c>
      <c r="G1150" s="197">
        <v>-22072.62</v>
      </c>
      <c r="H1150" s="198">
        <v>0</v>
      </c>
    </row>
    <row r="1151" spans="1:8" ht="18" hidden="1" customHeight="1" outlineLevel="1">
      <c r="A1151" s="4" t="s">
        <v>212</v>
      </c>
      <c r="B1151" s="195"/>
      <c r="C1151" s="196">
        <v>0</v>
      </c>
      <c r="D1151" s="196">
        <v>0</v>
      </c>
      <c r="E1151" s="196">
        <v>0</v>
      </c>
      <c r="F1151" s="197">
        <v>0</v>
      </c>
      <c r="G1151" s="197">
        <v>0</v>
      </c>
      <c r="H1151" s="198">
        <v>0</v>
      </c>
    </row>
    <row r="1152" spans="1:8" ht="18" hidden="1" customHeight="1" outlineLevel="1">
      <c r="A1152" s="4" t="s">
        <v>213</v>
      </c>
      <c r="B1152" s="195"/>
      <c r="C1152" s="196">
        <v>0</v>
      </c>
      <c r="D1152" s="196">
        <v>0</v>
      </c>
      <c r="E1152" s="196">
        <v>0</v>
      </c>
      <c r="F1152" s="197">
        <v>0</v>
      </c>
      <c r="G1152" s="197">
        <v>0</v>
      </c>
      <c r="H1152" s="198">
        <v>0</v>
      </c>
    </row>
    <row r="1153" spans="1:8" ht="18" hidden="1" customHeight="1" outlineLevel="1">
      <c r="A1153" s="4" t="s">
        <v>214</v>
      </c>
      <c r="B1153" s="195"/>
      <c r="C1153" s="196">
        <v>0</v>
      </c>
      <c r="D1153" s="196">
        <v>0</v>
      </c>
      <c r="E1153" s="196">
        <v>0</v>
      </c>
      <c r="F1153" s="197">
        <v>0</v>
      </c>
      <c r="G1153" s="197">
        <v>0</v>
      </c>
      <c r="H1153" s="198">
        <v>0</v>
      </c>
    </row>
    <row r="1154" spans="1:8" ht="18" hidden="1" customHeight="1" outlineLevel="1">
      <c r="A1154" s="4" t="s">
        <v>215</v>
      </c>
      <c r="B1154" s="195"/>
      <c r="C1154" s="196">
        <v>1</v>
      </c>
      <c r="D1154" s="196">
        <v>1</v>
      </c>
      <c r="E1154" s="196">
        <v>0</v>
      </c>
      <c r="F1154" s="197">
        <v>0</v>
      </c>
      <c r="G1154" s="197">
        <v>2081</v>
      </c>
      <c r="H1154" s="198">
        <v>0</v>
      </c>
    </row>
    <row r="1155" spans="1:8" ht="18" hidden="1" customHeight="1" outlineLevel="1">
      <c r="A1155" s="4" t="s">
        <v>216</v>
      </c>
      <c r="B1155" s="195"/>
      <c r="C1155" s="196">
        <v>0</v>
      </c>
      <c r="D1155" s="196">
        <v>0</v>
      </c>
      <c r="E1155" s="196">
        <v>0</v>
      </c>
      <c r="F1155" s="197">
        <v>0</v>
      </c>
      <c r="G1155" s="197">
        <v>0</v>
      </c>
      <c r="H1155" s="198">
        <v>0</v>
      </c>
    </row>
    <row r="1156" spans="1:8" ht="18" hidden="1" customHeight="1" outlineLevel="1">
      <c r="A1156" s="4" t="s">
        <v>217</v>
      </c>
      <c r="B1156" s="195"/>
      <c r="C1156" s="196">
        <v>0</v>
      </c>
      <c r="D1156" s="196">
        <v>0</v>
      </c>
      <c r="E1156" s="196">
        <v>0</v>
      </c>
      <c r="F1156" s="197">
        <v>0</v>
      </c>
      <c r="G1156" s="197">
        <v>0</v>
      </c>
      <c r="H1156" s="198">
        <v>0</v>
      </c>
    </row>
    <row r="1157" spans="1:8" ht="18" hidden="1" customHeight="1" outlineLevel="1">
      <c r="A1157" s="4" t="s">
        <v>218</v>
      </c>
      <c r="B1157" s="195"/>
      <c r="C1157" s="196">
        <v>0</v>
      </c>
      <c r="D1157" s="196">
        <v>0</v>
      </c>
      <c r="E1157" s="196">
        <v>0</v>
      </c>
      <c r="F1157" s="197">
        <v>0</v>
      </c>
      <c r="G1157" s="197">
        <v>0</v>
      </c>
      <c r="H1157" s="198">
        <v>0</v>
      </c>
    </row>
    <row r="1158" spans="1:8" ht="18" hidden="1" customHeight="1" outlineLevel="1">
      <c r="A1158" s="4" t="s">
        <v>219</v>
      </c>
      <c r="B1158" s="195"/>
      <c r="C1158" s="196">
        <v>1</v>
      </c>
      <c r="D1158" s="196">
        <v>0</v>
      </c>
      <c r="E1158" s="196">
        <v>1</v>
      </c>
      <c r="F1158" s="197">
        <v>0</v>
      </c>
      <c r="G1158" s="197">
        <v>0</v>
      </c>
      <c r="H1158" s="198">
        <v>0</v>
      </c>
    </row>
    <row r="1159" spans="1:8" ht="18" hidden="1" customHeight="1" outlineLevel="1">
      <c r="A1159" s="4" t="s">
        <v>220</v>
      </c>
      <c r="B1159" s="195"/>
      <c r="C1159" s="196">
        <v>0</v>
      </c>
      <c r="D1159" s="196">
        <v>0</v>
      </c>
      <c r="E1159" s="196">
        <v>0</v>
      </c>
      <c r="F1159" s="197">
        <v>0</v>
      </c>
      <c r="G1159" s="197">
        <v>0</v>
      </c>
      <c r="H1159" s="198">
        <v>0</v>
      </c>
    </row>
    <row r="1160" spans="1:8" ht="18" hidden="1" customHeight="1" outlineLevel="1">
      <c r="A1160" s="4" t="s">
        <v>349</v>
      </c>
      <c r="B1160" s="195"/>
      <c r="C1160" s="196">
        <v>0</v>
      </c>
      <c r="D1160" s="196">
        <v>0</v>
      </c>
      <c r="E1160" s="196">
        <v>0</v>
      </c>
      <c r="F1160" s="197">
        <v>0</v>
      </c>
      <c r="G1160" s="197">
        <v>0</v>
      </c>
      <c r="H1160" s="198">
        <v>0</v>
      </c>
    </row>
    <row r="1161" spans="1:8" ht="18" hidden="1" customHeight="1" outlineLevel="1">
      <c r="A1161" s="4" t="s">
        <v>222</v>
      </c>
      <c r="B1161" s="195"/>
      <c r="C1161" s="196">
        <v>16</v>
      </c>
      <c r="D1161" s="196">
        <v>8</v>
      </c>
      <c r="E1161" s="196">
        <v>0</v>
      </c>
      <c r="F1161" s="197">
        <v>434949.94</v>
      </c>
      <c r="G1161" s="197">
        <v>220771.05</v>
      </c>
      <c r="H1161" s="198">
        <v>0</v>
      </c>
    </row>
    <row r="1162" spans="1:8" ht="18" hidden="1" customHeight="1" outlineLevel="1">
      <c r="A1162" s="4" t="s">
        <v>223</v>
      </c>
      <c r="B1162" s="195"/>
      <c r="C1162" s="196">
        <v>0</v>
      </c>
      <c r="D1162" s="196">
        <v>0</v>
      </c>
      <c r="E1162" s="196">
        <v>0</v>
      </c>
      <c r="F1162" s="197">
        <v>0</v>
      </c>
      <c r="G1162" s="197">
        <v>0</v>
      </c>
      <c r="H1162" s="198">
        <v>0</v>
      </c>
    </row>
    <row r="1163" spans="1:8" ht="18" hidden="1" customHeight="1" outlineLevel="1">
      <c r="A1163" s="4" t="s">
        <v>224</v>
      </c>
      <c r="B1163" s="195"/>
      <c r="C1163" s="196">
        <v>0</v>
      </c>
      <c r="D1163" s="196">
        <v>0</v>
      </c>
      <c r="E1163" s="196">
        <v>0</v>
      </c>
      <c r="F1163" s="197">
        <v>0</v>
      </c>
      <c r="G1163" s="197">
        <v>0</v>
      </c>
      <c r="H1163" s="198">
        <v>0</v>
      </c>
    </row>
    <row r="1164" spans="1:8" ht="18" hidden="1" customHeight="1" outlineLevel="1">
      <c r="A1164" s="4" t="s">
        <v>225</v>
      </c>
      <c r="B1164" s="195"/>
      <c r="C1164" s="196">
        <v>0</v>
      </c>
      <c r="D1164" s="196">
        <v>0</v>
      </c>
      <c r="E1164" s="196">
        <v>0</v>
      </c>
      <c r="F1164" s="197">
        <v>0</v>
      </c>
      <c r="G1164" s="197">
        <v>0</v>
      </c>
      <c r="H1164" s="198">
        <v>0</v>
      </c>
    </row>
    <row r="1165" spans="1:8" ht="18" customHeight="1" collapsed="1">
      <c r="A1165" s="4"/>
      <c r="B1165" s="195" t="s">
        <v>398</v>
      </c>
      <c r="C1165" s="199">
        <f t="shared" ref="C1165:H1165" si="48">SUM(C1142:C1164)</f>
        <v>32</v>
      </c>
      <c r="D1165" s="199">
        <f t="shared" si="48"/>
        <v>23</v>
      </c>
      <c r="E1165" s="199">
        <f t="shared" si="48"/>
        <v>2</v>
      </c>
      <c r="F1165" s="200">
        <f t="shared" si="48"/>
        <v>538449.93999999994</v>
      </c>
      <c r="G1165" s="200">
        <f t="shared" si="48"/>
        <v>460279.54</v>
      </c>
      <c r="H1165" s="201">
        <f t="shared" si="48"/>
        <v>0</v>
      </c>
    </row>
    <row r="1166" spans="1:8" ht="18" hidden="1" customHeight="1" outlineLevel="1">
      <c r="A1166" s="4" t="s">
        <v>272</v>
      </c>
      <c r="B1166" s="195"/>
      <c r="C1166" s="196">
        <v>0</v>
      </c>
      <c r="D1166" s="196">
        <v>0</v>
      </c>
      <c r="E1166" s="196">
        <v>0</v>
      </c>
      <c r="F1166" s="197">
        <v>0</v>
      </c>
      <c r="G1166" s="197">
        <v>0</v>
      </c>
      <c r="H1166" s="198">
        <v>0</v>
      </c>
    </row>
    <row r="1167" spans="1:8" ht="18" hidden="1" customHeight="1" outlineLevel="1">
      <c r="A1167" s="4" t="s">
        <v>203</v>
      </c>
      <c r="B1167" s="195"/>
      <c r="C1167" s="196">
        <v>0</v>
      </c>
      <c r="D1167" s="196">
        <v>0</v>
      </c>
      <c r="E1167" s="196">
        <v>0</v>
      </c>
      <c r="F1167" s="197">
        <v>0</v>
      </c>
      <c r="G1167" s="197">
        <v>0</v>
      </c>
      <c r="H1167" s="198">
        <v>0</v>
      </c>
    </row>
    <row r="1168" spans="1:8" ht="18" hidden="1" customHeight="1" outlineLevel="1">
      <c r="A1168" s="4" t="s">
        <v>204</v>
      </c>
      <c r="B1168" s="195"/>
      <c r="C1168" s="196">
        <v>3</v>
      </c>
      <c r="D1168" s="196">
        <v>1</v>
      </c>
      <c r="E1168" s="196">
        <v>0</v>
      </c>
      <c r="F1168" s="197">
        <v>0</v>
      </c>
      <c r="G1168" s="197">
        <v>15000</v>
      </c>
      <c r="H1168" s="198">
        <v>0</v>
      </c>
    </row>
    <row r="1169" spans="1:8" ht="18" hidden="1" customHeight="1" outlineLevel="1">
      <c r="A1169" s="4" t="s">
        <v>205</v>
      </c>
      <c r="B1169" s="195"/>
      <c r="C1169" s="196">
        <v>0</v>
      </c>
      <c r="D1169" s="196">
        <v>0</v>
      </c>
      <c r="E1169" s="196">
        <v>0</v>
      </c>
      <c r="F1169" s="197">
        <v>0</v>
      </c>
      <c r="G1169" s="197">
        <v>0</v>
      </c>
      <c r="H1169" s="198">
        <v>0</v>
      </c>
    </row>
    <row r="1170" spans="1:8" ht="18" hidden="1" customHeight="1" outlineLevel="1">
      <c r="A1170" s="4" t="s">
        <v>206</v>
      </c>
      <c r="B1170" s="195"/>
      <c r="C1170" s="196">
        <v>0</v>
      </c>
      <c r="D1170" s="196">
        <v>0</v>
      </c>
      <c r="E1170" s="196">
        <v>0</v>
      </c>
      <c r="F1170" s="197">
        <v>0</v>
      </c>
      <c r="G1170" s="197">
        <v>0</v>
      </c>
      <c r="H1170" s="198">
        <v>0</v>
      </c>
    </row>
    <row r="1171" spans="1:8" ht="18" hidden="1" customHeight="1" outlineLevel="1">
      <c r="A1171" s="4" t="s">
        <v>207</v>
      </c>
      <c r="B1171" s="195"/>
      <c r="C1171" s="196">
        <v>0</v>
      </c>
      <c r="D1171" s="196">
        <v>0</v>
      </c>
      <c r="E1171" s="196">
        <v>0</v>
      </c>
      <c r="F1171" s="197">
        <v>0</v>
      </c>
      <c r="G1171" s="197">
        <v>0</v>
      </c>
      <c r="H1171" s="198">
        <v>0</v>
      </c>
    </row>
    <row r="1172" spans="1:8" ht="18" hidden="1" customHeight="1" outlineLevel="1">
      <c r="A1172" s="4" t="s">
        <v>208</v>
      </c>
      <c r="B1172" s="195"/>
      <c r="C1172" s="196">
        <v>3</v>
      </c>
      <c r="D1172" s="196">
        <v>1</v>
      </c>
      <c r="E1172" s="196">
        <v>0</v>
      </c>
      <c r="F1172" s="197">
        <v>-110000</v>
      </c>
      <c r="G1172" s="197">
        <v>15436</v>
      </c>
      <c r="H1172" s="198">
        <v>0</v>
      </c>
    </row>
    <row r="1173" spans="1:8" ht="18" hidden="1" customHeight="1" outlineLevel="1">
      <c r="A1173" s="4" t="s">
        <v>209</v>
      </c>
      <c r="B1173" s="195"/>
      <c r="C1173" s="196">
        <v>1</v>
      </c>
      <c r="D1173" s="196">
        <v>2</v>
      </c>
      <c r="E1173" s="196">
        <v>0</v>
      </c>
      <c r="F1173" s="197">
        <v>0</v>
      </c>
      <c r="G1173" s="197">
        <v>18930</v>
      </c>
      <c r="H1173" s="198">
        <v>0</v>
      </c>
    </row>
    <row r="1174" spans="1:8" ht="18" hidden="1" customHeight="1" outlineLevel="1">
      <c r="A1174" s="4" t="s">
        <v>211</v>
      </c>
      <c r="B1174" s="195"/>
      <c r="C1174" s="196">
        <v>1</v>
      </c>
      <c r="D1174" s="196">
        <v>1</v>
      </c>
      <c r="E1174" s="196">
        <v>0</v>
      </c>
      <c r="F1174" s="197">
        <v>0</v>
      </c>
      <c r="G1174" s="197">
        <v>-5899.5</v>
      </c>
      <c r="H1174" s="198">
        <v>0</v>
      </c>
    </row>
    <row r="1175" spans="1:8" ht="18" hidden="1" customHeight="1" outlineLevel="1">
      <c r="A1175" s="4" t="s">
        <v>212</v>
      </c>
      <c r="B1175" s="195"/>
      <c r="C1175" s="196">
        <v>0</v>
      </c>
      <c r="D1175" s="196">
        <v>0</v>
      </c>
      <c r="E1175" s="196">
        <v>0</v>
      </c>
      <c r="F1175" s="197">
        <v>0</v>
      </c>
      <c r="G1175" s="197">
        <v>0</v>
      </c>
      <c r="H1175" s="198">
        <v>0</v>
      </c>
    </row>
    <row r="1176" spans="1:8" ht="18" hidden="1" customHeight="1" outlineLevel="1">
      <c r="A1176" s="4" t="s">
        <v>213</v>
      </c>
      <c r="B1176" s="195"/>
      <c r="C1176" s="196">
        <v>0</v>
      </c>
      <c r="D1176" s="196">
        <v>0</v>
      </c>
      <c r="E1176" s="196">
        <v>0</v>
      </c>
      <c r="F1176" s="197">
        <v>0</v>
      </c>
      <c r="G1176" s="197">
        <v>0</v>
      </c>
      <c r="H1176" s="198">
        <v>0</v>
      </c>
    </row>
    <row r="1177" spans="1:8" ht="18" hidden="1" customHeight="1" outlineLevel="1">
      <c r="A1177" s="4" t="s">
        <v>214</v>
      </c>
      <c r="B1177" s="195"/>
      <c r="C1177" s="196">
        <v>0</v>
      </c>
      <c r="D1177" s="196">
        <v>0</v>
      </c>
      <c r="E1177" s="196">
        <v>0</v>
      </c>
      <c r="F1177" s="197">
        <v>0</v>
      </c>
      <c r="G1177" s="197">
        <v>0</v>
      </c>
      <c r="H1177" s="198">
        <v>0</v>
      </c>
    </row>
    <row r="1178" spans="1:8" ht="18" hidden="1" customHeight="1" outlineLevel="1">
      <c r="A1178" s="4" t="s">
        <v>215</v>
      </c>
      <c r="B1178" s="195"/>
      <c r="C1178" s="196">
        <v>0</v>
      </c>
      <c r="D1178" s="196">
        <v>0</v>
      </c>
      <c r="E1178" s="196">
        <v>0</v>
      </c>
      <c r="F1178" s="197">
        <v>0</v>
      </c>
      <c r="G1178" s="197">
        <v>0</v>
      </c>
      <c r="H1178" s="198">
        <v>0</v>
      </c>
    </row>
    <row r="1179" spans="1:8" ht="18" hidden="1" customHeight="1" outlineLevel="1">
      <c r="A1179" s="4" t="s">
        <v>216</v>
      </c>
      <c r="B1179" s="195"/>
      <c r="C1179" s="196">
        <v>0</v>
      </c>
      <c r="D1179" s="196">
        <v>0</v>
      </c>
      <c r="E1179" s="196">
        <v>0</v>
      </c>
      <c r="F1179" s="197">
        <v>0</v>
      </c>
      <c r="G1179" s="197">
        <v>0</v>
      </c>
      <c r="H1179" s="198">
        <v>0</v>
      </c>
    </row>
    <row r="1180" spans="1:8" ht="18" hidden="1" customHeight="1" outlineLevel="1">
      <c r="A1180" s="4" t="s">
        <v>217</v>
      </c>
      <c r="B1180" s="195"/>
      <c r="C1180" s="196">
        <v>0</v>
      </c>
      <c r="D1180" s="196">
        <v>0</v>
      </c>
      <c r="E1180" s="196">
        <v>0</v>
      </c>
      <c r="F1180" s="197">
        <v>0</v>
      </c>
      <c r="G1180" s="197">
        <v>0</v>
      </c>
      <c r="H1180" s="198">
        <v>0</v>
      </c>
    </row>
    <row r="1181" spans="1:8" ht="18" hidden="1" customHeight="1" outlineLevel="1">
      <c r="A1181" s="4" t="s">
        <v>218</v>
      </c>
      <c r="B1181" s="195"/>
      <c r="C1181" s="196">
        <v>0</v>
      </c>
      <c r="D1181" s="196">
        <v>0</v>
      </c>
      <c r="E1181" s="196">
        <v>0</v>
      </c>
      <c r="F1181" s="197">
        <v>0</v>
      </c>
      <c r="G1181" s="197">
        <v>0</v>
      </c>
      <c r="H1181" s="198">
        <v>0</v>
      </c>
    </row>
    <row r="1182" spans="1:8" ht="18" hidden="1" customHeight="1" outlineLevel="1">
      <c r="A1182" s="4" t="s">
        <v>219</v>
      </c>
      <c r="B1182" s="195"/>
      <c r="C1182" s="196">
        <v>0</v>
      </c>
      <c r="D1182" s="196">
        <v>0</v>
      </c>
      <c r="E1182" s="196">
        <v>0</v>
      </c>
      <c r="F1182" s="197">
        <v>0</v>
      </c>
      <c r="G1182" s="197">
        <v>0</v>
      </c>
      <c r="H1182" s="198">
        <v>0</v>
      </c>
    </row>
    <row r="1183" spans="1:8" ht="18" hidden="1" customHeight="1" outlineLevel="1">
      <c r="A1183" s="4" t="s">
        <v>220</v>
      </c>
      <c r="B1183" s="195"/>
      <c r="C1183" s="196">
        <v>0</v>
      </c>
      <c r="D1183" s="196">
        <v>0</v>
      </c>
      <c r="E1183" s="196">
        <v>0</v>
      </c>
      <c r="F1183" s="197">
        <v>0</v>
      </c>
      <c r="G1183" s="197">
        <v>0</v>
      </c>
      <c r="H1183" s="198">
        <v>0</v>
      </c>
    </row>
    <row r="1184" spans="1:8" ht="18" hidden="1" customHeight="1" outlineLevel="1">
      <c r="A1184" s="4" t="s">
        <v>349</v>
      </c>
      <c r="B1184" s="195"/>
      <c r="C1184" s="196">
        <v>0</v>
      </c>
      <c r="D1184" s="196">
        <v>0</v>
      </c>
      <c r="E1184" s="196">
        <v>0</v>
      </c>
      <c r="F1184" s="197">
        <v>0</v>
      </c>
      <c r="G1184" s="197">
        <v>0</v>
      </c>
      <c r="H1184" s="198">
        <v>0</v>
      </c>
    </row>
    <row r="1185" spans="1:8" ht="18" hidden="1" customHeight="1" outlineLevel="1">
      <c r="A1185" s="4" t="s">
        <v>222</v>
      </c>
      <c r="B1185" s="195"/>
      <c r="C1185" s="196">
        <v>0</v>
      </c>
      <c r="D1185" s="196">
        <v>0</v>
      </c>
      <c r="E1185" s="196">
        <v>0</v>
      </c>
      <c r="F1185" s="197">
        <v>0</v>
      </c>
      <c r="G1185" s="197">
        <v>0</v>
      </c>
      <c r="H1185" s="198">
        <v>0</v>
      </c>
    </row>
    <row r="1186" spans="1:8" ht="18" hidden="1" customHeight="1" outlineLevel="1">
      <c r="A1186" s="4" t="s">
        <v>223</v>
      </c>
      <c r="B1186" s="195"/>
      <c r="C1186" s="196">
        <v>0</v>
      </c>
      <c r="D1186" s="196">
        <v>0</v>
      </c>
      <c r="E1186" s="196">
        <v>0</v>
      </c>
      <c r="F1186" s="197">
        <v>0</v>
      </c>
      <c r="G1186" s="197">
        <v>0</v>
      </c>
      <c r="H1186" s="198">
        <v>0</v>
      </c>
    </row>
    <row r="1187" spans="1:8" ht="18" hidden="1" customHeight="1" outlineLevel="1">
      <c r="A1187" s="4" t="s">
        <v>224</v>
      </c>
      <c r="B1187" s="195"/>
      <c r="C1187" s="196">
        <v>0</v>
      </c>
      <c r="D1187" s="196">
        <v>0</v>
      </c>
      <c r="E1187" s="196">
        <v>0</v>
      </c>
      <c r="F1187" s="197">
        <v>0</v>
      </c>
      <c r="G1187" s="197">
        <v>0</v>
      </c>
      <c r="H1187" s="198">
        <v>0</v>
      </c>
    </row>
    <row r="1188" spans="1:8" ht="18" hidden="1" customHeight="1" outlineLevel="1">
      <c r="A1188" s="4" t="s">
        <v>225</v>
      </c>
      <c r="B1188" s="195"/>
      <c r="C1188" s="196">
        <v>0</v>
      </c>
      <c r="D1188" s="196">
        <v>0</v>
      </c>
      <c r="E1188" s="196">
        <v>0</v>
      </c>
      <c r="F1188" s="197">
        <v>0</v>
      </c>
      <c r="G1188" s="197">
        <v>0</v>
      </c>
      <c r="H1188" s="198">
        <v>0</v>
      </c>
    </row>
    <row r="1189" spans="1:8" ht="18" customHeight="1" collapsed="1">
      <c r="A1189" s="4"/>
      <c r="B1189" s="195" t="s">
        <v>399</v>
      </c>
      <c r="C1189" s="199">
        <f t="shared" ref="C1189:H1189" si="49">SUM(C1166:C1188)</f>
        <v>8</v>
      </c>
      <c r="D1189" s="199">
        <f t="shared" si="49"/>
        <v>5</v>
      </c>
      <c r="E1189" s="199">
        <f t="shared" si="49"/>
        <v>0</v>
      </c>
      <c r="F1189" s="200">
        <f t="shared" si="49"/>
        <v>-110000</v>
      </c>
      <c r="G1189" s="200">
        <f t="shared" si="49"/>
        <v>43466.5</v>
      </c>
      <c r="H1189" s="201">
        <f t="shared" si="49"/>
        <v>0</v>
      </c>
    </row>
    <row r="1190" spans="1:8" ht="18" hidden="1" customHeight="1" outlineLevel="1">
      <c r="A1190" s="4" t="s">
        <v>272</v>
      </c>
      <c r="B1190" s="195"/>
      <c r="C1190" s="196">
        <v>0</v>
      </c>
      <c r="D1190" s="196">
        <v>0</v>
      </c>
      <c r="E1190" s="196">
        <v>0</v>
      </c>
      <c r="F1190" s="197">
        <v>0</v>
      </c>
      <c r="G1190" s="197">
        <v>0</v>
      </c>
      <c r="H1190" s="198">
        <v>0</v>
      </c>
    </row>
    <row r="1191" spans="1:8" ht="18" hidden="1" customHeight="1" outlineLevel="1">
      <c r="A1191" s="4" t="s">
        <v>203</v>
      </c>
      <c r="B1191" s="195"/>
      <c r="C1191" s="196">
        <v>0</v>
      </c>
      <c r="D1191" s="196">
        <v>0</v>
      </c>
      <c r="E1191" s="196">
        <v>0</v>
      </c>
      <c r="F1191" s="197">
        <v>0</v>
      </c>
      <c r="G1191" s="197">
        <v>0</v>
      </c>
      <c r="H1191" s="198">
        <v>0</v>
      </c>
    </row>
    <row r="1192" spans="1:8" ht="18" hidden="1" customHeight="1" outlineLevel="1">
      <c r="A1192" s="4" t="s">
        <v>204</v>
      </c>
      <c r="B1192" s="195"/>
      <c r="C1192" s="196">
        <v>0</v>
      </c>
      <c r="D1192" s="196">
        <v>0</v>
      </c>
      <c r="E1192" s="196">
        <v>0</v>
      </c>
      <c r="F1192" s="197">
        <v>0</v>
      </c>
      <c r="G1192" s="197">
        <v>0</v>
      </c>
      <c r="H1192" s="198">
        <v>0</v>
      </c>
    </row>
    <row r="1193" spans="1:8" ht="18" hidden="1" customHeight="1" outlineLevel="1">
      <c r="A1193" s="4" t="s">
        <v>205</v>
      </c>
      <c r="B1193" s="195"/>
      <c r="C1193" s="196">
        <v>0</v>
      </c>
      <c r="D1193" s="196">
        <v>0</v>
      </c>
      <c r="E1193" s="196">
        <v>0</v>
      </c>
      <c r="F1193" s="197">
        <v>0</v>
      </c>
      <c r="G1193" s="197">
        <v>0</v>
      </c>
      <c r="H1193" s="198">
        <v>0</v>
      </c>
    </row>
    <row r="1194" spans="1:8" ht="18" hidden="1" customHeight="1" outlineLevel="1">
      <c r="A1194" s="4" t="s">
        <v>206</v>
      </c>
      <c r="B1194" s="195"/>
      <c r="C1194" s="196">
        <v>0</v>
      </c>
      <c r="D1194" s="196">
        <v>0</v>
      </c>
      <c r="E1194" s="196">
        <v>0</v>
      </c>
      <c r="F1194" s="197">
        <v>0</v>
      </c>
      <c r="G1194" s="197">
        <v>0</v>
      </c>
      <c r="H1194" s="198">
        <v>0</v>
      </c>
    </row>
    <row r="1195" spans="1:8" ht="18" hidden="1" customHeight="1" outlineLevel="1">
      <c r="A1195" s="4" t="s">
        <v>207</v>
      </c>
      <c r="B1195" s="195"/>
      <c r="C1195" s="196">
        <v>0</v>
      </c>
      <c r="D1195" s="196">
        <v>0</v>
      </c>
      <c r="E1195" s="196">
        <v>0</v>
      </c>
      <c r="F1195" s="197">
        <v>0</v>
      </c>
      <c r="G1195" s="197">
        <v>0</v>
      </c>
      <c r="H1195" s="198">
        <v>0</v>
      </c>
    </row>
    <row r="1196" spans="1:8" ht="18" hidden="1" customHeight="1" outlineLevel="1">
      <c r="A1196" s="4" t="s">
        <v>208</v>
      </c>
      <c r="B1196" s="195"/>
      <c r="C1196" s="196">
        <v>0</v>
      </c>
      <c r="D1196" s="196">
        <v>0</v>
      </c>
      <c r="E1196" s="196">
        <v>0</v>
      </c>
      <c r="F1196" s="197">
        <v>0</v>
      </c>
      <c r="G1196" s="197">
        <v>0</v>
      </c>
      <c r="H1196" s="198">
        <v>0</v>
      </c>
    </row>
    <row r="1197" spans="1:8" ht="18" hidden="1" customHeight="1" outlineLevel="1">
      <c r="A1197" s="4" t="s">
        <v>209</v>
      </c>
      <c r="B1197" s="195"/>
      <c r="C1197" s="196">
        <v>0</v>
      </c>
      <c r="D1197" s="196">
        <v>0</v>
      </c>
      <c r="E1197" s="196">
        <v>0</v>
      </c>
      <c r="F1197" s="197">
        <v>0</v>
      </c>
      <c r="G1197" s="197">
        <v>0</v>
      </c>
      <c r="H1197" s="198">
        <v>0</v>
      </c>
    </row>
    <row r="1198" spans="1:8" ht="18" hidden="1" customHeight="1" outlineLevel="1">
      <c r="A1198" s="4" t="s">
        <v>211</v>
      </c>
      <c r="B1198" s="195"/>
      <c r="C1198" s="196">
        <v>0</v>
      </c>
      <c r="D1198" s="196">
        <v>0</v>
      </c>
      <c r="E1198" s="196">
        <v>0</v>
      </c>
      <c r="F1198" s="197">
        <v>0</v>
      </c>
      <c r="G1198" s="197">
        <v>0</v>
      </c>
      <c r="H1198" s="198">
        <v>0</v>
      </c>
    </row>
    <row r="1199" spans="1:8" ht="18" hidden="1" customHeight="1" outlineLevel="1">
      <c r="A1199" s="4" t="s">
        <v>212</v>
      </c>
      <c r="B1199" s="195"/>
      <c r="C1199" s="196">
        <v>0</v>
      </c>
      <c r="D1199" s="196">
        <v>0</v>
      </c>
      <c r="E1199" s="196">
        <v>0</v>
      </c>
      <c r="F1199" s="197">
        <v>0</v>
      </c>
      <c r="G1199" s="197">
        <v>0</v>
      </c>
      <c r="H1199" s="198">
        <v>0</v>
      </c>
    </row>
    <row r="1200" spans="1:8" ht="18" hidden="1" customHeight="1" outlineLevel="1">
      <c r="A1200" s="4" t="s">
        <v>213</v>
      </c>
      <c r="B1200" s="195"/>
      <c r="C1200" s="196">
        <v>0</v>
      </c>
      <c r="D1200" s="196">
        <v>0</v>
      </c>
      <c r="E1200" s="196">
        <v>0</v>
      </c>
      <c r="F1200" s="197">
        <v>0</v>
      </c>
      <c r="G1200" s="197">
        <v>0</v>
      </c>
      <c r="H1200" s="198">
        <v>0</v>
      </c>
    </row>
    <row r="1201" spans="1:8" ht="18" hidden="1" customHeight="1" outlineLevel="1">
      <c r="A1201" s="4" t="s">
        <v>214</v>
      </c>
      <c r="B1201" s="195"/>
      <c r="C1201" s="196">
        <v>0</v>
      </c>
      <c r="D1201" s="196">
        <v>0</v>
      </c>
      <c r="E1201" s="196">
        <v>0</v>
      </c>
      <c r="F1201" s="197">
        <v>0</v>
      </c>
      <c r="G1201" s="197">
        <v>0</v>
      </c>
      <c r="H1201" s="198">
        <v>0</v>
      </c>
    </row>
    <row r="1202" spans="1:8" ht="18" hidden="1" customHeight="1" outlineLevel="1">
      <c r="A1202" s="4" t="s">
        <v>215</v>
      </c>
      <c r="B1202" s="195"/>
      <c r="C1202" s="196">
        <v>0</v>
      </c>
      <c r="D1202" s="196">
        <v>0</v>
      </c>
      <c r="E1202" s="196">
        <v>0</v>
      </c>
      <c r="F1202" s="197">
        <v>0</v>
      </c>
      <c r="G1202" s="197">
        <v>0</v>
      </c>
      <c r="H1202" s="198">
        <v>0</v>
      </c>
    </row>
    <row r="1203" spans="1:8" ht="18" hidden="1" customHeight="1" outlineLevel="1">
      <c r="A1203" s="4" t="s">
        <v>216</v>
      </c>
      <c r="B1203" s="195"/>
      <c r="C1203" s="196">
        <v>0</v>
      </c>
      <c r="D1203" s="196">
        <v>0</v>
      </c>
      <c r="E1203" s="196">
        <v>0</v>
      </c>
      <c r="F1203" s="197">
        <v>0</v>
      </c>
      <c r="G1203" s="197">
        <v>0</v>
      </c>
      <c r="H1203" s="198">
        <v>0</v>
      </c>
    </row>
    <row r="1204" spans="1:8" ht="18" hidden="1" customHeight="1" outlineLevel="1">
      <c r="A1204" s="4" t="s">
        <v>217</v>
      </c>
      <c r="B1204" s="195"/>
      <c r="C1204" s="196">
        <v>0</v>
      </c>
      <c r="D1204" s="196">
        <v>0</v>
      </c>
      <c r="E1204" s="196">
        <v>0</v>
      </c>
      <c r="F1204" s="197">
        <v>0</v>
      </c>
      <c r="G1204" s="197">
        <v>0</v>
      </c>
      <c r="H1204" s="198">
        <v>0</v>
      </c>
    </row>
    <row r="1205" spans="1:8" ht="18" hidden="1" customHeight="1" outlineLevel="1">
      <c r="A1205" s="4" t="s">
        <v>218</v>
      </c>
      <c r="B1205" s="195"/>
      <c r="C1205" s="196">
        <v>0</v>
      </c>
      <c r="D1205" s="196">
        <v>0</v>
      </c>
      <c r="E1205" s="196">
        <v>0</v>
      </c>
      <c r="F1205" s="197">
        <v>0</v>
      </c>
      <c r="G1205" s="197">
        <v>0</v>
      </c>
      <c r="H1205" s="198">
        <v>0</v>
      </c>
    </row>
    <row r="1206" spans="1:8" ht="18" hidden="1" customHeight="1" outlineLevel="1">
      <c r="A1206" s="4" t="s">
        <v>219</v>
      </c>
      <c r="B1206" s="195"/>
      <c r="C1206" s="196">
        <v>0</v>
      </c>
      <c r="D1206" s="196">
        <v>0</v>
      </c>
      <c r="E1206" s="196">
        <v>0</v>
      </c>
      <c r="F1206" s="197">
        <v>0</v>
      </c>
      <c r="G1206" s="197">
        <v>0</v>
      </c>
      <c r="H1206" s="198">
        <v>0</v>
      </c>
    </row>
    <row r="1207" spans="1:8" ht="18" hidden="1" customHeight="1" outlineLevel="1">
      <c r="A1207" s="4" t="s">
        <v>220</v>
      </c>
      <c r="B1207" s="195"/>
      <c r="C1207" s="196">
        <v>0</v>
      </c>
      <c r="D1207" s="196">
        <v>0</v>
      </c>
      <c r="E1207" s="196">
        <v>0</v>
      </c>
      <c r="F1207" s="197">
        <v>0</v>
      </c>
      <c r="G1207" s="197">
        <v>0</v>
      </c>
      <c r="H1207" s="198">
        <v>0</v>
      </c>
    </row>
    <row r="1208" spans="1:8" ht="18" hidden="1" customHeight="1" outlineLevel="1">
      <c r="A1208" s="4" t="s">
        <v>349</v>
      </c>
      <c r="B1208" s="195"/>
      <c r="C1208" s="196">
        <v>0</v>
      </c>
      <c r="D1208" s="196">
        <v>0</v>
      </c>
      <c r="E1208" s="196">
        <v>0</v>
      </c>
      <c r="F1208" s="197">
        <v>0</v>
      </c>
      <c r="G1208" s="197">
        <v>0</v>
      </c>
      <c r="H1208" s="198">
        <v>0</v>
      </c>
    </row>
    <row r="1209" spans="1:8" ht="18" hidden="1" customHeight="1" outlineLevel="1">
      <c r="A1209" s="4" t="s">
        <v>222</v>
      </c>
      <c r="B1209" s="195"/>
      <c r="C1209" s="196">
        <v>0</v>
      </c>
      <c r="D1209" s="196">
        <v>0</v>
      </c>
      <c r="E1209" s="196">
        <v>0</v>
      </c>
      <c r="F1209" s="197">
        <v>0</v>
      </c>
      <c r="G1209" s="197">
        <v>0</v>
      </c>
      <c r="H1209" s="198">
        <v>0</v>
      </c>
    </row>
    <row r="1210" spans="1:8" ht="18" hidden="1" customHeight="1" outlineLevel="1">
      <c r="A1210" s="4" t="s">
        <v>223</v>
      </c>
      <c r="B1210" s="195"/>
      <c r="C1210" s="196">
        <v>0</v>
      </c>
      <c r="D1210" s="196">
        <v>0</v>
      </c>
      <c r="E1210" s="196">
        <v>0</v>
      </c>
      <c r="F1210" s="197">
        <v>0</v>
      </c>
      <c r="G1210" s="197">
        <v>0</v>
      </c>
      <c r="H1210" s="198">
        <v>0</v>
      </c>
    </row>
    <row r="1211" spans="1:8" ht="18" hidden="1" customHeight="1" outlineLevel="1">
      <c r="A1211" s="4" t="s">
        <v>224</v>
      </c>
      <c r="B1211" s="195"/>
      <c r="C1211" s="196">
        <v>0</v>
      </c>
      <c r="D1211" s="196">
        <v>0</v>
      </c>
      <c r="E1211" s="196">
        <v>0</v>
      </c>
      <c r="F1211" s="197">
        <v>0</v>
      </c>
      <c r="G1211" s="197">
        <v>0</v>
      </c>
      <c r="H1211" s="198">
        <v>0</v>
      </c>
    </row>
    <row r="1212" spans="1:8" ht="18" hidden="1" customHeight="1" outlineLevel="1">
      <c r="A1212" s="4" t="s">
        <v>225</v>
      </c>
      <c r="B1212" s="195"/>
      <c r="C1212" s="196">
        <v>0</v>
      </c>
      <c r="D1212" s="196">
        <v>0</v>
      </c>
      <c r="E1212" s="196">
        <v>0</v>
      </c>
      <c r="F1212" s="197">
        <v>0</v>
      </c>
      <c r="G1212" s="197">
        <v>0</v>
      </c>
      <c r="H1212" s="198">
        <v>0</v>
      </c>
    </row>
    <row r="1213" spans="1:8" ht="18" customHeight="1" collapsed="1">
      <c r="A1213" s="4"/>
      <c r="B1213" s="195" t="s">
        <v>400</v>
      </c>
      <c r="C1213" s="199">
        <f t="shared" ref="C1213:H1213" si="50">SUM(C1190:C1212)</f>
        <v>0</v>
      </c>
      <c r="D1213" s="199">
        <f t="shared" si="50"/>
        <v>0</v>
      </c>
      <c r="E1213" s="199">
        <f t="shared" si="50"/>
        <v>0</v>
      </c>
      <c r="F1213" s="200">
        <f t="shared" si="50"/>
        <v>0</v>
      </c>
      <c r="G1213" s="200">
        <f t="shared" si="50"/>
        <v>0</v>
      </c>
      <c r="H1213" s="201">
        <f t="shared" si="50"/>
        <v>0</v>
      </c>
    </row>
    <row r="1214" spans="1:8" ht="18" hidden="1" customHeight="1" outlineLevel="1">
      <c r="A1214" s="4" t="s">
        <v>272</v>
      </c>
      <c r="B1214" s="195"/>
      <c r="C1214" s="199">
        <v>0</v>
      </c>
      <c r="D1214" s="199">
        <v>0</v>
      </c>
      <c r="E1214" s="199">
        <v>0</v>
      </c>
      <c r="F1214" s="200">
        <v>0</v>
      </c>
      <c r="G1214" s="200">
        <v>0</v>
      </c>
      <c r="H1214" s="201">
        <v>0</v>
      </c>
    </row>
    <row r="1215" spans="1:8" ht="18" hidden="1" customHeight="1" outlineLevel="1">
      <c r="A1215" s="4" t="s">
        <v>203</v>
      </c>
      <c r="B1215" s="195"/>
      <c r="C1215" s="199">
        <v>0</v>
      </c>
      <c r="D1215" s="199">
        <v>0</v>
      </c>
      <c r="E1215" s="199">
        <v>0</v>
      </c>
      <c r="F1215" s="200">
        <v>0</v>
      </c>
      <c r="G1215" s="200">
        <v>0</v>
      </c>
      <c r="H1215" s="201">
        <v>0</v>
      </c>
    </row>
    <row r="1216" spans="1:8" ht="18" hidden="1" customHeight="1" outlineLevel="1">
      <c r="A1216" s="4" t="s">
        <v>204</v>
      </c>
      <c r="B1216" s="195"/>
      <c r="C1216" s="199">
        <v>0</v>
      </c>
      <c r="D1216" s="199">
        <v>0</v>
      </c>
      <c r="E1216" s="199">
        <v>0</v>
      </c>
      <c r="F1216" s="200">
        <v>0</v>
      </c>
      <c r="G1216" s="200">
        <v>0</v>
      </c>
      <c r="H1216" s="201">
        <v>0</v>
      </c>
    </row>
    <row r="1217" spans="1:8" ht="18" hidden="1" customHeight="1" outlineLevel="1">
      <c r="A1217" s="4" t="s">
        <v>205</v>
      </c>
      <c r="B1217" s="195"/>
      <c r="C1217" s="199">
        <v>0</v>
      </c>
      <c r="D1217" s="199">
        <v>0</v>
      </c>
      <c r="E1217" s="199">
        <v>0</v>
      </c>
      <c r="F1217" s="200">
        <v>0</v>
      </c>
      <c r="G1217" s="200">
        <v>0</v>
      </c>
      <c r="H1217" s="201">
        <v>0</v>
      </c>
    </row>
    <row r="1218" spans="1:8" ht="18" hidden="1" customHeight="1" outlineLevel="1">
      <c r="A1218" s="4" t="s">
        <v>206</v>
      </c>
      <c r="B1218" s="195"/>
      <c r="C1218" s="199">
        <v>0</v>
      </c>
      <c r="D1218" s="199">
        <v>0</v>
      </c>
      <c r="E1218" s="199">
        <v>0</v>
      </c>
      <c r="F1218" s="200">
        <v>0</v>
      </c>
      <c r="G1218" s="200">
        <v>0</v>
      </c>
      <c r="H1218" s="201">
        <v>0</v>
      </c>
    </row>
    <row r="1219" spans="1:8" ht="18" hidden="1" customHeight="1" outlineLevel="1">
      <c r="A1219" s="4" t="s">
        <v>207</v>
      </c>
      <c r="B1219" s="195"/>
      <c r="C1219" s="199">
        <v>0</v>
      </c>
      <c r="D1219" s="199">
        <v>0</v>
      </c>
      <c r="E1219" s="199">
        <v>0</v>
      </c>
      <c r="F1219" s="200">
        <v>0</v>
      </c>
      <c r="G1219" s="200">
        <v>0</v>
      </c>
      <c r="H1219" s="201">
        <v>0</v>
      </c>
    </row>
    <row r="1220" spans="1:8" ht="18" hidden="1" customHeight="1" outlineLevel="1">
      <c r="A1220" s="4" t="s">
        <v>208</v>
      </c>
      <c r="B1220" s="195"/>
      <c r="C1220" s="199">
        <v>0</v>
      </c>
      <c r="D1220" s="199">
        <v>0</v>
      </c>
      <c r="E1220" s="199">
        <v>0</v>
      </c>
      <c r="F1220" s="200">
        <v>0</v>
      </c>
      <c r="G1220" s="200">
        <v>0</v>
      </c>
      <c r="H1220" s="201">
        <v>0</v>
      </c>
    </row>
    <row r="1221" spans="1:8" ht="18" hidden="1" customHeight="1" outlineLevel="1">
      <c r="A1221" s="4" t="s">
        <v>209</v>
      </c>
      <c r="B1221" s="195"/>
      <c r="C1221" s="199">
        <v>0</v>
      </c>
      <c r="D1221" s="199">
        <v>0</v>
      </c>
      <c r="E1221" s="199">
        <v>0</v>
      </c>
      <c r="F1221" s="200">
        <v>0</v>
      </c>
      <c r="G1221" s="200">
        <v>0</v>
      </c>
      <c r="H1221" s="201">
        <v>0</v>
      </c>
    </row>
    <row r="1222" spans="1:8" ht="18" hidden="1" customHeight="1" outlineLevel="1">
      <c r="A1222" s="4" t="s">
        <v>211</v>
      </c>
      <c r="B1222" s="195"/>
      <c r="C1222" s="199">
        <v>0</v>
      </c>
      <c r="D1222" s="199">
        <v>0</v>
      </c>
      <c r="E1222" s="199">
        <v>0</v>
      </c>
      <c r="F1222" s="200">
        <v>0</v>
      </c>
      <c r="G1222" s="200">
        <v>0</v>
      </c>
      <c r="H1222" s="201">
        <v>0</v>
      </c>
    </row>
    <row r="1223" spans="1:8" ht="18" hidden="1" customHeight="1" outlineLevel="1">
      <c r="A1223" s="4" t="s">
        <v>212</v>
      </c>
      <c r="B1223" s="195"/>
      <c r="C1223" s="199">
        <v>0</v>
      </c>
      <c r="D1223" s="199">
        <v>0</v>
      </c>
      <c r="E1223" s="199">
        <v>0</v>
      </c>
      <c r="F1223" s="200">
        <v>0</v>
      </c>
      <c r="G1223" s="200">
        <v>0</v>
      </c>
      <c r="H1223" s="201">
        <v>0</v>
      </c>
    </row>
    <row r="1224" spans="1:8" ht="18" hidden="1" customHeight="1" outlineLevel="1">
      <c r="A1224" s="4" t="s">
        <v>213</v>
      </c>
      <c r="B1224" s="195"/>
      <c r="C1224" s="199">
        <v>0</v>
      </c>
      <c r="D1224" s="199">
        <v>0</v>
      </c>
      <c r="E1224" s="199">
        <v>0</v>
      </c>
      <c r="F1224" s="200">
        <v>0</v>
      </c>
      <c r="G1224" s="200">
        <v>0</v>
      </c>
      <c r="H1224" s="201">
        <v>0</v>
      </c>
    </row>
    <row r="1225" spans="1:8" ht="18" hidden="1" customHeight="1" outlineLevel="1">
      <c r="A1225" s="4" t="s">
        <v>214</v>
      </c>
      <c r="B1225" s="195"/>
      <c r="C1225" s="199">
        <v>0</v>
      </c>
      <c r="D1225" s="199">
        <v>0</v>
      </c>
      <c r="E1225" s="199">
        <v>0</v>
      </c>
      <c r="F1225" s="200">
        <v>0</v>
      </c>
      <c r="G1225" s="200">
        <v>0</v>
      </c>
      <c r="H1225" s="201">
        <v>0</v>
      </c>
    </row>
    <row r="1226" spans="1:8" ht="18" hidden="1" customHeight="1" outlineLevel="1">
      <c r="A1226" s="4" t="s">
        <v>215</v>
      </c>
      <c r="B1226" s="195"/>
      <c r="C1226" s="199">
        <v>0</v>
      </c>
      <c r="D1226" s="199">
        <v>0</v>
      </c>
      <c r="E1226" s="199">
        <v>0</v>
      </c>
      <c r="F1226" s="200">
        <v>0</v>
      </c>
      <c r="G1226" s="200">
        <v>0</v>
      </c>
      <c r="H1226" s="201">
        <v>0</v>
      </c>
    </row>
    <row r="1227" spans="1:8" ht="18" hidden="1" customHeight="1" outlineLevel="1">
      <c r="A1227" s="4" t="s">
        <v>216</v>
      </c>
      <c r="B1227" s="195"/>
      <c r="C1227" s="199">
        <v>0</v>
      </c>
      <c r="D1227" s="199">
        <v>0</v>
      </c>
      <c r="E1227" s="199">
        <v>0</v>
      </c>
      <c r="F1227" s="200">
        <v>0</v>
      </c>
      <c r="G1227" s="200">
        <v>0</v>
      </c>
      <c r="H1227" s="201">
        <v>0</v>
      </c>
    </row>
    <row r="1228" spans="1:8" ht="18" hidden="1" customHeight="1" outlineLevel="1">
      <c r="A1228" s="4" t="s">
        <v>217</v>
      </c>
      <c r="B1228" s="195"/>
      <c r="C1228" s="199">
        <v>0</v>
      </c>
      <c r="D1228" s="199">
        <v>0</v>
      </c>
      <c r="E1228" s="199">
        <v>0</v>
      </c>
      <c r="F1228" s="200">
        <v>0</v>
      </c>
      <c r="G1228" s="200">
        <v>0</v>
      </c>
      <c r="H1228" s="201">
        <v>0</v>
      </c>
    </row>
    <row r="1229" spans="1:8" ht="18" hidden="1" customHeight="1" outlineLevel="1">
      <c r="A1229" s="4" t="s">
        <v>218</v>
      </c>
      <c r="B1229" s="195"/>
      <c r="C1229" s="199">
        <v>0</v>
      </c>
      <c r="D1229" s="199">
        <v>0</v>
      </c>
      <c r="E1229" s="199">
        <v>0</v>
      </c>
      <c r="F1229" s="200">
        <v>0</v>
      </c>
      <c r="G1229" s="200">
        <v>0</v>
      </c>
      <c r="H1229" s="201">
        <v>0</v>
      </c>
    </row>
    <row r="1230" spans="1:8" ht="18" hidden="1" customHeight="1" outlineLevel="1">
      <c r="A1230" s="4" t="s">
        <v>219</v>
      </c>
      <c r="B1230" s="195"/>
      <c r="C1230" s="199">
        <v>0</v>
      </c>
      <c r="D1230" s="199">
        <v>0</v>
      </c>
      <c r="E1230" s="199">
        <v>0</v>
      </c>
      <c r="F1230" s="200">
        <v>0</v>
      </c>
      <c r="G1230" s="200">
        <v>0</v>
      </c>
      <c r="H1230" s="201">
        <v>0</v>
      </c>
    </row>
    <row r="1231" spans="1:8" ht="18" hidden="1" customHeight="1" outlineLevel="1">
      <c r="A1231" s="4" t="s">
        <v>220</v>
      </c>
      <c r="B1231" s="195"/>
      <c r="C1231" s="199">
        <v>0</v>
      </c>
      <c r="D1231" s="199">
        <v>0</v>
      </c>
      <c r="E1231" s="199">
        <v>0</v>
      </c>
      <c r="F1231" s="200">
        <v>0</v>
      </c>
      <c r="G1231" s="200">
        <v>0</v>
      </c>
      <c r="H1231" s="201">
        <v>0</v>
      </c>
    </row>
    <row r="1232" spans="1:8" ht="18" hidden="1" customHeight="1" outlineLevel="1">
      <c r="A1232" s="4" t="s">
        <v>349</v>
      </c>
      <c r="B1232" s="195"/>
      <c r="C1232" s="199">
        <v>0</v>
      </c>
      <c r="D1232" s="199">
        <v>0</v>
      </c>
      <c r="E1232" s="199">
        <v>0</v>
      </c>
      <c r="F1232" s="200">
        <v>0</v>
      </c>
      <c r="G1232" s="200">
        <v>0</v>
      </c>
      <c r="H1232" s="201">
        <v>0</v>
      </c>
    </row>
    <row r="1233" spans="1:8" ht="18" hidden="1" customHeight="1" outlineLevel="1">
      <c r="A1233" s="4" t="s">
        <v>222</v>
      </c>
      <c r="B1233" s="195"/>
      <c r="C1233" s="199">
        <v>0</v>
      </c>
      <c r="D1233" s="199">
        <v>0</v>
      </c>
      <c r="E1233" s="199">
        <v>0</v>
      </c>
      <c r="F1233" s="200">
        <v>0</v>
      </c>
      <c r="G1233" s="200">
        <v>0</v>
      </c>
      <c r="H1233" s="201">
        <v>0</v>
      </c>
    </row>
    <row r="1234" spans="1:8" ht="18" hidden="1" customHeight="1" outlineLevel="1">
      <c r="A1234" s="4" t="s">
        <v>223</v>
      </c>
      <c r="B1234" s="195"/>
      <c r="C1234" s="199">
        <v>0</v>
      </c>
      <c r="D1234" s="199">
        <v>0</v>
      </c>
      <c r="E1234" s="199">
        <v>0</v>
      </c>
      <c r="F1234" s="200">
        <v>0</v>
      </c>
      <c r="G1234" s="200">
        <v>0</v>
      </c>
      <c r="H1234" s="201">
        <v>0</v>
      </c>
    </row>
    <row r="1235" spans="1:8" ht="18" hidden="1" customHeight="1" outlineLevel="1">
      <c r="A1235" s="4" t="s">
        <v>224</v>
      </c>
      <c r="B1235" s="195"/>
      <c r="C1235" s="199">
        <v>0</v>
      </c>
      <c r="D1235" s="199">
        <v>0</v>
      </c>
      <c r="E1235" s="199">
        <v>0</v>
      </c>
      <c r="F1235" s="200">
        <v>0</v>
      </c>
      <c r="G1235" s="200">
        <v>0</v>
      </c>
      <c r="H1235" s="201">
        <v>0</v>
      </c>
    </row>
    <row r="1236" spans="1:8" ht="18" hidden="1" customHeight="1" outlineLevel="1">
      <c r="A1236" s="4" t="s">
        <v>225</v>
      </c>
      <c r="B1236" s="195"/>
      <c r="C1236" s="199">
        <v>0</v>
      </c>
      <c r="D1236" s="199">
        <v>0</v>
      </c>
      <c r="E1236" s="199">
        <v>0</v>
      </c>
      <c r="F1236" s="200">
        <v>0</v>
      </c>
      <c r="G1236" s="200">
        <v>0</v>
      </c>
      <c r="H1236" s="201">
        <v>0</v>
      </c>
    </row>
    <row r="1237" spans="1:8" ht="18" customHeight="1" collapsed="1">
      <c r="A1237" s="4"/>
      <c r="B1237" s="195" t="s">
        <v>401</v>
      </c>
      <c r="C1237" s="199">
        <f t="shared" ref="C1237:H1237" si="51">SUM(C1214:C1236)</f>
        <v>0</v>
      </c>
      <c r="D1237" s="199">
        <f t="shared" si="51"/>
        <v>0</v>
      </c>
      <c r="E1237" s="199">
        <f t="shared" si="51"/>
        <v>0</v>
      </c>
      <c r="F1237" s="200">
        <f t="shared" si="51"/>
        <v>0</v>
      </c>
      <c r="G1237" s="200">
        <f t="shared" si="51"/>
        <v>0</v>
      </c>
      <c r="H1237" s="201">
        <f t="shared" si="51"/>
        <v>0</v>
      </c>
    </row>
    <row r="1238" spans="1:8" ht="18" hidden="1" customHeight="1" outlineLevel="1">
      <c r="A1238" s="4" t="s">
        <v>272</v>
      </c>
      <c r="B1238" s="195"/>
      <c r="C1238" s="196">
        <v>0</v>
      </c>
      <c r="D1238" s="196">
        <v>0</v>
      </c>
      <c r="E1238" s="196">
        <v>0</v>
      </c>
      <c r="F1238" s="197">
        <v>0</v>
      </c>
      <c r="G1238" s="197">
        <v>0</v>
      </c>
      <c r="H1238" s="198">
        <v>0</v>
      </c>
    </row>
    <row r="1239" spans="1:8" ht="18" hidden="1" customHeight="1" outlineLevel="1">
      <c r="A1239" s="4" t="s">
        <v>203</v>
      </c>
      <c r="B1239" s="195"/>
      <c r="C1239" s="196">
        <v>4</v>
      </c>
      <c r="D1239" s="196">
        <v>3</v>
      </c>
      <c r="E1239" s="196">
        <v>0</v>
      </c>
      <c r="F1239" s="197">
        <v>0</v>
      </c>
      <c r="G1239" s="197">
        <v>5055</v>
      </c>
      <c r="H1239" s="198">
        <v>0</v>
      </c>
    </row>
    <row r="1240" spans="1:8" ht="18" hidden="1" customHeight="1" outlineLevel="1">
      <c r="A1240" s="4" t="s">
        <v>204</v>
      </c>
      <c r="B1240" s="195"/>
      <c r="C1240" s="196">
        <v>15</v>
      </c>
      <c r="D1240" s="196">
        <v>2</v>
      </c>
      <c r="E1240" s="196">
        <v>3</v>
      </c>
      <c r="F1240" s="197">
        <v>-8000</v>
      </c>
      <c r="G1240" s="197">
        <v>6774.9999999999982</v>
      </c>
      <c r="H1240" s="198">
        <v>0</v>
      </c>
    </row>
    <row r="1241" spans="1:8" ht="18" hidden="1" customHeight="1" outlineLevel="1">
      <c r="A1241" s="4" t="s">
        <v>205</v>
      </c>
      <c r="B1241" s="195"/>
      <c r="C1241" s="196">
        <v>0</v>
      </c>
      <c r="D1241" s="196">
        <v>0</v>
      </c>
      <c r="E1241" s="196">
        <v>0</v>
      </c>
      <c r="F1241" s="197">
        <v>0</v>
      </c>
      <c r="G1241" s="197">
        <v>0</v>
      </c>
      <c r="H1241" s="198">
        <v>0</v>
      </c>
    </row>
    <row r="1242" spans="1:8" ht="18" hidden="1" customHeight="1" outlineLevel="1">
      <c r="A1242" s="4" t="s">
        <v>206</v>
      </c>
      <c r="B1242" s="195"/>
      <c r="C1242" s="196">
        <v>0</v>
      </c>
      <c r="D1242" s="196">
        <v>0</v>
      </c>
      <c r="E1242" s="196">
        <v>0</v>
      </c>
      <c r="F1242" s="197">
        <v>0</v>
      </c>
      <c r="G1242" s="197">
        <v>0</v>
      </c>
      <c r="H1242" s="198">
        <v>0</v>
      </c>
    </row>
    <row r="1243" spans="1:8" ht="18" hidden="1" customHeight="1" outlineLevel="1">
      <c r="A1243" s="4" t="s">
        <v>207</v>
      </c>
      <c r="B1243" s="195"/>
      <c r="C1243" s="196">
        <v>0</v>
      </c>
      <c r="D1243" s="196">
        <v>0</v>
      </c>
      <c r="E1243" s="196">
        <v>0</v>
      </c>
      <c r="F1243" s="197">
        <v>0</v>
      </c>
      <c r="G1243" s="197">
        <v>0</v>
      </c>
      <c r="H1243" s="198">
        <v>0</v>
      </c>
    </row>
    <row r="1244" spans="1:8" ht="18" hidden="1" customHeight="1" outlineLevel="1">
      <c r="A1244" s="4" t="s">
        <v>208</v>
      </c>
      <c r="B1244" s="195"/>
      <c r="C1244" s="196">
        <v>1</v>
      </c>
      <c r="D1244" s="196">
        <v>0</v>
      </c>
      <c r="E1244" s="196">
        <v>0</v>
      </c>
      <c r="F1244" s="197">
        <v>0</v>
      </c>
      <c r="G1244" s="197">
        <v>0</v>
      </c>
      <c r="H1244" s="198">
        <v>0</v>
      </c>
    </row>
    <row r="1245" spans="1:8" ht="18" hidden="1" customHeight="1" outlineLevel="1">
      <c r="A1245" s="4" t="s">
        <v>209</v>
      </c>
      <c r="B1245" s="195"/>
      <c r="C1245" s="196">
        <v>1</v>
      </c>
      <c r="D1245" s="196">
        <v>1</v>
      </c>
      <c r="E1245" s="196">
        <v>0</v>
      </c>
      <c r="F1245" s="197">
        <v>10000</v>
      </c>
      <c r="G1245" s="197">
        <v>3150</v>
      </c>
      <c r="H1245" s="198">
        <v>0</v>
      </c>
    </row>
    <row r="1246" spans="1:8" ht="18" hidden="1" customHeight="1" outlineLevel="1">
      <c r="A1246" s="4" t="s">
        <v>211</v>
      </c>
      <c r="B1246" s="195"/>
      <c r="C1246" s="196">
        <v>10</v>
      </c>
      <c r="D1246" s="196">
        <v>3</v>
      </c>
      <c r="E1246" s="196">
        <v>0</v>
      </c>
      <c r="F1246" s="197">
        <v>0</v>
      </c>
      <c r="G1246" s="197">
        <v>3275</v>
      </c>
      <c r="H1246" s="198">
        <v>0</v>
      </c>
    </row>
    <row r="1247" spans="1:8" ht="18" hidden="1" customHeight="1" outlineLevel="1">
      <c r="A1247" s="4" t="s">
        <v>212</v>
      </c>
      <c r="B1247" s="195"/>
      <c r="C1247" s="196">
        <v>0</v>
      </c>
      <c r="D1247" s="196">
        <v>1</v>
      </c>
      <c r="E1247" s="196">
        <v>0</v>
      </c>
      <c r="F1247" s="197">
        <v>-8000</v>
      </c>
      <c r="G1247" s="197">
        <v>0</v>
      </c>
      <c r="H1247" s="198">
        <v>0</v>
      </c>
    </row>
    <row r="1248" spans="1:8" ht="18" hidden="1" customHeight="1" outlineLevel="1">
      <c r="A1248" s="4" t="s">
        <v>213</v>
      </c>
      <c r="B1248" s="195"/>
      <c r="C1248" s="196">
        <v>2</v>
      </c>
      <c r="D1248" s="196">
        <v>3</v>
      </c>
      <c r="E1248" s="196">
        <v>0</v>
      </c>
      <c r="F1248" s="197">
        <v>143958.89000000001</v>
      </c>
      <c r="G1248" s="197">
        <v>13000</v>
      </c>
      <c r="H1248" s="198">
        <v>0</v>
      </c>
    </row>
    <row r="1249" spans="1:8" ht="18" hidden="1" customHeight="1" outlineLevel="1">
      <c r="A1249" s="4" t="s">
        <v>214</v>
      </c>
      <c r="B1249" s="195"/>
      <c r="C1249" s="196">
        <v>0</v>
      </c>
      <c r="D1249" s="196">
        <v>0</v>
      </c>
      <c r="E1249" s="196">
        <v>0</v>
      </c>
      <c r="F1249" s="197">
        <v>0</v>
      </c>
      <c r="G1249" s="197">
        <v>0</v>
      </c>
      <c r="H1249" s="198">
        <v>0</v>
      </c>
    </row>
    <row r="1250" spans="1:8" ht="18" hidden="1" customHeight="1" outlineLevel="1">
      <c r="A1250" s="4" t="s">
        <v>215</v>
      </c>
      <c r="B1250" s="195"/>
      <c r="C1250" s="196">
        <v>1</v>
      </c>
      <c r="D1250" s="196">
        <v>1</v>
      </c>
      <c r="E1250" s="196">
        <v>0</v>
      </c>
      <c r="F1250" s="197">
        <v>17500</v>
      </c>
      <c r="G1250" s="197">
        <v>0</v>
      </c>
      <c r="H1250" s="198">
        <v>0</v>
      </c>
    </row>
    <row r="1251" spans="1:8" ht="18" hidden="1" customHeight="1" outlineLevel="1">
      <c r="A1251" s="4" t="s">
        <v>216</v>
      </c>
      <c r="B1251" s="195"/>
      <c r="C1251" s="196">
        <v>0</v>
      </c>
      <c r="D1251" s="196">
        <v>0</v>
      </c>
      <c r="E1251" s="196">
        <v>0</v>
      </c>
      <c r="F1251" s="197">
        <v>0</v>
      </c>
      <c r="G1251" s="197">
        <v>0</v>
      </c>
      <c r="H1251" s="198">
        <v>0</v>
      </c>
    </row>
    <row r="1252" spans="1:8" ht="18" hidden="1" customHeight="1" outlineLevel="1">
      <c r="A1252" s="4" t="s">
        <v>217</v>
      </c>
      <c r="B1252" s="195"/>
      <c r="C1252" s="196">
        <v>0</v>
      </c>
      <c r="D1252" s="196">
        <v>0</v>
      </c>
      <c r="E1252" s="196">
        <v>0</v>
      </c>
      <c r="F1252" s="197">
        <v>0</v>
      </c>
      <c r="G1252" s="197">
        <v>0</v>
      </c>
      <c r="H1252" s="198">
        <v>0</v>
      </c>
    </row>
    <row r="1253" spans="1:8" ht="18" hidden="1" customHeight="1" outlineLevel="1">
      <c r="A1253" s="4" t="s">
        <v>218</v>
      </c>
      <c r="B1253" s="195"/>
      <c r="C1253" s="196">
        <v>0</v>
      </c>
      <c r="D1253" s="196">
        <v>0</v>
      </c>
      <c r="E1253" s="196">
        <v>0</v>
      </c>
      <c r="F1253" s="197">
        <v>0</v>
      </c>
      <c r="G1253" s="197">
        <v>0</v>
      </c>
      <c r="H1253" s="198">
        <v>0</v>
      </c>
    </row>
    <row r="1254" spans="1:8" ht="18" hidden="1" customHeight="1" outlineLevel="1">
      <c r="A1254" s="4" t="s">
        <v>219</v>
      </c>
      <c r="B1254" s="195"/>
      <c r="C1254" s="196">
        <v>0</v>
      </c>
      <c r="D1254" s="196">
        <v>0</v>
      </c>
      <c r="E1254" s="196">
        <v>0</v>
      </c>
      <c r="F1254" s="197">
        <v>0</v>
      </c>
      <c r="G1254" s="197">
        <v>0</v>
      </c>
      <c r="H1254" s="198">
        <v>0</v>
      </c>
    </row>
    <row r="1255" spans="1:8" ht="18" hidden="1" customHeight="1" outlineLevel="1">
      <c r="A1255" s="4" t="s">
        <v>220</v>
      </c>
      <c r="B1255" s="195"/>
      <c r="C1255" s="196">
        <v>0</v>
      </c>
      <c r="D1255" s="196">
        <v>0</v>
      </c>
      <c r="E1255" s="196">
        <v>0</v>
      </c>
      <c r="F1255" s="197">
        <v>0</v>
      </c>
      <c r="G1255" s="197">
        <v>0</v>
      </c>
      <c r="H1255" s="198">
        <v>0</v>
      </c>
    </row>
    <row r="1256" spans="1:8" ht="18" hidden="1" customHeight="1" outlineLevel="1">
      <c r="A1256" s="4" t="s">
        <v>349</v>
      </c>
      <c r="B1256" s="195"/>
      <c r="C1256" s="196">
        <v>0</v>
      </c>
      <c r="D1256" s="196">
        <v>0</v>
      </c>
      <c r="E1256" s="196">
        <v>0</v>
      </c>
      <c r="F1256" s="197">
        <v>0</v>
      </c>
      <c r="G1256" s="197">
        <v>0</v>
      </c>
      <c r="H1256" s="198">
        <v>0</v>
      </c>
    </row>
    <row r="1257" spans="1:8" ht="18" hidden="1" customHeight="1" outlineLevel="1">
      <c r="A1257" s="4" t="s">
        <v>222</v>
      </c>
      <c r="B1257" s="195"/>
      <c r="C1257" s="196">
        <v>0</v>
      </c>
      <c r="D1257" s="196">
        <v>0</v>
      </c>
      <c r="E1257" s="196">
        <v>0</v>
      </c>
      <c r="F1257" s="197">
        <v>0</v>
      </c>
      <c r="G1257" s="197">
        <v>0</v>
      </c>
      <c r="H1257" s="198">
        <v>0</v>
      </c>
    </row>
    <row r="1258" spans="1:8" ht="18" hidden="1" customHeight="1" outlineLevel="1">
      <c r="A1258" s="4" t="s">
        <v>223</v>
      </c>
      <c r="B1258" s="195"/>
      <c r="C1258" s="196">
        <v>0</v>
      </c>
      <c r="D1258" s="196">
        <v>0</v>
      </c>
      <c r="E1258" s="196">
        <v>0</v>
      </c>
      <c r="F1258" s="197">
        <v>0</v>
      </c>
      <c r="G1258" s="197">
        <v>0</v>
      </c>
      <c r="H1258" s="198">
        <v>0</v>
      </c>
    </row>
    <row r="1259" spans="1:8" ht="18" hidden="1" customHeight="1" outlineLevel="1">
      <c r="A1259" s="4" t="s">
        <v>224</v>
      </c>
      <c r="B1259" s="195"/>
      <c r="C1259" s="196">
        <v>0</v>
      </c>
      <c r="D1259" s="196">
        <v>0</v>
      </c>
      <c r="E1259" s="196">
        <v>0</v>
      </c>
      <c r="F1259" s="197">
        <v>0</v>
      </c>
      <c r="G1259" s="197">
        <v>0</v>
      </c>
      <c r="H1259" s="198">
        <v>0</v>
      </c>
    </row>
    <row r="1260" spans="1:8" ht="18" hidden="1" customHeight="1" outlineLevel="1">
      <c r="A1260" s="4" t="s">
        <v>225</v>
      </c>
      <c r="B1260" s="195"/>
      <c r="C1260" s="196">
        <v>0</v>
      </c>
      <c r="D1260" s="196">
        <v>0</v>
      </c>
      <c r="E1260" s="196">
        <v>0</v>
      </c>
      <c r="F1260" s="197">
        <v>0</v>
      </c>
      <c r="G1260" s="197">
        <v>0</v>
      </c>
      <c r="H1260" s="198">
        <v>0</v>
      </c>
    </row>
    <row r="1261" spans="1:8" ht="18" customHeight="1" collapsed="1">
      <c r="A1261" s="4"/>
      <c r="B1261" s="195" t="s">
        <v>402</v>
      </c>
      <c r="C1261" s="199">
        <f t="shared" ref="C1261:H1261" si="52">SUM(C1238:C1260)</f>
        <v>34</v>
      </c>
      <c r="D1261" s="199">
        <f t="shared" si="52"/>
        <v>14</v>
      </c>
      <c r="E1261" s="199">
        <f t="shared" si="52"/>
        <v>3</v>
      </c>
      <c r="F1261" s="200">
        <f t="shared" si="52"/>
        <v>155458.89000000001</v>
      </c>
      <c r="G1261" s="200">
        <f t="shared" si="52"/>
        <v>31255</v>
      </c>
      <c r="H1261" s="201">
        <f t="shared" si="52"/>
        <v>0</v>
      </c>
    </row>
    <row r="1262" spans="1:8" ht="18" hidden="1" customHeight="1" outlineLevel="1">
      <c r="A1262" s="4" t="s">
        <v>272</v>
      </c>
      <c r="B1262" s="195"/>
      <c r="C1262" s="196">
        <v>0</v>
      </c>
      <c r="D1262" s="196">
        <v>0</v>
      </c>
      <c r="E1262" s="196">
        <v>0</v>
      </c>
      <c r="F1262" s="197">
        <v>0</v>
      </c>
      <c r="G1262" s="197">
        <v>0</v>
      </c>
      <c r="H1262" s="198">
        <v>0</v>
      </c>
    </row>
    <row r="1263" spans="1:8" ht="18" hidden="1" customHeight="1" outlineLevel="1">
      <c r="A1263" s="4" t="s">
        <v>203</v>
      </c>
      <c r="B1263" s="195"/>
      <c r="C1263" s="196">
        <v>2</v>
      </c>
      <c r="D1263" s="196">
        <v>3</v>
      </c>
      <c r="E1263" s="196">
        <v>0</v>
      </c>
      <c r="F1263" s="197">
        <v>30000</v>
      </c>
      <c r="G1263" s="197">
        <v>20794.5</v>
      </c>
      <c r="H1263" s="198">
        <v>0</v>
      </c>
    </row>
    <row r="1264" spans="1:8" ht="18" hidden="1" customHeight="1" outlineLevel="1">
      <c r="A1264" s="4" t="s">
        <v>204</v>
      </c>
      <c r="B1264" s="195"/>
      <c r="C1264" s="196">
        <v>20</v>
      </c>
      <c r="D1264" s="196">
        <v>3</v>
      </c>
      <c r="E1264" s="196">
        <v>8</v>
      </c>
      <c r="F1264" s="197">
        <v>48400</v>
      </c>
      <c r="G1264" s="197">
        <v>1348.4300000000003</v>
      </c>
      <c r="H1264" s="198">
        <v>0</v>
      </c>
    </row>
    <row r="1265" spans="1:8" ht="18" hidden="1" customHeight="1" outlineLevel="1">
      <c r="A1265" s="4" t="s">
        <v>205</v>
      </c>
      <c r="B1265" s="195"/>
      <c r="C1265" s="196">
        <v>0</v>
      </c>
      <c r="D1265" s="196">
        <v>0</v>
      </c>
      <c r="E1265" s="196">
        <v>0</v>
      </c>
      <c r="F1265" s="197">
        <v>0</v>
      </c>
      <c r="G1265" s="197">
        <v>0</v>
      </c>
      <c r="H1265" s="198">
        <v>0</v>
      </c>
    </row>
    <row r="1266" spans="1:8" ht="18" hidden="1" customHeight="1" outlineLevel="1">
      <c r="A1266" s="4" t="s">
        <v>206</v>
      </c>
      <c r="B1266" s="195"/>
      <c r="C1266" s="196">
        <v>0</v>
      </c>
      <c r="D1266" s="196">
        <v>0</v>
      </c>
      <c r="E1266" s="196">
        <v>0</v>
      </c>
      <c r="F1266" s="197">
        <v>0</v>
      </c>
      <c r="G1266" s="197">
        <v>0</v>
      </c>
      <c r="H1266" s="198">
        <v>0</v>
      </c>
    </row>
    <row r="1267" spans="1:8" ht="18" hidden="1" customHeight="1" outlineLevel="1">
      <c r="A1267" s="4" t="s">
        <v>207</v>
      </c>
      <c r="B1267" s="195"/>
      <c r="C1267" s="196">
        <v>0</v>
      </c>
      <c r="D1267" s="196">
        <v>0</v>
      </c>
      <c r="E1267" s="196">
        <v>0</v>
      </c>
      <c r="F1267" s="197">
        <v>0</v>
      </c>
      <c r="G1267" s="197">
        <v>0</v>
      </c>
      <c r="H1267" s="198">
        <v>0</v>
      </c>
    </row>
    <row r="1268" spans="1:8" ht="18" hidden="1" customHeight="1" outlineLevel="1">
      <c r="A1268" s="4" t="s">
        <v>208</v>
      </c>
      <c r="B1268" s="195"/>
      <c r="C1268" s="196">
        <v>1</v>
      </c>
      <c r="D1268" s="196">
        <v>0</v>
      </c>
      <c r="E1268" s="196">
        <v>0</v>
      </c>
      <c r="F1268" s="197">
        <v>0</v>
      </c>
      <c r="G1268" s="197">
        <v>0</v>
      </c>
      <c r="H1268" s="198">
        <v>0</v>
      </c>
    </row>
    <row r="1269" spans="1:8" ht="18" hidden="1" customHeight="1" outlineLevel="1">
      <c r="A1269" s="4" t="s">
        <v>209</v>
      </c>
      <c r="B1269" s="195"/>
      <c r="C1269" s="196">
        <v>0</v>
      </c>
      <c r="D1269" s="196">
        <v>1</v>
      </c>
      <c r="E1269" s="196">
        <v>0</v>
      </c>
      <c r="F1269" s="197">
        <v>-10000</v>
      </c>
      <c r="G1269" s="197">
        <v>0</v>
      </c>
      <c r="H1269" s="198">
        <v>0</v>
      </c>
    </row>
    <row r="1270" spans="1:8" ht="18" hidden="1" customHeight="1" outlineLevel="1">
      <c r="A1270" s="4" t="s">
        <v>211</v>
      </c>
      <c r="B1270" s="195"/>
      <c r="C1270" s="196">
        <v>2</v>
      </c>
      <c r="D1270" s="196">
        <v>2</v>
      </c>
      <c r="E1270" s="196">
        <v>0</v>
      </c>
      <c r="F1270" s="197">
        <v>0</v>
      </c>
      <c r="G1270" s="197">
        <v>344.95</v>
      </c>
      <c r="H1270" s="198">
        <v>0</v>
      </c>
    </row>
    <row r="1271" spans="1:8" ht="18" hidden="1" customHeight="1" outlineLevel="1">
      <c r="A1271" s="4" t="s">
        <v>212</v>
      </c>
      <c r="B1271" s="195"/>
      <c r="C1271" s="196">
        <v>0</v>
      </c>
      <c r="D1271" s="196">
        <v>0</v>
      </c>
      <c r="E1271" s="196">
        <v>0</v>
      </c>
      <c r="F1271" s="197">
        <v>0</v>
      </c>
      <c r="G1271" s="197">
        <v>0</v>
      </c>
      <c r="H1271" s="198">
        <v>0</v>
      </c>
    </row>
    <row r="1272" spans="1:8" ht="18" hidden="1" customHeight="1" outlineLevel="1">
      <c r="A1272" s="4" t="s">
        <v>213</v>
      </c>
      <c r="B1272" s="195"/>
      <c r="C1272" s="196">
        <v>0</v>
      </c>
      <c r="D1272" s="196">
        <v>0</v>
      </c>
      <c r="E1272" s="196">
        <v>0</v>
      </c>
      <c r="F1272" s="197">
        <v>0</v>
      </c>
      <c r="G1272" s="197">
        <v>0</v>
      </c>
      <c r="H1272" s="198">
        <v>0</v>
      </c>
    </row>
    <row r="1273" spans="1:8" ht="18" hidden="1" customHeight="1" outlineLevel="1">
      <c r="A1273" s="4" t="s">
        <v>214</v>
      </c>
      <c r="B1273" s="195"/>
      <c r="C1273" s="196">
        <v>0</v>
      </c>
      <c r="D1273" s="196">
        <v>0</v>
      </c>
      <c r="E1273" s="196">
        <v>0</v>
      </c>
      <c r="F1273" s="197">
        <v>0</v>
      </c>
      <c r="G1273" s="197">
        <v>0</v>
      </c>
      <c r="H1273" s="198">
        <v>0</v>
      </c>
    </row>
    <row r="1274" spans="1:8" ht="18" hidden="1" customHeight="1" outlineLevel="1">
      <c r="A1274" s="4" t="s">
        <v>215</v>
      </c>
      <c r="B1274" s="195"/>
      <c r="C1274" s="196">
        <v>0</v>
      </c>
      <c r="D1274" s="196">
        <v>0</v>
      </c>
      <c r="E1274" s="196">
        <v>0</v>
      </c>
      <c r="F1274" s="197">
        <v>0</v>
      </c>
      <c r="G1274" s="197">
        <v>0</v>
      </c>
      <c r="H1274" s="198">
        <v>0</v>
      </c>
    </row>
    <row r="1275" spans="1:8" ht="18" hidden="1" customHeight="1" outlineLevel="1">
      <c r="A1275" s="4" t="s">
        <v>216</v>
      </c>
      <c r="B1275" s="195"/>
      <c r="C1275" s="196">
        <v>0</v>
      </c>
      <c r="D1275" s="196">
        <v>0</v>
      </c>
      <c r="E1275" s="196">
        <v>0</v>
      </c>
      <c r="F1275" s="197">
        <v>0</v>
      </c>
      <c r="G1275" s="197">
        <v>0</v>
      </c>
      <c r="H1275" s="198">
        <v>0</v>
      </c>
    </row>
    <row r="1276" spans="1:8" ht="18" hidden="1" customHeight="1" outlineLevel="1">
      <c r="A1276" s="4" t="s">
        <v>217</v>
      </c>
      <c r="B1276" s="195"/>
      <c r="C1276" s="196">
        <v>0</v>
      </c>
      <c r="D1276" s="196">
        <v>0</v>
      </c>
      <c r="E1276" s="196">
        <v>0</v>
      </c>
      <c r="F1276" s="197">
        <v>0</v>
      </c>
      <c r="G1276" s="197">
        <v>0</v>
      </c>
      <c r="H1276" s="198">
        <v>0</v>
      </c>
    </row>
    <row r="1277" spans="1:8" ht="18" hidden="1" customHeight="1" outlineLevel="1">
      <c r="A1277" s="4" t="s">
        <v>218</v>
      </c>
      <c r="B1277" s="195"/>
      <c r="C1277" s="196">
        <v>0</v>
      </c>
      <c r="D1277" s="196">
        <v>0</v>
      </c>
      <c r="E1277" s="196">
        <v>0</v>
      </c>
      <c r="F1277" s="197">
        <v>0</v>
      </c>
      <c r="G1277" s="197">
        <v>0</v>
      </c>
      <c r="H1277" s="198">
        <v>0</v>
      </c>
    </row>
    <row r="1278" spans="1:8" ht="18" hidden="1" customHeight="1" outlineLevel="1">
      <c r="A1278" s="4" t="s">
        <v>219</v>
      </c>
      <c r="B1278" s="195"/>
      <c r="C1278" s="196">
        <v>0</v>
      </c>
      <c r="D1278" s="196">
        <v>0</v>
      </c>
      <c r="E1278" s="196">
        <v>0</v>
      </c>
      <c r="F1278" s="197">
        <v>0</v>
      </c>
      <c r="G1278" s="197">
        <v>0</v>
      </c>
      <c r="H1278" s="198">
        <v>0</v>
      </c>
    </row>
    <row r="1279" spans="1:8" ht="18" hidden="1" customHeight="1" outlineLevel="1">
      <c r="A1279" s="4" t="s">
        <v>220</v>
      </c>
      <c r="B1279" s="195"/>
      <c r="C1279" s="196">
        <v>0</v>
      </c>
      <c r="D1279" s="196">
        <v>0</v>
      </c>
      <c r="E1279" s="196">
        <v>0</v>
      </c>
      <c r="F1279" s="197">
        <v>0</v>
      </c>
      <c r="G1279" s="197">
        <v>0</v>
      </c>
      <c r="H1279" s="198">
        <v>0</v>
      </c>
    </row>
    <row r="1280" spans="1:8" ht="18" hidden="1" customHeight="1" outlineLevel="1">
      <c r="A1280" s="4" t="s">
        <v>349</v>
      </c>
      <c r="B1280" s="195"/>
      <c r="C1280" s="196">
        <v>0</v>
      </c>
      <c r="D1280" s="196">
        <v>0</v>
      </c>
      <c r="E1280" s="196">
        <v>0</v>
      </c>
      <c r="F1280" s="197">
        <v>0</v>
      </c>
      <c r="G1280" s="197">
        <v>0</v>
      </c>
      <c r="H1280" s="198">
        <v>0</v>
      </c>
    </row>
    <row r="1281" spans="1:8" ht="18" hidden="1" customHeight="1" outlineLevel="1">
      <c r="A1281" s="4" t="s">
        <v>222</v>
      </c>
      <c r="B1281" s="195"/>
      <c r="C1281" s="196">
        <v>0</v>
      </c>
      <c r="D1281" s="196">
        <v>0</v>
      </c>
      <c r="E1281" s="196">
        <v>0</v>
      </c>
      <c r="F1281" s="197">
        <v>0</v>
      </c>
      <c r="G1281" s="197">
        <v>0</v>
      </c>
      <c r="H1281" s="198">
        <v>0</v>
      </c>
    </row>
    <row r="1282" spans="1:8" ht="18" hidden="1" customHeight="1" outlineLevel="1">
      <c r="A1282" s="4" t="s">
        <v>223</v>
      </c>
      <c r="B1282" s="195"/>
      <c r="C1282" s="196">
        <v>0</v>
      </c>
      <c r="D1282" s="196">
        <v>0</v>
      </c>
      <c r="E1282" s="196">
        <v>0</v>
      </c>
      <c r="F1282" s="197">
        <v>0</v>
      </c>
      <c r="G1282" s="197">
        <v>0</v>
      </c>
      <c r="H1282" s="198">
        <v>0</v>
      </c>
    </row>
    <row r="1283" spans="1:8" ht="18" hidden="1" customHeight="1" outlineLevel="1">
      <c r="A1283" s="4" t="s">
        <v>224</v>
      </c>
      <c r="B1283" s="195"/>
      <c r="C1283" s="196">
        <v>0</v>
      </c>
      <c r="D1283" s="196">
        <v>0</v>
      </c>
      <c r="E1283" s="196">
        <v>0</v>
      </c>
      <c r="F1283" s="197">
        <v>0</v>
      </c>
      <c r="G1283" s="197">
        <v>0</v>
      </c>
      <c r="H1283" s="198">
        <v>0</v>
      </c>
    </row>
    <row r="1284" spans="1:8" ht="18" hidden="1" customHeight="1" outlineLevel="1">
      <c r="A1284" s="4" t="s">
        <v>225</v>
      </c>
      <c r="B1284" s="195"/>
      <c r="C1284" s="196">
        <v>0</v>
      </c>
      <c r="D1284" s="196">
        <v>0</v>
      </c>
      <c r="E1284" s="196">
        <v>0</v>
      </c>
      <c r="F1284" s="197">
        <v>0</v>
      </c>
      <c r="G1284" s="197">
        <v>0</v>
      </c>
      <c r="H1284" s="198">
        <v>0</v>
      </c>
    </row>
    <row r="1285" spans="1:8" ht="18" customHeight="1" collapsed="1">
      <c r="A1285" s="4"/>
      <c r="B1285" s="195" t="s">
        <v>403</v>
      </c>
      <c r="C1285" s="199">
        <f t="shared" ref="C1285:H1285" si="53">SUM(C1262:C1284)</f>
        <v>25</v>
      </c>
      <c r="D1285" s="199">
        <f t="shared" si="53"/>
        <v>9</v>
      </c>
      <c r="E1285" s="199">
        <f t="shared" si="53"/>
        <v>8</v>
      </c>
      <c r="F1285" s="200">
        <f t="shared" si="53"/>
        <v>68400</v>
      </c>
      <c r="G1285" s="200">
        <f t="shared" si="53"/>
        <v>22487.88</v>
      </c>
      <c r="H1285" s="201">
        <f t="shared" si="53"/>
        <v>0</v>
      </c>
    </row>
    <row r="1286" spans="1:8" ht="18" hidden="1" customHeight="1" outlineLevel="1">
      <c r="A1286" s="4" t="s">
        <v>272</v>
      </c>
      <c r="B1286" s="195"/>
      <c r="C1286" s="199">
        <v>0</v>
      </c>
      <c r="D1286" s="199">
        <v>0</v>
      </c>
      <c r="E1286" s="199">
        <v>0</v>
      </c>
      <c r="F1286" s="200">
        <v>0</v>
      </c>
      <c r="G1286" s="200">
        <v>0</v>
      </c>
      <c r="H1286" s="201">
        <v>0</v>
      </c>
    </row>
    <row r="1287" spans="1:8" ht="18" hidden="1" customHeight="1" outlineLevel="1">
      <c r="A1287" s="4" t="s">
        <v>203</v>
      </c>
      <c r="B1287" s="195"/>
      <c r="C1287" s="199">
        <v>0</v>
      </c>
      <c r="D1287" s="199">
        <v>0</v>
      </c>
      <c r="E1287" s="199">
        <v>0</v>
      </c>
      <c r="F1287" s="200">
        <v>0</v>
      </c>
      <c r="G1287" s="200">
        <v>0</v>
      </c>
      <c r="H1287" s="201">
        <v>0</v>
      </c>
    </row>
    <row r="1288" spans="1:8" ht="18" hidden="1" customHeight="1" outlineLevel="1">
      <c r="A1288" s="4" t="s">
        <v>204</v>
      </c>
      <c r="B1288" s="195"/>
      <c r="C1288" s="199">
        <v>0</v>
      </c>
      <c r="D1288" s="199">
        <v>0</v>
      </c>
      <c r="E1288" s="199">
        <v>0</v>
      </c>
      <c r="F1288" s="200">
        <v>0</v>
      </c>
      <c r="G1288" s="200">
        <v>0</v>
      </c>
      <c r="H1288" s="201">
        <v>0</v>
      </c>
    </row>
    <row r="1289" spans="1:8" ht="18" hidden="1" customHeight="1" outlineLevel="1">
      <c r="A1289" s="4" t="s">
        <v>205</v>
      </c>
      <c r="B1289" s="195"/>
      <c r="C1289" s="199">
        <v>0</v>
      </c>
      <c r="D1289" s="199">
        <v>0</v>
      </c>
      <c r="E1289" s="199">
        <v>0</v>
      </c>
      <c r="F1289" s="200">
        <v>0</v>
      </c>
      <c r="G1289" s="200">
        <v>0</v>
      </c>
      <c r="H1289" s="201">
        <v>0</v>
      </c>
    </row>
    <row r="1290" spans="1:8" ht="18" hidden="1" customHeight="1" outlineLevel="1">
      <c r="A1290" s="4" t="s">
        <v>206</v>
      </c>
      <c r="B1290" s="195"/>
      <c r="C1290" s="199">
        <v>0</v>
      </c>
      <c r="D1290" s="199">
        <v>0</v>
      </c>
      <c r="E1290" s="199">
        <v>0</v>
      </c>
      <c r="F1290" s="200">
        <v>0</v>
      </c>
      <c r="G1290" s="200">
        <v>0</v>
      </c>
      <c r="H1290" s="201">
        <v>0</v>
      </c>
    </row>
    <row r="1291" spans="1:8" ht="18" hidden="1" customHeight="1" outlineLevel="1">
      <c r="A1291" s="4" t="s">
        <v>207</v>
      </c>
      <c r="B1291" s="195"/>
      <c r="C1291" s="199">
        <v>0</v>
      </c>
      <c r="D1291" s="199">
        <v>0</v>
      </c>
      <c r="E1291" s="199">
        <v>0</v>
      </c>
      <c r="F1291" s="200">
        <v>0</v>
      </c>
      <c r="G1291" s="200">
        <v>0</v>
      </c>
      <c r="H1291" s="201">
        <v>0</v>
      </c>
    </row>
    <row r="1292" spans="1:8" ht="18" hidden="1" customHeight="1" outlineLevel="1">
      <c r="A1292" s="4" t="s">
        <v>208</v>
      </c>
      <c r="B1292" s="195"/>
      <c r="C1292" s="199">
        <v>0</v>
      </c>
      <c r="D1292" s="199">
        <v>0</v>
      </c>
      <c r="E1292" s="199">
        <v>0</v>
      </c>
      <c r="F1292" s="200">
        <v>0</v>
      </c>
      <c r="G1292" s="200">
        <v>0</v>
      </c>
      <c r="H1292" s="201">
        <v>0</v>
      </c>
    </row>
    <row r="1293" spans="1:8" ht="18" hidden="1" customHeight="1" outlineLevel="1">
      <c r="A1293" s="4" t="s">
        <v>209</v>
      </c>
      <c r="B1293" s="195"/>
      <c r="C1293" s="199">
        <v>0</v>
      </c>
      <c r="D1293" s="199">
        <v>0</v>
      </c>
      <c r="E1293" s="199">
        <v>0</v>
      </c>
      <c r="F1293" s="200">
        <v>0</v>
      </c>
      <c r="G1293" s="200">
        <v>0</v>
      </c>
      <c r="H1293" s="201">
        <v>0</v>
      </c>
    </row>
    <row r="1294" spans="1:8" ht="18" hidden="1" customHeight="1" outlineLevel="1">
      <c r="A1294" s="4" t="s">
        <v>211</v>
      </c>
      <c r="B1294" s="195"/>
      <c r="C1294" s="199">
        <v>0</v>
      </c>
      <c r="D1294" s="199">
        <v>0</v>
      </c>
      <c r="E1294" s="199">
        <v>0</v>
      </c>
      <c r="F1294" s="200">
        <v>0</v>
      </c>
      <c r="G1294" s="200">
        <v>0</v>
      </c>
      <c r="H1294" s="201">
        <v>0</v>
      </c>
    </row>
    <row r="1295" spans="1:8" ht="18" hidden="1" customHeight="1" outlineLevel="1">
      <c r="A1295" s="4" t="s">
        <v>212</v>
      </c>
      <c r="B1295" s="195"/>
      <c r="C1295" s="199">
        <v>0</v>
      </c>
      <c r="D1295" s="199">
        <v>0</v>
      </c>
      <c r="E1295" s="199">
        <v>0</v>
      </c>
      <c r="F1295" s="200">
        <v>0</v>
      </c>
      <c r="G1295" s="200">
        <v>0</v>
      </c>
      <c r="H1295" s="201">
        <v>0</v>
      </c>
    </row>
    <row r="1296" spans="1:8" ht="18" hidden="1" customHeight="1" outlineLevel="1">
      <c r="A1296" s="4" t="s">
        <v>213</v>
      </c>
      <c r="B1296" s="195"/>
      <c r="C1296" s="199">
        <v>0</v>
      </c>
      <c r="D1296" s="199">
        <v>0</v>
      </c>
      <c r="E1296" s="199">
        <v>0</v>
      </c>
      <c r="F1296" s="200">
        <v>0</v>
      </c>
      <c r="G1296" s="200">
        <v>0</v>
      </c>
      <c r="H1296" s="201">
        <v>0</v>
      </c>
    </row>
    <row r="1297" spans="1:8" ht="18" hidden="1" customHeight="1" outlineLevel="1">
      <c r="A1297" s="4" t="s">
        <v>214</v>
      </c>
      <c r="B1297" s="195"/>
      <c r="C1297" s="199">
        <v>0</v>
      </c>
      <c r="D1297" s="199">
        <v>0</v>
      </c>
      <c r="E1297" s="199">
        <v>0</v>
      </c>
      <c r="F1297" s="200">
        <v>0</v>
      </c>
      <c r="G1297" s="200">
        <v>0</v>
      </c>
      <c r="H1297" s="201">
        <v>0</v>
      </c>
    </row>
    <row r="1298" spans="1:8" ht="18" hidden="1" customHeight="1" outlineLevel="1">
      <c r="A1298" s="4" t="s">
        <v>215</v>
      </c>
      <c r="B1298" s="195"/>
      <c r="C1298" s="199">
        <v>0</v>
      </c>
      <c r="D1298" s="199">
        <v>0</v>
      </c>
      <c r="E1298" s="199">
        <v>0</v>
      </c>
      <c r="F1298" s="200">
        <v>0</v>
      </c>
      <c r="G1298" s="200">
        <v>0</v>
      </c>
      <c r="H1298" s="201">
        <v>0</v>
      </c>
    </row>
    <row r="1299" spans="1:8" ht="18" hidden="1" customHeight="1" outlineLevel="1">
      <c r="A1299" s="4" t="s">
        <v>216</v>
      </c>
      <c r="B1299" s="195"/>
      <c r="C1299" s="199">
        <v>0</v>
      </c>
      <c r="D1299" s="199">
        <v>0</v>
      </c>
      <c r="E1299" s="199">
        <v>0</v>
      </c>
      <c r="F1299" s="200">
        <v>0</v>
      </c>
      <c r="G1299" s="200">
        <v>0</v>
      </c>
      <c r="H1299" s="201">
        <v>0</v>
      </c>
    </row>
    <row r="1300" spans="1:8" ht="18" hidden="1" customHeight="1" outlineLevel="1">
      <c r="A1300" s="4" t="s">
        <v>217</v>
      </c>
      <c r="B1300" s="195"/>
      <c r="C1300" s="199">
        <v>0</v>
      </c>
      <c r="D1300" s="199">
        <v>0</v>
      </c>
      <c r="E1300" s="199">
        <v>0</v>
      </c>
      <c r="F1300" s="200">
        <v>0</v>
      </c>
      <c r="G1300" s="200">
        <v>0</v>
      </c>
      <c r="H1300" s="201">
        <v>0</v>
      </c>
    </row>
    <row r="1301" spans="1:8" ht="18" hidden="1" customHeight="1" outlineLevel="1">
      <c r="A1301" s="4" t="s">
        <v>218</v>
      </c>
      <c r="B1301" s="195"/>
      <c r="C1301" s="199">
        <v>0</v>
      </c>
      <c r="D1301" s="199">
        <v>0</v>
      </c>
      <c r="E1301" s="199">
        <v>0</v>
      </c>
      <c r="F1301" s="200">
        <v>0</v>
      </c>
      <c r="G1301" s="200">
        <v>0</v>
      </c>
      <c r="H1301" s="201">
        <v>0</v>
      </c>
    </row>
    <row r="1302" spans="1:8" ht="18" hidden="1" customHeight="1" outlineLevel="1">
      <c r="A1302" s="4" t="s">
        <v>219</v>
      </c>
      <c r="B1302" s="195"/>
      <c r="C1302" s="199">
        <v>0</v>
      </c>
      <c r="D1302" s="199">
        <v>0</v>
      </c>
      <c r="E1302" s="199">
        <v>0</v>
      </c>
      <c r="F1302" s="200">
        <v>0</v>
      </c>
      <c r="G1302" s="200">
        <v>0</v>
      </c>
      <c r="H1302" s="201">
        <v>0</v>
      </c>
    </row>
    <row r="1303" spans="1:8" ht="18" hidden="1" customHeight="1" outlineLevel="1">
      <c r="A1303" s="4" t="s">
        <v>220</v>
      </c>
      <c r="B1303" s="195"/>
      <c r="C1303" s="199">
        <v>0</v>
      </c>
      <c r="D1303" s="199">
        <v>0</v>
      </c>
      <c r="E1303" s="199">
        <v>0</v>
      </c>
      <c r="F1303" s="200">
        <v>0</v>
      </c>
      <c r="G1303" s="200">
        <v>0</v>
      </c>
      <c r="H1303" s="201">
        <v>0</v>
      </c>
    </row>
    <row r="1304" spans="1:8" ht="18" hidden="1" customHeight="1" outlineLevel="1">
      <c r="A1304" s="4" t="s">
        <v>349</v>
      </c>
      <c r="B1304" s="195"/>
      <c r="C1304" s="199">
        <v>0</v>
      </c>
      <c r="D1304" s="199">
        <v>0</v>
      </c>
      <c r="E1304" s="199">
        <v>0</v>
      </c>
      <c r="F1304" s="200">
        <v>0</v>
      </c>
      <c r="G1304" s="200">
        <v>0</v>
      </c>
      <c r="H1304" s="201">
        <v>0</v>
      </c>
    </row>
    <row r="1305" spans="1:8" ht="18" hidden="1" customHeight="1" outlineLevel="1">
      <c r="A1305" s="4" t="s">
        <v>222</v>
      </c>
      <c r="B1305" s="195"/>
      <c r="C1305" s="199">
        <v>0</v>
      </c>
      <c r="D1305" s="199">
        <v>0</v>
      </c>
      <c r="E1305" s="199">
        <v>0</v>
      </c>
      <c r="F1305" s="200">
        <v>0</v>
      </c>
      <c r="G1305" s="200">
        <v>0</v>
      </c>
      <c r="H1305" s="201">
        <v>0</v>
      </c>
    </row>
    <row r="1306" spans="1:8" ht="18" hidden="1" customHeight="1" outlineLevel="1">
      <c r="A1306" s="4" t="s">
        <v>223</v>
      </c>
      <c r="B1306" s="195"/>
      <c r="C1306" s="199">
        <v>0</v>
      </c>
      <c r="D1306" s="199">
        <v>0</v>
      </c>
      <c r="E1306" s="199">
        <v>0</v>
      </c>
      <c r="F1306" s="200">
        <v>0</v>
      </c>
      <c r="G1306" s="200">
        <v>0</v>
      </c>
      <c r="H1306" s="201">
        <v>0</v>
      </c>
    </row>
    <row r="1307" spans="1:8" ht="18" hidden="1" customHeight="1" outlineLevel="1">
      <c r="A1307" s="4" t="s">
        <v>224</v>
      </c>
      <c r="B1307" s="195"/>
      <c r="C1307" s="199">
        <v>0</v>
      </c>
      <c r="D1307" s="199">
        <v>0</v>
      </c>
      <c r="E1307" s="199">
        <v>0</v>
      </c>
      <c r="F1307" s="200">
        <v>0</v>
      </c>
      <c r="G1307" s="200">
        <v>0</v>
      </c>
      <c r="H1307" s="201">
        <v>0</v>
      </c>
    </row>
    <row r="1308" spans="1:8" ht="18" hidden="1" customHeight="1" outlineLevel="1">
      <c r="A1308" s="4" t="s">
        <v>225</v>
      </c>
      <c r="B1308" s="195"/>
      <c r="C1308" s="196">
        <v>0</v>
      </c>
      <c r="D1308" s="196">
        <v>0</v>
      </c>
      <c r="E1308" s="196">
        <v>0</v>
      </c>
      <c r="F1308" s="197">
        <v>0</v>
      </c>
      <c r="G1308" s="197">
        <v>0</v>
      </c>
      <c r="H1308" s="198">
        <v>0</v>
      </c>
    </row>
    <row r="1309" spans="1:8" ht="18" customHeight="1" collapsed="1">
      <c r="A1309" s="4"/>
      <c r="B1309" s="195" t="s">
        <v>404</v>
      </c>
      <c r="C1309" s="199">
        <f t="shared" ref="C1309:H1309" si="54">SUM(C1286:C1308)</f>
        <v>0</v>
      </c>
      <c r="D1309" s="199">
        <f t="shared" si="54"/>
        <v>0</v>
      </c>
      <c r="E1309" s="199">
        <f t="shared" si="54"/>
        <v>0</v>
      </c>
      <c r="F1309" s="200">
        <f t="shared" si="54"/>
        <v>0</v>
      </c>
      <c r="G1309" s="200">
        <f t="shared" si="54"/>
        <v>0</v>
      </c>
      <c r="H1309" s="201">
        <f t="shared" si="54"/>
        <v>0</v>
      </c>
    </row>
    <row r="1310" spans="1:8" ht="18" hidden="1" customHeight="1" outlineLevel="1">
      <c r="A1310" s="4" t="s">
        <v>272</v>
      </c>
      <c r="B1310" s="195"/>
      <c r="C1310" s="196">
        <v>0</v>
      </c>
      <c r="D1310" s="196">
        <v>0</v>
      </c>
      <c r="E1310" s="196">
        <v>0</v>
      </c>
      <c r="F1310" s="197">
        <v>0</v>
      </c>
      <c r="G1310" s="197">
        <v>0</v>
      </c>
      <c r="H1310" s="198">
        <v>0</v>
      </c>
    </row>
    <row r="1311" spans="1:8" ht="18" hidden="1" customHeight="1" outlineLevel="1">
      <c r="A1311" s="4" t="s">
        <v>203</v>
      </c>
      <c r="B1311" s="195"/>
      <c r="C1311" s="196">
        <v>0</v>
      </c>
      <c r="D1311" s="196">
        <v>0</v>
      </c>
      <c r="E1311" s="196">
        <v>0</v>
      </c>
      <c r="F1311" s="197">
        <v>0</v>
      </c>
      <c r="G1311" s="197">
        <v>0</v>
      </c>
      <c r="H1311" s="198">
        <v>0</v>
      </c>
    </row>
    <row r="1312" spans="1:8" ht="18" hidden="1" customHeight="1" outlineLevel="1">
      <c r="A1312" s="4" t="s">
        <v>204</v>
      </c>
      <c r="B1312" s="195"/>
      <c r="C1312" s="196">
        <v>1</v>
      </c>
      <c r="D1312" s="196">
        <v>0</v>
      </c>
      <c r="E1312" s="196">
        <v>0</v>
      </c>
      <c r="F1312" s="197">
        <v>0</v>
      </c>
      <c r="G1312" s="197">
        <v>0</v>
      </c>
      <c r="H1312" s="198">
        <v>0</v>
      </c>
    </row>
    <row r="1313" spans="1:8" ht="18" hidden="1" customHeight="1" outlineLevel="1">
      <c r="A1313" s="4" t="s">
        <v>205</v>
      </c>
      <c r="B1313" s="195"/>
      <c r="C1313" s="196">
        <v>0</v>
      </c>
      <c r="D1313" s="196">
        <v>0</v>
      </c>
      <c r="E1313" s="196">
        <v>0</v>
      </c>
      <c r="F1313" s="197">
        <v>0</v>
      </c>
      <c r="G1313" s="197">
        <v>0</v>
      </c>
      <c r="H1313" s="198">
        <v>0</v>
      </c>
    </row>
    <row r="1314" spans="1:8" ht="18" hidden="1" customHeight="1" outlineLevel="1">
      <c r="A1314" s="4" t="s">
        <v>206</v>
      </c>
      <c r="B1314" s="195"/>
      <c r="C1314" s="196">
        <v>0</v>
      </c>
      <c r="D1314" s="196">
        <v>0</v>
      </c>
      <c r="E1314" s="196">
        <v>0</v>
      </c>
      <c r="F1314" s="197">
        <v>0</v>
      </c>
      <c r="G1314" s="197">
        <v>0</v>
      </c>
      <c r="H1314" s="198">
        <v>0</v>
      </c>
    </row>
    <row r="1315" spans="1:8" ht="18" hidden="1" customHeight="1" outlineLevel="1">
      <c r="A1315" s="4" t="s">
        <v>207</v>
      </c>
      <c r="B1315" s="195"/>
      <c r="C1315" s="196">
        <v>0</v>
      </c>
      <c r="D1315" s="196">
        <v>0</v>
      </c>
      <c r="E1315" s="196">
        <v>0</v>
      </c>
      <c r="F1315" s="197">
        <v>0</v>
      </c>
      <c r="G1315" s="197">
        <v>0</v>
      </c>
      <c r="H1315" s="198">
        <v>0</v>
      </c>
    </row>
    <row r="1316" spans="1:8" ht="18" hidden="1" customHeight="1" outlineLevel="1">
      <c r="A1316" s="4" t="s">
        <v>208</v>
      </c>
      <c r="B1316" s="195"/>
      <c r="C1316" s="196">
        <v>0</v>
      </c>
      <c r="D1316" s="196">
        <v>1</v>
      </c>
      <c r="E1316" s="196">
        <v>0</v>
      </c>
      <c r="F1316" s="197">
        <v>0</v>
      </c>
      <c r="G1316" s="197">
        <v>0</v>
      </c>
      <c r="H1316" s="198">
        <v>0</v>
      </c>
    </row>
    <row r="1317" spans="1:8" ht="18" hidden="1" customHeight="1" outlineLevel="1">
      <c r="A1317" s="4" t="s">
        <v>209</v>
      </c>
      <c r="B1317" s="195"/>
      <c r="C1317" s="196">
        <v>0</v>
      </c>
      <c r="D1317" s="196">
        <v>0</v>
      </c>
      <c r="E1317" s="196">
        <v>0</v>
      </c>
      <c r="F1317" s="197">
        <v>0</v>
      </c>
      <c r="G1317" s="197">
        <v>0</v>
      </c>
      <c r="H1317" s="198">
        <v>0</v>
      </c>
    </row>
    <row r="1318" spans="1:8" ht="18" hidden="1" customHeight="1" outlineLevel="1">
      <c r="A1318" s="4" t="s">
        <v>211</v>
      </c>
      <c r="B1318" s="195"/>
      <c r="C1318" s="196">
        <v>0</v>
      </c>
      <c r="D1318" s="196">
        <v>0</v>
      </c>
      <c r="E1318" s="196">
        <v>0</v>
      </c>
      <c r="F1318" s="197">
        <v>0</v>
      </c>
      <c r="G1318" s="197">
        <v>0</v>
      </c>
      <c r="H1318" s="198">
        <v>0</v>
      </c>
    </row>
    <row r="1319" spans="1:8" ht="18" hidden="1" customHeight="1" outlineLevel="1">
      <c r="A1319" s="4" t="s">
        <v>212</v>
      </c>
      <c r="B1319" s="195"/>
      <c r="C1319" s="196">
        <v>0</v>
      </c>
      <c r="D1319" s="196">
        <v>0</v>
      </c>
      <c r="E1319" s="196">
        <v>0</v>
      </c>
      <c r="F1319" s="197">
        <v>0</v>
      </c>
      <c r="G1319" s="197">
        <v>0</v>
      </c>
      <c r="H1319" s="198">
        <v>0</v>
      </c>
    </row>
    <row r="1320" spans="1:8" ht="18" hidden="1" customHeight="1" outlineLevel="1">
      <c r="A1320" s="4" t="s">
        <v>213</v>
      </c>
      <c r="B1320" s="195"/>
      <c r="C1320" s="196">
        <v>0</v>
      </c>
      <c r="D1320" s="196">
        <v>0</v>
      </c>
      <c r="E1320" s="196">
        <v>0</v>
      </c>
      <c r="F1320" s="197">
        <v>0</v>
      </c>
      <c r="G1320" s="197">
        <v>0</v>
      </c>
      <c r="H1320" s="198">
        <v>0</v>
      </c>
    </row>
    <row r="1321" spans="1:8" ht="18" hidden="1" customHeight="1" outlineLevel="1">
      <c r="A1321" s="4" t="s">
        <v>214</v>
      </c>
      <c r="B1321" s="195"/>
      <c r="C1321" s="196">
        <v>0</v>
      </c>
      <c r="D1321" s="196">
        <v>0</v>
      </c>
      <c r="E1321" s="196">
        <v>0</v>
      </c>
      <c r="F1321" s="197">
        <v>0</v>
      </c>
      <c r="G1321" s="197">
        <v>0</v>
      </c>
      <c r="H1321" s="198">
        <v>0</v>
      </c>
    </row>
    <row r="1322" spans="1:8" ht="18" hidden="1" customHeight="1" outlineLevel="1">
      <c r="A1322" s="4" t="s">
        <v>215</v>
      </c>
      <c r="B1322" s="195"/>
      <c r="C1322" s="196">
        <v>0</v>
      </c>
      <c r="D1322" s="196">
        <v>0</v>
      </c>
      <c r="E1322" s="196">
        <v>0</v>
      </c>
      <c r="F1322" s="197">
        <v>0</v>
      </c>
      <c r="G1322" s="197">
        <v>0</v>
      </c>
      <c r="H1322" s="198">
        <v>0</v>
      </c>
    </row>
    <row r="1323" spans="1:8" ht="18" hidden="1" customHeight="1" outlineLevel="1">
      <c r="A1323" s="4" t="s">
        <v>216</v>
      </c>
      <c r="B1323" s="195"/>
      <c r="C1323" s="196">
        <v>0</v>
      </c>
      <c r="D1323" s="196">
        <v>0</v>
      </c>
      <c r="E1323" s="196">
        <v>0</v>
      </c>
      <c r="F1323" s="197">
        <v>0</v>
      </c>
      <c r="G1323" s="197">
        <v>0</v>
      </c>
      <c r="H1323" s="198">
        <v>0</v>
      </c>
    </row>
    <row r="1324" spans="1:8" ht="18" hidden="1" customHeight="1" outlineLevel="1">
      <c r="A1324" s="4" t="s">
        <v>217</v>
      </c>
      <c r="B1324" s="195"/>
      <c r="C1324" s="196">
        <v>0</v>
      </c>
      <c r="D1324" s="196">
        <v>0</v>
      </c>
      <c r="E1324" s="196">
        <v>0</v>
      </c>
      <c r="F1324" s="197">
        <v>0</v>
      </c>
      <c r="G1324" s="197">
        <v>0</v>
      </c>
      <c r="H1324" s="198">
        <v>0</v>
      </c>
    </row>
    <row r="1325" spans="1:8" ht="18" hidden="1" customHeight="1" outlineLevel="1">
      <c r="A1325" s="4" t="s">
        <v>218</v>
      </c>
      <c r="B1325" s="195"/>
      <c r="C1325" s="196">
        <v>0</v>
      </c>
      <c r="D1325" s="196">
        <v>0</v>
      </c>
      <c r="E1325" s="196">
        <v>0</v>
      </c>
      <c r="F1325" s="197">
        <v>0</v>
      </c>
      <c r="G1325" s="197">
        <v>0</v>
      </c>
      <c r="H1325" s="198">
        <v>0</v>
      </c>
    </row>
    <row r="1326" spans="1:8" ht="18" hidden="1" customHeight="1" outlineLevel="1">
      <c r="A1326" s="4" t="s">
        <v>219</v>
      </c>
      <c r="B1326" s="195"/>
      <c r="C1326" s="196">
        <v>0</v>
      </c>
      <c r="D1326" s="196">
        <v>0</v>
      </c>
      <c r="E1326" s="196">
        <v>0</v>
      </c>
      <c r="F1326" s="197">
        <v>0</v>
      </c>
      <c r="G1326" s="197">
        <v>0</v>
      </c>
      <c r="H1326" s="198">
        <v>0</v>
      </c>
    </row>
    <row r="1327" spans="1:8" ht="18" hidden="1" customHeight="1" outlineLevel="1">
      <c r="A1327" s="4" t="s">
        <v>220</v>
      </c>
      <c r="B1327" s="195"/>
      <c r="C1327" s="196">
        <v>0</v>
      </c>
      <c r="D1327" s="196">
        <v>0</v>
      </c>
      <c r="E1327" s="196">
        <v>0</v>
      </c>
      <c r="F1327" s="197">
        <v>0</v>
      </c>
      <c r="G1327" s="197">
        <v>0</v>
      </c>
      <c r="H1327" s="198">
        <v>0</v>
      </c>
    </row>
    <row r="1328" spans="1:8" ht="18" hidden="1" customHeight="1" outlineLevel="1">
      <c r="A1328" s="4" t="s">
        <v>349</v>
      </c>
      <c r="B1328" s="195"/>
      <c r="C1328" s="196">
        <v>0</v>
      </c>
      <c r="D1328" s="196">
        <v>0</v>
      </c>
      <c r="E1328" s="196">
        <v>0</v>
      </c>
      <c r="F1328" s="197">
        <v>0</v>
      </c>
      <c r="G1328" s="197">
        <v>0</v>
      </c>
      <c r="H1328" s="198">
        <v>0</v>
      </c>
    </row>
    <row r="1329" spans="1:8" ht="18" hidden="1" customHeight="1" outlineLevel="1">
      <c r="A1329" s="4" t="s">
        <v>222</v>
      </c>
      <c r="B1329" s="195"/>
      <c r="C1329" s="196">
        <v>0</v>
      </c>
      <c r="D1329" s="196">
        <v>0</v>
      </c>
      <c r="E1329" s="196">
        <v>0</v>
      </c>
      <c r="F1329" s="197">
        <v>0</v>
      </c>
      <c r="G1329" s="197">
        <v>0</v>
      </c>
      <c r="H1329" s="198">
        <v>0</v>
      </c>
    </row>
    <row r="1330" spans="1:8" ht="18" hidden="1" customHeight="1" outlineLevel="1">
      <c r="A1330" s="4" t="s">
        <v>223</v>
      </c>
      <c r="B1330" s="195"/>
      <c r="C1330" s="196">
        <v>0</v>
      </c>
      <c r="D1330" s="196">
        <v>0</v>
      </c>
      <c r="E1330" s="196">
        <v>0</v>
      </c>
      <c r="F1330" s="197">
        <v>0</v>
      </c>
      <c r="G1330" s="197">
        <v>0</v>
      </c>
      <c r="H1330" s="198">
        <v>0</v>
      </c>
    </row>
    <row r="1331" spans="1:8" ht="18" hidden="1" customHeight="1" outlineLevel="1">
      <c r="A1331" s="4" t="s">
        <v>224</v>
      </c>
      <c r="B1331" s="195"/>
      <c r="C1331" s="196">
        <v>0</v>
      </c>
      <c r="D1331" s="196">
        <v>0</v>
      </c>
      <c r="E1331" s="196">
        <v>0</v>
      </c>
      <c r="F1331" s="197">
        <v>0</v>
      </c>
      <c r="G1331" s="197">
        <v>0</v>
      </c>
      <c r="H1331" s="198">
        <v>0</v>
      </c>
    </row>
    <row r="1332" spans="1:8" ht="18" hidden="1" customHeight="1" outlineLevel="1">
      <c r="A1332" s="4" t="s">
        <v>225</v>
      </c>
      <c r="B1332" s="195"/>
      <c r="C1332" s="196">
        <v>0</v>
      </c>
      <c r="D1332" s="196">
        <v>0</v>
      </c>
      <c r="E1332" s="196">
        <v>0</v>
      </c>
      <c r="F1332" s="197">
        <v>0</v>
      </c>
      <c r="G1332" s="197">
        <v>0</v>
      </c>
      <c r="H1332" s="198">
        <v>0</v>
      </c>
    </row>
    <row r="1333" spans="1:8" ht="18" customHeight="1" collapsed="1">
      <c r="A1333" s="4"/>
      <c r="B1333" s="195" t="s">
        <v>405</v>
      </c>
      <c r="C1333" s="199">
        <f t="shared" ref="C1333:H1333" si="55">SUM(C1310:C1332)</f>
        <v>1</v>
      </c>
      <c r="D1333" s="199">
        <f t="shared" si="55"/>
        <v>1</v>
      </c>
      <c r="E1333" s="199">
        <f t="shared" si="55"/>
        <v>0</v>
      </c>
      <c r="F1333" s="200">
        <f t="shared" si="55"/>
        <v>0</v>
      </c>
      <c r="G1333" s="200">
        <f t="shared" si="55"/>
        <v>0</v>
      </c>
      <c r="H1333" s="201">
        <f t="shared" si="55"/>
        <v>0</v>
      </c>
    </row>
    <row r="1334" spans="1:8" ht="18" hidden="1" customHeight="1" outlineLevel="1">
      <c r="A1334" s="4" t="s">
        <v>272</v>
      </c>
      <c r="B1334" s="195"/>
      <c r="C1334" s="196">
        <v>0</v>
      </c>
      <c r="D1334" s="196">
        <v>0</v>
      </c>
      <c r="E1334" s="196">
        <v>0</v>
      </c>
      <c r="F1334" s="197">
        <v>0</v>
      </c>
      <c r="G1334" s="197">
        <v>0</v>
      </c>
      <c r="H1334" s="198">
        <v>0</v>
      </c>
    </row>
    <row r="1335" spans="1:8" ht="18" hidden="1" customHeight="1" outlineLevel="1">
      <c r="A1335" s="4" t="s">
        <v>203</v>
      </c>
      <c r="B1335" s="195"/>
      <c r="C1335" s="196">
        <v>1</v>
      </c>
      <c r="D1335" s="196">
        <v>0</v>
      </c>
      <c r="E1335" s="196">
        <v>0</v>
      </c>
      <c r="F1335" s="197">
        <v>0</v>
      </c>
      <c r="G1335" s="197">
        <v>0</v>
      </c>
      <c r="H1335" s="198">
        <v>0</v>
      </c>
    </row>
    <row r="1336" spans="1:8" ht="18" hidden="1" customHeight="1" outlineLevel="1">
      <c r="A1336" s="4" t="s">
        <v>204</v>
      </c>
      <c r="B1336" s="195"/>
      <c r="C1336" s="196">
        <v>1</v>
      </c>
      <c r="D1336" s="196">
        <v>0</v>
      </c>
      <c r="E1336" s="196">
        <v>1</v>
      </c>
      <c r="F1336" s="197">
        <v>0</v>
      </c>
      <c r="G1336" s="197">
        <v>0</v>
      </c>
      <c r="H1336" s="198">
        <v>0</v>
      </c>
    </row>
    <row r="1337" spans="1:8" ht="18" hidden="1" customHeight="1" outlineLevel="1">
      <c r="A1337" s="4" t="s">
        <v>205</v>
      </c>
      <c r="B1337" s="195"/>
      <c r="C1337" s="196">
        <v>0</v>
      </c>
      <c r="D1337" s="196">
        <v>0</v>
      </c>
      <c r="E1337" s="196">
        <v>0</v>
      </c>
      <c r="F1337" s="197">
        <v>0</v>
      </c>
      <c r="G1337" s="197">
        <v>0</v>
      </c>
      <c r="H1337" s="198">
        <v>0</v>
      </c>
    </row>
    <row r="1338" spans="1:8" ht="18" hidden="1" customHeight="1" outlineLevel="1">
      <c r="A1338" s="4" t="s">
        <v>206</v>
      </c>
      <c r="B1338" s="195"/>
      <c r="C1338" s="196">
        <v>0</v>
      </c>
      <c r="D1338" s="196">
        <v>0</v>
      </c>
      <c r="E1338" s="196">
        <v>0</v>
      </c>
      <c r="F1338" s="197">
        <v>0</v>
      </c>
      <c r="G1338" s="197">
        <v>0</v>
      </c>
      <c r="H1338" s="198">
        <v>0</v>
      </c>
    </row>
    <row r="1339" spans="1:8" ht="18" hidden="1" customHeight="1" outlineLevel="1">
      <c r="A1339" s="4" t="s">
        <v>207</v>
      </c>
      <c r="B1339" s="195"/>
      <c r="C1339" s="196">
        <v>0</v>
      </c>
      <c r="D1339" s="196">
        <v>0</v>
      </c>
      <c r="E1339" s="196">
        <v>0</v>
      </c>
      <c r="F1339" s="197">
        <v>0</v>
      </c>
      <c r="G1339" s="197">
        <v>0</v>
      </c>
      <c r="H1339" s="198">
        <v>0</v>
      </c>
    </row>
    <row r="1340" spans="1:8" ht="18" hidden="1" customHeight="1" outlineLevel="1">
      <c r="A1340" s="4" t="s">
        <v>208</v>
      </c>
      <c r="B1340" s="195"/>
      <c r="C1340" s="196">
        <v>0</v>
      </c>
      <c r="D1340" s="196">
        <v>0</v>
      </c>
      <c r="E1340" s="196">
        <v>0</v>
      </c>
      <c r="F1340" s="197">
        <v>0</v>
      </c>
      <c r="G1340" s="197">
        <v>0</v>
      </c>
      <c r="H1340" s="198">
        <v>0</v>
      </c>
    </row>
    <row r="1341" spans="1:8" ht="18" hidden="1" customHeight="1" outlineLevel="1">
      <c r="A1341" s="4" t="s">
        <v>209</v>
      </c>
      <c r="B1341" s="195"/>
      <c r="C1341" s="196">
        <v>0</v>
      </c>
      <c r="D1341" s="196">
        <v>0</v>
      </c>
      <c r="E1341" s="196">
        <v>0</v>
      </c>
      <c r="F1341" s="197">
        <v>0</v>
      </c>
      <c r="G1341" s="197">
        <v>0</v>
      </c>
      <c r="H1341" s="198">
        <v>0</v>
      </c>
    </row>
    <row r="1342" spans="1:8" ht="18" hidden="1" customHeight="1" outlineLevel="1">
      <c r="A1342" s="4" t="s">
        <v>211</v>
      </c>
      <c r="B1342" s="195"/>
      <c r="C1342" s="196">
        <v>0</v>
      </c>
      <c r="D1342" s="196">
        <v>0</v>
      </c>
      <c r="E1342" s="196">
        <v>0</v>
      </c>
      <c r="F1342" s="197">
        <v>0</v>
      </c>
      <c r="G1342" s="197">
        <v>0</v>
      </c>
      <c r="H1342" s="198">
        <v>0</v>
      </c>
    </row>
    <row r="1343" spans="1:8" ht="18" hidden="1" customHeight="1" outlineLevel="1">
      <c r="A1343" s="4" t="s">
        <v>212</v>
      </c>
      <c r="B1343" s="195"/>
      <c r="C1343" s="196">
        <v>0</v>
      </c>
      <c r="D1343" s="196">
        <v>0</v>
      </c>
      <c r="E1343" s="196">
        <v>0</v>
      </c>
      <c r="F1343" s="197">
        <v>0</v>
      </c>
      <c r="G1343" s="197">
        <v>0</v>
      </c>
      <c r="H1343" s="198">
        <v>0</v>
      </c>
    </row>
    <row r="1344" spans="1:8" ht="18" hidden="1" customHeight="1" outlineLevel="1">
      <c r="A1344" s="4" t="s">
        <v>213</v>
      </c>
      <c r="B1344" s="195"/>
      <c r="C1344" s="196">
        <v>0</v>
      </c>
      <c r="D1344" s="196">
        <v>0</v>
      </c>
      <c r="E1344" s="196">
        <v>0</v>
      </c>
      <c r="F1344" s="197">
        <v>0</v>
      </c>
      <c r="G1344" s="197">
        <v>0</v>
      </c>
      <c r="H1344" s="198">
        <v>0</v>
      </c>
    </row>
    <row r="1345" spans="1:8" ht="18" hidden="1" customHeight="1" outlineLevel="1">
      <c r="A1345" s="4" t="s">
        <v>214</v>
      </c>
      <c r="B1345" s="195"/>
      <c r="C1345" s="196">
        <v>0</v>
      </c>
      <c r="D1345" s="196">
        <v>0</v>
      </c>
      <c r="E1345" s="196">
        <v>0</v>
      </c>
      <c r="F1345" s="197">
        <v>0</v>
      </c>
      <c r="G1345" s="197">
        <v>0</v>
      </c>
      <c r="H1345" s="198">
        <v>0</v>
      </c>
    </row>
    <row r="1346" spans="1:8" ht="18" hidden="1" customHeight="1" outlineLevel="1">
      <c r="A1346" s="4" t="s">
        <v>215</v>
      </c>
      <c r="B1346" s="195"/>
      <c r="C1346" s="196">
        <v>0</v>
      </c>
      <c r="D1346" s="196">
        <v>0</v>
      </c>
      <c r="E1346" s="196">
        <v>0</v>
      </c>
      <c r="F1346" s="197">
        <v>0</v>
      </c>
      <c r="G1346" s="197">
        <v>0</v>
      </c>
      <c r="H1346" s="198">
        <v>0</v>
      </c>
    </row>
    <row r="1347" spans="1:8" ht="18" hidden="1" customHeight="1" outlineLevel="1">
      <c r="A1347" s="4" t="s">
        <v>216</v>
      </c>
      <c r="B1347" s="195"/>
      <c r="C1347" s="196">
        <v>0</v>
      </c>
      <c r="D1347" s="196">
        <v>0</v>
      </c>
      <c r="E1347" s="196">
        <v>0</v>
      </c>
      <c r="F1347" s="197">
        <v>0</v>
      </c>
      <c r="G1347" s="197">
        <v>0</v>
      </c>
      <c r="H1347" s="198">
        <v>0</v>
      </c>
    </row>
    <row r="1348" spans="1:8" ht="18" hidden="1" customHeight="1" outlineLevel="1">
      <c r="A1348" s="4" t="s">
        <v>217</v>
      </c>
      <c r="B1348" s="195"/>
      <c r="C1348" s="196">
        <v>0</v>
      </c>
      <c r="D1348" s="196">
        <v>0</v>
      </c>
      <c r="E1348" s="196">
        <v>0</v>
      </c>
      <c r="F1348" s="197">
        <v>0</v>
      </c>
      <c r="G1348" s="197">
        <v>0</v>
      </c>
      <c r="H1348" s="198">
        <v>0</v>
      </c>
    </row>
    <row r="1349" spans="1:8" ht="18" hidden="1" customHeight="1" outlineLevel="1">
      <c r="A1349" s="4" t="s">
        <v>218</v>
      </c>
      <c r="B1349" s="195"/>
      <c r="C1349" s="196">
        <v>0</v>
      </c>
      <c r="D1349" s="196">
        <v>0</v>
      </c>
      <c r="E1349" s="196">
        <v>0</v>
      </c>
      <c r="F1349" s="197">
        <v>0</v>
      </c>
      <c r="G1349" s="197">
        <v>0</v>
      </c>
      <c r="H1349" s="198">
        <v>0</v>
      </c>
    </row>
    <row r="1350" spans="1:8" ht="18" hidden="1" customHeight="1" outlineLevel="1">
      <c r="A1350" s="4" t="s">
        <v>219</v>
      </c>
      <c r="B1350" s="195"/>
      <c r="C1350" s="196">
        <v>0</v>
      </c>
      <c r="D1350" s="196">
        <v>0</v>
      </c>
      <c r="E1350" s="196">
        <v>0</v>
      </c>
      <c r="F1350" s="197">
        <v>0</v>
      </c>
      <c r="G1350" s="197">
        <v>0</v>
      </c>
      <c r="H1350" s="198">
        <v>0</v>
      </c>
    </row>
    <row r="1351" spans="1:8" ht="18" hidden="1" customHeight="1" outlineLevel="1">
      <c r="A1351" s="4" t="s">
        <v>220</v>
      </c>
      <c r="B1351" s="195"/>
      <c r="C1351" s="196">
        <v>0</v>
      </c>
      <c r="D1351" s="196">
        <v>0</v>
      </c>
      <c r="E1351" s="196">
        <v>0</v>
      </c>
      <c r="F1351" s="197">
        <v>0</v>
      </c>
      <c r="G1351" s="197">
        <v>0</v>
      </c>
      <c r="H1351" s="198">
        <v>0</v>
      </c>
    </row>
    <row r="1352" spans="1:8" ht="18" hidden="1" customHeight="1" outlineLevel="1">
      <c r="A1352" s="4" t="s">
        <v>349</v>
      </c>
      <c r="B1352" s="195"/>
      <c r="C1352" s="196">
        <v>0</v>
      </c>
      <c r="D1352" s="196">
        <v>0</v>
      </c>
      <c r="E1352" s="196">
        <v>0</v>
      </c>
      <c r="F1352" s="197">
        <v>0</v>
      </c>
      <c r="G1352" s="197">
        <v>0</v>
      </c>
      <c r="H1352" s="198">
        <v>0</v>
      </c>
    </row>
    <row r="1353" spans="1:8" ht="18" hidden="1" customHeight="1" outlineLevel="1">
      <c r="A1353" s="4" t="s">
        <v>222</v>
      </c>
      <c r="B1353" s="195"/>
      <c r="C1353" s="196">
        <v>0</v>
      </c>
      <c r="D1353" s="196">
        <v>0</v>
      </c>
      <c r="E1353" s="196">
        <v>0</v>
      </c>
      <c r="F1353" s="197">
        <v>0</v>
      </c>
      <c r="G1353" s="197">
        <v>0</v>
      </c>
      <c r="H1353" s="198">
        <v>0</v>
      </c>
    </row>
    <row r="1354" spans="1:8" ht="18" hidden="1" customHeight="1" outlineLevel="1">
      <c r="A1354" s="4" t="s">
        <v>223</v>
      </c>
      <c r="B1354" s="195"/>
      <c r="C1354" s="196">
        <v>0</v>
      </c>
      <c r="D1354" s="196">
        <v>0</v>
      </c>
      <c r="E1354" s="196">
        <v>0</v>
      </c>
      <c r="F1354" s="197">
        <v>0</v>
      </c>
      <c r="G1354" s="197">
        <v>0</v>
      </c>
      <c r="H1354" s="198">
        <v>0</v>
      </c>
    </row>
    <row r="1355" spans="1:8" ht="18" hidden="1" customHeight="1" outlineLevel="1">
      <c r="A1355" s="4" t="s">
        <v>224</v>
      </c>
      <c r="B1355" s="195"/>
      <c r="C1355" s="196">
        <v>0</v>
      </c>
      <c r="D1355" s="196">
        <v>0</v>
      </c>
      <c r="E1355" s="196">
        <v>0</v>
      </c>
      <c r="F1355" s="197">
        <v>0</v>
      </c>
      <c r="G1355" s="197">
        <v>0</v>
      </c>
      <c r="H1355" s="198">
        <v>0</v>
      </c>
    </row>
    <row r="1356" spans="1:8" ht="18" hidden="1" customHeight="1" outlineLevel="1">
      <c r="A1356" s="4" t="s">
        <v>225</v>
      </c>
      <c r="B1356" s="195"/>
      <c r="C1356" s="196">
        <v>0</v>
      </c>
      <c r="D1356" s="196">
        <v>0</v>
      </c>
      <c r="E1356" s="196">
        <v>0</v>
      </c>
      <c r="F1356" s="197">
        <v>0</v>
      </c>
      <c r="G1356" s="197">
        <v>0</v>
      </c>
      <c r="H1356" s="198">
        <v>0</v>
      </c>
    </row>
    <row r="1357" spans="1:8" ht="18" customHeight="1" collapsed="1">
      <c r="A1357" s="4"/>
      <c r="B1357" s="195" t="s">
        <v>406</v>
      </c>
      <c r="C1357" s="199">
        <f t="shared" ref="C1357:H1357" si="56">SUM(C1334:C1356)</f>
        <v>2</v>
      </c>
      <c r="D1357" s="199">
        <f t="shared" si="56"/>
        <v>0</v>
      </c>
      <c r="E1357" s="199">
        <f t="shared" si="56"/>
        <v>1</v>
      </c>
      <c r="F1357" s="200">
        <f t="shared" si="56"/>
        <v>0</v>
      </c>
      <c r="G1357" s="200">
        <f t="shared" si="56"/>
        <v>0</v>
      </c>
      <c r="H1357" s="201">
        <f t="shared" si="56"/>
        <v>0</v>
      </c>
    </row>
    <row r="1358" spans="1:8" ht="18" hidden="1" customHeight="1" outlineLevel="1">
      <c r="A1358" s="4" t="s">
        <v>272</v>
      </c>
      <c r="B1358" s="195"/>
      <c r="C1358" s="199">
        <v>0</v>
      </c>
      <c r="D1358" s="199">
        <v>0</v>
      </c>
      <c r="E1358" s="199">
        <v>0</v>
      </c>
      <c r="F1358" s="200">
        <v>0</v>
      </c>
      <c r="G1358" s="200">
        <v>0</v>
      </c>
      <c r="H1358" s="201">
        <v>0</v>
      </c>
    </row>
    <row r="1359" spans="1:8" ht="18" hidden="1" customHeight="1" outlineLevel="1">
      <c r="A1359" s="4" t="s">
        <v>203</v>
      </c>
      <c r="B1359" s="195"/>
      <c r="C1359" s="199">
        <v>0</v>
      </c>
      <c r="D1359" s="199">
        <v>0</v>
      </c>
      <c r="E1359" s="199">
        <v>0</v>
      </c>
      <c r="F1359" s="200">
        <v>0</v>
      </c>
      <c r="G1359" s="200">
        <v>0</v>
      </c>
      <c r="H1359" s="201">
        <v>0</v>
      </c>
    </row>
    <row r="1360" spans="1:8" ht="18" hidden="1" customHeight="1" outlineLevel="1">
      <c r="A1360" s="4" t="s">
        <v>204</v>
      </c>
      <c r="B1360" s="195"/>
      <c r="C1360" s="199">
        <v>0</v>
      </c>
      <c r="D1360" s="199">
        <v>0</v>
      </c>
      <c r="E1360" s="199">
        <v>0</v>
      </c>
      <c r="F1360" s="200">
        <v>0</v>
      </c>
      <c r="G1360" s="200">
        <v>0</v>
      </c>
      <c r="H1360" s="201">
        <v>0</v>
      </c>
    </row>
    <row r="1361" spans="1:8" ht="18" hidden="1" customHeight="1" outlineLevel="1">
      <c r="A1361" s="4" t="s">
        <v>205</v>
      </c>
      <c r="B1361" s="195"/>
      <c r="C1361" s="199">
        <v>0</v>
      </c>
      <c r="D1361" s="199">
        <v>0</v>
      </c>
      <c r="E1361" s="199">
        <v>0</v>
      </c>
      <c r="F1361" s="200">
        <v>0</v>
      </c>
      <c r="G1361" s="200">
        <v>0</v>
      </c>
      <c r="H1361" s="201">
        <v>0</v>
      </c>
    </row>
    <row r="1362" spans="1:8" ht="18" hidden="1" customHeight="1" outlineLevel="1">
      <c r="A1362" s="4" t="s">
        <v>206</v>
      </c>
      <c r="B1362" s="195"/>
      <c r="C1362" s="199">
        <v>0</v>
      </c>
      <c r="D1362" s="199">
        <v>0</v>
      </c>
      <c r="E1362" s="199">
        <v>0</v>
      </c>
      <c r="F1362" s="200">
        <v>0</v>
      </c>
      <c r="G1362" s="200">
        <v>0</v>
      </c>
      <c r="H1362" s="201">
        <v>0</v>
      </c>
    </row>
    <row r="1363" spans="1:8" ht="18" hidden="1" customHeight="1" outlineLevel="1">
      <c r="A1363" s="4" t="s">
        <v>207</v>
      </c>
      <c r="B1363" s="195"/>
      <c r="C1363" s="199">
        <v>0</v>
      </c>
      <c r="D1363" s="199">
        <v>0</v>
      </c>
      <c r="E1363" s="199">
        <v>0</v>
      </c>
      <c r="F1363" s="200">
        <v>0</v>
      </c>
      <c r="G1363" s="200">
        <v>0</v>
      </c>
      <c r="H1363" s="201">
        <v>0</v>
      </c>
    </row>
    <row r="1364" spans="1:8" ht="18" hidden="1" customHeight="1" outlineLevel="1">
      <c r="A1364" s="4" t="s">
        <v>208</v>
      </c>
      <c r="B1364" s="195"/>
      <c r="C1364" s="199">
        <v>0</v>
      </c>
      <c r="D1364" s="199">
        <v>0</v>
      </c>
      <c r="E1364" s="199">
        <v>0</v>
      </c>
      <c r="F1364" s="200">
        <v>0</v>
      </c>
      <c r="G1364" s="200">
        <v>0</v>
      </c>
      <c r="H1364" s="201">
        <v>0</v>
      </c>
    </row>
    <row r="1365" spans="1:8" ht="18" hidden="1" customHeight="1" outlineLevel="1">
      <c r="A1365" s="4" t="s">
        <v>209</v>
      </c>
      <c r="B1365" s="195"/>
      <c r="C1365" s="199">
        <v>0</v>
      </c>
      <c r="D1365" s="199">
        <v>0</v>
      </c>
      <c r="E1365" s="199">
        <v>0</v>
      </c>
      <c r="F1365" s="200">
        <v>0</v>
      </c>
      <c r="G1365" s="200">
        <v>0</v>
      </c>
      <c r="H1365" s="201">
        <v>0</v>
      </c>
    </row>
    <row r="1366" spans="1:8" ht="18" hidden="1" customHeight="1" outlineLevel="1">
      <c r="A1366" s="4" t="s">
        <v>211</v>
      </c>
      <c r="B1366" s="195"/>
      <c r="C1366" s="199">
        <v>0</v>
      </c>
      <c r="D1366" s="199">
        <v>1</v>
      </c>
      <c r="E1366" s="199">
        <v>0</v>
      </c>
      <c r="F1366" s="200">
        <v>0</v>
      </c>
      <c r="G1366" s="200">
        <v>470</v>
      </c>
      <c r="H1366" s="201">
        <v>0</v>
      </c>
    </row>
    <row r="1367" spans="1:8" ht="18" hidden="1" customHeight="1" outlineLevel="1">
      <c r="A1367" s="4" t="s">
        <v>212</v>
      </c>
      <c r="B1367" s="195"/>
      <c r="C1367" s="199">
        <v>0</v>
      </c>
      <c r="D1367" s="199">
        <v>0</v>
      </c>
      <c r="E1367" s="199">
        <v>0</v>
      </c>
      <c r="F1367" s="200">
        <v>0</v>
      </c>
      <c r="G1367" s="200">
        <v>0</v>
      </c>
      <c r="H1367" s="201">
        <v>0</v>
      </c>
    </row>
    <row r="1368" spans="1:8" ht="18" hidden="1" customHeight="1" outlineLevel="1">
      <c r="A1368" s="4" t="s">
        <v>213</v>
      </c>
      <c r="B1368" s="195"/>
      <c r="C1368" s="199">
        <v>0</v>
      </c>
      <c r="D1368" s="199">
        <v>0</v>
      </c>
      <c r="E1368" s="199">
        <v>0</v>
      </c>
      <c r="F1368" s="200">
        <v>0</v>
      </c>
      <c r="G1368" s="200">
        <v>0</v>
      </c>
      <c r="H1368" s="201">
        <v>0</v>
      </c>
    </row>
    <row r="1369" spans="1:8" ht="18" hidden="1" customHeight="1" outlineLevel="1">
      <c r="A1369" s="4" t="s">
        <v>214</v>
      </c>
      <c r="B1369" s="195"/>
      <c r="C1369" s="199">
        <v>0</v>
      </c>
      <c r="D1369" s="199">
        <v>0</v>
      </c>
      <c r="E1369" s="199">
        <v>0</v>
      </c>
      <c r="F1369" s="200">
        <v>0</v>
      </c>
      <c r="G1369" s="200">
        <v>0</v>
      </c>
      <c r="H1369" s="201">
        <v>0</v>
      </c>
    </row>
    <row r="1370" spans="1:8" ht="18" hidden="1" customHeight="1" outlineLevel="1">
      <c r="A1370" s="4" t="s">
        <v>215</v>
      </c>
      <c r="B1370" s="195"/>
      <c r="C1370" s="199">
        <v>0</v>
      </c>
      <c r="D1370" s="199">
        <v>0</v>
      </c>
      <c r="E1370" s="199">
        <v>0</v>
      </c>
      <c r="F1370" s="200">
        <v>0</v>
      </c>
      <c r="G1370" s="200">
        <v>0</v>
      </c>
      <c r="H1370" s="201">
        <v>0</v>
      </c>
    </row>
    <row r="1371" spans="1:8" ht="18" hidden="1" customHeight="1" outlineLevel="1">
      <c r="A1371" s="4" t="s">
        <v>216</v>
      </c>
      <c r="B1371" s="195"/>
      <c r="C1371" s="199">
        <v>0</v>
      </c>
      <c r="D1371" s="199">
        <v>0</v>
      </c>
      <c r="E1371" s="199">
        <v>0</v>
      </c>
      <c r="F1371" s="200">
        <v>0</v>
      </c>
      <c r="G1371" s="200">
        <v>0</v>
      </c>
      <c r="H1371" s="201">
        <v>0</v>
      </c>
    </row>
    <row r="1372" spans="1:8" ht="18" hidden="1" customHeight="1" outlineLevel="1">
      <c r="A1372" s="4" t="s">
        <v>217</v>
      </c>
      <c r="B1372" s="195"/>
      <c r="C1372" s="199">
        <v>0</v>
      </c>
      <c r="D1372" s="199">
        <v>0</v>
      </c>
      <c r="E1372" s="199">
        <v>0</v>
      </c>
      <c r="F1372" s="200">
        <v>0</v>
      </c>
      <c r="G1372" s="200">
        <v>0</v>
      </c>
      <c r="H1372" s="201">
        <v>0</v>
      </c>
    </row>
    <row r="1373" spans="1:8" ht="18" hidden="1" customHeight="1" outlineLevel="1">
      <c r="A1373" s="4" t="s">
        <v>218</v>
      </c>
      <c r="B1373" s="195"/>
      <c r="C1373" s="199">
        <v>0</v>
      </c>
      <c r="D1373" s="199">
        <v>0</v>
      </c>
      <c r="E1373" s="199">
        <v>0</v>
      </c>
      <c r="F1373" s="200">
        <v>0</v>
      </c>
      <c r="G1373" s="200">
        <v>0</v>
      </c>
      <c r="H1373" s="201">
        <v>0</v>
      </c>
    </row>
    <row r="1374" spans="1:8" ht="18" hidden="1" customHeight="1" outlineLevel="1">
      <c r="A1374" s="4" t="s">
        <v>219</v>
      </c>
      <c r="B1374" s="195"/>
      <c r="C1374" s="199">
        <v>0</v>
      </c>
      <c r="D1374" s="199">
        <v>0</v>
      </c>
      <c r="E1374" s="199">
        <v>0</v>
      </c>
      <c r="F1374" s="200">
        <v>0</v>
      </c>
      <c r="G1374" s="200">
        <v>0</v>
      </c>
      <c r="H1374" s="201">
        <v>0</v>
      </c>
    </row>
    <row r="1375" spans="1:8" ht="18" hidden="1" customHeight="1" outlineLevel="1">
      <c r="A1375" s="4" t="s">
        <v>220</v>
      </c>
      <c r="B1375" s="195"/>
      <c r="C1375" s="199">
        <v>0</v>
      </c>
      <c r="D1375" s="199">
        <v>0</v>
      </c>
      <c r="E1375" s="199">
        <v>0</v>
      </c>
      <c r="F1375" s="200">
        <v>0</v>
      </c>
      <c r="G1375" s="200">
        <v>0</v>
      </c>
      <c r="H1375" s="201">
        <v>0</v>
      </c>
    </row>
    <row r="1376" spans="1:8" ht="18" hidden="1" customHeight="1" outlineLevel="1">
      <c r="A1376" s="4" t="s">
        <v>349</v>
      </c>
      <c r="B1376" s="195"/>
      <c r="C1376" s="199">
        <v>0</v>
      </c>
      <c r="D1376" s="199">
        <v>0</v>
      </c>
      <c r="E1376" s="199">
        <v>0</v>
      </c>
      <c r="F1376" s="200">
        <v>0</v>
      </c>
      <c r="G1376" s="200">
        <v>0</v>
      </c>
      <c r="H1376" s="201">
        <v>0</v>
      </c>
    </row>
    <row r="1377" spans="1:8" ht="18" hidden="1" customHeight="1" outlineLevel="1">
      <c r="A1377" s="4" t="s">
        <v>222</v>
      </c>
      <c r="B1377" s="195"/>
      <c r="C1377" s="199">
        <v>0</v>
      </c>
      <c r="D1377" s="199">
        <v>0</v>
      </c>
      <c r="E1377" s="199">
        <v>0</v>
      </c>
      <c r="F1377" s="200">
        <v>0</v>
      </c>
      <c r="G1377" s="200">
        <v>0</v>
      </c>
      <c r="H1377" s="201">
        <v>0</v>
      </c>
    </row>
    <row r="1378" spans="1:8" ht="18" hidden="1" customHeight="1" outlineLevel="1">
      <c r="A1378" s="4" t="s">
        <v>223</v>
      </c>
      <c r="B1378" s="195"/>
      <c r="C1378" s="199">
        <v>0</v>
      </c>
      <c r="D1378" s="199">
        <v>0</v>
      </c>
      <c r="E1378" s="199">
        <v>0</v>
      </c>
      <c r="F1378" s="200">
        <v>0</v>
      </c>
      <c r="G1378" s="200">
        <v>0</v>
      </c>
      <c r="H1378" s="201">
        <v>0</v>
      </c>
    </row>
    <row r="1379" spans="1:8" ht="18" hidden="1" customHeight="1" outlineLevel="1">
      <c r="A1379" s="4" t="s">
        <v>224</v>
      </c>
      <c r="B1379" s="195"/>
      <c r="C1379" s="199">
        <v>0</v>
      </c>
      <c r="D1379" s="199">
        <v>0</v>
      </c>
      <c r="E1379" s="199">
        <v>0</v>
      </c>
      <c r="F1379" s="200">
        <v>0</v>
      </c>
      <c r="G1379" s="200">
        <v>0</v>
      </c>
      <c r="H1379" s="201">
        <v>0</v>
      </c>
    </row>
    <row r="1380" spans="1:8" ht="18" hidden="1" customHeight="1" outlineLevel="1">
      <c r="A1380" s="4" t="s">
        <v>225</v>
      </c>
      <c r="B1380" s="195"/>
      <c r="C1380" s="196">
        <v>0</v>
      </c>
      <c r="D1380" s="196">
        <v>0</v>
      </c>
      <c r="E1380" s="196">
        <v>0</v>
      </c>
      <c r="F1380" s="197">
        <v>0</v>
      </c>
      <c r="G1380" s="197">
        <v>0</v>
      </c>
      <c r="H1380" s="198">
        <v>0</v>
      </c>
    </row>
    <row r="1381" spans="1:8" ht="18" customHeight="1" collapsed="1">
      <c r="A1381" s="4"/>
      <c r="B1381" s="195" t="s">
        <v>407</v>
      </c>
      <c r="C1381" s="199">
        <f t="shared" ref="C1381:H1381" si="57">SUM(C1358:C1380)</f>
        <v>0</v>
      </c>
      <c r="D1381" s="199">
        <f t="shared" si="57"/>
        <v>1</v>
      </c>
      <c r="E1381" s="199">
        <f t="shared" si="57"/>
        <v>0</v>
      </c>
      <c r="F1381" s="200">
        <f t="shared" si="57"/>
        <v>0</v>
      </c>
      <c r="G1381" s="200">
        <f t="shared" si="57"/>
        <v>470</v>
      </c>
      <c r="H1381" s="201">
        <f t="shared" si="57"/>
        <v>0</v>
      </c>
    </row>
    <row r="1382" spans="1:8" ht="18" hidden="1" customHeight="1" outlineLevel="1">
      <c r="A1382" s="4" t="s">
        <v>272</v>
      </c>
      <c r="B1382" s="195"/>
      <c r="C1382" s="199">
        <v>0</v>
      </c>
      <c r="D1382" s="199">
        <v>0</v>
      </c>
      <c r="E1382" s="199">
        <v>0</v>
      </c>
      <c r="F1382" s="200">
        <v>0</v>
      </c>
      <c r="G1382" s="200">
        <v>0</v>
      </c>
      <c r="H1382" s="201">
        <v>0</v>
      </c>
    </row>
    <row r="1383" spans="1:8" ht="18" hidden="1" customHeight="1" outlineLevel="1">
      <c r="A1383" s="4" t="s">
        <v>203</v>
      </c>
      <c r="B1383" s="195"/>
      <c r="C1383" s="199">
        <v>0</v>
      </c>
      <c r="D1383" s="199">
        <v>0</v>
      </c>
      <c r="E1383" s="199">
        <v>0</v>
      </c>
      <c r="F1383" s="200">
        <v>0</v>
      </c>
      <c r="G1383" s="200">
        <v>0</v>
      </c>
      <c r="H1383" s="201">
        <v>0</v>
      </c>
    </row>
    <row r="1384" spans="1:8" ht="18" hidden="1" customHeight="1" outlineLevel="1">
      <c r="A1384" s="4" t="s">
        <v>204</v>
      </c>
      <c r="B1384" s="195"/>
      <c r="C1384" s="199">
        <v>2</v>
      </c>
      <c r="D1384" s="199">
        <v>1</v>
      </c>
      <c r="E1384" s="199">
        <v>0</v>
      </c>
      <c r="F1384" s="200">
        <v>16400</v>
      </c>
      <c r="G1384" s="200">
        <v>12000</v>
      </c>
      <c r="H1384" s="201">
        <v>0</v>
      </c>
    </row>
    <row r="1385" spans="1:8" ht="18" hidden="1" customHeight="1" outlineLevel="1">
      <c r="A1385" s="4" t="s">
        <v>205</v>
      </c>
      <c r="B1385" s="195"/>
      <c r="C1385" s="199">
        <v>0</v>
      </c>
      <c r="D1385" s="199">
        <v>0</v>
      </c>
      <c r="E1385" s="199">
        <v>0</v>
      </c>
      <c r="F1385" s="200">
        <v>0</v>
      </c>
      <c r="G1385" s="200">
        <v>0</v>
      </c>
      <c r="H1385" s="201">
        <v>0</v>
      </c>
    </row>
    <row r="1386" spans="1:8" ht="18" hidden="1" customHeight="1" outlineLevel="1">
      <c r="A1386" s="4" t="s">
        <v>206</v>
      </c>
      <c r="B1386" s="195"/>
      <c r="C1386" s="199">
        <v>0</v>
      </c>
      <c r="D1386" s="199">
        <v>0</v>
      </c>
      <c r="E1386" s="199">
        <v>0</v>
      </c>
      <c r="F1386" s="200">
        <v>0</v>
      </c>
      <c r="G1386" s="200">
        <v>0</v>
      </c>
      <c r="H1386" s="201">
        <v>0</v>
      </c>
    </row>
    <row r="1387" spans="1:8" ht="18" hidden="1" customHeight="1" outlineLevel="1">
      <c r="A1387" s="4" t="s">
        <v>207</v>
      </c>
      <c r="B1387" s="195"/>
      <c r="C1387" s="199">
        <v>0</v>
      </c>
      <c r="D1387" s="199">
        <v>0</v>
      </c>
      <c r="E1387" s="199">
        <v>0</v>
      </c>
      <c r="F1387" s="200">
        <v>0</v>
      </c>
      <c r="G1387" s="200">
        <v>0</v>
      </c>
      <c r="H1387" s="201">
        <v>0</v>
      </c>
    </row>
    <row r="1388" spans="1:8" ht="18" hidden="1" customHeight="1" outlineLevel="1">
      <c r="A1388" s="4" t="s">
        <v>208</v>
      </c>
      <c r="B1388" s="195"/>
      <c r="C1388" s="199">
        <v>1</v>
      </c>
      <c r="D1388" s="199">
        <v>3</v>
      </c>
      <c r="E1388" s="199">
        <v>0</v>
      </c>
      <c r="F1388" s="200">
        <v>73150</v>
      </c>
      <c r="G1388" s="200">
        <v>-571</v>
      </c>
      <c r="H1388" s="201">
        <v>0</v>
      </c>
    </row>
    <row r="1389" spans="1:8" ht="18" hidden="1" customHeight="1" outlineLevel="1">
      <c r="A1389" s="4" t="s">
        <v>209</v>
      </c>
      <c r="B1389" s="195"/>
      <c r="C1389" s="199">
        <v>0</v>
      </c>
      <c r="D1389" s="199">
        <v>0</v>
      </c>
      <c r="E1389" s="199">
        <v>0</v>
      </c>
      <c r="F1389" s="200">
        <v>0</v>
      </c>
      <c r="G1389" s="200">
        <v>0</v>
      </c>
      <c r="H1389" s="201">
        <v>0</v>
      </c>
    </row>
    <row r="1390" spans="1:8" ht="18" hidden="1" customHeight="1" outlineLevel="1">
      <c r="A1390" s="4" t="s">
        <v>211</v>
      </c>
      <c r="B1390" s="195"/>
      <c r="C1390" s="199">
        <v>1</v>
      </c>
      <c r="D1390" s="199">
        <v>2</v>
      </c>
      <c r="E1390" s="199">
        <v>0</v>
      </c>
      <c r="F1390" s="200">
        <v>5855.8899999999849</v>
      </c>
      <c r="G1390" s="200">
        <v>650</v>
      </c>
      <c r="H1390" s="201">
        <v>0</v>
      </c>
    </row>
    <row r="1391" spans="1:8" ht="18" hidden="1" customHeight="1" outlineLevel="1">
      <c r="A1391" s="4" t="s">
        <v>212</v>
      </c>
      <c r="B1391" s="195"/>
      <c r="C1391" s="199">
        <v>0</v>
      </c>
      <c r="D1391" s="199">
        <v>0</v>
      </c>
      <c r="E1391" s="199">
        <v>0</v>
      </c>
      <c r="F1391" s="200">
        <v>0</v>
      </c>
      <c r="G1391" s="200">
        <v>0</v>
      </c>
      <c r="H1391" s="201">
        <v>0</v>
      </c>
    </row>
    <row r="1392" spans="1:8" ht="18" hidden="1" customHeight="1" outlineLevel="1">
      <c r="A1392" s="4" t="s">
        <v>213</v>
      </c>
      <c r="B1392" s="195"/>
      <c r="C1392" s="199">
        <v>0</v>
      </c>
      <c r="D1392" s="199">
        <v>0</v>
      </c>
      <c r="E1392" s="199">
        <v>0</v>
      </c>
      <c r="F1392" s="200">
        <v>0</v>
      </c>
      <c r="G1392" s="200">
        <v>0</v>
      </c>
      <c r="H1392" s="201">
        <v>0</v>
      </c>
    </row>
    <row r="1393" spans="1:8" ht="18" hidden="1" customHeight="1" outlineLevel="1">
      <c r="A1393" s="4" t="s">
        <v>214</v>
      </c>
      <c r="B1393" s="195"/>
      <c r="C1393" s="199">
        <v>0</v>
      </c>
      <c r="D1393" s="199">
        <v>0</v>
      </c>
      <c r="E1393" s="199">
        <v>0</v>
      </c>
      <c r="F1393" s="200">
        <v>0</v>
      </c>
      <c r="G1393" s="200">
        <v>0</v>
      </c>
      <c r="H1393" s="201">
        <v>0</v>
      </c>
    </row>
    <row r="1394" spans="1:8" ht="18" hidden="1" customHeight="1" outlineLevel="1">
      <c r="A1394" s="4" t="s">
        <v>215</v>
      </c>
      <c r="B1394" s="195"/>
      <c r="C1394" s="199">
        <v>0</v>
      </c>
      <c r="D1394" s="199">
        <v>0</v>
      </c>
      <c r="E1394" s="199">
        <v>0</v>
      </c>
      <c r="F1394" s="200">
        <v>0</v>
      </c>
      <c r="G1394" s="200">
        <v>0</v>
      </c>
      <c r="H1394" s="201">
        <v>0</v>
      </c>
    </row>
    <row r="1395" spans="1:8" ht="18" hidden="1" customHeight="1" outlineLevel="1">
      <c r="A1395" s="4" t="s">
        <v>216</v>
      </c>
      <c r="B1395" s="195"/>
      <c r="C1395" s="199">
        <v>0</v>
      </c>
      <c r="D1395" s="199">
        <v>0</v>
      </c>
      <c r="E1395" s="199">
        <v>0</v>
      </c>
      <c r="F1395" s="200">
        <v>0</v>
      </c>
      <c r="G1395" s="200">
        <v>0</v>
      </c>
      <c r="H1395" s="201">
        <v>0</v>
      </c>
    </row>
    <row r="1396" spans="1:8" ht="18" hidden="1" customHeight="1" outlineLevel="1">
      <c r="A1396" s="4" t="s">
        <v>217</v>
      </c>
      <c r="B1396" s="195"/>
      <c r="C1396" s="199">
        <v>1</v>
      </c>
      <c r="D1396" s="199">
        <v>1</v>
      </c>
      <c r="E1396" s="199">
        <v>0</v>
      </c>
      <c r="F1396" s="200">
        <v>0</v>
      </c>
      <c r="G1396" s="200">
        <v>5500</v>
      </c>
      <c r="H1396" s="201">
        <v>0</v>
      </c>
    </row>
    <row r="1397" spans="1:8" ht="18" hidden="1" customHeight="1" outlineLevel="1">
      <c r="A1397" s="4" t="s">
        <v>218</v>
      </c>
      <c r="B1397" s="195"/>
      <c r="C1397" s="199">
        <v>0</v>
      </c>
      <c r="D1397" s="199">
        <v>0</v>
      </c>
      <c r="E1397" s="199">
        <v>0</v>
      </c>
      <c r="F1397" s="200">
        <v>0</v>
      </c>
      <c r="G1397" s="200">
        <v>0</v>
      </c>
      <c r="H1397" s="201">
        <v>0</v>
      </c>
    </row>
    <row r="1398" spans="1:8" ht="18" hidden="1" customHeight="1" outlineLevel="1">
      <c r="A1398" s="4" t="s">
        <v>219</v>
      </c>
      <c r="B1398" s="195"/>
      <c r="C1398" s="199">
        <v>0</v>
      </c>
      <c r="D1398" s="199">
        <v>0</v>
      </c>
      <c r="E1398" s="199">
        <v>0</v>
      </c>
      <c r="F1398" s="200">
        <v>0</v>
      </c>
      <c r="G1398" s="200">
        <v>0</v>
      </c>
      <c r="H1398" s="201">
        <v>0</v>
      </c>
    </row>
    <row r="1399" spans="1:8" ht="18" hidden="1" customHeight="1" outlineLevel="1">
      <c r="A1399" s="4" t="s">
        <v>220</v>
      </c>
      <c r="B1399" s="195"/>
      <c r="C1399" s="199">
        <v>0</v>
      </c>
      <c r="D1399" s="199">
        <v>0</v>
      </c>
      <c r="E1399" s="199">
        <v>0</v>
      </c>
      <c r="F1399" s="200">
        <v>0</v>
      </c>
      <c r="G1399" s="200">
        <v>0</v>
      </c>
      <c r="H1399" s="201">
        <v>0</v>
      </c>
    </row>
    <row r="1400" spans="1:8" ht="18" hidden="1" customHeight="1" outlineLevel="1">
      <c r="A1400" s="4" t="s">
        <v>349</v>
      </c>
      <c r="B1400" s="195"/>
      <c r="C1400" s="199">
        <v>0</v>
      </c>
      <c r="D1400" s="199">
        <v>0</v>
      </c>
      <c r="E1400" s="199">
        <v>0</v>
      </c>
      <c r="F1400" s="200">
        <v>0</v>
      </c>
      <c r="G1400" s="200">
        <v>0</v>
      </c>
      <c r="H1400" s="201">
        <v>0</v>
      </c>
    </row>
    <row r="1401" spans="1:8" ht="18" hidden="1" customHeight="1" outlineLevel="1">
      <c r="A1401" s="4" t="s">
        <v>222</v>
      </c>
      <c r="B1401" s="195"/>
      <c r="C1401" s="199">
        <v>0</v>
      </c>
      <c r="D1401" s="199">
        <v>0</v>
      </c>
      <c r="E1401" s="199">
        <v>0</v>
      </c>
      <c r="F1401" s="200">
        <v>0</v>
      </c>
      <c r="G1401" s="200">
        <v>0</v>
      </c>
      <c r="H1401" s="201">
        <v>0</v>
      </c>
    </row>
    <row r="1402" spans="1:8" ht="18" hidden="1" customHeight="1" outlineLevel="1">
      <c r="A1402" s="4" t="s">
        <v>223</v>
      </c>
      <c r="B1402" s="195"/>
      <c r="C1402" s="199">
        <v>0</v>
      </c>
      <c r="D1402" s="199">
        <v>0</v>
      </c>
      <c r="E1402" s="199">
        <v>0</v>
      </c>
      <c r="F1402" s="200">
        <v>0</v>
      </c>
      <c r="G1402" s="200">
        <v>0</v>
      </c>
      <c r="H1402" s="201">
        <v>0</v>
      </c>
    </row>
    <row r="1403" spans="1:8" ht="18" hidden="1" customHeight="1" outlineLevel="1">
      <c r="A1403" s="4" t="s">
        <v>224</v>
      </c>
      <c r="B1403" s="195"/>
      <c r="C1403" s="199">
        <v>0</v>
      </c>
      <c r="D1403" s="199">
        <v>0</v>
      </c>
      <c r="E1403" s="199">
        <v>0</v>
      </c>
      <c r="F1403" s="200">
        <v>0</v>
      </c>
      <c r="G1403" s="200">
        <v>0</v>
      </c>
      <c r="H1403" s="201">
        <v>0</v>
      </c>
    </row>
    <row r="1404" spans="1:8" ht="18" hidden="1" customHeight="1" outlineLevel="1">
      <c r="A1404" s="4" t="s">
        <v>225</v>
      </c>
      <c r="B1404" s="195"/>
      <c r="C1404" s="196">
        <v>0</v>
      </c>
      <c r="D1404" s="196">
        <v>0</v>
      </c>
      <c r="E1404" s="196">
        <v>0</v>
      </c>
      <c r="F1404" s="197">
        <v>0</v>
      </c>
      <c r="G1404" s="197">
        <v>0</v>
      </c>
      <c r="H1404" s="198">
        <v>0</v>
      </c>
    </row>
    <row r="1405" spans="1:8" ht="18" customHeight="1" collapsed="1">
      <c r="A1405" s="4"/>
      <c r="B1405" s="195" t="s">
        <v>408</v>
      </c>
      <c r="C1405" s="199">
        <f t="shared" ref="C1405:H1405" si="58">SUM(C1382:C1404)</f>
        <v>5</v>
      </c>
      <c r="D1405" s="199">
        <f t="shared" si="58"/>
        <v>7</v>
      </c>
      <c r="E1405" s="199">
        <f t="shared" si="58"/>
        <v>0</v>
      </c>
      <c r="F1405" s="200">
        <f t="shared" si="58"/>
        <v>95405.889999999985</v>
      </c>
      <c r="G1405" s="200">
        <f t="shared" si="58"/>
        <v>17579</v>
      </c>
      <c r="H1405" s="201">
        <f t="shared" si="58"/>
        <v>0</v>
      </c>
    </row>
    <row r="1406" spans="1:8" ht="18" hidden="1" customHeight="1" outlineLevel="1">
      <c r="A1406" s="4" t="s">
        <v>272</v>
      </c>
      <c r="B1406" s="195"/>
      <c r="C1406" s="196">
        <v>0</v>
      </c>
      <c r="D1406" s="196">
        <v>0</v>
      </c>
      <c r="E1406" s="196">
        <v>0</v>
      </c>
      <c r="F1406" s="197">
        <v>0</v>
      </c>
      <c r="G1406" s="197">
        <v>0</v>
      </c>
      <c r="H1406" s="198">
        <v>0</v>
      </c>
    </row>
    <row r="1407" spans="1:8" ht="18" hidden="1" customHeight="1" outlineLevel="1">
      <c r="A1407" s="4" t="s">
        <v>203</v>
      </c>
      <c r="B1407" s="195"/>
      <c r="C1407" s="196">
        <v>0</v>
      </c>
      <c r="D1407" s="196">
        <v>0</v>
      </c>
      <c r="E1407" s="196">
        <v>0</v>
      </c>
      <c r="F1407" s="197">
        <v>0</v>
      </c>
      <c r="G1407" s="197">
        <v>0</v>
      </c>
      <c r="H1407" s="198">
        <v>0</v>
      </c>
    </row>
    <row r="1408" spans="1:8" ht="18" hidden="1" customHeight="1" outlineLevel="1">
      <c r="A1408" s="4" t="s">
        <v>204</v>
      </c>
      <c r="B1408" s="195"/>
      <c r="C1408" s="196">
        <v>2</v>
      </c>
      <c r="D1408" s="196">
        <v>0</v>
      </c>
      <c r="E1408" s="196">
        <v>1</v>
      </c>
      <c r="F1408" s="197">
        <v>0</v>
      </c>
      <c r="G1408" s="197">
        <v>0</v>
      </c>
      <c r="H1408" s="198">
        <v>0</v>
      </c>
    </row>
    <row r="1409" spans="1:8" ht="18" hidden="1" customHeight="1" outlineLevel="1">
      <c r="A1409" s="4" t="s">
        <v>205</v>
      </c>
      <c r="B1409" s="195"/>
      <c r="C1409" s="196">
        <v>0</v>
      </c>
      <c r="D1409" s="196">
        <v>0</v>
      </c>
      <c r="E1409" s="196">
        <v>0</v>
      </c>
      <c r="F1409" s="197">
        <v>0</v>
      </c>
      <c r="G1409" s="197">
        <v>0</v>
      </c>
      <c r="H1409" s="198">
        <v>0</v>
      </c>
    </row>
    <row r="1410" spans="1:8" ht="18" hidden="1" customHeight="1" outlineLevel="1">
      <c r="A1410" s="4" t="s">
        <v>206</v>
      </c>
      <c r="B1410" s="195"/>
      <c r="C1410" s="196">
        <v>0</v>
      </c>
      <c r="D1410" s="196">
        <v>0</v>
      </c>
      <c r="E1410" s="196">
        <v>0</v>
      </c>
      <c r="F1410" s="197">
        <v>0</v>
      </c>
      <c r="G1410" s="197">
        <v>0</v>
      </c>
      <c r="H1410" s="198">
        <v>0</v>
      </c>
    </row>
    <row r="1411" spans="1:8" ht="18" hidden="1" customHeight="1" outlineLevel="1">
      <c r="A1411" s="4" t="s">
        <v>207</v>
      </c>
      <c r="B1411" s="195"/>
      <c r="C1411" s="196">
        <v>0</v>
      </c>
      <c r="D1411" s="196">
        <v>0</v>
      </c>
      <c r="E1411" s="196">
        <v>0</v>
      </c>
      <c r="F1411" s="197">
        <v>0</v>
      </c>
      <c r="G1411" s="197">
        <v>0</v>
      </c>
      <c r="H1411" s="198">
        <v>0</v>
      </c>
    </row>
    <row r="1412" spans="1:8" ht="18" hidden="1" customHeight="1" outlineLevel="1">
      <c r="A1412" s="4" t="s">
        <v>208</v>
      </c>
      <c r="B1412" s="195"/>
      <c r="C1412" s="196">
        <v>0</v>
      </c>
      <c r="D1412" s="196">
        <v>0</v>
      </c>
      <c r="E1412" s="196">
        <v>0</v>
      </c>
      <c r="F1412" s="197">
        <v>0</v>
      </c>
      <c r="G1412" s="197">
        <v>0</v>
      </c>
      <c r="H1412" s="198">
        <v>0</v>
      </c>
    </row>
    <row r="1413" spans="1:8" ht="18" hidden="1" customHeight="1" outlineLevel="1">
      <c r="A1413" s="4" t="s">
        <v>209</v>
      </c>
      <c r="B1413" s="195"/>
      <c r="C1413" s="196">
        <v>0</v>
      </c>
      <c r="D1413" s="196">
        <v>0</v>
      </c>
      <c r="E1413" s="196">
        <v>0</v>
      </c>
      <c r="F1413" s="197">
        <v>0</v>
      </c>
      <c r="G1413" s="197">
        <v>0</v>
      </c>
      <c r="H1413" s="198">
        <v>0</v>
      </c>
    </row>
    <row r="1414" spans="1:8" ht="18" hidden="1" customHeight="1" outlineLevel="1">
      <c r="A1414" s="4" t="s">
        <v>211</v>
      </c>
      <c r="B1414" s="195"/>
      <c r="C1414" s="196">
        <v>0</v>
      </c>
      <c r="D1414" s="196">
        <v>0</v>
      </c>
      <c r="E1414" s="196">
        <v>0</v>
      </c>
      <c r="F1414" s="197">
        <v>0</v>
      </c>
      <c r="G1414" s="197">
        <v>0</v>
      </c>
      <c r="H1414" s="198">
        <v>0</v>
      </c>
    </row>
    <row r="1415" spans="1:8" ht="18" hidden="1" customHeight="1" outlineLevel="1">
      <c r="A1415" s="4" t="s">
        <v>212</v>
      </c>
      <c r="B1415" s="195"/>
      <c r="C1415" s="196">
        <v>0</v>
      </c>
      <c r="D1415" s="196">
        <v>0</v>
      </c>
      <c r="E1415" s="196">
        <v>0</v>
      </c>
      <c r="F1415" s="197">
        <v>0</v>
      </c>
      <c r="G1415" s="197">
        <v>0</v>
      </c>
      <c r="H1415" s="198">
        <v>0</v>
      </c>
    </row>
    <row r="1416" spans="1:8" ht="18" hidden="1" customHeight="1" outlineLevel="1">
      <c r="A1416" s="4" t="s">
        <v>213</v>
      </c>
      <c r="B1416" s="195"/>
      <c r="C1416" s="196">
        <v>0</v>
      </c>
      <c r="D1416" s="196">
        <v>0</v>
      </c>
      <c r="E1416" s="196">
        <v>0</v>
      </c>
      <c r="F1416" s="197">
        <v>0</v>
      </c>
      <c r="G1416" s="197">
        <v>0</v>
      </c>
      <c r="H1416" s="198">
        <v>0</v>
      </c>
    </row>
    <row r="1417" spans="1:8" ht="18" hidden="1" customHeight="1" outlineLevel="1">
      <c r="A1417" s="4" t="s">
        <v>214</v>
      </c>
      <c r="B1417" s="195"/>
      <c r="C1417" s="196">
        <v>0</v>
      </c>
      <c r="D1417" s="196">
        <v>0</v>
      </c>
      <c r="E1417" s="196">
        <v>0</v>
      </c>
      <c r="F1417" s="197">
        <v>0</v>
      </c>
      <c r="G1417" s="197">
        <v>0</v>
      </c>
      <c r="H1417" s="198">
        <v>0</v>
      </c>
    </row>
    <row r="1418" spans="1:8" ht="18" hidden="1" customHeight="1" outlineLevel="1">
      <c r="A1418" s="4" t="s">
        <v>215</v>
      </c>
      <c r="B1418" s="195"/>
      <c r="C1418" s="196">
        <v>0</v>
      </c>
      <c r="D1418" s="196">
        <v>0</v>
      </c>
      <c r="E1418" s="196">
        <v>0</v>
      </c>
      <c r="F1418" s="197">
        <v>0</v>
      </c>
      <c r="G1418" s="197">
        <v>0</v>
      </c>
      <c r="H1418" s="198">
        <v>0</v>
      </c>
    </row>
    <row r="1419" spans="1:8" ht="18" hidden="1" customHeight="1" outlineLevel="1">
      <c r="A1419" s="4" t="s">
        <v>216</v>
      </c>
      <c r="B1419" s="195"/>
      <c r="C1419" s="196">
        <v>0</v>
      </c>
      <c r="D1419" s="196">
        <v>0</v>
      </c>
      <c r="E1419" s="196">
        <v>0</v>
      </c>
      <c r="F1419" s="197">
        <v>0</v>
      </c>
      <c r="G1419" s="197">
        <v>0</v>
      </c>
      <c r="H1419" s="198">
        <v>0</v>
      </c>
    </row>
    <row r="1420" spans="1:8" ht="18" hidden="1" customHeight="1" outlineLevel="1">
      <c r="A1420" s="4" t="s">
        <v>217</v>
      </c>
      <c r="B1420" s="195"/>
      <c r="C1420" s="196">
        <v>0</v>
      </c>
      <c r="D1420" s="196">
        <v>0</v>
      </c>
      <c r="E1420" s="196">
        <v>0</v>
      </c>
      <c r="F1420" s="197">
        <v>0</v>
      </c>
      <c r="G1420" s="197">
        <v>0</v>
      </c>
      <c r="H1420" s="198">
        <v>0</v>
      </c>
    </row>
    <row r="1421" spans="1:8" ht="18" hidden="1" customHeight="1" outlineLevel="1">
      <c r="A1421" s="4" t="s">
        <v>218</v>
      </c>
      <c r="B1421" s="195"/>
      <c r="C1421" s="196">
        <v>0</v>
      </c>
      <c r="D1421" s="196">
        <v>0</v>
      </c>
      <c r="E1421" s="196">
        <v>0</v>
      </c>
      <c r="F1421" s="197">
        <v>0</v>
      </c>
      <c r="G1421" s="197">
        <v>0</v>
      </c>
      <c r="H1421" s="198">
        <v>0</v>
      </c>
    </row>
    <row r="1422" spans="1:8" ht="18" hidden="1" customHeight="1" outlineLevel="1">
      <c r="A1422" s="4" t="s">
        <v>219</v>
      </c>
      <c r="B1422" s="195"/>
      <c r="C1422" s="196">
        <v>0</v>
      </c>
      <c r="D1422" s="196">
        <v>0</v>
      </c>
      <c r="E1422" s="196">
        <v>0</v>
      </c>
      <c r="F1422" s="197">
        <v>0</v>
      </c>
      <c r="G1422" s="197">
        <v>0</v>
      </c>
      <c r="H1422" s="198">
        <v>0</v>
      </c>
    </row>
    <row r="1423" spans="1:8" ht="18" hidden="1" customHeight="1" outlineLevel="1">
      <c r="A1423" s="4" t="s">
        <v>220</v>
      </c>
      <c r="B1423" s="195"/>
      <c r="C1423" s="196">
        <v>0</v>
      </c>
      <c r="D1423" s="196">
        <v>0</v>
      </c>
      <c r="E1423" s="196">
        <v>0</v>
      </c>
      <c r="F1423" s="197">
        <v>0</v>
      </c>
      <c r="G1423" s="197">
        <v>0</v>
      </c>
      <c r="H1423" s="198">
        <v>0</v>
      </c>
    </row>
    <row r="1424" spans="1:8" ht="18" hidden="1" customHeight="1" outlineLevel="1">
      <c r="A1424" s="4" t="s">
        <v>349</v>
      </c>
      <c r="B1424" s="195"/>
      <c r="C1424" s="196">
        <v>0</v>
      </c>
      <c r="D1424" s="196">
        <v>0</v>
      </c>
      <c r="E1424" s="196">
        <v>0</v>
      </c>
      <c r="F1424" s="197">
        <v>0</v>
      </c>
      <c r="G1424" s="197">
        <v>0</v>
      </c>
      <c r="H1424" s="198">
        <v>0</v>
      </c>
    </row>
    <row r="1425" spans="1:8" ht="18" hidden="1" customHeight="1" outlineLevel="1">
      <c r="A1425" s="4" t="s">
        <v>222</v>
      </c>
      <c r="B1425" s="195"/>
      <c r="C1425" s="196">
        <v>0</v>
      </c>
      <c r="D1425" s="196">
        <v>0</v>
      </c>
      <c r="E1425" s="196">
        <v>0</v>
      </c>
      <c r="F1425" s="197">
        <v>0</v>
      </c>
      <c r="G1425" s="197">
        <v>0</v>
      </c>
      <c r="H1425" s="198">
        <v>0</v>
      </c>
    </row>
    <row r="1426" spans="1:8" ht="18" hidden="1" customHeight="1" outlineLevel="1">
      <c r="A1426" s="4" t="s">
        <v>223</v>
      </c>
      <c r="B1426" s="195"/>
      <c r="C1426" s="196">
        <v>0</v>
      </c>
      <c r="D1426" s="196">
        <v>0</v>
      </c>
      <c r="E1426" s="196">
        <v>0</v>
      </c>
      <c r="F1426" s="197">
        <v>0</v>
      </c>
      <c r="G1426" s="197">
        <v>0</v>
      </c>
      <c r="H1426" s="198">
        <v>0</v>
      </c>
    </row>
    <row r="1427" spans="1:8" ht="18" hidden="1" customHeight="1" outlineLevel="1">
      <c r="A1427" s="4" t="s">
        <v>224</v>
      </c>
      <c r="B1427" s="195"/>
      <c r="C1427" s="196">
        <v>0</v>
      </c>
      <c r="D1427" s="196">
        <v>0</v>
      </c>
      <c r="E1427" s="196">
        <v>0</v>
      </c>
      <c r="F1427" s="197">
        <v>0</v>
      </c>
      <c r="G1427" s="197">
        <v>0</v>
      </c>
      <c r="H1427" s="198">
        <v>0</v>
      </c>
    </row>
    <row r="1428" spans="1:8" ht="18" hidden="1" customHeight="1" outlineLevel="1">
      <c r="A1428" s="4" t="s">
        <v>225</v>
      </c>
      <c r="B1428" s="195"/>
      <c r="C1428" s="196">
        <v>0</v>
      </c>
      <c r="D1428" s="196">
        <v>0</v>
      </c>
      <c r="E1428" s="196">
        <v>0</v>
      </c>
      <c r="F1428" s="197">
        <v>0</v>
      </c>
      <c r="G1428" s="197">
        <v>0</v>
      </c>
      <c r="H1428" s="198">
        <v>0</v>
      </c>
    </row>
    <row r="1429" spans="1:8" ht="18" customHeight="1" collapsed="1">
      <c r="A1429" s="4"/>
      <c r="B1429" s="195" t="s">
        <v>409</v>
      </c>
      <c r="C1429" s="199">
        <f t="shared" ref="C1429:H1429" si="59">SUM(C1406:C1428)</f>
        <v>2</v>
      </c>
      <c r="D1429" s="199">
        <f t="shared" si="59"/>
        <v>0</v>
      </c>
      <c r="E1429" s="199">
        <f t="shared" si="59"/>
        <v>1</v>
      </c>
      <c r="F1429" s="200">
        <f t="shared" si="59"/>
        <v>0</v>
      </c>
      <c r="G1429" s="200">
        <f t="shared" si="59"/>
        <v>0</v>
      </c>
      <c r="H1429" s="201">
        <f t="shared" si="59"/>
        <v>0</v>
      </c>
    </row>
    <row r="1430" spans="1:8" ht="18" hidden="1" customHeight="1" outlineLevel="1">
      <c r="A1430" s="4" t="s">
        <v>272</v>
      </c>
      <c r="B1430" s="195"/>
      <c r="C1430" s="199">
        <v>0</v>
      </c>
      <c r="D1430" s="199">
        <v>0</v>
      </c>
      <c r="E1430" s="199">
        <v>0</v>
      </c>
      <c r="F1430" s="200">
        <v>0</v>
      </c>
      <c r="G1430" s="200">
        <v>0</v>
      </c>
      <c r="H1430" s="201">
        <v>0</v>
      </c>
    </row>
    <row r="1431" spans="1:8" ht="18" hidden="1" customHeight="1" outlineLevel="1">
      <c r="A1431" s="4" t="s">
        <v>203</v>
      </c>
      <c r="B1431" s="195"/>
      <c r="C1431" s="199">
        <v>0</v>
      </c>
      <c r="D1431" s="199">
        <v>0</v>
      </c>
      <c r="E1431" s="199">
        <v>0</v>
      </c>
      <c r="F1431" s="200">
        <v>0</v>
      </c>
      <c r="G1431" s="200">
        <v>0</v>
      </c>
      <c r="H1431" s="201">
        <v>0</v>
      </c>
    </row>
    <row r="1432" spans="1:8" ht="18" hidden="1" customHeight="1" outlineLevel="1">
      <c r="A1432" s="4" t="s">
        <v>204</v>
      </c>
      <c r="B1432" s="195"/>
      <c r="C1432" s="199">
        <v>0</v>
      </c>
      <c r="D1432" s="199">
        <v>0</v>
      </c>
      <c r="E1432" s="199">
        <v>0</v>
      </c>
      <c r="F1432" s="200">
        <v>0</v>
      </c>
      <c r="G1432" s="200">
        <v>0</v>
      </c>
      <c r="H1432" s="201">
        <v>0</v>
      </c>
    </row>
    <row r="1433" spans="1:8" ht="18" hidden="1" customHeight="1" outlineLevel="1">
      <c r="A1433" s="4" t="s">
        <v>205</v>
      </c>
      <c r="B1433" s="195"/>
      <c r="C1433" s="199">
        <v>0</v>
      </c>
      <c r="D1433" s="199">
        <v>0</v>
      </c>
      <c r="E1433" s="199">
        <v>0</v>
      </c>
      <c r="F1433" s="200">
        <v>0</v>
      </c>
      <c r="G1433" s="200">
        <v>0</v>
      </c>
      <c r="H1433" s="201">
        <v>0</v>
      </c>
    </row>
    <row r="1434" spans="1:8" ht="18" hidden="1" customHeight="1" outlineLevel="1">
      <c r="A1434" s="4" t="s">
        <v>206</v>
      </c>
      <c r="B1434" s="195"/>
      <c r="C1434" s="199">
        <v>0</v>
      </c>
      <c r="D1434" s="199">
        <v>0</v>
      </c>
      <c r="E1434" s="199">
        <v>0</v>
      </c>
      <c r="F1434" s="200">
        <v>0</v>
      </c>
      <c r="G1434" s="200">
        <v>0</v>
      </c>
      <c r="H1434" s="201">
        <v>0</v>
      </c>
    </row>
    <row r="1435" spans="1:8" ht="18" hidden="1" customHeight="1" outlineLevel="1">
      <c r="A1435" s="4" t="s">
        <v>207</v>
      </c>
      <c r="B1435" s="195"/>
      <c r="C1435" s="199">
        <v>0</v>
      </c>
      <c r="D1435" s="199">
        <v>0</v>
      </c>
      <c r="E1435" s="199">
        <v>0</v>
      </c>
      <c r="F1435" s="200">
        <v>0</v>
      </c>
      <c r="G1435" s="200">
        <v>0</v>
      </c>
      <c r="H1435" s="201">
        <v>0</v>
      </c>
    </row>
    <row r="1436" spans="1:8" ht="18" hidden="1" customHeight="1" outlineLevel="1">
      <c r="A1436" s="4" t="s">
        <v>208</v>
      </c>
      <c r="B1436" s="195"/>
      <c r="C1436" s="199">
        <v>0</v>
      </c>
      <c r="D1436" s="199">
        <v>0</v>
      </c>
      <c r="E1436" s="199">
        <v>0</v>
      </c>
      <c r="F1436" s="200">
        <v>0</v>
      </c>
      <c r="G1436" s="200">
        <v>0</v>
      </c>
      <c r="H1436" s="201">
        <v>0</v>
      </c>
    </row>
    <row r="1437" spans="1:8" ht="18" hidden="1" customHeight="1" outlineLevel="1">
      <c r="A1437" s="4" t="s">
        <v>209</v>
      </c>
      <c r="B1437" s="195"/>
      <c r="C1437" s="199">
        <v>0</v>
      </c>
      <c r="D1437" s="199">
        <v>0</v>
      </c>
      <c r="E1437" s="199">
        <v>0</v>
      </c>
      <c r="F1437" s="200">
        <v>0</v>
      </c>
      <c r="G1437" s="200">
        <v>0</v>
      </c>
      <c r="H1437" s="201">
        <v>0</v>
      </c>
    </row>
    <row r="1438" spans="1:8" ht="18" hidden="1" customHeight="1" outlineLevel="1">
      <c r="A1438" s="4" t="s">
        <v>211</v>
      </c>
      <c r="B1438" s="195"/>
      <c r="C1438" s="199">
        <v>0</v>
      </c>
      <c r="D1438" s="199">
        <v>0</v>
      </c>
      <c r="E1438" s="199">
        <v>0</v>
      </c>
      <c r="F1438" s="200">
        <v>0</v>
      </c>
      <c r="G1438" s="200">
        <v>0</v>
      </c>
      <c r="H1438" s="201">
        <v>0</v>
      </c>
    </row>
    <row r="1439" spans="1:8" ht="18" hidden="1" customHeight="1" outlineLevel="1">
      <c r="A1439" s="4" t="s">
        <v>212</v>
      </c>
      <c r="B1439" s="195"/>
      <c r="C1439" s="199">
        <v>0</v>
      </c>
      <c r="D1439" s="199">
        <v>0</v>
      </c>
      <c r="E1439" s="199">
        <v>0</v>
      </c>
      <c r="F1439" s="200">
        <v>0</v>
      </c>
      <c r="G1439" s="200">
        <v>0</v>
      </c>
      <c r="H1439" s="201">
        <v>0</v>
      </c>
    </row>
    <row r="1440" spans="1:8" ht="18" hidden="1" customHeight="1" outlineLevel="1">
      <c r="A1440" s="4" t="s">
        <v>213</v>
      </c>
      <c r="B1440" s="195"/>
      <c r="C1440" s="199">
        <v>0</v>
      </c>
      <c r="D1440" s="199">
        <v>0</v>
      </c>
      <c r="E1440" s="199">
        <v>0</v>
      </c>
      <c r="F1440" s="200">
        <v>0</v>
      </c>
      <c r="G1440" s="200">
        <v>0</v>
      </c>
      <c r="H1440" s="201">
        <v>0</v>
      </c>
    </row>
    <row r="1441" spans="1:8" ht="18" hidden="1" customHeight="1" outlineLevel="1">
      <c r="A1441" s="4" t="s">
        <v>214</v>
      </c>
      <c r="B1441" s="195"/>
      <c r="C1441" s="199">
        <v>0</v>
      </c>
      <c r="D1441" s="199">
        <v>0</v>
      </c>
      <c r="E1441" s="199">
        <v>0</v>
      </c>
      <c r="F1441" s="200">
        <v>0</v>
      </c>
      <c r="G1441" s="200">
        <v>0</v>
      </c>
      <c r="H1441" s="201">
        <v>0</v>
      </c>
    </row>
    <row r="1442" spans="1:8" ht="18" hidden="1" customHeight="1" outlineLevel="1">
      <c r="A1442" s="4" t="s">
        <v>215</v>
      </c>
      <c r="B1442" s="195"/>
      <c r="C1442" s="199">
        <v>0</v>
      </c>
      <c r="D1442" s="199">
        <v>0</v>
      </c>
      <c r="E1442" s="199">
        <v>0</v>
      </c>
      <c r="F1442" s="200">
        <v>0</v>
      </c>
      <c r="G1442" s="200">
        <v>0</v>
      </c>
      <c r="H1442" s="201">
        <v>0</v>
      </c>
    </row>
    <row r="1443" spans="1:8" ht="18" hidden="1" customHeight="1" outlineLevel="1">
      <c r="A1443" s="4" t="s">
        <v>216</v>
      </c>
      <c r="B1443" s="195"/>
      <c r="C1443" s="199">
        <v>0</v>
      </c>
      <c r="D1443" s="199">
        <v>0</v>
      </c>
      <c r="E1443" s="199">
        <v>0</v>
      </c>
      <c r="F1443" s="200">
        <v>0</v>
      </c>
      <c r="G1443" s="200">
        <v>0</v>
      </c>
      <c r="H1443" s="201">
        <v>0</v>
      </c>
    </row>
    <row r="1444" spans="1:8" ht="18" hidden="1" customHeight="1" outlineLevel="1">
      <c r="A1444" s="4" t="s">
        <v>217</v>
      </c>
      <c r="B1444" s="195"/>
      <c r="C1444" s="199">
        <v>0</v>
      </c>
      <c r="D1444" s="199">
        <v>0</v>
      </c>
      <c r="E1444" s="199">
        <v>0</v>
      </c>
      <c r="F1444" s="200">
        <v>0</v>
      </c>
      <c r="G1444" s="200">
        <v>0</v>
      </c>
      <c r="H1444" s="201">
        <v>0</v>
      </c>
    </row>
    <row r="1445" spans="1:8" ht="18" hidden="1" customHeight="1" outlineLevel="1">
      <c r="A1445" s="4" t="s">
        <v>218</v>
      </c>
      <c r="B1445" s="195"/>
      <c r="C1445" s="199">
        <v>0</v>
      </c>
      <c r="D1445" s="199">
        <v>0</v>
      </c>
      <c r="E1445" s="199">
        <v>0</v>
      </c>
      <c r="F1445" s="200">
        <v>0</v>
      </c>
      <c r="G1445" s="200">
        <v>0</v>
      </c>
      <c r="H1445" s="201">
        <v>0</v>
      </c>
    </row>
    <row r="1446" spans="1:8" ht="18" hidden="1" customHeight="1" outlineLevel="1">
      <c r="A1446" s="4" t="s">
        <v>219</v>
      </c>
      <c r="B1446" s="195"/>
      <c r="C1446" s="199">
        <v>0</v>
      </c>
      <c r="D1446" s="199">
        <v>0</v>
      </c>
      <c r="E1446" s="199">
        <v>0</v>
      </c>
      <c r="F1446" s="200">
        <v>0</v>
      </c>
      <c r="G1446" s="200">
        <v>0</v>
      </c>
      <c r="H1446" s="201">
        <v>0</v>
      </c>
    </row>
    <row r="1447" spans="1:8" ht="18" hidden="1" customHeight="1" outlineLevel="1">
      <c r="A1447" s="4" t="s">
        <v>220</v>
      </c>
      <c r="B1447" s="195"/>
      <c r="C1447" s="199">
        <v>0</v>
      </c>
      <c r="D1447" s="199">
        <v>0</v>
      </c>
      <c r="E1447" s="199">
        <v>0</v>
      </c>
      <c r="F1447" s="200">
        <v>0</v>
      </c>
      <c r="G1447" s="200">
        <v>0</v>
      </c>
      <c r="H1447" s="201">
        <v>0</v>
      </c>
    </row>
    <row r="1448" spans="1:8" ht="18" hidden="1" customHeight="1" outlineLevel="1">
      <c r="A1448" s="4" t="s">
        <v>349</v>
      </c>
      <c r="B1448" s="195"/>
      <c r="C1448" s="199">
        <v>0</v>
      </c>
      <c r="D1448" s="199">
        <v>0</v>
      </c>
      <c r="E1448" s="199">
        <v>0</v>
      </c>
      <c r="F1448" s="200">
        <v>0</v>
      </c>
      <c r="G1448" s="200">
        <v>0</v>
      </c>
      <c r="H1448" s="201">
        <v>0</v>
      </c>
    </row>
    <row r="1449" spans="1:8" ht="18" hidden="1" customHeight="1" outlineLevel="1">
      <c r="A1449" s="4" t="s">
        <v>222</v>
      </c>
      <c r="B1449" s="195"/>
      <c r="C1449" s="199">
        <v>0</v>
      </c>
      <c r="D1449" s="199">
        <v>0</v>
      </c>
      <c r="E1449" s="199">
        <v>0</v>
      </c>
      <c r="F1449" s="200">
        <v>0</v>
      </c>
      <c r="G1449" s="200">
        <v>0</v>
      </c>
      <c r="H1449" s="201">
        <v>0</v>
      </c>
    </row>
    <row r="1450" spans="1:8" ht="18" hidden="1" customHeight="1" outlineLevel="1">
      <c r="A1450" s="4" t="s">
        <v>223</v>
      </c>
      <c r="B1450" s="195"/>
      <c r="C1450" s="199">
        <v>0</v>
      </c>
      <c r="D1450" s="199">
        <v>0</v>
      </c>
      <c r="E1450" s="199">
        <v>0</v>
      </c>
      <c r="F1450" s="200">
        <v>0</v>
      </c>
      <c r="G1450" s="200">
        <v>0</v>
      </c>
      <c r="H1450" s="201">
        <v>0</v>
      </c>
    </row>
    <row r="1451" spans="1:8" ht="18" hidden="1" customHeight="1" outlineLevel="1">
      <c r="A1451" s="4" t="s">
        <v>224</v>
      </c>
      <c r="B1451" s="195"/>
      <c r="C1451" s="199">
        <v>0</v>
      </c>
      <c r="D1451" s="199">
        <v>0</v>
      </c>
      <c r="E1451" s="199">
        <v>0</v>
      </c>
      <c r="F1451" s="200">
        <v>0</v>
      </c>
      <c r="G1451" s="200">
        <v>0</v>
      </c>
      <c r="H1451" s="201">
        <v>0</v>
      </c>
    </row>
    <row r="1452" spans="1:8" ht="18" hidden="1" customHeight="1" outlineLevel="1">
      <c r="A1452" s="4" t="s">
        <v>225</v>
      </c>
      <c r="B1452" s="195"/>
      <c r="C1452" s="199">
        <v>0</v>
      </c>
      <c r="D1452" s="199">
        <v>0</v>
      </c>
      <c r="E1452" s="199">
        <v>0</v>
      </c>
      <c r="F1452" s="200">
        <v>0</v>
      </c>
      <c r="G1452" s="200">
        <v>0</v>
      </c>
      <c r="H1452" s="201">
        <v>0</v>
      </c>
    </row>
    <row r="1453" spans="1:8" ht="18" customHeight="1" collapsed="1">
      <c r="A1453" s="4"/>
      <c r="B1453" s="195" t="s">
        <v>410</v>
      </c>
      <c r="C1453" s="199">
        <f t="shared" ref="C1453:H1453" si="60">SUM(C1430:C1452)</f>
        <v>0</v>
      </c>
      <c r="D1453" s="199">
        <f t="shared" si="60"/>
        <v>0</v>
      </c>
      <c r="E1453" s="199">
        <f t="shared" si="60"/>
        <v>0</v>
      </c>
      <c r="F1453" s="200">
        <f t="shared" si="60"/>
        <v>0</v>
      </c>
      <c r="G1453" s="200">
        <f t="shared" si="60"/>
        <v>0</v>
      </c>
      <c r="H1453" s="201">
        <f t="shared" si="60"/>
        <v>0</v>
      </c>
    </row>
    <row r="1454" spans="1:8" ht="18" hidden="1" customHeight="1" outlineLevel="1">
      <c r="A1454" s="4" t="s">
        <v>272</v>
      </c>
      <c r="B1454" s="195"/>
      <c r="C1454" s="199">
        <v>0</v>
      </c>
      <c r="D1454" s="199">
        <v>0</v>
      </c>
      <c r="E1454" s="199">
        <v>0</v>
      </c>
      <c r="F1454" s="200">
        <v>0</v>
      </c>
      <c r="G1454" s="200">
        <v>0</v>
      </c>
      <c r="H1454" s="201">
        <v>0</v>
      </c>
    </row>
    <row r="1455" spans="1:8" ht="18" hidden="1" customHeight="1" outlineLevel="1">
      <c r="A1455" s="4" t="s">
        <v>203</v>
      </c>
      <c r="B1455" s="195"/>
      <c r="C1455" s="199">
        <v>0</v>
      </c>
      <c r="D1455" s="199">
        <v>0</v>
      </c>
      <c r="E1455" s="199">
        <v>0</v>
      </c>
      <c r="F1455" s="200">
        <v>0</v>
      </c>
      <c r="G1455" s="200">
        <v>0</v>
      </c>
      <c r="H1455" s="201">
        <v>0</v>
      </c>
    </row>
    <row r="1456" spans="1:8" ht="18" hidden="1" customHeight="1" outlineLevel="1">
      <c r="A1456" s="4" t="s">
        <v>204</v>
      </c>
      <c r="B1456" s="195"/>
      <c r="C1456" s="199">
        <v>0</v>
      </c>
      <c r="D1456" s="199">
        <v>0</v>
      </c>
      <c r="E1456" s="199">
        <v>0</v>
      </c>
      <c r="F1456" s="200">
        <v>0</v>
      </c>
      <c r="G1456" s="200">
        <v>0</v>
      </c>
      <c r="H1456" s="201">
        <v>0</v>
      </c>
    </row>
    <row r="1457" spans="1:8" ht="18" hidden="1" customHeight="1" outlineLevel="1">
      <c r="A1457" s="4" t="s">
        <v>205</v>
      </c>
      <c r="B1457" s="195"/>
      <c r="C1457" s="199">
        <v>0</v>
      </c>
      <c r="D1457" s="199">
        <v>0</v>
      </c>
      <c r="E1457" s="199">
        <v>0</v>
      </c>
      <c r="F1457" s="200">
        <v>0</v>
      </c>
      <c r="G1457" s="200">
        <v>0</v>
      </c>
      <c r="H1457" s="201">
        <v>0</v>
      </c>
    </row>
    <row r="1458" spans="1:8" ht="18" hidden="1" customHeight="1" outlineLevel="1">
      <c r="A1458" s="4" t="s">
        <v>206</v>
      </c>
      <c r="B1458" s="195"/>
      <c r="C1458" s="199">
        <v>0</v>
      </c>
      <c r="D1458" s="199">
        <v>0</v>
      </c>
      <c r="E1458" s="199">
        <v>0</v>
      </c>
      <c r="F1458" s="200">
        <v>0</v>
      </c>
      <c r="G1458" s="200">
        <v>0</v>
      </c>
      <c r="H1458" s="201">
        <v>0</v>
      </c>
    </row>
    <row r="1459" spans="1:8" ht="18" hidden="1" customHeight="1" outlineLevel="1">
      <c r="A1459" s="4" t="s">
        <v>207</v>
      </c>
      <c r="B1459" s="195"/>
      <c r="C1459" s="199">
        <v>0</v>
      </c>
      <c r="D1459" s="199">
        <v>0</v>
      </c>
      <c r="E1459" s="199">
        <v>0</v>
      </c>
      <c r="F1459" s="200">
        <v>0</v>
      </c>
      <c r="G1459" s="200">
        <v>0</v>
      </c>
      <c r="H1459" s="201">
        <v>0</v>
      </c>
    </row>
    <row r="1460" spans="1:8" ht="18" hidden="1" customHeight="1" outlineLevel="1">
      <c r="A1460" s="4" t="s">
        <v>208</v>
      </c>
      <c r="B1460" s="195"/>
      <c r="C1460" s="199">
        <v>0</v>
      </c>
      <c r="D1460" s="199">
        <v>0</v>
      </c>
      <c r="E1460" s="199">
        <v>0</v>
      </c>
      <c r="F1460" s="200">
        <v>0</v>
      </c>
      <c r="G1460" s="200">
        <v>0</v>
      </c>
      <c r="H1460" s="201">
        <v>0</v>
      </c>
    </row>
    <row r="1461" spans="1:8" ht="18" hidden="1" customHeight="1" outlineLevel="1">
      <c r="A1461" s="4" t="s">
        <v>209</v>
      </c>
      <c r="B1461" s="195"/>
      <c r="C1461" s="199">
        <v>0</v>
      </c>
      <c r="D1461" s="199">
        <v>0</v>
      </c>
      <c r="E1461" s="199">
        <v>0</v>
      </c>
      <c r="F1461" s="200">
        <v>0</v>
      </c>
      <c r="G1461" s="200">
        <v>0</v>
      </c>
      <c r="H1461" s="201">
        <v>0</v>
      </c>
    </row>
    <row r="1462" spans="1:8" ht="18" hidden="1" customHeight="1" outlineLevel="1">
      <c r="A1462" s="4" t="s">
        <v>211</v>
      </c>
      <c r="B1462" s="195"/>
      <c r="C1462" s="199">
        <v>0</v>
      </c>
      <c r="D1462" s="199">
        <v>0</v>
      </c>
      <c r="E1462" s="199">
        <v>0</v>
      </c>
      <c r="F1462" s="200">
        <v>0</v>
      </c>
      <c r="G1462" s="200">
        <v>0</v>
      </c>
      <c r="H1462" s="201">
        <v>0</v>
      </c>
    </row>
    <row r="1463" spans="1:8" ht="18" hidden="1" customHeight="1" outlineLevel="1">
      <c r="A1463" s="4" t="s">
        <v>212</v>
      </c>
      <c r="B1463" s="195"/>
      <c r="C1463" s="199">
        <v>0</v>
      </c>
      <c r="D1463" s="199">
        <v>0</v>
      </c>
      <c r="E1463" s="199">
        <v>0</v>
      </c>
      <c r="F1463" s="200">
        <v>0</v>
      </c>
      <c r="G1463" s="200">
        <v>0</v>
      </c>
      <c r="H1463" s="201">
        <v>0</v>
      </c>
    </row>
    <row r="1464" spans="1:8" ht="18" hidden="1" customHeight="1" outlineLevel="1">
      <c r="A1464" s="4" t="s">
        <v>213</v>
      </c>
      <c r="B1464" s="195"/>
      <c r="C1464" s="199">
        <v>0</v>
      </c>
      <c r="D1464" s="199">
        <v>0</v>
      </c>
      <c r="E1464" s="199">
        <v>0</v>
      </c>
      <c r="F1464" s="200">
        <v>0</v>
      </c>
      <c r="G1464" s="200">
        <v>0</v>
      </c>
      <c r="H1464" s="201">
        <v>0</v>
      </c>
    </row>
    <row r="1465" spans="1:8" ht="18" hidden="1" customHeight="1" outlineLevel="1">
      <c r="A1465" s="4" t="s">
        <v>214</v>
      </c>
      <c r="B1465" s="195"/>
      <c r="C1465" s="199">
        <v>0</v>
      </c>
      <c r="D1465" s="199">
        <v>0</v>
      </c>
      <c r="E1465" s="199">
        <v>0</v>
      </c>
      <c r="F1465" s="200">
        <v>0</v>
      </c>
      <c r="G1465" s="200">
        <v>0</v>
      </c>
      <c r="H1465" s="201">
        <v>0</v>
      </c>
    </row>
    <row r="1466" spans="1:8" ht="18" hidden="1" customHeight="1" outlineLevel="1">
      <c r="A1466" s="4" t="s">
        <v>215</v>
      </c>
      <c r="B1466" s="195"/>
      <c r="C1466" s="199">
        <v>0</v>
      </c>
      <c r="D1466" s="199">
        <v>0</v>
      </c>
      <c r="E1466" s="199">
        <v>0</v>
      </c>
      <c r="F1466" s="200">
        <v>0</v>
      </c>
      <c r="G1466" s="200">
        <v>0</v>
      </c>
      <c r="H1466" s="201">
        <v>0</v>
      </c>
    </row>
    <row r="1467" spans="1:8" ht="18" hidden="1" customHeight="1" outlineLevel="1">
      <c r="A1467" s="4" t="s">
        <v>216</v>
      </c>
      <c r="B1467" s="195"/>
      <c r="C1467" s="199">
        <v>0</v>
      </c>
      <c r="D1467" s="199">
        <v>0</v>
      </c>
      <c r="E1467" s="199">
        <v>0</v>
      </c>
      <c r="F1467" s="200">
        <v>0</v>
      </c>
      <c r="G1467" s="200">
        <v>0</v>
      </c>
      <c r="H1467" s="201">
        <v>0</v>
      </c>
    </row>
    <row r="1468" spans="1:8" ht="18" hidden="1" customHeight="1" outlineLevel="1">
      <c r="A1468" s="4" t="s">
        <v>217</v>
      </c>
      <c r="B1468" s="195"/>
      <c r="C1468" s="199">
        <v>0</v>
      </c>
      <c r="D1468" s="199">
        <v>0</v>
      </c>
      <c r="E1468" s="199">
        <v>0</v>
      </c>
      <c r="F1468" s="200">
        <v>0</v>
      </c>
      <c r="G1468" s="200">
        <v>0</v>
      </c>
      <c r="H1468" s="201">
        <v>0</v>
      </c>
    </row>
    <row r="1469" spans="1:8" ht="18" hidden="1" customHeight="1" outlineLevel="1">
      <c r="A1469" s="4" t="s">
        <v>218</v>
      </c>
      <c r="B1469" s="195"/>
      <c r="C1469" s="199">
        <v>0</v>
      </c>
      <c r="D1469" s="199">
        <v>0</v>
      </c>
      <c r="E1469" s="199">
        <v>0</v>
      </c>
      <c r="F1469" s="200">
        <v>0</v>
      </c>
      <c r="G1469" s="200">
        <v>0</v>
      </c>
      <c r="H1469" s="201">
        <v>0</v>
      </c>
    </row>
    <row r="1470" spans="1:8" ht="18" hidden="1" customHeight="1" outlineLevel="1">
      <c r="A1470" s="4" t="s">
        <v>219</v>
      </c>
      <c r="B1470" s="195"/>
      <c r="C1470" s="199">
        <v>0</v>
      </c>
      <c r="D1470" s="199">
        <v>0</v>
      </c>
      <c r="E1470" s="199">
        <v>0</v>
      </c>
      <c r="F1470" s="200">
        <v>0</v>
      </c>
      <c r="G1470" s="200">
        <v>0</v>
      </c>
      <c r="H1470" s="201">
        <v>0</v>
      </c>
    </row>
    <row r="1471" spans="1:8" ht="18" hidden="1" customHeight="1" outlineLevel="1">
      <c r="A1471" s="4" t="s">
        <v>220</v>
      </c>
      <c r="B1471" s="195"/>
      <c r="C1471" s="199">
        <v>0</v>
      </c>
      <c r="D1471" s="199">
        <v>0</v>
      </c>
      <c r="E1471" s="199">
        <v>0</v>
      </c>
      <c r="F1471" s="200">
        <v>0</v>
      </c>
      <c r="G1471" s="200">
        <v>0</v>
      </c>
      <c r="H1471" s="201">
        <v>0</v>
      </c>
    </row>
    <row r="1472" spans="1:8" ht="18" hidden="1" customHeight="1" outlineLevel="1">
      <c r="A1472" s="4" t="s">
        <v>349</v>
      </c>
      <c r="B1472" s="195"/>
      <c r="C1472" s="199">
        <v>0</v>
      </c>
      <c r="D1472" s="199">
        <v>0</v>
      </c>
      <c r="E1472" s="199">
        <v>0</v>
      </c>
      <c r="F1472" s="200">
        <v>0</v>
      </c>
      <c r="G1472" s="200">
        <v>0</v>
      </c>
      <c r="H1472" s="201">
        <v>0</v>
      </c>
    </row>
    <row r="1473" spans="1:8" ht="18" hidden="1" customHeight="1" outlineLevel="1">
      <c r="A1473" s="4" t="s">
        <v>222</v>
      </c>
      <c r="B1473" s="195"/>
      <c r="C1473" s="199">
        <v>0</v>
      </c>
      <c r="D1473" s="199">
        <v>0</v>
      </c>
      <c r="E1473" s="199">
        <v>0</v>
      </c>
      <c r="F1473" s="200">
        <v>0</v>
      </c>
      <c r="G1473" s="200">
        <v>0</v>
      </c>
      <c r="H1473" s="201">
        <v>0</v>
      </c>
    </row>
    <row r="1474" spans="1:8" ht="18" hidden="1" customHeight="1" outlineLevel="1">
      <c r="A1474" s="4" t="s">
        <v>223</v>
      </c>
      <c r="B1474" s="195"/>
      <c r="C1474" s="199">
        <v>0</v>
      </c>
      <c r="D1474" s="199">
        <v>0</v>
      </c>
      <c r="E1474" s="199">
        <v>0</v>
      </c>
      <c r="F1474" s="200">
        <v>0</v>
      </c>
      <c r="G1474" s="200">
        <v>0</v>
      </c>
      <c r="H1474" s="201">
        <v>0</v>
      </c>
    </row>
    <row r="1475" spans="1:8" ht="18" hidden="1" customHeight="1" outlineLevel="1">
      <c r="A1475" s="4" t="s">
        <v>224</v>
      </c>
      <c r="B1475" s="195"/>
      <c r="C1475" s="199">
        <v>0</v>
      </c>
      <c r="D1475" s="199">
        <v>0</v>
      </c>
      <c r="E1475" s="199">
        <v>0</v>
      </c>
      <c r="F1475" s="200">
        <v>0</v>
      </c>
      <c r="G1475" s="200">
        <v>0</v>
      </c>
      <c r="H1475" s="201">
        <v>0</v>
      </c>
    </row>
    <row r="1476" spans="1:8" ht="18" hidden="1" customHeight="1" outlineLevel="1">
      <c r="A1476" s="4" t="s">
        <v>225</v>
      </c>
      <c r="B1476" s="195"/>
      <c r="C1476" s="199">
        <v>0</v>
      </c>
      <c r="D1476" s="199">
        <v>0</v>
      </c>
      <c r="E1476" s="199">
        <v>0</v>
      </c>
      <c r="F1476" s="200">
        <v>0</v>
      </c>
      <c r="G1476" s="200">
        <v>0</v>
      </c>
      <c r="H1476" s="201">
        <v>0</v>
      </c>
    </row>
    <row r="1477" spans="1:8" ht="18" customHeight="1" collapsed="1">
      <c r="A1477" s="4"/>
      <c r="B1477" s="195" t="s">
        <v>411</v>
      </c>
      <c r="C1477" s="199">
        <f t="shared" ref="C1477:H1477" si="61">SUM(C1454:C1476)</f>
        <v>0</v>
      </c>
      <c r="D1477" s="199">
        <f t="shared" si="61"/>
        <v>0</v>
      </c>
      <c r="E1477" s="199">
        <f t="shared" si="61"/>
        <v>0</v>
      </c>
      <c r="F1477" s="200">
        <f t="shared" si="61"/>
        <v>0</v>
      </c>
      <c r="G1477" s="200">
        <f t="shared" si="61"/>
        <v>0</v>
      </c>
      <c r="H1477" s="201">
        <f t="shared" si="61"/>
        <v>0</v>
      </c>
    </row>
    <row r="1478" spans="1:8" ht="18" hidden="1" customHeight="1" outlineLevel="1">
      <c r="A1478" s="4" t="s">
        <v>272</v>
      </c>
      <c r="B1478" s="195"/>
      <c r="C1478" s="199">
        <v>0</v>
      </c>
      <c r="D1478" s="199">
        <v>0</v>
      </c>
      <c r="E1478" s="199">
        <v>0</v>
      </c>
      <c r="F1478" s="200">
        <v>0</v>
      </c>
      <c r="G1478" s="200">
        <v>0</v>
      </c>
      <c r="H1478" s="201">
        <v>0</v>
      </c>
    </row>
    <row r="1479" spans="1:8" ht="18" hidden="1" customHeight="1" outlineLevel="1">
      <c r="A1479" s="4" t="s">
        <v>203</v>
      </c>
      <c r="B1479" s="195"/>
      <c r="C1479" s="199">
        <v>0</v>
      </c>
      <c r="D1479" s="199">
        <v>0</v>
      </c>
      <c r="E1479" s="199">
        <v>0</v>
      </c>
      <c r="F1479" s="200">
        <v>0</v>
      </c>
      <c r="G1479" s="200">
        <v>0</v>
      </c>
      <c r="H1479" s="201">
        <v>0</v>
      </c>
    </row>
    <row r="1480" spans="1:8" ht="18" hidden="1" customHeight="1" outlineLevel="1">
      <c r="A1480" s="4" t="s">
        <v>204</v>
      </c>
      <c r="B1480" s="195"/>
      <c r="C1480" s="199">
        <v>0</v>
      </c>
      <c r="D1480" s="199">
        <v>0</v>
      </c>
      <c r="E1480" s="199">
        <v>0</v>
      </c>
      <c r="F1480" s="200">
        <v>0</v>
      </c>
      <c r="G1480" s="200">
        <v>0</v>
      </c>
      <c r="H1480" s="201">
        <v>0</v>
      </c>
    </row>
    <row r="1481" spans="1:8" ht="18" hidden="1" customHeight="1" outlineLevel="1">
      <c r="A1481" s="4" t="s">
        <v>205</v>
      </c>
      <c r="B1481" s="195"/>
      <c r="C1481" s="199">
        <v>0</v>
      </c>
      <c r="D1481" s="199">
        <v>0</v>
      </c>
      <c r="E1481" s="199">
        <v>0</v>
      </c>
      <c r="F1481" s="200">
        <v>0</v>
      </c>
      <c r="G1481" s="200">
        <v>0</v>
      </c>
      <c r="H1481" s="201">
        <v>0</v>
      </c>
    </row>
    <row r="1482" spans="1:8" ht="18" hidden="1" customHeight="1" outlineLevel="1">
      <c r="A1482" s="4" t="s">
        <v>206</v>
      </c>
      <c r="B1482" s="195"/>
      <c r="C1482" s="199">
        <v>0</v>
      </c>
      <c r="D1482" s="199">
        <v>0</v>
      </c>
      <c r="E1482" s="199">
        <v>0</v>
      </c>
      <c r="F1482" s="200">
        <v>0</v>
      </c>
      <c r="G1482" s="200">
        <v>0</v>
      </c>
      <c r="H1482" s="201">
        <v>0</v>
      </c>
    </row>
    <row r="1483" spans="1:8" ht="18" hidden="1" customHeight="1" outlineLevel="1">
      <c r="A1483" s="4" t="s">
        <v>207</v>
      </c>
      <c r="B1483" s="195"/>
      <c r="C1483" s="199">
        <v>0</v>
      </c>
      <c r="D1483" s="199">
        <v>0</v>
      </c>
      <c r="E1483" s="199">
        <v>0</v>
      </c>
      <c r="F1483" s="200">
        <v>0</v>
      </c>
      <c r="G1483" s="200">
        <v>0</v>
      </c>
      <c r="H1483" s="201">
        <v>0</v>
      </c>
    </row>
    <row r="1484" spans="1:8" ht="18" hidden="1" customHeight="1" outlineLevel="1">
      <c r="A1484" s="4" t="s">
        <v>208</v>
      </c>
      <c r="B1484" s="195"/>
      <c r="C1484" s="199">
        <v>0</v>
      </c>
      <c r="D1484" s="199">
        <v>0</v>
      </c>
      <c r="E1484" s="199">
        <v>0</v>
      </c>
      <c r="F1484" s="200">
        <v>0</v>
      </c>
      <c r="G1484" s="200">
        <v>0</v>
      </c>
      <c r="H1484" s="201">
        <v>0</v>
      </c>
    </row>
    <row r="1485" spans="1:8" ht="18" hidden="1" customHeight="1" outlineLevel="1">
      <c r="A1485" s="4" t="s">
        <v>209</v>
      </c>
      <c r="B1485" s="195"/>
      <c r="C1485" s="199">
        <v>0</v>
      </c>
      <c r="D1485" s="199">
        <v>0</v>
      </c>
      <c r="E1485" s="199">
        <v>0</v>
      </c>
      <c r="F1485" s="200">
        <v>0</v>
      </c>
      <c r="G1485" s="200">
        <v>0</v>
      </c>
      <c r="H1485" s="201">
        <v>0</v>
      </c>
    </row>
    <row r="1486" spans="1:8" ht="18" hidden="1" customHeight="1" outlineLevel="1">
      <c r="A1486" s="4" t="s">
        <v>211</v>
      </c>
      <c r="B1486" s="195"/>
      <c r="C1486" s="199">
        <v>0</v>
      </c>
      <c r="D1486" s="199">
        <v>0</v>
      </c>
      <c r="E1486" s="199">
        <v>0</v>
      </c>
      <c r="F1486" s="200">
        <v>0</v>
      </c>
      <c r="G1486" s="200">
        <v>0</v>
      </c>
      <c r="H1486" s="201">
        <v>0</v>
      </c>
    </row>
    <row r="1487" spans="1:8" ht="18" hidden="1" customHeight="1" outlineLevel="1">
      <c r="A1487" s="4" t="s">
        <v>212</v>
      </c>
      <c r="B1487" s="195"/>
      <c r="C1487" s="199">
        <v>0</v>
      </c>
      <c r="D1487" s="199">
        <v>0</v>
      </c>
      <c r="E1487" s="199">
        <v>0</v>
      </c>
      <c r="F1487" s="200">
        <v>0</v>
      </c>
      <c r="G1487" s="200">
        <v>0</v>
      </c>
      <c r="H1487" s="201">
        <v>0</v>
      </c>
    </row>
    <row r="1488" spans="1:8" ht="18" hidden="1" customHeight="1" outlineLevel="1">
      <c r="A1488" s="4" t="s">
        <v>213</v>
      </c>
      <c r="B1488" s="195"/>
      <c r="C1488" s="199">
        <v>0</v>
      </c>
      <c r="D1488" s="199">
        <v>0</v>
      </c>
      <c r="E1488" s="199">
        <v>0</v>
      </c>
      <c r="F1488" s="200">
        <v>0</v>
      </c>
      <c r="G1488" s="200">
        <v>0</v>
      </c>
      <c r="H1488" s="201">
        <v>0</v>
      </c>
    </row>
    <row r="1489" spans="1:8" ht="18" hidden="1" customHeight="1" outlineLevel="1">
      <c r="A1489" s="4" t="s">
        <v>214</v>
      </c>
      <c r="B1489" s="195"/>
      <c r="C1489" s="199">
        <v>0</v>
      </c>
      <c r="D1489" s="199">
        <v>0</v>
      </c>
      <c r="E1489" s="199">
        <v>0</v>
      </c>
      <c r="F1489" s="200">
        <v>0</v>
      </c>
      <c r="G1489" s="200">
        <v>0</v>
      </c>
      <c r="H1489" s="201">
        <v>0</v>
      </c>
    </row>
    <row r="1490" spans="1:8" ht="18" hidden="1" customHeight="1" outlineLevel="1">
      <c r="A1490" s="4" t="s">
        <v>215</v>
      </c>
      <c r="B1490" s="195"/>
      <c r="C1490" s="199">
        <v>0</v>
      </c>
      <c r="D1490" s="199">
        <v>0</v>
      </c>
      <c r="E1490" s="199">
        <v>0</v>
      </c>
      <c r="F1490" s="200">
        <v>0</v>
      </c>
      <c r="G1490" s="200">
        <v>0</v>
      </c>
      <c r="H1490" s="201">
        <v>0</v>
      </c>
    </row>
    <row r="1491" spans="1:8" ht="18" hidden="1" customHeight="1" outlineLevel="1">
      <c r="A1491" s="4" t="s">
        <v>216</v>
      </c>
      <c r="B1491" s="195"/>
      <c r="C1491" s="199">
        <v>0</v>
      </c>
      <c r="D1491" s="199">
        <v>0</v>
      </c>
      <c r="E1491" s="199">
        <v>0</v>
      </c>
      <c r="F1491" s="200">
        <v>0</v>
      </c>
      <c r="G1491" s="200">
        <v>0</v>
      </c>
      <c r="H1491" s="201">
        <v>0</v>
      </c>
    </row>
    <row r="1492" spans="1:8" ht="18" hidden="1" customHeight="1" outlineLevel="1">
      <c r="A1492" s="4" t="s">
        <v>217</v>
      </c>
      <c r="B1492" s="195"/>
      <c r="C1492" s="199">
        <v>0</v>
      </c>
      <c r="D1492" s="199">
        <v>0</v>
      </c>
      <c r="E1492" s="199">
        <v>0</v>
      </c>
      <c r="F1492" s="200">
        <v>0</v>
      </c>
      <c r="G1492" s="200">
        <v>0</v>
      </c>
      <c r="H1492" s="201">
        <v>0</v>
      </c>
    </row>
    <row r="1493" spans="1:8" ht="18" hidden="1" customHeight="1" outlineLevel="1">
      <c r="A1493" s="4" t="s">
        <v>218</v>
      </c>
      <c r="B1493" s="195"/>
      <c r="C1493" s="199">
        <v>0</v>
      </c>
      <c r="D1493" s="199">
        <v>0</v>
      </c>
      <c r="E1493" s="199">
        <v>0</v>
      </c>
      <c r="F1493" s="200">
        <v>0</v>
      </c>
      <c r="G1493" s="200">
        <v>0</v>
      </c>
      <c r="H1493" s="201">
        <v>0</v>
      </c>
    </row>
    <row r="1494" spans="1:8" ht="18" hidden="1" customHeight="1" outlineLevel="1">
      <c r="A1494" s="4" t="s">
        <v>219</v>
      </c>
      <c r="B1494" s="195"/>
      <c r="C1494" s="199">
        <v>0</v>
      </c>
      <c r="D1494" s="199">
        <v>0</v>
      </c>
      <c r="E1494" s="199">
        <v>0</v>
      </c>
      <c r="F1494" s="200">
        <v>0</v>
      </c>
      <c r="G1494" s="200">
        <v>0</v>
      </c>
      <c r="H1494" s="201">
        <v>0</v>
      </c>
    </row>
    <row r="1495" spans="1:8" ht="18" hidden="1" customHeight="1" outlineLevel="1">
      <c r="A1495" s="4" t="s">
        <v>220</v>
      </c>
      <c r="B1495" s="195"/>
      <c r="C1495" s="199">
        <v>0</v>
      </c>
      <c r="D1495" s="199">
        <v>0</v>
      </c>
      <c r="E1495" s="199">
        <v>0</v>
      </c>
      <c r="F1495" s="200">
        <v>0</v>
      </c>
      <c r="G1495" s="200">
        <v>0</v>
      </c>
      <c r="H1495" s="201">
        <v>0</v>
      </c>
    </row>
    <row r="1496" spans="1:8" ht="18" hidden="1" customHeight="1" outlineLevel="1">
      <c r="A1496" s="4" t="s">
        <v>349</v>
      </c>
      <c r="B1496" s="195"/>
      <c r="C1496" s="199">
        <v>0</v>
      </c>
      <c r="D1496" s="199">
        <v>0</v>
      </c>
      <c r="E1496" s="199">
        <v>0</v>
      </c>
      <c r="F1496" s="200">
        <v>0</v>
      </c>
      <c r="G1496" s="200">
        <v>0</v>
      </c>
      <c r="H1496" s="201">
        <v>0</v>
      </c>
    </row>
    <row r="1497" spans="1:8" ht="18" hidden="1" customHeight="1" outlineLevel="1">
      <c r="A1497" s="4" t="s">
        <v>222</v>
      </c>
      <c r="B1497" s="195"/>
      <c r="C1497" s="199">
        <v>0</v>
      </c>
      <c r="D1497" s="199">
        <v>0</v>
      </c>
      <c r="E1497" s="199">
        <v>0</v>
      </c>
      <c r="F1497" s="200">
        <v>0</v>
      </c>
      <c r="G1497" s="200">
        <v>0</v>
      </c>
      <c r="H1497" s="201">
        <v>0</v>
      </c>
    </row>
    <row r="1498" spans="1:8" ht="18" hidden="1" customHeight="1" outlineLevel="1">
      <c r="A1498" s="4" t="s">
        <v>223</v>
      </c>
      <c r="B1498" s="195"/>
      <c r="C1498" s="199">
        <v>0</v>
      </c>
      <c r="D1498" s="199">
        <v>0</v>
      </c>
      <c r="E1498" s="199">
        <v>0</v>
      </c>
      <c r="F1498" s="200">
        <v>0</v>
      </c>
      <c r="G1498" s="200">
        <v>0</v>
      </c>
      <c r="H1498" s="201">
        <v>0</v>
      </c>
    </row>
    <row r="1499" spans="1:8" ht="20.25" hidden="1" customHeight="1" outlineLevel="1">
      <c r="A1499" s="4" t="s">
        <v>224</v>
      </c>
      <c r="B1499" s="195"/>
      <c r="C1499" s="199">
        <v>0</v>
      </c>
      <c r="D1499" s="199">
        <v>0</v>
      </c>
      <c r="E1499" s="199">
        <v>0</v>
      </c>
      <c r="F1499" s="200">
        <v>0</v>
      </c>
      <c r="G1499" s="200">
        <v>0</v>
      </c>
      <c r="H1499" s="201">
        <v>0</v>
      </c>
    </row>
    <row r="1500" spans="1:8" ht="17.25" hidden="1" customHeight="1" outlineLevel="1">
      <c r="A1500" s="4" t="s">
        <v>225</v>
      </c>
      <c r="B1500" s="195"/>
      <c r="C1500" s="199">
        <v>0</v>
      </c>
      <c r="D1500" s="199">
        <v>0</v>
      </c>
      <c r="E1500" s="199">
        <v>0</v>
      </c>
      <c r="F1500" s="200">
        <v>0</v>
      </c>
      <c r="G1500" s="200">
        <v>0</v>
      </c>
      <c r="H1500" s="201">
        <v>0</v>
      </c>
    </row>
    <row r="1501" spans="1:8" ht="18" customHeight="1" collapsed="1">
      <c r="A1501" s="4"/>
      <c r="B1501" s="195" t="s">
        <v>456</v>
      </c>
      <c r="C1501" s="199">
        <f t="shared" ref="C1501:H1501" si="62">SUM(C1478:C1500)</f>
        <v>0</v>
      </c>
      <c r="D1501" s="199">
        <f t="shared" si="62"/>
        <v>0</v>
      </c>
      <c r="E1501" s="199">
        <f t="shared" si="62"/>
        <v>0</v>
      </c>
      <c r="F1501" s="200">
        <f t="shared" si="62"/>
        <v>0</v>
      </c>
      <c r="G1501" s="200">
        <f t="shared" si="62"/>
        <v>0</v>
      </c>
      <c r="H1501" s="201">
        <f t="shared" si="62"/>
        <v>0</v>
      </c>
    </row>
    <row r="1502" spans="1:8" ht="17.25" customHeight="1">
      <c r="B1502" s="203" t="s">
        <v>412</v>
      </c>
      <c r="C1502" s="204"/>
      <c r="D1502" s="204"/>
      <c r="E1502" s="204"/>
      <c r="F1502" s="193"/>
      <c r="G1502" s="193"/>
      <c r="H1502" s="194"/>
    </row>
    <row r="1503" spans="1:8" ht="18" hidden="1" customHeight="1" outlineLevel="1">
      <c r="A1503" s="4" t="s">
        <v>272</v>
      </c>
      <c r="B1503" s="195"/>
      <c r="C1503" s="196">
        <v>0</v>
      </c>
      <c r="D1503" s="196">
        <v>0</v>
      </c>
      <c r="E1503" s="196">
        <v>0</v>
      </c>
      <c r="F1503" s="197">
        <v>0</v>
      </c>
      <c r="G1503" s="197">
        <v>0</v>
      </c>
      <c r="H1503" s="198">
        <v>0</v>
      </c>
    </row>
    <row r="1504" spans="1:8" ht="18" hidden="1" customHeight="1" outlineLevel="1">
      <c r="A1504" s="4" t="s">
        <v>203</v>
      </c>
      <c r="B1504" s="195"/>
      <c r="C1504" s="196">
        <v>0</v>
      </c>
      <c r="D1504" s="196">
        <v>0</v>
      </c>
      <c r="E1504" s="196">
        <v>0</v>
      </c>
      <c r="F1504" s="197">
        <v>0</v>
      </c>
      <c r="G1504" s="197">
        <v>0</v>
      </c>
      <c r="H1504" s="198">
        <v>0</v>
      </c>
    </row>
    <row r="1505" spans="1:8" ht="18" hidden="1" customHeight="1" outlineLevel="1">
      <c r="A1505" s="4" t="s">
        <v>204</v>
      </c>
      <c r="B1505" s="195"/>
      <c r="C1505" s="196">
        <v>1</v>
      </c>
      <c r="D1505" s="196">
        <v>0</v>
      </c>
      <c r="E1505" s="196">
        <v>0</v>
      </c>
      <c r="F1505" s="197">
        <v>0</v>
      </c>
      <c r="G1505" s="197">
        <v>0</v>
      </c>
      <c r="H1505" s="198">
        <v>0</v>
      </c>
    </row>
    <row r="1506" spans="1:8" ht="18" hidden="1" customHeight="1" outlineLevel="1">
      <c r="A1506" s="4" t="s">
        <v>205</v>
      </c>
      <c r="B1506" s="195"/>
      <c r="C1506" s="196">
        <v>0</v>
      </c>
      <c r="D1506" s="196">
        <v>0</v>
      </c>
      <c r="E1506" s="196">
        <v>0</v>
      </c>
      <c r="F1506" s="197">
        <v>0</v>
      </c>
      <c r="G1506" s="197">
        <v>0</v>
      </c>
      <c r="H1506" s="198">
        <v>0</v>
      </c>
    </row>
    <row r="1507" spans="1:8" ht="18" hidden="1" customHeight="1" outlineLevel="1">
      <c r="A1507" s="4" t="s">
        <v>206</v>
      </c>
      <c r="B1507" s="195"/>
      <c r="C1507" s="196">
        <v>0</v>
      </c>
      <c r="D1507" s="196">
        <v>0</v>
      </c>
      <c r="E1507" s="196">
        <v>0</v>
      </c>
      <c r="F1507" s="197">
        <v>0</v>
      </c>
      <c r="G1507" s="197">
        <v>0</v>
      </c>
      <c r="H1507" s="198">
        <v>0</v>
      </c>
    </row>
    <row r="1508" spans="1:8" ht="18" hidden="1" customHeight="1" outlineLevel="1">
      <c r="A1508" s="4" t="s">
        <v>207</v>
      </c>
      <c r="B1508" s="195"/>
      <c r="C1508" s="196">
        <v>0</v>
      </c>
      <c r="D1508" s="196">
        <v>0</v>
      </c>
      <c r="E1508" s="196">
        <v>0</v>
      </c>
      <c r="F1508" s="197">
        <v>0</v>
      </c>
      <c r="G1508" s="197">
        <v>0</v>
      </c>
      <c r="H1508" s="198">
        <v>0</v>
      </c>
    </row>
    <row r="1509" spans="1:8" ht="18" hidden="1" customHeight="1" outlineLevel="1">
      <c r="A1509" s="4" t="s">
        <v>208</v>
      </c>
      <c r="B1509" s="195"/>
      <c r="C1509" s="196">
        <v>0</v>
      </c>
      <c r="D1509" s="196">
        <v>1</v>
      </c>
      <c r="E1509" s="196">
        <v>0</v>
      </c>
      <c r="F1509" s="197">
        <v>-2400</v>
      </c>
      <c r="G1509" s="197">
        <v>0</v>
      </c>
      <c r="H1509" s="198">
        <v>0</v>
      </c>
    </row>
    <row r="1510" spans="1:8" ht="18" hidden="1" customHeight="1" outlineLevel="1">
      <c r="A1510" s="4" t="s">
        <v>209</v>
      </c>
      <c r="B1510" s="195"/>
      <c r="C1510" s="196">
        <v>0</v>
      </c>
      <c r="D1510" s="196">
        <v>0</v>
      </c>
      <c r="E1510" s="196">
        <v>0</v>
      </c>
      <c r="F1510" s="197">
        <v>0</v>
      </c>
      <c r="G1510" s="197">
        <v>0</v>
      </c>
      <c r="H1510" s="198">
        <v>0</v>
      </c>
    </row>
    <row r="1511" spans="1:8" ht="18" hidden="1" customHeight="1" outlineLevel="1">
      <c r="A1511" s="4" t="s">
        <v>211</v>
      </c>
      <c r="B1511" s="195"/>
      <c r="C1511" s="196">
        <v>0</v>
      </c>
      <c r="D1511" s="196">
        <v>0</v>
      </c>
      <c r="E1511" s="196">
        <v>0</v>
      </c>
      <c r="F1511" s="197">
        <v>0</v>
      </c>
      <c r="G1511" s="197">
        <v>0</v>
      </c>
      <c r="H1511" s="198">
        <v>0</v>
      </c>
    </row>
    <row r="1512" spans="1:8" ht="18" hidden="1" customHeight="1" outlineLevel="1">
      <c r="A1512" s="4" t="s">
        <v>212</v>
      </c>
      <c r="B1512" s="195"/>
      <c r="C1512" s="196">
        <v>0</v>
      </c>
      <c r="D1512" s="196">
        <v>0</v>
      </c>
      <c r="E1512" s="196">
        <v>0</v>
      </c>
      <c r="F1512" s="197">
        <v>0</v>
      </c>
      <c r="G1512" s="197">
        <v>0</v>
      </c>
      <c r="H1512" s="198">
        <v>0</v>
      </c>
    </row>
    <row r="1513" spans="1:8" ht="18" hidden="1" customHeight="1" outlineLevel="1">
      <c r="A1513" s="4" t="s">
        <v>213</v>
      </c>
      <c r="B1513" s="195"/>
      <c r="C1513" s="196">
        <v>0</v>
      </c>
      <c r="D1513" s="196">
        <v>0</v>
      </c>
      <c r="E1513" s="196">
        <v>0</v>
      </c>
      <c r="F1513" s="197">
        <v>0</v>
      </c>
      <c r="G1513" s="197">
        <v>0</v>
      </c>
      <c r="H1513" s="198">
        <v>0</v>
      </c>
    </row>
    <row r="1514" spans="1:8" ht="18" hidden="1" customHeight="1" outlineLevel="1">
      <c r="A1514" s="4" t="s">
        <v>214</v>
      </c>
      <c r="B1514" s="195"/>
      <c r="C1514" s="196">
        <v>12</v>
      </c>
      <c r="D1514" s="196">
        <v>5</v>
      </c>
      <c r="E1514" s="196">
        <v>0</v>
      </c>
      <c r="F1514" s="197">
        <v>271873</v>
      </c>
      <c r="G1514" s="197">
        <v>13027</v>
      </c>
      <c r="H1514" s="198">
        <v>0</v>
      </c>
    </row>
    <row r="1515" spans="1:8" ht="18" hidden="1" customHeight="1" outlineLevel="1">
      <c r="A1515" s="4" t="s">
        <v>215</v>
      </c>
      <c r="B1515" s="195"/>
      <c r="C1515" s="196">
        <v>0</v>
      </c>
      <c r="D1515" s="196">
        <v>0</v>
      </c>
      <c r="E1515" s="196">
        <v>0</v>
      </c>
      <c r="F1515" s="197">
        <v>0</v>
      </c>
      <c r="G1515" s="197">
        <v>0</v>
      </c>
      <c r="H1515" s="198">
        <v>0</v>
      </c>
    </row>
    <row r="1516" spans="1:8" ht="18" hidden="1" customHeight="1" outlineLevel="1">
      <c r="A1516" s="4" t="s">
        <v>216</v>
      </c>
      <c r="B1516" s="195"/>
      <c r="C1516" s="196">
        <v>0</v>
      </c>
      <c r="D1516" s="196">
        <v>0</v>
      </c>
      <c r="E1516" s="196">
        <v>0</v>
      </c>
      <c r="F1516" s="197">
        <v>0</v>
      </c>
      <c r="G1516" s="197">
        <v>0</v>
      </c>
      <c r="H1516" s="198">
        <v>0</v>
      </c>
    </row>
    <row r="1517" spans="1:8" ht="18" hidden="1" customHeight="1" outlineLevel="1">
      <c r="A1517" s="4" t="s">
        <v>217</v>
      </c>
      <c r="B1517" s="195"/>
      <c r="C1517" s="196">
        <v>1</v>
      </c>
      <c r="D1517" s="196">
        <v>1</v>
      </c>
      <c r="E1517" s="196">
        <v>0</v>
      </c>
      <c r="F1517" s="197">
        <v>0</v>
      </c>
      <c r="G1517" s="197">
        <v>-1722.99</v>
      </c>
      <c r="H1517" s="198">
        <v>0</v>
      </c>
    </row>
    <row r="1518" spans="1:8" ht="18" hidden="1" customHeight="1" outlineLevel="1">
      <c r="A1518" s="4" t="s">
        <v>218</v>
      </c>
      <c r="B1518" s="195"/>
      <c r="C1518" s="196">
        <v>0</v>
      </c>
      <c r="D1518" s="196">
        <v>1</v>
      </c>
      <c r="E1518" s="196">
        <v>0</v>
      </c>
      <c r="F1518" s="197">
        <v>15000</v>
      </c>
      <c r="G1518" s="197">
        <v>13680</v>
      </c>
      <c r="H1518" s="198">
        <v>0</v>
      </c>
    </row>
    <row r="1519" spans="1:8" ht="18" hidden="1" customHeight="1" outlineLevel="1">
      <c r="A1519" s="4" t="s">
        <v>219</v>
      </c>
      <c r="B1519" s="195"/>
      <c r="C1519" s="196">
        <v>0</v>
      </c>
      <c r="D1519" s="196">
        <v>0</v>
      </c>
      <c r="E1519" s="196">
        <v>0</v>
      </c>
      <c r="F1519" s="197">
        <v>0</v>
      </c>
      <c r="G1519" s="197">
        <v>0</v>
      </c>
      <c r="H1519" s="198">
        <v>0</v>
      </c>
    </row>
    <row r="1520" spans="1:8" ht="18" hidden="1" customHeight="1" outlineLevel="1">
      <c r="A1520" s="4" t="s">
        <v>220</v>
      </c>
      <c r="B1520" s="195"/>
      <c r="C1520" s="196">
        <v>0</v>
      </c>
      <c r="D1520" s="196">
        <v>0</v>
      </c>
      <c r="E1520" s="196">
        <v>0</v>
      </c>
      <c r="F1520" s="197">
        <v>0</v>
      </c>
      <c r="G1520" s="197">
        <v>0</v>
      </c>
      <c r="H1520" s="198">
        <v>0</v>
      </c>
    </row>
    <row r="1521" spans="1:8" ht="18" hidden="1" customHeight="1" outlineLevel="1">
      <c r="A1521" s="4" t="s">
        <v>349</v>
      </c>
      <c r="B1521" s="195"/>
      <c r="C1521" s="196">
        <v>0</v>
      </c>
      <c r="D1521" s="196">
        <v>0</v>
      </c>
      <c r="E1521" s="196">
        <v>0</v>
      </c>
      <c r="F1521" s="197">
        <v>0</v>
      </c>
      <c r="G1521" s="197">
        <v>0</v>
      </c>
      <c r="H1521" s="198">
        <v>0</v>
      </c>
    </row>
    <row r="1522" spans="1:8" ht="18" hidden="1" customHeight="1" outlineLevel="1">
      <c r="A1522" s="4" t="s">
        <v>222</v>
      </c>
      <c r="B1522" s="195"/>
      <c r="C1522" s="196">
        <v>0</v>
      </c>
      <c r="D1522" s="196">
        <v>0</v>
      </c>
      <c r="E1522" s="196">
        <v>0</v>
      </c>
      <c r="F1522" s="197">
        <v>0</v>
      </c>
      <c r="G1522" s="197">
        <v>0</v>
      </c>
      <c r="H1522" s="198">
        <v>0</v>
      </c>
    </row>
    <row r="1523" spans="1:8" ht="18" hidden="1" customHeight="1" outlineLevel="1">
      <c r="A1523" s="4" t="s">
        <v>223</v>
      </c>
      <c r="B1523" s="195"/>
      <c r="C1523" s="196">
        <v>0</v>
      </c>
      <c r="D1523" s="196">
        <v>0</v>
      </c>
      <c r="E1523" s="196">
        <v>0</v>
      </c>
      <c r="F1523" s="197">
        <v>0</v>
      </c>
      <c r="G1523" s="197">
        <v>0</v>
      </c>
      <c r="H1523" s="198">
        <v>0</v>
      </c>
    </row>
    <row r="1524" spans="1:8" ht="18" hidden="1" customHeight="1" outlineLevel="1">
      <c r="A1524" s="4" t="s">
        <v>224</v>
      </c>
      <c r="B1524" s="195"/>
      <c r="C1524" s="196">
        <v>2</v>
      </c>
      <c r="D1524" s="196">
        <v>0</v>
      </c>
      <c r="E1524" s="196">
        <v>0</v>
      </c>
      <c r="F1524" s="197">
        <v>0</v>
      </c>
      <c r="G1524" s="197">
        <v>0</v>
      </c>
      <c r="H1524" s="198">
        <v>0</v>
      </c>
    </row>
    <row r="1525" spans="1:8" ht="18" hidden="1" customHeight="1" outlineLevel="1">
      <c r="A1525" s="4" t="s">
        <v>225</v>
      </c>
      <c r="B1525" s="195"/>
      <c r="C1525" s="196">
        <v>0</v>
      </c>
      <c r="D1525" s="196">
        <v>0</v>
      </c>
      <c r="E1525" s="196">
        <v>0</v>
      </c>
      <c r="F1525" s="197">
        <v>0</v>
      </c>
      <c r="G1525" s="197">
        <v>0</v>
      </c>
      <c r="H1525" s="198">
        <v>0</v>
      </c>
    </row>
    <row r="1526" spans="1:8" collapsed="1">
      <c r="A1526" s="4"/>
      <c r="B1526" s="195" t="s">
        <v>413</v>
      </c>
      <c r="C1526" s="199">
        <f t="shared" ref="C1526:H1526" si="63">SUM(C1503:C1525)</f>
        <v>16</v>
      </c>
      <c r="D1526" s="199">
        <f t="shared" si="63"/>
        <v>8</v>
      </c>
      <c r="E1526" s="199">
        <f t="shared" si="63"/>
        <v>0</v>
      </c>
      <c r="F1526" s="200">
        <f t="shared" si="63"/>
        <v>284473</v>
      </c>
      <c r="G1526" s="200">
        <f t="shared" si="63"/>
        <v>24984.010000000002</v>
      </c>
      <c r="H1526" s="201">
        <f t="shared" si="63"/>
        <v>0</v>
      </c>
    </row>
    <row r="1527" spans="1:8" ht="18" hidden="1" customHeight="1" outlineLevel="1">
      <c r="A1527" s="4" t="s">
        <v>272</v>
      </c>
      <c r="B1527" s="195"/>
      <c r="C1527" s="196">
        <v>0</v>
      </c>
      <c r="D1527" s="196">
        <v>0</v>
      </c>
      <c r="E1527" s="196">
        <v>0</v>
      </c>
      <c r="F1527" s="197">
        <v>0</v>
      </c>
      <c r="G1527" s="197">
        <v>0</v>
      </c>
      <c r="H1527" s="198">
        <v>0</v>
      </c>
    </row>
    <row r="1528" spans="1:8" ht="18" hidden="1" customHeight="1" outlineLevel="1">
      <c r="A1528" s="4" t="s">
        <v>203</v>
      </c>
      <c r="B1528" s="195"/>
      <c r="C1528" s="196">
        <v>0</v>
      </c>
      <c r="D1528" s="196">
        <v>0</v>
      </c>
      <c r="E1528" s="196">
        <v>0</v>
      </c>
      <c r="F1528" s="197">
        <v>0</v>
      </c>
      <c r="G1528" s="197">
        <v>0</v>
      </c>
      <c r="H1528" s="198">
        <v>0</v>
      </c>
    </row>
    <row r="1529" spans="1:8" ht="18" hidden="1" customHeight="1" outlineLevel="1">
      <c r="A1529" s="4" t="s">
        <v>204</v>
      </c>
      <c r="B1529" s="195"/>
      <c r="C1529" s="196">
        <v>0</v>
      </c>
      <c r="D1529" s="196">
        <v>0</v>
      </c>
      <c r="E1529" s="196">
        <v>0</v>
      </c>
      <c r="F1529" s="197">
        <v>0</v>
      </c>
      <c r="G1529" s="197">
        <v>0</v>
      </c>
      <c r="H1529" s="198">
        <v>0</v>
      </c>
    </row>
    <row r="1530" spans="1:8" ht="18" hidden="1" customHeight="1" outlineLevel="1">
      <c r="A1530" s="4" t="s">
        <v>205</v>
      </c>
      <c r="B1530" s="195"/>
      <c r="C1530" s="196">
        <v>0</v>
      </c>
      <c r="D1530" s="196">
        <v>0</v>
      </c>
      <c r="E1530" s="196">
        <v>0</v>
      </c>
      <c r="F1530" s="197">
        <v>0</v>
      </c>
      <c r="G1530" s="197">
        <v>0</v>
      </c>
      <c r="H1530" s="198">
        <v>0</v>
      </c>
    </row>
    <row r="1531" spans="1:8" ht="18" hidden="1" customHeight="1" outlineLevel="1">
      <c r="A1531" s="4" t="s">
        <v>206</v>
      </c>
      <c r="B1531" s="195"/>
      <c r="C1531" s="196">
        <v>0</v>
      </c>
      <c r="D1531" s="196">
        <v>0</v>
      </c>
      <c r="E1531" s="196">
        <v>0</v>
      </c>
      <c r="F1531" s="197">
        <v>0</v>
      </c>
      <c r="G1531" s="197">
        <v>0</v>
      </c>
      <c r="H1531" s="198">
        <v>0</v>
      </c>
    </row>
    <row r="1532" spans="1:8" ht="18" hidden="1" customHeight="1" outlineLevel="1">
      <c r="A1532" s="4" t="s">
        <v>207</v>
      </c>
      <c r="B1532" s="195"/>
      <c r="C1532" s="196">
        <v>0</v>
      </c>
      <c r="D1532" s="196">
        <v>0</v>
      </c>
      <c r="E1532" s="196">
        <v>0</v>
      </c>
      <c r="F1532" s="197">
        <v>0</v>
      </c>
      <c r="G1532" s="197">
        <v>0</v>
      </c>
      <c r="H1532" s="198">
        <v>0</v>
      </c>
    </row>
    <row r="1533" spans="1:8" ht="18" hidden="1" customHeight="1" outlineLevel="1">
      <c r="A1533" s="4" t="s">
        <v>208</v>
      </c>
      <c r="B1533" s="195"/>
      <c r="C1533" s="196">
        <v>0</v>
      </c>
      <c r="D1533" s="196">
        <v>0</v>
      </c>
      <c r="E1533" s="196">
        <v>0</v>
      </c>
      <c r="F1533" s="197">
        <v>0</v>
      </c>
      <c r="G1533" s="197">
        <v>0</v>
      </c>
      <c r="H1533" s="198">
        <v>0</v>
      </c>
    </row>
    <row r="1534" spans="1:8" ht="18" hidden="1" customHeight="1" outlineLevel="1">
      <c r="A1534" s="4" t="s">
        <v>209</v>
      </c>
      <c r="B1534" s="195"/>
      <c r="C1534" s="196">
        <v>0</v>
      </c>
      <c r="D1534" s="196">
        <v>0</v>
      </c>
      <c r="E1534" s="196">
        <v>0</v>
      </c>
      <c r="F1534" s="197">
        <v>0</v>
      </c>
      <c r="G1534" s="197">
        <v>0</v>
      </c>
      <c r="H1534" s="198">
        <v>0</v>
      </c>
    </row>
    <row r="1535" spans="1:8" ht="18" hidden="1" customHeight="1" outlineLevel="1">
      <c r="A1535" s="4" t="s">
        <v>211</v>
      </c>
      <c r="B1535" s="195"/>
      <c r="C1535" s="196">
        <v>0</v>
      </c>
      <c r="D1535" s="196">
        <v>0</v>
      </c>
      <c r="E1535" s="196">
        <v>0</v>
      </c>
      <c r="F1535" s="197">
        <v>0</v>
      </c>
      <c r="G1535" s="197">
        <v>0</v>
      </c>
      <c r="H1535" s="198">
        <v>0</v>
      </c>
    </row>
    <row r="1536" spans="1:8" ht="18" hidden="1" customHeight="1" outlineLevel="1">
      <c r="A1536" s="4" t="s">
        <v>212</v>
      </c>
      <c r="B1536" s="195"/>
      <c r="C1536" s="196">
        <v>4</v>
      </c>
      <c r="D1536" s="196">
        <v>3</v>
      </c>
      <c r="E1536" s="196">
        <v>0</v>
      </c>
      <c r="F1536" s="197">
        <v>11032.910000000003</v>
      </c>
      <c r="G1536" s="197">
        <v>18783.75</v>
      </c>
      <c r="H1536" s="198">
        <v>0</v>
      </c>
    </row>
    <row r="1537" spans="1:8" ht="18" hidden="1" customHeight="1" outlineLevel="1">
      <c r="A1537" s="4" t="s">
        <v>213</v>
      </c>
      <c r="B1537" s="195"/>
      <c r="C1537" s="196">
        <v>2</v>
      </c>
      <c r="D1537" s="196">
        <v>1</v>
      </c>
      <c r="E1537" s="196">
        <v>0</v>
      </c>
      <c r="F1537" s="197">
        <v>1585.28</v>
      </c>
      <c r="G1537" s="197">
        <v>3116.83</v>
      </c>
      <c r="H1537" s="198">
        <v>0</v>
      </c>
    </row>
    <row r="1538" spans="1:8" ht="18" hidden="1" customHeight="1" outlineLevel="1">
      <c r="A1538" s="4" t="s">
        <v>214</v>
      </c>
      <c r="B1538" s="195"/>
      <c r="C1538" s="196">
        <v>0</v>
      </c>
      <c r="D1538" s="196">
        <v>0</v>
      </c>
      <c r="E1538" s="196">
        <v>0</v>
      </c>
      <c r="F1538" s="197">
        <v>0</v>
      </c>
      <c r="G1538" s="197">
        <v>0</v>
      </c>
      <c r="H1538" s="198">
        <v>0</v>
      </c>
    </row>
    <row r="1539" spans="1:8" ht="18" hidden="1" customHeight="1" outlineLevel="1">
      <c r="A1539" s="4" t="s">
        <v>215</v>
      </c>
      <c r="B1539" s="195"/>
      <c r="C1539" s="196">
        <v>0</v>
      </c>
      <c r="D1539" s="196">
        <v>0</v>
      </c>
      <c r="E1539" s="196">
        <v>0</v>
      </c>
      <c r="F1539" s="197">
        <v>0</v>
      </c>
      <c r="G1539" s="197">
        <v>0</v>
      </c>
      <c r="H1539" s="198">
        <v>0</v>
      </c>
    </row>
    <row r="1540" spans="1:8" ht="18" hidden="1" customHeight="1" outlineLevel="1">
      <c r="A1540" s="4" t="s">
        <v>216</v>
      </c>
      <c r="B1540" s="195"/>
      <c r="C1540" s="196">
        <v>0</v>
      </c>
      <c r="D1540" s="196">
        <v>0</v>
      </c>
      <c r="E1540" s="196">
        <v>0</v>
      </c>
      <c r="F1540" s="197">
        <v>0</v>
      </c>
      <c r="G1540" s="197">
        <v>0</v>
      </c>
      <c r="H1540" s="198">
        <v>0</v>
      </c>
    </row>
    <row r="1541" spans="1:8" ht="18" hidden="1" customHeight="1" outlineLevel="1">
      <c r="A1541" s="4" t="s">
        <v>217</v>
      </c>
      <c r="B1541" s="195"/>
      <c r="C1541" s="196">
        <v>0</v>
      </c>
      <c r="D1541" s="196">
        <v>0</v>
      </c>
      <c r="E1541" s="196">
        <v>0</v>
      </c>
      <c r="F1541" s="197">
        <v>0</v>
      </c>
      <c r="G1541" s="197">
        <v>0</v>
      </c>
      <c r="H1541" s="198">
        <v>0</v>
      </c>
    </row>
    <row r="1542" spans="1:8" ht="18" hidden="1" customHeight="1" outlineLevel="1">
      <c r="A1542" s="4" t="s">
        <v>218</v>
      </c>
      <c r="B1542" s="195"/>
      <c r="C1542" s="196">
        <v>0</v>
      </c>
      <c r="D1542" s="196">
        <v>1</v>
      </c>
      <c r="E1542" s="196">
        <v>0</v>
      </c>
      <c r="F1542" s="197">
        <v>3766</v>
      </c>
      <c r="G1542" s="197">
        <v>-36947</v>
      </c>
      <c r="H1542" s="198">
        <v>0</v>
      </c>
    </row>
    <row r="1543" spans="1:8" ht="18" hidden="1" customHeight="1" outlineLevel="1">
      <c r="A1543" s="4" t="s">
        <v>219</v>
      </c>
      <c r="B1543" s="195"/>
      <c r="C1543" s="196">
        <v>0</v>
      </c>
      <c r="D1543" s="196">
        <v>0</v>
      </c>
      <c r="E1543" s="196">
        <v>0</v>
      </c>
      <c r="F1543" s="197">
        <v>0</v>
      </c>
      <c r="G1543" s="197">
        <v>0</v>
      </c>
      <c r="H1543" s="198">
        <v>0</v>
      </c>
    </row>
    <row r="1544" spans="1:8" ht="18" hidden="1" customHeight="1" outlineLevel="1">
      <c r="A1544" s="4" t="s">
        <v>220</v>
      </c>
      <c r="B1544" s="195"/>
      <c r="C1544" s="196">
        <v>0</v>
      </c>
      <c r="D1544" s="196">
        <v>0</v>
      </c>
      <c r="E1544" s="196">
        <v>0</v>
      </c>
      <c r="F1544" s="197">
        <v>0</v>
      </c>
      <c r="G1544" s="197">
        <v>0</v>
      </c>
      <c r="H1544" s="198">
        <v>0</v>
      </c>
    </row>
    <row r="1545" spans="1:8" ht="18" hidden="1" customHeight="1" outlineLevel="1">
      <c r="A1545" s="4" t="s">
        <v>349</v>
      </c>
      <c r="B1545" s="195"/>
      <c r="C1545" s="196">
        <v>0</v>
      </c>
      <c r="D1545" s="196">
        <v>0</v>
      </c>
      <c r="E1545" s="196">
        <v>0</v>
      </c>
      <c r="F1545" s="197">
        <v>0</v>
      </c>
      <c r="G1545" s="197">
        <v>0</v>
      </c>
      <c r="H1545" s="198">
        <v>0</v>
      </c>
    </row>
    <row r="1546" spans="1:8" ht="18" hidden="1" customHeight="1" outlineLevel="1">
      <c r="A1546" s="4" t="s">
        <v>222</v>
      </c>
      <c r="B1546" s="195"/>
      <c r="C1546" s="196">
        <v>0</v>
      </c>
      <c r="D1546" s="196">
        <v>0</v>
      </c>
      <c r="E1546" s="196">
        <v>0</v>
      </c>
      <c r="F1546" s="197">
        <v>0</v>
      </c>
      <c r="G1546" s="197">
        <v>0</v>
      </c>
      <c r="H1546" s="198">
        <v>0</v>
      </c>
    </row>
    <row r="1547" spans="1:8" ht="18" hidden="1" customHeight="1" outlineLevel="1">
      <c r="A1547" s="4" t="s">
        <v>223</v>
      </c>
      <c r="B1547" s="195"/>
      <c r="C1547" s="196">
        <v>0</v>
      </c>
      <c r="D1547" s="196">
        <v>0</v>
      </c>
      <c r="E1547" s="196">
        <v>0</v>
      </c>
      <c r="F1547" s="197">
        <v>0</v>
      </c>
      <c r="G1547" s="197">
        <v>0</v>
      </c>
      <c r="H1547" s="198">
        <v>0</v>
      </c>
    </row>
    <row r="1548" spans="1:8" ht="18" hidden="1" customHeight="1" outlineLevel="1">
      <c r="A1548" s="4" t="s">
        <v>224</v>
      </c>
      <c r="B1548" s="195"/>
      <c r="C1548" s="196">
        <v>0</v>
      </c>
      <c r="D1548" s="196">
        <v>0</v>
      </c>
      <c r="E1548" s="196">
        <v>0</v>
      </c>
      <c r="F1548" s="197">
        <v>0</v>
      </c>
      <c r="G1548" s="197">
        <v>0</v>
      </c>
      <c r="H1548" s="198">
        <v>0</v>
      </c>
    </row>
    <row r="1549" spans="1:8" ht="18" hidden="1" customHeight="1" outlineLevel="1">
      <c r="A1549" s="4" t="s">
        <v>225</v>
      </c>
      <c r="B1549" s="195"/>
      <c r="C1549" s="196">
        <v>0</v>
      </c>
      <c r="D1549" s="196">
        <v>0</v>
      </c>
      <c r="E1549" s="196">
        <v>0</v>
      </c>
      <c r="F1549" s="197">
        <v>0</v>
      </c>
      <c r="G1549" s="197">
        <v>0</v>
      </c>
      <c r="H1549" s="198">
        <v>0</v>
      </c>
    </row>
    <row r="1550" spans="1:8" ht="18" customHeight="1" collapsed="1">
      <c r="A1550" s="4"/>
      <c r="B1550" s="195" t="s">
        <v>414</v>
      </c>
      <c r="C1550" s="199">
        <f t="shared" ref="C1550:H1550" si="64">SUM(C1527:C1549)</f>
        <v>6</v>
      </c>
      <c r="D1550" s="199">
        <f t="shared" si="64"/>
        <v>5</v>
      </c>
      <c r="E1550" s="199">
        <f t="shared" si="64"/>
        <v>0</v>
      </c>
      <c r="F1550" s="200">
        <f t="shared" si="64"/>
        <v>16384.190000000002</v>
      </c>
      <c r="G1550" s="200">
        <f t="shared" si="64"/>
        <v>-15046.419999999998</v>
      </c>
      <c r="H1550" s="201">
        <f t="shared" si="64"/>
        <v>0</v>
      </c>
    </row>
    <row r="1551" spans="1:8" ht="18" hidden="1" customHeight="1" outlineLevel="1">
      <c r="A1551" s="4" t="s">
        <v>272</v>
      </c>
      <c r="B1551" s="195"/>
      <c r="C1551" s="196">
        <v>2</v>
      </c>
      <c r="D1551" s="196">
        <v>2</v>
      </c>
      <c r="E1551" s="196">
        <v>0</v>
      </c>
      <c r="F1551" s="197">
        <v>9440</v>
      </c>
      <c r="G1551" s="197">
        <v>0</v>
      </c>
      <c r="H1551" s="198">
        <v>28898</v>
      </c>
    </row>
    <row r="1552" spans="1:8" ht="18" hidden="1" customHeight="1" outlineLevel="1">
      <c r="A1552" s="4" t="s">
        <v>203</v>
      </c>
      <c r="B1552" s="195"/>
      <c r="C1552" s="196">
        <v>1</v>
      </c>
      <c r="D1552" s="196">
        <v>4</v>
      </c>
      <c r="E1552" s="196">
        <v>0</v>
      </c>
      <c r="F1552" s="197">
        <v>-70000</v>
      </c>
      <c r="G1552" s="197">
        <v>5051.3799999999992</v>
      </c>
      <c r="H1552" s="198">
        <v>0</v>
      </c>
    </row>
    <row r="1553" spans="1:10" ht="18" hidden="1" customHeight="1" outlineLevel="1">
      <c r="A1553" s="4" t="s">
        <v>204</v>
      </c>
      <c r="B1553" s="195"/>
      <c r="C1553" s="196">
        <v>5</v>
      </c>
      <c r="D1553" s="196">
        <v>0</v>
      </c>
      <c r="E1553" s="196">
        <v>0</v>
      </c>
      <c r="F1553" s="197">
        <v>0</v>
      </c>
      <c r="G1553" s="197">
        <v>0</v>
      </c>
      <c r="H1553" s="198">
        <v>0</v>
      </c>
    </row>
    <row r="1554" spans="1:10" ht="18" hidden="1" customHeight="1" outlineLevel="1">
      <c r="A1554" s="4" t="s">
        <v>205</v>
      </c>
      <c r="B1554" s="195"/>
      <c r="C1554" s="196">
        <v>0</v>
      </c>
      <c r="D1554" s="196">
        <v>0</v>
      </c>
      <c r="E1554" s="196">
        <v>0</v>
      </c>
      <c r="F1554" s="197">
        <v>0</v>
      </c>
      <c r="G1554" s="197">
        <v>0</v>
      </c>
      <c r="H1554" s="198">
        <v>0</v>
      </c>
    </row>
    <row r="1555" spans="1:10" ht="18" hidden="1" customHeight="1" outlineLevel="1">
      <c r="A1555" s="4" t="s">
        <v>206</v>
      </c>
      <c r="B1555" s="195"/>
      <c r="C1555" s="196">
        <v>0</v>
      </c>
      <c r="D1555" s="196">
        <v>0</v>
      </c>
      <c r="E1555" s="196">
        <v>0</v>
      </c>
      <c r="F1555" s="197">
        <v>0</v>
      </c>
      <c r="G1555" s="197">
        <v>0</v>
      </c>
      <c r="H1555" s="198">
        <v>0</v>
      </c>
    </row>
    <row r="1556" spans="1:10" ht="18" hidden="1" customHeight="1" outlineLevel="1">
      <c r="A1556" s="4" t="s">
        <v>207</v>
      </c>
      <c r="B1556" s="195"/>
      <c r="C1556" s="196">
        <v>0</v>
      </c>
      <c r="D1556" s="196">
        <v>0</v>
      </c>
      <c r="E1556" s="196">
        <v>0</v>
      </c>
      <c r="F1556" s="197">
        <v>0</v>
      </c>
      <c r="G1556" s="197">
        <v>0</v>
      </c>
      <c r="H1556" s="198">
        <v>0</v>
      </c>
    </row>
    <row r="1557" spans="1:10" ht="18" hidden="1" customHeight="1" outlineLevel="1">
      <c r="A1557" s="4" t="s">
        <v>208</v>
      </c>
      <c r="B1557" s="195"/>
      <c r="C1557" s="196">
        <v>7</v>
      </c>
      <c r="D1557" s="196">
        <v>15</v>
      </c>
      <c r="E1557" s="196">
        <v>0</v>
      </c>
      <c r="F1557" s="197">
        <v>55563.07</v>
      </c>
      <c r="G1557" s="197">
        <v>12130.5</v>
      </c>
      <c r="H1557" s="198">
        <v>0</v>
      </c>
    </row>
    <row r="1558" spans="1:10" ht="18" hidden="1" customHeight="1" outlineLevel="1">
      <c r="A1558" s="4" t="s">
        <v>209</v>
      </c>
      <c r="B1558" s="195"/>
      <c r="C1558" s="196">
        <v>2</v>
      </c>
      <c r="D1558" s="196">
        <v>2</v>
      </c>
      <c r="E1558" s="196">
        <v>0</v>
      </c>
      <c r="F1558" s="197">
        <v>11198.599999999999</v>
      </c>
      <c r="G1558" s="197">
        <v>-7470.5800000000017</v>
      </c>
      <c r="H1558" s="198">
        <v>0</v>
      </c>
    </row>
    <row r="1559" spans="1:10" ht="18" hidden="1" customHeight="1" outlineLevel="1">
      <c r="A1559" s="4" t="s">
        <v>211</v>
      </c>
      <c r="B1559" s="195"/>
      <c r="C1559" s="196">
        <v>11</v>
      </c>
      <c r="D1559" s="196">
        <v>19</v>
      </c>
      <c r="E1559" s="196">
        <v>0</v>
      </c>
      <c r="F1559" s="197">
        <v>215525.22</v>
      </c>
      <c r="G1559" s="197">
        <v>40016.26</v>
      </c>
      <c r="H1559" s="198">
        <v>0</v>
      </c>
    </row>
    <row r="1560" spans="1:10" ht="18" hidden="1" customHeight="1" outlineLevel="1">
      <c r="A1560" s="4" t="s">
        <v>212</v>
      </c>
      <c r="B1560" s="195"/>
      <c r="C1560" s="196">
        <v>2</v>
      </c>
      <c r="D1560" s="196">
        <v>2</v>
      </c>
      <c r="E1560" s="196">
        <v>0</v>
      </c>
      <c r="F1560" s="197">
        <v>50667</v>
      </c>
      <c r="G1560" s="197">
        <v>0</v>
      </c>
      <c r="H1560" s="198">
        <v>0</v>
      </c>
    </row>
    <row r="1561" spans="1:10" ht="18" hidden="1" customHeight="1" outlineLevel="1">
      <c r="A1561" s="4" t="s">
        <v>213</v>
      </c>
      <c r="B1561" s="195"/>
      <c r="C1561" s="196">
        <v>4</v>
      </c>
      <c r="D1561" s="196">
        <v>1</v>
      </c>
      <c r="E1561" s="196">
        <v>0</v>
      </c>
      <c r="F1561" s="197">
        <v>160230.98000000001</v>
      </c>
      <c r="G1561" s="197">
        <v>31176.01</v>
      </c>
      <c r="H1561" s="198">
        <v>0</v>
      </c>
    </row>
    <row r="1562" spans="1:10" ht="18" hidden="1" customHeight="1" outlineLevel="1">
      <c r="A1562" s="4" t="s">
        <v>214</v>
      </c>
      <c r="B1562" s="195"/>
      <c r="C1562" s="196">
        <v>2</v>
      </c>
      <c r="D1562" s="196">
        <v>1</v>
      </c>
      <c r="E1562" s="196">
        <v>0</v>
      </c>
      <c r="F1562" s="197">
        <v>28854</v>
      </c>
      <c r="G1562" s="197">
        <v>6840</v>
      </c>
      <c r="H1562" s="198">
        <v>0</v>
      </c>
    </row>
    <row r="1563" spans="1:10" ht="18" hidden="1" customHeight="1" outlineLevel="1">
      <c r="A1563" s="4" t="s">
        <v>215</v>
      </c>
      <c r="B1563" s="195"/>
      <c r="C1563" s="196">
        <v>6</v>
      </c>
      <c r="D1563" s="196">
        <v>2</v>
      </c>
      <c r="E1563" s="196">
        <v>0</v>
      </c>
      <c r="F1563" s="197">
        <v>88090</v>
      </c>
      <c r="G1563" s="197">
        <v>34000</v>
      </c>
      <c r="H1563" s="198">
        <v>0</v>
      </c>
      <c r="J1563" s="4"/>
    </row>
    <row r="1564" spans="1:10" ht="18" hidden="1" customHeight="1" outlineLevel="1">
      <c r="A1564" s="4" t="s">
        <v>216</v>
      </c>
      <c r="B1564" s="195"/>
      <c r="C1564" s="196">
        <v>0</v>
      </c>
      <c r="D1564" s="196">
        <v>0</v>
      </c>
      <c r="E1564" s="196">
        <v>0</v>
      </c>
      <c r="F1564" s="197">
        <v>0</v>
      </c>
      <c r="G1564" s="197">
        <v>0</v>
      </c>
      <c r="H1564" s="198">
        <v>0</v>
      </c>
    </row>
    <row r="1565" spans="1:10" ht="18" hidden="1" customHeight="1" outlineLevel="1">
      <c r="A1565" s="4" t="s">
        <v>217</v>
      </c>
      <c r="B1565" s="195"/>
      <c r="C1565" s="196">
        <v>2</v>
      </c>
      <c r="D1565" s="196">
        <v>2</v>
      </c>
      <c r="E1565" s="196">
        <v>0</v>
      </c>
      <c r="F1565" s="197">
        <v>0</v>
      </c>
      <c r="G1565" s="197">
        <v>14500</v>
      </c>
      <c r="H1565" s="198">
        <v>0</v>
      </c>
    </row>
    <row r="1566" spans="1:10" ht="18" hidden="1" customHeight="1" outlineLevel="1">
      <c r="A1566" s="4" t="s">
        <v>218</v>
      </c>
      <c r="B1566" s="195"/>
      <c r="C1566" s="196">
        <v>18</v>
      </c>
      <c r="D1566" s="196">
        <v>10</v>
      </c>
      <c r="E1566" s="196">
        <v>0</v>
      </c>
      <c r="F1566" s="197">
        <v>-171692</v>
      </c>
      <c r="G1566" s="197">
        <v>221837</v>
      </c>
      <c r="H1566" s="198">
        <v>-65643</v>
      </c>
    </row>
    <row r="1567" spans="1:10" ht="18" hidden="1" customHeight="1" outlineLevel="1">
      <c r="A1567" s="4" t="s">
        <v>219</v>
      </c>
      <c r="B1567" s="195"/>
      <c r="C1567" s="196">
        <v>0</v>
      </c>
      <c r="D1567" s="196">
        <v>0</v>
      </c>
      <c r="E1567" s="196">
        <v>0</v>
      </c>
      <c r="F1567" s="197">
        <v>0</v>
      </c>
      <c r="G1567" s="197">
        <v>0</v>
      </c>
      <c r="H1567" s="198">
        <v>0</v>
      </c>
    </row>
    <row r="1568" spans="1:10" ht="18" hidden="1" customHeight="1" outlineLevel="1">
      <c r="A1568" s="4" t="s">
        <v>323</v>
      </c>
      <c r="B1568" s="195"/>
      <c r="C1568" s="196">
        <v>1</v>
      </c>
      <c r="D1568" s="196">
        <v>1</v>
      </c>
      <c r="E1568" s="196">
        <v>0</v>
      </c>
      <c r="F1568" s="197">
        <v>15000</v>
      </c>
      <c r="G1568" s="197">
        <v>0</v>
      </c>
      <c r="H1568" s="198">
        <v>0</v>
      </c>
    </row>
    <row r="1569" spans="1:8" ht="18" hidden="1" customHeight="1" outlineLevel="1">
      <c r="A1569" s="4" t="s">
        <v>220</v>
      </c>
      <c r="B1569" s="195"/>
      <c r="C1569" s="196">
        <v>0</v>
      </c>
      <c r="D1569" s="196">
        <v>0</v>
      </c>
      <c r="E1569" s="196">
        <v>0</v>
      </c>
      <c r="F1569" s="197">
        <v>0</v>
      </c>
      <c r="G1569" s="197">
        <v>0</v>
      </c>
      <c r="H1569" s="198">
        <v>0</v>
      </c>
    </row>
    <row r="1570" spans="1:8" ht="18" hidden="1" customHeight="1" outlineLevel="1">
      <c r="A1570" s="4" t="s">
        <v>349</v>
      </c>
      <c r="B1570" s="195"/>
      <c r="C1570" s="196">
        <v>0</v>
      </c>
      <c r="D1570" s="196">
        <v>0</v>
      </c>
      <c r="E1570" s="196">
        <v>0</v>
      </c>
      <c r="F1570" s="197">
        <v>0</v>
      </c>
      <c r="G1570" s="197">
        <v>0</v>
      </c>
      <c r="H1570" s="198">
        <v>0</v>
      </c>
    </row>
    <row r="1571" spans="1:8" ht="18" hidden="1" customHeight="1" outlineLevel="1">
      <c r="A1571" s="4" t="s">
        <v>222</v>
      </c>
      <c r="B1571" s="195"/>
      <c r="C1571" s="196">
        <v>58</v>
      </c>
      <c r="D1571" s="196">
        <v>53</v>
      </c>
      <c r="E1571" s="196">
        <v>1</v>
      </c>
      <c r="F1571" s="197">
        <v>3827957.91</v>
      </c>
      <c r="G1571" s="197">
        <v>1040305.39</v>
      </c>
      <c r="H1571" s="198">
        <v>-608412.29</v>
      </c>
    </row>
    <row r="1572" spans="1:8" ht="18" hidden="1" customHeight="1" outlineLevel="1">
      <c r="A1572" s="4" t="s">
        <v>223</v>
      </c>
      <c r="B1572" s="195"/>
      <c r="C1572" s="196">
        <v>0</v>
      </c>
      <c r="D1572" s="196">
        <v>0</v>
      </c>
      <c r="E1572" s="196">
        <v>0</v>
      </c>
      <c r="F1572" s="197">
        <v>0</v>
      </c>
      <c r="G1572" s="197">
        <v>0</v>
      </c>
      <c r="H1572" s="198">
        <v>0</v>
      </c>
    </row>
    <row r="1573" spans="1:8" ht="18" hidden="1" customHeight="1" outlineLevel="1">
      <c r="A1573" s="4" t="s">
        <v>224</v>
      </c>
      <c r="B1573" s="195"/>
      <c r="C1573" s="196">
        <v>8</v>
      </c>
      <c r="D1573" s="196">
        <v>0</v>
      </c>
      <c r="E1573" s="196">
        <v>0</v>
      </c>
      <c r="F1573" s="197">
        <v>-225</v>
      </c>
      <c r="G1573" s="197">
        <v>285</v>
      </c>
      <c r="H1573" s="198">
        <v>225</v>
      </c>
    </row>
    <row r="1574" spans="1:8" ht="18" hidden="1" customHeight="1" outlineLevel="1">
      <c r="A1574" s="4" t="s">
        <v>225</v>
      </c>
      <c r="B1574" s="195"/>
      <c r="C1574" s="196">
        <v>38</v>
      </c>
      <c r="D1574" s="196">
        <v>27</v>
      </c>
      <c r="E1574" s="196">
        <v>11</v>
      </c>
      <c r="F1574" s="197">
        <v>130939</v>
      </c>
      <c r="G1574" s="197">
        <v>293639</v>
      </c>
      <c r="H1574" s="198">
        <v>574298</v>
      </c>
    </row>
    <row r="1575" spans="1:8" ht="18" customHeight="1" collapsed="1">
      <c r="A1575" s="4"/>
      <c r="B1575" s="195" t="s">
        <v>415</v>
      </c>
      <c r="C1575" s="199">
        <f t="shared" ref="C1575:H1575" si="65">SUM(C1551:C1574)</f>
        <v>167</v>
      </c>
      <c r="D1575" s="199">
        <f t="shared" si="65"/>
        <v>141</v>
      </c>
      <c r="E1575" s="199">
        <f t="shared" si="65"/>
        <v>12</v>
      </c>
      <c r="F1575" s="200">
        <f t="shared" si="65"/>
        <v>4351548.78</v>
      </c>
      <c r="G1575" s="200">
        <f t="shared" si="65"/>
        <v>1692309.96</v>
      </c>
      <c r="H1575" s="201">
        <f t="shared" si="65"/>
        <v>-70634.290000000037</v>
      </c>
    </row>
    <row r="1576" spans="1:8" ht="18" hidden="1" customHeight="1" outlineLevel="1">
      <c r="A1576" s="4" t="s">
        <v>272</v>
      </c>
      <c r="B1576" s="195"/>
      <c r="C1576" s="196">
        <v>0</v>
      </c>
      <c r="D1576" s="196">
        <v>0</v>
      </c>
      <c r="E1576" s="196">
        <v>0</v>
      </c>
      <c r="F1576" s="197">
        <v>0</v>
      </c>
      <c r="G1576" s="197">
        <v>0</v>
      </c>
      <c r="H1576" s="198">
        <v>0</v>
      </c>
    </row>
    <row r="1577" spans="1:8" ht="18" hidden="1" customHeight="1" outlineLevel="1">
      <c r="A1577" s="4" t="s">
        <v>203</v>
      </c>
      <c r="B1577" s="195"/>
      <c r="C1577" s="196">
        <v>0</v>
      </c>
      <c r="D1577" s="196">
        <v>0</v>
      </c>
      <c r="E1577" s="196">
        <v>0</v>
      </c>
      <c r="F1577" s="197">
        <v>0</v>
      </c>
      <c r="G1577" s="197">
        <v>0</v>
      </c>
      <c r="H1577" s="198">
        <v>0</v>
      </c>
    </row>
    <row r="1578" spans="1:8" ht="18" hidden="1" customHeight="1" outlineLevel="1">
      <c r="A1578" s="4" t="s">
        <v>204</v>
      </c>
      <c r="B1578" s="195"/>
      <c r="C1578" s="196">
        <v>1</v>
      </c>
      <c r="D1578" s="196">
        <v>0</v>
      </c>
      <c r="E1578" s="196">
        <v>0</v>
      </c>
      <c r="F1578" s="197">
        <v>0</v>
      </c>
      <c r="G1578" s="197">
        <v>0</v>
      </c>
      <c r="H1578" s="198">
        <v>0</v>
      </c>
    </row>
    <row r="1579" spans="1:8" ht="18" hidden="1" customHeight="1" outlineLevel="1">
      <c r="A1579" s="4" t="s">
        <v>205</v>
      </c>
      <c r="B1579" s="195"/>
      <c r="C1579" s="196">
        <v>0</v>
      </c>
      <c r="D1579" s="196">
        <v>0</v>
      </c>
      <c r="E1579" s="196">
        <v>0</v>
      </c>
      <c r="F1579" s="197">
        <v>0</v>
      </c>
      <c r="G1579" s="197">
        <v>0</v>
      </c>
      <c r="H1579" s="198">
        <v>0</v>
      </c>
    </row>
    <row r="1580" spans="1:8" ht="18" hidden="1" customHeight="1" outlineLevel="1">
      <c r="A1580" s="4" t="s">
        <v>206</v>
      </c>
      <c r="B1580" s="195"/>
      <c r="C1580" s="196">
        <v>0</v>
      </c>
      <c r="D1580" s="196">
        <v>0</v>
      </c>
      <c r="E1580" s="196">
        <v>0</v>
      </c>
      <c r="F1580" s="197">
        <v>0</v>
      </c>
      <c r="G1580" s="197">
        <v>0</v>
      </c>
      <c r="H1580" s="198">
        <v>0</v>
      </c>
    </row>
    <row r="1581" spans="1:8" ht="18" hidden="1" customHeight="1" outlineLevel="1">
      <c r="A1581" s="4" t="s">
        <v>207</v>
      </c>
      <c r="B1581" s="195"/>
      <c r="C1581" s="196">
        <v>0</v>
      </c>
      <c r="D1581" s="196">
        <v>0</v>
      </c>
      <c r="E1581" s="196">
        <v>0</v>
      </c>
      <c r="F1581" s="197">
        <v>0</v>
      </c>
      <c r="G1581" s="197">
        <v>0</v>
      </c>
      <c r="H1581" s="198">
        <v>0</v>
      </c>
    </row>
    <row r="1582" spans="1:8" ht="18" hidden="1" customHeight="1" outlineLevel="1">
      <c r="A1582" s="4" t="s">
        <v>208</v>
      </c>
      <c r="B1582" s="195"/>
      <c r="C1582" s="196">
        <v>0</v>
      </c>
      <c r="D1582" s="196">
        <v>0</v>
      </c>
      <c r="E1582" s="196">
        <v>0</v>
      </c>
      <c r="F1582" s="197">
        <v>0</v>
      </c>
      <c r="G1582" s="197">
        <v>0</v>
      </c>
      <c r="H1582" s="198">
        <v>0</v>
      </c>
    </row>
    <row r="1583" spans="1:8" ht="18" hidden="1" customHeight="1" outlineLevel="1">
      <c r="A1583" s="4" t="s">
        <v>209</v>
      </c>
      <c r="B1583" s="195"/>
      <c r="C1583" s="196">
        <v>0</v>
      </c>
      <c r="D1583" s="196">
        <v>0</v>
      </c>
      <c r="E1583" s="196">
        <v>0</v>
      </c>
      <c r="F1583" s="197">
        <v>0</v>
      </c>
      <c r="G1583" s="197">
        <v>0</v>
      </c>
      <c r="H1583" s="198">
        <v>0</v>
      </c>
    </row>
    <row r="1584" spans="1:8" ht="18" hidden="1" customHeight="1" outlineLevel="1">
      <c r="A1584" s="4" t="s">
        <v>211</v>
      </c>
      <c r="B1584" s="195"/>
      <c r="C1584" s="196">
        <v>1</v>
      </c>
      <c r="D1584" s="196">
        <v>1</v>
      </c>
      <c r="E1584" s="196">
        <v>0</v>
      </c>
      <c r="F1584" s="197">
        <v>-42</v>
      </c>
      <c r="G1584" s="197">
        <v>6282</v>
      </c>
      <c r="H1584" s="198">
        <v>0</v>
      </c>
    </row>
    <row r="1585" spans="1:8" ht="18" hidden="1" customHeight="1" outlineLevel="1">
      <c r="A1585" s="4" t="s">
        <v>212</v>
      </c>
      <c r="B1585" s="195"/>
      <c r="C1585" s="196">
        <v>0</v>
      </c>
      <c r="D1585" s="196">
        <v>0</v>
      </c>
      <c r="E1585" s="196">
        <v>0</v>
      </c>
      <c r="F1585" s="197">
        <v>0</v>
      </c>
      <c r="G1585" s="197">
        <v>0</v>
      </c>
      <c r="H1585" s="198">
        <v>0</v>
      </c>
    </row>
    <row r="1586" spans="1:8" ht="18" hidden="1" customHeight="1" outlineLevel="1">
      <c r="A1586" s="4" t="s">
        <v>213</v>
      </c>
      <c r="B1586" s="195"/>
      <c r="C1586" s="196">
        <v>0</v>
      </c>
      <c r="D1586" s="196">
        <v>0</v>
      </c>
      <c r="E1586" s="196">
        <v>0</v>
      </c>
      <c r="F1586" s="197">
        <v>0</v>
      </c>
      <c r="G1586" s="197">
        <v>0</v>
      </c>
      <c r="H1586" s="198">
        <v>0</v>
      </c>
    </row>
    <row r="1587" spans="1:8" ht="18" hidden="1" customHeight="1" outlineLevel="1">
      <c r="A1587" s="4" t="s">
        <v>214</v>
      </c>
      <c r="B1587" s="195"/>
      <c r="C1587" s="196">
        <v>0</v>
      </c>
      <c r="D1587" s="196">
        <v>0</v>
      </c>
      <c r="E1587" s="196">
        <v>0</v>
      </c>
      <c r="F1587" s="197">
        <v>0</v>
      </c>
      <c r="G1587" s="197">
        <v>0</v>
      </c>
      <c r="H1587" s="198">
        <v>0</v>
      </c>
    </row>
    <row r="1588" spans="1:8" ht="18" hidden="1" customHeight="1" outlineLevel="1">
      <c r="A1588" s="4" t="s">
        <v>215</v>
      </c>
      <c r="B1588" s="195"/>
      <c r="C1588" s="196">
        <v>0</v>
      </c>
      <c r="D1588" s="196">
        <v>0</v>
      </c>
      <c r="E1588" s="196">
        <v>0</v>
      </c>
      <c r="F1588" s="197">
        <v>0</v>
      </c>
      <c r="G1588" s="197">
        <v>0</v>
      </c>
      <c r="H1588" s="198">
        <v>0</v>
      </c>
    </row>
    <row r="1589" spans="1:8" ht="18" hidden="1" customHeight="1" outlineLevel="1">
      <c r="A1589" s="4" t="s">
        <v>216</v>
      </c>
      <c r="B1589" s="195"/>
      <c r="C1589" s="196">
        <v>0</v>
      </c>
      <c r="D1589" s="196">
        <v>0</v>
      </c>
      <c r="E1589" s="196">
        <v>0</v>
      </c>
      <c r="F1589" s="197">
        <v>0</v>
      </c>
      <c r="G1589" s="197">
        <v>0</v>
      </c>
      <c r="H1589" s="198">
        <v>0</v>
      </c>
    </row>
    <row r="1590" spans="1:8" ht="18" hidden="1" customHeight="1" outlineLevel="1">
      <c r="A1590" s="4" t="s">
        <v>217</v>
      </c>
      <c r="B1590" s="195"/>
      <c r="C1590" s="196">
        <v>0</v>
      </c>
      <c r="D1590" s="196">
        <v>0</v>
      </c>
      <c r="E1590" s="196">
        <v>0</v>
      </c>
      <c r="F1590" s="197">
        <v>0</v>
      </c>
      <c r="G1590" s="197">
        <v>0</v>
      </c>
      <c r="H1590" s="198">
        <v>0</v>
      </c>
    </row>
    <row r="1591" spans="1:8" ht="18" hidden="1" customHeight="1" outlineLevel="1">
      <c r="A1591" s="4" t="s">
        <v>218</v>
      </c>
      <c r="B1591" s="195"/>
      <c r="C1591" s="196">
        <v>0</v>
      </c>
      <c r="D1591" s="196">
        <v>1</v>
      </c>
      <c r="E1591" s="196">
        <v>0</v>
      </c>
      <c r="F1591" s="197">
        <v>-976</v>
      </c>
      <c r="G1591" s="197">
        <v>0</v>
      </c>
      <c r="H1591" s="198">
        <v>0</v>
      </c>
    </row>
    <row r="1592" spans="1:8" ht="18" hidden="1" customHeight="1" outlineLevel="1">
      <c r="A1592" s="4" t="s">
        <v>219</v>
      </c>
      <c r="B1592" s="195"/>
      <c r="C1592" s="196">
        <v>0</v>
      </c>
      <c r="D1592" s="196">
        <v>0</v>
      </c>
      <c r="E1592" s="196">
        <v>0</v>
      </c>
      <c r="F1592" s="197">
        <v>0</v>
      </c>
      <c r="G1592" s="197">
        <v>0</v>
      </c>
      <c r="H1592" s="198">
        <v>0</v>
      </c>
    </row>
    <row r="1593" spans="1:8" ht="18" hidden="1" customHeight="1" outlineLevel="1">
      <c r="A1593" s="4" t="s">
        <v>220</v>
      </c>
      <c r="B1593" s="195"/>
      <c r="C1593" s="196">
        <v>0</v>
      </c>
      <c r="D1593" s="196">
        <v>0</v>
      </c>
      <c r="E1593" s="196">
        <v>0</v>
      </c>
      <c r="F1593" s="197">
        <v>0</v>
      </c>
      <c r="G1593" s="197">
        <v>0</v>
      </c>
      <c r="H1593" s="198">
        <v>0</v>
      </c>
    </row>
    <row r="1594" spans="1:8" ht="18" hidden="1" customHeight="1" outlineLevel="1">
      <c r="A1594" s="4" t="s">
        <v>349</v>
      </c>
      <c r="B1594" s="195"/>
      <c r="C1594" s="196">
        <v>0</v>
      </c>
      <c r="D1594" s="196">
        <v>0</v>
      </c>
      <c r="E1594" s="196">
        <v>0</v>
      </c>
      <c r="F1594" s="197">
        <v>0</v>
      </c>
      <c r="G1594" s="197">
        <v>0</v>
      </c>
      <c r="H1594" s="198">
        <v>0</v>
      </c>
    </row>
    <row r="1595" spans="1:8" ht="18" hidden="1" customHeight="1" outlineLevel="1">
      <c r="A1595" s="4" t="s">
        <v>222</v>
      </c>
      <c r="B1595" s="195"/>
      <c r="C1595" s="196">
        <v>0</v>
      </c>
      <c r="D1595" s="196">
        <v>0</v>
      </c>
      <c r="E1595" s="196">
        <v>0</v>
      </c>
      <c r="F1595" s="197">
        <v>-25.7</v>
      </c>
      <c r="G1595" s="197">
        <v>-25.7</v>
      </c>
      <c r="H1595" s="198">
        <v>0</v>
      </c>
    </row>
    <row r="1596" spans="1:8" ht="18" hidden="1" customHeight="1" outlineLevel="1">
      <c r="A1596" s="4" t="s">
        <v>223</v>
      </c>
      <c r="B1596" s="195"/>
      <c r="C1596" s="196">
        <v>0</v>
      </c>
      <c r="D1596" s="196">
        <v>0</v>
      </c>
      <c r="E1596" s="196">
        <v>0</v>
      </c>
      <c r="F1596" s="197">
        <v>0</v>
      </c>
      <c r="G1596" s="197">
        <v>0</v>
      </c>
      <c r="H1596" s="198">
        <v>0</v>
      </c>
    </row>
    <row r="1597" spans="1:8" ht="18" hidden="1" customHeight="1" outlineLevel="1">
      <c r="A1597" s="4" t="s">
        <v>224</v>
      </c>
      <c r="B1597" s="195"/>
      <c r="C1597" s="196">
        <v>1</v>
      </c>
      <c r="D1597" s="196">
        <v>0</v>
      </c>
      <c r="E1597" s="196">
        <v>0</v>
      </c>
      <c r="F1597" s="197">
        <v>0</v>
      </c>
      <c r="G1597" s="197">
        <v>0</v>
      </c>
      <c r="H1597" s="198">
        <v>0</v>
      </c>
    </row>
    <row r="1598" spans="1:8" ht="18" hidden="1" customHeight="1" outlineLevel="1">
      <c r="A1598" s="4" t="s">
        <v>225</v>
      </c>
      <c r="B1598" s="195"/>
      <c r="C1598" s="196">
        <v>1</v>
      </c>
      <c r="D1598" s="196">
        <v>0</v>
      </c>
      <c r="E1598" s="196">
        <v>1</v>
      </c>
      <c r="F1598" s="197">
        <v>0</v>
      </c>
      <c r="G1598" s="197">
        <v>0</v>
      </c>
      <c r="H1598" s="198">
        <v>0</v>
      </c>
    </row>
    <row r="1599" spans="1:8" ht="18" customHeight="1" collapsed="1">
      <c r="A1599" s="4"/>
      <c r="B1599" s="195" t="s">
        <v>416</v>
      </c>
      <c r="C1599" s="199">
        <f t="shared" ref="C1599:H1599" si="66">SUM(C1576:C1598)</f>
        <v>4</v>
      </c>
      <c r="D1599" s="199">
        <f t="shared" si="66"/>
        <v>2</v>
      </c>
      <c r="E1599" s="199">
        <f t="shared" si="66"/>
        <v>1</v>
      </c>
      <c r="F1599" s="200">
        <f t="shared" si="66"/>
        <v>-1043.7</v>
      </c>
      <c r="G1599" s="200">
        <f t="shared" si="66"/>
        <v>6256.3</v>
      </c>
      <c r="H1599" s="201">
        <f t="shared" si="66"/>
        <v>0</v>
      </c>
    </row>
    <row r="1600" spans="1:8" ht="18" hidden="1" customHeight="1" outlineLevel="1">
      <c r="A1600" s="4" t="s">
        <v>272</v>
      </c>
      <c r="B1600" s="195"/>
      <c r="C1600" s="196">
        <v>0</v>
      </c>
      <c r="D1600" s="196">
        <v>0</v>
      </c>
      <c r="E1600" s="196">
        <v>0</v>
      </c>
      <c r="F1600" s="197">
        <v>0</v>
      </c>
      <c r="G1600" s="197">
        <v>0</v>
      </c>
      <c r="H1600" s="198">
        <v>0</v>
      </c>
    </row>
    <row r="1601" spans="1:8" ht="18" hidden="1" customHeight="1" outlineLevel="1">
      <c r="A1601" s="4" t="s">
        <v>203</v>
      </c>
      <c r="B1601" s="195"/>
      <c r="C1601" s="196">
        <v>11</v>
      </c>
      <c r="D1601" s="196">
        <v>17</v>
      </c>
      <c r="E1601" s="196">
        <v>0</v>
      </c>
      <c r="F1601" s="197">
        <v>371728</v>
      </c>
      <c r="G1601" s="197">
        <v>113433.76</v>
      </c>
      <c r="H1601" s="198">
        <v>0</v>
      </c>
    </row>
    <row r="1602" spans="1:8" ht="18" hidden="1" customHeight="1" outlineLevel="1">
      <c r="A1602" s="4" t="s">
        <v>204</v>
      </c>
      <c r="B1602" s="195"/>
      <c r="C1602" s="196">
        <v>2</v>
      </c>
      <c r="D1602" s="196">
        <v>0</v>
      </c>
      <c r="E1602" s="196">
        <v>0</v>
      </c>
      <c r="F1602" s="197">
        <v>0</v>
      </c>
      <c r="G1602" s="197">
        <v>0</v>
      </c>
      <c r="H1602" s="198">
        <v>0</v>
      </c>
    </row>
    <row r="1603" spans="1:8" ht="18" hidden="1" customHeight="1" outlineLevel="1">
      <c r="A1603" s="4" t="s">
        <v>205</v>
      </c>
      <c r="B1603" s="195"/>
      <c r="C1603" s="196">
        <v>0</v>
      </c>
      <c r="D1603" s="196">
        <v>0</v>
      </c>
      <c r="E1603" s="196">
        <v>0</v>
      </c>
      <c r="F1603" s="197">
        <v>0</v>
      </c>
      <c r="G1603" s="197">
        <v>0</v>
      </c>
      <c r="H1603" s="198">
        <v>0</v>
      </c>
    </row>
    <row r="1604" spans="1:8" ht="18" hidden="1" customHeight="1" outlineLevel="1">
      <c r="A1604" s="4" t="s">
        <v>206</v>
      </c>
      <c r="B1604" s="195"/>
      <c r="C1604" s="196">
        <v>0</v>
      </c>
      <c r="D1604" s="196">
        <v>0</v>
      </c>
      <c r="E1604" s="196">
        <v>0</v>
      </c>
      <c r="F1604" s="197">
        <v>0</v>
      </c>
      <c r="G1604" s="197">
        <v>0</v>
      </c>
      <c r="H1604" s="198">
        <v>0</v>
      </c>
    </row>
    <row r="1605" spans="1:8" ht="18" hidden="1" customHeight="1" outlineLevel="1">
      <c r="A1605" s="4" t="s">
        <v>207</v>
      </c>
      <c r="B1605" s="195"/>
      <c r="C1605" s="196">
        <v>0</v>
      </c>
      <c r="D1605" s="196">
        <v>0</v>
      </c>
      <c r="E1605" s="196">
        <v>0</v>
      </c>
      <c r="F1605" s="197">
        <v>0</v>
      </c>
      <c r="G1605" s="197">
        <v>0</v>
      </c>
      <c r="H1605" s="198">
        <v>0</v>
      </c>
    </row>
    <row r="1606" spans="1:8" ht="18" hidden="1" customHeight="1" outlineLevel="1">
      <c r="A1606" s="4" t="s">
        <v>208</v>
      </c>
      <c r="B1606" s="195"/>
      <c r="C1606" s="196">
        <v>13</v>
      </c>
      <c r="D1606" s="196">
        <v>12</v>
      </c>
      <c r="E1606" s="196">
        <v>0</v>
      </c>
      <c r="F1606" s="197">
        <v>349544.26</v>
      </c>
      <c r="G1606" s="197">
        <v>25574.880000000001</v>
      </c>
      <c r="H1606" s="198">
        <v>0</v>
      </c>
    </row>
    <row r="1607" spans="1:8" ht="18" hidden="1" customHeight="1" outlineLevel="1">
      <c r="A1607" s="4" t="s">
        <v>209</v>
      </c>
      <c r="B1607" s="195"/>
      <c r="C1607" s="196">
        <v>2</v>
      </c>
      <c r="D1607" s="196">
        <v>6</v>
      </c>
      <c r="E1607" s="196">
        <v>0</v>
      </c>
      <c r="F1607" s="197">
        <v>500</v>
      </c>
      <c r="G1607" s="197">
        <v>4715.5</v>
      </c>
      <c r="H1607" s="198">
        <v>0</v>
      </c>
    </row>
    <row r="1608" spans="1:8" ht="18" hidden="1" customHeight="1" outlineLevel="1">
      <c r="A1608" s="4" t="s">
        <v>211</v>
      </c>
      <c r="B1608" s="195"/>
      <c r="C1608" s="196">
        <v>21</v>
      </c>
      <c r="D1608" s="196">
        <v>36</v>
      </c>
      <c r="E1608" s="196">
        <v>0</v>
      </c>
      <c r="F1608" s="197">
        <v>281606.12</v>
      </c>
      <c r="G1608" s="197">
        <v>118868.44</v>
      </c>
      <c r="H1608" s="198">
        <v>0</v>
      </c>
    </row>
    <row r="1609" spans="1:8" ht="18" hidden="1" customHeight="1" outlineLevel="1">
      <c r="A1609" s="4" t="s">
        <v>212</v>
      </c>
      <c r="B1609" s="195"/>
      <c r="C1609" s="196">
        <v>0</v>
      </c>
      <c r="D1609" s="196">
        <v>0</v>
      </c>
      <c r="E1609" s="196">
        <v>0</v>
      </c>
      <c r="F1609" s="197">
        <v>0</v>
      </c>
      <c r="G1609" s="197">
        <v>0</v>
      </c>
      <c r="H1609" s="198">
        <v>0</v>
      </c>
    </row>
    <row r="1610" spans="1:8" ht="18" hidden="1" customHeight="1" outlineLevel="1">
      <c r="A1610" s="4" t="s">
        <v>213</v>
      </c>
      <c r="B1610" s="195"/>
      <c r="C1610" s="196">
        <v>0</v>
      </c>
      <c r="D1610" s="196">
        <v>0</v>
      </c>
      <c r="E1610" s="196">
        <v>0</v>
      </c>
      <c r="F1610" s="197">
        <v>0</v>
      </c>
      <c r="G1610" s="197">
        <v>0</v>
      </c>
      <c r="H1610" s="198">
        <v>0</v>
      </c>
    </row>
    <row r="1611" spans="1:8" ht="18" hidden="1" customHeight="1" outlineLevel="1">
      <c r="A1611" s="4" t="s">
        <v>214</v>
      </c>
      <c r="B1611" s="195"/>
      <c r="C1611" s="196">
        <v>17</v>
      </c>
      <c r="D1611" s="196">
        <v>1</v>
      </c>
      <c r="E1611" s="196">
        <v>0</v>
      </c>
      <c r="F1611" s="197">
        <v>16736</v>
      </c>
      <c r="G1611" s="197">
        <v>14950</v>
      </c>
      <c r="H1611" s="198">
        <v>0</v>
      </c>
    </row>
    <row r="1612" spans="1:8" ht="18" hidden="1" customHeight="1" outlineLevel="1">
      <c r="A1612" s="4" t="s">
        <v>215</v>
      </c>
      <c r="B1612" s="195"/>
      <c r="C1612" s="196">
        <v>0</v>
      </c>
      <c r="D1612" s="196">
        <v>0</v>
      </c>
      <c r="E1612" s="196">
        <v>0</v>
      </c>
      <c r="F1612" s="197">
        <v>0</v>
      </c>
      <c r="G1612" s="197">
        <v>0</v>
      </c>
      <c r="H1612" s="198">
        <v>0</v>
      </c>
    </row>
    <row r="1613" spans="1:8" ht="18" hidden="1" customHeight="1" outlineLevel="1">
      <c r="A1613" s="4" t="s">
        <v>216</v>
      </c>
      <c r="B1613" s="195"/>
      <c r="C1613" s="196">
        <v>0</v>
      </c>
      <c r="D1613" s="196">
        <v>0</v>
      </c>
      <c r="E1613" s="196">
        <v>0</v>
      </c>
      <c r="F1613" s="197">
        <v>0</v>
      </c>
      <c r="G1613" s="197">
        <v>0</v>
      </c>
      <c r="H1613" s="198">
        <v>0</v>
      </c>
    </row>
    <row r="1614" spans="1:8" ht="18" hidden="1" customHeight="1" outlineLevel="1">
      <c r="A1614" s="4" t="s">
        <v>217</v>
      </c>
      <c r="B1614" s="195"/>
      <c r="C1614" s="196">
        <v>1</v>
      </c>
      <c r="D1614" s="196">
        <v>1</v>
      </c>
      <c r="E1614" s="196">
        <v>0</v>
      </c>
      <c r="F1614" s="197">
        <v>0</v>
      </c>
      <c r="G1614" s="197">
        <v>8500</v>
      </c>
      <c r="H1614" s="198">
        <v>0</v>
      </c>
    </row>
    <row r="1615" spans="1:8" ht="18" hidden="1" customHeight="1" outlineLevel="1">
      <c r="A1615" s="4" t="s">
        <v>218</v>
      </c>
      <c r="B1615" s="195"/>
      <c r="C1615" s="196">
        <v>1</v>
      </c>
      <c r="D1615" s="196">
        <v>3</v>
      </c>
      <c r="E1615" s="196">
        <v>0</v>
      </c>
      <c r="F1615" s="197">
        <v>20350</v>
      </c>
      <c r="G1615" s="197">
        <v>-49500</v>
      </c>
      <c r="H1615" s="198">
        <v>-3000</v>
      </c>
    </row>
    <row r="1616" spans="1:8" ht="18" hidden="1" customHeight="1" outlineLevel="1">
      <c r="A1616" s="4" t="s">
        <v>219</v>
      </c>
      <c r="B1616" s="195"/>
      <c r="C1616" s="196">
        <v>0</v>
      </c>
      <c r="D1616" s="196">
        <v>0</v>
      </c>
      <c r="E1616" s="196">
        <v>0</v>
      </c>
      <c r="F1616" s="197">
        <v>0</v>
      </c>
      <c r="G1616" s="197">
        <v>0</v>
      </c>
      <c r="H1616" s="198">
        <v>0</v>
      </c>
    </row>
    <row r="1617" spans="1:8" ht="18" hidden="1" customHeight="1" outlineLevel="1">
      <c r="A1617" s="4" t="s">
        <v>220</v>
      </c>
      <c r="B1617" s="195"/>
      <c r="C1617" s="196">
        <v>0</v>
      </c>
      <c r="D1617" s="196">
        <v>0</v>
      </c>
      <c r="E1617" s="196">
        <v>0</v>
      </c>
      <c r="F1617" s="197">
        <v>0</v>
      </c>
      <c r="G1617" s="197">
        <v>0</v>
      </c>
      <c r="H1617" s="198">
        <v>0</v>
      </c>
    </row>
    <row r="1618" spans="1:8" ht="18" hidden="1" customHeight="1" outlineLevel="1">
      <c r="A1618" s="4" t="s">
        <v>349</v>
      </c>
      <c r="B1618" s="195"/>
      <c r="C1618" s="196">
        <v>0</v>
      </c>
      <c r="D1618" s="196">
        <v>0</v>
      </c>
      <c r="E1618" s="196">
        <v>0</v>
      </c>
      <c r="F1618" s="197">
        <v>0</v>
      </c>
      <c r="G1618" s="197">
        <v>0</v>
      </c>
      <c r="H1618" s="198">
        <v>0</v>
      </c>
    </row>
    <row r="1619" spans="1:8" ht="18" hidden="1" customHeight="1" outlineLevel="1">
      <c r="A1619" s="4" t="s">
        <v>222</v>
      </c>
      <c r="B1619" s="195"/>
      <c r="C1619" s="196">
        <v>0</v>
      </c>
      <c r="D1619" s="196">
        <v>0</v>
      </c>
      <c r="E1619" s="196">
        <v>0</v>
      </c>
      <c r="F1619" s="197">
        <v>122630.13</v>
      </c>
      <c r="G1619" s="197">
        <v>84161.57</v>
      </c>
      <c r="H1619" s="198">
        <v>0</v>
      </c>
    </row>
    <row r="1620" spans="1:8" ht="18" hidden="1" customHeight="1" outlineLevel="1">
      <c r="A1620" s="4" t="s">
        <v>223</v>
      </c>
      <c r="B1620" s="195"/>
      <c r="C1620" s="196">
        <v>0</v>
      </c>
      <c r="D1620" s="196">
        <v>0</v>
      </c>
      <c r="E1620" s="196">
        <v>0</v>
      </c>
      <c r="F1620" s="197">
        <v>0</v>
      </c>
      <c r="G1620" s="197">
        <v>0</v>
      </c>
      <c r="H1620" s="198">
        <v>0</v>
      </c>
    </row>
    <row r="1621" spans="1:8" ht="18" hidden="1" customHeight="1" outlineLevel="1">
      <c r="A1621" s="4" t="s">
        <v>224</v>
      </c>
      <c r="B1621" s="195"/>
      <c r="C1621" s="196">
        <v>1</v>
      </c>
      <c r="D1621" s="196">
        <v>0</v>
      </c>
      <c r="E1621" s="196">
        <v>0</v>
      </c>
      <c r="F1621" s="197">
        <v>0</v>
      </c>
      <c r="G1621" s="197">
        <v>0</v>
      </c>
      <c r="H1621" s="198">
        <v>0</v>
      </c>
    </row>
    <row r="1622" spans="1:8" ht="18" hidden="1" customHeight="1" outlineLevel="1">
      <c r="A1622" s="4" t="s">
        <v>225</v>
      </c>
      <c r="B1622" s="195"/>
      <c r="C1622" s="196">
        <v>0</v>
      </c>
      <c r="D1622" s="196">
        <v>0</v>
      </c>
      <c r="E1622" s="196">
        <v>0</v>
      </c>
      <c r="F1622" s="197">
        <v>0</v>
      </c>
      <c r="G1622" s="197">
        <v>0</v>
      </c>
      <c r="H1622" s="198">
        <v>0</v>
      </c>
    </row>
    <row r="1623" spans="1:8" ht="18" customHeight="1" collapsed="1">
      <c r="A1623" s="4"/>
      <c r="B1623" s="195" t="s">
        <v>417</v>
      </c>
      <c r="C1623" s="199">
        <f t="shared" ref="C1623:H1623" si="67">SUM(C1600:C1622)</f>
        <v>69</v>
      </c>
      <c r="D1623" s="199">
        <f t="shared" si="67"/>
        <v>76</v>
      </c>
      <c r="E1623" s="199">
        <f t="shared" si="67"/>
        <v>0</v>
      </c>
      <c r="F1623" s="200">
        <f t="shared" si="67"/>
        <v>1163094.51</v>
      </c>
      <c r="G1623" s="200">
        <f t="shared" si="67"/>
        <v>320704.14999999997</v>
      </c>
      <c r="H1623" s="201">
        <f t="shared" si="67"/>
        <v>-3000</v>
      </c>
    </row>
    <row r="1624" spans="1:8" ht="18" customHeight="1">
      <c r="B1624" s="203" t="s">
        <v>418</v>
      </c>
      <c r="C1624" s="204"/>
      <c r="D1624" s="204"/>
      <c r="E1624" s="204"/>
      <c r="F1624" s="193"/>
      <c r="G1624" s="193"/>
      <c r="H1624" s="194"/>
    </row>
    <row r="1625" spans="1:8" ht="18" hidden="1" customHeight="1" outlineLevel="1">
      <c r="A1625" s="4" t="s">
        <v>272</v>
      </c>
      <c r="B1625" s="195"/>
      <c r="C1625" s="196">
        <v>0</v>
      </c>
      <c r="D1625" s="196">
        <v>0</v>
      </c>
      <c r="E1625" s="196">
        <v>0</v>
      </c>
      <c r="F1625" s="197">
        <v>0</v>
      </c>
      <c r="G1625" s="197">
        <v>0</v>
      </c>
      <c r="H1625" s="198">
        <v>0</v>
      </c>
    </row>
    <row r="1626" spans="1:8" ht="18" hidden="1" customHeight="1" outlineLevel="1">
      <c r="A1626" s="4" t="s">
        <v>203</v>
      </c>
      <c r="B1626" s="195"/>
      <c r="C1626" s="196">
        <v>0</v>
      </c>
      <c r="D1626" s="196">
        <v>0</v>
      </c>
      <c r="E1626" s="196">
        <v>0</v>
      </c>
      <c r="F1626" s="197">
        <v>0</v>
      </c>
      <c r="G1626" s="197">
        <v>0</v>
      </c>
      <c r="H1626" s="198">
        <v>0</v>
      </c>
    </row>
    <row r="1627" spans="1:8" ht="18" hidden="1" customHeight="1" outlineLevel="1">
      <c r="A1627" s="4" t="s">
        <v>204</v>
      </c>
      <c r="B1627" s="195"/>
      <c r="C1627" s="196">
        <v>1</v>
      </c>
      <c r="D1627" s="196">
        <v>0</v>
      </c>
      <c r="E1627" s="196">
        <v>0</v>
      </c>
      <c r="F1627" s="197">
        <v>0</v>
      </c>
      <c r="G1627" s="197">
        <v>0</v>
      </c>
      <c r="H1627" s="198">
        <v>0</v>
      </c>
    </row>
    <row r="1628" spans="1:8" ht="18" hidden="1" customHeight="1" outlineLevel="1">
      <c r="A1628" s="4" t="s">
        <v>205</v>
      </c>
      <c r="B1628" s="195"/>
      <c r="C1628" s="196">
        <v>0</v>
      </c>
      <c r="D1628" s="196">
        <v>0</v>
      </c>
      <c r="E1628" s="196">
        <v>0</v>
      </c>
      <c r="F1628" s="197">
        <v>0</v>
      </c>
      <c r="G1628" s="197">
        <v>0</v>
      </c>
      <c r="H1628" s="198">
        <v>0</v>
      </c>
    </row>
    <row r="1629" spans="1:8" ht="18" hidden="1" customHeight="1" outlineLevel="1">
      <c r="A1629" s="4" t="s">
        <v>206</v>
      </c>
      <c r="B1629" s="195"/>
      <c r="C1629" s="196">
        <v>0</v>
      </c>
      <c r="D1629" s="196">
        <v>0</v>
      </c>
      <c r="E1629" s="196">
        <v>0</v>
      </c>
      <c r="F1629" s="197">
        <v>0</v>
      </c>
      <c r="G1629" s="197">
        <v>0</v>
      </c>
      <c r="H1629" s="198">
        <v>0</v>
      </c>
    </row>
    <row r="1630" spans="1:8" ht="18" hidden="1" customHeight="1" outlineLevel="1">
      <c r="A1630" s="4" t="s">
        <v>207</v>
      </c>
      <c r="B1630" s="195"/>
      <c r="C1630" s="196">
        <v>0</v>
      </c>
      <c r="D1630" s="196">
        <v>0</v>
      </c>
      <c r="E1630" s="196">
        <v>0</v>
      </c>
      <c r="F1630" s="197">
        <v>0</v>
      </c>
      <c r="G1630" s="197">
        <v>0</v>
      </c>
      <c r="H1630" s="198">
        <v>0</v>
      </c>
    </row>
    <row r="1631" spans="1:8" ht="18" hidden="1" customHeight="1" outlineLevel="1">
      <c r="A1631" s="4" t="s">
        <v>208</v>
      </c>
      <c r="B1631" s="195"/>
      <c r="C1631" s="196">
        <v>2</v>
      </c>
      <c r="D1631" s="196">
        <v>1</v>
      </c>
      <c r="E1631" s="196">
        <v>0</v>
      </c>
      <c r="F1631" s="197">
        <v>0</v>
      </c>
      <c r="G1631" s="197">
        <v>0</v>
      </c>
      <c r="H1631" s="198">
        <v>0</v>
      </c>
    </row>
    <row r="1632" spans="1:8" ht="18" hidden="1" customHeight="1" outlineLevel="1">
      <c r="A1632" s="4" t="s">
        <v>209</v>
      </c>
      <c r="B1632" s="195"/>
      <c r="C1632" s="196">
        <v>1</v>
      </c>
      <c r="D1632" s="196">
        <v>1</v>
      </c>
      <c r="E1632" s="196">
        <v>0</v>
      </c>
      <c r="F1632" s="197">
        <v>0</v>
      </c>
      <c r="G1632" s="197">
        <v>25125.5</v>
      </c>
      <c r="H1632" s="198">
        <v>0</v>
      </c>
    </row>
    <row r="1633" spans="1:8" ht="18" hidden="1" customHeight="1" outlineLevel="1">
      <c r="A1633" s="4" t="s">
        <v>211</v>
      </c>
      <c r="B1633" s="195"/>
      <c r="C1633" s="196">
        <v>1</v>
      </c>
      <c r="D1633" s="196">
        <v>5</v>
      </c>
      <c r="E1633" s="196">
        <v>0</v>
      </c>
      <c r="F1633" s="197">
        <v>-3486.61</v>
      </c>
      <c r="G1633" s="197">
        <v>61740</v>
      </c>
      <c r="H1633" s="198">
        <v>0</v>
      </c>
    </row>
    <row r="1634" spans="1:8" ht="18" hidden="1" customHeight="1" outlineLevel="1">
      <c r="A1634" s="4" t="s">
        <v>212</v>
      </c>
      <c r="B1634" s="195"/>
      <c r="C1634" s="196">
        <v>6</v>
      </c>
      <c r="D1634" s="196">
        <v>5</v>
      </c>
      <c r="E1634" s="196">
        <v>0</v>
      </c>
      <c r="F1634" s="197">
        <v>180191.69</v>
      </c>
      <c r="G1634" s="197">
        <v>14020.599999999999</v>
      </c>
      <c r="H1634" s="198">
        <v>0</v>
      </c>
    </row>
    <row r="1635" spans="1:8" ht="18" hidden="1" customHeight="1" outlineLevel="1">
      <c r="A1635" s="4" t="s">
        <v>213</v>
      </c>
      <c r="B1635" s="195"/>
      <c r="C1635" s="196">
        <v>15</v>
      </c>
      <c r="D1635" s="196">
        <v>4</v>
      </c>
      <c r="E1635" s="196">
        <v>1</v>
      </c>
      <c r="F1635" s="197">
        <v>244084.29</v>
      </c>
      <c r="G1635" s="197">
        <v>148432.4</v>
      </c>
      <c r="H1635" s="198">
        <v>0</v>
      </c>
    </row>
    <row r="1636" spans="1:8" ht="18" hidden="1" customHeight="1" outlineLevel="1">
      <c r="A1636" s="4" t="s">
        <v>214</v>
      </c>
      <c r="B1636" s="195"/>
      <c r="C1636" s="196">
        <v>1</v>
      </c>
      <c r="D1636" s="196">
        <v>0</v>
      </c>
      <c r="E1636" s="196">
        <v>0</v>
      </c>
      <c r="F1636" s="197">
        <v>10000</v>
      </c>
      <c r="G1636" s="197">
        <v>948</v>
      </c>
      <c r="H1636" s="198">
        <v>0</v>
      </c>
    </row>
    <row r="1637" spans="1:8" ht="18" hidden="1" customHeight="1" outlineLevel="1">
      <c r="A1637" s="4" t="s">
        <v>215</v>
      </c>
      <c r="B1637" s="195"/>
      <c r="C1637" s="196">
        <v>0</v>
      </c>
      <c r="D1637" s="196">
        <v>0</v>
      </c>
      <c r="E1637" s="196">
        <v>0</v>
      </c>
      <c r="F1637" s="197">
        <v>0</v>
      </c>
      <c r="G1637" s="197">
        <v>0</v>
      </c>
      <c r="H1637" s="198">
        <v>0</v>
      </c>
    </row>
    <row r="1638" spans="1:8" ht="18" hidden="1" customHeight="1" outlineLevel="1">
      <c r="A1638" s="4" t="s">
        <v>216</v>
      </c>
      <c r="B1638" s="195"/>
      <c r="C1638" s="196">
        <v>0</v>
      </c>
      <c r="D1638" s="196">
        <v>0</v>
      </c>
      <c r="E1638" s="196">
        <v>0</v>
      </c>
      <c r="F1638" s="197">
        <v>0</v>
      </c>
      <c r="G1638" s="197">
        <v>0</v>
      </c>
      <c r="H1638" s="198">
        <v>0</v>
      </c>
    </row>
    <row r="1639" spans="1:8" ht="18" hidden="1" customHeight="1" outlineLevel="1">
      <c r="A1639" s="4" t="s">
        <v>217</v>
      </c>
      <c r="B1639" s="195"/>
      <c r="C1639" s="196">
        <v>1</v>
      </c>
      <c r="D1639" s="196">
        <v>1</v>
      </c>
      <c r="E1639" s="196">
        <v>0</v>
      </c>
      <c r="F1639" s="197">
        <v>0</v>
      </c>
      <c r="G1639" s="197">
        <v>226.66000000000008</v>
      </c>
      <c r="H1639" s="198">
        <v>0</v>
      </c>
    </row>
    <row r="1640" spans="1:8" ht="18" hidden="1" customHeight="1" outlineLevel="1">
      <c r="A1640" s="4" t="s">
        <v>218</v>
      </c>
      <c r="B1640" s="195"/>
      <c r="C1640" s="196">
        <v>0</v>
      </c>
      <c r="D1640" s="196">
        <v>0</v>
      </c>
      <c r="E1640" s="196">
        <v>0</v>
      </c>
      <c r="F1640" s="197">
        <v>0</v>
      </c>
      <c r="G1640" s="197">
        <v>0</v>
      </c>
      <c r="H1640" s="198">
        <v>0</v>
      </c>
    </row>
    <row r="1641" spans="1:8" ht="18" hidden="1" customHeight="1" outlineLevel="1">
      <c r="A1641" s="4" t="s">
        <v>219</v>
      </c>
      <c r="B1641" s="195"/>
      <c r="C1641" s="196">
        <v>0</v>
      </c>
      <c r="D1641" s="196">
        <v>0</v>
      </c>
      <c r="E1641" s="196">
        <v>0</v>
      </c>
      <c r="F1641" s="197">
        <v>0</v>
      </c>
      <c r="G1641" s="197">
        <v>0</v>
      </c>
      <c r="H1641" s="198">
        <v>0</v>
      </c>
    </row>
    <row r="1642" spans="1:8" ht="18" hidden="1" customHeight="1" outlineLevel="1">
      <c r="A1642" s="4" t="s">
        <v>220</v>
      </c>
      <c r="B1642" s="195"/>
      <c r="C1642" s="196">
        <v>0</v>
      </c>
      <c r="D1642" s="196">
        <v>0</v>
      </c>
      <c r="E1642" s="196">
        <v>0</v>
      </c>
      <c r="F1642" s="197">
        <v>0</v>
      </c>
      <c r="G1642" s="197">
        <v>0</v>
      </c>
      <c r="H1642" s="198">
        <v>0</v>
      </c>
    </row>
    <row r="1643" spans="1:8" ht="18" hidden="1" customHeight="1" outlineLevel="1">
      <c r="A1643" s="4" t="s">
        <v>349</v>
      </c>
      <c r="B1643" s="195"/>
      <c r="C1643" s="196">
        <v>0</v>
      </c>
      <c r="D1643" s="196">
        <v>0</v>
      </c>
      <c r="E1643" s="196">
        <v>0</v>
      </c>
      <c r="F1643" s="197">
        <v>0</v>
      </c>
      <c r="G1643" s="197">
        <v>0</v>
      </c>
      <c r="H1643" s="198">
        <v>0</v>
      </c>
    </row>
    <row r="1644" spans="1:8" ht="18" hidden="1" customHeight="1" outlineLevel="1">
      <c r="A1644" s="4" t="s">
        <v>222</v>
      </c>
      <c r="B1644" s="195"/>
      <c r="C1644" s="196">
        <v>3</v>
      </c>
      <c r="D1644" s="196">
        <v>1</v>
      </c>
      <c r="E1644" s="196">
        <v>0</v>
      </c>
      <c r="F1644" s="197">
        <v>410980.17</v>
      </c>
      <c r="G1644" s="197">
        <v>26060.81</v>
      </c>
      <c r="H1644" s="198">
        <v>-4967.2700000000004</v>
      </c>
    </row>
    <row r="1645" spans="1:8" ht="18" hidden="1" customHeight="1" outlineLevel="1">
      <c r="A1645" s="4" t="s">
        <v>223</v>
      </c>
      <c r="B1645" s="195"/>
      <c r="C1645" s="196">
        <v>0</v>
      </c>
      <c r="D1645" s="196">
        <v>0</v>
      </c>
      <c r="E1645" s="196">
        <v>0</v>
      </c>
      <c r="F1645" s="197">
        <v>0</v>
      </c>
      <c r="G1645" s="197">
        <v>0</v>
      </c>
      <c r="H1645" s="198">
        <v>0</v>
      </c>
    </row>
    <row r="1646" spans="1:8" ht="18" hidden="1" customHeight="1" outlineLevel="1">
      <c r="A1646" s="4" t="s">
        <v>224</v>
      </c>
      <c r="B1646" s="195"/>
      <c r="C1646" s="196">
        <v>3</v>
      </c>
      <c r="D1646" s="196">
        <v>0</v>
      </c>
      <c r="E1646" s="196">
        <v>0</v>
      </c>
      <c r="F1646" s="197">
        <v>0</v>
      </c>
      <c r="G1646" s="197">
        <v>0</v>
      </c>
      <c r="H1646" s="198">
        <v>0</v>
      </c>
    </row>
    <row r="1647" spans="1:8" ht="18" hidden="1" customHeight="1" outlineLevel="1">
      <c r="A1647" s="4" t="s">
        <v>225</v>
      </c>
      <c r="B1647" s="195"/>
      <c r="C1647" s="196">
        <v>38</v>
      </c>
      <c r="D1647" s="196">
        <v>24</v>
      </c>
      <c r="E1647" s="196">
        <v>14</v>
      </c>
      <c r="F1647" s="197">
        <v>601037</v>
      </c>
      <c r="G1647" s="197">
        <v>430741</v>
      </c>
      <c r="H1647" s="198">
        <v>0</v>
      </c>
    </row>
    <row r="1648" spans="1:8" ht="18" customHeight="1" collapsed="1">
      <c r="A1648" s="4"/>
      <c r="B1648" s="195" t="s">
        <v>419</v>
      </c>
      <c r="C1648" s="199">
        <f t="shared" ref="C1648:H1648" si="68">SUM(C1625:C1647)</f>
        <v>72</v>
      </c>
      <c r="D1648" s="199">
        <f t="shared" si="68"/>
        <v>42</v>
      </c>
      <c r="E1648" s="199">
        <f t="shared" si="68"/>
        <v>15</v>
      </c>
      <c r="F1648" s="200">
        <f t="shared" si="68"/>
        <v>1442806.54</v>
      </c>
      <c r="G1648" s="200">
        <f t="shared" si="68"/>
        <v>707294.97</v>
      </c>
      <c r="H1648" s="201">
        <f t="shared" si="68"/>
        <v>-4967.2700000000004</v>
      </c>
    </row>
    <row r="1649" spans="1:8" ht="18" hidden="1" customHeight="1" outlineLevel="1">
      <c r="A1649" s="4" t="s">
        <v>272</v>
      </c>
      <c r="B1649" s="195"/>
      <c r="C1649" s="196">
        <v>0</v>
      </c>
      <c r="D1649" s="196">
        <v>0</v>
      </c>
      <c r="E1649" s="196">
        <v>0</v>
      </c>
      <c r="F1649" s="197">
        <v>0</v>
      </c>
      <c r="G1649" s="197">
        <v>0</v>
      </c>
      <c r="H1649" s="198">
        <v>0</v>
      </c>
    </row>
    <row r="1650" spans="1:8" ht="18" hidden="1" customHeight="1" outlineLevel="1">
      <c r="A1650" s="4" t="s">
        <v>203</v>
      </c>
      <c r="B1650" s="195"/>
      <c r="C1650" s="196">
        <v>0</v>
      </c>
      <c r="D1650" s="196">
        <v>0</v>
      </c>
      <c r="E1650" s="196">
        <v>0</v>
      </c>
      <c r="F1650" s="197">
        <v>0</v>
      </c>
      <c r="G1650" s="197">
        <v>0</v>
      </c>
      <c r="H1650" s="198">
        <v>0</v>
      </c>
    </row>
    <row r="1651" spans="1:8" ht="18" hidden="1" customHeight="1" outlineLevel="1">
      <c r="A1651" s="4" t="s">
        <v>204</v>
      </c>
      <c r="B1651" s="195"/>
      <c r="C1651" s="196">
        <v>9</v>
      </c>
      <c r="D1651" s="196">
        <v>0</v>
      </c>
      <c r="E1651" s="196">
        <v>3</v>
      </c>
      <c r="F1651" s="197">
        <v>0</v>
      </c>
      <c r="G1651" s="197">
        <v>-940</v>
      </c>
      <c r="H1651" s="198">
        <v>0</v>
      </c>
    </row>
    <row r="1652" spans="1:8" ht="18" hidden="1" customHeight="1" outlineLevel="1">
      <c r="A1652" s="4" t="s">
        <v>205</v>
      </c>
      <c r="B1652" s="195"/>
      <c r="C1652" s="196">
        <v>0</v>
      </c>
      <c r="D1652" s="196">
        <v>0</v>
      </c>
      <c r="E1652" s="196">
        <v>0</v>
      </c>
      <c r="F1652" s="197">
        <v>0</v>
      </c>
      <c r="G1652" s="197">
        <v>0</v>
      </c>
      <c r="H1652" s="198">
        <v>0</v>
      </c>
    </row>
    <row r="1653" spans="1:8" ht="18" hidden="1" customHeight="1" outlineLevel="1">
      <c r="A1653" s="4" t="s">
        <v>206</v>
      </c>
      <c r="B1653" s="195"/>
      <c r="C1653" s="196">
        <v>0</v>
      </c>
      <c r="D1653" s="196">
        <v>0</v>
      </c>
      <c r="E1653" s="196">
        <v>0</v>
      </c>
      <c r="F1653" s="197">
        <v>0</v>
      </c>
      <c r="G1653" s="197">
        <v>0</v>
      </c>
      <c r="H1653" s="198">
        <v>0</v>
      </c>
    </row>
    <row r="1654" spans="1:8" ht="18" hidden="1" customHeight="1" outlineLevel="1">
      <c r="A1654" s="4" t="s">
        <v>207</v>
      </c>
      <c r="B1654" s="195"/>
      <c r="C1654" s="196">
        <v>0</v>
      </c>
      <c r="D1654" s="196">
        <v>0</v>
      </c>
      <c r="E1654" s="196">
        <v>0</v>
      </c>
      <c r="F1654" s="197">
        <v>0</v>
      </c>
      <c r="G1654" s="197">
        <v>0</v>
      </c>
      <c r="H1654" s="198">
        <v>0</v>
      </c>
    </row>
    <row r="1655" spans="1:8" ht="18" hidden="1" customHeight="1" outlineLevel="1">
      <c r="A1655" s="4" t="s">
        <v>208</v>
      </c>
      <c r="B1655" s="195"/>
      <c r="C1655" s="196">
        <v>1</v>
      </c>
      <c r="D1655" s="196">
        <v>1</v>
      </c>
      <c r="E1655" s="196">
        <v>0</v>
      </c>
      <c r="F1655" s="197">
        <v>548</v>
      </c>
      <c r="G1655" s="197">
        <v>40.5</v>
      </c>
      <c r="H1655" s="198">
        <v>0</v>
      </c>
    </row>
    <row r="1656" spans="1:8" ht="18" hidden="1" customHeight="1" outlineLevel="1">
      <c r="A1656" s="4" t="s">
        <v>209</v>
      </c>
      <c r="B1656" s="195"/>
      <c r="C1656" s="196">
        <v>1</v>
      </c>
      <c r="D1656" s="196">
        <v>1</v>
      </c>
      <c r="E1656" s="196">
        <v>0</v>
      </c>
      <c r="F1656" s="197">
        <v>0</v>
      </c>
      <c r="G1656" s="197">
        <v>360</v>
      </c>
      <c r="H1656" s="198">
        <v>0</v>
      </c>
    </row>
    <row r="1657" spans="1:8" ht="18" hidden="1" customHeight="1" outlineLevel="1">
      <c r="A1657" s="4" t="s">
        <v>211</v>
      </c>
      <c r="B1657" s="195"/>
      <c r="C1657" s="196">
        <v>2</v>
      </c>
      <c r="D1657" s="196">
        <v>2</v>
      </c>
      <c r="E1657" s="196">
        <v>0</v>
      </c>
      <c r="F1657" s="197">
        <v>0</v>
      </c>
      <c r="G1657" s="197">
        <v>201</v>
      </c>
      <c r="H1657" s="198">
        <v>0</v>
      </c>
    </row>
    <row r="1658" spans="1:8" ht="18" hidden="1" customHeight="1" outlineLevel="1">
      <c r="A1658" s="4" t="s">
        <v>212</v>
      </c>
      <c r="B1658" s="195"/>
      <c r="C1658" s="196">
        <v>7</v>
      </c>
      <c r="D1658" s="196">
        <v>5</v>
      </c>
      <c r="E1658" s="196">
        <v>0</v>
      </c>
      <c r="F1658" s="197">
        <v>341848.45</v>
      </c>
      <c r="G1658" s="197">
        <v>41536.21</v>
      </c>
      <c r="H1658" s="198">
        <v>0</v>
      </c>
    </row>
    <row r="1659" spans="1:8" ht="18" hidden="1" customHeight="1" outlineLevel="1">
      <c r="A1659" s="4" t="s">
        <v>213</v>
      </c>
      <c r="B1659" s="195"/>
      <c r="C1659" s="196">
        <v>26</v>
      </c>
      <c r="D1659" s="196">
        <v>11</v>
      </c>
      <c r="E1659" s="196">
        <v>0</v>
      </c>
      <c r="F1659" s="197">
        <v>151581.31</v>
      </c>
      <c r="G1659" s="197">
        <v>248857.92</v>
      </c>
      <c r="H1659" s="198">
        <v>0</v>
      </c>
    </row>
    <row r="1660" spans="1:8" ht="18" hidden="1" customHeight="1" outlineLevel="1">
      <c r="A1660" s="4" t="s">
        <v>214</v>
      </c>
      <c r="B1660" s="195"/>
      <c r="C1660" s="196">
        <v>0</v>
      </c>
      <c r="D1660" s="196">
        <v>0</v>
      </c>
      <c r="E1660" s="196">
        <v>0</v>
      </c>
      <c r="F1660" s="197">
        <v>0</v>
      </c>
      <c r="G1660" s="197">
        <v>0</v>
      </c>
      <c r="H1660" s="198">
        <v>0</v>
      </c>
    </row>
    <row r="1661" spans="1:8" ht="18" hidden="1" customHeight="1" outlineLevel="1">
      <c r="A1661" s="4" t="s">
        <v>215</v>
      </c>
      <c r="B1661" s="195"/>
      <c r="C1661" s="196">
        <v>0</v>
      </c>
      <c r="D1661" s="196">
        <v>0</v>
      </c>
      <c r="E1661" s="196">
        <v>0</v>
      </c>
      <c r="F1661" s="197">
        <v>0</v>
      </c>
      <c r="G1661" s="197">
        <v>0</v>
      </c>
      <c r="H1661" s="198">
        <v>0</v>
      </c>
    </row>
    <row r="1662" spans="1:8" ht="18" hidden="1" customHeight="1" outlineLevel="1">
      <c r="A1662" s="4" t="s">
        <v>216</v>
      </c>
      <c r="B1662" s="195"/>
      <c r="C1662" s="196">
        <v>0</v>
      </c>
      <c r="D1662" s="196">
        <v>0</v>
      </c>
      <c r="E1662" s="196">
        <v>0</v>
      </c>
      <c r="F1662" s="197">
        <v>0</v>
      </c>
      <c r="G1662" s="197">
        <v>0</v>
      </c>
      <c r="H1662" s="198">
        <v>0</v>
      </c>
    </row>
    <row r="1663" spans="1:8" ht="18" hidden="1" customHeight="1" outlineLevel="1">
      <c r="A1663" s="4" t="s">
        <v>217</v>
      </c>
      <c r="B1663" s="195"/>
      <c r="C1663" s="196">
        <v>1</v>
      </c>
      <c r="D1663" s="196">
        <v>1</v>
      </c>
      <c r="E1663" s="196">
        <v>0</v>
      </c>
      <c r="F1663" s="197">
        <v>0</v>
      </c>
      <c r="G1663" s="197">
        <v>204.83</v>
      </c>
      <c r="H1663" s="198">
        <v>0</v>
      </c>
    </row>
    <row r="1664" spans="1:8" ht="18" hidden="1" customHeight="1" outlineLevel="1">
      <c r="A1664" s="4" t="s">
        <v>218</v>
      </c>
      <c r="B1664" s="195"/>
      <c r="C1664" s="196">
        <v>0</v>
      </c>
      <c r="D1664" s="196">
        <v>2</v>
      </c>
      <c r="E1664" s="196">
        <v>0</v>
      </c>
      <c r="F1664" s="197">
        <v>433</v>
      </c>
      <c r="G1664" s="197">
        <v>0</v>
      </c>
      <c r="H1664" s="198">
        <v>0</v>
      </c>
    </row>
    <row r="1665" spans="1:8" ht="18" hidden="1" customHeight="1" outlineLevel="1">
      <c r="A1665" s="4" t="s">
        <v>219</v>
      </c>
      <c r="B1665" s="195"/>
      <c r="C1665" s="196">
        <v>0</v>
      </c>
      <c r="D1665" s="196">
        <v>0</v>
      </c>
      <c r="E1665" s="196">
        <v>0</v>
      </c>
      <c r="F1665" s="197">
        <v>0</v>
      </c>
      <c r="G1665" s="197">
        <v>0</v>
      </c>
      <c r="H1665" s="198">
        <v>0</v>
      </c>
    </row>
    <row r="1666" spans="1:8" ht="18" hidden="1" customHeight="1" outlineLevel="1">
      <c r="A1666" s="4" t="s">
        <v>220</v>
      </c>
      <c r="B1666" s="195"/>
      <c r="C1666" s="196">
        <v>0</v>
      </c>
      <c r="D1666" s="196">
        <v>0</v>
      </c>
      <c r="E1666" s="196">
        <v>0</v>
      </c>
      <c r="F1666" s="197">
        <v>0</v>
      </c>
      <c r="G1666" s="197">
        <v>0</v>
      </c>
      <c r="H1666" s="198">
        <v>0</v>
      </c>
    </row>
    <row r="1667" spans="1:8" ht="18" hidden="1" customHeight="1" outlineLevel="1">
      <c r="A1667" s="4" t="s">
        <v>349</v>
      </c>
      <c r="B1667" s="195"/>
      <c r="C1667" s="196">
        <v>0</v>
      </c>
      <c r="D1667" s="196">
        <v>0</v>
      </c>
      <c r="E1667" s="196">
        <v>0</v>
      </c>
      <c r="F1667" s="197">
        <v>0</v>
      </c>
      <c r="G1667" s="197">
        <v>0</v>
      </c>
      <c r="H1667" s="198">
        <v>0</v>
      </c>
    </row>
    <row r="1668" spans="1:8" ht="18" hidden="1" customHeight="1" outlineLevel="1">
      <c r="A1668" s="4" t="s">
        <v>222</v>
      </c>
      <c r="B1668" s="195"/>
      <c r="C1668" s="196">
        <v>0</v>
      </c>
      <c r="D1668" s="196">
        <v>1</v>
      </c>
      <c r="E1668" s="196">
        <v>0</v>
      </c>
      <c r="F1668" s="197">
        <v>0</v>
      </c>
      <c r="G1668" s="197">
        <v>16818.5</v>
      </c>
      <c r="H1668" s="198">
        <v>0</v>
      </c>
    </row>
    <row r="1669" spans="1:8" ht="18" hidden="1" customHeight="1" outlineLevel="1">
      <c r="A1669" s="4" t="s">
        <v>223</v>
      </c>
      <c r="B1669" s="195"/>
      <c r="C1669" s="196">
        <v>0</v>
      </c>
      <c r="D1669" s="196">
        <v>0</v>
      </c>
      <c r="E1669" s="196">
        <v>0</v>
      </c>
      <c r="F1669" s="197">
        <v>0</v>
      </c>
      <c r="G1669" s="197">
        <v>0</v>
      </c>
      <c r="H1669" s="198">
        <v>0</v>
      </c>
    </row>
    <row r="1670" spans="1:8" ht="18" hidden="1" customHeight="1" outlineLevel="1">
      <c r="A1670" s="4" t="s">
        <v>224</v>
      </c>
      <c r="B1670" s="195"/>
      <c r="C1670" s="196">
        <v>136</v>
      </c>
      <c r="D1670" s="196">
        <v>2</v>
      </c>
      <c r="E1670" s="196">
        <v>0</v>
      </c>
      <c r="F1670" s="197">
        <v>201776.77000000002</v>
      </c>
      <c r="G1670" s="197">
        <v>416542.8899999999</v>
      </c>
      <c r="H1670" s="198">
        <v>144054.93</v>
      </c>
    </row>
    <row r="1671" spans="1:8" ht="18" hidden="1" customHeight="1" outlineLevel="1">
      <c r="A1671" s="4" t="s">
        <v>225</v>
      </c>
      <c r="B1671" s="195"/>
      <c r="C1671" s="196">
        <v>2</v>
      </c>
      <c r="D1671" s="196">
        <v>1</v>
      </c>
      <c r="E1671" s="196">
        <v>1</v>
      </c>
      <c r="F1671" s="197">
        <v>22725</v>
      </c>
      <c r="G1671" s="197">
        <v>275</v>
      </c>
      <c r="H1671" s="198">
        <v>0</v>
      </c>
    </row>
    <row r="1672" spans="1:8" ht="18" customHeight="1" collapsed="1">
      <c r="A1672" s="4"/>
      <c r="B1672" s="195" t="s">
        <v>420</v>
      </c>
      <c r="C1672" s="199">
        <f t="shared" ref="C1672:H1672" si="69">SUM(C1649:C1671)</f>
        <v>185</v>
      </c>
      <c r="D1672" s="199">
        <f t="shared" si="69"/>
        <v>27</v>
      </c>
      <c r="E1672" s="199">
        <f t="shared" si="69"/>
        <v>4</v>
      </c>
      <c r="F1672" s="200">
        <f t="shared" si="69"/>
        <v>718912.53</v>
      </c>
      <c r="G1672" s="200">
        <f t="shared" si="69"/>
        <v>723896.84999999986</v>
      </c>
      <c r="H1672" s="201">
        <f t="shared" si="69"/>
        <v>144054.93</v>
      </c>
    </row>
    <row r="1673" spans="1:8" ht="18" hidden="1" customHeight="1" outlineLevel="1">
      <c r="A1673" s="4" t="s">
        <v>272</v>
      </c>
      <c r="B1673" s="195"/>
      <c r="C1673" s="196">
        <v>0</v>
      </c>
      <c r="D1673" s="196">
        <v>0</v>
      </c>
      <c r="E1673" s="196">
        <v>0</v>
      </c>
      <c r="F1673" s="197">
        <v>0</v>
      </c>
      <c r="G1673" s="197">
        <v>0</v>
      </c>
      <c r="H1673" s="198">
        <v>0</v>
      </c>
    </row>
    <row r="1674" spans="1:8" ht="18" hidden="1" customHeight="1" outlineLevel="1">
      <c r="A1674" s="4" t="s">
        <v>203</v>
      </c>
      <c r="B1674" s="195"/>
      <c r="C1674" s="196">
        <v>4</v>
      </c>
      <c r="D1674" s="196">
        <v>2</v>
      </c>
      <c r="E1674" s="196">
        <v>0</v>
      </c>
      <c r="F1674" s="197">
        <v>0</v>
      </c>
      <c r="G1674" s="197">
        <v>-3287.5</v>
      </c>
      <c r="H1674" s="198">
        <v>0</v>
      </c>
    </row>
    <row r="1675" spans="1:8" ht="18" hidden="1" customHeight="1" outlineLevel="1">
      <c r="A1675" s="4" t="s">
        <v>204</v>
      </c>
      <c r="B1675" s="195"/>
      <c r="C1675" s="196">
        <v>8</v>
      </c>
      <c r="D1675" s="196">
        <v>0</v>
      </c>
      <c r="E1675" s="196">
        <v>0</v>
      </c>
      <c r="F1675" s="197">
        <v>0</v>
      </c>
      <c r="G1675" s="197">
        <v>0</v>
      </c>
      <c r="H1675" s="198">
        <v>0</v>
      </c>
    </row>
    <row r="1676" spans="1:8" ht="18" hidden="1" customHeight="1" outlineLevel="1">
      <c r="A1676" s="4" t="s">
        <v>205</v>
      </c>
      <c r="B1676" s="195"/>
      <c r="C1676" s="196">
        <v>0</v>
      </c>
      <c r="D1676" s="196">
        <v>0</v>
      </c>
      <c r="E1676" s="196">
        <v>0</v>
      </c>
      <c r="F1676" s="197">
        <v>0</v>
      </c>
      <c r="G1676" s="197">
        <v>0</v>
      </c>
      <c r="H1676" s="198">
        <v>0</v>
      </c>
    </row>
    <row r="1677" spans="1:8" ht="18" hidden="1" customHeight="1" outlineLevel="1">
      <c r="A1677" s="4" t="s">
        <v>206</v>
      </c>
      <c r="B1677" s="195"/>
      <c r="C1677" s="196">
        <v>0</v>
      </c>
      <c r="D1677" s="196">
        <v>0</v>
      </c>
      <c r="E1677" s="196">
        <v>0</v>
      </c>
      <c r="F1677" s="197">
        <v>0</v>
      </c>
      <c r="G1677" s="197">
        <v>0</v>
      </c>
      <c r="H1677" s="198">
        <v>0</v>
      </c>
    </row>
    <row r="1678" spans="1:8" ht="18" hidden="1" customHeight="1" outlineLevel="1">
      <c r="A1678" s="4" t="s">
        <v>207</v>
      </c>
      <c r="B1678" s="195"/>
      <c r="C1678" s="196">
        <v>0</v>
      </c>
      <c r="D1678" s="196">
        <v>0</v>
      </c>
      <c r="E1678" s="196">
        <v>0</v>
      </c>
      <c r="F1678" s="197">
        <v>0</v>
      </c>
      <c r="G1678" s="197">
        <v>0</v>
      </c>
      <c r="H1678" s="198">
        <v>0</v>
      </c>
    </row>
    <row r="1679" spans="1:8" ht="18" hidden="1" customHeight="1" outlineLevel="1">
      <c r="A1679" s="4" t="s">
        <v>208</v>
      </c>
      <c r="B1679" s="195"/>
      <c r="C1679" s="196">
        <v>2</v>
      </c>
      <c r="D1679" s="196">
        <v>2</v>
      </c>
      <c r="E1679" s="196">
        <v>0</v>
      </c>
      <c r="F1679" s="197">
        <v>0</v>
      </c>
      <c r="G1679" s="197">
        <v>1175</v>
      </c>
      <c r="H1679" s="198">
        <v>0</v>
      </c>
    </row>
    <row r="1680" spans="1:8" ht="18" hidden="1" customHeight="1" outlineLevel="1">
      <c r="A1680" s="4" t="s">
        <v>209</v>
      </c>
      <c r="B1680" s="195"/>
      <c r="C1680" s="196">
        <v>2</v>
      </c>
      <c r="D1680" s="196">
        <v>0</v>
      </c>
      <c r="E1680" s="196">
        <v>0</v>
      </c>
      <c r="F1680" s="197">
        <v>0</v>
      </c>
      <c r="G1680" s="197">
        <v>0</v>
      </c>
      <c r="H1680" s="198">
        <v>0</v>
      </c>
    </row>
    <row r="1681" spans="1:8" ht="18" hidden="1" customHeight="1" outlineLevel="1">
      <c r="A1681" s="4" t="s">
        <v>211</v>
      </c>
      <c r="B1681" s="195"/>
      <c r="C1681" s="196">
        <v>3</v>
      </c>
      <c r="D1681" s="196">
        <v>4</v>
      </c>
      <c r="E1681" s="196">
        <v>0</v>
      </c>
      <c r="F1681" s="197">
        <v>145000</v>
      </c>
      <c r="G1681" s="197">
        <v>-169</v>
      </c>
      <c r="H1681" s="198">
        <v>0</v>
      </c>
    </row>
    <row r="1682" spans="1:8" ht="18" hidden="1" customHeight="1" outlineLevel="1">
      <c r="A1682" s="4" t="s">
        <v>212</v>
      </c>
      <c r="B1682" s="195"/>
      <c r="C1682" s="196">
        <v>31</v>
      </c>
      <c r="D1682" s="196">
        <v>5</v>
      </c>
      <c r="E1682" s="196">
        <v>0</v>
      </c>
      <c r="F1682" s="197">
        <v>111807.7</v>
      </c>
      <c r="G1682" s="197">
        <v>101079.53</v>
      </c>
      <c r="H1682" s="198">
        <v>0</v>
      </c>
    </row>
    <row r="1683" spans="1:8" ht="18" hidden="1" customHeight="1" outlineLevel="1">
      <c r="A1683" s="4" t="s">
        <v>213</v>
      </c>
      <c r="B1683" s="195"/>
      <c r="C1683" s="196">
        <v>105</v>
      </c>
      <c r="D1683" s="196">
        <v>18</v>
      </c>
      <c r="E1683" s="196">
        <v>2</v>
      </c>
      <c r="F1683" s="197">
        <v>601998.52</v>
      </c>
      <c r="G1683" s="197">
        <v>178859.57000000004</v>
      </c>
      <c r="H1683" s="198">
        <v>0</v>
      </c>
    </row>
    <row r="1684" spans="1:8" ht="18" hidden="1" customHeight="1" outlineLevel="1">
      <c r="A1684" s="4" t="s">
        <v>214</v>
      </c>
      <c r="B1684" s="195"/>
      <c r="C1684" s="196">
        <v>5</v>
      </c>
      <c r="D1684" s="196">
        <v>0</v>
      </c>
      <c r="E1684" s="196">
        <v>2</v>
      </c>
      <c r="F1684" s="197">
        <v>0</v>
      </c>
      <c r="G1684" s="197">
        <v>7510</v>
      </c>
      <c r="H1684" s="198">
        <v>0</v>
      </c>
    </row>
    <row r="1685" spans="1:8" ht="18" hidden="1" customHeight="1" outlineLevel="1">
      <c r="A1685" s="4" t="s">
        <v>215</v>
      </c>
      <c r="B1685" s="195"/>
      <c r="C1685" s="196">
        <v>0</v>
      </c>
      <c r="D1685" s="196">
        <v>0</v>
      </c>
      <c r="E1685" s="196">
        <v>0</v>
      </c>
      <c r="F1685" s="197">
        <v>0</v>
      </c>
      <c r="G1685" s="197">
        <v>0</v>
      </c>
      <c r="H1685" s="198">
        <v>0</v>
      </c>
    </row>
    <row r="1686" spans="1:8" ht="18" hidden="1" customHeight="1" outlineLevel="1">
      <c r="A1686" s="4" t="s">
        <v>216</v>
      </c>
      <c r="B1686" s="195"/>
      <c r="C1686" s="196">
        <v>0</v>
      </c>
      <c r="D1686" s="196">
        <v>0</v>
      </c>
      <c r="E1686" s="196">
        <v>0</v>
      </c>
      <c r="F1686" s="197">
        <v>0</v>
      </c>
      <c r="G1686" s="197">
        <v>0</v>
      </c>
      <c r="H1686" s="198">
        <v>0</v>
      </c>
    </row>
    <row r="1687" spans="1:8" ht="18" hidden="1" customHeight="1" outlineLevel="1">
      <c r="A1687" s="4" t="s">
        <v>217</v>
      </c>
      <c r="B1687" s="195"/>
      <c r="C1687" s="196">
        <v>0</v>
      </c>
      <c r="D1687" s="196">
        <v>0</v>
      </c>
      <c r="E1687" s="196">
        <v>0</v>
      </c>
      <c r="F1687" s="197">
        <v>0</v>
      </c>
      <c r="G1687" s="197">
        <v>0</v>
      </c>
      <c r="H1687" s="198">
        <v>0</v>
      </c>
    </row>
    <row r="1688" spans="1:8" ht="18" hidden="1" customHeight="1" outlineLevel="1">
      <c r="A1688" s="4" t="s">
        <v>218</v>
      </c>
      <c r="B1688" s="195"/>
      <c r="C1688" s="196">
        <v>0</v>
      </c>
      <c r="D1688" s="196">
        <v>0</v>
      </c>
      <c r="E1688" s="196">
        <v>0</v>
      </c>
      <c r="F1688" s="197">
        <v>0</v>
      </c>
      <c r="G1688" s="197">
        <v>0</v>
      </c>
      <c r="H1688" s="198">
        <v>0</v>
      </c>
    </row>
    <row r="1689" spans="1:8" ht="18" hidden="1" customHeight="1" outlineLevel="1">
      <c r="A1689" s="4" t="s">
        <v>219</v>
      </c>
      <c r="B1689" s="195"/>
      <c r="C1689" s="196">
        <v>0</v>
      </c>
      <c r="D1689" s="196">
        <v>0</v>
      </c>
      <c r="E1689" s="196">
        <v>0</v>
      </c>
      <c r="F1689" s="197">
        <v>0</v>
      </c>
      <c r="G1689" s="197">
        <v>0</v>
      </c>
      <c r="H1689" s="198">
        <v>0</v>
      </c>
    </row>
    <row r="1690" spans="1:8" ht="18" hidden="1" customHeight="1" outlineLevel="1">
      <c r="A1690" s="4" t="s">
        <v>220</v>
      </c>
      <c r="B1690" s="195"/>
      <c r="C1690" s="196">
        <v>0</v>
      </c>
      <c r="D1690" s="196">
        <v>0</v>
      </c>
      <c r="E1690" s="196">
        <v>0</v>
      </c>
      <c r="F1690" s="197">
        <v>0</v>
      </c>
      <c r="G1690" s="197">
        <v>0</v>
      </c>
      <c r="H1690" s="198">
        <v>0</v>
      </c>
    </row>
    <row r="1691" spans="1:8" ht="18" hidden="1" customHeight="1" outlineLevel="1">
      <c r="A1691" s="4" t="s">
        <v>349</v>
      </c>
      <c r="B1691" s="195"/>
      <c r="C1691" s="196">
        <v>0</v>
      </c>
      <c r="D1691" s="196">
        <v>0</v>
      </c>
      <c r="E1691" s="196">
        <v>0</v>
      </c>
      <c r="F1691" s="197">
        <v>0</v>
      </c>
      <c r="G1691" s="197">
        <v>0</v>
      </c>
      <c r="H1691" s="198">
        <v>0</v>
      </c>
    </row>
    <row r="1692" spans="1:8" ht="18" hidden="1" customHeight="1" outlineLevel="1">
      <c r="A1692" s="4" t="s">
        <v>222</v>
      </c>
      <c r="B1692" s="195"/>
      <c r="C1692" s="196">
        <v>1</v>
      </c>
      <c r="D1692" s="196">
        <v>3</v>
      </c>
      <c r="E1692" s="196">
        <v>0</v>
      </c>
      <c r="F1692" s="197">
        <v>325624.09000000003</v>
      </c>
      <c r="G1692" s="197">
        <v>33003.879999999997</v>
      </c>
      <c r="H1692" s="198">
        <v>-3663.75</v>
      </c>
    </row>
    <row r="1693" spans="1:8" ht="18" hidden="1" customHeight="1" outlineLevel="1">
      <c r="A1693" s="4" t="s">
        <v>223</v>
      </c>
      <c r="B1693" s="195"/>
      <c r="C1693" s="196">
        <v>0</v>
      </c>
      <c r="D1693" s="196">
        <v>0</v>
      </c>
      <c r="E1693" s="196">
        <v>0</v>
      </c>
      <c r="F1693" s="197">
        <v>0</v>
      </c>
      <c r="G1693" s="197">
        <v>0</v>
      </c>
      <c r="H1693" s="198">
        <v>0</v>
      </c>
    </row>
    <row r="1694" spans="1:8" ht="18" hidden="1" customHeight="1" outlineLevel="1">
      <c r="A1694" s="4" t="s">
        <v>224</v>
      </c>
      <c r="B1694" s="195"/>
      <c r="C1694" s="196">
        <v>2</v>
      </c>
      <c r="D1694" s="196">
        <v>0</v>
      </c>
      <c r="E1694" s="196">
        <v>0</v>
      </c>
      <c r="F1694" s="197">
        <v>0</v>
      </c>
      <c r="G1694" s="197">
        <v>0</v>
      </c>
      <c r="H1694" s="198">
        <v>0</v>
      </c>
    </row>
    <row r="1695" spans="1:8" ht="18" hidden="1" customHeight="1" outlineLevel="1">
      <c r="A1695" s="4" t="s">
        <v>225</v>
      </c>
      <c r="B1695" s="195"/>
      <c r="C1695" s="196">
        <v>1</v>
      </c>
      <c r="D1695" s="196">
        <v>0</v>
      </c>
      <c r="E1695" s="196">
        <v>1</v>
      </c>
      <c r="F1695" s="197">
        <v>-2679</v>
      </c>
      <c r="G1695" s="197">
        <v>0</v>
      </c>
      <c r="H1695" s="198">
        <v>0</v>
      </c>
    </row>
    <row r="1696" spans="1:8" ht="18" customHeight="1" collapsed="1">
      <c r="A1696" s="4"/>
      <c r="B1696" s="195" t="s">
        <v>421</v>
      </c>
      <c r="C1696" s="199">
        <f t="shared" ref="C1696:H1696" si="70">SUM(C1673:C1695)</f>
        <v>164</v>
      </c>
      <c r="D1696" s="199">
        <f t="shared" si="70"/>
        <v>34</v>
      </c>
      <c r="E1696" s="199">
        <f t="shared" si="70"/>
        <v>5</v>
      </c>
      <c r="F1696" s="200">
        <f t="shared" si="70"/>
        <v>1181751.31</v>
      </c>
      <c r="G1696" s="200">
        <f t="shared" si="70"/>
        <v>318171.48000000004</v>
      </c>
      <c r="H1696" s="201">
        <f t="shared" si="70"/>
        <v>-3663.75</v>
      </c>
    </row>
    <row r="1697" spans="1:8" ht="18" hidden="1" customHeight="1" outlineLevel="1">
      <c r="A1697" s="4" t="s">
        <v>272</v>
      </c>
      <c r="B1697" s="195"/>
      <c r="C1697" s="199">
        <v>0</v>
      </c>
      <c r="D1697" s="199">
        <v>0</v>
      </c>
      <c r="E1697" s="199">
        <v>0</v>
      </c>
      <c r="F1697" s="200">
        <v>0</v>
      </c>
      <c r="G1697" s="200">
        <v>0</v>
      </c>
      <c r="H1697" s="201">
        <v>0</v>
      </c>
    </row>
    <row r="1698" spans="1:8" ht="18" hidden="1" customHeight="1" outlineLevel="1">
      <c r="A1698" s="4" t="s">
        <v>203</v>
      </c>
      <c r="B1698" s="195"/>
      <c r="C1698" s="199">
        <v>0</v>
      </c>
      <c r="D1698" s="199">
        <v>0</v>
      </c>
      <c r="E1698" s="199">
        <v>0</v>
      </c>
      <c r="F1698" s="200">
        <v>0</v>
      </c>
      <c r="G1698" s="200">
        <v>0</v>
      </c>
      <c r="H1698" s="201">
        <v>0</v>
      </c>
    </row>
    <row r="1699" spans="1:8" ht="18" hidden="1" customHeight="1" outlineLevel="1">
      <c r="A1699" s="4" t="s">
        <v>204</v>
      </c>
      <c r="B1699" s="195"/>
      <c r="C1699" s="199">
        <v>0</v>
      </c>
      <c r="D1699" s="199">
        <v>0</v>
      </c>
      <c r="E1699" s="199">
        <v>0</v>
      </c>
      <c r="F1699" s="200">
        <v>0</v>
      </c>
      <c r="G1699" s="200">
        <v>0</v>
      </c>
      <c r="H1699" s="201">
        <v>0</v>
      </c>
    </row>
    <row r="1700" spans="1:8" ht="18" hidden="1" customHeight="1" outlineLevel="1">
      <c r="A1700" s="4" t="s">
        <v>205</v>
      </c>
      <c r="B1700" s="195"/>
      <c r="C1700" s="199">
        <v>0</v>
      </c>
      <c r="D1700" s="199">
        <v>0</v>
      </c>
      <c r="E1700" s="199">
        <v>0</v>
      </c>
      <c r="F1700" s="200">
        <v>0</v>
      </c>
      <c r="G1700" s="200">
        <v>0</v>
      </c>
      <c r="H1700" s="201">
        <v>0</v>
      </c>
    </row>
    <row r="1701" spans="1:8" ht="18" hidden="1" customHeight="1" outlineLevel="1">
      <c r="A1701" s="4" t="s">
        <v>206</v>
      </c>
      <c r="B1701" s="195"/>
      <c r="C1701" s="199">
        <v>0</v>
      </c>
      <c r="D1701" s="199">
        <v>0</v>
      </c>
      <c r="E1701" s="199">
        <v>0</v>
      </c>
      <c r="F1701" s="200">
        <v>0</v>
      </c>
      <c r="G1701" s="200">
        <v>0</v>
      </c>
      <c r="H1701" s="201">
        <v>0</v>
      </c>
    </row>
    <row r="1702" spans="1:8" ht="18" hidden="1" customHeight="1" outlineLevel="1">
      <c r="A1702" s="4" t="s">
        <v>207</v>
      </c>
      <c r="B1702" s="195"/>
      <c r="C1702" s="199">
        <v>0</v>
      </c>
      <c r="D1702" s="199">
        <v>0</v>
      </c>
      <c r="E1702" s="199">
        <v>0</v>
      </c>
      <c r="F1702" s="200">
        <v>0</v>
      </c>
      <c r="G1702" s="200">
        <v>0</v>
      </c>
      <c r="H1702" s="201">
        <v>0</v>
      </c>
    </row>
    <row r="1703" spans="1:8" ht="18" hidden="1" customHeight="1" outlineLevel="1">
      <c r="A1703" s="4" t="s">
        <v>208</v>
      </c>
      <c r="B1703" s="195"/>
      <c r="C1703" s="199">
        <v>0</v>
      </c>
      <c r="D1703" s="199">
        <v>0</v>
      </c>
      <c r="E1703" s="199">
        <v>0</v>
      </c>
      <c r="F1703" s="200">
        <v>0</v>
      </c>
      <c r="G1703" s="200">
        <v>0</v>
      </c>
      <c r="H1703" s="201">
        <v>0</v>
      </c>
    </row>
    <row r="1704" spans="1:8" ht="18" hidden="1" customHeight="1" outlineLevel="1">
      <c r="A1704" s="4" t="s">
        <v>209</v>
      </c>
      <c r="B1704" s="195"/>
      <c r="C1704" s="199">
        <v>0</v>
      </c>
      <c r="D1704" s="199">
        <v>0</v>
      </c>
      <c r="E1704" s="199">
        <v>0</v>
      </c>
      <c r="F1704" s="200">
        <v>0</v>
      </c>
      <c r="G1704" s="200">
        <v>0</v>
      </c>
      <c r="H1704" s="201">
        <v>0</v>
      </c>
    </row>
    <row r="1705" spans="1:8" ht="18" hidden="1" customHeight="1" outlineLevel="1">
      <c r="A1705" s="4" t="s">
        <v>211</v>
      </c>
      <c r="B1705" s="195"/>
      <c r="C1705" s="199">
        <v>0</v>
      </c>
      <c r="D1705" s="199">
        <v>0</v>
      </c>
      <c r="E1705" s="199">
        <v>0</v>
      </c>
      <c r="F1705" s="200">
        <v>0</v>
      </c>
      <c r="G1705" s="200">
        <v>0</v>
      </c>
      <c r="H1705" s="201">
        <v>0</v>
      </c>
    </row>
    <row r="1706" spans="1:8" ht="18" hidden="1" customHeight="1" outlineLevel="1">
      <c r="A1706" s="4" t="s">
        <v>212</v>
      </c>
      <c r="B1706" s="195"/>
      <c r="C1706" s="199">
        <v>0</v>
      </c>
      <c r="D1706" s="199">
        <v>0</v>
      </c>
      <c r="E1706" s="199">
        <v>0</v>
      </c>
      <c r="F1706" s="200">
        <v>0</v>
      </c>
      <c r="G1706" s="200">
        <v>0</v>
      </c>
      <c r="H1706" s="201">
        <v>0</v>
      </c>
    </row>
    <row r="1707" spans="1:8" ht="18" hidden="1" customHeight="1" outlineLevel="1">
      <c r="A1707" s="4" t="s">
        <v>213</v>
      </c>
      <c r="B1707" s="195"/>
      <c r="C1707" s="199">
        <v>0</v>
      </c>
      <c r="D1707" s="199">
        <v>0</v>
      </c>
      <c r="E1707" s="199">
        <v>0</v>
      </c>
      <c r="F1707" s="200">
        <v>0</v>
      </c>
      <c r="G1707" s="200">
        <v>0</v>
      </c>
      <c r="H1707" s="201">
        <v>0</v>
      </c>
    </row>
    <row r="1708" spans="1:8" ht="18" hidden="1" customHeight="1" outlineLevel="1">
      <c r="A1708" s="4" t="s">
        <v>214</v>
      </c>
      <c r="B1708" s="195"/>
      <c r="C1708" s="199">
        <v>0</v>
      </c>
      <c r="D1708" s="199">
        <v>0</v>
      </c>
      <c r="E1708" s="199">
        <v>0</v>
      </c>
      <c r="F1708" s="200">
        <v>0</v>
      </c>
      <c r="G1708" s="200">
        <v>0</v>
      </c>
      <c r="H1708" s="201">
        <v>0</v>
      </c>
    </row>
    <row r="1709" spans="1:8" ht="18" hidden="1" customHeight="1" outlineLevel="1">
      <c r="A1709" s="4" t="s">
        <v>215</v>
      </c>
      <c r="B1709" s="195"/>
      <c r="C1709" s="199">
        <v>0</v>
      </c>
      <c r="D1709" s="199">
        <v>0</v>
      </c>
      <c r="E1709" s="199">
        <v>0</v>
      </c>
      <c r="F1709" s="200">
        <v>0</v>
      </c>
      <c r="G1709" s="200">
        <v>0</v>
      </c>
      <c r="H1709" s="201">
        <v>0</v>
      </c>
    </row>
    <row r="1710" spans="1:8" ht="18" hidden="1" customHeight="1" outlineLevel="1">
      <c r="A1710" s="4" t="s">
        <v>216</v>
      </c>
      <c r="B1710" s="195"/>
      <c r="C1710" s="199">
        <v>0</v>
      </c>
      <c r="D1710" s="199">
        <v>0</v>
      </c>
      <c r="E1710" s="199">
        <v>0</v>
      </c>
      <c r="F1710" s="200">
        <v>0</v>
      </c>
      <c r="G1710" s="200">
        <v>0</v>
      </c>
      <c r="H1710" s="201">
        <v>0</v>
      </c>
    </row>
    <row r="1711" spans="1:8" ht="18" hidden="1" customHeight="1" outlineLevel="1">
      <c r="A1711" s="4" t="s">
        <v>217</v>
      </c>
      <c r="B1711" s="195"/>
      <c r="C1711" s="199">
        <v>0</v>
      </c>
      <c r="D1711" s="199">
        <v>0</v>
      </c>
      <c r="E1711" s="199">
        <v>0</v>
      </c>
      <c r="F1711" s="200">
        <v>0</v>
      </c>
      <c r="G1711" s="200">
        <v>0</v>
      </c>
      <c r="H1711" s="201">
        <v>0</v>
      </c>
    </row>
    <row r="1712" spans="1:8" ht="18" hidden="1" customHeight="1" outlineLevel="1">
      <c r="A1712" s="4" t="s">
        <v>218</v>
      </c>
      <c r="B1712" s="195"/>
      <c r="C1712" s="199">
        <v>0</v>
      </c>
      <c r="D1712" s="199">
        <v>0</v>
      </c>
      <c r="E1712" s="199">
        <v>0</v>
      </c>
      <c r="F1712" s="200">
        <v>0</v>
      </c>
      <c r="G1712" s="200">
        <v>0</v>
      </c>
      <c r="H1712" s="201">
        <v>0</v>
      </c>
    </row>
    <row r="1713" spans="1:8" ht="18" hidden="1" customHeight="1" outlineLevel="1">
      <c r="A1713" s="4" t="s">
        <v>219</v>
      </c>
      <c r="B1713" s="195"/>
      <c r="C1713" s="199">
        <v>0</v>
      </c>
      <c r="D1713" s="199">
        <v>0</v>
      </c>
      <c r="E1713" s="199">
        <v>0</v>
      </c>
      <c r="F1713" s="200">
        <v>0</v>
      </c>
      <c r="G1713" s="200">
        <v>0</v>
      </c>
      <c r="H1713" s="201">
        <v>0</v>
      </c>
    </row>
    <row r="1714" spans="1:8" ht="18" hidden="1" customHeight="1" outlineLevel="1">
      <c r="A1714" s="4" t="s">
        <v>220</v>
      </c>
      <c r="B1714" s="195"/>
      <c r="C1714" s="199">
        <v>0</v>
      </c>
      <c r="D1714" s="199">
        <v>0</v>
      </c>
      <c r="E1714" s="199">
        <v>0</v>
      </c>
      <c r="F1714" s="200">
        <v>0</v>
      </c>
      <c r="G1714" s="200">
        <v>0</v>
      </c>
      <c r="H1714" s="201">
        <v>0</v>
      </c>
    </row>
    <row r="1715" spans="1:8" ht="18" hidden="1" customHeight="1" outlineLevel="1">
      <c r="A1715" s="4" t="s">
        <v>349</v>
      </c>
      <c r="B1715" s="195"/>
      <c r="C1715" s="199">
        <v>0</v>
      </c>
      <c r="D1715" s="199">
        <v>0</v>
      </c>
      <c r="E1715" s="199">
        <v>0</v>
      </c>
      <c r="F1715" s="200">
        <v>0</v>
      </c>
      <c r="G1715" s="200">
        <v>0</v>
      </c>
      <c r="H1715" s="201">
        <v>0</v>
      </c>
    </row>
    <row r="1716" spans="1:8" ht="18" hidden="1" customHeight="1" outlineLevel="1">
      <c r="A1716" s="4" t="s">
        <v>222</v>
      </c>
      <c r="B1716" s="195"/>
      <c r="C1716" s="199">
        <v>0</v>
      </c>
      <c r="D1716" s="199">
        <v>0</v>
      </c>
      <c r="E1716" s="199">
        <v>0</v>
      </c>
      <c r="F1716" s="200">
        <v>0</v>
      </c>
      <c r="G1716" s="200">
        <v>0</v>
      </c>
      <c r="H1716" s="201">
        <v>0</v>
      </c>
    </row>
    <row r="1717" spans="1:8" ht="18" hidden="1" customHeight="1" outlineLevel="1">
      <c r="A1717" s="4" t="s">
        <v>223</v>
      </c>
      <c r="B1717" s="195"/>
      <c r="C1717" s="199">
        <v>0</v>
      </c>
      <c r="D1717" s="199">
        <v>0</v>
      </c>
      <c r="E1717" s="199">
        <v>0</v>
      </c>
      <c r="F1717" s="200">
        <v>0</v>
      </c>
      <c r="G1717" s="200">
        <v>0</v>
      </c>
      <c r="H1717" s="201">
        <v>0</v>
      </c>
    </row>
    <row r="1718" spans="1:8" ht="18" hidden="1" customHeight="1" outlineLevel="1">
      <c r="A1718" s="4" t="s">
        <v>224</v>
      </c>
      <c r="B1718" s="195"/>
      <c r="C1718" s="199">
        <v>0</v>
      </c>
      <c r="D1718" s="199">
        <v>0</v>
      </c>
      <c r="E1718" s="199">
        <v>0</v>
      </c>
      <c r="F1718" s="200">
        <v>0</v>
      </c>
      <c r="G1718" s="200">
        <v>0</v>
      </c>
      <c r="H1718" s="201">
        <v>0</v>
      </c>
    </row>
    <row r="1719" spans="1:8" ht="18" hidden="1" customHeight="1" outlineLevel="1">
      <c r="A1719" s="4" t="s">
        <v>225</v>
      </c>
      <c r="B1719" s="195"/>
      <c r="C1719" s="199">
        <v>0</v>
      </c>
      <c r="D1719" s="199">
        <v>0</v>
      </c>
      <c r="E1719" s="199">
        <v>0</v>
      </c>
      <c r="F1719" s="200">
        <v>0</v>
      </c>
      <c r="G1719" s="200">
        <v>0</v>
      </c>
      <c r="H1719" s="201">
        <v>0</v>
      </c>
    </row>
    <row r="1720" spans="1:8" ht="18" customHeight="1" collapsed="1">
      <c r="A1720" s="4"/>
      <c r="B1720" s="195" t="s">
        <v>422</v>
      </c>
      <c r="C1720" s="199">
        <f t="shared" ref="C1720:H1720" si="71">SUM(C1697:C1719)</f>
        <v>0</v>
      </c>
      <c r="D1720" s="199">
        <f t="shared" si="71"/>
        <v>0</v>
      </c>
      <c r="E1720" s="199">
        <f t="shared" si="71"/>
        <v>0</v>
      </c>
      <c r="F1720" s="200">
        <f t="shared" si="71"/>
        <v>0</v>
      </c>
      <c r="G1720" s="200">
        <f t="shared" si="71"/>
        <v>0</v>
      </c>
      <c r="H1720" s="201">
        <f t="shared" si="71"/>
        <v>0</v>
      </c>
    </row>
    <row r="1721" spans="1:8" ht="18" customHeight="1">
      <c r="B1721" s="203" t="s">
        <v>423</v>
      </c>
      <c r="C1721" s="204"/>
      <c r="D1721" s="204"/>
      <c r="E1721" s="204"/>
      <c r="F1721" s="193"/>
      <c r="G1721" s="193"/>
      <c r="H1721" s="194"/>
    </row>
    <row r="1722" spans="1:8" ht="18" hidden="1" customHeight="1" outlineLevel="1">
      <c r="A1722" s="4" t="s">
        <v>272</v>
      </c>
      <c r="B1722" s="195"/>
      <c r="C1722" s="196">
        <v>0</v>
      </c>
      <c r="D1722" s="196">
        <v>0</v>
      </c>
      <c r="E1722" s="196">
        <v>0</v>
      </c>
      <c r="F1722" s="197">
        <v>0</v>
      </c>
      <c r="G1722" s="197">
        <v>0</v>
      </c>
      <c r="H1722" s="198">
        <v>0</v>
      </c>
    </row>
    <row r="1723" spans="1:8" ht="18" hidden="1" customHeight="1" outlineLevel="1">
      <c r="A1723" s="4" t="s">
        <v>203</v>
      </c>
      <c r="B1723" s="195"/>
      <c r="C1723" s="196">
        <v>5</v>
      </c>
      <c r="D1723" s="196">
        <v>2</v>
      </c>
      <c r="E1723" s="196">
        <v>0</v>
      </c>
      <c r="F1723" s="197">
        <v>0</v>
      </c>
      <c r="G1723" s="197">
        <v>390</v>
      </c>
      <c r="H1723" s="198">
        <v>0</v>
      </c>
    </row>
    <row r="1724" spans="1:8" ht="18" hidden="1" customHeight="1" outlineLevel="1">
      <c r="A1724" s="4" t="s">
        <v>204</v>
      </c>
      <c r="B1724" s="195"/>
      <c r="C1724" s="196">
        <v>13</v>
      </c>
      <c r="D1724" s="196">
        <v>0</v>
      </c>
      <c r="E1724" s="196">
        <v>1</v>
      </c>
      <c r="F1724" s="197">
        <v>0</v>
      </c>
      <c r="G1724" s="197">
        <v>0</v>
      </c>
      <c r="H1724" s="198">
        <v>0</v>
      </c>
    </row>
    <row r="1725" spans="1:8" ht="18" hidden="1" customHeight="1" outlineLevel="1">
      <c r="A1725" s="4" t="s">
        <v>205</v>
      </c>
      <c r="B1725" s="195"/>
      <c r="C1725" s="196">
        <v>0</v>
      </c>
      <c r="D1725" s="196">
        <v>0</v>
      </c>
      <c r="E1725" s="196">
        <v>0</v>
      </c>
      <c r="F1725" s="197">
        <v>0</v>
      </c>
      <c r="G1725" s="197">
        <v>0</v>
      </c>
      <c r="H1725" s="198">
        <v>0</v>
      </c>
    </row>
    <row r="1726" spans="1:8" ht="18" hidden="1" customHeight="1" outlineLevel="1">
      <c r="A1726" s="4" t="s">
        <v>206</v>
      </c>
      <c r="B1726" s="195"/>
      <c r="C1726" s="196">
        <v>0</v>
      </c>
      <c r="D1726" s="196">
        <v>0</v>
      </c>
      <c r="E1726" s="196">
        <v>0</v>
      </c>
      <c r="F1726" s="197">
        <v>0</v>
      </c>
      <c r="G1726" s="197">
        <v>0</v>
      </c>
      <c r="H1726" s="198">
        <v>0</v>
      </c>
    </row>
    <row r="1727" spans="1:8" ht="18" hidden="1" customHeight="1" outlineLevel="1">
      <c r="A1727" s="4" t="s">
        <v>207</v>
      </c>
      <c r="B1727" s="195"/>
      <c r="C1727" s="196">
        <v>0</v>
      </c>
      <c r="D1727" s="196">
        <v>0</v>
      </c>
      <c r="E1727" s="196">
        <v>0</v>
      </c>
      <c r="F1727" s="197">
        <v>0</v>
      </c>
      <c r="G1727" s="197">
        <v>0</v>
      </c>
      <c r="H1727" s="198">
        <v>0</v>
      </c>
    </row>
    <row r="1728" spans="1:8" ht="18" hidden="1" customHeight="1" outlineLevel="1">
      <c r="A1728" s="4" t="s">
        <v>208</v>
      </c>
      <c r="B1728" s="195"/>
      <c r="C1728" s="196">
        <v>4</v>
      </c>
      <c r="D1728" s="196">
        <v>7</v>
      </c>
      <c r="E1728" s="196">
        <v>0</v>
      </c>
      <c r="F1728" s="197">
        <v>-6000</v>
      </c>
      <c r="G1728" s="197">
        <v>24707.5</v>
      </c>
      <c r="H1728" s="198">
        <v>0</v>
      </c>
    </row>
    <row r="1729" spans="1:8" ht="18" hidden="1" customHeight="1" outlineLevel="1">
      <c r="A1729" s="4" t="s">
        <v>209</v>
      </c>
      <c r="B1729" s="195"/>
      <c r="C1729" s="196">
        <v>0</v>
      </c>
      <c r="D1729" s="196">
        <v>1</v>
      </c>
      <c r="E1729" s="196">
        <v>0</v>
      </c>
      <c r="F1729" s="197">
        <v>0</v>
      </c>
      <c r="G1729" s="197">
        <v>1500</v>
      </c>
      <c r="H1729" s="198">
        <v>0</v>
      </c>
    </row>
    <row r="1730" spans="1:8" ht="18" hidden="1" customHeight="1" outlineLevel="1">
      <c r="A1730" s="4" t="s">
        <v>211</v>
      </c>
      <c r="B1730" s="195"/>
      <c r="C1730" s="196">
        <v>11</v>
      </c>
      <c r="D1730" s="196">
        <v>16</v>
      </c>
      <c r="E1730" s="196">
        <v>0</v>
      </c>
      <c r="F1730" s="197">
        <v>481400</v>
      </c>
      <c r="G1730" s="197">
        <v>34547.75</v>
      </c>
      <c r="H1730" s="198">
        <v>0</v>
      </c>
    </row>
    <row r="1731" spans="1:8" ht="18" hidden="1" customHeight="1" outlineLevel="1">
      <c r="A1731" s="4" t="s">
        <v>212</v>
      </c>
      <c r="B1731" s="195"/>
      <c r="C1731" s="196">
        <v>0</v>
      </c>
      <c r="D1731" s="196">
        <v>0</v>
      </c>
      <c r="E1731" s="196">
        <v>0</v>
      </c>
      <c r="F1731" s="197">
        <v>0</v>
      </c>
      <c r="G1731" s="197">
        <v>0</v>
      </c>
      <c r="H1731" s="198">
        <v>0</v>
      </c>
    </row>
    <row r="1732" spans="1:8" ht="18" hidden="1" customHeight="1" outlineLevel="1">
      <c r="A1732" s="4" t="s">
        <v>213</v>
      </c>
      <c r="B1732" s="195"/>
      <c r="C1732" s="196">
        <v>0</v>
      </c>
      <c r="D1732" s="196">
        <v>2</v>
      </c>
      <c r="E1732" s="196">
        <v>0</v>
      </c>
      <c r="F1732" s="197">
        <v>21120</v>
      </c>
      <c r="G1732" s="197">
        <v>0</v>
      </c>
      <c r="H1732" s="198">
        <v>0</v>
      </c>
    </row>
    <row r="1733" spans="1:8" ht="18" hidden="1" customHeight="1" outlineLevel="1">
      <c r="A1733" s="4" t="s">
        <v>214</v>
      </c>
      <c r="B1733" s="195"/>
      <c r="C1733" s="196">
        <v>1</v>
      </c>
      <c r="D1733" s="196">
        <v>2</v>
      </c>
      <c r="E1733" s="196">
        <v>0</v>
      </c>
      <c r="F1733" s="197">
        <v>47007</v>
      </c>
      <c r="G1733" s="197">
        <v>0</v>
      </c>
      <c r="H1733" s="198">
        <v>0</v>
      </c>
    </row>
    <row r="1734" spans="1:8" ht="18" hidden="1" customHeight="1" outlineLevel="1">
      <c r="A1734" s="4" t="s">
        <v>215</v>
      </c>
      <c r="B1734" s="195"/>
      <c r="C1734" s="196">
        <v>1</v>
      </c>
      <c r="D1734" s="196">
        <v>1</v>
      </c>
      <c r="E1734" s="196">
        <v>0</v>
      </c>
      <c r="F1734" s="197">
        <v>3500</v>
      </c>
      <c r="G1734" s="197">
        <v>7500</v>
      </c>
      <c r="H1734" s="198">
        <v>0</v>
      </c>
    </row>
    <row r="1735" spans="1:8" ht="18" hidden="1" customHeight="1" outlineLevel="1">
      <c r="A1735" s="4" t="s">
        <v>216</v>
      </c>
      <c r="B1735" s="195"/>
      <c r="C1735" s="196">
        <v>0</v>
      </c>
      <c r="D1735" s="196">
        <v>0</v>
      </c>
      <c r="E1735" s="196">
        <v>0</v>
      </c>
      <c r="F1735" s="197">
        <v>0</v>
      </c>
      <c r="G1735" s="197">
        <v>0</v>
      </c>
      <c r="H1735" s="198">
        <v>0</v>
      </c>
    </row>
    <row r="1736" spans="1:8" ht="18" hidden="1" customHeight="1" outlineLevel="1">
      <c r="A1736" s="4" t="s">
        <v>217</v>
      </c>
      <c r="B1736" s="195"/>
      <c r="C1736" s="196">
        <v>0</v>
      </c>
      <c r="D1736" s="196">
        <v>0</v>
      </c>
      <c r="E1736" s="196">
        <v>0</v>
      </c>
      <c r="F1736" s="197">
        <v>0</v>
      </c>
      <c r="G1736" s="197">
        <v>0</v>
      </c>
      <c r="H1736" s="198">
        <v>0</v>
      </c>
    </row>
    <row r="1737" spans="1:8" ht="18" hidden="1" customHeight="1" outlineLevel="1">
      <c r="A1737" s="4" t="s">
        <v>218</v>
      </c>
      <c r="B1737" s="195"/>
      <c r="C1737" s="196">
        <v>0</v>
      </c>
      <c r="D1737" s="196">
        <v>0</v>
      </c>
      <c r="E1737" s="196">
        <v>0</v>
      </c>
      <c r="F1737" s="197">
        <v>0</v>
      </c>
      <c r="G1737" s="197">
        <v>0</v>
      </c>
      <c r="H1737" s="198">
        <v>0</v>
      </c>
    </row>
    <row r="1738" spans="1:8" ht="18" hidden="1" customHeight="1" outlineLevel="1">
      <c r="A1738" s="4" t="s">
        <v>219</v>
      </c>
      <c r="B1738" s="195"/>
      <c r="C1738" s="196">
        <v>0</v>
      </c>
      <c r="D1738" s="196">
        <v>0</v>
      </c>
      <c r="E1738" s="196">
        <v>0</v>
      </c>
      <c r="F1738" s="197">
        <v>0</v>
      </c>
      <c r="G1738" s="197">
        <v>0</v>
      </c>
      <c r="H1738" s="198">
        <v>0</v>
      </c>
    </row>
    <row r="1739" spans="1:8" ht="18" hidden="1" customHeight="1" outlineLevel="1">
      <c r="A1739" s="4" t="s">
        <v>220</v>
      </c>
      <c r="B1739" s="195"/>
      <c r="C1739" s="196">
        <v>0</v>
      </c>
      <c r="D1739" s="196">
        <v>0</v>
      </c>
      <c r="E1739" s="196">
        <v>0</v>
      </c>
      <c r="F1739" s="197">
        <v>0</v>
      </c>
      <c r="G1739" s="197">
        <v>0</v>
      </c>
      <c r="H1739" s="198">
        <v>0</v>
      </c>
    </row>
    <row r="1740" spans="1:8" ht="18" hidden="1" customHeight="1" outlineLevel="1">
      <c r="A1740" s="4" t="s">
        <v>349</v>
      </c>
      <c r="B1740" s="195"/>
      <c r="C1740" s="196">
        <v>0</v>
      </c>
      <c r="D1740" s="196">
        <v>0</v>
      </c>
      <c r="E1740" s="196">
        <v>0</v>
      </c>
      <c r="F1740" s="197">
        <v>0</v>
      </c>
      <c r="G1740" s="197">
        <v>0</v>
      </c>
      <c r="H1740" s="198">
        <v>0</v>
      </c>
    </row>
    <row r="1741" spans="1:8" ht="18" hidden="1" customHeight="1" outlineLevel="1">
      <c r="A1741" s="4" t="s">
        <v>222</v>
      </c>
      <c r="B1741" s="195"/>
      <c r="C1741" s="196">
        <v>15</v>
      </c>
      <c r="D1741" s="196">
        <v>8</v>
      </c>
      <c r="E1741" s="196">
        <v>0</v>
      </c>
      <c r="F1741" s="197">
        <v>450721.89999999997</v>
      </c>
      <c r="G1741" s="197">
        <v>62959.409999999996</v>
      </c>
      <c r="H1741" s="198">
        <v>0</v>
      </c>
    </row>
    <row r="1742" spans="1:8" ht="18" hidden="1" customHeight="1" outlineLevel="1">
      <c r="A1742" s="4" t="s">
        <v>223</v>
      </c>
      <c r="B1742" s="195"/>
      <c r="C1742" s="196">
        <v>0</v>
      </c>
      <c r="D1742" s="196">
        <v>0</v>
      </c>
      <c r="E1742" s="196">
        <v>0</v>
      </c>
      <c r="F1742" s="197">
        <v>0</v>
      </c>
      <c r="G1742" s="197">
        <v>0</v>
      </c>
      <c r="H1742" s="198">
        <v>0</v>
      </c>
    </row>
    <row r="1743" spans="1:8" ht="18" hidden="1" customHeight="1" outlineLevel="1">
      <c r="A1743" s="4" t="s">
        <v>224</v>
      </c>
      <c r="B1743" s="195"/>
      <c r="C1743" s="196">
        <v>18</v>
      </c>
      <c r="D1743" s="196">
        <v>0</v>
      </c>
      <c r="E1743" s="196">
        <v>0</v>
      </c>
      <c r="F1743" s="197">
        <v>11000</v>
      </c>
      <c r="G1743" s="197">
        <v>-18831.719999999998</v>
      </c>
      <c r="H1743" s="198">
        <v>0</v>
      </c>
    </row>
    <row r="1744" spans="1:8" ht="18" hidden="1" customHeight="1" outlineLevel="1">
      <c r="A1744" s="4" t="s">
        <v>225</v>
      </c>
      <c r="B1744" s="195"/>
      <c r="C1744" s="196">
        <v>0</v>
      </c>
      <c r="D1744" s="196">
        <v>0</v>
      </c>
      <c r="E1744" s="196">
        <v>0</v>
      </c>
      <c r="F1744" s="197">
        <v>0</v>
      </c>
      <c r="G1744" s="197">
        <v>0</v>
      </c>
      <c r="H1744" s="198">
        <v>0</v>
      </c>
    </row>
    <row r="1745" spans="1:8" ht="18" customHeight="1" collapsed="1">
      <c r="A1745" s="4"/>
      <c r="B1745" s="195" t="s">
        <v>424</v>
      </c>
      <c r="C1745" s="199">
        <f t="shared" ref="C1745:H1745" si="72">SUM(C1722:C1744)</f>
        <v>68</v>
      </c>
      <c r="D1745" s="199">
        <f t="shared" si="72"/>
        <v>39</v>
      </c>
      <c r="E1745" s="199">
        <f t="shared" si="72"/>
        <v>1</v>
      </c>
      <c r="F1745" s="200">
        <f t="shared" si="72"/>
        <v>1008748.8999999999</v>
      </c>
      <c r="G1745" s="200">
        <f t="shared" si="72"/>
        <v>112772.94</v>
      </c>
      <c r="H1745" s="201">
        <f t="shared" si="72"/>
        <v>0</v>
      </c>
    </row>
    <row r="1746" spans="1:8" ht="18" hidden="1" customHeight="1" outlineLevel="1">
      <c r="A1746" s="4" t="s">
        <v>272</v>
      </c>
      <c r="B1746" s="195"/>
      <c r="C1746" s="196">
        <v>0</v>
      </c>
      <c r="D1746" s="196">
        <v>0</v>
      </c>
      <c r="E1746" s="196">
        <v>0</v>
      </c>
      <c r="F1746" s="197">
        <v>0</v>
      </c>
      <c r="G1746" s="197">
        <v>0</v>
      </c>
      <c r="H1746" s="198">
        <v>0</v>
      </c>
    </row>
    <row r="1747" spans="1:8" ht="18" hidden="1" customHeight="1" outlineLevel="1">
      <c r="A1747" s="4" t="s">
        <v>203</v>
      </c>
      <c r="B1747" s="195"/>
      <c r="C1747" s="196">
        <v>8</v>
      </c>
      <c r="D1747" s="196">
        <v>10</v>
      </c>
      <c r="E1747" s="196">
        <v>0</v>
      </c>
      <c r="F1747" s="197">
        <v>30487.5</v>
      </c>
      <c r="G1747" s="197">
        <v>23127.05</v>
      </c>
      <c r="H1747" s="198">
        <v>0</v>
      </c>
    </row>
    <row r="1748" spans="1:8" ht="18" hidden="1" customHeight="1" outlineLevel="1">
      <c r="A1748" s="4" t="s">
        <v>204</v>
      </c>
      <c r="B1748" s="195"/>
      <c r="C1748" s="196">
        <v>150</v>
      </c>
      <c r="D1748" s="196">
        <v>3</v>
      </c>
      <c r="E1748" s="196">
        <v>27</v>
      </c>
      <c r="F1748" s="197">
        <v>0</v>
      </c>
      <c r="G1748" s="197">
        <v>1364</v>
      </c>
      <c r="H1748" s="198">
        <v>0</v>
      </c>
    </row>
    <row r="1749" spans="1:8" ht="18" hidden="1" customHeight="1" outlineLevel="1">
      <c r="A1749" s="4" t="s">
        <v>205</v>
      </c>
      <c r="B1749" s="195"/>
      <c r="C1749" s="196">
        <v>0</v>
      </c>
      <c r="D1749" s="196">
        <v>0</v>
      </c>
      <c r="E1749" s="196">
        <v>0</v>
      </c>
      <c r="F1749" s="197">
        <v>0</v>
      </c>
      <c r="G1749" s="197">
        <v>0</v>
      </c>
      <c r="H1749" s="198">
        <v>0</v>
      </c>
    </row>
    <row r="1750" spans="1:8" ht="18" hidden="1" customHeight="1" outlineLevel="1">
      <c r="A1750" s="4" t="s">
        <v>206</v>
      </c>
      <c r="B1750" s="195"/>
      <c r="C1750" s="196">
        <v>0</v>
      </c>
      <c r="D1750" s="196">
        <v>0</v>
      </c>
      <c r="E1750" s="196">
        <v>0</v>
      </c>
      <c r="F1750" s="197">
        <v>0</v>
      </c>
      <c r="G1750" s="197">
        <v>0</v>
      </c>
      <c r="H1750" s="198">
        <v>0</v>
      </c>
    </row>
    <row r="1751" spans="1:8" ht="18" hidden="1" customHeight="1" outlineLevel="1">
      <c r="A1751" s="4" t="s">
        <v>207</v>
      </c>
      <c r="B1751" s="195"/>
      <c r="C1751" s="196">
        <v>0</v>
      </c>
      <c r="D1751" s="196">
        <v>0</v>
      </c>
      <c r="E1751" s="196">
        <v>0</v>
      </c>
      <c r="F1751" s="197">
        <v>0</v>
      </c>
      <c r="G1751" s="197">
        <v>0</v>
      </c>
      <c r="H1751" s="198">
        <v>0</v>
      </c>
    </row>
    <row r="1752" spans="1:8" ht="18" hidden="1" customHeight="1" outlineLevel="1">
      <c r="A1752" s="4" t="s">
        <v>208</v>
      </c>
      <c r="B1752" s="195"/>
      <c r="C1752" s="196">
        <v>25</v>
      </c>
      <c r="D1752" s="196">
        <v>25</v>
      </c>
      <c r="E1752" s="196">
        <v>0</v>
      </c>
      <c r="F1752" s="197">
        <v>210342.12</v>
      </c>
      <c r="G1752" s="197">
        <v>124964.57</v>
      </c>
      <c r="H1752" s="198">
        <v>0</v>
      </c>
    </row>
    <row r="1753" spans="1:8" ht="18" hidden="1" customHeight="1" outlineLevel="1">
      <c r="A1753" s="4" t="s">
        <v>209</v>
      </c>
      <c r="B1753" s="195"/>
      <c r="C1753" s="196">
        <v>6</v>
      </c>
      <c r="D1753" s="196">
        <v>12</v>
      </c>
      <c r="E1753" s="196">
        <v>0</v>
      </c>
      <c r="F1753" s="197">
        <v>109134.95999999999</v>
      </c>
      <c r="G1753" s="197">
        <v>27809.05</v>
      </c>
      <c r="H1753" s="198">
        <v>0</v>
      </c>
    </row>
    <row r="1754" spans="1:8" ht="18" hidden="1" customHeight="1" outlineLevel="1">
      <c r="A1754" s="4" t="s">
        <v>211</v>
      </c>
      <c r="B1754" s="195"/>
      <c r="C1754" s="196">
        <v>35</v>
      </c>
      <c r="D1754" s="196">
        <v>47</v>
      </c>
      <c r="E1754" s="196">
        <v>0</v>
      </c>
      <c r="F1754" s="197">
        <v>325641.12</v>
      </c>
      <c r="G1754" s="197">
        <v>124314.23</v>
      </c>
      <c r="H1754" s="198">
        <v>0</v>
      </c>
    </row>
    <row r="1755" spans="1:8" ht="18" hidden="1" customHeight="1" outlineLevel="1">
      <c r="A1755" s="4" t="s">
        <v>212</v>
      </c>
      <c r="B1755" s="195"/>
      <c r="C1755" s="196">
        <v>1</v>
      </c>
      <c r="D1755" s="196">
        <v>0</v>
      </c>
      <c r="E1755" s="196">
        <v>0</v>
      </c>
      <c r="F1755" s="197">
        <v>0</v>
      </c>
      <c r="G1755" s="197">
        <v>0</v>
      </c>
      <c r="H1755" s="198">
        <v>0</v>
      </c>
    </row>
    <row r="1756" spans="1:8" ht="18" hidden="1" customHeight="1" outlineLevel="1">
      <c r="A1756" s="4" t="s">
        <v>213</v>
      </c>
      <c r="B1756" s="195"/>
      <c r="C1756" s="196">
        <v>1</v>
      </c>
      <c r="D1756" s="196">
        <v>0</v>
      </c>
      <c r="E1756" s="196">
        <v>0</v>
      </c>
      <c r="F1756" s="197">
        <v>0</v>
      </c>
      <c r="G1756" s="197">
        <v>15000</v>
      </c>
      <c r="H1756" s="198">
        <v>0</v>
      </c>
    </row>
    <row r="1757" spans="1:8" ht="18" hidden="1" customHeight="1" outlineLevel="1">
      <c r="A1757" s="4" t="s">
        <v>214</v>
      </c>
      <c r="B1757" s="195"/>
      <c r="C1757" s="196">
        <v>27</v>
      </c>
      <c r="D1757" s="196">
        <v>0</v>
      </c>
      <c r="E1757" s="196">
        <v>0</v>
      </c>
      <c r="F1757" s="197">
        <v>0</v>
      </c>
      <c r="G1757" s="197">
        <v>107</v>
      </c>
      <c r="H1757" s="198">
        <v>0</v>
      </c>
    </row>
    <row r="1758" spans="1:8" ht="18" hidden="1" customHeight="1" outlineLevel="1">
      <c r="A1758" s="4" t="s">
        <v>215</v>
      </c>
      <c r="B1758" s="195"/>
      <c r="C1758" s="196">
        <v>7</v>
      </c>
      <c r="D1758" s="196">
        <v>0</v>
      </c>
      <c r="E1758" s="196">
        <v>0</v>
      </c>
      <c r="F1758" s="197">
        <v>0</v>
      </c>
      <c r="G1758" s="197">
        <v>0</v>
      </c>
      <c r="H1758" s="198">
        <v>0</v>
      </c>
    </row>
    <row r="1759" spans="1:8" ht="18" hidden="1" customHeight="1" outlineLevel="1">
      <c r="A1759" s="4" t="s">
        <v>216</v>
      </c>
      <c r="B1759" s="195"/>
      <c r="C1759" s="196">
        <v>2</v>
      </c>
      <c r="D1759" s="196">
        <v>2</v>
      </c>
      <c r="E1759" s="196">
        <v>0</v>
      </c>
      <c r="F1759" s="197">
        <v>0</v>
      </c>
      <c r="G1759" s="197">
        <v>384</v>
      </c>
      <c r="H1759" s="198">
        <v>0</v>
      </c>
    </row>
    <row r="1760" spans="1:8" ht="18" hidden="1" customHeight="1" outlineLevel="1">
      <c r="A1760" s="4" t="s">
        <v>217</v>
      </c>
      <c r="B1760" s="195"/>
      <c r="C1760" s="196">
        <v>0</v>
      </c>
      <c r="D1760" s="196">
        <v>0</v>
      </c>
      <c r="E1760" s="196">
        <v>0</v>
      </c>
      <c r="F1760" s="197">
        <v>0</v>
      </c>
      <c r="G1760" s="197">
        <v>0</v>
      </c>
      <c r="H1760" s="198">
        <v>0</v>
      </c>
    </row>
    <row r="1761" spans="1:8" ht="18" hidden="1" customHeight="1" outlineLevel="1">
      <c r="A1761" s="4" t="s">
        <v>218</v>
      </c>
      <c r="B1761" s="195"/>
      <c r="C1761" s="196">
        <v>2</v>
      </c>
      <c r="D1761" s="196">
        <v>7</v>
      </c>
      <c r="E1761" s="196">
        <v>0</v>
      </c>
      <c r="F1761" s="197">
        <v>22500</v>
      </c>
      <c r="G1761" s="197">
        <v>60142</v>
      </c>
      <c r="H1761" s="198">
        <v>0</v>
      </c>
    </row>
    <row r="1762" spans="1:8" ht="18" hidden="1" customHeight="1" outlineLevel="1">
      <c r="A1762" s="4" t="s">
        <v>219</v>
      </c>
      <c r="B1762" s="195"/>
      <c r="C1762" s="196">
        <v>6</v>
      </c>
      <c r="D1762" s="196">
        <v>2</v>
      </c>
      <c r="E1762" s="196">
        <v>4</v>
      </c>
      <c r="F1762" s="197">
        <v>0</v>
      </c>
      <c r="G1762" s="197">
        <v>0</v>
      </c>
      <c r="H1762" s="198">
        <v>0</v>
      </c>
    </row>
    <row r="1763" spans="1:8" ht="18" hidden="1" customHeight="1" outlineLevel="1">
      <c r="A1763" s="4" t="s">
        <v>220</v>
      </c>
      <c r="B1763" s="195"/>
      <c r="C1763" s="196">
        <v>0</v>
      </c>
      <c r="D1763" s="196">
        <v>0</v>
      </c>
      <c r="E1763" s="196">
        <v>0</v>
      </c>
      <c r="F1763" s="197">
        <v>0</v>
      </c>
      <c r="G1763" s="197">
        <v>0</v>
      </c>
      <c r="H1763" s="198">
        <v>0</v>
      </c>
    </row>
    <row r="1764" spans="1:8" ht="18" hidden="1" customHeight="1" outlineLevel="1">
      <c r="A1764" s="4" t="s">
        <v>349</v>
      </c>
      <c r="B1764" s="195"/>
      <c r="C1764" s="196">
        <v>0</v>
      </c>
      <c r="D1764" s="196">
        <v>0</v>
      </c>
      <c r="E1764" s="196">
        <v>0</v>
      </c>
      <c r="F1764" s="197">
        <v>0</v>
      </c>
      <c r="G1764" s="197">
        <v>0</v>
      </c>
      <c r="H1764" s="198">
        <v>0</v>
      </c>
    </row>
    <row r="1765" spans="1:8" ht="18" hidden="1" customHeight="1" outlineLevel="1">
      <c r="A1765" s="4" t="s">
        <v>222</v>
      </c>
      <c r="B1765" s="195"/>
      <c r="C1765" s="196">
        <v>8</v>
      </c>
      <c r="D1765" s="196">
        <v>3</v>
      </c>
      <c r="E1765" s="196">
        <v>0</v>
      </c>
      <c r="F1765" s="197">
        <v>101386.47</v>
      </c>
      <c r="G1765" s="197">
        <v>43067.96</v>
      </c>
      <c r="H1765" s="198">
        <v>-2730.21</v>
      </c>
    </row>
    <row r="1766" spans="1:8" ht="18" hidden="1" customHeight="1" outlineLevel="1">
      <c r="A1766" s="4" t="s">
        <v>223</v>
      </c>
      <c r="B1766" s="195"/>
      <c r="C1766" s="196">
        <v>0</v>
      </c>
      <c r="D1766" s="196">
        <v>0</v>
      </c>
      <c r="E1766" s="196">
        <v>0</v>
      </c>
      <c r="F1766" s="197">
        <v>0</v>
      </c>
      <c r="G1766" s="197">
        <v>0</v>
      </c>
      <c r="H1766" s="198">
        <v>0</v>
      </c>
    </row>
    <row r="1767" spans="1:8" ht="18" hidden="1" customHeight="1" outlineLevel="1">
      <c r="A1767" s="4" t="s">
        <v>224</v>
      </c>
      <c r="B1767" s="195"/>
      <c r="C1767" s="196">
        <v>90</v>
      </c>
      <c r="D1767" s="196">
        <v>0</v>
      </c>
      <c r="E1767" s="196">
        <v>0</v>
      </c>
      <c r="F1767" s="197">
        <v>730.18</v>
      </c>
      <c r="G1767" s="197">
        <v>13384.31</v>
      </c>
      <c r="H1767" s="198">
        <v>34</v>
      </c>
    </row>
    <row r="1768" spans="1:8" ht="18" hidden="1" customHeight="1" outlineLevel="1">
      <c r="A1768" s="4" t="s">
        <v>225</v>
      </c>
      <c r="B1768" s="195"/>
      <c r="C1768" s="196">
        <v>8</v>
      </c>
      <c r="D1768" s="196">
        <v>3</v>
      </c>
      <c r="E1768" s="196">
        <v>5</v>
      </c>
      <c r="F1768" s="197">
        <v>-2865</v>
      </c>
      <c r="G1768" s="197">
        <v>6113</v>
      </c>
      <c r="H1768" s="198">
        <v>0</v>
      </c>
    </row>
    <row r="1769" spans="1:8" ht="18" customHeight="1" collapsed="1">
      <c r="A1769" s="4"/>
      <c r="B1769" s="195" t="s">
        <v>425</v>
      </c>
      <c r="C1769" s="199">
        <f t="shared" ref="C1769:H1769" si="73">SUM(C1746:C1768)</f>
        <v>376</v>
      </c>
      <c r="D1769" s="199">
        <f t="shared" si="73"/>
        <v>114</v>
      </c>
      <c r="E1769" s="199">
        <f t="shared" si="73"/>
        <v>36</v>
      </c>
      <c r="F1769" s="200">
        <f t="shared" si="73"/>
        <v>797357.35</v>
      </c>
      <c r="G1769" s="200">
        <f t="shared" si="73"/>
        <v>439777.17</v>
      </c>
      <c r="H1769" s="201">
        <f t="shared" si="73"/>
        <v>-2696.21</v>
      </c>
    </row>
    <row r="1770" spans="1:8" ht="18" customHeight="1">
      <c r="B1770" s="203" t="s">
        <v>426</v>
      </c>
      <c r="C1770" s="204"/>
      <c r="D1770" s="204"/>
      <c r="E1770" s="204"/>
      <c r="F1770" s="193"/>
      <c r="G1770" s="193"/>
      <c r="H1770" s="194"/>
    </row>
    <row r="1771" spans="1:8" ht="18" hidden="1" customHeight="1" outlineLevel="1">
      <c r="A1771" s="4" t="s">
        <v>272</v>
      </c>
      <c r="B1771" s="195"/>
      <c r="C1771" s="196">
        <v>0</v>
      </c>
      <c r="D1771" s="196">
        <v>0</v>
      </c>
      <c r="E1771" s="196">
        <v>0</v>
      </c>
      <c r="F1771" s="197">
        <v>0</v>
      </c>
      <c r="G1771" s="197">
        <v>0</v>
      </c>
      <c r="H1771" s="198">
        <v>0</v>
      </c>
    </row>
    <row r="1772" spans="1:8" ht="18" hidden="1" customHeight="1" outlineLevel="1">
      <c r="A1772" s="4" t="s">
        <v>203</v>
      </c>
      <c r="B1772" s="195"/>
      <c r="C1772" s="196">
        <v>2</v>
      </c>
      <c r="D1772" s="196">
        <v>0</v>
      </c>
      <c r="E1772" s="196">
        <v>0</v>
      </c>
      <c r="F1772" s="197">
        <v>0</v>
      </c>
      <c r="G1772" s="197">
        <v>0</v>
      </c>
      <c r="H1772" s="198">
        <v>0</v>
      </c>
    </row>
    <row r="1773" spans="1:8" ht="18" hidden="1" customHeight="1" outlineLevel="1">
      <c r="A1773" s="4" t="s">
        <v>204</v>
      </c>
      <c r="B1773" s="195"/>
      <c r="C1773" s="196">
        <v>1</v>
      </c>
      <c r="D1773" s="196">
        <v>0</v>
      </c>
      <c r="E1773" s="196">
        <v>0</v>
      </c>
      <c r="F1773" s="197">
        <v>0</v>
      </c>
      <c r="G1773" s="197">
        <v>0</v>
      </c>
      <c r="H1773" s="198">
        <v>0</v>
      </c>
    </row>
    <row r="1774" spans="1:8" ht="18" hidden="1" customHeight="1" outlineLevel="1">
      <c r="A1774" s="4" t="s">
        <v>205</v>
      </c>
      <c r="B1774" s="195"/>
      <c r="C1774" s="196">
        <v>0</v>
      </c>
      <c r="D1774" s="196">
        <v>0</v>
      </c>
      <c r="E1774" s="196">
        <v>0</v>
      </c>
      <c r="F1774" s="197">
        <v>0</v>
      </c>
      <c r="G1774" s="197">
        <v>0</v>
      </c>
      <c r="H1774" s="198">
        <v>0</v>
      </c>
    </row>
    <row r="1775" spans="1:8" ht="18" hidden="1" customHeight="1" outlineLevel="1">
      <c r="A1775" s="4" t="s">
        <v>206</v>
      </c>
      <c r="B1775" s="195"/>
      <c r="C1775" s="196">
        <v>0</v>
      </c>
      <c r="D1775" s="196">
        <v>0</v>
      </c>
      <c r="E1775" s="196">
        <v>0</v>
      </c>
      <c r="F1775" s="197">
        <v>0</v>
      </c>
      <c r="G1775" s="197">
        <v>0</v>
      </c>
      <c r="H1775" s="198">
        <v>0</v>
      </c>
    </row>
    <row r="1776" spans="1:8" ht="18" hidden="1" customHeight="1" outlineLevel="1">
      <c r="A1776" s="4" t="s">
        <v>207</v>
      </c>
      <c r="B1776" s="195"/>
      <c r="C1776" s="196">
        <v>0</v>
      </c>
      <c r="D1776" s="196">
        <v>0</v>
      </c>
      <c r="E1776" s="196">
        <v>0</v>
      </c>
      <c r="F1776" s="197">
        <v>0</v>
      </c>
      <c r="G1776" s="197">
        <v>0</v>
      </c>
      <c r="H1776" s="198">
        <v>0</v>
      </c>
    </row>
    <row r="1777" spans="1:8" ht="18" hidden="1" customHeight="1" outlineLevel="1">
      <c r="A1777" s="4" t="s">
        <v>208</v>
      </c>
      <c r="B1777" s="195"/>
      <c r="C1777" s="196">
        <v>1</v>
      </c>
      <c r="D1777" s="196">
        <v>0</v>
      </c>
      <c r="E1777" s="196">
        <v>0</v>
      </c>
      <c r="F1777" s="197">
        <v>0</v>
      </c>
      <c r="G1777" s="197">
        <v>0</v>
      </c>
      <c r="H1777" s="198">
        <v>0</v>
      </c>
    </row>
    <row r="1778" spans="1:8" ht="18" hidden="1" customHeight="1" outlineLevel="1">
      <c r="A1778" s="4" t="s">
        <v>209</v>
      </c>
      <c r="B1778" s="195"/>
      <c r="C1778" s="196">
        <v>0</v>
      </c>
      <c r="D1778" s="196">
        <v>0</v>
      </c>
      <c r="E1778" s="196">
        <v>0</v>
      </c>
      <c r="F1778" s="197">
        <v>0</v>
      </c>
      <c r="G1778" s="197">
        <v>0</v>
      </c>
      <c r="H1778" s="198">
        <v>0</v>
      </c>
    </row>
    <row r="1779" spans="1:8" ht="18" hidden="1" customHeight="1" outlineLevel="1">
      <c r="A1779" s="4" t="s">
        <v>211</v>
      </c>
      <c r="B1779" s="195"/>
      <c r="C1779" s="196">
        <v>0</v>
      </c>
      <c r="D1779" s="196">
        <v>1</v>
      </c>
      <c r="E1779" s="196">
        <v>0</v>
      </c>
      <c r="F1779" s="197">
        <v>0</v>
      </c>
      <c r="G1779" s="197">
        <v>-5673.25</v>
      </c>
      <c r="H1779" s="198">
        <v>0</v>
      </c>
    </row>
    <row r="1780" spans="1:8" ht="18" hidden="1" customHeight="1" outlineLevel="1">
      <c r="A1780" s="4" t="s">
        <v>212</v>
      </c>
      <c r="B1780" s="195"/>
      <c r="C1780" s="196">
        <v>0</v>
      </c>
      <c r="D1780" s="196">
        <v>0</v>
      </c>
      <c r="E1780" s="196">
        <v>0</v>
      </c>
      <c r="F1780" s="197">
        <v>0</v>
      </c>
      <c r="G1780" s="197">
        <v>0</v>
      </c>
      <c r="H1780" s="198">
        <v>0</v>
      </c>
    </row>
    <row r="1781" spans="1:8" ht="18" hidden="1" customHeight="1" outlineLevel="1">
      <c r="A1781" s="4" t="s">
        <v>213</v>
      </c>
      <c r="B1781" s="195"/>
      <c r="C1781" s="196">
        <v>1</v>
      </c>
      <c r="D1781" s="196">
        <v>0</v>
      </c>
      <c r="E1781" s="196">
        <v>0</v>
      </c>
      <c r="F1781" s="197">
        <v>0</v>
      </c>
      <c r="G1781" s="197">
        <v>125000</v>
      </c>
      <c r="H1781" s="198">
        <v>0</v>
      </c>
    </row>
    <row r="1782" spans="1:8" ht="18" hidden="1" customHeight="1" outlineLevel="1">
      <c r="A1782" s="4" t="s">
        <v>214</v>
      </c>
      <c r="B1782" s="195"/>
      <c r="C1782" s="196">
        <v>1</v>
      </c>
      <c r="D1782" s="196">
        <v>0</v>
      </c>
      <c r="E1782" s="196">
        <v>1</v>
      </c>
      <c r="F1782" s="197">
        <v>0</v>
      </c>
      <c r="G1782" s="197">
        <v>0</v>
      </c>
      <c r="H1782" s="198">
        <v>0</v>
      </c>
    </row>
    <row r="1783" spans="1:8" ht="18" hidden="1" customHeight="1" outlineLevel="1">
      <c r="A1783" s="4" t="s">
        <v>215</v>
      </c>
      <c r="B1783" s="195"/>
      <c r="C1783" s="196">
        <v>0</v>
      </c>
      <c r="D1783" s="196">
        <v>0</v>
      </c>
      <c r="E1783" s="196">
        <v>0</v>
      </c>
      <c r="F1783" s="197">
        <v>0</v>
      </c>
      <c r="G1783" s="197">
        <v>0</v>
      </c>
      <c r="H1783" s="198">
        <v>0</v>
      </c>
    </row>
    <row r="1784" spans="1:8" ht="18" hidden="1" customHeight="1" outlineLevel="1">
      <c r="A1784" s="4" t="s">
        <v>216</v>
      </c>
      <c r="B1784" s="195"/>
      <c r="C1784" s="196">
        <v>0</v>
      </c>
      <c r="D1784" s="196">
        <v>0</v>
      </c>
      <c r="E1784" s="196">
        <v>0</v>
      </c>
      <c r="F1784" s="197">
        <v>0</v>
      </c>
      <c r="G1784" s="197">
        <v>0</v>
      </c>
      <c r="H1784" s="198">
        <v>0</v>
      </c>
    </row>
    <row r="1785" spans="1:8" ht="18" hidden="1" customHeight="1" outlineLevel="1">
      <c r="A1785" s="4" t="s">
        <v>217</v>
      </c>
      <c r="B1785" s="195"/>
      <c r="C1785" s="196">
        <v>1</v>
      </c>
      <c r="D1785" s="196">
        <v>1</v>
      </c>
      <c r="E1785" s="196">
        <v>0</v>
      </c>
      <c r="F1785" s="197">
        <v>253.37</v>
      </c>
      <c r="G1785" s="197">
        <v>0</v>
      </c>
      <c r="H1785" s="198">
        <v>0</v>
      </c>
    </row>
    <row r="1786" spans="1:8" ht="18" hidden="1" customHeight="1" outlineLevel="1">
      <c r="A1786" s="4" t="s">
        <v>218</v>
      </c>
      <c r="B1786" s="195"/>
      <c r="C1786" s="196">
        <v>0</v>
      </c>
      <c r="D1786" s="196">
        <v>0</v>
      </c>
      <c r="E1786" s="196">
        <v>0</v>
      </c>
      <c r="F1786" s="197">
        <v>0</v>
      </c>
      <c r="G1786" s="197">
        <v>0</v>
      </c>
      <c r="H1786" s="198">
        <v>0</v>
      </c>
    </row>
    <row r="1787" spans="1:8" ht="18" hidden="1" customHeight="1" outlineLevel="1">
      <c r="A1787" s="4" t="s">
        <v>219</v>
      </c>
      <c r="B1787" s="195"/>
      <c r="C1787" s="196">
        <v>0</v>
      </c>
      <c r="D1787" s="196">
        <v>0</v>
      </c>
      <c r="E1787" s="196">
        <v>0</v>
      </c>
      <c r="F1787" s="197">
        <v>0</v>
      </c>
      <c r="G1787" s="197">
        <v>0</v>
      </c>
      <c r="H1787" s="198">
        <v>0</v>
      </c>
    </row>
    <row r="1788" spans="1:8" ht="18" hidden="1" customHeight="1" outlineLevel="1">
      <c r="A1788" s="4" t="s">
        <v>220</v>
      </c>
      <c r="B1788" s="195"/>
      <c r="C1788" s="196">
        <v>0</v>
      </c>
      <c r="D1788" s="196">
        <v>0</v>
      </c>
      <c r="E1788" s="196">
        <v>0</v>
      </c>
      <c r="F1788" s="197">
        <v>0</v>
      </c>
      <c r="G1788" s="197">
        <v>0</v>
      </c>
      <c r="H1788" s="198">
        <v>0</v>
      </c>
    </row>
    <row r="1789" spans="1:8" ht="18" hidden="1" customHeight="1" outlineLevel="1">
      <c r="A1789" s="4" t="s">
        <v>349</v>
      </c>
      <c r="B1789" s="195"/>
      <c r="C1789" s="196">
        <v>0</v>
      </c>
      <c r="D1789" s="196">
        <v>0</v>
      </c>
      <c r="E1789" s="196">
        <v>0</v>
      </c>
      <c r="F1789" s="197">
        <v>0</v>
      </c>
      <c r="G1789" s="197">
        <v>0</v>
      </c>
      <c r="H1789" s="198">
        <v>0</v>
      </c>
    </row>
    <row r="1790" spans="1:8" ht="18" hidden="1" customHeight="1" outlineLevel="1">
      <c r="A1790" s="4" t="s">
        <v>222</v>
      </c>
      <c r="B1790" s="195"/>
      <c r="C1790" s="196">
        <v>0</v>
      </c>
      <c r="D1790" s="196">
        <v>0</v>
      </c>
      <c r="E1790" s="196">
        <v>0</v>
      </c>
      <c r="F1790" s="197">
        <v>0</v>
      </c>
      <c r="G1790" s="197">
        <v>0</v>
      </c>
      <c r="H1790" s="198">
        <v>0</v>
      </c>
    </row>
    <row r="1791" spans="1:8" ht="18" hidden="1" customHeight="1" outlineLevel="1">
      <c r="A1791" s="4" t="s">
        <v>223</v>
      </c>
      <c r="B1791" s="195"/>
      <c r="C1791" s="196">
        <v>0</v>
      </c>
      <c r="D1791" s="196">
        <v>0</v>
      </c>
      <c r="E1791" s="196">
        <v>0</v>
      </c>
      <c r="F1791" s="197">
        <v>0</v>
      </c>
      <c r="G1791" s="197">
        <v>0</v>
      </c>
      <c r="H1791" s="198">
        <v>0</v>
      </c>
    </row>
    <row r="1792" spans="1:8" ht="18" hidden="1" customHeight="1" outlineLevel="1">
      <c r="A1792" s="4" t="s">
        <v>224</v>
      </c>
      <c r="B1792" s="195"/>
      <c r="C1792" s="196">
        <v>1</v>
      </c>
      <c r="D1792" s="196">
        <v>0</v>
      </c>
      <c r="E1792" s="196">
        <v>0</v>
      </c>
      <c r="F1792" s="197">
        <v>0</v>
      </c>
      <c r="G1792" s="197">
        <v>0</v>
      </c>
      <c r="H1792" s="198">
        <v>0</v>
      </c>
    </row>
    <row r="1793" spans="1:8" ht="18" hidden="1" customHeight="1" outlineLevel="1">
      <c r="A1793" s="4" t="s">
        <v>225</v>
      </c>
      <c r="B1793" s="195"/>
      <c r="C1793" s="196">
        <v>0</v>
      </c>
      <c r="D1793" s="196">
        <v>0</v>
      </c>
      <c r="E1793" s="196">
        <v>0</v>
      </c>
      <c r="F1793" s="197">
        <v>0</v>
      </c>
      <c r="G1793" s="197">
        <v>0</v>
      </c>
      <c r="H1793" s="198">
        <v>0</v>
      </c>
    </row>
    <row r="1794" spans="1:8" collapsed="1">
      <c r="A1794" s="4"/>
      <c r="B1794" s="195" t="s">
        <v>427</v>
      </c>
      <c r="C1794" s="199">
        <f t="shared" ref="C1794:H1794" si="74">SUM(C1771:C1793)</f>
        <v>8</v>
      </c>
      <c r="D1794" s="199">
        <f t="shared" si="74"/>
        <v>2</v>
      </c>
      <c r="E1794" s="199">
        <f t="shared" si="74"/>
        <v>1</v>
      </c>
      <c r="F1794" s="200">
        <f t="shared" si="74"/>
        <v>253.37</v>
      </c>
      <c r="G1794" s="200">
        <f t="shared" si="74"/>
        <v>119326.75</v>
      </c>
      <c r="H1794" s="201">
        <f t="shared" si="74"/>
        <v>0</v>
      </c>
    </row>
    <row r="1795" spans="1:8" ht="18" hidden="1" customHeight="1" outlineLevel="1">
      <c r="A1795" s="4" t="s">
        <v>272</v>
      </c>
      <c r="B1795" s="195"/>
      <c r="C1795" s="196">
        <v>0</v>
      </c>
      <c r="D1795" s="196">
        <v>0</v>
      </c>
      <c r="E1795" s="196">
        <v>0</v>
      </c>
      <c r="F1795" s="197">
        <v>0</v>
      </c>
      <c r="G1795" s="197">
        <v>0</v>
      </c>
      <c r="H1795" s="198">
        <v>0</v>
      </c>
    </row>
    <row r="1796" spans="1:8" ht="18" hidden="1" customHeight="1" outlineLevel="1">
      <c r="A1796" s="4" t="s">
        <v>203</v>
      </c>
      <c r="B1796" s="195"/>
      <c r="C1796" s="196">
        <v>2</v>
      </c>
      <c r="D1796" s="196">
        <v>0</v>
      </c>
      <c r="E1796" s="196">
        <v>0</v>
      </c>
      <c r="F1796" s="197">
        <v>0</v>
      </c>
      <c r="G1796" s="197">
        <v>0</v>
      </c>
      <c r="H1796" s="198">
        <v>0</v>
      </c>
    </row>
    <row r="1797" spans="1:8" ht="18" hidden="1" customHeight="1" outlineLevel="1">
      <c r="A1797" s="4" t="s">
        <v>204</v>
      </c>
      <c r="B1797" s="195"/>
      <c r="C1797" s="196">
        <v>20</v>
      </c>
      <c r="D1797" s="196">
        <v>1</v>
      </c>
      <c r="E1797" s="196">
        <v>0</v>
      </c>
      <c r="F1797" s="197">
        <v>-100000</v>
      </c>
      <c r="G1797" s="197">
        <v>165</v>
      </c>
      <c r="H1797" s="198">
        <v>0</v>
      </c>
    </row>
    <row r="1798" spans="1:8" ht="18" hidden="1" customHeight="1" outlineLevel="1">
      <c r="A1798" s="4" t="s">
        <v>205</v>
      </c>
      <c r="B1798" s="195"/>
      <c r="C1798" s="196">
        <v>0</v>
      </c>
      <c r="D1798" s="196">
        <v>0</v>
      </c>
      <c r="E1798" s="196">
        <v>0</v>
      </c>
      <c r="F1798" s="197">
        <v>0</v>
      </c>
      <c r="G1798" s="197">
        <v>0</v>
      </c>
      <c r="H1798" s="198">
        <v>0</v>
      </c>
    </row>
    <row r="1799" spans="1:8" ht="18" hidden="1" customHeight="1" outlineLevel="1">
      <c r="A1799" s="4" t="s">
        <v>206</v>
      </c>
      <c r="B1799" s="195"/>
      <c r="C1799" s="196">
        <v>0</v>
      </c>
      <c r="D1799" s="196">
        <v>0</v>
      </c>
      <c r="E1799" s="196">
        <v>0</v>
      </c>
      <c r="F1799" s="197">
        <v>0</v>
      </c>
      <c r="G1799" s="197">
        <v>0</v>
      </c>
      <c r="H1799" s="198">
        <v>0</v>
      </c>
    </row>
    <row r="1800" spans="1:8" ht="18" hidden="1" customHeight="1" outlineLevel="1">
      <c r="A1800" s="4" t="s">
        <v>207</v>
      </c>
      <c r="B1800" s="195"/>
      <c r="C1800" s="196">
        <v>0</v>
      </c>
      <c r="D1800" s="196">
        <v>0</v>
      </c>
      <c r="E1800" s="196">
        <v>0</v>
      </c>
      <c r="F1800" s="197">
        <v>0</v>
      </c>
      <c r="G1800" s="197">
        <v>0</v>
      </c>
      <c r="H1800" s="198">
        <v>0</v>
      </c>
    </row>
    <row r="1801" spans="1:8" ht="18" hidden="1" customHeight="1" outlineLevel="1">
      <c r="A1801" s="4" t="s">
        <v>208</v>
      </c>
      <c r="B1801" s="195"/>
      <c r="C1801" s="196">
        <v>1</v>
      </c>
      <c r="D1801" s="196">
        <v>1</v>
      </c>
      <c r="E1801" s="196">
        <v>0</v>
      </c>
      <c r="F1801" s="197">
        <v>0</v>
      </c>
      <c r="G1801" s="197">
        <v>0</v>
      </c>
      <c r="H1801" s="198">
        <v>0</v>
      </c>
    </row>
    <row r="1802" spans="1:8" ht="18" hidden="1" customHeight="1" outlineLevel="1">
      <c r="A1802" s="4" t="s">
        <v>209</v>
      </c>
      <c r="B1802" s="195"/>
      <c r="C1802" s="196">
        <v>0</v>
      </c>
      <c r="D1802" s="196">
        <v>0</v>
      </c>
      <c r="E1802" s="196">
        <v>0</v>
      </c>
      <c r="F1802" s="197">
        <v>0</v>
      </c>
      <c r="G1802" s="197">
        <v>0</v>
      </c>
      <c r="H1802" s="198">
        <v>0</v>
      </c>
    </row>
    <row r="1803" spans="1:8" ht="18" hidden="1" customHeight="1" outlineLevel="1">
      <c r="A1803" s="4" t="s">
        <v>211</v>
      </c>
      <c r="B1803" s="195"/>
      <c r="C1803" s="196">
        <v>1</v>
      </c>
      <c r="D1803" s="196">
        <v>4</v>
      </c>
      <c r="E1803" s="196">
        <v>0</v>
      </c>
      <c r="F1803" s="197">
        <v>97000</v>
      </c>
      <c r="G1803" s="197">
        <v>-875.4399999999996</v>
      </c>
      <c r="H1803" s="198">
        <v>0</v>
      </c>
    </row>
    <row r="1804" spans="1:8" ht="18" hidden="1" customHeight="1" outlineLevel="1">
      <c r="A1804" s="4" t="s">
        <v>212</v>
      </c>
      <c r="B1804" s="195"/>
      <c r="C1804" s="196">
        <v>4</v>
      </c>
      <c r="D1804" s="196">
        <v>3</v>
      </c>
      <c r="E1804" s="196">
        <v>0</v>
      </c>
      <c r="F1804" s="197">
        <v>27285.56</v>
      </c>
      <c r="G1804" s="197">
        <v>1944.4</v>
      </c>
      <c r="H1804" s="198">
        <v>0</v>
      </c>
    </row>
    <row r="1805" spans="1:8" ht="18" hidden="1" customHeight="1" outlineLevel="1">
      <c r="A1805" s="4" t="s">
        <v>213</v>
      </c>
      <c r="B1805" s="195"/>
      <c r="C1805" s="196">
        <v>38</v>
      </c>
      <c r="D1805" s="196">
        <v>0</v>
      </c>
      <c r="E1805" s="196">
        <v>0</v>
      </c>
      <c r="F1805" s="197">
        <v>32000</v>
      </c>
      <c r="G1805" s="197">
        <v>30464.93</v>
      </c>
      <c r="H1805" s="198">
        <v>0</v>
      </c>
    </row>
    <row r="1806" spans="1:8" ht="18" hidden="1" customHeight="1" outlineLevel="1">
      <c r="A1806" s="4" t="s">
        <v>214</v>
      </c>
      <c r="B1806" s="195"/>
      <c r="C1806" s="196">
        <v>2</v>
      </c>
      <c r="D1806" s="196">
        <v>0</v>
      </c>
      <c r="E1806" s="196">
        <v>0</v>
      </c>
      <c r="F1806" s="197">
        <v>0</v>
      </c>
      <c r="G1806" s="197">
        <v>9</v>
      </c>
      <c r="H1806" s="198">
        <v>0</v>
      </c>
    </row>
    <row r="1807" spans="1:8" ht="18" hidden="1" customHeight="1" outlineLevel="1">
      <c r="A1807" s="4" t="s">
        <v>215</v>
      </c>
      <c r="B1807" s="195"/>
      <c r="C1807" s="196">
        <v>0</v>
      </c>
      <c r="D1807" s="196">
        <v>0</v>
      </c>
      <c r="E1807" s="196">
        <v>0</v>
      </c>
      <c r="F1807" s="197">
        <v>0</v>
      </c>
      <c r="G1807" s="197">
        <v>0</v>
      </c>
      <c r="H1807" s="198">
        <v>0</v>
      </c>
    </row>
    <row r="1808" spans="1:8" ht="18" hidden="1" customHeight="1" outlineLevel="1">
      <c r="A1808" s="4" t="s">
        <v>216</v>
      </c>
      <c r="B1808" s="195"/>
      <c r="C1808" s="196">
        <v>0</v>
      </c>
      <c r="D1808" s="196">
        <v>0</v>
      </c>
      <c r="E1808" s="196">
        <v>0</v>
      </c>
      <c r="F1808" s="197">
        <v>0</v>
      </c>
      <c r="G1808" s="197">
        <v>0</v>
      </c>
      <c r="H1808" s="198">
        <v>0</v>
      </c>
    </row>
    <row r="1809" spans="1:8" ht="18" hidden="1" customHeight="1" outlineLevel="1">
      <c r="A1809" s="4" t="s">
        <v>217</v>
      </c>
      <c r="B1809" s="195"/>
      <c r="C1809" s="196">
        <v>0</v>
      </c>
      <c r="D1809" s="196">
        <v>0</v>
      </c>
      <c r="E1809" s="196">
        <v>0</v>
      </c>
      <c r="F1809" s="197">
        <v>0</v>
      </c>
      <c r="G1809" s="197">
        <v>0</v>
      </c>
      <c r="H1809" s="198">
        <v>0</v>
      </c>
    </row>
    <row r="1810" spans="1:8" ht="18" hidden="1" customHeight="1" outlineLevel="1">
      <c r="A1810" s="4" t="s">
        <v>218</v>
      </c>
      <c r="B1810" s="195"/>
      <c r="C1810" s="196">
        <v>0</v>
      </c>
      <c r="D1810" s="196">
        <v>2</v>
      </c>
      <c r="E1810" s="196">
        <v>0</v>
      </c>
      <c r="F1810" s="197">
        <v>-2677</v>
      </c>
      <c r="G1810" s="197">
        <v>38990</v>
      </c>
      <c r="H1810" s="198">
        <v>-9061</v>
      </c>
    </row>
    <row r="1811" spans="1:8" ht="18" hidden="1" customHeight="1" outlineLevel="1">
      <c r="A1811" s="4" t="s">
        <v>219</v>
      </c>
      <c r="B1811" s="195"/>
      <c r="C1811" s="196">
        <v>6</v>
      </c>
      <c r="D1811" s="196">
        <v>3</v>
      </c>
      <c r="E1811" s="196">
        <v>3</v>
      </c>
      <c r="F1811" s="197">
        <v>0</v>
      </c>
      <c r="G1811" s="197">
        <v>0</v>
      </c>
      <c r="H1811" s="198">
        <v>0</v>
      </c>
    </row>
    <row r="1812" spans="1:8" ht="18" hidden="1" customHeight="1" outlineLevel="1">
      <c r="A1812" s="4" t="s">
        <v>220</v>
      </c>
      <c r="B1812" s="195"/>
      <c r="C1812" s="196">
        <v>0</v>
      </c>
      <c r="D1812" s="196">
        <v>0</v>
      </c>
      <c r="E1812" s="196">
        <v>0</v>
      </c>
      <c r="F1812" s="197">
        <v>0</v>
      </c>
      <c r="G1812" s="197">
        <v>0</v>
      </c>
      <c r="H1812" s="198">
        <v>0</v>
      </c>
    </row>
    <row r="1813" spans="1:8" ht="18" hidden="1" customHeight="1" outlineLevel="1">
      <c r="A1813" s="4" t="s">
        <v>349</v>
      </c>
      <c r="B1813" s="195"/>
      <c r="C1813" s="196">
        <v>0</v>
      </c>
      <c r="D1813" s="196">
        <v>0</v>
      </c>
      <c r="E1813" s="196">
        <v>0</v>
      </c>
      <c r="F1813" s="197">
        <v>0</v>
      </c>
      <c r="G1813" s="197">
        <v>0</v>
      </c>
      <c r="H1813" s="198">
        <v>0</v>
      </c>
    </row>
    <row r="1814" spans="1:8" ht="18" hidden="1" customHeight="1" outlineLevel="1">
      <c r="A1814" s="4" t="s">
        <v>222</v>
      </c>
      <c r="B1814" s="195"/>
      <c r="C1814" s="196">
        <v>0</v>
      </c>
      <c r="D1814" s="196">
        <v>0</v>
      </c>
      <c r="E1814" s="196">
        <v>0</v>
      </c>
      <c r="F1814" s="197">
        <v>0</v>
      </c>
      <c r="G1814" s="197">
        <v>0</v>
      </c>
      <c r="H1814" s="198">
        <v>0</v>
      </c>
    </row>
    <row r="1815" spans="1:8" ht="18" hidden="1" customHeight="1" outlineLevel="1">
      <c r="A1815" s="4" t="s">
        <v>223</v>
      </c>
      <c r="B1815" s="195"/>
      <c r="C1815" s="196">
        <v>0</v>
      </c>
      <c r="D1815" s="196">
        <v>0</v>
      </c>
      <c r="E1815" s="196">
        <v>0</v>
      </c>
      <c r="F1815" s="197">
        <v>0</v>
      </c>
      <c r="G1815" s="197">
        <v>0</v>
      </c>
      <c r="H1815" s="198">
        <v>0</v>
      </c>
    </row>
    <row r="1816" spans="1:8" ht="18" hidden="1" customHeight="1" outlineLevel="1">
      <c r="A1816" s="4" t="s">
        <v>224</v>
      </c>
      <c r="B1816" s="195"/>
      <c r="C1816" s="196">
        <v>102</v>
      </c>
      <c r="D1816" s="196">
        <v>2</v>
      </c>
      <c r="E1816" s="196">
        <v>0</v>
      </c>
      <c r="F1816" s="197">
        <v>354987.75000000006</v>
      </c>
      <c r="G1816" s="197">
        <v>35023.510000000009</v>
      </c>
      <c r="H1816" s="198">
        <v>211176.81</v>
      </c>
    </row>
    <row r="1817" spans="1:8" ht="18" hidden="1" customHeight="1" outlineLevel="1">
      <c r="A1817" s="4" t="s">
        <v>225</v>
      </c>
      <c r="B1817" s="195"/>
      <c r="C1817" s="196">
        <v>0</v>
      </c>
      <c r="D1817" s="196">
        <v>0</v>
      </c>
      <c r="E1817" s="196">
        <v>0</v>
      </c>
      <c r="F1817" s="197">
        <v>0</v>
      </c>
      <c r="G1817" s="197">
        <v>0</v>
      </c>
      <c r="H1817" s="198">
        <v>0</v>
      </c>
    </row>
    <row r="1818" spans="1:8" ht="18" customHeight="1" collapsed="1">
      <c r="A1818" s="4"/>
      <c r="B1818" s="195" t="s">
        <v>428</v>
      </c>
      <c r="C1818" s="199">
        <f t="shared" ref="C1818:H1818" si="75">SUM(C1795:C1817)</f>
        <v>176</v>
      </c>
      <c r="D1818" s="199">
        <f t="shared" si="75"/>
        <v>16</v>
      </c>
      <c r="E1818" s="199">
        <f t="shared" si="75"/>
        <v>3</v>
      </c>
      <c r="F1818" s="200">
        <f t="shared" si="75"/>
        <v>408596.31000000006</v>
      </c>
      <c r="G1818" s="200">
        <f t="shared" si="75"/>
        <v>105721.40000000001</v>
      </c>
      <c r="H1818" s="201">
        <f t="shared" si="75"/>
        <v>202115.81</v>
      </c>
    </row>
    <row r="1819" spans="1:8" ht="18" hidden="1" customHeight="1" outlineLevel="1">
      <c r="A1819" s="4" t="s">
        <v>272</v>
      </c>
      <c r="B1819" s="195"/>
      <c r="C1819" s="196">
        <v>0</v>
      </c>
      <c r="D1819" s="196">
        <v>0</v>
      </c>
      <c r="E1819" s="196">
        <v>0</v>
      </c>
      <c r="F1819" s="197">
        <v>0</v>
      </c>
      <c r="G1819" s="197">
        <v>0</v>
      </c>
      <c r="H1819" s="198">
        <v>0</v>
      </c>
    </row>
    <row r="1820" spans="1:8" ht="18" hidden="1" customHeight="1" outlineLevel="1">
      <c r="A1820" s="4" t="s">
        <v>203</v>
      </c>
      <c r="B1820" s="195"/>
      <c r="C1820" s="196">
        <v>6</v>
      </c>
      <c r="D1820" s="196">
        <v>6</v>
      </c>
      <c r="E1820" s="196">
        <v>0</v>
      </c>
      <c r="F1820" s="197">
        <v>276267.5</v>
      </c>
      <c r="G1820" s="197">
        <v>-12248.299999999996</v>
      </c>
      <c r="H1820" s="198">
        <v>0</v>
      </c>
    </row>
    <row r="1821" spans="1:8" ht="18" hidden="1" customHeight="1" outlineLevel="1">
      <c r="A1821" s="4" t="s">
        <v>204</v>
      </c>
      <c r="B1821" s="195"/>
      <c r="C1821" s="196">
        <v>10</v>
      </c>
      <c r="D1821" s="196">
        <v>1</v>
      </c>
      <c r="E1821" s="196">
        <v>1</v>
      </c>
      <c r="F1821" s="197">
        <v>-3823.2000000000007</v>
      </c>
      <c r="G1821" s="197">
        <v>679.75</v>
      </c>
      <c r="H1821" s="198">
        <v>0</v>
      </c>
    </row>
    <row r="1822" spans="1:8" ht="18" hidden="1" customHeight="1" outlineLevel="1">
      <c r="A1822" s="4" t="s">
        <v>205</v>
      </c>
      <c r="B1822" s="195"/>
      <c r="C1822" s="196">
        <v>0</v>
      </c>
      <c r="D1822" s="196">
        <v>0</v>
      </c>
      <c r="E1822" s="196">
        <v>0</v>
      </c>
      <c r="F1822" s="197">
        <v>0</v>
      </c>
      <c r="G1822" s="197">
        <v>0</v>
      </c>
      <c r="H1822" s="198">
        <v>0</v>
      </c>
    </row>
    <row r="1823" spans="1:8" ht="18" hidden="1" customHeight="1" outlineLevel="1">
      <c r="A1823" s="4" t="s">
        <v>206</v>
      </c>
      <c r="B1823" s="195"/>
      <c r="C1823" s="196">
        <v>0</v>
      </c>
      <c r="D1823" s="196">
        <v>0</v>
      </c>
      <c r="E1823" s="196">
        <v>0</v>
      </c>
      <c r="F1823" s="197">
        <v>0</v>
      </c>
      <c r="G1823" s="197">
        <v>0</v>
      </c>
      <c r="H1823" s="198">
        <v>0</v>
      </c>
    </row>
    <row r="1824" spans="1:8" ht="18" hidden="1" customHeight="1" outlineLevel="1">
      <c r="A1824" s="4" t="s">
        <v>207</v>
      </c>
      <c r="B1824" s="195"/>
      <c r="C1824" s="196">
        <v>0</v>
      </c>
      <c r="D1824" s="196">
        <v>0</v>
      </c>
      <c r="E1824" s="196">
        <v>0</v>
      </c>
      <c r="F1824" s="197">
        <v>0</v>
      </c>
      <c r="G1824" s="197">
        <v>0</v>
      </c>
      <c r="H1824" s="198">
        <v>0</v>
      </c>
    </row>
    <row r="1825" spans="1:8" ht="18" hidden="1" customHeight="1" outlineLevel="1">
      <c r="A1825" s="4" t="s">
        <v>208</v>
      </c>
      <c r="B1825" s="195"/>
      <c r="C1825" s="196">
        <v>7</v>
      </c>
      <c r="D1825" s="196">
        <v>5</v>
      </c>
      <c r="E1825" s="196">
        <v>0</v>
      </c>
      <c r="F1825" s="197">
        <v>35339.15</v>
      </c>
      <c r="G1825" s="197">
        <v>-2144.7199999999998</v>
      </c>
      <c r="H1825" s="198">
        <v>0</v>
      </c>
    </row>
    <row r="1826" spans="1:8" ht="18" hidden="1" customHeight="1" outlineLevel="1">
      <c r="A1826" s="4" t="s">
        <v>209</v>
      </c>
      <c r="B1826" s="195"/>
      <c r="C1826" s="196">
        <v>0</v>
      </c>
      <c r="D1826" s="196">
        <v>1</v>
      </c>
      <c r="E1826" s="196">
        <v>0</v>
      </c>
      <c r="F1826" s="197">
        <v>-3900</v>
      </c>
      <c r="G1826" s="197">
        <v>0</v>
      </c>
      <c r="H1826" s="198">
        <v>0</v>
      </c>
    </row>
    <row r="1827" spans="1:8" ht="18" hidden="1" customHeight="1" outlineLevel="1">
      <c r="A1827" s="4" t="s">
        <v>211</v>
      </c>
      <c r="B1827" s="195"/>
      <c r="C1827" s="196">
        <v>9</v>
      </c>
      <c r="D1827" s="196">
        <v>15</v>
      </c>
      <c r="E1827" s="196">
        <v>0</v>
      </c>
      <c r="F1827" s="197">
        <v>59424.21</v>
      </c>
      <c r="G1827" s="197">
        <v>-1916.6500000000015</v>
      </c>
      <c r="H1827" s="198">
        <v>0</v>
      </c>
    </row>
    <row r="1828" spans="1:8" ht="18" hidden="1" customHeight="1" outlineLevel="1">
      <c r="A1828" s="4" t="s">
        <v>212</v>
      </c>
      <c r="B1828" s="195"/>
      <c r="C1828" s="196">
        <v>25</v>
      </c>
      <c r="D1828" s="196">
        <v>17</v>
      </c>
      <c r="E1828" s="196">
        <v>0</v>
      </c>
      <c r="F1828" s="197">
        <v>1233904.3400000001</v>
      </c>
      <c r="G1828" s="197">
        <v>1394.73</v>
      </c>
      <c r="H1828" s="198">
        <v>0</v>
      </c>
    </row>
    <row r="1829" spans="1:8" ht="18" hidden="1" customHeight="1" outlineLevel="1">
      <c r="A1829" s="4" t="s">
        <v>213</v>
      </c>
      <c r="B1829" s="195"/>
      <c r="C1829" s="196">
        <v>18</v>
      </c>
      <c r="D1829" s="196">
        <v>15</v>
      </c>
      <c r="E1829" s="196">
        <v>0</v>
      </c>
      <c r="F1829" s="197">
        <v>948.7099999999964</v>
      </c>
      <c r="G1829" s="197">
        <v>34782.33</v>
      </c>
      <c r="H1829" s="198">
        <v>0</v>
      </c>
    </row>
    <row r="1830" spans="1:8" ht="18" hidden="1" customHeight="1" outlineLevel="1">
      <c r="A1830" s="4" t="s">
        <v>214</v>
      </c>
      <c r="B1830" s="195"/>
      <c r="C1830" s="196">
        <v>2</v>
      </c>
      <c r="D1830" s="196">
        <v>0</v>
      </c>
      <c r="E1830" s="196">
        <v>0</v>
      </c>
      <c r="F1830" s="197">
        <v>80000</v>
      </c>
      <c r="G1830" s="197">
        <v>16979</v>
      </c>
      <c r="H1830" s="198">
        <v>0</v>
      </c>
    </row>
    <row r="1831" spans="1:8" ht="18" hidden="1" customHeight="1" outlineLevel="1">
      <c r="A1831" s="4" t="s">
        <v>215</v>
      </c>
      <c r="B1831" s="195"/>
      <c r="C1831" s="196">
        <v>1</v>
      </c>
      <c r="D1831" s="196">
        <v>1</v>
      </c>
      <c r="E1831" s="196">
        <v>0</v>
      </c>
      <c r="F1831" s="197">
        <v>294</v>
      </c>
      <c r="G1831" s="197">
        <v>0</v>
      </c>
      <c r="H1831" s="198">
        <v>0</v>
      </c>
    </row>
    <row r="1832" spans="1:8" ht="18" hidden="1" customHeight="1" outlineLevel="1">
      <c r="A1832" s="4" t="s">
        <v>216</v>
      </c>
      <c r="B1832" s="195"/>
      <c r="C1832" s="196">
        <v>0</v>
      </c>
      <c r="D1832" s="196">
        <v>0</v>
      </c>
      <c r="E1832" s="196">
        <v>0</v>
      </c>
      <c r="F1832" s="197">
        <v>0</v>
      </c>
      <c r="G1832" s="197">
        <v>0</v>
      </c>
      <c r="H1832" s="198">
        <v>0</v>
      </c>
    </row>
    <row r="1833" spans="1:8" ht="18" hidden="1" customHeight="1" outlineLevel="1">
      <c r="A1833" s="4" t="s">
        <v>217</v>
      </c>
      <c r="B1833" s="195"/>
      <c r="C1833" s="196">
        <v>3</v>
      </c>
      <c r="D1833" s="196">
        <v>3</v>
      </c>
      <c r="E1833" s="196">
        <v>0</v>
      </c>
      <c r="F1833" s="197">
        <v>35500</v>
      </c>
      <c r="G1833" s="197">
        <v>0</v>
      </c>
      <c r="H1833" s="198">
        <v>0</v>
      </c>
    </row>
    <row r="1834" spans="1:8" ht="18" hidden="1" customHeight="1" outlineLevel="1">
      <c r="A1834" s="4" t="s">
        <v>218</v>
      </c>
      <c r="B1834" s="195"/>
      <c r="C1834" s="196">
        <v>4</v>
      </c>
      <c r="D1834" s="196">
        <v>4</v>
      </c>
      <c r="E1834" s="196">
        <v>0</v>
      </c>
      <c r="F1834" s="197">
        <v>669821</v>
      </c>
      <c r="G1834" s="197">
        <v>17916</v>
      </c>
      <c r="H1834" s="198">
        <v>-275886</v>
      </c>
    </row>
    <row r="1835" spans="1:8" ht="18" hidden="1" customHeight="1" outlineLevel="1">
      <c r="A1835" s="4" t="s">
        <v>219</v>
      </c>
      <c r="B1835" s="195"/>
      <c r="C1835" s="196">
        <v>0</v>
      </c>
      <c r="D1835" s="196">
        <v>0</v>
      </c>
      <c r="E1835" s="196">
        <v>0</v>
      </c>
      <c r="F1835" s="197">
        <v>0</v>
      </c>
      <c r="G1835" s="197">
        <v>0</v>
      </c>
      <c r="H1835" s="198">
        <v>0</v>
      </c>
    </row>
    <row r="1836" spans="1:8" ht="18" hidden="1" customHeight="1" outlineLevel="1">
      <c r="A1836" s="4" t="s">
        <v>220</v>
      </c>
      <c r="B1836" s="195"/>
      <c r="C1836" s="196">
        <v>0</v>
      </c>
      <c r="D1836" s="196">
        <v>0</v>
      </c>
      <c r="E1836" s="196">
        <v>0</v>
      </c>
      <c r="F1836" s="197">
        <v>0</v>
      </c>
      <c r="G1836" s="197">
        <v>0</v>
      </c>
      <c r="H1836" s="198">
        <v>0</v>
      </c>
    </row>
    <row r="1837" spans="1:8" ht="18" hidden="1" customHeight="1" outlineLevel="1">
      <c r="A1837" s="4" t="s">
        <v>349</v>
      </c>
      <c r="B1837" s="195"/>
      <c r="C1837" s="196">
        <v>0</v>
      </c>
      <c r="D1837" s="196">
        <v>0</v>
      </c>
      <c r="E1837" s="196">
        <v>0</v>
      </c>
      <c r="F1837" s="197">
        <v>0</v>
      </c>
      <c r="G1837" s="197">
        <v>0</v>
      </c>
      <c r="H1837" s="198">
        <v>0</v>
      </c>
    </row>
    <row r="1838" spans="1:8" ht="18" hidden="1" customHeight="1" outlineLevel="1">
      <c r="A1838" s="4" t="s">
        <v>222</v>
      </c>
      <c r="B1838" s="195"/>
      <c r="C1838" s="196">
        <v>0</v>
      </c>
      <c r="D1838" s="196">
        <v>0</v>
      </c>
      <c r="E1838" s="196">
        <v>1</v>
      </c>
      <c r="F1838" s="197">
        <v>-10068.719999999999</v>
      </c>
      <c r="G1838" s="197">
        <v>-2818.99</v>
      </c>
      <c r="H1838" s="198">
        <v>0</v>
      </c>
    </row>
    <row r="1839" spans="1:8" ht="18" hidden="1" customHeight="1" outlineLevel="1">
      <c r="A1839" s="4" t="s">
        <v>223</v>
      </c>
      <c r="B1839" s="195"/>
      <c r="C1839" s="196">
        <v>0</v>
      </c>
      <c r="D1839" s="196">
        <v>0</v>
      </c>
      <c r="E1839" s="196">
        <v>0</v>
      </c>
      <c r="F1839" s="197">
        <v>0</v>
      </c>
      <c r="G1839" s="197">
        <v>0</v>
      </c>
      <c r="H1839" s="198">
        <v>0</v>
      </c>
    </row>
    <row r="1840" spans="1:8" ht="18" hidden="1" customHeight="1" outlineLevel="1">
      <c r="A1840" s="4" t="s">
        <v>224</v>
      </c>
      <c r="B1840" s="195"/>
      <c r="C1840" s="196">
        <v>2</v>
      </c>
      <c r="D1840" s="196">
        <v>0</v>
      </c>
      <c r="E1840" s="196">
        <v>0</v>
      </c>
      <c r="F1840" s="197">
        <v>0</v>
      </c>
      <c r="G1840" s="197">
        <v>0</v>
      </c>
      <c r="H1840" s="198">
        <v>0</v>
      </c>
    </row>
    <row r="1841" spans="1:8" ht="18" hidden="1" customHeight="1" outlineLevel="1">
      <c r="A1841" s="4" t="s">
        <v>225</v>
      </c>
      <c r="B1841" s="195"/>
      <c r="C1841" s="196">
        <v>3</v>
      </c>
      <c r="D1841" s="196">
        <v>1</v>
      </c>
      <c r="E1841" s="196">
        <v>2</v>
      </c>
      <c r="F1841" s="197">
        <v>5741</v>
      </c>
      <c r="G1841" s="197">
        <v>39136</v>
      </c>
      <c r="H1841" s="198">
        <v>0</v>
      </c>
    </row>
    <row r="1842" spans="1:8" ht="18" customHeight="1" collapsed="1">
      <c r="A1842" s="4"/>
      <c r="B1842" s="195" t="s">
        <v>429</v>
      </c>
      <c r="C1842" s="199">
        <f t="shared" ref="C1842:H1842" si="76">SUM(C1819:C1841)</f>
        <v>90</v>
      </c>
      <c r="D1842" s="199">
        <f t="shared" si="76"/>
        <v>69</v>
      </c>
      <c r="E1842" s="199">
        <f t="shared" si="76"/>
        <v>4</v>
      </c>
      <c r="F1842" s="200">
        <f t="shared" si="76"/>
        <v>2379447.9899999998</v>
      </c>
      <c r="G1842" s="200">
        <f t="shared" si="76"/>
        <v>91759.150000000009</v>
      </c>
      <c r="H1842" s="201">
        <f t="shared" si="76"/>
        <v>-275886</v>
      </c>
    </row>
    <row r="1843" spans="1:8" ht="18" hidden="1" customHeight="1" outlineLevel="1">
      <c r="A1843" s="4" t="s">
        <v>272</v>
      </c>
      <c r="B1843" s="195"/>
      <c r="C1843" s="196">
        <v>0</v>
      </c>
      <c r="D1843" s="196">
        <v>0</v>
      </c>
      <c r="E1843" s="196">
        <v>0</v>
      </c>
      <c r="F1843" s="197">
        <v>0</v>
      </c>
      <c r="G1843" s="197">
        <v>0</v>
      </c>
      <c r="H1843" s="198">
        <v>0</v>
      </c>
    </row>
    <row r="1844" spans="1:8" ht="18" hidden="1" customHeight="1" outlineLevel="1">
      <c r="A1844" s="4" t="s">
        <v>203</v>
      </c>
      <c r="B1844" s="195"/>
      <c r="C1844" s="196">
        <v>0</v>
      </c>
      <c r="D1844" s="196">
        <v>0</v>
      </c>
      <c r="E1844" s="196">
        <v>0</v>
      </c>
      <c r="F1844" s="197">
        <v>0</v>
      </c>
      <c r="G1844" s="197">
        <v>0</v>
      </c>
      <c r="H1844" s="198">
        <v>0</v>
      </c>
    </row>
    <row r="1845" spans="1:8" ht="18" hidden="1" customHeight="1" outlineLevel="1">
      <c r="A1845" s="4" t="s">
        <v>204</v>
      </c>
      <c r="B1845" s="195"/>
      <c r="C1845" s="196">
        <v>1</v>
      </c>
      <c r="D1845" s="196">
        <v>0</v>
      </c>
      <c r="E1845" s="196">
        <v>0</v>
      </c>
      <c r="F1845" s="197">
        <v>0</v>
      </c>
      <c r="G1845" s="197">
        <v>0</v>
      </c>
      <c r="H1845" s="198">
        <v>0</v>
      </c>
    </row>
    <row r="1846" spans="1:8" ht="18" hidden="1" customHeight="1" outlineLevel="1">
      <c r="A1846" s="4" t="s">
        <v>205</v>
      </c>
      <c r="B1846" s="195"/>
      <c r="C1846" s="196">
        <v>0</v>
      </c>
      <c r="D1846" s="196">
        <v>0</v>
      </c>
      <c r="E1846" s="196">
        <v>0</v>
      </c>
      <c r="F1846" s="197">
        <v>0</v>
      </c>
      <c r="G1846" s="197">
        <v>0</v>
      </c>
      <c r="H1846" s="198">
        <v>0</v>
      </c>
    </row>
    <row r="1847" spans="1:8" ht="18" hidden="1" customHeight="1" outlineLevel="1">
      <c r="A1847" s="4" t="s">
        <v>206</v>
      </c>
      <c r="B1847" s="195"/>
      <c r="C1847" s="196">
        <v>0</v>
      </c>
      <c r="D1847" s="196">
        <v>0</v>
      </c>
      <c r="E1847" s="196">
        <v>0</v>
      </c>
      <c r="F1847" s="197">
        <v>0</v>
      </c>
      <c r="G1847" s="197">
        <v>0</v>
      </c>
      <c r="H1847" s="198">
        <v>0</v>
      </c>
    </row>
    <row r="1848" spans="1:8" ht="18" hidden="1" customHeight="1" outlineLevel="1">
      <c r="A1848" s="4" t="s">
        <v>207</v>
      </c>
      <c r="B1848" s="195"/>
      <c r="C1848" s="196">
        <v>0</v>
      </c>
      <c r="D1848" s="196">
        <v>0</v>
      </c>
      <c r="E1848" s="196">
        <v>0</v>
      </c>
      <c r="F1848" s="197">
        <v>0</v>
      </c>
      <c r="G1848" s="197">
        <v>0</v>
      </c>
      <c r="H1848" s="198">
        <v>0</v>
      </c>
    </row>
    <row r="1849" spans="1:8" ht="18" hidden="1" customHeight="1" outlineLevel="1">
      <c r="A1849" s="4" t="s">
        <v>208</v>
      </c>
      <c r="B1849" s="195"/>
      <c r="C1849" s="196">
        <v>0</v>
      </c>
      <c r="D1849" s="196">
        <v>0</v>
      </c>
      <c r="E1849" s="196">
        <v>0</v>
      </c>
      <c r="F1849" s="197">
        <v>0</v>
      </c>
      <c r="G1849" s="197">
        <v>0</v>
      </c>
      <c r="H1849" s="198">
        <v>0</v>
      </c>
    </row>
    <row r="1850" spans="1:8" ht="18" hidden="1" customHeight="1" outlineLevel="1">
      <c r="A1850" s="4" t="s">
        <v>209</v>
      </c>
      <c r="B1850" s="195"/>
      <c r="C1850" s="196">
        <v>0</v>
      </c>
      <c r="D1850" s="196">
        <v>0</v>
      </c>
      <c r="E1850" s="196">
        <v>0</v>
      </c>
      <c r="F1850" s="197">
        <v>0</v>
      </c>
      <c r="G1850" s="197">
        <v>0</v>
      </c>
      <c r="H1850" s="198">
        <v>0</v>
      </c>
    </row>
    <row r="1851" spans="1:8" ht="18" hidden="1" customHeight="1" outlineLevel="1">
      <c r="A1851" s="4" t="s">
        <v>211</v>
      </c>
      <c r="B1851" s="195"/>
      <c r="C1851" s="196">
        <v>0</v>
      </c>
      <c r="D1851" s="196">
        <v>1</v>
      </c>
      <c r="E1851" s="196">
        <v>0</v>
      </c>
      <c r="F1851" s="197">
        <v>-870</v>
      </c>
      <c r="G1851" s="197">
        <v>0</v>
      </c>
      <c r="H1851" s="198">
        <v>0</v>
      </c>
    </row>
    <row r="1852" spans="1:8" ht="18" hidden="1" customHeight="1" outlineLevel="1">
      <c r="A1852" s="4" t="s">
        <v>212</v>
      </c>
      <c r="B1852" s="195"/>
      <c r="C1852" s="196">
        <v>0</v>
      </c>
      <c r="D1852" s="196">
        <v>0</v>
      </c>
      <c r="E1852" s="196">
        <v>0</v>
      </c>
      <c r="F1852" s="197">
        <v>0</v>
      </c>
      <c r="G1852" s="197">
        <v>0</v>
      </c>
      <c r="H1852" s="198">
        <v>0</v>
      </c>
    </row>
    <row r="1853" spans="1:8" ht="18" hidden="1" customHeight="1" outlineLevel="1">
      <c r="A1853" s="4" t="s">
        <v>213</v>
      </c>
      <c r="B1853" s="195"/>
      <c r="C1853" s="196">
        <v>0</v>
      </c>
      <c r="D1853" s="196">
        <v>0</v>
      </c>
      <c r="E1853" s="196">
        <v>0</v>
      </c>
      <c r="F1853" s="197">
        <v>0</v>
      </c>
      <c r="G1853" s="197">
        <v>0</v>
      </c>
      <c r="H1853" s="198">
        <v>0</v>
      </c>
    </row>
    <row r="1854" spans="1:8" ht="18" hidden="1" customHeight="1" outlineLevel="1">
      <c r="A1854" s="4" t="s">
        <v>214</v>
      </c>
      <c r="B1854" s="195"/>
      <c r="C1854" s="196">
        <v>0</v>
      </c>
      <c r="D1854" s="196">
        <v>0</v>
      </c>
      <c r="E1854" s="196">
        <v>0</v>
      </c>
      <c r="F1854" s="197">
        <v>0</v>
      </c>
      <c r="G1854" s="197">
        <v>0</v>
      </c>
      <c r="H1854" s="198">
        <v>0</v>
      </c>
    </row>
    <row r="1855" spans="1:8" ht="18" hidden="1" customHeight="1" outlineLevel="1">
      <c r="A1855" s="4" t="s">
        <v>215</v>
      </c>
      <c r="B1855" s="195"/>
      <c r="C1855" s="196">
        <v>1</v>
      </c>
      <c r="D1855" s="196">
        <v>0</v>
      </c>
      <c r="E1855" s="196">
        <v>0</v>
      </c>
      <c r="F1855" s="197">
        <v>0</v>
      </c>
      <c r="G1855" s="197">
        <v>0</v>
      </c>
      <c r="H1855" s="198">
        <v>0</v>
      </c>
    </row>
    <row r="1856" spans="1:8" ht="18" hidden="1" customHeight="1" outlineLevel="1">
      <c r="A1856" s="4" t="s">
        <v>216</v>
      </c>
      <c r="B1856" s="195"/>
      <c r="C1856" s="196">
        <v>0</v>
      </c>
      <c r="D1856" s="196">
        <v>0</v>
      </c>
      <c r="E1856" s="196">
        <v>0</v>
      </c>
      <c r="F1856" s="197">
        <v>0</v>
      </c>
      <c r="G1856" s="197">
        <v>0</v>
      </c>
      <c r="H1856" s="198">
        <v>0</v>
      </c>
    </row>
    <row r="1857" spans="1:8" ht="18" hidden="1" customHeight="1" outlineLevel="1">
      <c r="A1857" s="4" t="s">
        <v>217</v>
      </c>
      <c r="B1857" s="195"/>
      <c r="C1857" s="196">
        <v>0</v>
      </c>
      <c r="D1857" s="196">
        <v>0</v>
      </c>
      <c r="E1857" s="196">
        <v>0</v>
      </c>
      <c r="F1857" s="197">
        <v>0</v>
      </c>
      <c r="G1857" s="197">
        <v>0</v>
      </c>
      <c r="H1857" s="198">
        <v>0</v>
      </c>
    </row>
    <row r="1858" spans="1:8" ht="18" hidden="1" customHeight="1" outlineLevel="1">
      <c r="A1858" s="4" t="s">
        <v>218</v>
      </c>
      <c r="B1858" s="195"/>
      <c r="C1858" s="196">
        <v>1</v>
      </c>
      <c r="D1858" s="196">
        <v>0</v>
      </c>
      <c r="E1858" s="196">
        <v>0</v>
      </c>
      <c r="F1858" s="197">
        <v>139449</v>
      </c>
      <c r="G1858" s="197">
        <v>0</v>
      </c>
      <c r="H1858" s="198">
        <v>0</v>
      </c>
    </row>
    <row r="1859" spans="1:8" ht="18" hidden="1" customHeight="1" outlineLevel="1">
      <c r="A1859" s="4" t="s">
        <v>219</v>
      </c>
      <c r="B1859" s="195"/>
      <c r="C1859" s="196">
        <v>0</v>
      </c>
      <c r="D1859" s="196">
        <v>0</v>
      </c>
      <c r="E1859" s="196">
        <v>0</v>
      </c>
      <c r="F1859" s="197">
        <v>0</v>
      </c>
      <c r="G1859" s="197">
        <v>0</v>
      </c>
      <c r="H1859" s="198">
        <v>0</v>
      </c>
    </row>
    <row r="1860" spans="1:8" ht="18" hidden="1" customHeight="1" outlineLevel="1">
      <c r="A1860" s="4" t="s">
        <v>220</v>
      </c>
      <c r="B1860" s="195"/>
      <c r="C1860" s="196">
        <v>0</v>
      </c>
      <c r="D1860" s="196">
        <v>0</v>
      </c>
      <c r="E1860" s="196">
        <v>0</v>
      </c>
      <c r="F1860" s="197">
        <v>0</v>
      </c>
      <c r="G1860" s="197">
        <v>0</v>
      </c>
      <c r="H1860" s="198">
        <v>0</v>
      </c>
    </row>
    <row r="1861" spans="1:8" ht="18" hidden="1" customHeight="1" outlineLevel="1">
      <c r="A1861" s="4" t="s">
        <v>349</v>
      </c>
      <c r="B1861" s="195"/>
      <c r="C1861" s="196">
        <v>0</v>
      </c>
      <c r="D1861" s="196">
        <v>0</v>
      </c>
      <c r="E1861" s="196">
        <v>0</v>
      </c>
      <c r="F1861" s="197">
        <v>0</v>
      </c>
      <c r="G1861" s="197">
        <v>0</v>
      </c>
      <c r="H1861" s="198">
        <v>0</v>
      </c>
    </row>
    <row r="1862" spans="1:8" ht="18" hidden="1" customHeight="1" outlineLevel="1">
      <c r="A1862" s="4" t="s">
        <v>222</v>
      </c>
      <c r="B1862" s="195"/>
      <c r="C1862" s="196">
        <v>0</v>
      </c>
      <c r="D1862" s="196">
        <v>0</v>
      </c>
      <c r="E1862" s="196">
        <v>0</v>
      </c>
      <c r="F1862" s="197">
        <v>-9300</v>
      </c>
      <c r="G1862" s="197">
        <v>7500</v>
      </c>
      <c r="H1862" s="198">
        <v>0</v>
      </c>
    </row>
    <row r="1863" spans="1:8" ht="18" hidden="1" customHeight="1" outlineLevel="1">
      <c r="A1863" s="4" t="s">
        <v>223</v>
      </c>
      <c r="B1863" s="195"/>
      <c r="C1863" s="196">
        <v>0</v>
      </c>
      <c r="D1863" s="196">
        <v>0</v>
      </c>
      <c r="E1863" s="196">
        <v>0</v>
      </c>
      <c r="F1863" s="197">
        <v>0</v>
      </c>
      <c r="G1863" s="197">
        <v>0</v>
      </c>
      <c r="H1863" s="198">
        <v>0</v>
      </c>
    </row>
    <row r="1864" spans="1:8" ht="18" hidden="1" customHeight="1" outlineLevel="1">
      <c r="A1864" s="4" t="s">
        <v>224</v>
      </c>
      <c r="B1864" s="195"/>
      <c r="C1864" s="196">
        <v>0</v>
      </c>
      <c r="D1864" s="196">
        <v>0</v>
      </c>
      <c r="E1864" s="196">
        <v>0</v>
      </c>
      <c r="F1864" s="197">
        <v>0</v>
      </c>
      <c r="G1864" s="197">
        <v>0</v>
      </c>
      <c r="H1864" s="198">
        <v>0</v>
      </c>
    </row>
    <row r="1865" spans="1:8" ht="18" hidden="1" customHeight="1" outlineLevel="1">
      <c r="A1865" s="4" t="s">
        <v>225</v>
      </c>
      <c r="B1865" s="195"/>
      <c r="C1865" s="196">
        <v>2</v>
      </c>
      <c r="D1865" s="196">
        <v>2</v>
      </c>
      <c r="E1865" s="196">
        <v>0</v>
      </c>
      <c r="F1865" s="197">
        <v>6609</v>
      </c>
      <c r="G1865" s="197">
        <v>14390</v>
      </c>
      <c r="H1865" s="198">
        <v>0</v>
      </c>
    </row>
    <row r="1866" spans="1:8" ht="18" customHeight="1" collapsed="1">
      <c r="A1866" s="4"/>
      <c r="B1866" s="195" t="s">
        <v>430</v>
      </c>
      <c r="C1866" s="199">
        <f t="shared" ref="C1866:H1866" si="77">SUM(C1843:C1865)</f>
        <v>5</v>
      </c>
      <c r="D1866" s="199">
        <f t="shared" si="77"/>
        <v>3</v>
      </c>
      <c r="E1866" s="199">
        <f t="shared" si="77"/>
        <v>0</v>
      </c>
      <c r="F1866" s="200">
        <f t="shared" si="77"/>
        <v>135888</v>
      </c>
      <c r="G1866" s="200">
        <f t="shared" si="77"/>
        <v>21890</v>
      </c>
      <c r="H1866" s="201">
        <f t="shared" si="77"/>
        <v>0</v>
      </c>
    </row>
    <row r="1867" spans="1:8" ht="18" hidden="1" customHeight="1" outlineLevel="1">
      <c r="A1867" s="4" t="s">
        <v>272</v>
      </c>
      <c r="B1867" s="195"/>
      <c r="C1867" s="196">
        <v>0</v>
      </c>
      <c r="D1867" s="196">
        <v>0</v>
      </c>
      <c r="E1867" s="196">
        <v>0</v>
      </c>
      <c r="F1867" s="197">
        <v>0</v>
      </c>
      <c r="G1867" s="197">
        <v>0</v>
      </c>
      <c r="H1867" s="198">
        <v>0</v>
      </c>
    </row>
    <row r="1868" spans="1:8" ht="18" hidden="1" customHeight="1" outlineLevel="1">
      <c r="A1868" s="4" t="s">
        <v>203</v>
      </c>
      <c r="B1868" s="195"/>
      <c r="C1868" s="196">
        <v>0</v>
      </c>
      <c r="D1868" s="196">
        <v>1</v>
      </c>
      <c r="E1868" s="196">
        <v>0</v>
      </c>
      <c r="F1868" s="197">
        <v>-10000</v>
      </c>
      <c r="G1868" s="197">
        <v>0</v>
      </c>
      <c r="H1868" s="198">
        <v>0</v>
      </c>
    </row>
    <row r="1869" spans="1:8" ht="18" hidden="1" customHeight="1" outlineLevel="1">
      <c r="A1869" s="4" t="s">
        <v>204</v>
      </c>
      <c r="B1869" s="195"/>
      <c r="C1869" s="196">
        <v>33</v>
      </c>
      <c r="D1869" s="196">
        <v>0</v>
      </c>
      <c r="E1869" s="196">
        <v>1</v>
      </c>
      <c r="F1869" s="197">
        <v>0</v>
      </c>
      <c r="G1869" s="197">
        <v>0</v>
      </c>
      <c r="H1869" s="198">
        <v>0</v>
      </c>
    </row>
    <row r="1870" spans="1:8" ht="18" hidden="1" customHeight="1" outlineLevel="1">
      <c r="A1870" s="4" t="s">
        <v>205</v>
      </c>
      <c r="B1870" s="195"/>
      <c r="C1870" s="196">
        <v>0</v>
      </c>
      <c r="D1870" s="196">
        <v>0</v>
      </c>
      <c r="E1870" s="196">
        <v>0</v>
      </c>
      <c r="F1870" s="197">
        <v>0</v>
      </c>
      <c r="G1870" s="197">
        <v>0</v>
      </c>
      <c r="H1870" s="198">
        <v>0</v>
      </c>
    </row>
    <row r="1871" spans="1:8" ht="18" hidden="1" customHeight="1" outlineLevel="1">
      <c r="A1871" s="4" t="s">
        <v>206</v>
      </c>
      <c r="B1871" s="195"/>
      <c r="C1871" s="196">
        <v>0</v>
      </c>
      <c r="D1871" s="196">
        <v>0</v>
      </c>
      <c r="E1871" s="196">
        <v>0</v>
      </c>
      <c r="F1871" s="197">
        <v>0</v>
      </c>
      <c r="G1871" s="197">
        <v>0</v>
      </c>
      <c r="H1871" s="198">
        <v>0</v>
      </c>
    </row>
    <row r="1872" spans="1:8" ht="18" hidden="1" customHeight="1" outlineLevel="1">
      <c r="A1872" s="4" t="s">
        <v>207</v>
      </c>
      <c r="B1872" s="195"/>
      <c r="C1872" s="196">
        <v>0</v>
      </c>
      <c r="D1872" s="196">
        <v>0</v>
      </c>
      <c r="E1872" s="196">
        <v>0</v>
      </c>
      <c r="F1872" s="197">
        <v>0</v>
      </c>
      <c r="G1872" s="197">
        <v>0</v>
      </c>
      <c r="H1872" s="198">
        <v>0</v>
      </c>
    </row>
    <row r="1873" spans="1:8" ht="18" hidden="1" customHeight="1" outlineLevel="1">
      <c r="A1873" s="4" t="s">
        <v>208</v>
      </c>
      <c r="B1873" s="195"/>
      <c r="C1873" s="196">
        <v>3</v>
      </c>
      <c r="D1873" s="196">
        <v>8</v>
      </c>
      <c r="E1873" s="196">
        <v>0</v>
      </c>
      <c r="F1873" s="197">
        <v>-6702.52</v>
      </c>
      <c r="G1873" s="197">
        <v>2653.5</v>
      </c>
      <c r="H1873" s="198">
        <v>0</v>
      </c>
    </row>
    <row r="1874" spans="1:8" ht="18" hidden="1" customHeight="1" outlineLevel="1">
      <c r="A1874" s="4" t="s">
        <v>209</v>
      </c>
      <c r="B1874" s="195"/>
      <c r="C1874" s="196">
        <v>2</v>
      </c>
      <c r="D1874" s="196">
        <v>3</v>
      </c>
      <c r="E1874" s="196">
        <v>0</v>
      </c>
      <c r="F1874" s="197">
        <v>87000</v>
      </c>
      <c r="G1874" s="197">
        <v>1276</v>
      </c>
      <c r="H1874" s="198">
        <v>0</v>
      </c>
    </row>
    <row r="1875" spans="1:8" ht="18" hidden="1" customHeight="1" outlineLevel="1">
      <c r="A1875" s="4" t="s">
        <v>211</v>
      </c>
      <c r="B1875" s="195"/>
      <c r="C1875" s="196">
        <v>7</v>
      </c>
      <c r="D1875" s="196">
        <v>11</v>
      </c>
      <c r="E1875" s="196">
        <v>0</v>
      </c>
      <c r="F1875" s="197">
        <v>809133.75</v>
      </c>
      <c r="G1875" s="197">
        <v>30297.31</v>
      </c>
      <c r="H1875" s="198">
        <v>0</v>
      </c>
    </row>
    <row r="1876" spans="1:8" ht="18" hidden="1" customHeight="1" outlineLevel="1">
      <c r="A1876" s="4" t="s">
        <v>212</v>
      </c>
      <c r="B1876" s="195"/>
      <c r="C1876" s="196">
        <v>17</v>
      </c>
      <c r="D1876" s="196">
        <v>0</v>
      </c>
      <c r="E1876" s="196">
        <v>2</v>
      </c>
      <c r="F1876" s="197">
        <v>0</v>
      </c>
      <c r="G1876" s="197">
        <v>5000</v>
      </c>
      <c r="H1876" s="198">
        <v>0</v>
      </c>
    </row>
    <row r="1877" spans="1:8" ht="18" hidden="1" customHeight="1" outlineLevel="1">
      <c r="A1877" s="4" t="s">
        <v>213</v>
      </c>
      <c r="B1877" s="195"/>
      <c r="C1877" s="196">
        <v>167</v>
      </c>
      <c r="D1877" s="196">
        <v>2</v>
      </c>
      <c r="E1877" s="196">
        <v>6</v>
      </c>
      <c r="F1877" s="197">
        <v>78628.290000000008</v>
      </c>
      <c r="G1877" s="197">
        <v>5344.15</v>
      </c>
      <c r="H1877" s="198">
        <v>0</v>
      </c>
    </row>
    <row r="1878" spans="1:8" ht="18" hidden="1" customHeight="1" outlineLevel="1">
      <c r="A1878" s="4" t="s">
        <v>214</v>
      </c>
      <c r="B1878" s="195"/>
      <c r="C1878" s="196">
        <v>0</v>
      </c>
      <c r="D1878" s="196">
        <v>0</v>
      </c>
      <c r="E1878" s="196">
        <v>0</v>
      </c>
      <c r="F1878" s="197">
        <v>0</v>
      </c>
      <c r="G1878" s="197">
        <v>0</v>
      </c>
      <c r="H1878" s="198">
        <v>0</v>
      </c>
    </row>
    <row r="1879" spans="1:8" ht="18" hidden="1" customHeight="1" outlineLevel="1">
      <c r="A1879" s="4" t="s">
        <v>215</v>
      </c>
      <c r="B1879" s="195"/>
      <c r="C1879" s="196">
        <v>0</v>
      </c>
      <c r="D1879" s="196">
        <v>0</v>
      </c>
      <c r="E1879" s="196">
        <v>0</v>
      </c>
      <c r="F1879" s="197">
        <v>0</v>
      </c>
      <c r="G1879" s="197">
        <v>0</v>
      </c>
      <c r="H1879" s="198">
        <v>0</v>
      </c>
    </row>
    <row r="1880" spans="1:8" ht="18" hidden="1" customHeight="1" outlineLevel="1">
      <c r="A1880" s="4" t="s">
        <v>216</v>
      </c>
      <c r="B1880" s="195"/>
      <c r="C1880" s="196">
        <v>0</v>
      </c>
      <c r="D1880" s="196">
        <v>0</v>
      </c>
      <c r="E1880" s="196">
        <v>0</v>
      </c>
      <c r="F1880" s="197">
        <v>0</v>
      </c>
      <c r="G1880" s="197">
        <v>0</v>
      </c>
      <c r="H1880" s="198">
        <v>0</v>
      </c>
    </row>
    <row r="1881" spans="1:8" ht="18" hidden="1" customHeight="1" outlineLevel="1">
      <c r="A1881" s="4" t="s">
        <v>217</v>
      </c>
      <c r="B1881" s="195"/>
      <c r="C1881" s="196">
        <v>0</v>
      </c>
      <c r="D1881" s="196">
        <v>0</v>
      </c>
      <c r="E1881" s="196">
        <v>0</v>
      </c>
      <c r="F1881" s="197">
        <v>0</v>
      </c>
      <c r="G1881" s="197">
        <v>0</v>
      </c>
      <c r="H1881" s="198">
        <v>0</v>
      </c>
    </row>
    <row r="1882" spans="1:8" ht="18" hidden="1" customHeight="1" outlineLevel="1">
      <c r="A1882" s="4" t="s">
        <v>218</v>
      </c>
      <c r="B1882" s="195"/>
      <c r="C1882" s="196">
        <v>0</v>
      </c>
      <c r="D1882" s="196">
        <v>5</v>
      </c>
      <c r="E1882" s="196">
        <v>0</v>
      </c>
      <c r="F1882" s="197">
        <v>93364</v>
      </c>
      <c r="G1882" s="197">
        <v>16249</v>
      </c>
      <c r="H1882" s="198">
        <v>0</v>
      </c>
    </row>
    <row r="1883" spans="1:8" ht="18" hidden="1" customHeight="1" outlineLevel="1">
      <c r="A1883" s="4" t="s">
        <v>219</v>
      </c>
      <c r="B1883" s="195"/>
      <c r="C1883" s="196">
        <v>0</v>
      </c>
      <c r="D1883" s="196">
        <v>0</v>
      </c>
      <c r="E1883" s="196">
        <v>0</v>
      </c>
      <c r="F1883" s="197">
        <v>0</v>
      </c>
      <c r="G1883" s="197">
        <v>0</v>
      </c>
      <c r="H1883" s="198">
        <v>0</v>
      </c>
    </row>
    <row r="1884" spans="1:8" ht="18" hidden="1" customHeight="1" outlineLevel="1">
      <c r="A1884" s="4" t="s">
        <v>220</v>
      </c>
      <c r="B1884" s="195"/>
      <c r="C1884" s="196">
        <v>0</v>
      </c>
      <c r="D1884" s="196">
        <v>0</v>
      </c>
      <c r="E1884" s="196">
        <v>0</v>
      </c>
      <c r="F1884" s="197">
        <v>0</v>
      </c>
      <c r="G1884" s="197">
        <v>0</v>
      </c>
      <c r="H1884" s="198">
        <v>0</v>
      </c>
    </row>
    <row r="1885" spans="1:8" ht="18" hidden="1" customHeight="1" outlineLevel="1">
      <c r="A1885" s="4" t="s">
        <v>349</v>
      </c>
      <c r="B1885" s="195"/>
      <c r="C1885" s="196">
        <v>0</v>
      </c>
      <c r="D1885" s="196">
        <v>0</v>
      </c>
      <c r="E1885" s="196">
        <v>0</v>
      </c>
      <c r="F1885" s="197">
        <v>0</v>
      </c>
      <c r="G1885" s="197">
        <v>0</v>
      </c>
      <c r="H1885" s="198">
        <v>0</v>
      </c>
    </row>
    <row r="1886" spans="1:8" ht="18" hidden="1" customHeight="1" outlineLevel="1">
      <c r="A1886" s="4" t="s">
        <v>222</v>
      </c>
      <c r="B1886" s="195"/>
      <c r="C1886" s="196">
        <v>37</v>
      </c>
      <c r="D1886" s="196">
        <v>34</v>
      </c>
      <c r="E1886" s="196">
        <v>0</v>
      </c>
      <c r="F1886" s="197">
        <v>525302.47</v>
      </c>
      <c r="G1886" s="197">
        <v>20997.09</v>
      </c>
      <c r="H1886" s="198">
        <v>-78644.42</v>
      </c>
    </row>
    <row r="1887" spans="1:8" ht="18" hidden="1" customHeight="1" outlineLevel="1">
      <c r="A1887" s="4" t="s">
        <v>223</v>
      </c>
      <c r="B1887" s="195"/>
      <c r="C1887" s="196">
        <v>0</v>
      </c>
      <c r="D1887" s="196">
        <v>0</v>
      </c>
      <c r="E1887" s="196">
        <v>0</v>
      </c>
      <c r="F1887" s="197">
        <v>0</v>
      </c>
      <c r="G1887" s="197">
        <v>0</v>
      </c>
      <c r="H1887" s="198">
        <v>0</v>
      </c>
    </row>
    <row r="1888" spans="1:8" ht="18" hidden="1" customHeight="1" outlineLevel="1">
      <c r="A1888" s="4" t="s">
        <v>224</v>
      </c>
      <c r="B1888" s="195"/>
      <c r="C1888" s="196">
        <v>12</v>
      </c>
      <c r="D1888" s="196">
        <v>0</v>
      </c>
      <c r="E1888" s="196">
        <v>0</v>
      </c>
      <c r="F1888" s="197">
        <v>0</v>
      </c>
      <c r="G1888" s="197">
        <v>20000</v>
      </c>
      <c r="H1888" s="198">
        <v>0</v>
      </c>
    </row>
    <row r="1889" spans="1:8" ht="18" hidden="1" customHeight="1" outlineLevel="1">
      <c r="A1889" s="4" t="s">
        <v>225</v>
      </c>
      <c r="B1889" s="195"/>
      <c r="C1889" s="196">
        <v>1</v>
      </c>
      <c r="D1889" s="196">
        <v>1</v>
      </c>
      <c r="E1889" s="196">
        <v>0</v>
      </c>
      <c r="F1889" s="197">
        <v>364</v>
      </c>
      <c r="G1889" s="197">
        <v>0</v>
      </c>
      <c r="H1889" s="198">
        <v>0</v>
      </c>
    </row>
    <row r="1890" spans="1:8" ht="18" customHeight="1" collapsed="1">
      <c r="A1890" s="4"/>
      <c r="B1890" s="195" t="s">
        <v>431</v>
      </c>
      <c r="C1890" s="199">
        <f t="shared" ref="C1890:H1890" si="78">SUM(C1867:C1889)</f>
        <v>279</v>
      </c>
      <c r="D1890" s="199">
        <f t="shared" si="78"/>
        <v>65</v>
      </c>
      <c r="E1890" s="199">
        <f t="shared" si="78"/>
        <v>9</v>
      </c>
      <c r="F1890" s="200">
        <f t="shared" si="78"/>
        <v>1577089.99</v>
      </c>
      <c r="G1890" s="200">
        <f t="shared" si="78"/>
        <v>101817.05</v>
      </c>
      <c r="H1890" s="201">
        <f t="shared" si="78"/>
        <v>-78644.42</v>
      </c>
    </row>
    <row r="1891" spans="1:8" ht="18" hidden="1" customHeight="1" outlineLevel="1">
      <c r="A1891" s="4" t="s">
        <v>272</v>
      </c>
      <c r="B1891" s="195"/>
      <c r="C1891" s="196">
        <v>0</v>
      </c>
      <c r="D1891" s="196">
        <v>0</v>
      </c>
      <c r="E1891" s="196">
        <v>0</v>
      </c>
      <c r="F1891" s="197">
        <v>0</v>
      </c>
      <c r="G1891" s="197">
        <v>0</v>
      </c>
      <c r="H1891" s="198">
        <v>0</v>
      </c>
    </row>
    <row r="1892" spans="1:8" ht="18" hidden="1" customHeight="1" outlineLevel="1">
      <c r="A1892" s="4" t="s">
        <v>203</v>
      </c>
      <c r="B1892" s="195"/>
      <c r="C1892" s="196">
        <v>5</v>
      </c>
      <c r="D1892" s="196">
        <v>3</v>
      </c>
      <c r="E1892" s="196">
        <v>0</v>
      </c>
      <c r="F1892" s="197">
        <v>3225</v>
      </c>
      <c r="G1892" s="197">
        <v>1663.5</v>
      </c>
      <c r="H1892" s="198">
        <v>0</v>
      </c>
    </row>
    <row r="1893" spans="1:8" ht="18" hidden="1" customHeight="1" outlineLevel="1">
      <c r="A1893" s="4" t="s">
        <v>204</v>
      </c>
      <c r="B1893" s="195"/>
      <c r="C1893" s="196">
        <v>7</v>
      </c>
      <c r="D1893" s="196">
        <v>0</v>
      </c>
      <c r="E1893" s="196">
        <v>1</v>
      </c>
      <c r="F1893" s="197">
        <v>15000</v>
      </c>
      <c r="G1893" s="197">
        <v>3000</v>
      </c>
      <c r="H1893" s="198">
        <v>0</v>
      </c>
    </row>
    <row r="1894" spans="1:8" ht="18" hidden="1" customHeight="1" outlineLevel="1">
      <c r="A1894" s="4" t="s">
        <v>205</v>
      </c>
      <c r="B1894" s="195"/>
      <c r="C1894" s="196">
        <v>0</v>
      </c>
      <c r="D1894" s="196">
        <v>0</v>
      </c>
      <c r="E1894" s="196">
        <v>0</v>
      </c>
      <c r="F1894" s="197">
        <v>0</v>
      </c>
      <c r="G1894" s="197">
        <v>0</v>
      </c>
      <c r="H1894" s="198">
        <v>0</v>
      </c>
    </row>
    <row r="1895" spans="1:8" ht="18" hidden="1" customHeight="1" outlineLevel="1">
      <c r="A1895" s="4" t="s">
        <v>206</v>
      </c>
      <c r="B1895" s="195"/>
      <c r="C1895" s="196">
        <v>0</v>
      </c>
      <c r="D1895" s="196">
        <v>0</v>
      </c>
      <c r="E1895" s="196">
        <v>0</v>
      </c>
      <c r="F1895" s="197">
        <v>0</v>
      </c>
      <c r="G1895" s="197">
        <v>0</v>
      </c>
      <c r="H1895" s="198">
        <v>0</v>
      </c>
    </row>
    <row r="1896" spans="1:8" ht="18" hidden="1" customHeight="1" outlineLevel="1">
      <c r="A1896" s="4" t="s">
        <v>207</v>
      </c>
      <c r="B1896" s="195"/>
      <c r="C1896" s="196">
        <v>0</v>
      </c>
      <c r="D1896" s="196">
        <v>0</v>
      </c>
      <c r="E1896" s="196">
        <v>0</v>
      </c>
      <c r="F1896" s="197">
        <v>0</v>
      </c>
      <c r="G1896" s="197">
        <v>0</v>
      </c>
      <c r="H1896" s="198">
        <v>0</v>
      </c>
    </row>
    <row r="1897" spans="1:8" ht="18" hidden="1" customHeight="1" outlineLevel="1">
      <c r="A1897" s="4" t="s">
        <v>208</v>
      </c>
      <c r="B1897" s="195"/>
      <c r="C1897" s="196">
        <v>7</v>
      </c>
      <c r="D1897" s="196">
        <v>2</v>
      </c>
      <c r="E1897" s="196">
        <v>0</v>
      </c>
      <c r="F1897" s="197">
        <v>27680.084483410312</v>
      </c>
      <c r="G1897" s="197">
        <v>7070.7</v>
      </c>
      <c r="H1897" s="198">
        <v>0</v>
      </c>
    </row>
    <row r="1898" spans="1:8" ht="18" hidden="1" customHeight="1" outlineLevel="1">
      <c r="A1898" s="4" t="s">
        <v>209</v>
      </c>
      <c r="B1898" s="195"/>
      <c r="C1898" s="196">
        <v>0</v>
      </c>
      <c r="D1898" s="196">
        <v>0</v>
      </c>
      <c r="E1898" s="196">
        <v>0</v>
      </c>
      <c r="F1898" s="197">
        <v>0</v>
      </c>
      <c r="G1898" s="197">
        <v>0</v>
      </c>
      <c r="H1898" s="198">
        <v>0</v>
      </c>
    </row>
    <row r="1899" spans="1:8" ht="18" hidden="1" customHeight="1" outlineLevel="1">
      <c r="A1899" s="4" t="s">
        <v>211</v>
      </c>
      <c r="B1899" s="195"/>
      <c r="C1899" s="196">
        <v>10</v>
      </c>
      <c r="D1899" s="196">
        <v>9</v>
      </c>
      <c r="E1899" s="196">
        <v>0</v>
      </c>
      <c r="F1899" s="197">
        <v>-14671.900000000001</v>
      </c>
      <c r="G1899" s="197">
        <v>24798.92</v>
      </c>
      <c r="H1899" s="198">
        <v>0</v>
      </c>
    </row>
    <row r="1900" spans="1:8" ht="18" hidden="1" customHeight="1" outlineLevel="1">
      <c r="A1900" s="4" t="s">
        <v>212</v>
      </c>
      <c r="B1900" s="195"/>
      <c r="C1900" s="196">
        <v>7</v>
      </c>
      <c r="D1900" s="196">
        <v>3</v>
      </c>
      <c r="E1900" s="196">
        <v>0</v>
      </c>
      <c r="F1900" s="197">
        <v>43280</v>
      </c>
      <c r="G1900" s="197">
        <v>22777.9</v>
      </c>
      <c r="H1900" s="198">
        <v>0</v>
      </c>
    </row>
    <row r="1901" spans="1:8" ht="18" hidden="1" customHeight="1" outlineLevel="1">
      <c r="A1901" s="4" t="s">
        <v>213</v>
      </c>
      <c r="B1901" s="195"/>
      <c r="C1901" s="196">
        <v>74</v>
      </c>
      <c r="D1901" s="196">
        <v>2</v>
      </c>
      <c r="E1901" s="196">
        <v>2</v>
      </c>
      <c r="F1901" s="197">
        <v>23347.359999999997</v>
      </c>
      <c r="G1901" s="197">
        <v>64150.44</v>
      </c>
      <c r="H1901" s="198">
        <v>0</v>
      </c>
    </row>
    <row r="1902" spans="1:8" ht="18" hidden="1" customHeight="1" outlineLevel="1">
      <c r="A1902" s="4" t="s">
        <v>214</v>
      </c>
      <c r="B1902" s="195"/>
      <c r="C1902" s="196">
        <v>7</v>
      </c>
      <c r="D1902" s="196">
        <v>0</v>
      </c>
      <c r="E1902" s="196">
        <v>0</v>
      </c>
      <c r="F1902" s="197">
        <v>11350</v>
      </c>
      <c r="G1902" s="197">
        <v>7340</v>
      </c>
      <c r="H1902" s="198">
        <v>20000</v>
      </c>
    </row>
    <row r="1903" spans="1:8" ht="18" hidden="1" customHeight="1" outlineLevel="1">
      <c r="A1903" s="4" t="s">
        <v>215</v>
      </c>
      <c r="B1903" s="195"/>
      <c r="C1903" s="196">
        <v>0</v>
      </c>
      <c r="D1903" s="196">
        <v>0</v>
      </c>
      <c r="E1903" s="196">
        <v>0</v>
      </c>
      <c r="F1903" s="197">
        <v>0</v>
      </c>
      <c r="G1903" s="197">
        <v>0</v>
      </c>
      <c r="H1903" s="198">
        <v>0</v>
      </c>
    </row>
    <row r="1904" spans="1:8" ht="18" hidden="1" customHeight="1" outlineLevel="1">
      <c r="A1904" s="4" t="s">
        <v>216</v>
      </c>
      <c r="B1904" s="195"/>
      <c r="C1904" s="196">
        <v>0</v>
      </c>
      <c r="D1904" s="196">
        <v>0</v>
      </c>
      <c r="E1904" s="196">
        <v>0</v>
      </c>
      <c r="F1904" s="197">
        <v>0</v>
      </c>
      <c r="G1904" s="197">
        <v>0</v>
      </c>
      <c r="H1904" s="198">
        <v>0</v>
      </c>
    </row>
    <row r="1905" spans="1:8" ht="18" hidden="1" customHeight="1" outlineLevel="1">
      <c r="A1905" s="4" t="s">
        <v>217</v>
      </c>
      <c r="B1905" s="195"/>
      <c r="C1905" s="196">
        <v>0</v>
      </c>
      <c r="D1905" s="196">
        <v>0</v>
      </c>
      <c r="E1905" s="196">
        <v>0</v>
      </c>
      <c r="F1905" s="197">
        <v>0</v>
      </c>
      <c r="G1905" s="197">
        <v>0</v>
      </c>
      <c r="H1905" s="198">
        <v>0</v>
      </c>
    </row>
    <row r="1906" spans="1:8" ht="18" hidden="1" customHeight="1" outlineLevel="1">
      <c r="A1906" s="4" t="s">
        <v>218</v>
      </c>
      <c r="B1906" s="195"/>
      <c r="C1906" s="196">
        <v>0</v>
      </c>
      <c r="D1906" s="196">
        <v>0</v>
      </c>
      <c r="E1906" s="196">
        <v>0</v>
      </c>
      <c r="F1906" s="197">
        <v>-25000</v>
      </c>
      <c r="G1906" s="197">
        <v>-1087500</v>
      </c>
      <c r="H1906" s="198">
        <v>0</v>
      </c>
    </row>
    <row r="1907" spans="1:8" ht="18" hidden="1" customHeight="1" outlineLevel="1">
      <c r="A1907" s="4" t="s">
        <v>219</v>
      </c>
      <c r="B1907" s="195"/>
      <c r="C1907" s="196">
        <v>5</v>
      </c>
      <c r="D1907" s="196">
        <v>2</v>
      </c>
      <c r="E1907" s="196">
        <v>3</v>
      </c>
      <c r="F1907" s="197">
        <v>0</v>
      </c>
      <c r="G1907" s="197">
        <v>0</v>
      </c>
      <c r="H1907" s="198">
        <v>0</v>
      </c>
    </row>
    <row r="1908" spans="1:8" ht="18" hidden="1" customHeight="1" outlineLevel="1">
      <c r="A1908" s="4" t="s">
        <v>220</v>
      </c>
      <c r="B1908" s="195"/>
      <c r="C1908" s="196">
        <v>0</v>
      </c>
      <c r="D1908" s="196">
        <v>0</v>
      </c>
      <c r="E1908" s="196">
        <v>0</v>
      </c>
      <c r="F1908" s="197">
        <v>0</v>
      </c>
      <c r="G1908" s="197">
        <v>0</v>
      </c>
      <c r="H1908" s="198">
        <v>0</v>
      </c>
    </row>
    <row r="1909" spans="1:8" ht="18" hidden="1" customHeight="1" outlineLevel="1">
      <c r="A1909" s="4" t="s">
        <v>349</v>
      </c>
      <c r="B1909" s="195"/>
      <c r="C1909" s="196">
        <v>0</v>
      </c>
      <c r="D1909" s="196">
        <v>0</v>
      </c>
      <c r="E1909" s="196">
        <v>0</v>
      </c>
      <c r="F1909" s="197">
        <v>0</v>
      </c>
      <c r="G1909" s="197">
        <v>0</v>
      </c>
      <c r="H1909" s="198">
        <v>0</v>
      </c>
    </row>
    <row r="1910" spans="1:8" ht="18" hidden="1" customHeight="1" outlineLevel="1">
      <c r="A1910" s="4" t="s">
        <v>222</v>
      </c>
      <c r="B1910" s="195"/>
      <c r="C1910" s="196">
        <v>0</v>
      </c>
      <c r="D1910" s="196">
        <v>0</v>
      </c>
      <c r="E1910" s="196">
        <v>0</v>
      </c>
      <c r="F1910" s="197">
        <v>0</v>
      </c>
      <c r="G1910" s="197">
        <v>0</v>
      </c>
      <c r="H1910" s="198">
        <v>0</v>
      </c>
    </row>
    <row r="1911" spans="1:8" ht="18" hidden="1" customHeight="1" outlineLevel="1">
      <c r="A1911" s="4" t="s">
        <v>223</v>
      </c>
      <c r="B1911" s="195"/>
      <c r="C1911" s="196">
        <v>0</v>
      </c>
      <c r="D1911" s="196">
        <v>0</v>
      </c>
      <c r="E1911" s="196">
        <v>0</v>
      </c>
      <c r="F1911" s="197">
        <v>0</v>
      </c>
      <c r="G1911" s="197">
        <v>0</v>
      </c>
      <c r="H1911" s="198">
        <v>0</v>
      </c>
    </row>
    <row r="1912" spans="1:8" ht="18" hidden="1" customHeight="1" outlineLevel="1">
      <c r="A1912" s="4" t="s">
        <v>224</v>
      </c>
      <c r="B1912" s="195"/>
      <c r="C1912" s="196">
        <v>0</v>
      </c>
      <c r="D1912" s="196">
        <v>0</v>
      </c>
      <c r="E1912" s="196">
        <v>0</v>
      </c>
      <c r="F1912" s="197">
        <v>0</v>
      </c>
      <c r="G1912" s="197">
        <v>0</v>
      </c>
      <c r="H1912" s="198">
        <v>0</v>
      </c>
    </row>
    <row r="1913" spans="1:8" ht="18" hidden="1" customHeight="1" outlineLevel="1">
      <c r="A1913" s="4" t="s">
        <v>225</v>
      </c>
      <c r="B1913" s="195"/>
      <c r="C1913" s="196">
        <v>3</v>
      </c>
      <c r="D1913" s="196">
        <v>1</v>
      </c>
      <c r="E1913" s="196">
        <v>2</v>
      </c>
      <c r="F1913" s="197">
        <v>-900</v>
      </c>
      <c r="G1913" s="197">
        <v>900</v>
      </c>
      <c r="H1913" s="198">
        <v>0</v>
      </c>
    </row>
    <row r="1914" spans="1:8" ht="18" customHeight="1" collapsed="1">
      <c r="A1914" s="4"/>
      <c r="B1914" s="195" t="s">
        <v>432</v>
      </c>
      <c r="C1914" s="199">
        <f t="shared" ref="C1914:H1914" si="79">SUM(C1891:C1913)</f>
        <v>125</v>
      </c>
      <c r="D1914" s="199">
        <f t="shared" si="79"/>
        <v>22</v>
      </c>
      <c r="E1914" s="199">
        <f t="shared" si="79"/>
        <v>8</v>
      </c>
      <c r="F1914" s="200">
        <f t="shared" si="79"/>
        <v>83310.544483410311</v>
      </c>
      <c r="G1914" s="200">
        <f t="shared" si="79"/>
        <v>-955798.54</v>
      </c>
      <c r="H1914" s="201">
        <f t="shared" si="79"/>
        <v>20000</v>
      </c>
    </row>
    <row r="1915" spans="1:8" ht="18" customHeight="1">
      <c r="B1915" s="203" t="s">
        <v>433</v>
      </c>
      <c r="C1915" s="204"/>
      <c r="D1915" s="204"/>
      <c r="E1915" s="204"/>
      <c r="F1915" s="193"/>
      <c r="G1915" s="193"/>
      <c r="H1915" s="194"/>
    </row>
    <row r="1916" spans="1:8" ht="18" hidden="1" customHeight="1" outlineLevel="1">
      <c r="A1916" s="4" t="s">
        <v>272</v>
      </c>
      <c r="B1916" s="195"/>
      <c r="C1916" s="196">
        <v>0</v>
      </c>
      <c r="D1916" s="196">
        <v>0</v>
      </c>
      <c r="E1916" s="196">
        <v>0</v>
      </c>
      <c r="F1916" s="197">
        <v>0</v>
      </c>
      <c r="G1916" s="197">
        <v>0</v>
      </c>
      <c r="H1916" s="198">
        <v>0</v>
      </c>
    </row>
    <row r="1917" spans="1:8" ht="18" hidden="1" customHeight="1" outlineLevel="1">
      <c r="A1917" s="4" t="s">
        <v>203</v>
      </c>
      <c r="B1917" s="195"/>
      <c r="C1917" s="196">
        <v>0</v>
      </c>
      <c r="D1917" s="196">
        <v>0</v>
      </c>
      <c r="E1917" s="196">
        <v>0</v>
      </c>
      <c r="F1917" s="197">
        <v>0</v>
      </c>
      <c r="G1917" s="197">
        <v>0</v>
      </c>
      <c r="H1917" s="198">
        <v>0</v>
      </c>
    </row>
    <row r="1918" spans="1:8" ht="18" hidden="1" customHeight="1" outlineLevel="1">
      <c r="A1918" s="4" t="s">
        <v>204</v>
      </c>
      <c r="B1918" s="195"/>
      <c r="C1918" s="196">
        <v>6</v>
      </c>
      <c r="D1918" s="196">
        <v>0</v>
      </c>
      <c r="E1918" s="196">
        <v>0</v>
      </c>
      <c r="F1918" s="197">
        <v>0</v>
      </c>
      <c r="G1918" s="197">
        <v>0</v>
      </c>
      <c r="H1918" s="198">
        <v>0</v>
      </c>
    </row>
    <row r="1919" spans="1:8" ht="18" hidden="1" customHeight="1" outlineLevel="1">
      <c r="A1919" s="4" t="s">
        <v>205</v>
      </c>
      <c r="B1919" s="195"/>
      <c r="C1919" s="196">
        <v>0</v>
      </c>
      <c r="D1919" s="196">
        <v>0</v>
      </c>
      <c r="E1919" s="196">
        <v>0</v>
      </c>
      <c r="F1919" s="197">
        <v>0</v>
      </c>
      <c r="G1919" s="197">
        <v>0</v>
      </c>
      <c r="H1919" s="198">
        <v>0</v>
      </c>
    </row>
    <row r="1920" spans="1:8" ht="18" hidden="1" customHeight="1" outlineLevel="1">
      <c r="A1920" s="4" t="s">
        <v>206</v>
      </c>
      <c r="B1920" s="195"/>
      <c r="C1920" s="196">
        <v>0</v>
      </c>
      <c r="D1920" s="196">
        <v>0</v>
      </c>
      <c r="E1920" s="196">
        <v>0</v>
      </c>
      <c r="F1920" s="197">
        <v>0</v>
      </c>
      <c r="G1920" s="197">
        <v>0</v>
      </c>
      <c r="H1920" s="198">
        <v>0</v>
      </c>
    </row>
    <row r="1921" spans="1:8" ht="18" hidden="1" customHeight="1" outlineLevel="1">
      <c r="A1921" s="4" t="s">
        <v>207</v>
      </c>
      <c r="B1921" s="195"/>
      <c r="C1921" s="196">
        <v>0</v>
      </c>
      <c r="D1921" s="196">
        <v>0</v>
      </c>
      <c r="E1921" s="196">
        <v>0</v>
      </c>
      <c r="F1921" s="197">
        <v>0</v>
      </c>
      <c r="G1921" s="197">
        <v>0</v>
      </c>
      <c r="H1921" s="198">
        <v>0</v>
      </c>
    </row>
    <row r="1922" spans="1:8" ht="18" hidden="1" customHeight="1" outlineLevel="1">
      <c r="A1922" s="4" t="s">
        <v>208</v>
      </c>
      <c r="B1922" s="195"/>
      <c r="C1922" s="196">
        <v>1</v>
      </c>
      <c r="D1922" s="196">
        <v>0</v>
      </c>
      <c r="E1922" s="196">
        <v>0</v>
      </c>
      <c r="F1922" s="197">
        <v>0</v>
      </c>
      <c r="G1922" s="197">
        <v>0</v>
      </c>
      <c r="H1922" s="198">
        <v>0</v>
      </c>
    </row>
    <row r="1923" spans="1:8" ht="18" hidden="1" customHeight="1" outlineLevel="1">
      <c r="A1923" s="4" t="s">
        <v>209</v>
      </c>
      <c r="B1923" s="195"/>
      <c r="C1923" s="196">
        <v>0</v>
      </c>
      <c r="D1923" s="196">
        <v>0</v>
      </c>
      <c r="E1923" s="196">
        <v>0</v>
      </c>
      <c r="F1923" s="197">
        <v>0</v>
      </c>
      <c r="G1923" s="197">
        <v>0</v>
      </c>
      <c r="H1923" s="198">
        <v>0</v>
      </c>
    </row>
    <row r="1924" spans="1:8" ht="18" hidden="1" customHeight="1" outlineLevel="1">
      <c r="A1924" s="4" t="s">
        <v>211</v>
      </c>
      <c r="B1924" s="195"/>
      <c r="C1924" s="196">
        <v>3</v>
      </c>
      <c r="D1924" s="196">
        <v>1</v>
      </c>
      <c r="E1924" s="196">
        <v>0</v>
      </c>
      <c r="F1924" s="197">
        <v>0</v>
      </c>
      <c r="G1924" s="197">
        <v>45</v>
      </c>
      <c r="H1924" s="198">
        <v>0</v>
      </c>
    </row>
    <row r="1925" spans="1:8" ht="18" hidden="1" customHeight="1" outlineLevel="1">
      <c r="A1925" s="4" t="s">
        <v>212</v>
      </c>
      <c r="B1925" s="195"/>
      <c r="C1925" s="196">
        <v>0</v>
      </c>
      <c r="D1925" s="196">
        <v>0</v>
      </c>
      <c r="E1925" s="196">
        <v>0</v>
      </c>
      <c r="F1925" s="197">
        <v>0</v>
      </c>
      <c r="G1925" s="197">
        <v>0</v>
      </c>
      <c r="H1925" s="198">
        <v>0</v>
      </c>
    </row>
    <row r="1926" spans="1:8" ht="18" hidden="1" customHeight="1" outlineLevel="1">
      <c r="A1926" s="4" t="s">
        <v>213</v>
      </c>
      <c r="B1926" s="195"/>
      <c r="C1926" s="196">
        <v>10</v>
      </c>
      <c r="D1926" s="196">
        <v>1</v>
      </c>
      <c r="E1926" s="196">
        <v>0</v>
      </c>
      <c r="F1926" s="197">
        <v>85000</v>
      </c>
      <c r="G1926" s="197">
        <v>2303.87</v>
      </c>
      <c r="H1926" s="198">
        <v>0</v>
      </c>
    </row>
    <row r="1927" spans="1:8" ht="18" hidden="1" customHeight="1" outlineLevel="1">
      <c r="A1927" s="4" t="s">
        <v>214</v>
      </c>
      <c r="B1927" s="195"/>
      <c r="C1927" s="196">
        <v>2</v>
      </c>
      <c r="D1927" s="196">
        <v>0</v>
      </c>
      <c r="E1927" s="196">
        <v>0</v>
      </c>
      <c r="F1927" s="197">
        <v>0</v>
      </c>
      <c r="G1927" s="197">
        <v>0</v>
      </c>
      <c r="H1927" s="198">
        <v>0</v>
      </c>
    </row>
    <row r="1928" spans="1:8" ht="18" hidden="1" customHeight="1" outlineLevel="1">
      <c r="A1928" s="4" t="s">
        <v>215</v>
      </c>
      <c r="B1928" s="195"/>
      <c r="C1928" s="196">
        <v>0</v>
      </c>
      <c r="D1928" s="196">
        <v>0</v>
      </c>
      <c r="E1928" s="196">
        <v>0</v>
      </c>
      <c r="F1928" s="197">
        <v>0</v>
      </c>
      <c r="G1928" s="197">
        <v>0</v>
      </c>
      <c r="H1928" s="198">
        <v>0</v>
      </c>
    </row>
    <row r="1929" spans="1:8" ht="18" hidden="1" customHeight="1" outlineLevel="1">
      <c r="A1929" s="4" t="s">
        <v>216</v>
      </c>
      <c r="B1929" s="195"/>
      <c r="C1929" s="196">
        <v>0</v>
      </c>
      <c r="D1929" s="196">
        <v>0</v>
      </c>
      <c r="E1929" s="196">
        <v>0</v>
      </c>
      <c r="F1929" s="197">
        <v>0</v>
      </c>
      <c r="G1929" s="197">
        <v>0</v>
      </c>
      <c r="H1929" s="198">
        <v>0</v>
      </c>
    </row>
    <row r="1930" spans="1:8" ht="18" hidden="1" customHeight="1" outlineLevel="1">
      <c r="A1930" s="4" t="s">
        <v>217</v>
      </c>
      <c r="B1930" s="195"/>
      <c r="C1930" s="196">
        <v>0</v>
      </c>
      <c r="D1930" s="196">
        <v>0</v>
      </c>
      <c r="E1930" s="196">
        <v>0</v>
      </c>
      <c r="F1930" s="197">
        <v>0</v>
      </c>
      <c r="G1930" s="197">
        <v>0</v>
      </c>
      <c r="H1930" s="198">
        <v>0</v>
      </c>
    </row>
    <row r="1931" spans="1:8" ht="18" hidden="1" customHeight="1" outlineLevel="1">
      <c r="A1931" s="4" t="s">
        <v>218</v>
      </c>
      <c r="B1931" s="195"/>
      <c r="C1931" s="196">
        <v>0</v>
      </c>
      <c r="D1931" s="196">
        <v>0</v>
      </c>
      <c r="E1931" s="196">
        <v>0</v>
      </c>
      <c r="F1931" s="197">
        <v>0</v>
      </c>
      <c r="G1931" s="197">
        <v>0</v>
      </c>
      <c r="H1931" s="198">
        <v>0</v>
      </c>
    </row>
    <row r="1932" spans="1:8" ht="18" hidden="1" customHeight="1" outlineLevel="1">
      <c r="A1932" s="4" t="s">
        <v>219</v>
      </c>
      <c r="B1932" s="195"/>
      <c r="C1932" s="196">
        <v>0</v>
      </c>
      <c r="D1932" s="196">
        <v>0</v>
      </c>
      <c r="E1932" s="196">
        <v>0</v>
      </c>
      <c r="F1932" s="197">
        <v>0</v>
      </c>
      <c r="G1932" s="197">
        <v>0</v>
      </c>
      <c r="H1932" s="198">
        <v>0</v>
      </c>
    </row>
    <row r="1933" spans="1:8" ht="18" hidden="1" customHeight="1" outlineLevel="1">
      <c r="A1933" s="4" t="s">
        <v>220</v>
      </c>
      <c r="B1933" s="195"/>
      <c r="C1933" s="196">
        <v>0</v>
      </c>
      <c r="D1933" s="196">
        <v>0</v>
      </c>
      <c r="E1933" s="196">
        <v>0</v>
      </c>
      <c r="F1933" s="197">
        <v>0</v>
      </c>
      <c r="G1933" s="197">
        <v>0</v>
      </c>
      <c r="H1933" s="198">
        <v>0</v>
      </c>
    </row>
    <row r="1934" spans="1:8" ht="18" hidden="1" customHeight="1" outlineLevel="1">
      <c r="A1934" s="4" t="s">
        <v>349</v>
      </c>
      <c r="B1934" s="195"/>
      <c r="C1934" s="196">
        <v>0</v>
      </c>
      <c r="D1934" s="196">
        <v>0</v>
      </c>
      <c r="E1934" s="196">
        <v>0</v>
      </c>
      <c r="F1934" s="197">
        <v>0</v>
      </c>
      <c r="G1934" s="197">
        <v>0</v>
      </c>
      <c r="H1934" s="198">
        <v>0</v>
      </c>
    </row>
    <row r="1935" spans="1:8" ht="18" hidden="1" customHeight="1" outlineLevel="1">
      <c r="A1935" s="4" t="s">
        <v>222</v>
      </c>
      <c r="B1935" s="195"/>
      <c r="C1935" s="196">
        <v>0</v>
      </c>
      <c r="D1935" s="196">
        <v>0</v>
      </c>
      <c r="E1935" s="196">
        <v>0</v>
      </c>
      <c r="F1935" s="197">
        <v>0</v>
      </c>
      <c r="G1935" s="197">
        <v>0</v>
      </c>
      <c r="H1935" s="198">
        <v>0</v>
      </c>
    </row>
    <row r="1936" spans="1:8" ht="18" hidden="1" customHeight="1" outlineLevel="1">
      <c r="A1936" s="4" t="s">
        <v>223</v>
      </c>
      <c r="B1936" s="195"/>
      <c r="C1936" s="196">
        <v>0</v>
      </c>
      <c r="D1936" s="196">
        <v>0</v>
      </c>
      <c r="E1936" s="196">
        <v>0</v>
      </c>
      <c r="F1936" s="197">
        <v>0</v>
      </c>
      <c r="G1936" s="197">
        <v>0</v>
      </c>
      <c r="H1936" s="198">
        <v>0</v>
      </c>
    </row>
    <row r="1937" spans="1:8" ht="18" hidden="1" customHeight="1" outlineLevel="1">
      <c r="A1937" s="4" t="s">
        <v>224</v>
      </c>
      <c r="B1937" s="195"/>
      <c r="C1937" s="196">
        <v>0</v>
      </c>
      <c r="D1937" s="196">
        <v>0</v>
      </c>
      <c r="E1937" s="196">
        <v>0</v>
      </c>
      <c r="F1937" s="197">
        <v>0</v>
      </c>
      <c r="G1937" s="197">
        <v>0</v>
      </c>
      <c r="H1937" s="198">
        <v>0</v>
      </c>
    </row>
    <row r="1938" spans="1:8" ht="18" hidden="1" customHeight="1" outlineLevel="1">
      <c r="A1938" s="4" t="s">
        <v>225</v>
      </c>
      <c r="B1938" s="195"/>
      <c r="C1938" s="196">
        <v>0</v>
      </c>
      <c r="D1938" s="196">
        <v>0</v>
      </c>
      <c r="E1938" s="196">
        <v>0</v>
      </c>
      <c r="F1938" s="197">
        <v>0</v>
      </c>
      <c r="G1938" s="197">
        <v>0</v>
      </c>
      <c r="H1938" s="198">
        <v>0</v>
      </c>
    </row>
    <row r="1939" spans="1:8" collapsed="1">
      <c r="A1939" s="4"/>
      <c r="B1939" s="195" t="s">
        <v>434</v>
      </c>
      <c r="C1939" s="199">
        <f t="shared" ref="C1939:H1939" si="80">SUM(C1916:C1938)</f>
        <v>22</v>
      </c>
      <c r="D1939" s="199">
        <f t="shared" si="80"/>
        <v>2</v>
      </c>
      <c r="E1939" s="199">
        <f t="shared" si="80"/>
        <v>0</v>
      </c>
      <c r="F1939" s="200">
        <f t="shared" si="80"/>
        <v>85000</v>
      </c>
      <c r="G1939" s="200">
        <f t="shared" si="80"/>
        <v>2348.87</v>
      </c>
      <c r="H1939" s="201">
        <f t="shared" si="80"/>
        <v>0</v>
      </c>
    </row>
    <row r="1940" spans="1:8" hidden="1" outlineLevel="1">
      <c r="A1940" s="4" t="s">
        <v>223</v>
      </c>
      <c r="B1940" s="195"/>
      <c r="C1940" s="196">
        <v>0</v>
      </c>
      <c r="D1940" s="196">
        <v>0</v>
      </c>
      <c r="E1940" s="196">
        <v>0</v>
      </c>
      <c r="F1940" s="197">
        <v>0</v>
      </c>
      <c r="G1940" s="197">
        <v>0</v>
      </c>
      <c r="H1940" s="198">
        <v>0</v>
      </c>
    </row>
    <row r="1941" spans="1:8" collapsed="1">
      <c r="A1941" s="4"/>
      <c r="B1941" s="195" t="s">
        <v>457</v>
      </c>
      <c r="C1941" s="199">
        <f>SUM(C1940)</f>
        <v>0</v>
      </c>
      <c r="D1941" s="199">
        <f t="shared" ref="D1941:H1941" si="81">SUM(D1940)</f>
        <v>0</v>
      </c>
      <c r="E1941" s="199">
        <f t="shared" si="81"/>
        <v>0</v>
      </c>
      <c r="F1941" s="200">
        <f t="shared" si="81"/>
        <v>0</v>
      </c>
      <c r="G1941" s="200">
        <f t="shared" si="81"/>
        <v>0</v>
      </c>
      <c r="H1941" s="201">
        <f t="shared" si="81"/>
        <v>0</v>
      </c>
    </row>
    <row r="1942" spans="1:8" ht="18" customHeight="1">
      <c r="B1942" s="203" t="s">
        <v>435</v>
      </c>
      <c r="C1942" s="204"/>
      <c r="D1942" s="204"/>
      <c r="E1942" s="204"/>
      <c r="F1942" s="193"/>
      <c r="G1942" s="193"/>
      <c r="H1942" s="194"/>
    </row>
    <row r="1943" spans="1:8" ht="18" hidden="1" customHeight="1" outlineLevel="1">
      <c r="A1943" s="4" t="s">
        <v>272</v>
      </c>
      <c r="B1943" s="195"/>
      <c r="C1943" s="196">
        <v>0</v>
      </c>
      <c r="D1943" s="196">
        <v>0</v>
      </c>
      <c r="E1943" s="196">
        <v>0</v>
      </c>
      <c r="F1943" s="197">
        <v>0</v>
      </c>
      <c r="G1943" s="197">
        <v>0</v>
      </c>
      <c r="H1943" s="198">
        <v>0</v>
      </c>
    </row>
    <row r="1944" spans="1:8" ht="18" hidden="1" customHeight="1" outlineLevel="1">
      <c r="A1944" s="4" t="s">
        <v>203</v>
      </c>
      <c r="B1944" s="195"/>
      <c r="C1944" s="196">
        <v>17</v>
      </c>
      <c r="D1944" s="196">
        <v>17</v>
      </c>
      <c r="E1944" s="196">
        <v>0</v>
      </c>
      <c r="F1944" s="197">
        <v>155670.31</v>
      </c>
      <c r="G1944" s="197">
        <v>3691.83</v>
      </c>
      <c r="H1944" s="198">
        <v>0</v>
      </c>
    </row>
    <row r="1945" spans="1:8" ht="18" hidden="1" customHeight="1" outlineLevel="1">
      <c r="A1945" s="4" t="s">
        <v>204</v>
      </c>
      <c r="B1945" s="195"/>
      <c r="C1945" s="196">
        <v>133</v>
      </c>
      <c r="D1945" s="196">
        <v>14</v>
      </c>
      <c r="E1945" s="196">
        <v>11</v>
      </c>
      <c r="F1945" s="197">
        <v>65803.17</v>
      </c>
      <c r="G1945" s="197">
        <v>13767.5</v>
      </c>
      <c r="H1945" s="198">
        <v>-597</v>
      </c>
    </row>
    <row r="1946" spans="1:8" ht="18" hidden="1" customHeight="1" outlineLevel="1">
      <c r="A1946" s="4" t="s">
        <v>205</v>
      </c>
      <c r="B1946" s="195"/>
      <c r="C1946" s="196">
        <v>0</v>
      </c>
      <c r="D1946" s="196">
        <v>0</v>
      </c>
      <c r="E1946" s="196">
        <v>0</v>
      </c>
      <c r="F1946" s="197">
        <v>0</v>
      </c>
      <c r="G1946" s="197">
        <v>0</v>
      </c>
      <c r="H1946" s="198">
        <v>0</v>
      </c>
    </row>
    <row r="1947" spans="1:8" ht="18" hidden="1" customHeight="1" outlineLevel="1">
      <c r="A1947" s="4" t="s">
        <v>206</v>
      </c>
      <c r="B1947" s="195"/>
      <c r="C1947" s="196">
        <v>0</v>
      </c>
      <c r="D1947" s="196">
        <v>0</v>
      </c>
      <c r="E1947" s="196">
        <v>0</v>
      </c>
      <c r="F1947" s="197">
        <v>0</v>
      </c>
      <c r="G1947" s="197">
        <v>0</v>
      </c>
      <c r="H1947" s="198">
        <v>0</v>
      </c>
    </row>
    <row r="1948" spans="1:8" ht="18" hidden="1" customHeight="1" outlineLevel="1">
      <c r="A1948" s="4" t="s">
        <v>207</v>
      </c>
      <c r="B1948" s="195"/>
      <c r="C1948" s="196">
        <v>0</v>
      </c>
      <c r="D1948" s="196">
        <v>0</v>
      </c>
      <c r="E1948" s="196">
        <v>0</v>
      </c>
      <c r="F1948" s="197">
        <v>0</v>
      </c>
      <c r="G1948" s="197">
        <v>0</v>
      </c>
      <c r="H1948" s="198">
        <v>0</v>
      </c>
    </row>
    <row r="1949" spans="1:8" ht="18" hidden="1" customHeight="1" outlineLevel="1">
      <c r="A1949" s="4" t="s">
        <v>208</v>
      </c>
      <c r="B1949" s="195"/>
      <c r="C1949" s="196">
        <v>22</v>
      </c>
      <c r="D1949" s="196">
        <v>45</v>
      </c>
      <c r="E1949" s="196">
        <v>0</v>
      </c>
      <c r="F1949" s="197">
        <v>34702.250000000007</v>
      </c>
      <c r="G1949" s="197">
        <v>-2331</v>
      </c>
      <c r="H1949" s="198">
        <v>0</v>
      </c>
    </row>
    <row r="1950" spans="1:8" ht="18" hidden="1" customHeight="1" outlineLevel="1">
      <c r="A1950" s="4" t="s">
        <v>209</v>
      </c>
      <c r="B1950" s="195"/>
      <c r="C1950" s="196">
        <v>7</v>
      </c>
      <c r="D1950" s="196">
        <v>11</v>
      </c>
      <c r="E1950" s="196">
        <v>0</v>
      </c>
      <c r="F1950" s="197">
        <v>20293.21</v>
      </c>
      <c r="G1950" s="197">
        <v>2531.92</v>
      </c>
      <c r="H1950" s="198">
        <v>0</v>
      </c>
    </row>
    <row r="1951" spans="1:8" ht="18" hidden="1" customHeight="1" outlineLevel="1">
      <c r="A1951" s="4" t="s">
        <v>211</v>
      </c>
      <c r="B1951" s="195"/>
      <c r="C1951" s="196">
        <v>52</v>
      </c>
      <c r="D1951" s="196">
        <v>61</v>
      </c>
      <c r="E1951" s="196">
        <v>0</v>
      </c>
      <c r="F1951" s="197">
        <v>128163.28</v>
      </c>
      <c r="G1951" s="197">
        <v>6864</v>
      </c>
      <c r="H1951" s="198">
        <v>0</v>
      </c>
    </row>
    <row r="1952" spans="1:8" ht="18" hidden="1" customHeight="1" outlineLevel="1">
      <c r="A1952" s="4" t="s">
        <v>212</v>
      </c>
      <c r="B1952" s="195"/>
      <c r="C1952" s="196">
        <v>6</v>
      </c>
      <c r="D1952" s="196">
        <v>1</v>
      </c>
      <c r="E1952" s="196">
        <v>6</v>
      </c>
      <c r="F1952" s="197">
        <v>620.92999999999995</v>
      </c>
      <c r="G1952" s="197">
        <v>0</v>
      </c>
      <c r="H1952" s="198">
        <v>0</v>
      </c>
    </row>
    <row r="1953" spans="1:8" ht="18" hidden="1" customHeight="1" outlineLevel="1">
      <c r="A1953" s="4" t="s">
        <v>213</v>
      </c>
      <c r="B1953" s="195"/>
      <c r="C1953" s="196">
        <v>3</v>
      </c>
      <c r="D1953" s="196">
        <v>1</v>
      </c>
      <c r="E1953" s="196">
        <v>0</v>
      </c>
      <c r="F1953" s="197">
        <v>132</v>
      </c>
      <c r="G1953" s="197">
        <v>8184.4599999999991</v>
      </c>
      <c r="H1953" s="198">
        <v>0</v>
      </c>
    </row>
    <row r="1954" spans="1:8" ht="18" hidden="1" customHeight="1" outlineLevel="1">
      <c r="A1954" s="4" t="s">
        <v>214</v>
      </c>
      <c r="B1954" s="195"/>
      <c r="C1954" s="196">
        <v>17</v>
      </c>
      <c r="D1954" s="196">
        <v>8</v>
      </c>
      <c r="E1954" s="196">
        <v>1</v>
      </c>
      <c r="F1954" s="197">
        <v>39748</v>
      </c>
      <c r="G1954" s="197">
        <v>0</v>
      </c>
      <c r="H1954" s="198">
        <v>0</v>
      </c>
    </row>
    <row r="1955" spans="1:8" ht="18" hidden="1" customHeight="1" outlineLevel="1">
      <c r="A1955" s="4" t="s">
        <v>215</v>
      </c>
      <c r="B1955" s="195"/>
      <c r="C1955" s="196">
        <v>3</v>
      </c>
      <c r="D1955" s="196">
        <v>0</v>
      </c>
      <c r="E1955" s="196">
        <v>1</v>
      </c>
      <c r="F1955" s="197">
        <v>37403</v>
      </c>
      <c r="G1955" s="197">
        <v>2800</v>
      </c>
      <c r="H1955" s="198">
        <v>0</v>
      </c>
    </row>
    <row r="1956" spans="1:8" ht="18" hidden="1" customHeight="1" outlineLevel="1">
      <c r="A1956" s="4" t="s">
        <v>216</v>
      </c>
      <c r="B1956" s="195"/>
      <c r="C1956" s="196">
        <v>1</v>
      </c>
      <c r="D1956" s="196">
        <v>2</v>
      </c>
      <c r="E1956" s="196">
        <v>0</v>
      </c>
      <c r="F1956" s="197">
        <v>1095</v>
      </c>
      <c r="G1956" s="197">
        <v>185</v>
      </c>
      <c r="H1956" s="198">
        <v>0</v>
      </c>
    </row>
    <row r="1957" spans="1:8" ht="18" hidden="1" customHeight="1" outlineLevel="1">
      <c r="A1957" s="4" t="s">
        <v>217</v>
      </c>
      <c r="B1957" s="195"/>
      <c r="C1957" s="196">
        <v>5</v>
      </c>
      <c r="D1957" s="196">
        <v>5</v>
      </c>
      <c r="E1957" s="196">
        <v>0</v>
      </c>
      <c r="F1957" s="197">
        <v>11074.93</v>
      </c>
      <c r="G1957" s="197">
        <v>0</v>
      </c>
      <c r="H1957" s="198">
        <v>0</v>
      </c>
    </row>
    <row r="1958" spans="1:8" ht="18" hidden="1" customHeight="1" outlineLevel="1">
      <c r="A1958" s="4" t="s">
        <v>218</v>
      </c>
      <c r="B1958" s="195"/>
      <c r="C1958" s="196">
        <v>28</v>
      </c>
      <c r="D1958" s="196">
        <v>21</v>
      </c>
      <c r="E1958" s="196">
        <v>0</v>
      </c>
      <c r="F1958" s="197">
        <v>144785</v>
      </c>
      <c r="G1958" s="197">
        <v>16198</v>
      </c>
      <c r="H1958" s="198">
        <v>-23773</v>
      </c>
    </row>
    <row r="1959" spans="1:8" ht="18" hidden="1" customHeight="1" outlineLevel="1">
      <c r="A1959" s="4" t="s">
        <v>219</v>
      </c>
      <c r="B1959" s="195"/>
      <c r="C1959" s="196">
        <v>1</v>
      </c>
      <c r="D1959" s="196">
        <v>0</v>
      </c>
      <c r="E1959" s="196">
        <v>1</v>
      </c>
      <c r="F1959" s="197">
        <v>0</v>
      </c>
      <c r="G1959" s="197">
        <v>0</v>
      </c>
      <c r="H1959" s="198">
        <v>0</v>
      </c>
    </row>
    <row r="1960" spans="1:8" ht="18" hidden="1" customHeight="1" outlineLevel="1">
      <c r="A1960" s="4" t="s">
        <v>220</v>
      </c>
      <c r="B1960" s="195"/>
      <c r="C1960" s="196">
        <v>0</v>
      </c>
      <c r="D1960" s="196">
        <v>0</v>
      </c>
      <c r="E1960" s="196">
        <v>0</v>
      </c>
      <c r="F1960" s="197">
        <v>0</v>
      </c>
      <c r="G1960" s="197">
        <v>0</v>
      </c>
      <c r="H1960" s="198">
        <v>0</v>
      </c>
    </row>
    <row r="1961" spans="1:8" ht="18" hidden="1" customHeight="1" outlineLevel="1">
      <c r="A1961" s="4" t="s">
        <v>349</v>
      </c>
      <c r="B1961" s="195"/>
      <c r="C1961" s="196">
        <v>0</v>
      </c>
      <c r="D1961" s="196">
        <v>0</v>
      </c>
      <c r="E1961" s="196">
        <v>0</v>
      </c>
      <c r="F1961" s="197">
        <v>0</v>
      </c>
      <c r="G1961" s="197">
        <v>0</v>
      </c>
      <c r="H1961" s="198">
        <v>0</v>
      </c>
    </row>
    <row r="1962" spans="1:8" ht="18" hidden="1" customHeight="1" outlineLevel="1">
      <c r="A1962" s="4" t="s">
        <v>222</v>
      </c>
      <c r="B1962" s="195"/>
      <c r="C1962" s="196">
        <v>30</v>
      </c>
      <c r="D1962" s="196">
        <v>29</v>
      </c>
      <c r="E1962" s="196">
        <v>2</v>
      </c>
      <c r="F1962" s="197">
        <v>240765.02</v>
      </c>
      <c r="G1962" s="197">
        <v>19967.22</v>
      </c>
      <c r="H1962" s="198">
        <v>-19515.64</v>
      </c>
    </row>
    <row r="1963" spans="1:8" ht="18" hidden="1" customHeight="1" outlineLevel="1">
      <c r="A1963" s="4" t="s">
        <v>223</v>
      </c>
      <c r="B1963" s="195"/>
      <c r="C1963" s="196">
        <v>0</v>
      </c>
      <c r="D1963" s="196">
        <v>0</v>
      </c>
      <c r="E1963" s="196">
        <v>0</v>
      </c>
      <c r="F1963" s="197">
        <v>0</v>
      </c>
      <c r="G1963" s="197">
        <v>0</v>
      </c>
      <c r="H1963" s="198">
        <v>0</v>
      </c>
    </row>
    <row r="1964" spans="1:8" ht="18" hidden="1" customHeight="1" outlineLevel="1">
      <c r="A1964" s="4" t="s">
        <v>224</v>
      </c>
      <c r="B1964" s="195"/>
      <c r="C1964" s="196">
        <v>78</v>
      </c>
      <c r="D1964" s="196">
        <v>4</v>
      </c>
      <c r="E1964" s="196">
        <v>0</v>
      </c>
      <c r="F1964" s="197">
        <v>13183.079999999998</v>
      </c>
      <c r="G1964" s="197">
        <v>36469.42</v>
      </c>
      <c r="H1964" s="198">
        <v>20858.47</v>
      </c>
    </row>
    <row r="1965" spans="1:8" ht="18" hidden="1" customHeight="1" outlineLevel="1">
      <c r="A1965" s="4" t="s">
        <v>225</v>
      </c>
      <c r="B1965" s="195"/>
      <c r="C1965" s="196">
        <v>29</v>
      </c>
      <c r="D1965" s="196">
        <v>17</v>
      </c>
      <c r="E1965" s="196">
        <v>12</v>
      </c>
      <c r="F1965" s="197">
        <v>62238</v>
      </c>
      <c r="G1965" s="197">
        <v>18940</v>
      </c>
      <c r="H1965" s="198">
        <v>6847</v>
      </c>
    </row>
    <row r="1966" spans="1:8" collapsed="1">
      <c r="A1966" s="4"/>
      <c r="B1966" s="195" t="s">
        <v>436</v>
      </c>
      <c r="C1966" s="199">
        <f t="shared" ref="C1966:H1966" si="82">SUM(C1943:C1965)</f>
        <v>432</v>
      </c>
      <c r="D1966" s="199">
        <f t="shared" si="82"/>
        <v>236</v>
      </c>
      <c r="E1966" s="199">
        <f t="shared" si="82"/>
        <v>34</v>
      </c>
      <c r="F1966" s="200">
        <f t="shared" si="82"/>
        <v>955677.17999999993</v>
      </c>
      <c r="G1966" s="200">
        <f t="shared" si="82"/>
        <v>127268.34999999999</v>
      </c>
      <c r="H1966" s="201">
        <f t="shared" si="82"/>
        <v>-16180.169999999998</v>
      </c>
    </row>
    <row r="1967" spans="1:8" hidden="1" outlineLevel="1">
      <c r="A1967" s="4" t="s">
        <v>223</v>
      </c>
      <c r="B1967" s="195"/>
      <c r="C1967" s="196">
        <v>0</v>
      </c>
      <c r="D1967" s="196">
        <v>0</v>
      </c>
      <c r="E1967" s="196">
        <v>0</v>
      </c>
      <c r="F1967" s="197">
        <v>0</v>
      </c>
      <c r="G1967" s="197">
        <v>0</v>
      </c>
      <c r="H1967" s="198">
        <v>0</v>
      </c>
    </row>
    <row r="1968" spans="1:8" collapsed="1">
      <c r="A1968" s="4"/>
      <c r="B1968" s="195" t="s">
        <v>458</v>
      </c>
      <c r="C1968" s="199">
        <f t="shared" ref="C1968:H1968" si="83">SUM(C1967)</f>
        <v>0</v>
      </c>
      <c r="D1968" s="199">
        <f t="shared" si="83"/>
        <v>0</v>
      </c>
      <c r="E1968" s="199">
        <f t="shared" si="83"/>
        <v>0</v>
      </c>
      <c r="F1968" s="200">
        <f t="shared" si="83"/>
        <v>0</v>
      </c>
      <c r="G1968" s="200">
        <f t="shared" si="83"/>
        <v>0</v>
      </c>
      <c r="H1968" s="201">
        <f t="shared" si="83"/>
        <v>0</v>
      </c>
    </row>
    <row r="1969" spans="1:8" ht="18" customHeight="1">
      <c r="B1969" s="203" t="s">
        <v>437</v>
      </c>
      <c r="C1969" s="204"/>
      <c r="D1969" s="204"/>
      <c r="E1969" s="204"/>
      <c r="F1969" s="193"/>
      <c r="G1969" s="193"/>
      <c r="H1969" s="194"/>
    </row>
    <row r="1970" spans="1:8" ht="18" hidden="1" customHeight="1" outlineLevel="1">
      <c r="A1970" s="4" t="s">
        <v>272</v>
      </c>
      <c r="B1970" s="195"/>
      <c r="C1970" s="196">
        <v>0</v>
      </c>
      <c r="D1970" s="196">
        <v>0</v>
      </c>
      <c r="E1970" s="196">
        <v>0</v>
      </c>
      <c r="F1970" s="197">
        <v>0</v>
      </c>
      <c r="G1970" s="197">
        <v>0</v>
      </c>
      <c r="H1970" s="198">
        <v>0</v>
      </c>
    </row>
    <row r="1971" spans="1:8" ht="18" hidden="1" customHeight="1" outlineLevel="1">
      <c r="A1971" s="4" t="s">
        <v>203</v>
      </c>
      <c r="B1971" s="195"/>
      <c r="C1971" s="196">
        <v>3</v>
      </c>
      <c r="D1971" s="196">
        <v>1</v>
      </c>
      <c r="E1971" s="196">
        <v>0</v>
      </c>
      <c r="F1971" s="197">
        <v>-2750</v>
      </c>
      <c r="G1971" s="197">
        <v>-4562</v>
      </c>
      <c r="H1971" s="198">
        <v>0</v>
      </c>
    </row>
    <row r="1972" spans="1:8" ht="18" hidden="1" customHeight="1" outlineLevel="1">
      <c r="A1972" s="4" t="s">
        <v>204</v>
      </c>
      <c r="B1972" s="195"/>
      <c r="C1972" s="196">
        <v>8</v>
      </c>
      <c r="D1972" s="196">
        <v>1</v>
      </c>
      <c r="E1972" s="196">
        <v>0</v>
      </c>
      <c r="F1972" s="197">
        <v>200000</v>
      </c>
      <c r="G1972" s="197">
        <v>16800</v>
      </c>
      <c r="H1972" s="198">
        <v>0</v>
      </c>
    </row>
    <row r="1973" spans="1:8" ht="18" hidden="1" customHeight="1" outlineLevel="1">
      <c r="A1973" s="4" t="s">
        <v>205</v>
      </c>
      <c r="B1973" s="195"/>
      <c r="C1973" s="196">
        <v>0</v>
      </c>
      <c r="D1973" s="196">
        <v>0</v>
      </c>
      <c r="E1973" s="196">
        <v>0</v>
      </c>
      <c r="F1973" s="197">
        <v>0</v>
      </c>
      <c r="G1973" s="197">
        <v>0</v>
      </c>
      <c r="H1973" s="198">
        <v>0</v>
      </c>
    </row>
    <row r="1974" spans="1:8" ht="18" hidden="1" customHeight="1" outlineLevel="1">
      <c r="A1974" s="4" t="s">
        <v>206</v>
      </c>
      <c r="B1974" s="195"/>
      <c r="C1974" s="196">
        <v>0</v>
      </c>
      <c r="D1974" s="196">
        <v>0</v>
      </c>
      <c r="E1974" s="196">
        <v>0</v>
      </c>
      <c r="F1974" s="197">
        <v>0</v>
      </c>
      <c r="G1974" s="197">
        <v>0</v>
      </c>
      <c r="H1974" s="198">
        <v>0</v>
      </c>
    </row>
    <row r="1975" spans="1:8" ht="18" hidden="1" customHeight="1" outlineLevel="1">
      <c r="A1975" s="4" t="s">
        <v>207</v>
      </c>
      <c r="B1975" s="195"/>
      <c r="C1975" s="196">
        <v>0</v>
      </c>
      <c r="D1975" s="196">
        <v>0</v>
      </c>
      <c r="E1975" s="196">
        <v>0</v>
      </c>
      <c r="F1975" s="197">
        <v>0</v>
      </c>
      <c r="G1975" s="197">
        <v>0</v>
      </c>
      <c r="H1975" s="198">
        <v>0</v>
      </c>
    </row>
    <row r="1976" spans="1:8" ht="18" hidden="1" customHeight="1" outlineLevel="1">
      <c r="A1976" s="4" t="s">
        <v>208</v>
      </c>
      <c r="B1976" s="195"/>
      <c r="C1976" s="196">
        <v>5</v>
      </c>
      <c r="D1976" s="196">
        <v>1</v>
      </c>
      <c r="E1976" s="196">
        <v>0</v>
      </c>
      <c r="F1976" s="197">
        <v>0</v>
      </c>
      <c r="G1976" s="197">
        <v>252</v>
      </c>
      <c r="H1976" s="198">
        <v>0</v>
      </c>
    </row>
    <row r="1977" spans="1:8" ht="18" hidden="1" customHeight="1" outlineLevel="1">
      <c r="A1977" s="4" t="s">
        <v>209</v>
      </c>
      <c r="B1977" s="195"/>
      <c r="C1977" s="196">
        <v>0</v>
      </c>
      <c r="D1977" s="196">
        <v>0</v>
      </c>
      <c r="E1977" s="196">
        <v>0</v>
      </c>
      <c r="F1977" s="197">
        <v>0</v>
      </c>
      <c r="G1977" s="197">
        <v>0</v>
      </c>
      <c r="H1977" s="198">
        <v>0</v>
      </c>
    </row>
    <row r="1978" spans="1:8" ht="18" hidden="1" customHeight="1" outlineLevel="1">
      <c r="A1978" s="4" t="s">
        <v>211</v>
      </c>
      <c r="B1978" s="195"/>
      <c r="C1978" s="196">
        <v>3</v>
      </c>
      <c r="D1978" s="196">
        <v>1</v>
      </c>
      <c r="E1978" s="196">
        <v>0</v>
      </c>
      <c r="F1978" s="197">
        <v>0</v>
      </c>
      <c r="G1978" s="197">
        <v>-12000.62</v>
      </c>
      <c r="H1978" s="198">
        <v>0</v>
      </c>
    </row>
    <row r="1979" spans="1:8" ht="18" hidden="1" customHeight="1" outlineLevel="1">
      <c r="A1979" s="4" t="s">
        <v>212</v>
      </c>
      <c r="B1979" s="195"/>
      <c r="C1979" s="196">
        <v>9</v>
      </c>
      <c r="D1979" s="196">
        <v>1</v>
      </c>
      <c r="E1979" s="196">
        <v>7</v>
      </c>
      <c r="F1979" s="197">
        <v>47500</v>
      </c>
      <c r="G1979" s="197">
        <v>39400</v>
      </c>
      <c r="H1979" s="198">
        <v>0</v>
      </c>
    </row>
    <row r="1980" spans="1:8" ht="18" hidden="1" customHeight="1" outlineLevel="1">
      <c r="A1980" s="4" t="s">
        <v>213</v>
      </c>
      <c r="B1980" s="195"/>
      <c r="C1980" s="196">
        <v>92</v>
      </c>
      <c r="D1980" s="196">
        <v>1</v>
      </c>
      <c r="E1980" s="196">
        <v>71</v>
      </c>
      <c r="F1980" s="197">
        <v>250</v>
      </c>
      <c r="G1980" s="197">
        <v>5953.3400000000011</v>
      </c>
      <c r="H1980" s="198">
        <v>0</v>
      </c>
    </row>
    <row r="1981" spans="1:8" ht="18" hidden="1" customHeight="1" outlineLevel="1">
      <c r="A1981" s="4" t="s">
        <v>214</v>
      </c>
      <c r="B1981" s="195"/>
      <c r="C1981" s="196">
        <v>4</v>
      </c>
      <c r="D1981" s="196">
        <v>0</v>
      </c>
      <c r="E1981" s="196">
        <v>4</v>
      </c>
      <c r="F1981" s="197">
        <v>0</v>
      </c>
      <c r="G1981" s="197">
        <v>0</v>
      </c>
      <c r="H1981" s="198">
        <v>0</v>
      </c>
    </row>
    <row r="1982" spans="1:8" ht="18" hidden="1" customHeight="1" outlineLevel="1">
      <c r="A1982" s="4" t="s">
        <v>215</v>
      </c>
      <c r="B1982" s="195"/>
      <c r="C1982" s="196">
        <v>0</v>
      </c>
      <c r="D1982" s="196">
        <v>0</v>
      </c>
      <c r="E1982" s="196">
        <v>0</v>
      </c>
      <c r="F1982" s="197">
        <v>0</v>
      </c>
      <c r="G1982" s="197">
        <v>0</v>
      </c>
      <c r="H1982" s="198">
        <v>0</v>
      </c>
    </row>
    <row r="1983" spans="1:8" ht="18" hidden="1" customHeight="1" outlineLevel="1">
      <c r="A1983" s="4" t="s">
        <v>216</v>
      </c>
      <c r="B1983" s="195"/>
      <c r="C1983" s="196">
        <v>0</v>
      </c>
      <c r="D1983" s="196">
        <v>0</v>
      </c>
      <c r="E1983" s="196">
        <v>0</v>
      </c>
      <c r="F1983" s="197">
        <v>0</v>
      </c>
      <c r="G1983" s="197">
        <v>0</v>
      </c>
      <c r="H1983" s="198">
        <v>0</v>
      </c>
    </row>
    <row r="1984" spans="1:8" ht="18" hidden="1" customHeight="1" outlineLevel="1">
      <c r="A1984" s="4" t="s">
        <v>217</v>
      </c>
      <c r="B1984" s="195"/>
      <c r="C1984" s="196">
        <v>0</v>
      </c>
      <c r="D1984" s="196">
        <v>0</v>
      </c>
      <c r="E1984" s="196">
        <v>0</v>
      </c>
      <c r="F1984" s="197">
        <v>0</v>
      </c>
      <c r="G1984" s="197">
        <v>0</v>
      </c>
      <c r="H1984" s="198">
        <v>0</v>
      </c>
    </row>
    <row r="1985" spans="1:8" ht="18" hidden="1" customHeight="1" outlineLevel="1">
      <c r="A1985" s="4" t="s">
        <v>218</v>
      </c>
      <c r="B1985" s="195"/>
      <c r="C1985" s="196">
        <v>0</v>
      </c>
      <c r="D1985" s="196">
        <v>1</v>
      </c>
      <c r="E1985" s="196">
        <v>0</v>
      </c>
      <c r="F1985" s="197">
        <v>0</v>
      </c>
      <c r="G1985" s="197">
        <v>53000</v>
      </c>
      <c r="H1985" s="198">
        <v>0</v>
      </c>
    </row>
    <row r="1986" spans="1:8" ht="18" hidden="1" customHeight="1" outlineLevel="1">
      <c r="A1986" s="4" t="s">
        <v>219</v>
      </c>
      <c r="B1986" s="195"/>
      <c r="C1986" s="196">
        <v>0</v>
      </c>
      <c r="D1986" s="196">
        <v>0</v>
      </c>
      <c r="E1986" s="196">
        <v>0</v>
      </c>
      <c r="F1986" s="197">
        <v>0</v>
      </c>
      <c r="G1986" s="197">
        <v>0</v>
      </c>
      <c r="H1986" s="198">
        <v>0</v>
      </c>
    </row>
    <row r="1987" spans="1:8" ht="18" hidden="1" customHeight="1" outlineLevel="1">
      <c r="A1987" s="4" t="s">
        <v>220</v>
      </c>
      <c r="B1987" s="195"/>
      <c r="C1987" s="196">
        <v>0</v>
      </c>
      <c r="D1987" s="196">
        <v>0</v>
      </c>
      <c r="E1987" s="196">
        <v>0</v>
      </c>
      <c r="F1987" s="197">
        <v>0</v>
      </c>
      <c r="G1987" s="197">
        <v>0</v>
      </c>
      <c r="H1987" s="198">
        <v>0</v>
      </c>
    </row>
    <row r="1988" spans="1:8" ht="18" hidden="1" customHeight="1" outlineLevel="1">
      <c r="A1988" s="4" t="s">
        <v>349</v>
      </c>
      <c r="B1988" s="195"/>
      <c r="C1988" s="196">
        <v>0</v>
      </c>
      <c r="D1988" s="196">
        <v>0</v>
      </c>
      <c r="E1988" s="196">
        <v>0</v>
      </c>
      <c r="F1988" s="197">
        <v>0</v>
      </c>
      <c r="G1988" s="197">
        <v>0</v>
      </c>
      <c r="H1988" s="198">
        <v>0</v>
      </c>
    </row>
    <row r="1989" spans="1:8" ht="18" hidden="1" customHeight="1" outlineLevel="1">
      <c r="A1989" s="4" t="s">
        <v>222</v>
      </c>
      <c r="B1989" s="195"/>
      <c r="C1989" s="196">
        <v>0</v>
      </c>
      <c r="D1989" s="196">
        <v>0</v>
      </c>
      <c r="E1989" s="196">
        <v>0</v>
      </c>
      <c r="F1989" s="197">
        <v>0</v>
      </c>
      <c r="G1989" s="197">
        <v>0</v>
      </c>
      <c r="H1989" s="198">
        <v>0</v>
      </c>
    </row>
    <row r="1990" spans="1:8" ht="18" hidden="1" customHeight="1" outlineLevel="1">
      <c r="A1990" s="4" t="s">
        <v>223</v>
      </c>
      <c r="B1990" s="195"/>
      <c r="C1990" s="196">
        <v>0</v>
      </c>
      <c r="D1990" s="196">
        <v>0</v>
      </c>
      <c r="E1990" s="196">
        <v>0</v>
      </c>
      <c r="F1990" s="197">
        <v>0</v>
      </c>
      <c r="G1990" s="197">
        <v>0</v>
      </c>
      <c r="H1990" s="198">
        <v>0</v>
      </c>
    </row>
    <row r="1991" spans="1:8" ht="18" hidden="1" customHeight="1" outlineLevel="1">
      <c r="A1991" s="4" t="s">
        <v>224</v>
      </c>
      <c r="B1991" s="195"/>
      <c r="C1991" s="196">
        <v>0</v>
      </c>
      <c r="D1991" s="196">
        <v>0</v>
      </c>
      <c r="E1991" s="196">
        <v>0</v>
      </c>
      <c r="F1991" s="197">
        <v>0</v>
      </c>
      <c r="G1991" s="197">
        <v>0</v>
      </c>
      <c r="H1991" s="198">
        <v>0</v>
      </c>
    </row>
    <row r="1992" spans="1:8" ht="18" hidden="1" customHeight="1" outlineLevel="1">
      <c r="A1992" s="4" t="s">
        <v>225</v>
      </c>
      <c r="B1992" s="195"/>
      <c r="C1992" s="196">
        <v>0</v>
      </c>
      <c r="D1992" s="196">
        <v>0</v>
      </c>
      <c r="E1992" s="196">
        <v>0</v>
      </c>
      <c r="F1992" s="197">
        <v>0</v>
      </c>
      <c r="G1992" s="197">
        <v>0</v>
      </c>
      <c r="H1992" s="198">
        <v>0</v>
      </c>
    </row>
    <row r="1993" spans="1:8" collapsed="1">
      <c r="A1993" s="4"/>
      <c r="B1993" s="195" t="s">
        <v>438</v>
      </c>
      <c r="C1993" s="199">
        <f t="shared" ref="C1993:H1993" si="84">SUM(C1970:C1992)</f>
        <v>124</v>
      </c>
      <c r="D1993" s="199">
        <f t="shared" si="84"/>
        <v>7</v>
      </c>
      <c r="E1993" s="199">
        <f t="shared" si="84"/>
        <v>82</v>
      </c>
      <c r="F1993" s="200">
        <f t="shared" si="84"/>
        <v>245000</v>
      </c>
      <c r="G1993" s="200">
        <f t="shared" si="84"/>
        <v>98842.72</v>
      </c>
      <c r="H1993" s="201">
        <f t="shared" si="84"/>
        <v>0</v>
      </c>
    </row>
    <row r="1994" spans="1:8" ht="18" hidden="1" customHeight="1" outlineLevel="1">
      <c r="A1994" s="4" t="s">
        <v>272</v>
      </c>
      <c r="B1994" s="195"/>
      <c r="C1994" s="196">
        <v>0</v>
      </c>
      <c r="D1994" s="196">
        <v>0</v>
      </c>
      <c r="E1994" s="196">
        <v>0</v>
      </c>
      <c r="F1994" s="197">
        <v>0</v>
      </c>
      <c r="G1994" s="197">
        <v>0</v>
      </c>
      <c r="H1994" s="198">
        <v>0</v>
      </c>
    </row>
    <row r="1995" spans="1:8" ht="18" hidden="1" customHeight="1" outlineLevel="1">
      <c r="A1995" s="4" t="s">
        <v>203</v>
      </c>
      <c r="B1995" s="195"/>
      <c r="C1995" s="196">
        <v>2</v>
      </c>
      <c r="D1995" s="196">
        <v>3</v>
      </c>
      <c r="E1995" s="196">
        <v>0</v>
      </c>
      <c r="F1995" s="197">
        <v>598140</v>
      </c>
      <c r="G1995" s="197">
        <v>129442</v>
      </c>
      <c r="H1995" s="198">
        <v>0</v>
      </c>
    </row>
    <row r="1996" spans="1:8" ht="18" hidden="1" customHeight="1" outlineLevel="1">
      <c r="A1996" s="4" t="s">
        <v>204</v>
      </c>
      <c r="B1996" s="195"/>
      <c r="C1996" s="196">
        <v>6</v>
      </c>
      <c r="D1996" s="196">
        <v>0</v>
      </c>
      <c r="E1996" s="196">
        <v>0</v>
      </c>
      <c r="F1996" s="197">
        <v>0</v>
      </c>
      <c r="G1996" s="197">
        <v>0</v>
      </c>
      <c r="H1996" s="198">
        <v>0</v>
      </c>
    </row>
    <row r="1997" spans="1:8" ht="18" hidden="1" customHeight="1" outlineLevel="1">
      <c r="A1997" s="4" t="s">
        <v>205</v>
      </c>
      <c r="B1997" s="195"/>
      <c r="C1997" s="196">
        <v>0</v>
      </c>
      <c r="D1997" s="196">
        <v>0</v>
      </c>
      <c r="E1997" s="196">
        <v>0</v>
      </c>
      <c r="F1997" s="197">
        <v>0</v>
      </c>
      <c r="G1997" s="197">
        <v>0</v>
      </c>
      <c r="H1997" s="198">
        <v>0</v>
      </c>
    </row>
    <row r="1998" spans="1:8" ht="18" hidden="1" customHeight="1" outlineLevel="1">
      <c r="A1998" s="4" t="s">
        <v>206</v>
      </c>
      <c r="B1998" s="195"/>
      <c r="C1998" s="196">
        <v>0</v>
      </c>
      <c r="D1998" s="196">
        <v>0</v>
      </c>
      <c r="E1998" s="196">
        <v>0</v>
      </c>
      <c r="F1998" s="197">
        <v>0</v>
      </c>
      <c r="G1998" s="197">
        <v>0</v>
      </c>
      <c r="H1998" s="198">
        <v>0</v>
      </c>
    </row>
    <row r="1999" spans="1:8" ht="18" hidden="1" customHeight="1" outlineLevel="1">
      <c r="A1999" s="4" t="s">
        <v>207</v>
      </c>
      <c r="B1999" s="195"/>
      <c r="C1999" s="196">
        <v>0</v>
      </c>
      <c r="D1999" s="196">
        <v>0</v>
      </c>
      <c r="E1999" s="196">
        <v>0</v>
      </c>
      <c r="F1999" s="197">
        <v>0</v>
      </c>
      <c r="G1999" s="197">
        <v>0</v>
      </c>
      <c r="H1999" s="198">
        <v>0</v>
      </c>
    </row>
    <row r="2000" spans="1:8" ht="18" hidden="1" customHeight="1" outlineLevel="1">
      <c r="A2000" s="4" t="s">
        <v>208</v>
      </c>
      <c r="B2000" s="195"/>
      <c r="C2000" s="196">
        <v>0</v>
      </c>
      <c r="D2000" s="196">
        <v>0</v>
      </c>
      <c r="E2000" s="196">
        <v>0</v>
      </c>
      <c r="F2000" s="197">
        <v>0</v>
      </c>
      <c r="G2000" s="197">
        <v>0</v>
      </c>
      <c r="H2000" s="198">
        <v>0</v>
      </c>
    </row>
    <row r="2001" spans="1:8" ht="18" hidden="1" customHeight="1" outlineLevel="1">
      <c r="A2001" s="4" t="s">
        <v>209</v>
      </c>
      <c r="B2001" s="195"/>
      <c r="C2001" s="196">
        <v>0</v>
      </c>
      <c r="D2001" s="196">
        <v>1</v>
      </c>
      <c r="E2001" s="196">
        <v>0</v>
      </c>
      <c r="F2001" s="197">
        <v>0</v>
      </c>
      <c r="G2001" s="197">
        <v>2848</v>
      </c>
      <c r="H2001" s="198">
        <v>0</v>
      </c>
    </row>
    <row r="2002" spans="1:8" ht="18" hidden="1" customHeight="1" outlineLevel="1">
      <c r="A2002" s="4" t="s">
        <v>211</v>
      </c>
      <c r="B2002" s="195"/>
      <c r="C2002" s="196">
        <v>2</v>
      </c>
      <c r="D2002" s="196">
        <v>1</v>
      </c>
      <c r="E2002" s="196">
        <v>0</v>
      </c>
      <c r="F2002" s="197">
        <v>0</v>
      </c>
      <c r="G2002" s="197">
        <v>13069</v>
      </c>
      <c r="H2002" s="198">
        <v>0</v>
      </c>
    </row>
    <row r="2003" spans="1:8" ht="18" hidden="1" customHeight="1" outlineLevel="1">
      <c r="A2003" s="4" t="s">
        <v>212</v>
      </c>
      <c r="B2003" s="195"/>
      <c r="C2003" s="196">
        <v>7</v>
      </c>
      <c r="D2003" s="196">
        <v>0</v>
      </c>
      <c r="E2003" s="196">
        <v>6</v>
      </c>
      <c r="F2003" s="197">
        <v>0</v>
      </c>
      <c r="G2003" s="197">
        <v>0</v>
      </c>
      <c r="H2003" s="198">
        <v>0</v>
      </c>
    </row>
    <row r="2004" spans="1:8" ht="18" hidden="1" customHeight="1" outlineLevel="1">
      <c r="A2004" s="4" t="s">
        <v>213</v>
      </c>
      <c r="B2004" s="195"/>
      <c r="C2004" s="196">
        <v>36</v>
      </c>
      <c r="D2004" s="196">
        <v>0</v>
      </c>
      <c r="E2004" s="196">
        <v>32</v>
      </c>
      <c r="F2004" s="197">
        <v>0</v>
      </c>
      <c r="G2004" s="197">
        <v>60</v>
      </c>
      <c r="H2004" s="198">
        <v>0</v>
      </c>
    </row>
    <row r="2005" spans="1:8" ht="18" hidden="1" customHeight="1" outlineLevel="1">
      <c r="A2005" s="4" t="s">
        <v>214</v>
      </c>
      <c r="B2005" s="195"/>
      <c r="C2005" s="196">
        <v>1</v>
      </c>
      <c r="D2005" s="196">
        <v>0</v>
      </c>
      <c r="E2005" s="196">
        <v>1</v>
      </c>
      <c r="F2005" s="197">
        <v>0</v>
      </c>
      <c r="G2005" s="197">
        <v>0</v>
      </c>
      <c r="H2005" s="198">
        <v>0</v>
      </c>
    </row>
    <row r="2006" spans="1:8" ht="18" hidden="1" customHeight="1" outlineLevel="1">
      <c r="A2006" s="4" t="s">
        <v>215</v>
      </c>
      <c r="B2006" s="195"/>
      <c r="C2006" s="196">
        <v>1</v>
      </c>
      <c r="D2006" s="196">
        <v>0</v>
      </c>
      <c r="E2006" s="196">
        <v>1</v>
      </c>
      <c r="F2006" s="197">
        <v>0</v>
      </c>
      <c r="G2006" s="197">
        <v>0</v>
      </c>
      <c r="H2006" s="198">
        <v>0</v>
      </c>
    </row>
    <row r="2007" spans="1:8" ht="18" hidden="1" customHeight="1" outlineLevel="1">
      <c r="A2007" s="4" t="s">
        <v>216</v>
      </c>
      <c r="B2007" s="195"/>
      <c r="C2007" s="196">
        <v>0</v>
      </c>
      <c r="D2007" s="196">
        <v>0</v>
      </c>
      <c r="E2007" s="196">
        <v>0</v>
      </c>
      <c r="F2007" s="197">
        <v>0</v>
      </c>
      <c r="G2007" s="197">
        <v>0</v>
      </c>
      <c r="H2007" s="198">
        <v>0</v>
      </c>
    </row>
    <row r="2008" spans="1:8" ht="18" hidden="1" customHeight="1" outlineLevel="1">
      <c r="A2008" s="4" t="s">
        <v>217</v>
      </c>
      <c r="B2008" s="195"/>
      <c r="C2008" s="196">
        <v>0</v>
      </c>
      <c r="D2008" s="196">
        <v>0</v>
      </c>
      <c r="E2008" s="196">
        <v>0</v>
      </c>
      <c r="F2008" s="197">
        <v>0</v>
      </c>
      <c r="G2008" s="197">
        <v>0</v>
      </c>
      <c r="H2008" s="198">
        <v>0</v>
      </c>
    </row>
    <row r="2009" spans="1:8" ht="18" hidden="1" customHeight="1" outlineLevel="1">
      <c r="A2009" s="4" t="s">
        <v>218</v>
      </c>
      <c r="B2009" s="195"/>
      <c r="C2009" s="196">
        <v>0</v>
      </c>
      <c r="D2009" s="196">
        <v>0</v>
      </c>
      <c r="E2009" s="196">
        <v>0</v>
      </c>
      <c r="F2009" s="197">
        <v>0</v>
      </c>
      <c r="G2009" s="197">
        <v>0</v>
      </c>
      <c r="H2009" s="198">
        <v>0</v>
      </c>
    </row>
    <row r="2010" spans="1:8" ht="18" hidden="1" customHeight="1" outlineLevel="1">
      <c r="A2010" s="4" t="s">
        <v>219</v>
      </c>
      <c r="B2010" s="195"/>
      <c r="C2010" s="196">
        <v>0</v>
      </c>
      <c r="D2010" s="196">
        <v>0</v>
      </c>
      <c r="E2010" s="196">
        <v>0</v>
      </c>
      <c r="F2010" s="197">
        <v>0</v>
      </c>
      <c r="G2010" s="197">
        <v>0</v>
      </c>
      <c r="H2010" s="198">
        <v>0</v>
      </c>
    </row>
    <row r="2011" spans="1:8" ht="18" hidden="1" customHeight="1" outlineLevel="1">
      <c r="A2011" s="4" t="s">
        <v>220</v>
      </c>
      <c r="B2011" s="195"/>
      <c r="C2011" s="196">
        <v>0</v>
      </c>
      <c r="D2011" s="196">
        <v>0</v>
      </c>
      <c r="E2011" s="196">
        <v>0</v>
      </c>
      <c r="F2011" s="197">
        <v>0</v>
      </c>
      <c r="G2011" s="197">
        <v>0</v>
      </c>
      <c r="H2011" s="198">
        <v>0</v>
      </c>
    </row>
    <row r="2012" spans="1:8" ht="18" hidden="1" customHeight="1" outlineLevel="1">
      <c r="A2012" s="4" t="s">
        <v>349</v>
      </c>
      <c r="B2012" s="195"/>
      <c r="C2012" s="196">
        <v>0</v>
      </c>
      <c r="D2012" s="196">
        <v>0</v>
      </c>
      <c r="E2012" s="196">
        <v>0</v>
      </c>
      <c r="F2012" s="197">
        <v>0</v>
      </c>
      <c r="G2012" s="197">
        <v>0</v>
      </c>
      <c r="H2012" s="198">
        <v>0</v>
      </c>
    </row>
    <row r="2013" spans="1:8" ht="18" hidden="1" customHeight="1" outlineLevel="1">
      <c r="A2013" s="4" t="s">
        <v>222</v>
      </c>
      <c r="B2013" s="195"/>
      <c r="C2013" s="196">
        <v>0</v>
      </c>
      <c r="D2013" s="196">
        <v>0</v>
      </c>
      <c r="E2013" s="196">
        <v>0</v>
      </c>
      <c r="F2013" s="197">
        <v>0</v>
      </c>
      <c r="G2013" s="197">
        <v>0</v>
      </c>
      <c r="H2013" s="198">
        <v>0</v>
      </c>
    </row>
    <row r="2014" spans="1:8" ht="18" hidden="1" customHeight="1" outlineLevel="1">
      <c r="A2014" s="4" t="s">
        <v>223</v>
      </c>
      <c r="B2014" s="195"/>
      <c r="C2014" s="196">
        <v>0</v>
      </c>
      <c r="D2014" s="196">
        <v>0</v>
      </c>
      <c r="E2014" s="196">
        <v>0</v>
      </c>
      <c r="F2014" s="197">
        <v>0</v>
      </c>
      <c r="G2014" s="197">
        <v>0</v>
      </c>
      <c r="H2014" s="198">
        <v>0</v>
      </c>
    </row>
    <row r="2015" spans="1:8" ht="18" hidden="1" customHeight="1" outlineLevel="1">
      <c r="A2015" s="4" t="s">
        <v>224</v>
      </c>
      <c r="B2015" s="195"/>
      <c r="C2015" s="196">
        <v>0</v>
      </c>
      <c r="D2015" s="196">
        <v>0</v>
      </c>
      <c r="E2015" s="196">
        <v>0</v>
      </c>
      <c r="F2015" s="197">
        <v>0</v>
      </c>
      <c r="G2015" s="197">
        <v>0</v>
      </c>
      <c r="H2015" s="198">
        <v>0</v>
      </c>
    </row>
    <row r="2016" spans="1:8" ht="18" hidden="1" customHeight="1" outlineLevel="1">
      <c r="A2016" s="4" t="s">
        <v>225</v>
      </c>
      <c r="B2016" s="195"/>
      <c r="C2016" s="196">
        <v>6</v>
      </c>
      <c r="D2016" s="196">
        <v>4</v>
      </c>
      <c r="E2016" s="196">
        <v>2</v>
      </c>
      <c r="F2016" s="197">
        <v>17119</v>
      </c>
      <c r="G2016" s="197">
        <v>31412</v>
      </c>
      <c r="H2016" s="198">
        <v>0</v>
      </c>
    </row>
    <row r="2017" spans="1:8" ht="18" customHeight="1" collapsed="1">
      <c r="A2017" s="4"/>
      <c r="B2017" s="195" t="s">
        <v>439</v>
      </c>
      <c r="C2017" s="199">
        <f t="shared" ref="C2017:H2017" si="85">SUM(C1994:C2016)</f>
        <v>61</v>
      </c>
      <c r="D2017" s="199">
        <f t="shared" si="85"/>
        <v>9</v>
      </c>
      <c r="E2017" s="199">
        <f t="shared" si="85"/>
        <v>42</v>
      </c>
      <c r="F2017" s="200">
        <f t="shared" si="85"/>
        <v>615259</v>
      </c>
      <c r="G2017" s="200">
        <f t="shared" si="85"/>
        <v>176831</v>
      </c>
      <c r="H2017" s="201">
        <f t="shared" si="85"/>
        <v>0</v>
      </c>
    </row>
    <row r="2018" spans="1:8" ht="18" hidden="1" customHeight="1" outlineLevel="1">
      <c r="A2018" s="4" t="s">
        <v>272</v>
      </c>
      <c r="B2018" s="195"/>
      <c r="C2018" s="196">
        <v>0</v>
      </c>
      <c r="D2018" s="196">
        <v>0</v>
      </c>
      <c r="E2018" s="196">
        <v>0</v>
      </c>
      <c r="F2018" s="197">
        <v>0</v>
      </c>
      <c r="G2018" s="197">
        <v>0</v>
      </c>
      <c r="H2018" s="198">
        <v>0</v>
      </c>
    </row>
    <row r="2019" spans="1:8" ht="18" hidden="1" customHeight="1" outlineLevel="1">
      <c r="A2019" s="4" t="s">
        <v>203</v>
      </c>
      <c r="B2019" s="195"/>
      <c r="C2019" s="196">
        <v>0</v>
      </c>
      <c r="D2019" s="196">
        <v>0</v>
      </c>
      <c r="E2019" s="196">
        <v>0</v>
      </c>
      <c r="F2019" s="197">
        <v>0</v>
      </c>
      <c r="G2019" s="197">
        <v>0</v>
      </c>
      <c r="H2019" s="198">
        <v>0</v>
      </c>
    </row>
    <row r="2020" spans="1:8" ht="18" hidden="1" customHeight="1" outlineLevel="1">
      <c r="A2020" s="4" t="s">
        <v>204</v>
      </c>
      <c r="B2020" s="195"/>
      <c r="C2020" s="196">
        <v>4</v>
      </c>
      <c r="D2020" s="196">
        <v>0</v>
      </c>
      <c r="E2020" s="196">
        <v>0</v>
      </c>
      <c r="F2020" s="197">
        <v>0</v>
      </c>
      <c r="G2020" s="197">
        <v>0</v>
      </c>
      <c r="H2020" s="198">
        <v>0</v>
      </c>
    </row>
    <row r="2021" spans="1:8" ht="18" hidden="1" customHeight="1" outlineLevel="1">
      <c r="A2021" s="4" t="s">
        <v>205</v>
      </c>
      <c r="B2021" s="195"/>
      <c r="C2021" s="196">
        <v>0</v>
      </c>
      <c r="D2021" s="196">
        <v>0</v>
      </c>
      <c r="E2021" s="196">
        <v>0</v>
      </c>
      <c r="F2021" s="197">
        <v>0</v>
      </c>
      <c r="G2021" s="197">
        <v>0</v>
      </c>
      <c r="H2021" s="198">
        <v>0</v>
      </c>
    </row>
    <row r="2022" spans="1:8" ht="18" hidden="1" customHeight="1" outlineLevel="1">
      <c r="A2022" s="4" t="s">
        <v>206</v>
      </c>
      <c r="B2022" s="195"/>
      <c r="C2022" s="196">
        <v>0</v>
      </c>
      <c r="D2022" s="196">
        <v>0</v>
      </c>
      <c r="E2022" s="196">
        <v>0</v>
      </c>
      <c r="F2022" s="197">
        <v>0</v>
      </c>
      <c r="G2022" s="197">
        <v>0</v>
      </c>
      <c r="H2022" s="198">
        <v>0</v>
      </c>
    </row>
    <row r="2023" spans="1:8" ht="18" hidden="1" customHeight="1" outlineLevel="1">
      <c r="A2023" s="4" t="s">
        <v>207</v>
      </c>
      <c r="B2023" s="195"/>
      <c r="C2023" s="196">
        <v>0</v>
      </c>
      <c r="D2023" s="196">
        <v>0</v>
      </c>
      <c r="E2023" s="196">
        <v>0</v>
      </c>
      <c r="F2023" s="197">
        <v>0</v>
      </c>
      <c r="G2023" s="197">
        <v>0</v>
      </c>
      <c r="H2023" s="198">
        <v>0</v>
      </c>
    </row>
    <row r="2024" spans="1:8" ht="18" hidden="1" customHeight="1" outlineLevel="1">
      <c r="A2024" s="4" t="s">
        <v>208</v>
      </c>
      <c r="B2024" s="195"/>
      <c r="C2024" s="196">
        <v>2</v>
      </c>
      <c r="D2024" s="196">
        <v>1</v>
      </c>
      <c r="E2024" s="196">
        <v>0</v>
      </c>
      <c r="F2024" s="197">
        <v>100000</v>
      </c>
      <c r="G2024" s="197">
        <v>26565</v>
      </c>
      <c r="H2024" s="198">
        <v>0</v>
      </c>
    </row>
    <row r="2025" spans="1:8" ht="18" hidden="1" customHeight="1" outlineLevel="1">
      <c r="A2025" s="4" t="s">
        <v>209</v>
      </c>
      <c r="B2025" s="195"/>
      <c r="C2025" s="196">
        <v>1</v>
      </c>
      <c r="D2025" s="196">
        <v>0</v>
      </c>
      <c r="E2025" s="196">
        <v>0</v>
      </c>
      <c r="F2025" s="197">
        <v>0</v>
      </c>
      <c r="G2025" s="197">
        <v>0</v>
      </c>
      <c r="H2025" s="198">
        <v>0</v>
      </c>
    </row>
    <row r="2026" spans="1:8" ht="18" hidden="1" customHeight="1" outlineLevel="1">
      <c r="A2026" s="4" t="s">
        <v>211</v>
      </c>
      <c r="B2026" s="195"/>
      <c r="C2026" s="196">
        <v>4</v>
      </c>
      <c r="D2026" s="196">
        <v>1</v>
      </c>
      <c r="E2026" s="196">
        <v>0</v>
      </c>
      <c r="F2026" s="197">
        <v>0</v>
      </c>
      <c r="G2026" s="197">
        <v>510</v>
      </c>
      <c r="H2026" s="198">
        <v>0</v>
      </c>
    </row>
    <row r="2027" spans="1:8" ht="18" hidden="1" customHeight="1" outlineLevel="1">
      <c r="A2027" s="4" t="s">
        <v>212</v>
      </c>
      <c r="B2027" s="195"/>
      <c r="C2027" s="196">
        <v>10</v>
      </c>
      <c r="D2027" s="196">
        <v>0</v>
      </c>
      <c r="E2027" s="196">
        <v>10</v>
      </c>
      <c r="F2027" s="197">
        <v>0</v>
      </c>
      <c r="G2027" s="197">
        <v>0</v>
      </c>
      <c r="H2027" s="198">
        <v>0</v>
      </c>
    </row>
    <row r="2028" spans="1:8" ht="18" hidden="1" customHeight="1" outlineLevel="1">
      <c r="A2028" s="4" t="s">
        <v>213</v>
      </c>
      <c r="B2028" s="195"/>
      <c r="C2028" s="196">
        <v>18</v>
      </c>
      <c r="D2028" s="196">
        <v>0</v>
      </c>
      <c r="E2028" s="196">
        <v>16</v>
      </c>
      <c r="F2028" s="197">
        <v>0</v>
      </c>
      <c r="G2028" s="197">
        <v>10000</v>
      </c>
      <c r="H2028" s="198">
        <v>0</v>
      </c>
    </row>
    <row r="2029" spans="1:8" ht="18" hidden="1" customHeight="1" outlineLevel="1">
      <c r="A2029" s="4" t="s">
        <v>214</v>
      </c>
      <c r="B2029" s="195"/>
      <c r="C2029" s="196">
        <v>7</v>
      </c>
      <c r="D2029" s="196">
        <v>0</v>
      </c>
      <c r="E2029" s="196">
        <v>7</v>
      </c>
      <c r="F2029" s="197">
        <v>0</v>
      </c>
      <c r="G2029" s="197">
        <v>2725</v>
      </c>
      <c r="H2029" s="198">
        <v>0</v>
      </c>
    </row>
    <row r="2030" spans="1:8" ht="18" hidden="1" customHeight="1" outlineLevel="1">
      <c r="A2030" s="4" t="s">
        <v>215</v>
      </c>
      <c r="B2030" s="195"/>
      <c r="C2030" s="196">
        <v>1</v>
      </c>
      <c r="D2030" s="196">
        <v>0</v>
      </c>
      <c r="E2030" s="196">
        <v>1</v>
      </c>
      <c r="F2030" s="197">
        <v>0</v>
      </c>
      <c r="G2030" s="197">
        <v>0</v>
      </c>
      <c r="H2030" s="198">
        <v>0</v>
      </c>
    </row>
    <row r="2031" spans="1:8" ht="18" hidden="1" customHeight="1" outlineLevel="1">
      <c r="A2031" s="4" t="s">
        <v>216</v>
      </c>
      <c r="B2031" s="195"/>
      <c r="C2031" s="196">
        <v>0</v>
      </c>
      <c r="D2031" s="196">
        <v>0</v>
      </c>
      <c r="E2031" s="196">
        <v>0</v>
      </c>
      <c r="F2031" s="197">
        <v>0</v>
      </c>
      <c r="G2031" s="197">
        <v>0</v>
      </c>
      <c r="H2031" s="198">
        <v>0</v>
      </c>
    </row>
    <row r="2032" spans="1:8" ht="18" hidden="1" customHeight="1" outlineLevel="1">
      <c r="A2032" s="4" t="s">
        <v>217</v>
      </c>
      <c r="B2032" s="195"/>
      <c r="C2032" s="196">
        <v>0</v>
      </c>
      <c r="D2032" s="196">
        <v>0</v>
      </c>
      <c r="E2032" s="196">
        <v>0</v>
      </c>
      <c r="F2032" s="197">
        <v>0</v>
      </c>
      <c r="G2032" s="197">
        <v>0</v>
      </c>
      <c r="H2032" s="198">
        <v>0</v>
      </c>
    </row>
    <row r="2033" spans="1:8" ht="18" hidden="1" customHeight="1" outlineLevel="1">
      <c r="A2033" s="4" t="s">
        <v>218</v>
      </c>
      <c r="B2033" s="195"/>
      <c r="C2033" s="196">
        <v>0</v>
      </c>
      <c r="D2033" s="196">
        <v>0</v>
      </c>
      <c r="E2033" s="196">
        <v>0</v>
      </c>
      <c r="F2033" s="197">
        <v>0</v>
      </c>
      <c r="G2033" s="197">
        <v>0</v>
      </c>
      <c r="H2033" s="198">
        <v>0</v>
      </c>
    </row>
    <row r="2034" spans="1:8" ht="18" hidden="1" customHeight="1" outlineLevel="1">
      <c r="A2034" s="4" t="s">
        <v>219</v>
      </c>
      <c r="B2034" s="195"/>
      <c r="C2034" s="196">
        <v>1</v>
      </c>
      <c r="D2034" s="196">
        <v>0</v>
      </c>
      <c r="E2034" s="196">
        <v>1</v>
      </c>
      <c r="F2034" s="197">
        <v>0</v>
      </c>
      <c r="G2034" s="197">
        <v>0</v>
      </c>
      <c r="H2034" s="198">
        <v>0</v>
      </c>
    </row>
    <row r="2035" spans="1:8" ht="18" hidden="1" customHeight="1" outlineLevel="1">
      <c r="A2035" s="4" t="s">
        <v>220</v>
      </c>
      <c r="B2035" s="195"/>
      <c r="C2035" s="196">
        <v>0</v>
      </c>
      <c r="D2035" s="196">
        <v>0</v>
      </c>
      <c r="E2035" s="196">
        <v>0</v>
      </c>
      <c r="F2035" s="197">
        <v>0</v>
      </c>
      <c r="G2035" s="197">
        <v>0</v>
      </c>
      <c r="H2035" s="198">
        <v>0</v>
      </c>
    </row>
    <row r="2036" spans="1:8" ht="18" hidden="1" customHeight="1" outlineLevel="1">
      <c r="A2036" s="4" t="s">
        <v>349</v>
      </c>
      <c r="B2036" s="195"/>
      <c r="C2036" s="196">
        <v>0</v>
      </c>
      <c r="D2036" s="196">
        <v>0</v>
      </c>
      <c r="E2036" s="196">
        <v>0</v>
      </c>
      <c r="F2036" s="197">
        <v>0</v>
      </c>
      <c r="G2036" s="197">
        <v>0</v>
      </c>
      <c r="H2036" s="198">
        <v>0</v>
      </c>
    </row>
    <row r="2037" spans="1:8" ht="18" hidden="1" customHeight="1" outlineLevel="1">
      <c r="A2037" s="4" t="s">
        <v>222</v>
      </c>
      <c r="B2037" s="195"/>
      <c r="C2037" s="196">
        <v>0</v>
      </c>
      <c r="D2037" s="196">
        <v>0</v>
      </c>
      <c r="E2037" s="196">
        <v>0</v>
      </c>
      <c r="F2037" s="197">
        <v>0</v>
      </c>
      <c r="G2037" s="197">
        <v>0</v>
      </c>
      <c r="H2037" s="198">
        <v>0</v>
      </c>
    </row>
    <row r="2038" spans="1:8" ht="18" hidden="1" customHeight="1" outlineLevel="1">
      <c r="A2038" s="4" t="s">
        <v>223</v>
      </c>
      <c r="B2038" s="195"/>
      <c r="C2038" s="196">
        <v>0</v>
      </c>
      <c r="D2038" s="196">
        <v>0</v>
      </c>
      <c r="E2038" s="196">
        <v>0</v>
      </c>
      <c r="F2038" s="197">
        <v>0</v>
      </c>
      <c r="G2038" s="197">
        <v>0</v>
      </c>
      <c r="H2038" s="198">
        <v>0</v>
      </c>
    </row>
    <row r="2039" spans="1:8" ht="18" hidden="1" customHeight="1" outlineLevel="1">
      <c r="A2039" s="4" t="s">
        <v>224</v>
      </c>
      <c r="B2039" s="195"/>
      <c r="C2039" s="196">
        <v>0</v>
      </c>
      <c r="D2039" s="196">
        <v>0</v>
      </c>
      <c r="E2039" s="196">
        <v>0</v>
      </c>
      <c r="F2039" s="197">
        <v>0</v>
      </c>
      <c r="G2039" s="197">
        <v>0</v>
      </c>
      <c r="H2039" s="198">
        <v>0</v>
      </c>
    </row>
    <row r="2040" spans="1:8" ht="18" hidden="1" customHeight="1" outlineLevel="1">
      <c r="A2040" s="4" t="s">
        <v>225</v>
      </c>
      <c r="B2040" s="195"/>
      <c r="C2040" s="196">
        <v>4</v>
      </c>
      <c r="D2040" s="196">
        <v>3</v>
      </c>
      <c r="E2040" s="196">
        <v>1</v>
      </c>
      <c r="F2040" s="197">
        <v>13599</v>
      </c>
      <c r="G2040" s="197">
        <v>17019</v>
      </c>
      <c r="H2040" s="198">
        <v>0</v>
      </c>
    </row>
    <row r="2041" spans="1:8" ht="18" customHeight="1" collapsed="1">
      <c r="A2041" s="4"/>
      <c r="B2041" s="195" t="s">
        <v>440</v>
      </c>
      <c r="C2041" s="199">
        <f t="shared" ref="C2041:H2041" si="86">SUM(C2018:C2040)</f>
        <v>52</v>
      </c>
      <c r="D2041" s="199">
        <f t="shared" si="86"/>
        <v>5</v>
      </c>
      <c r="E2041" s="199">
        <f t="shared" si="86"/>
        <v>36</v>
      </c>
      <c r="F2041" s="200">
        <f t="shared" si="86"/>
        <v>113599</v>
      </c>
      <c r="G2041" s="200">
        <f t="shared" si="86"/>
        <v>56819</v>
      </c>
      <c r="H2041" s="201">
        <f t="shared" si="86"/>
        <v>0</v>
      </c>
    </row>
    <row r="2042" spans="1:8" ht="18" hidden="1" customHeight="1" outlineLevel="1">
      <c r="A2042" s="4" t="s">
        <v>272</v>
      </c>
      <c r="B2042" s="195"/>
      <c r="C2042" s="196">
        <v>0</v>
      </c>
      <c r="D2042" s="196">
        <v>0</v>
      </c>
      <c r="E2042" s="196">
        <v>0</v>
      </c>
      <c r="F2042" s="197">
        <v>0</v>
      </c>
      <c r="G2042" s="197">
        <v>0</v>
      </c>
      <c r="H2042" s="198">
        <v>0</v>
      </c>
    </row>
    <row r="2043" spans="1:8" ht="18" hidden="1" customHeight="1" outlineLevel="1">
      <c r="A2043" s="4" t="s">
        <v>203</v>
      </c>
      <c r="B2043" s="195"/>
      <c r="C2043" s="196">
        <v>16</v>
      </c>
      <c r="D2043" s="196">
        <v>17</v>
      </c>
      <c r="E2043" s="196">
        <v>0</v>
      </c>
      <c r="F2043" s="197">
        <v>52002.630000000005</v>
      </c>
      <c r="G2043" s="197">
        <v>43418.65</v>
      </c>
      <c r="H2043" s="198">
        <v>0</v>
      </c>
    </row>
    <row r="2044" spans="1:8" ht="18" hidden="1" customHeight="1" outlineLevel="1">
      <c r="A2044" s="4" t="s">
        <v>204</v>
      </c>
      <c r="B2044" s="195"/>
      <c r="C2044" s="196">
        <v>14</v>
      </c>
      <c r="D2044" s="196">
        <v>0</v>
      </c>
      <c r="E2044" s="196">
        <v>0</v>
      </c>
      <c r="F2044" s="197">
        <v>0</v>
      </c>
      <c r="G2044" s="197">
        <v>0</v>
      </c>
      <c r="H2044" s="198">
        <v>0</v>
      </c>
    </row>
    <row r="2045" spans="1:8" ht="18" hidden="1" customHeight="1" outlineLevel="1">
      <c r="A2045" s="4" t="s">
        <v>205</v>
      </c>
      <c r="B2045" s="195"/>
      <c r="C2045" s="196">
        <v>0</v>
      </c>
      <c r="D2045" s="196">
        <v>0</v>
      </c>
      <c r="E2045" s="196">
        <v>0</v>
      </c>
      <c r="F2045" s="197">
        <v>0</v>
      </c>
      <c r="G2045" s="197">
        <v>0</v>
      </c>
      <c r="H2045" s="198">
        <v>0</v>
      </c>
    </row>
    <row r="2046" spans="1:8" ht="18" hidden="1" customHeight="1" outlineLevel="1">
      <c r="A2046" s="4" t="s">
        <v>206</v>
      </c>
      <c r="B2046" s="195"/>
      <c r="C2046" s="196">
        <v>0</v>
      </c>
      <c r="D2046" s="196">
        <v>0</v>
      </c>
      <c r="E2046" s="196">
        <v>0</v>
      </c>
      <c r="F2046" s="197">
        <v>0</v>
      </c>
      <c r="G2046" s="197">
        <v>0</v>
      </c>
      <c r="H2046" s="198">
        <v>0</v>
      </c>
    </row>
    <row r="2047" spans="1:8" ht="18" hidden="1" customHeight="1" outlineLevel="1">
      <c r="A2047" s="4" t="s">
        <v>207</v>
      </c>
      <c r="B2047" s="195"/>
      <c r="C2047" s="196">
        <v>0</v>
      </c>
      <c r="D2047" s="196">
        <v>0</v>
      </c>
      <c r="E2047" s="196">
        <v>0</v>
      </c>
      <c r="F2047" s="197">
        <v>0</v>
      </c>
      <c r="G2047" s="197">
        <v>0</v>
      </c>
      <c r="H2047" s="198">
        <v>0</v>
      </c>
    </row>
    <row r="2048" spans="1:8" ht="18" hidden="1" customHeight="1" outlineLevel="1">
      <c r="A2048" s="4" t="s">
        <v>208</v>
      </c>
      <c r="B2048" s="195"/>
      <c r="C2048" s="196">
        <v>10</v>
      </c>
      <c r="D2048" s="196">
        <v>24</v>
      </c>
      <c r="E2048" s="196">
        <v>0</v>
      </c>
      <c r="F2048" s="197">
        <v>12500</v>
      </c>
      <c r="G2048" s="197">
        <v>28583.88</v>
      </c>
      <c r="H2048" s="198">
        <v>0</v>
      </c>
    </row>
    <row r="2049" spans="1:8" ht="18" hidden="1" customHeight="1" outlineLevel="1">
      <c r="A2049" s="4" t="s">
        <v>209</v>
      </c>
      <c r="B2049" s="195"/>
      <c r="C2049" s="196">
        <v>4</v>
      </c>
      <c r="D2049" s="196">
        <v>7</v>
      </c>
      <c r="E2049" s="196">
        <v>0</v>
      </c>
      <c r="F2049" s="197">
        <v>222869.08000000002</v>
      </c>
      <c r="G2049" s="197">
        <v>42441.25</v>
      </c>
      <c r="H2049" s="198">
        <v>0</v>
      </c>
    </row>
    <row r="2050" spans="1:8" ht="18" hidden="1" customHeight="1" outlineLevel="1">
      <c r="A2050" s="4" t="s">
        <v>211</v>
      </c>
      <c r="B2050" s="195"/>
      <c r="C2050" s="196">
        <v>33</v>
      </c>
      <c r="D2050" s="196">
        <v>39</v>
      </c>
      <c r="E2050" s="196">
        <v>0</v>
      </c>
      <c r="F2050" s="197">
        <v>574613.09</v>
      </c>
      <c r="G2050" s="197">
        <v>247566.72</v>
      </c>
      <c r="H2050" s="198">
        <v>0</v>
      </c>
    </row>
    <row r="2051" spans="1:8" ht="18" hidden="1" customHeight="1" outlineLevel="1">
      <c r="A2051" s="4" t="s">
        <v>212</v>
      </c>
      <c r="B2051" s="195"/>
      <c r="C2051" s="196">
        <v>17</v>
      </c>
      <c r="D2051" s="196">
        <v>0</v>
      </c>
      <c r="E2051" s="196">
        <v>13</v>
      </c>
      <c r="F2051" s="197">
        <v>-22</v>
      </c>
      <c r="G2051" s="197">
        <v>43233.18</v>
      </c>
      <c r="H2051" s="198">
        <v>0</v>
      </c>
    </row>
    <row r="2052" spans="1:8" ht="18" hidden="1" customHeight="1" outlineLevel="1">
      <c r="A2052" s="4" t="s">
        <v>213</v>
      </c>
      <c r="B2052" s="195"/>
      <c r="C2052" s="196">
        <v>24</v>
      </c>
      <c r="D2052" s="196">
        <v>1</v>
      </c>
      <c r="E2052" s="196">
        <v>22</v>
      </c>
      <c r="F2052" s="197">
        <v>0</v>
      </c>
      <c r="G2052" s="197">
        <v>4881.8600000000006</v>
      </c>
      <c r="H2052" s="198">
        <v>0</v>
      </c>
    </row>
    <row r="2053" spans="1:8" ht="18" hidden="1" customHeight="1" outlineLevel="1">
      <c r="A2053" s="4" t="s">
        <v>214</v>
      </c>
      <c r="B2053" s="195"/>
      <c r="C2053" s="196">
        <v>0</v>
      </c>
      <c r="D2053" s="196">
        <v>1</v>
      </c>
      <c r="E2053" s="196">
        <v>0</v>
      </c>
      <c r="F2053" s="197">
        <v>12687</v>
      </c>
      <c r="G2053" s="197">
        <v>-130</v>
      </c>
      <c r="H2053" s="198">
        <v>0</v>
      </c>
    </row>
    <row r="2054" spans="1:8" ht="18" hidden="1" customHeight="1" outlineLevel="1">
      <c r="A2054" s="4" t="s">
        <v>215</v>
      </c>
      <c r="B2054" s="195"/>
      <c r="C2054" s="196">
        <v>0</v>
      </c>
      <c r="D2054" s="196">
        <v>0</v>
      </c>
      <c r="E2054" s="196">
        <v>0</v>
      </c>
      <c r="F2054" s="197">
        <v>0</v>
      </c>
      <c r="G2054" s="197">
        <v>0</v>
      </c>
      <c r="H2054" s="198">
        <v>0</v>
      </c>
    </row>
    <row r="2055" spans="1:8" ht="18" hidden="1" customHeight="1" outlineLevel="1">
      <c r="A2055" s="4" t="s">
        <v>216</v>
      </c>
      <c r="B2055" s="195"/>
      <c r="C2055" s="196">
        <v>1</v>
      </c>
      <c r="D2055" s="196">
        <v>0</v>
      </c>
      <c r="E2055" s="196">
        <v>0</v>
      </c>
      <c r="F2055" s="197">
        <v>0</v>
      </c>
      <c r="G2055" s="197">
        <v>0</v>
      </c>
      <c r="H2055" s="198">
        <v>0</v>
      </c>
    </row>
    <row r="2056" spans="1:8" ht="18" hidden="1" customHeight="1" outlineLevel="1">
      <c r="A2056" s="4" t="s">
        <v>217</v>
      </c>
      <c r="B2056" s="195"/>
      <c r="C2056" s="196">
        <v>0</v>
      </c>
      <c r="D2056" s="196">
        <v>0</v>
      </c>
      <c r="E2056" s="196">
        <v>0</v>
      </c>
      <c r="F2056" s="197">
        <v>0</v>
      </c>
      <c r="G2056" s="197">
        <v>0</v>
      </c>
      <c r="H2056" s="198">
        <v>0</v>
      </c>
    </row>
    <row r="2057" spans="1:8" ht="18" hidden="1" customHeight="1" outlineLevel="1">
      <c r="A2057" s="4" t="s">
        <v>218</v>
      </c>
      <c r="B2057" s="195"/>
      <c r="C2057" s="196">
        <v>0</v>
      </c>
      <c r="D2057" s="196">
        <v>0</v>
      </c>
      <c r="E2057" s="196">
        <v>0</v>
      </c>
      <c r="F2057" s="197">
        <v>0</v>
      </c>
      <c r="G2057" s="197">
        <v>0</v>
      </c>
      <c r="H2057" s="198">
        <v>0</v>
      </c>
    </row>
    <row r="2058" spans="1:8" ht="18" hidden="1" customHeight="1" outlineLevel="1">
      <c r="A2058" s="4" t="s">
        <v>219</v>
      </c>
      <c r="B2058" s="195"/>
      <c r="C2058" s="196">
        <v>5</v>
      </c>
      <c r="D2058" s="196">
        <v>0</v>
      </c>
      <c r="E2058" s="196">
        <v>5</v>
      </c>
      <c r="F2058" s="197">
        <v>0</v>
      </c>
      <c r="G2058" s="197">
        <v>0</v>
      </c>
      <c r="H2058" s="198">
        <v>0</v>
      </c>
    </row>
    <row r="2059" spans="1:8" ht="18" hidden="1" customHeight="1" outlineLevel="1">
      <c r="A2059" s="4" t="s">
        <v>220</v>
      </c>
      <c r="B2059" s="195"/>
      <c r="C2059" s="196">
        <v>0</v>
      </c>
      <c r="D2059" s="196">
        <v>0</v>
      </c>
      <c r="E2059" s="196">
        <v>0</v>
      </c>
      <c r="F2059" s="197">
        <v>0</v>
      </c>
      <c r="G2059" s="197">
        <v>0</v>
      </c>
      <c r="H2059" s="198">
        <v>0</v>
      </c>
    </row>
    <row r="2060" spans="1:8" ht="18" hidden="1" customHeight="1" outlineLevel="1">
      <c r="A2060" s="4" t="s">
        <v>349</v>
      </c>
      <c r="B2060" s="195"/>
      <c r="C2060" s="196">
        <v>0</v>
      </c>
      <c r="D2060" s="196">
        <v>0</v>
      </c>
      <c r="E2060" s="196">
        <v>0</v>
      </c>
      <c r="F2060" s="197">
        <v>0</v>
      </c>
      <c r="G2060" s="197">
        <v>0</v>
      </c>
      <c r="H2060" s="198">
        <v>0</v>
      </c>
    </row>
    <row r="2061" spans="1:8" ht="18" hidden="1" customHeight="1" outlineLevel="1">
      <c r="A2061" s="4" t="s">
        <v>222</v>
      </c>
      <c r="B2061" s="195"/>
      <c r="C2061" s="196">
        <v>0</v>
      </c>
      <c r="D2061" s="196">
        <v>0</v>
      </c>
      <c r="E2061" s="196">
        <v>0</v>
      </c>
      <c r="F2061" s="197">
        <v>0</v>
      </c>
      <c r="G2061" s="197">
        <v>0</v>
      </c>
      <c r="H2061" s="198">
        <v>0</v>
      </c>
    </row>
    <row r="2062" spans="1:8" ht="18" hidden="1" customHeight="1" outlineLevel="1">
      <c r="A2062" s="4" t="s">
        <v>223</v>
      </c>
      <c r="B2062" s="195"/>
      <c r="C2062" s="196">
        <v>0</v>
      </c>
      <c r="D2062" s="196">
        <v>0</v>
      </c>
      <c r="E2062" s="196">
        <v>0</v>
      </c>
      <c r="F2062" s="197">
        <v>0</v>
      </c>
      <c r="G2062" s="197">
        <v>0</v>
      </c>
      <c r="H2062" s="198">
        <v>0</v>
      </c>
    </row>
    <row r="2063" spans="1:8" ht="18" hidden="1" customHeight="1" outlineLevel="1">
      <c r="A2063" s="4" t="s">
        <v>224</v>
      </c>
      <c r="B2063" s="195"/>
      <c r="C2063" s="196">
        <v>0</v>
      </c>
      <c r="D2063" s="196">
        <v>0</v>
      </c>
      <c r="E2063" s="196">
        <v>0</v>
      </c>
      <c r="F2063" s="197">
        <v>0</v>
      </c>
      <c r="G2063" s="197">
        <v>0</v>
      </c>
      <c r="H2063" s="198">
        <v>0</v>
      </c>
    </row>
    <row r="2064" spans="1:8" ht="18" hidden="1" customHeight="1" outlineLevel="1">
      <c r="A2064" s="4" t="s">
        <v>225</v>
      </c>
      <c r="B2064" s="195"/>
      <c r="C2064" s="196">
        <v>2</v>
      </c>
      <c r="D2064" s="196">
        <v>2</v>
      </c>
      <c r="E2064" s="196">
        <v>0</v>
      </c>
      <c r="F2064" s="197">
        <v>8417</v>
      </c>
      <c r="G2064" s="197">
        <v>6432</v>
      </c>
      <c r="H2064" s="198">
        <v>0</v>
      </c>
    </row>
    <row r="2065" spans="1:8" ht="18" customHeight="1" collapsed="1">
      <c r="A2065" s="4"/>
      <c r="B2065" s="195" t="s">
        <v>441</v>
      </c>
      <c r="C2065" s="199">
        <f t="shared" ref="C2065:H2065" si="87">SUM(C2042:C2064)</f>
        <v>126</v>
      </c>
      <c r="D2065" s="199">
        <f t="shared" si="87"/>
        <v>91</v>
      </c>
      <c r="E2065" s="199">
        <f t="shared" si="87"/>
        <v>40</v>
      </c>
      <c r="F2065" s="200">
        <f t="shared" si="87"/>
        <v>883066.8</v>
      </c>
      <c r="G2065" s="200">
        <f t="shared" si="87"/>
        <v>416427.54</v>
      </c>
      <c r="H2065" s="201">
        <f t="shared" si="87"/>
        <v>0</v>
      </c>
    </row>
    <row r="2066" spans="1:8" ht="18" customHeight="1">
      <c r="B2066" s="203" t="s">
        <v>442</v>
      </c>
      <c r="C2066" s="204"/>
      <c r="D2066" s="204"/>
      <c r="E2066" s="204"/>
      <c r="F2066" s="193"/>
      <c r="G2066" s="193"/>
      <c r="H2066" s="194"/>
    </row>
    <row r="2067" spans="1:8" ht="18" hidden="1" customHeight="1" outlineLevel="1">
      <c r="A2067" s="4" t="s">
        <v>272</v>
      </c>
      <c r="B2067" s="195"/>
      <c r="C2067" s="196">
        <v>0</v>
      </c>
      <c r="D2067" s="196">
        <v>0</v>
      </c>
      <c r="E2067" s="196">
        <v>0</v>
      </c>
      <c r="F2067" s="197">
        <v>0</v>
      </c>
      <c r="G2067" s="197">
        <v>0</v>
      </c>
      <c r="H2067" s="198">
        <v>0</v>
      </c>
    </row>
    <row r="2068" spans="1:8" ht="18" hidden="1" customHeight="1" outlineLevel="1">
      <c r="A2068" s="4" t="s">
        <v>203</v>
      </c>
      <c r="B2068" s="195"/>
      <c r="C2068" s="196">
        <v>0</v>
      </c>
      <c r="D2068" s="196">
        <v>0</v>
      </c>
      <c r="E2068" s="196">
        <v>0</v>
      </c>
      <c r="F2068" s="197">
        <v>0</v>
      </c>
      <c r="G2068" s="197">
        <v>0</v>
      </c>
      <c r="H2068" s="198">
        <v>0</v>
      </c>
    </row>
    <row r="2069" spans="1:8" ht="18" hidden="1" customHeight="1" outlineLevel="1">
      <c r="A2069" s="4" t="s">
        <v>204</v>
      </c>
      <c r="B2069" s="195"/>
      <c r="C2069" s="196">
        <v>0</v>
      </c>
      <c r="D2069" s="196">
        <v>0</v>
      </c>
      <c r="E2069" s="196">
        <v>0</v>
      </c>
      <c r="F2069" s="197">
        <v>0</v>
      </c>
      <c r="G2069" s="197">
        <v>0</v>
      </c>
      <c r="H2069" s="198">
        <v>0</v>
      </c>
    </row>
    <row r="2070" spans="1:8" ht="18" hidden="1" customHeight="1" outlineLevel="1">
      <c r="A2070" s="4" t="s">
        <v>205</v>
      </c>
      <c r="B2070" s="195"/>
      <c r="C2070" s="196">
        <v>0</v>
      </c>
      <c r="D2070" s="196">
        <v>0</v>
      </c>
      <c r="E2070" s="196">
        <v>0</v>
      </c>
      <c r="F2070" s="197">
        <v>0</v>
      </c>
      <c r="G2070" s="197">
        <v>0</v>
      </c>
      <c r="H2070" s="198">
        <v>0</v>
      </c>
    </row>
    <row r="2071" spans="1:8" ht="18" hidden="1" customHeight="1" outlineLevel="1">
      <c r="A2071" s="4" t="s">
        <v>206</v>
      </c>
      <c r="B2071" s="195"/>
      <c r="C2071" s="196">
        <v>0</v>
      </c>
      <c r="D2071" s="196">
        <v>0</v>
      </c>
      <c r="E2071" s="196">
        <v>0</v>
      </c>
      <c r="F2071" s="197">
        <v>0</v>
      </c>
      <c r="G2071" s="197">
        <v>0</v>
      </c>
      <c r="H2071" s="198">
        <v>0</v>
      </c>
    </row>
    <row r="2072" spans="1:8" ht="18" hidden="1" customHeight="1" outlineLevel="1">
      <c r="A2072" s="4" t="s">
        <v>207</v>
      </c>
      <c r="B2072" s="195"/>
      <c r="C2072" s="196">
        <v>0</v>
      </c>
      <c r="D2072" s="196">
        <v>0</v>
      </c>
      <c r="E2072" s="196">
        <v>0</v>
      </c>
      <c r="F2072" s="197">
        <v>0</v>
      </c>
      <c r="G2072" s="197">
        <v>0</v>
      </c>
      <c r="H2072" s="198">
        <v>0</v>
      </c>
    </row>
    <row r="2073" spans="1:8" ht="18" hidden="1" customHeight="1" outlineLevel="1">
      <c r="A2073" s="4" t="s">
        <v>208</v>
      </c>
      <c r="B2073" s="195"/>
      <c r="C2073" s="196">
        <v>0</v>
      </c>
      <c r="D2073" s="196">
        <v>0</v>
      </c>
      <c r="E2073" s="196">
        <v>0</v>
      </c>
      <c r="F2073" s="197">
        <v>0</v>
      </c>
      <c r="G2073" s="197">
        <v>0</v>
      </c>
      <c r="H2073" s="198">
        <v>0</v>
      </c>
    </row>
    <row r="2074" spans="1:8" ht="18" hidden="1" customHeight="1" outlineLevel="1">
      <c r="A2074" s="4" t="s">
        <v>209</v>
      </c>
      <c r="B2074" s="195"/>
      <c r="C2074" s="196">
        <v>0</v>
      </c>
      <c r="D2074" s="196">
        <v>0</v>
      </c>
      <c r="E2074" s="196">
        <v>0</v>
      </c>
      <c r="F2074" s="197">
        <v>0</v>
      </c>
      <c r="G2074" s="197">
        <v>0</v>
      </c>
      <c r="H2074" s="198">
        <v>0</v>
      </c>
    </row>
    <row r="2075" spans="1:8" ht="18" hidden="1" customHeight="1" outlineLevel="1">
      <c r="A2075" s="4" t="s">
        <v>211</v>
      </c>
      <c r="B2075" s="195"/>
      <c r="C2075" s="196">
        <v>0</v>
      </c>
      <c r="D2075" s="196">
        <v>0</v>
      </c>
      <c r="E2075" s="196">
        <v>0</v>
      </c>
      <c r="F2075" s="197">
        <v>0</v>
      </c>
      <c r="G2075" s="197">
        <v>0</v>
      </c>
      <c r="H2075" s="198">
        <v>0</v>
      </c>
    </row>
    <row r="2076" spans="1:8" ht="18" hidden="1" customHeight="1" outlineLevel="1">
      <c r="A2076" s="4" t="s">
        <v>212</v>
      </c>
      <c r="B2076" s="195"/>
      <c r="C2076" s="196">
        <v>3</v>
      </c>
      <c r="D2076" s="196">
        <v>1</v>
      </c>
      <c r="E2076" s="196">
        <v>1</v>
      </c>
      <c r="F2076" s="197">
        <v>5000</v>
      </c>
      <c r="G2076" s="197">
        <v>0</v>
      </c>
      <c r="H2076" s="198">
        <v>0</v>
      </c>
    </row>
    <row r="2077" spans="1:8" ht="18" hidden="1" customHeight="1" outlineLevel="1">
      <c r="A2077" s="4" t="s">
        <v>213</v>
      </c>
      <c r="B2077" s="195"/>
      <c r="C2077" s="196">
        <v>2</v>
      </c>
      <c r="D2077" s="196">
        <v>0</v>
      </c>
      <c r="E2077" s="196">
        <v>0</v>
      </c>
      <c r="F2077" s="197">
        <v>0</v>
      </c>
      <c r="G2077" s="197">
        <v>6090</v>
      </c>
      <c r="H2077" s="198">
        <v>0</v>
      </c>
    </row>
    <row r="2078" spans="1:8" ht="18" hidden="1" customHeight="1" outlineLevel="1">
      <c r="A2078" s="4" t="s">
        <v>214</v>
      </c>
      <c r="B2078" s="195"/>
      <c r="C2078" s="196">
        <v>0</v>
      </c>
      <c r="D2078" s="196">
        <v>0</v>
      </c>
      <c r="E2078" s="196">
        <v>0</v>
      </c>
      <c r="F2078" s="197">
        <v>0</v>
      </c>
      <c r="G2078" s="197">
        <v>0</v>
      </c>
      <c r="H2078" s="198">
        <v>0</v>
      </c>
    </row>
    <row r="2079" spans="1:8" ht="18" hidden="1" customHeight="1" outlineLevel="1">
      <c r="A2079" s="4" t="s">
        <v>215</v>
      </c>
      <c r="B2079" s="195"/>
      <c r="C2079" s="196">
        <v>0</v>
      </c>
      <c r="D2079" s="196">
        <v>0</v>
      </c>
      <c r="E2079" s="196">
        <v>0</v>
      </c>
      <c r="F2079" s="197">
        <v>0</v>
      </c>
      <c r="G2079" s="197">
        <v>0</v>
      </c>
      <c r="H2079" s="198">
        <v>0</v>
      </c>
    </row>
    <row r="2080" spans="1:8" ht="18" hidden="1" customHeight="1" outlineLevel="1">
      <c r="A2080" s="4" t="s">
        <v>216</v>
      </c>
      <c r="B2080" s="195"/>
      <c r="C2080" s="196">
        <v>0</v>
      </c>
      <c r="D2080" s="196">
        <v>0</v>
      </c>
      <c r="E2080" s="196">
        <v>0</v>
      </c>
      <c r="F2080" s="197">
        <v>0</v>
      </c>
      <c r="G2080" s="197">
        <v>0</v>
      </c>
      <c r="H2080" s="198">
        <v>0</v>
      </c>
    </row>
    <row r="2081" spans="1:8" ht="18" hidden="1" customHeight="1" outlineLevel="1">
      <c r="A2081" s="4" t="s">
        <v>217</v>
      </c>
      <c r="B2081" s="195"/>
      <c r="C2081" s="196">
        <v>0</v>
      </c>
      <c r="D2081" s="196">
        <v>0</v>
      </c>
      <c r="E2081" s="196">
        <v>0</v>
      </c>
      <c r="F2081" s="197">
        <v>0</v>
      </c>
      <c r="G2081" s="197">
        <v>0</v>
      </c>
      <c r="H2081" s="198">
        <v>0</v>
      </c>
    </row>
    <row r="2082" spans="1:8" ht="18" hidden="1" customHeight="1" outlineLevel="1">
      <c r="A2082" s="4" t="s">
        <v>218</v>
      </c>
      <c r="B2082" s="195"/>
      <c r="C2082" s="196">
        <v>0</v>
      </c>
      <c r="D2082" s="196">
        <v>0</v>
      </c>
      <c r="E2082" s="196">
        <v>0</v>
      </c>
      <c r="F2082" s="197">
        <v>0</v>
      </c>
      <c r="G2082" s="197">
        <v>0</v>
      </c>
      <c r="H2082" s="198">
        <v>0</v>
      </c>
    </row>
    <row r="2083" spans="1:8" ht="18" hidden="1" customHeight="1" outlineLevel="1">
      <c r="A2083" s="4" t="s">
        <v>219</v>
      </c>
      <c r="B2083" s="195"/>
      <c r="C2083" s="196">
        <v>0</v>
      </c>
      <c r="D2083" s="196">
        <v>0</v>
      </c>
      <c r="E2083" s="196">
        <v>0</v>
      </c>
      <c r="F2083" s="197">
        <v>0</v>
      </c>
      <c r="G2083" s="197">
        <v>0</v>
      </c>
      <c r="H2083" s="198">
        <v>0</v>
      </c>
    </row>
    <row r="2084" spans="1:8" ht="18" hidden="1" customHeight="1" outlineLevel="1">
      <c r="A2084" s="4" t="s">
        <v>220</v>
      </c>
      <c r="B2084" s="195"/>
      <c r="C2084" s="196">
        <v>0</v>
      </c>
      <c r="D2084" s="196">
        <v>0</v>
      </c>
      <c r="E2084" s="196">
        <v>0</v>
      </c>
      <c r="F2084" s="197">
        <v>0</v>
      </c>
      <c r="G2084" s="197">
        <v>0</v>
      </c>
      <c r="H2084" s="198">
        <v>0</v>
      </c>
    </row>
    <row r="2085" spans="1:8" ht="18" hidden="1" customHeight="1" outlineLevel="1">
      <c r="A2085" s="4" t="s">
        <v>349</v>
      </c>
      <c r="B2085" s="195"/>
      <c r="C2085" s="196">
        <v>0</v>
      </c>
      <c r="D2085" s="196">
        <v>0</v>
      </c>
      <c r="E2085" s="196">
        <v>0</v>
      </c>
      <c r="F2085" s="197">
        <v>0</v>
      </c>
      <c r="G2085" s="197">
        <v>0</v>
      </c>
      <c r="H2085" s="198">
        <v>0</v>
      </c>
    </row>
    <row r="2086" spans="1:8" ht="18" hidden="1" customHeight="1" outlineLevel="1">
      <c r="A2086" s="4" t="s">
        <v>222</v>
      </c>
      <c r="B2086" s="195"/>
      <c r="C2086" s="196">
        <v>0</v>
      </c>
      <c r="D2086" s="196">
        <v>0</v>
      </c>
      <c r="E2086" s="196">
        <v>0</v>
      </c>
      <c r="F2086" s="197">
        <v>0</v>
      </c>
      <c r="G2086" s="197">
        <v>0</v>
      </c>
      <c r="H2086" s="198">
        <v>0</v>
      </c>
    </row>
    <row r="2087" spans="1:8" ht="18" hidden="1" customHeight="1" outlineLevel="1">
      <c r="A2087" s="4" t="s">
        <v>223</v>
      </c>
      <c r="B2087" s="195"/>
      <c r="C2087" s="196">
        <v>0</v>
      </c>
      <c r="D2087" s="196">
        <v>0</v>
      </c>
      <c r="E2087" s="196">
        <v>0</v>
      </c>
      <c r="F2087" s="197">
        <v>0</v>
      </c>
      <c r="G2087" s="197">
        <v>0</v>
      </c>
      <c r="H2087" s="198">
        <v>0</v>
      </c>
    </row>
    <row r="2088" spans="1:8" ht="18" hidden="1" customHeight="1" outlineLevel="1">
      <c r="A2088" s="4" t="s">
        <v>224</v>
      </c>
      <c r="B2088" s="195"/>
      <c r="C2088" s="196">
        <v>0</v>
      </c>
      <c r="D2088" s="196">
        <v>0</v>
      </c>
      <c r="E2088" s="196">
        <v>0</v>
      </c>
      <c r="F2088" s="197">
        <v>0</v>
      </c>
      <c r="G2088" s="197">
        <v>0</v>
      </c>
      <c r="H2088" s="198">
        <v>0</v>
      </c>
    </row>
    <row r="2089" spans="1:8" ht="18" hidden="1" customHeight="1" outlineLevel="1">
      <c r="A2089" s="4" t="s">
        <v>225</v>
      </c>
      <c r="B2089" s="195"/>
      <c r="C2089" s="196">
        <v>0</v>
      </c>
      <c r="D2089" s="196">
        <v>0</v>
      </c>
      <c r="E2089" s="196">
        <v>0</v>
      </c>
      <c r="F2089" s="197">
        <v>0</v>
      </c>
      <c r="G2089" s="197">
        <v>0</v>
      </c>
      <c r="H2089" s="198">
        <v>0</v>
      </c>
    </row>
    <row r="2090" spans="1:8" collapsed="1">
      <c r="A2090" s="4"/>
      <c r="B2090" s="195" t="s">
        <v>443</v>
      </c>
      <c r="C2090" s="199">
        <f t="shared" ref="C2090:H2090" si="88">SUM(C2067:C2089)</f>
        <v>5</v>
      </c>
      <c r="D2090" s="199">
        <f t="shared" si="88"/>
        <v>1</v>
      </c>
      <c r="E2090" s="199">
        <f t="shared" si="88"/>
        <v>1</v>
      </c>
      <c r="F2090" s="200">
        <f t="shared" si="88"/>
        <v>5000</v>
      </c>
      <c r="G2090" s="200">
        <f t="shared" si="88"/>
        <v>6090</v>
      </c>
      <c r="H2090" s="201">
        <f t="shared" si="88"/>
        <v>0</v>
      </c>
    </row>
    <row r="2091" spans="1:8" ht="18" customHeight="1">
      <c r="B2091" s="203" t="s">
        <v>444</v>
      </c>
      <c r="C2091" s="204"/>
      <c r="D2091" s="204"/>
      <c r="E2091" s="204"/>
      <c r="F2091" s="193"/>
      <c r="G2091" s="193"/>
      <c r="H2091" s="194"/>
    </row>
    <row r="2092" spans="1:8" ht="18" hidden="1" customHeight="1" outlineLevel="1">
      <c r="A2092" s="4" t="s">
        <v>272</v>
      </c>
      <c r="B2092" s="195"/>
      <c r="C2092" s="196">
        <v>0</v>
      </c>
      <c r="D2092" s="196">
        <v>0</v>
      </c>
      <c r="E2092" s="196">
        <v>0</v>
      </c>
      <c r="F2092" s="197">
        <v>0</v>
      </c>
      <c r="G2092" s="197">
        <v>0</v>
      </c>
      <c r="H2092" s="198">
        <v>0</v>
      </c>
    </row>
    <row r="2093" spans="1:8" ht="18" hidden="1" customHeight="1" outlineLevel="1">
      <c r="A2093" s="4" t="s">
        <v>203</v>
      </c>
      <c r="B2093" s="195"/>
      <c r="C2093" s="196">
        <v>0</v>
      </c>
      <c r="D2093" s="196">
        <v>0</v>
      </c>
      <c r="E2093" s="196">
        <v>0</v>
      </c>
      <c r="F2093" s="197">
        <v>0</v>
      </c>
      <c r="G2093" s="197">
        <v>0</v>
      </c>
      <c r="H2093" s="198">
        <v>0</v>
      </c>
    </row>
    <row r="2094" spans="1:8" ht="18" hidden="1" customHeight="1" outlineLevel="1">
      <c r="A2094" s="4" t="s">
        <v>204</v>
      </c>
      <c r="B2094" s="195"/>
      <c r="C2094" s="196">
        <v>6</v>
      </c>
      <c r="D2094" s="196">
        <v>0</v>
      </c>
      <c r="E2094" s="196">
        <v>0</v>
      </c>
      <c r="F2094" s="197">
        <v>0</v>
      </c>
      <c r="G2094" s="197">
        <v>0</v>
      </c>
      <c r="H2094" s="198">
        <v>0</v>
      </c>
    </row>
    <row r="2095" spans="1:8" ht="18" hidden="1" customHeight="1" outlineLevel="1">
      <c r="A2095" s="4" t="s">
        <v>205</v>
      </c>
      <c r="B2095" s="195"/>
      <c r="C2095" s="196">
        <v>0</v>
      </c>
      <c r="D2095" s="196">
        <v>0</v>
      </c>
      <c r="E2095" s="196">
        <v>0</v>
      </c>
      <c r="F2095" s="197">
        <v>0</v>
      </c>
      <c r="G2095" s="197">
        <v>0</v>
      </c>
      <c r="H2095" s="198">
        <v>0</v>
      </c>
    </row>
    <row r="2096" spans="1:8" ht="18" hidden="1" customHeight="1" outlineLevel="1">
      <c r="A2096" s="4" t="s">
        <v>206</v>
      </c>
      <c r="B2096" s="195"/>
      <c r="C2096" s="196">
        <v>0</v>
      </c>
      <c r="D2096" s="196">
        <v>0</v>
      </c>
      <c r="E2096" s="196">
        <v>0</v>
      </c>
      <c r="F2096" s="197">
        <v>0</v>
      </c>
      <c r="G2096" s="197">
        <v>0</v>
      </c>
      <c r="H2096" s="198">
        <v>0</v>
      </c>
    </row>
    <row r="2097" spans="1:8" ht="18" hidden="1" customHeight="1" outlineLevel="1">
      <c r="A2097" s="4" t="s">
        <v>207</v>
      </c>
      <c r="B2097" s="195"/>
      <c r="C2097" s="196">
        <v>0</v>
      </c>
      <c r="D2097" s="196">
        <v>0</v>
      </c>
      <c r="E2097" s="196">
        <v>0</v>
      </c>
      <c r="F2097" s="197">
        <v>0</v>
      </c>
      <c r="G2097" s="197">
        <v>0</v>
      </c>
      <c r="H2097" s="198">
        <v>0</v>
      </c>
    </row>
    <row r="2098" spans="1:8" ht="18" hidden="1" customHeight="1" outlineLevel="1">
      <c r="A2098" s="4" t="s">
        <v>208</v>
      </c>
      <c r="B2098" s="195"/>
      <c r="C2098" s="196">
        <v>0</v>
      </c>
      <c r="D2098" s="196">
        <v>0</v>
      </c>
      <c r="E2098" s="196">
        <v>0</v>
      </c>
      <c r="F2098" s="197">
        <v>0</v>
      </c>
      <c r="G2098" s="197">
        <v>0</v>
      </c>
      <c r="H2098" s="198">
        <v>0</v>
      </c>
    </row>
    <row r="2099" spans="1:8" ht="18" hidden="1" customHeight="1" outlineLevel="1">
      <c r="A2099" s="4" t="s">
        <v>209</v>
      </c>
      <c r="B2099" s="195"/>
      <c r="C2099" s="196">
        <v>0</v>
      </c>
      <c r="D2099" s="196">
        <v>0</v>
      </c>
      <c r="E2099" s="196">
        <v>0</v>
      </c>
      <c r="F2099" s="197">
        <v>0</v>
      </c>
      <c r="G2099" s="197">
        <v>0</v>
      </c>
      <c r="H2099" s="198">
        <v>0</v>
      </c>
    </row>
    <row r="2100" spans="1:8" ht="18" hidden="1" customHeight="1" outlineLevel="1">
      <c r="A2100" s="4" t="s">
        <v>211</v>
      </c>
      <c r="B2100" s="195"/>
      <c r="C2100" s="196">
        <v>0</v>
      </c>
      <c r="D2100" s="196">
        <v>0</v>
      </c>
      <c r="E2100" s="196">
        <v>0</v>
      </c>
      <c r="F2100" s="197">
        <v>0</v>
      </c>
      <c r="G2100" s="197">
        <v>0</v>
      </c>
      <c r="H2100" s="198">
        <v>0</v>
      </c>
    </row>
    <row r="2101" spans="1:8" ht="18" hidden="1" customHeight="1" outlineLevel="1">
      <c r="A2101" s="4" t="s">
        <v>212</v>
      </c>
      <c r="B2101" s="195"/>
      <c r="C2101" s="196">
        <v>0</v>
      </c>
      <c r="D2101" s="196">
        <v>1</v>
      </c>
      <c r="E2101" s="196">
        <v>0</v>
      </c>
      <c r="F2101" s="197">
        <v>4000</v>
      </c>
      <c r="G2101" s="197">
        <v>0</v>
      </c>
      <c r="H2101" s="198">
        <v>0</v>
      </c>
    </row>
    <row r="2102" spans="1:8" ht="18" hidden="1" customHeight="1" outlineLevel="1">
      <c r="A2102" s="4" t="s">
        <v>213</v>
      </c>
      <c r="B2102" s="195"/>
      <c r="C2102" s="196">
        <v>0</v>
      </c>
      <c r="D2102" s="196">
        <v>0</v>
      </c>
      <c r="E2102" s="196">
        <v>0</v>
      </c>
      <c r="F2102" s="197">
        <v>0</v>
      </c>
      <c r="G2102" s="197">
        <v>0</v>
      </c>
      <c r="H2102" s="198">
        <v>0</v>
      </c>
    </row>
    <row r="2103" spans="1:8" ht="18" hidden="1" customHeight="1" outlineLevel="1">
      <c r="A2103" s="4" t="s">
        <v>214</v>
      </c>
      <c r="B2103" s="195"/>
      <c r="C2103" s="196">
        <v>0</v>
      </c>
      <c r="D2103" s="196">
        <v>0</v>
      </c>
      <c r="E2103" s="196">
        <v>0</v>
      </c>
      <c r="F2103" s="197">
        <v>0</v>
      </c>
      <c r="G2103" s="197">
        <v>26</v>
      </c>
      <c r="H2103" s="198">
        <v>0</v>
      </c>
    </row>
    <row r="2104" spans="1:8" ht="18" hidden="1" customHeight="1" outlineLevel="1">
      <c r="A2104" s="4" t="s">
        <v>215</v>
      </c>
      <c r="B2104" s="195"/>
      <c r="C2104" s="196">
        <v>0</v>
      </c>
      <c r="D2104" s="196">
        <v>0</v>
      </c>
      <c r="E2104" s="196">
        <v>0</v>
      </c>
      <c r="F2104" s="197">
        <v>0</v>
      </c>
      <c r="G2104" s="197">
        <v>0</v>
      </c>
      <c r="H2104" s="198">
        <v>0</v>
      </c>
    </row>
    <row r="2105" spans="1:8" ht="18" hidden="1" customHeight="1" outlineLevel="1">
      <c r="A2105" s="4" t="s">
        <v>216</v>
      </c>
      <c r="B2105" s="195"/>
      <c r="C2105" s="196">
        <v>0</v>
      </c>
      <c r="D2105" s="196">
        <v>0</v>
      </c>
      <c r="E2105" s="196">
        <v>0</v>
      </c>
      <c r="F2105" s="197">
        <v>0</v>
      </c>
      <c r="G2105" s="197">
        <v>0</v>
      </c>
      <c r="H2105" s="198">
        <v>0</v>
      </c>
    </row>
    <row r="2106" spans="1:8" ht="18" hidden="1" customHeight="1" outlineLevel="1">
      <c r="A2106" s="4" t="s">
        <v>217</v>
      </c>
      <c r="B2106" s="195"/>
      <c r="C2106" s="196">
        <v>1</v>
      </c>
      <c r="D2106" s="196">
        <v>1</v>
      </c>
      <c r="E2106" s="196">
        <v>0</v>
      </c>
      <c r="F2106" s="197">
        <v>0</v>
      </c>
      <c r="G2106" s="197">
        <v>5563.5</v>
      </c>
      <c r="H2106" s="198">
        <v>0</v>
      </c>
    </row>
    <row r="2107" spans="1:8" ht="18" hidden="1" customHeight="1" outlineLevel="1">
      <c r="A2107" s="4" t="s">
        <v>218</v>
      </c>
      <c r="B2107" s="195"/>
      <c r="C2107" s="196">
        <v>1</v>
      </c>
      <c r="D2107" s="196">
        <v>1</v>
      </c>
      <c r="E2107" s="196">
        <v>0</v>
      </c>
      <c r="F2107" s="197">
        <v>189776</v>
      </c>
      <c r="G2107" s="197">
        <v>35000</v>
      </c>
      <c r="H2107" s="198">
        <v>0</v>
      </c>
    </row>
    <row r="2108" spans="1:8" ht="18" hidden="1" customHeight="1" outlineLevel="1">
      <c r="A2108" s="4" t="s">
        <v>219</v>
      </c>
      <c r="B2108" s="195"/>
      <c r="C2108" s="196">
        <v>0</v>
      </c>
      <c r="D2108" s="196">
        <v>0</v>
      </c>
      <c r="E2108" s="196">
        <v>0</v>
      </c>
      <c r="F2108" s="197">
        <v>0</v>
      </c>
      <c r="G2108" s="197">
        <v>0</v>
      </c>
      <c r="H2108" s="198">
        <v>0</v>
      </c>
    </row>
    <row r="2109" spans="1:8" ht="18" hidden="1" customHeight="1" outlineLevel="1">
      <c r="A2109" s="4" t="s">
        <v>220</v>
      </c>
      <c r="B2109" s="195"/>
      <c r="C2109" s="196">
        <v>0</v>
      </c>
      <c r="D2109" s="196">
        <v>0</v>
      </c>
      <c r="E2109" s="196">
        <v>0</v>
      </c>
      <c r="F2109" s="197">
        <v>0</v>
      </c>
      <c r="G2109" s="197">
        <v>0</v>
      </c>
      <c r="H2109" s="198">
        <v>0</v>
      </c>
    </row>
    <row r="2110" spans="1:8" ht="18" hidden="1" customHeight="1" outlineLevel="1">
      <c r="A2110" s="4" t="s">
        <v>349</v>
      </c>
      <c r="B2110" s="195"/>
      <c r="C2110" s="196">
        <v>0</v>
      </c>
      <c r="D2110" s="196">
        <v>0</v>
      </c>
      <c r="E2110" s="196">
        <v>0</v>
      </c>
      <c r="F2110" s="197">
        <v>0</v>
      </c>
      <c r="G2110" s="197">
        <v>0</v>
      </c>
      <c r="H2110" s="198">
        <v>0</v>
      </c>
    </row>
    <row r="2111" spans="1:8" ht="18" hidden="1" customHeight="1" outlineLevel="1">
      <c r="A2111" s="4" t="s">
        <v>222</v>
      </c>
      <c r="B2111" s="195"/>
      <c r="C2111" s="196">
        <v>0</v>
      </c>
      <c r="D2111" s="196">
        <v>0</v>
      </c>
      <c r="E2111" s="196">
        <v>0</v>
      </c>
      <c r="F2111" s="197">
        <v>0</v>
      </c>
      <c r="G2111" s="197">
        <v>0</v>
      </c>
      <c r="H2111" s="198">
        <v>0</v>
      </c>
    </row>
    <row r="2112" spans="1:8" ht="18" hidden="1" customHeight="1" outlineLevel="1">
      <c r="A2112" s="4" t="s">
        <v>223</v>
      </c>
      <c r="B2112" s="195"/>
      <c r="C2112" s="196">
        <v>0</v>
      </c>
      <c r="D2112" s="196">
        <v>0</v>
      </c>
      <c r="E2112" s="196">
        <v>0</v>
      </c>
      <c r="F2112" s="197">
        <v>0</v>
      </c>
      <c r="G2112" s="197">
        <v>0</v>
      </c>
      <c r="H2112" s="198">
        <v>0</v>
      </c>
    </row>
    <row r="2113" spans="1:8" ht="18" hidden="1" customHeight="1" outlineLevel="1">
      <c r="A2113" s="4" t="s">
        <v>224</v>
      </c>
      <c r="B2113" s="195"/>
      <c r="C2113" s="196">
        <v>0</v>
      </c>
      <c r="D2113" s="196">
        <v>0</v>
      </c>
      <c r="E2113" s="196">
        <v>0</v>
      </c>
      <c r="F2113" s="197">
        <v>0</v>
      </c>
      <c r="G2113" s="197">
        <v>0</v>
      </c>
      <c r="H2113" s="198">
        <v>0</v>
      </c>
    </row>
    <row r="2114" spans="1:8" ht="18" hidden="1" customHeight="1" outlineLevel="1">
      <c r="A2114" s="4" t="s">
        <v>225</v>
      </c>
      <c r="B2114" s="195"/>
      <c r="C2114" s="196">
        <v>1</v>
      </c>
      <c r="D2114" s="196">
        <v>1</v>
      </c>
      <c r="E2114" s="196">
        <v>0</v>
      </c>
      <c r="F2114" s="197">
        <v>-11181</v>
      </c>
      <c r="G2114" s="197">
        <v>11181</v>
      </c>
      <c r="H2114" s="198">
        <v>0</v>
      </c>
    </row>
    <row r="2115" spans="1:8" collapsed="1">
      <c r="A2115" s="4"/>
      <c r="B2115" s="195" t="s">
        <v>445</v>
      </c>
      <c r="C2115" s="199">
        <f t="shared" ref="C2115:H2115" si="89">SUM(C2092:C2114)</f>
        <v>9</v>
      </c>
      <c r="D2115" s="199">
        <f t="shared" si="89"/>
        <v>4</v>
      </c>
      <c r="E2115" s="199">
        <f t="shared" si="89"/>
        <v>0</v>
      </c>
      <c r="F2115" s="200">
        <f t="shared" si="89"/>
        <v>182595</v>
      </c>
      <c r="G2115" s="200">
        <f t="shared" si="89"/>
        <v>51770.5</v>
      </c>
      <c r="H2115" s="201">
        <f t="shared" si="89"/>
        <v>0</v>
      </c>
    </row>
    <row r="2116" spans="1:8" ht="18" hidden="1" customHeight="1" outlineLevel="1">
      <c r="A2116" s="4" t="s">
        <v>272</v>
      </c>
      <c r="B2116" s="195"/>
      <c r="C2116" s="196">
        <v>0</v>
      </c>
      <c r="D2116" s="196">
        <v>0</v>
      </c>
      <c r="E2116" s="196">
        <v>0</v>
      </c>
      <c r="F2116" s="197">
        <v>0</v>
      </c>
      <c r="G2116" s="197">
        <v>0</v>
      </c>
      <c r="H2116" s="198">
        <v>0</v>
      </c>
    </row>
    <row r="2117" spans="1:8" ht="18" hidden="1" customHeight="1" outlineLevel="1">
      <c r="A2117" s="4" t="s">
        <v>203</v>
      </c>
      <c r="B2117" s="195"/>
      <c r="C2117" s="196">
        <v>0</v>
      </c>
      <c r="D2117" s="196">
        <v>0</v>
      </c>
      <c r="E2117" s="196">
        <v>0</v>
      </c>
      <c r="F2117" s="197">
        <v>0</v>
      </c>
      <c r="G2117" s="197">
        <v>0</v>
      </c>
      <c r="H2117" s="198">
        <v>0</v>
      </c>
    </row>
    <row r="2118" spans="1:8" ht="18" hidden="1" customHeight="1" outlineLevel="1">
      <c r="A2118" s="4" t="s">
        <v>204</v>
      </c>
      <c r="B2118" s="195"/>
      <c r="C2118" s="196">
        <v>2</v>
      </c>
      <c r="D2118" s="196">
        <v>0</v>
      </c>
      <c r="E2118" s="196">
        <v>0</v>
      </c>
      <c r="F2118" s="197">
        <v>0</v>
      </c>
      <c r="G2118" s="197">
        <v>0</v>
      </c>
      <c r="H2118" s="198">
        <v>0</v>
      </c>
    </row>
    <row r="2119" spans="1:8" ht="18" hidden="1" customHeight="1" outlineLevel="1">
      <c r="A2119" s="4" t="s">
        <v>205</v>
      </c>
      <c r="B2119" s="195"/>
      <c r="C2119" s="196">
        <v>0</v>
      </c>
      <c r="D2119" s="196">
        <v>0</v>
      </c>
      <c r="E2119" s="196">
        <v>0</v>
      </c>
      <c r="F2119" s="197">
        <v>0</v>
      </c>
      <c r="G2119" s="197">
        <v>0</v>
      </c>
      <c r="H2119" s="198">
        <v>0</v>
      </c>
    </row>
    <row r="2120" spans="1:8" ht="18" hidden="1" customHeight="1" outlineLevel="1">
      <c r="A2120" s="4" t="s">
        <v>206</v>
      </c>
      <c r="B2120" s="195"/>
      <c r="C2120" s="196">
        <v>0</v>
      </c>
      <c r="D2120" s="196">
        <v>0</v>
      </c>
      <c r="E2120" s="196">
        <v>0</v>
      </c>
      <c r="F2120" s="197">
        <v>0</v>
      </c>
      <c r="G2120" s="197">
        <v>0</v>
      </c>
      <c r="H2120" s="198">
        <v>0</v>
      </c>
    </row>
    <row r="2121" spans="1:8" ht="18" hidden="1" customHeight="1" outlineLevel="1">
      <c r="A2121" s="4" t="s">
        <v>207</v>
      </c>
      <c r="B2121" s="195"/>
      <c r="C2121" s="196">
        <v>0</v>
      </c>
      <c r="D2121" s="196">
        <v>0</v>
      </c>
      <c r="E2121" s="196">
        <v>0</v>
      </c>
      <c r="F2121" s="197">
        <v>0</v>
      </c>
      <c r="G2121" s="197">
        <v>0</v>
      </c>
      <c r="H2121" s="198">
        <v>0</v>
      </c>
    </row>
    <row r="2122" spans="1:8" ht="18" hidden="1" customHeight="1" outlineLevel="1">
      <c r="A2122" s="4" t="s">
        <v>208</v>
      </c>
      <c r="B2122" s="195"/>
      <c r="C2122" s="196">
        <v>0</v>
      </c>
      <c r="D2122" s="196">
        <v>0</v>
      </c>
      <c r="E2122" s="196">
        <v>0</v>
      </c>
      <c r="F2122" s="197">
        <v>0</v>
      </c>
      <c r="G2122" s="197">
        <v>0</v>
      </c>
      <c r="H2122" s="198">
        <v>0</v>
      </c>
    </row>
    <row r="2123" spans="1:8" ht="18" hidden="1" customHeight="1" outlineLevel="1">
      <c r="A2123" s="4" t="s">
        <v>209</v>
      </c>
      <c r="B2123" s="195"/>
      <c r="C2123" s="196">
        <v>0</v>
      </c>
      <c r="D2123" s="196">
        <v>0</v>
      </c>
      <c r="E2123" s="196">
        <v>0</v>
      </c>
      <c r="F2123" s="197">
        <v>0</v>
      </c>
      <c r="G2123" s="197">
        <v>0</v>
      </c>
      <c r="H2123" s="198">
        <v>0</v>
      </c>
    </row>
    <row r="2124" spans="1:8" ht="18" hidden="1" customHeight="1" outlineLevel="1">
      <c r="A2124" s="4" t="s">
        <v>211</v>
      </c>
      <c r="B2124" s="195"/>
      <c r="C2124" s="196">
        <v>0</v>
      </c>
      <c r="D2124" s="196">
        <v>0</v>
      </c>
      <c r="E2124" s="196">
        <v>0</v>
      </c>
      <c r="F2124" s="197">
        <v>0</v>
      </c>
      <c r="G2124" s="197">
        <v>0</v>
      </c>
      <c r="H2124" s="198">
        <v>0</v>
      </c>
    </row>
    <row r="2125" spans="1:8" ht="18" hidden="1" customHeight="1" outlineLevel="1">
      <c r="A2125" s="4" t="s">
        <v>212</v>
      </c>
      <c r="B2125" s="195"/>
      <c r="C2125" s="196">
        <v>0</v>
      </c>
      <c r="D2125" s="196">
        <v>0</v>
      </c>
      <c r="E2125" s="196">
        <v>0</v>
      </c>
      <c r="F2125" s="197">
        <v>0</v>
      </c>
      <c r="G2125" s="197">
        <v>0</v>
      </c>
      <c r="H2125" s="198">
        <v>0</v>
      </c>
    </row>
    <row r="2126" spans="1:8" ht="18" hidden="1" customHeight="1" outlineLevel="1">
      <c r="A2126" s="4" t="s">
        <v>213</v>
      </c>
      <c r="B2126" s="195"/>
      <c r="C2126" s="196">
        <v>0</v>
      </c>
      <c r="D2126" s="196">
        <v>0</v>
      </c>
      <c r="E2126" s="196">
        <v>0</v>
      </c>
      <c r="F2126" s="197">
        <v>0</v>
      </c>
      <c r="G2126" s="197">
        <v>0</v>
      </c>
      <c r="H2126" s="198">
        <v>0</v>
      </c>
    </row>
    <row r="2127" spans="1:8" ht="18" hidden="1" customHeight="1" outlineLevel="1">
      <c r="A2127" s="4" t="s">
        <v>214</v>
      </c>
      <c r="B2127" s="195"/>
      <c r="C2127" s="196">
        <v>0</v>
      </c>
      <c r="D2127" s="196">
        <v>0</v>
      </c>
      <c r="E2127" s="196">
        <v>0</v>
      </c>
      <c r="F2127" s="197">
        <v>0</v>
      </c>
      <c r="G2127" s="197">
        <v>0</v>
      </c>
      <c r="H2127" s="198">
        <v>0</v>
      </c>
    </row>
    <row r="2128" spans="1:8" ht="18" hidden="1" customHeight="1" outlineLevel="1">
      <c r="A2128" s="4" t="s">
        <v>215</v>
      </c>
      <c r="B2128" s="195"/>
      <c r="C2128" s="196">
        <v>0</v>
      </c>
      <c r="D2128" s="196">
        <v>0</v>
      </c>
      <c r="E2128" s="196">
        <v>0</v>
      </c>
      <c r="F2128" s="197">
        <v>0</v>
      </c>
      <c r="G2128" s="197">
        <v>0</v>
      </c>
      <c r="H2128" s="198">
        <v>0</v>
      </c>
    </row>
    <row r="2129" spans="1:8" ht="18" hidden="1" customHeight="1" outlineLevel="1">
      <c r="A2129" s="4" t="s">
        <v>216</v>
      </c>
      <c r="B2129" s="195"/>
      <c r="C2129" s="196">
        <v>0</v>
      </c>
      <c r="D2129" s="196">
        <v>0</v>
      </c>
      <c r="E2129" s="196">
        <v>0</v>
      </c>
      <c r="F2129" s="197">
        <v>0</v>
      </c>
      <c r="G2129" s="197">
        <v>0</v>
      </c>
      <c r="H2129" s="198">
        <v>0</v>
      </c>
    </row>
    <row r="2130" spans="1:8" ht="18" hidden="1" customHeight="1" outlineLevel="1">
      <c r="A2130" s="4" t="s">
        <v>217</v>
      </c>
      <c r="B2130" s="195"/>
      <c r="C2130" s="196">
        <v>0</v>
      </c>
      <c r="D2130" s="196">
        <v>0</v>
      </c>
      <c r="E2130" s="196">
        <v>0</v>
      </c>
      <c r="F2130" s="197">
        <v>0</v>
      </c>
      <c r="G2130" s="197">
        <v>0</v>
      </c>
      <c r="H2130" s="198">
        <v>0</v>
      </c>
    </row>
    <row r="2131" spans="1:8" ht="18" hidden="1" customHeight="1" outlineLevel="1">
      <c r="A2131" s="4" t="s">
        <v>218</v>
      </c>
      <c r="B2131" s="195"/>
      <c r="C2131" s="196">
        <v>0</v>
      </c>
      <c r="D2131" s="196">
        <v>0</v>
      </c>
      <c r="E2131" s="196">
        <v>0</v>
      </c>
      <c r="F2131" s="197">
        <v>0</v>
      </c>
      <c r="G2131" s="197">
        <v>0</v>
      </c>
      <c r="H2131" s="198">
        <v>0</v>
      </c>
    </row>
    <row r="2132" spans="1:8" ht="18" hidden="1" customHeight="1" outlineLevel="1">
      <c r="A2132" s="4" t="s">
        <v>219</v>
      </c>
      <c r="B2132" s="195"/>
      <c r="C2132" s="196">
        <v>0</v>
      </c>
      <c r="D2132" s="196">
        <v>0</v>
      </c>
      <c r="E2132" s="196">
        <v>0</v>
      </c>
      <c r="F2132" s="197">
        <v>0</v>
      </c>
      <c r="G2132" s="197">
        <v>0</v>
      </c>
      <c r="H2132" s="198">
        <v>0</v>
      </c>
    </row>
    <row r="2133" spans="1:8" ht="18" hidden="1" customHeight="1" outlineLevel="1">
      <c r="A2133" s="4" t="s">
        <v>220</v>
      </c>
      <c r="B2133" s="195"/>
      <c r="C2133" s="196">
        <v>0</v>
      </c>
      <c r="D2133" s="196">
        <v>0</v>
      </c>
      <c r="E2133" s="196">
        <v>0</v>
      </c>
      <c r="F2133" s="197">
        <v>0</v>
      </c>
      <c r="G2133" s="197">
        <v>0</v>
      </c>
      <c r="H2133" s="198">
        <v>0</v>
      </c>
    </row>
    <row r="2134" spans="1:8" ht="18" hidden="1" customHeight="1" outlineLevel="1">
      <c r="A2134" s="4" t="s">
        <v>349</v>
      </c>
      <c r="B2134" s="195"/>
      <c r="C2134" s="196">
        <v>0</v>
      </c>
      <c r="D2134" s="196">
        <v>0</v>
      </c>
      <c r="E2134" s="196">
        <v>0</v>
      </c>
      <c r="F2134" s="197">
        <v>0</v>
      </c>
      <c r="G2134" s="197">
        <v>0</v>
      </c>
      <c r="H2134" s="198">
        <v>0</v>
      </c>
    </row>
    <row r="2135" spans="1:8" ht="18" hidden="1" customHeight="1" outlineLevel="1">
      <c r="A2135" s="4" t="s">
        <v>222</v>
      </c>
      <c r="B2135" s="195"/>
      <c r="C2135" s="196">
        <v>0</v>
      </c>
      <c r="D2135" s="196">
        <v>0</v>
      </c>
      <c r="E2135" s="196">
        <v>0</v>
      </c>
      <c r="F2135" s="197">
        <v>0</v>
      </c>
      <c r="G2135" s="197">
        <v>0</v>
      </c>
      <c r="H2135" s="198">
        <v>0</v>
      </c>
    </row>
    <row r="2136" spans="1:8" ht="18" hidden="1" customHeight="1" outlineLevel="1">
      <c r="A2136" s="4" t="s">
        <v>223</v>
      </c>
      <c r="B2136" s="195"/>
      <c r="C2136" s="196">
        <v>0</v>
      </c>
      <c r="D2136" s="196">
        <v>0</v>
      </c>
      <c r="E2136" s="196">
        <v>0</v>
      </c>
      <c r="F2136" s="197">
        <v>0</v>
      </c>
      <c r="G2136" s="197">
        <v>0</v>
      </c>
      <c r="H2136" s="198">
        <v>0</v>
      </c>
    </row>
    <row r="2137" spans="1:8" ht="18" hidden="1" customHeight="1" outlineLevel="1">
      <c r="A2137" s="4" t="s">
        <v>224</v>
      </c>
      <c r="B2137" s="195"/>
      <c r="C2137" s="196">
        <v>0</v>
      </c>
      <c r="D2137" s="196">
        <v>0</v>
      </c>
      <c r="E2137" s="196">
        <v>0</v>
      </c>
      <c r="F2137" s="197">
        <v>0</v>
      </c>
      <c r="G2137" s="197">
        <v>0</v>
      </c>
      <c r="H2137" s="198">
        <v>0</v>
      </c>
    </row>
    <row r="2138" spans="1:8" ht="18" hidden="1" customHeight="1" outlineLevel="1">
      <c r="A2138" s="4" t="s">
        <v>225</v>
      </c>
      <c r="B2138" s="195"/>
      <c r="C2138" s="196">
        <v>2</v>
      </c>
      <c r="D2138" s="196">
        <v>2</v>
      </c>
      <c r="E2138" s="196">
        <v>0</v>
      </c>
      <c r="F2138" s="197">
        <v>14736</v>
      </c>
      <c r="G2138" s="197">
        <v>45372</v>
      </c>
      <c r="H2138" s="198">
        <v>0</v>
      </c>
    </row>
    <row r="2139" spans="1:8" ht="18" customHeight="1" collapsed="1">
      <c r="A2139" s="4"/>
      <c r="B2139" s="195" t="s">
        <v>446</v>
      </c>
      <c r="C2139" s="199">
        <f t="shared" ref="C2139:H2139" si="90">SUM(C2116:C2138)</f>
        <v>4</v>
      </c>
      <c r="D2139" s="199">
        <f t="shared" si="90"/>
        <v>2</v>
      </c>
      <c r="E2139" s="199">
        <f t="shared" si="90"/>
        <v>0</v>
      </c>
      <c r="F2139" s="200">
        <f t="shared" si="90"/>
        <v>14736</v>
      </c>
      <c r="G2139" s="200">
        <f t="shared" si="90"/>
        <v>45372</v>
      </c>
      <c r="H2139" s="201">
        <f t="shared" si="90"/>
        <v>0</v>
      </c>
    </row>
    <row r="2140" spans="1:8" ht="18" customHeight="1">
      <c r="B2140" s="203" t="s">
        <v>447</v>
      </c>
      <c r="C2140" s="204"/>
      <c r="D2140" s="204"/>
      <c r="E2140" s="204"/>
      <c r="F2140" s="193"/>
      <c r="G2140" s="193"/>
      <c r="H2140" s="194"/>
    </row>
    <row r="2141" spans="1:8" ht="18" hidden="1" customHeight="1" outlineLevel="1">
      <c r="A2141" s="4" t="s">
        <v>272</v>
      </c>
      <c r="B2141" s="195"/>
      <c r="C2141" s="196">
        <v>0</v>
      </c>
      <c r="D2141" s="196">
        <v>0</v>
      </c>
      <c r="E2141" s="196">
        <v>0</v>
      </c>
      <c r="F2141" s="197">
        <v>0</v>
      </c>
      <c r="G2141" s="197">
        <v>0</v>
      </c>
      <c r="H2141" s="198">
        <v>0</v>
      </c>
    </row>
    <row r="2142" spans="1:8" ht="18" hidden="1" customHeight="1" outlineLevel="1">
      <c r="A2142" s="4" t="s">
        <v>203</v>
      </c>
      <c r="B2142" s="195"/>
      <c r="C2142" s="196">
        <v>0</v>
      </c>
      <c r="D2142" s="196">
        <v>0</v>
      </c>
      <c r="E2142" s="196">
        <v>0</v>
      </c>
      <c r="F2142" s="197">
        <v>0</v>
      </c>
      <c r="G2142" s="197">
        <v>0</v>
      </c>
      <c r="H2142" s="198">
        <v>0</v>
      </c>
    </row>
    <row r="2143" spans="1:8" ht="18" hidden="1" customHeight="1" outlineLevel="1">
      <c r="A2143" s="4" t="s">
        <v>204</v>
      </c>
      <c r="B2143" s="195"/>
      <c r="C2143" s="196">
        <v>0</v>
      </c>
      <c r="D2143" s="196">
        <v>0</v>
      </c>
      <c r="E2143" s="196">
        <v>0</v>
      </c>
      <c r="F2143" s="197">
        <v>0</v>
      </c>
      <c r="G2143" s="197">
        <v>0</v>
      </c>
      <c r="H2143" s="198">
        <v>0</v>
      </c>
    </row>
    <row r="2144" spans="1:8" ht="18" hidden="1" customHeight="1" outlineLevel="1">
      <c r="A2144" s="4" t="s">
        <v>205</v>
      </c>
      <c r="B2144" s="195"/>
      <c r="C2144" s="196">
        <v>0</v>
      </c>
      <c r="D2144" s="196">
        <v>0</v>
      </c>
      <c r="E2144" s="196">
        <v>0</v>
      </c>
      <c r="F2144" s="197">
        <v>0</v>
      </c>
      <c r="G2144" s="197">
        <v>0</v>
      </c>
      <c r="H2144" s="198">
        <v>0</v>
      </c>
    </row>
    <row r="2145" spans="1:8" ht="18" hidden="1" customHeight="1" outlineLevel="1">
      <c r="A2145" s="4" t="s">
        <v>206</v>
      </c>
      <c r="B2145" s="195"/>
      <c r="C2145" s="196">
        <v>0</v>
      </c>
      <c r="D2145" s="196">
        <v>0</v>
      </c>
      <c r="E2145" s="196">
        <v>0</v>
      </c>
      <c r="F2145" s="197">
        <v>0</v>
      </c>
      <c r="G2145" s="197">
        <v>0</v>
      </c>
      <c r="H2145" s="198">
        <v>0</v>
      </c>
    </row>
    <row r="2146" spans="1:8" ht="18" hidden="1" customHeight="1" outlineLevel="1">
      <c r="A2146" s="4" t="s">
        <v>207</v>
      </c>
      <c r="B2146" s="195"/>
      <c r="C2146" s="196">
        <v>0</v>
      </c>
      <c r="D2146" s="196">
        <v>0</v>
      </c>
      <c r="E2146" s="196">
        <v>0</v>
      </c>
      <c r="F2146" s="197">
        <v>0</v>
      </c>
      <c r="G2146" s="197">
        <v>0</v>
      </c>
      <c r="H2146" s="198">
        <v>0</v>
      </c>
    </row>
    <row r="2147" spans="1:8" ht="18" hidden="1" customHeight="1" outlineLevel="1">
      <c r="A2147" s="4" t="s">
        <v>208</v>
      </c>
      <c r="B2147" s="195"/>
      <c r="C2147" s="196">
        <v>0</v>
      </c>
      <c r="D2147" s="196">
        <v>0</v>
      </c>
      <c r="E2147" s="196">
        <v>0</v>
      </c>
      <c r="F2147" s="197">
        <v>0</v>
      </c>
      <c r="G2147" s="197">
        <v>0</v>
      </c>
      <c r="H2147" s="198">
        <v>0</v>
      </c>
    </row>
    <row r="2148" spans="1:8" ht="18" hidden="1" customHeight="1" outlineLevel="1">
      <c r="A2148" s="4" t="s">
        <v>209</v>
      </c>
      <c r="B2148" s="195"/>
      <c r="C2148" s="196">
        <v>0</v>
      </c>
      <c r="D2148" s="196">
        <v>0</v>
      </c>
      <c r="E2148" s="196">
        <v>0</v>
      </c>
      <c r="F2148" s="197">
        <v>0</v>
      </c>
      <c r="G2148" s="197">
        <v>0</v>
      </c>
      <c r="H2148" s="198">
        <v>0</v>
      </c>
    </row>
    <row r="2149" spans="1:8" ht="18" hidden="1" customHeight="1" outlineLevel="1">
      <c r="A2149" s="4" t="s">
        <v>211</v>
      </c>
      <c r="B2149" s="195"/>
      <c r="C2149" s="196">
        <v>0</v>
      </c>
      <c r="D2149" s="196">
        <v>0</v>
      </c>
      <c r="E2149" s="196">
        <v>0</v>
      </c>
      <c r="F2149" s="197">
        <v>0</v>
      </c>
      <c r="G2149" s="197">
        <v>0</v>
      </c>
      <c r="H2149" s="198">
        <v>0</v>
      </c>
    </row>
    <row r="2150" spans="1:8" ht="18" hidden="1" customHeight="1" outlineLevel="1">
      <c r="A2150" s="4" t="s">
        <v>212</v>
      </c>
      <c r="B2150" s="195"/>
      <c r="C2150" s="196">
        <v>0</v>
      </c>
      <c r="D2150" s="196">
        <v>0</v>
      </c>
      <c r="E2150" s="196">
        <v>0</v>
      </c>
      <c r="F2150" s="197">
        <v>0</v>
      </c>
      <c r="G2150" s="197">
        <v>0</v>
      </c>
      <c r="H2150" s="198">
        <v>0</v>
      </c>
    </row>
    <row r="2151" spans="1:8" ht="18" hidden="1" customHeight="1" outlineLevel="1">
      <c r="A2151" s="4" t="s">
        <v>213</v>
      </c>
      <c r="B2151" s="195"/>
      <c r="C2151" s="196">
        <v>0</v>
      </c>
      <c r="D2151" s="196">
        <v>0</v>
      </c>
      <c r="E2151" s="196">
        <v>0</v>
      </c>
      <c r="F2151" s="197">
        <v>0</v>
      </c>
      <c r="G2151" s="197">
        <v>0</v>
      </c>
      <c r="H2151" s="198">
        <v>0</v>
      </c>
    </row>
    <row r="2152" spans="1:8" ht="18" hidden="1" customHeight="1" outlineLevel="1">
      <c r="A2152" s="4" t="s">
        <v>214</v>
      </c>
      <c r="B2152" s="195"/>
      <c r="C2152" s="196">
        <v>0</v>
      </c>
      <c r="D2152" s="196">
        <v>0</v>
      </c>
      <c r="E2152" s="196">
        <v>0</v>
      </c>
      <c r="F2152" s="197">
        <v>0</v>
      </c>
      <c r="G2152" s="197">
        <v>0</v>
      </c>
      <c r="H2152" s="198">
        <v>0</v>
      </c>
    </row>
    <row r="2153" spans="1:8" ht="18" hidden="1" customHeight="1" outlineLevel="1">
      <c r="A2153" s="4" t="s">
        <v>215</v>
      </c>
      <c r="B2153" s="195"/>
      <c r="C2153" s="196">
        <v>0</v>
      </c>
      <c r="D2153" s="196">
        <v>0</v>
      </c>
      <c r="E2153" s="196">
        <v>0</v>
      </c>
      <c r="F2153" s="197">
        <v>0</v>
      </c>
      <c r="G2153" s="197">
        <v>0</v>
      </c>
      <c r="H2153" s="198">
        <v>0</v>
      </c>
    </row>
    <row r="2154" spans="1:8" ht="18" hidden="1" customHeight="1" outlineLevel="1">
      <c r="A2154" s="4" t="s">
        <v>216</v>
      </c>
      <c r="B2154" s="195"/>
      <c r="C2154" s="196">
        <v>0</v>
      </c>
      <c r="D2154" s="196">
        <v>0</v>
      </c>
      <c r="E2154" s="196">
        <v>0</v>
      </c>
      <c r="F2154" s="197">
        <v>0</v>
      </c>
      <c r="G2154" s="197">
        <v>0</v>
      </c>
      <c r="H2154" s="198">
        <v>0</v>
      </c>
    </row>
    <row r="2155" spans="1:8" ht="18" hidden="1" customHeight="1" outlineLevel="1">
      <c r="A2155" s="4" t="s">
        <v>217</v>
      </c>
      <c r="B2155" s="195"/>
      <c r="C2155" s="196">
        <v>0</v>
      </c>
      <c r="D2155" s="196">
        <v>0</v>
      </c>
      <c r="E2155" s="196">
        <v>0</v>
      </c>
      <c r="F2155" s="197">
        <v>0</v>
      </c>
      <c r="G2155" s="197">
        <v>0</v>
      </c>
      <c r="H2155" s="198">
        <v>0</v>
      </c>
    </row>
    <row r="2156" spans="1:8" ht="18" hidden="1" customHeight="1" outlineLevel="1">
      <c r="A2156" s="4" t="s">
        <v>218</v>
      </c>
      <c r="B2156" s="195"/>
      <c r="C2156" s="196">
        <v>0</v>
      </c>
      <c r="D2156" s="196">
        <v>0</v>
      </c>
      <c r="E2156" s="196">
        <v>0</v>
      </c>
      <c r="F2156" s="197">
        <v>0</v>
      </c>
      <c r="G2156" s="197">
        <v>0</v>
      </c>
      <c r="H2156" s="198">
        <v>0</v>
      </c>
    </row>
    <row r="2157" spans="1:8" ht="18" hidden="1" customHeight="1" outlineLevel="1">
      <c r="A2157" s="4" t="s">
        <v>219</v>
      </c>
      <c r="B2157" s="195"/>
      <c r="C2157" s="196">
        <v>0</v>
      </c>
      <c r="D2157" s="196">
        <v>0</v>
      </c>
      <c r="E2157" s="196">
        <v>0</v>
      </c>
      <c r="F2157" s="197">
        <v>0</v>
      </c>
      <c r="G2157" s="197">
        <v>0</v>
      </c>
      <c r="H2157" s="198">
        <v>0</v>
      </c>
    </row>
    <row r="2158" spans="1:8" ht="18" hidden="1" customHeight="1" outlineLevel="1">
      <c r="A2158" s="4" t="s">
        <v>220</v>
      </c>
      <c r="B2158" s="195"/>
      <c r="C2158" s="196">
        <v>0</v>
      </c>
      <c r="D2158" s="196">
        <v>0</v>
      </c>
      <c r="E2158" s="196">
        <v>0</v>
      </c>
      <c r="F2158" s="197">
        <v>0</v>
      </c>
      <c r="G2158" s="197">
        <v>0</v>
      </c>
      <c r="H2158" s="198">
        <v>0</v>
      </c>
    </row>
    <row r="2159" spans="1:8" ht="18" hidden="1" customHeight="1" outlineLevel="1">
      <c r="A2159" s="4" t="s">
        <v>349</v>
      </c>
      <c r="B2159" s="195"/>
      <c r="C2159" s="196">
        <v>0</v>
      </c>
      <c r="D2159" s="196">
        <v>0</v>
      </c>
      <c r="E2159" s="196">
        <v>0</v>
      </c>
      <c r="F2159" s="197">
        <v>0</v>
      </c>
      <c r="G2159" s="197">
        <v>0</v>
      </c>
      <c r="H2159" s="198">
        <v>0</v>
      </c>
    </row>
    <row r="2160" spans="1:8" ht="18" hidden="1" customHeight="1" outlineLevel="1">
      <c r="A2160" s="4" t="s">
        <v>222</v>
      </c>
      <c r="B2160" s="195"/>
      <c r="C2160" s="196">
        <v>0</v>
      </c>
      <c r="D2160" s="196">
        <v>0</v>
      </c>
      <c r="E2160" s="196">
        <v>0</v>
      </c>
      <c r="F2160" s="197">
        <v>0</v>
      </c>
      <c r="G2160" s="197">
        <v>0</v>
      </c>
      <c r="H2160" s="198">
        <v>0</v>
      </c>
    </row>
    <row r="2161" spans="1:8" ht="18" hidden="1" customHeight="1" outlineLevel="1">
      <c r="A2161" s="4" t="s">
        <v>223</v>
      </c>
      <c r="B2161" s="195"/>
      <c r="C2161" s="196">
        <v>0</v>
      </c>
      <c r="D2161" s="196">
        <v>0</v>
      </c>
      <c r="E2161" s="196">
        <v>0</v>
      </c>
      <c r="F2161" s="197">
        <v>0</v>
      </c>
      <c r="G2161" s="197">
        <v>0</v>
      </c>
      <c r="H2161" s="198">
        <v>0</v>
      </c>
    </row>
    <row r="2162" spans="1:8" ht="18" hidden="1" customHeight="1" outlineLevel="1">
      <c r="A2162" s="4" t="s">
        <v>224</v>
      </c>
      <c r="B2162" s="195"/>
      <c r="C2162" s="196">
        <v>0</v>
      </c>
      <c r="D2162" s="196">
        <v>0</v>
      </c>
      <c r="E2162" s="196">
        <v>0</v>
      </c>
      <c r="F2162" s="197">
        <v>0</v>
      </c>
      <c r="G2162" s="197">
        <v>0</v>
      </c>
      <c r="H2162" s="198">
        <v>0</v>
      </c>
    </row>
    <row r="2163" spans="1:8" ht="18" hidden="1" customHeight="1" outlineLevel="1">
      <c r="A2163" s="4" t="s">
        <v>225</v>
      </c>
      <c r="B2163" s="195"/>
      <c r="C2163" s="196">
        <v>0</v>
      </c>
      <c r="D2163" s="196">
        <v>0</v>
      </c>
      <c r="E2163" s="196">
        <v>0</v>
      </c>
      <c r="F2163" s="197">
        <v>0</v>
      </c>
      <c r="G2163" s="197">
        <v>0</v>
      </c>
      <c r="H2163" s="198">
        <v>0</v>
      </c>
    </row>
    <row r="2164" spans="1:8" collapsed="1">
      <c r="A2164" s="4"/>
      <c r="B2164" s="195" t="s">
        <v>448</v>
      </c>
      <c r="C2164" s="199">
        <f t="shared" ref="C2164:H2164" si="91">SUM(C2141:C2163)</f>
        <v>0</v>
      </c>
      <c r="D2164" s="199">
        <f t="shared" si="91"/>
        <v>0</v>
      </c>
      <c r="E2164" s="199">
        <f t="shared" si="91"/>
        <v>0</v>
      </c>
      <c r="F2164" s="200">
        <f t="shared" si="91"/>
        <v>0</v>
      </c>
      <c r="G2164" s="200">
        <f t="shared" si="91"/>
        <v>0</v>
      </c>
      <c r="H2164" s="201">
        <f t="shared" si="91"/>
        <v>0</v>
      </c>
    </row>
    <row r="2165" spans="1:8" ht="18" customHeight="1">
      <c r="B2165" s="203" t="s">
        <v>449</v>
      </c>
      <c r="C2165" s="204"/>
      <c r="D2165" s="204"/>
      <c r="E2165" s="204"/>
      <c r="F2165" s="193"/>
      <c r="G2165" s="193"/>
      <c r="H2165" s="194"/>
    </row>
    <row r="2166" spans="1:8" ht="18" customHeight="1">
      <c r="B2166" s="203" t="s">
        <v>450</v>
      </c>
      <c r="C2166" s="204"/>
      <c r="D2166" s="204"/>
      <c r="E2166" s="204"/>
      <c r="F2166" s="193"/>
      <c r="G2166" s="193"/>
      <c r="H2166" s="194"/>
    </row>
    <row r="2167" spans="1:8" ht="18" customHeight="1">
      <c r="B2167" s="203" t="s">
        <v>451</v>
      </c>
      <c r="C2167" s="204"/>
      <c r="D2167" s="204"/>
      <c r="E2167" s="204"/>
      <c r="F2167" s="193"/>
      <c r="G2167" s="193"/>
      <c r="H2167" s="194"/>
    </row>
    <row r="2168" spans="1:8" ht="18" hidden="1" customHeight="1" outlineLevel="1">
      <c r="A2168" s="4" t="s">
        <v>272</v>
      </c>
      <c r="B2168" s="195"/>
      <c r="C2168" s="196">
        <v>0</v>
      </c>
      <c r="D2168" s="196">
        <v>0</v>
      </c>
      <c r="E2168" s="196">
        <v>0</v>
      </c>
      <c r="F2168" s="197">
        <v>0</v>
      </c>
      <c r="G2168" s="197">
        <v>0</v>
      </c>
      <c r="H2168" s="198">
        <v>0</v>
      </c>
    </row>
    <row r="2169" spans="1:8" ht="18" hidden="1" customHeight="1" outlineLevel="1">
      <c r="A2169" s="4" t="s">
        <v>203</v>
      </c>
      <c r="B2169" s="195"/>
      <c r="C2169" s="196">
        <v>0</v>
      </c>
      <c r="D2169" s="196">
        <v>0</v>
      </c>
      <c r="E2169" s="196">
        <v>0</v>
      </c>
      <c r="F2169" s="197">
        <v>0</v>
      </c>
      <c r="G2169" s="197">
        <v>0</v>
      </c>
      <c r="H2169" s="198">
        <v>0</v>
      </c>
    </row>
    <row r="2170" spans="1:8" ht="18" hidden="1" customHeight="1" outlineLevel="1">
      <c r="A2170" s="4" t="s">
        <v>204</v>
      </c>
      <c r="B2170" s="195"/>
      <c r="C2170" s="196">
        <v>0</v>
      </c>
      <c r="D2170" s="196">
        <v>0</v>
      </c>
      <c r="E2170" s="196">
        <v>0</v>
      </c>
      <c r="F2170" s="197">
        <v>0</v>
      </c>
      <c r="G2170" s="197">
        <v>0</v>
      </c>
      <c r="H2170" s="198">
        <v>0</v>
      </c>
    </row>
    <row r="2171" spans="1:8" ht="18" hidden="1" customHeight="1" outlineLevel="1">
      <c r="A2171" s="4" t="s">
        <v>205</v>
      </c>
      <c r="B2171" s="195"/>
      <c r="C2171" s="196">
        <v>0</v>
      </c>
      <c r="D2171" s="196">
        <v>0</v>
      </c>
      <c r="E2171" s="196">
        <v>0</v>
      </c>
      <c r="F2171" s="197">
        <v>0</v>
      </c>
      <c r="G2171" s="197">
        <v>0</v>
      </c>
      <c r="H2171" s="198">
        <v>0</v>
      </c>
    </row>
    <row r="2172" spans="1:8" ht="18" hidden="1" customHeight="1" outlineLevel="1">
      <c r="A2172" s="4" t="s">
        <v>206</v>
      </c>
      <c r="B2172" s="195"/>
      <c r="C2172" s="196">
        <v>0</v>
      </c>
      <c r="D2172" s="196">
        <v>0</v>
      </c>
      <c r="E2172" s="196">
        <v>0</v>
      </c>
      <c r="F2172" s="197">
        <v>0</v>
      </c>
      <c r="G2172" s="197">
        <v>0</v>
      </c>
      <c r="H2172" s="198">
        <v>0</v>
      </c>
    </row>
    <row r="2173" spans="1:8" ht="18" hidden="1" customHeight="1" outlineLevel="1">
      <c r="A2173" s="4" t="s">
        <v>207</v>
      </c>
      <c r="B2173" s="195"/>
      <c r="C2173" s="196">
        <v>0</v>
      </c>
      <c r="D2173" s="196">
        <v>0</v>
      </c>
      <c r="E2173" s="196">
        <v>0</v>
      </c>
      <c r="F2173" s="197">
        <v>0</v>
      </c>
      <c r="G2173" s="197">
        <v>0</v>
      </c>
      <c r="H2173" s="198">
        <v>0</v>
      </c>
    </row>
    <row r="2174" spans="1:8" ht="18" hidden="1" customHeight="1" outlineLevel="1">
      <c r="A2174" s="4" t="s">
        <v>208</v>
      </c>
      <c r="B2174" s="195"/>
      <c r="C2174" s="196">
        <v>0</v>
      </c>
      <c r="D2174" s="196">
        <v>0</v>
      </c>
      <c r="E2174" s="196">
        <v>0</v>
      </c>
      <c r="F2174" s="197">
        <v>0</v>
      </c>
      <c r="G2174" s="197">
        <v>0</v>
      </c>
      <c r="H2174" s="198">
        <v>0</v>
      </c>
    </row>
    <row r="2175" spans="1:8" ht="18" hidden="1" customHeight="1" outlineLevel="1">
      <c r="A2175" s="4" t="s">
        <v>209</v>
      </c>
      <c r="B2175" s="195"/>
      <c r="C2175" s="196">
        <v>0</v>
      </c>
      <c r="D2175" s="196">
        <v>0</v>
      </c>
      <c r="E2175" s="196">
        <v>0</v>
      </c>
      <c r="F2175" s="197">
        <v>0</v>
      </c>
      <c r="G2175" s="197">
        <v>0</v>
      </c>
      <c r="H2175" s="198">
        <v>0</v>
      </c>
    </row>
    <row r="2176" spans="1:8" ht="18" hidden="1" customHeight="1" outlineLevel="1">
      <c r="A2176" s="4" t="s">
        <v>211</v>
      </c>
      <c r="B2176" s="195"/>
      <c r="C2176" s="196">
        <v>0</v>
      </c>
      <c r="D2176" s="196">
        <v>0</v>
      </c>
      <c r="E2176" s="196">
        <v>0</v>
      </c>
      <c r="F2176" s="197">
        <v>0</v>
      </c>
      <c r="G2176" s="197">
        <v>0</v>
      </c>
      <c r="H2176" s="198">
        <v>0</v>
      </c>
    </row>
    <row r="2177" spans="1:8" ht="18" hidden="1" customHeight="1" outlineLevel="1">
      <c r="A2177" s="4" t="s">
        <v>212</v>
      </c>
      <c r="B2177" s="195"/>
      <c r="C2177" s="196">
        <v>0</v>
      </c>
      <c r="D2177" s="196">
        <v>0</v>
      </c>
      <c r="E2177" s="196">
        <v>0</v>
      </c>
      <c r="F2177" s="197">
        <v>0</v>
      </c>
      <c r="G2177" s="197">
        <v>0</v>
      </c>
      <c r="H2177" s="198">
        <v>0</v>
      </c>
    </row>
    <row r="2178" spans="1:8" ht="18" hidden="1" customHeight="1" outlineLevel="1">
      <c r="A2178" s="4" t="s">
        <v>213</v>
      </c>
      <c r="B2178" s="195"/>
      <c r="C2178" s="196">
        <v>0</v>
      </c>
      <c r="D2178" s="196">
        <v>0</v>
      </c>
      <c r="E2178" s="196">
        <v>0</v>
      </c>
      <c r="F2178" s="197">
        <v>0</v>
      </c>
      <c r="G2178" s="197">
        <v>0</v>
      </c>
      <c r="H2178" s="198">
        <v>0</v>
      </c>
    </row>
    <row r="2179" spans="1:8" ht="18" hidden="1" customHeight="1" outlineLevel="1">
      <c r="A2179" s="4" t="s">
        <v>214</v>
      </c>
      <c r="B2179" s="195"/>
      <c r="C2179" s="196">
        <v>0</v>
      </c>
      <c r="D2179" s="196">
        <v>0</v>
      </c>
      <c r="E2179" s="196">
        <v>0</v>
      </c>
      <c r="F2179" s="197">
        <v>0</v>
      </c>
      <c r="G2179" s="197">
        <v>0</v>
      </c>
      <c r="H2179" s="198">
        <v>0</v>
      </c>
    </row>
    <row r="2180" spans="1:8" ht="18" hidden="1" customHeight="1" outlineLevel="1">
      <c r="A2180" s="4" t="s">
        <v>215</v>
      </c>
      <c r="B2180" s="195"/>
      <c r="C2180" s="196">
        <v>0</v>
      </c>
      <c r="D2180" s="196">
        <v>0</v>
      </c>
      <c r="E2180" s="196">
        <v>0</v>
      </c>
      <c r="F2180" s="197">
        <v>0</v>
      </c>
      <c r="G2180" s="197">
        <v>0</v>
      </c>
      <c r="H2180" s="198">
        <v>0</v>
      </c>
    </row>
    <row r="2181" spans="1:8" ht="18" hidden="1" customHeight="1" outlineLevel="1">
      <c r="A2181" s="4" t="s">
        <v>216</v>
      </c>
      <c r="B2181" s="195"/>
      <c r="C2181" s="196">
        <v>0</v>
      </c>
      <c r="D2181" s="196">
        <v>0</v>
      </c>
      <c r="E2181" s="196">
        <v>0</v>
      </c>
      <c r="F2181" s="197">
        <v>0</v>
      </c>
      <c r="G2181" s="197">
        <v>0</v>
      </c>
      <c r="H2181" s="198">
        <v>0</v>
      </c>
    </row>
    <row r="2182" spans="1:8" ht="18" hidden="1" customHeight="1" outlineLevel="1">
      <c r="A2182" s="4" t="s">
        <v>217</v>
      </c>
      <c r="B2182" s="195"/>
      <c r="C2182" s="196">
        <v>0</v>
      </c>
      <c r="D2182" s="196">
        <v>0</v>
      </c>
      <c r="E2182" s="196">
        <v>0</v>
      </c>
      <c r="F2182" s="197">
        <v>0</v>
      </c>
      <c r="G2182" s="197">
        <v>0</v>
      </c>
      <c r="H2182" s="198">
        <v>0</v>
      </c>
    </row>
    <row r="2183" spans="1:8" ht="18" hidden="1" customHeight="1" outlineLevel="1">
      <c r="A2183" s="4" t="s">
        <v>218</v>
      </c>
      <c r="B2183" s="195"/>
      <c r="C2183" s="196">
        <v>0</v>
      </c>
      <c r="D2183" s="196">
        <v>0</v>
      </c>
      <c r="E2183" s="196">
        <v>0</v>
      </c>
      <c r="F2183" s="197">
        <v>0</v>
      </c>
      <c r="G2183" s="197">
        <v>0</v>
      </c>
      <c r="H2183" s="198">
        <v>0</v>
      </c>
    </row>
    <row r="2184" spans="1:8" ht="18" hidden="1" customHeight="1" outlineLevel="1">
      <c r="A2184" s="4" t="s">
        <v>219</v>
      </c>
      <c r="B2184" s="195"/>
      <c r="C2184" s="196">
        <v>0</v>
      </c>
      <c r="D2184" s="196">
        <v>0</v>
      </c>
      <c r="E2184" s="196">
        <v>0</v>
      </c>
      <c r="F2184" s="197">
        <v>0</v>
      </c>
      <c r="G2184" s="197">
        <v>0</v>
      </c>
      <c r="H2184" s="198">
        <v>0</v>
      </c>
    </row>
    <row r="2185" spans="1:8" ht="18" hidden="1" customHeight="1" outlineLevel="1">
      <c r="A2185" s="4" t="s">
        <v>220</v>
      </c>
      <c r="B2185" s="195"/>
      <c r="C2185" s="196">
        <v>0</v>
      </c>
      <c r="D2185" s="196">
        <v>0</v>
      </c>
      <c r="E2185" s="196">
        <v>0</v>
      </c>
      <c r="F2185" s="197">
        <v>0</v>
      </c>
      <c r="G2185" s="197">
        <v>0</v>
      </c>
      <c r="H2185" s="198">
        <v>0</v>
      </c>
    </row>
    <row r="2186" spans="1:8" ht="18" hidden="1" customHeight="1" outlineLevel="1">
      <c r="A2186" s="4" t="s">
        <v>349</v>
      </c>
      <c r="B2186" s="195"/>
      <c r="C2186" s="196">
        <v>0</v>
      </c>
      <c r="D2186" s="196">
        <v>0</v>
      </c>
      <c r="E2186" s="196">
        <v>0</v>
      </c>
      <c r="F2186" s="197">
        <v>0</v>
      </c>
      <c r="G2186" s="197">
        <v>0</v>
      </c>
      <c r="H2186" s="198">
        <v>0</v>
      </c>
    </row>
    <row r="2187" spans="1:8" ht="18" hidden="1" customHeight="1" outlineLevel="1">
      <c r="A2187" s="4" t="s">
        <v>222</v>
      </c>
      <c r="B2187" s="195"/>
      <c r="C2187" s="196">
        <v>0</v>
      </c>
      <c r="D2187" s="196">
        <v>0</v>
      </c>
      <c r="E2187" s="196">
        <v>0</v>
      </c>
      <c r="F2187" s="197">
        <v>0</v>
      </c>
      <c r="G2187" s="197">
        <v>0</v>
      </c>
      <c r="H2187" s="198">
        <v>0</v>
      </c>
    </row>
    <row r="2188" spans="1:8" ht="18" hidden="1" customHeight="1" outlineLevel="1">
      <c r="A2188" s="4" t="s">
        <v>223</v>
      </c>
      <c r="B2188" s="195"/>
      <c r="C2188" s="196">
        <v>0</v>
      </c>
      <c r="D2188" s="196">
        <v>0</v>
      </c>
      <c r="E2188" s="196">
        <v>0</v>
      </c>
      <c r="F2188" s="197">
        <v>0</v>
      </c>
      <c r="G2188" s="197">
        <v>0</v>
      </c>
      <c r="H2188" s="198">
        <v>0</v>
      </c>
    </row>
    <row r="2189" spans="1:8" ht="18" hidden="1" customHeight="1" outlineLevel="1">
      <c r="A2189" s="4" t="s">
        <v>224</v>
      </c>
      <c r="B2189" s="195"/>
      <c r="C2189" s="196">
        <v>0</v>
      </c>
      <c r="D2189" s="196">
        <v>0</v>
      </c>
      <c r="E2189" s="196">
        <v>0</v>
      </c>
      <c r="F2189" s="197">
        <v>0</v>
      </c>
      <c r="G2189" s="197">
        <v>0</v>
      </c>
      <c r="H2189" s="198">
        <v>0</v>
      </c>
    </row>
    <row r="2190" spans="1:8" ht="18" hidden="1" customHeight="1" outlineLevel="1">
      <c r="A2190" s="4" t="s">
        <v>225</v>
      </c>
      <c r="B2190" s="195"/>
      <c r="C2190" s="196">
        <v>0</v>
      </c>
      <c r="D2190" s="196">
        <v>0</v>
      </c>
      <c r="E2190" s="196">
        <v>0</v>
      </c>
      <c r="F2190" s="197">
        <v>0</v>
      </c>
      <c r="G2190" s="197">
        <v>0</v>
      </c>
      <c r="H2190" s="198">
        <v>0</v>
      </c>
    </row>
    <row r="2191" spans="1:8" ht="18" customHeight="1" collapsed="1">
      <c r="A2191" s="4"/>
      <c r="B2191" s="195" t="s">
        <v>452</v>
      </c>
      <c r="C2191" s="199">
        <f t="shared" ref="C2191:H2191" si="92">SUM(C2168:C2190)</f>
        <v>0</v>
      </c>
      <c r="D2191" s="199">
        <f t="shared" si="92"/>
        <v>0</v>
      </c>
      <c r="E2191" s="199">
        <f t="shared" si="92"/>
        <v>0</v>
      </c>
      <c r="F2191" s="200">
        <f t="shared" si="92"/>
        <v>0</v>
      </c>
      <c r="G2191" s="200">
        <f t="shared" si="92"/>
        <v>0</v>
      </c>
      <c r="H2191" s="201">
        <f t="shared" si="92"/>
        <v>0</v>
      </c>
    </row>
    <row r="2192" spans="1:8" ht="18" customHeight="1">
      <c r="B2192" s="203" t="s">
        <v>453</v>
      </c>
      <c r="C2192" s="204"/>
      <c r="D2192" s="204"/>
      <c r="E2192" s="204"/>
      <c r="F2192" s="193"/>
      <c r="G2192" s="193"/>
      <c r="H2192" s="194"/>
    </row>
    <row r="2193" spans="1:8" ht="18" hidden="1" customHeight="1" outlineLevel="1">
      <c r="A2193" s="4" t="s">
        <v>272</v>
      </c>
      <c r="B2193" s="195"/>
      <c r="C2193" s="196">
        <v>0</v>
      </c>
      <c r="D2193" s="196">
        <v>0</v>
      </c>
      <c r="E2193" s="196">
        <v>0</v>
      </c>
      <c r="F2193" s="197">
        <v>0</v>
      </c>
      <c r="G2193" s="197">
        <v>0</v>
      </c>
      <c r="H2193" s="198">
        <v>0</v>
      </c>
    </row>
    <row r="2194" spans="1:8" ht="18" hidden="1" customHeight="1" outlineLevel="1">
      <c r="A2194" s="4" t="s">
        <v>203</v>
      </c>
      <c r="B2194" s="195"/>
      <c r="C2194" s="196">
        <v>0</v>
      </c>
      <c r="D2194" s="196">
        <v>0</v>
      </c>
      <c r="E2194" s="196">
        <v>0</v>
      </c>
      <c r="F2194" s="197">
        <v>0</v>
      </c>
      <c r="G2194" s="197">
        <v>0</v>
      </c>
      <c r="H2194" s="198">
        <v>0</v>
      </c>
    </row>
    <row r="2195" spans="1:8" ht="18" hidden="1" customHeight="1" outlineLevel="1">
      <c r="A2195" s="4" t="s">
        <v>204</v>
      </c>
      <c r="B2195" s="195"/>
      <c r="C2195" s="196">
        <v>0</v>
      </c>
      <c r="D2195" s="196">
        <v>0</v>
      </c>
      <c r="E2195" s="196">
        <v>0</v>
      </c>
      <c r="F2195" s="197">
        <v>0</v>
      </c>
      <c r="G2195" s="197">
        <v>0</v>
      </c>
      <c r="H2195" s="198">
        <v>0</v>
      </c>
    </row>
    <row r="2196" spans="1:8" ht="18" hidden="1" customHeight="1" outlineLevel="1">
      <c r="A2196" s="4" t="s">
        <v>205</v>
      </c>
      <c r="B2196" s="195"/>
      <c r="C2196" s="196">
        <v>0</v>
      </c>
      <c r="D2196" s="196">
        <v>0</v>
      </c>
      <c r="E2196" s="196">
        <v>0</v>
      </c>
      <c r="F2196" s="197">
        <v>0</v>
      </c>
      <c r="G2196" s="197">
        <v>0</v>
      </c>
      <c r="H2196" s="198">
        <v>0</v>
      </c>
    </row>
    <row r="2197" spans="1:8" ht="18" hidden="1" customHeight="1" outlineLevel="1">
      <c r="A2197" s="4" t="s">
        <v>206</v>
      </c>
      <c r="B2197" s="195"/>
      <c r="C2197" s="196">
        <v>0</v>
      </c>
      <c r="D2197" s="196">
        <v>0</v>
      </c>
      <c r="E2197" s="196">
        <v>0</v>
      </c>
      <c r="F2197" s="197">
        <v>0</v>
      </c>
      <c r="G2197" s="197">
        <v>0</v>
      </c>
      <c r="H2197" s="198">
        <v>0</v>
      </c>
    </row>
    <row r="2198" spans="1:8" ht="18" hidden="1" customHeight="1" outlineLevel="1">
      <c r="A2198" s="4" t="s">
        <v>207</v>
      </c>
      <c r="B2198" s="195"/>
      <c r="C2198" s="196">
        <v>0</v>
      </c>
      <c r="D2198" s="196">
        <v>0</v>
      </c>
      <c r="E2198" s="196">
        <v>0</v>
      </c>
      <c r="F2198" s="197">
        <v>0</v>
      </c>
      <c r="G2198" s="197">
        <v>0</v>
      </c>
      <c r="H2198" s="198">
        <v>0</v>
      </c>
    </row>
    <row r="2199" spans="1:8" ht="18" hidden="1" customHeight="1" outlineLevel="1">
      <c r="A2199" s="4" t="s">
        <v>208</v>
      </c>
      <c r="B2199" s="195"/>
      <c r="C2199" s="196">
        <v>0</v>
      </c>
      <c r="D2199" s="196">
        <v>0</v>
      </c>
      <c r="E2199" s="196">
        <v>0</v>
      </c>
      <c r="F2199" s="197">
        <v>0</v>
      </c>
      <c r="G2199" s="197">
        <v>0</v>
      </c>
      <c r="H2199" s="198">
        <v>0</v>
      </c>
    </row>
    <row r="2200" spans="1:8" ht="18" hidden="1" customHeight="1" outlineLevel="1">
      <c r="A2200" s="4" t="s">
        <v>209</v>
      </c>
      <c r="B2200" s="195"/>
      <c r="C2200" s="196">
        <v>0</v>
      </c>
      <c r="D2200" s="196">
        <v>0</v>
      </c>
      <c r="E2200" s="196">
        <v>0</v>
      </c>
      <c r="F2200" s="197">
        <v>0</v>
      </c>
      <c r="G2200" s="197">
        <v>0</v>
      </c>
      <c r="H2200" s="198">
        <v>0</v>
      </c>
    </row>
    <row r="2201" spans="1:8" ht="18" hidden="1" customHeight="1" outlineLevel="1">
      <c r="A2201" s="4" t="s">
        <v>211</v>
      </c>
      <c r="B2201" s="195"/>
      <c r="C2201" s="196">
        <v>0</v>
      </c>
      <c r="D2201" s="196">
        <v>0</v>
      </c>
      <c r="E2201" s="196">
        <v>0</v>
      </c>
      <c r="F2201" s="197">
        <v>0</v>
      </c>
      <c r="G2201" s="197">
        <v>0</v>
      </c>
      <c r="H2201" s="198">
        <v>0</v>
      </c>
    </row>
    <row r="2202" spans="1:8" ht="18" hidden="1" customHeight="1" outlineLevel="1">
      <c r="A2202" s="4" t="s">
        <v>212</v>
      </c>
      <c r="B2202" s="195"/>
      <c r="C2202" s="196">
        <v>22</v>
      </c>
      <c r="D2202" s="196">
        <v>0</v>
      </c>
      <c r="E2202" s="196">
        <v>0</v>
      </c>
      <c r="F2202" s="197">
        <v>0</v>
      </c>
      <c r="G2202" s="197">
        <v>0</v>
      </c>
      <c r="H2202" s="198">
        <v>0</v>
      </c>
    </row>
    <row r="2203" spans="1:8" ht="18" hidden="1" customHeight="1" outlineLevel="1">
      <c r="A2203" s="4" t="s">
        <v>213</v>
      </c>
      <c r="B2203" s="195"/>
      <c r="C2203" s="196">
        <v>56</v>
      </c>
      <c r="D2203" s="196">
        <v>0</v>
      </c>
      <c r="E2203" s="196">
        <v>1</v>
      </c>
      <c r="F2203" s="197">
        <v>0</v>
      </c>
      <c r="G2203" s="197">
        <v>0</v>
      </c>
      <c r="H2203" s="198">
        <v>0</v>
      </c>
    </row>
    <row r="2204" spans="1:8" ht="18" hidden="1" customHeight="1" outlineLevel="1">
      <c r="A2204" s="4" t="s">
        <v>214</v>
      </c>
      <c r="B2204" s="195"/>
      <c r="C2204" s="196">
        <v>0</v>
      </c>
      <c r="D2204" s="196">
        <v>0</v>
      </c>
      <c r="E2204" s="196">
        <v>0</v>
      </c>
      <c r="F2204" s="197">
        <v>0</v>
      </c>
      <c r="G2204" s="197">
        <v>0</v>
      </c>
      <c r="H2204" s="198">
        <v>0</v>
      </c>
    </row>
    <row r="2205" spans="1:8" ht="18" hidden="1" customHeight="1" outlineLevel="1">
      <c r="A2205" s="4" t="s">
        <v>215</v>
      </c>
      <c r="B2205" s="195"/>
      <c r="C2205" s="196">
        <v>0</v>
      </c>
      <c r="D2205" s="196">
        <v>0</v>
      </c>
      <c r="E2205" s="196">
        <v>0</v>
      </c>
      <c r="F2205" s="197">
        <v>0</v>
      </c>
      <c r="G2205" s="197">
        <v>0</v>
      </c>
      <c r="H2205" s="198">
        <v>0</v>
      </c>
    </row>
    <row r="2206" spans="1:8" ht="18" hidden="1" customHeight="1" outlineLevel="1">
      <c r="A2206" s="4" t="s">
        <v>216</v>
      </c>
      <c r="B2206" s="195"/>
      <c r="C2206" s="196">
        <v>0</v>
      </c>
      <c r="D2206" s="196">
        <v>0</v>
      </c>
      <c r="E2206" s="196">
        <v>0</v>
      </c>
      <c r="F2206" s="197">
        <v>0</v>
      </c>
      <c r="G2206" s="197">
        <v>0</v>
      </c>
      <c r="H2206" s="198">
        <v>0</v>
      </c>
    </row>
    <row r="2207" spans="1:8" ht="18" hidden="1" customHeight="1" outlineLevel="1">
      <c r="A2207" s="4" t="s">
        <v>217</v>
      </c>
      <c r="B2207" s="195"/>
      <c r="C2207" s="196">
        <v>0</v>
      </c>
      <c r="D2207" s="196">
        <v>0</v>
      </c>
      <c r="E2207" s="196">
        <v>0</v>
      </c>
      <c r="F2207" s="197">
        <v>0</v>
      </c>
      <c r="G2207" s="197">
        <v>0</v>
      </c>
      <c r="H2207" s="198">
        <v>0</v>
      </c>
    </row>
    <row r="2208" spans="1:8" ht="18" hidden="1" customHeight="1" outlineLevel="1">
      <c r="A2208" s="4" t="s">
        <v>218</v>
      </c>
      <c r="B2208" s="195"/>
      <c r="C2208" s="196">
        <v>0</v>
      </c>
      <c r="D2208" s="196">
        <v>0</v>
      </c>
      <c r="E2208" s="196">
        <v>0</v>
      </c>
      <c r="F2208" s="197">
        <v>0</v>
      </c>
      <c r="G2208" s="197">
        <v>0</v>
      </c>
      <c r="H2208" s="198">
        <v>0</v>
      </c>
    </row>
    <row r="2209" spans="1:8" ht="18" hidden="1" customHeight="1" outlineLevel="1">
      <c r="A2209" s="4" t="s">
        <v>219</v>
      </c>
      <c r="B2209" s="195"/>
      <c r="C2209" s="196">
        <v>0</v>
      </c>
      <c r="D2209" s="196">
        <v>0</v>
      </c>
      <c r="E2209" s="196">
        <v>0</v>
      </c>
      <c r="F2209" s="197">
        <v>0</v>
      </c>
      <c r="G2209" s="197">
        <v>0</v>
      </c>
      <c r="H2209" s="198">
        <v>0</v>
      </c>
    </row>
    <row r="2210" spans="1:8" ht="18" hidden="1" customHeight="1" outlineLevel="1">
      <c r="A2210" s="4" t="s">
        <v>220</v>
      </c>
      <c r="B2210" s="195"/>
      <c r="C2210" s="196">
        <v>0</v>
      </c>
      <c r="D2210" s="196">
        <v>0</v>
      </c>
      <c r="E2210" s="196">
        <v>0</v>
      </c>
      <c r="F2210" s="197">
        <v>0</v>
      </c>
      <c r="G2210" s="197">
        <v>0</v>
      </c>
      <c r="H2210" s="198">
        <v>0</v>
      </c>
    </row>
    <row r="2211" spans="1:8" ht="18" hidden="1" customHeight="1" outlineLevel="1">
      <c r="A2211" s="4" t="s">
        <v>349</v>
      </c>
      <c r="B2211" s="195"/>
      <c r="C2211" s="196">
        <v>0</v>
      </c>
      <c r="D2211" s="196">
        <v>0</v>
      </c>
      <c r="E2211" s="196">
        <v>0</v>
      </c>
      <c r="F2211" s="197">
        <v>0</v>
      </c>
      <c r="G2211" s="197">
        <v>0</v>
      </c>
      <c r="H2211" s="198">
        <v>0</v>
      </c>
    </row>
    <row r="2212" spans="1:8" ht="18" hidden="1" customHeight="1" outlineLevel="1">
      <c r="A2212" s="4" t="s">
        <v>222</v>
      </c>
      <c r="B2212" s="195"/>
      <c r="C2212" s="196">
        <v>0</v>
      </c>
      <c r="D2212" s="196">
        <v>0</v>
      </c>
      <c r="E2212" s="196">
        <v>0</v>
      </c>
      <c r="F2212" s="197">
        <v>0</v>
      </c>
      <c r="G2212" s="197">
        <v>0</v>
      </c>
      <c r="H2212" s="198">
        <v>0</v>
      </c>
    </row>
    <row r="2213" spans="1:8" ht="18" hidden="1" customHeight="1" outlineLevel="1">
      <c r="A2213" s="4" t="s">
        <v>223</v>
      </c>
      <c r="B2213" s="195"/>
      <c r="C2213" s="196">
        <v>0</v>
      </c>
      <c r="D2213" s="196">
        <v>0</v>
      </c>
      <c r="E2213" s="196">
        <v>0</v>
      </c>
      <c r="F2213" s="197">
        <v>0</v>
      </c>
      <c r="G2213" s="197">
        <v>0</v>
      </c>
      <c r="H2213" s="198">
        <v>0</v>
      </c>
    </row>
    <row r="2214" spans="1:8" ht="18" hidden="1" customHeight="1" outlineLevel="1">
      <c r="A2214" s="4" t="s">
        <v>224</v>
      </c>
      <c r="B2214" s="195"/>
      <c r="C2214" s="196">
        <v>0</v>
      </c>
      <c r="D2214" s="196">
        <v>0</v>
      </c>
      <c r="E2214" s="196">
        <v>0</v>
      </c>
      <c r="F2214" s="197">
        <v>0</v>
      </c>
      <c r="G2214" s="197">
        <v>0</v>
      </c>
      <c r="H2214" s="198">
        <v>0</v>
      </c>
    </row>
    <row r="2215" spans="1:8" ht="18" hidden="1" customHeight="1" outlineLevel="1">
      <c r="A2215" s="4" t="s">
        <v>225</v>
      </c>
      <c r="B2215" s="195"/>
      <c r="C2215" s="196">
        <v>0</v>
      </c>
      <c r="D2215" s="196">
        <v>0</v>
      </c>
      <c r="E2215" s="196">
        <v>0</v>
      </c>
      <c r="F2215" s="197">
        <v>0</v>
      </c>
      <c r="G2215" s="197">
        <v>0</v>
      </c>
      <c r="H2215" s="198">
        <v>0</v>
      </c>
    </row>
    <row r="2216" spans="1:8" collapsed="1">
      <c r="A2216" s="4"/>
      <c r="B2216" s="195" t="s">
        <v>454</v>
      </c>
      <c r="C2216" s="199">
        <f t="shared" ref="C2216:H2216" si="93">SUM(C2193:C2215)</f>
        <v>78</v>
      </c>
      <c r="D2216" s="199">
        <f t="shared" si="93"/>
        <v>0</v>
      </c>
      <c r="E2216" s="199">
        <f t="shared" si="93"/>
        <v>1</v>
      </c>
      <c r="F2216" s="200">
        <f t="shared" si="93"/>
        <v>0</v>
      </c>
      <c r="G2216" s="200">
        <f t="shared" si="93"/>
        <v>0</v>
      </c>
      <c r="H2216" s="201">
        <f t="shared" si="93"/>
        <v>0</v>
      </c>
    </row>
    <row r="2217" spans="1:8" ht="18" hidden="1" customHeight="1" outlineLevel="1">
      <c r="A2217" s="4" t="s">
        <v>272</v>
      </c>
      <c r="B2217" s="195"/>
      <c r="C2217" s="196">
        <f t="shared" ref="C2217:H2217" si="94">SUMIFS(C$11:C$2216, $A$11:$A$2216, "Agents National Title Insurance Company")</f>
        <v>2</v>
      </c>
      <c r="D2217" s="196">
        <f t="shared" si="94"/>
        <v>2</v>
      </c>
      <c r="E2217" s="196">
        <f t="shared" si="94"/>
        <v>0</v>
      </c>
      <c r="F2217" s="197">
        <f t="shared" si="94"/>
        <v>9440</v>
      </c>
      <c r="G2217" s="197">
        <f t="shared" si="94"/>
        <v>0</v>
      </c>
      <c r="H2217" s="197">
        <f t="shared" si="94"/>
        <v>28898</v>
      </c>
    </row>
    <row r="2218" spans="1:8" ht="18" hidden="1" customHeight="1" outlineLevel="1">
      <c r="A2218" s="4" t="s">
        <v>203</v>
      </c>
      <c r="B2218" s="195"/>
      <c r="C2218" s="196">
        <f t="shared" ref="C2218:H2218" si="95">SUMIFS(C$11:C$2216, $A$11:$A$2216, "Alamo Title Insurance")</f>
        <v>176</v>
      </c>
      <c r="D2218" s="196">
        <f t="shared" si="95"/>
        <v>232</v>
      </c>
      <c r="E2218" s="196">
        <f t="shared" si="95"/>
        <v>0</v>
      </c>
      <c r="F2218" s="197">
        <f t="shared" si="95"/>
        <v>3306362.45</v>
      </c>
      <c r="G2218" s="197">
        <f t="shared" si="95"/>
        <v>1105000.8999999999</v>
      </c>
      <c r="H2218" s="197">
        <f t="shared" si="95"/>
        <v>0</v>
      </c>
    </row>
    <row r="2219" spans="1:8" ht="18" hidden="1" customHeight="1" outlineLevel="1">
      <c r="A2219" s="4" t="s">
        <v>204</v>
      </c>
      <c r="B2219" s="195"/>
      <c r="C2219" s="196">
        <f t="shared" ref="C2219:H2219" si="96">SUMIFS(C$11:C$2216, $A$11:$A$2216, "Alliant National Title Insurance Company, Inc.")</f>
        <v>1268</v>
      </c>
      <c r="D2219" s="196">
        <f t="shared" si="96"/>
        <v>77</v>
      </c>
      <c r="E2219" s="196">
        <f t="shared" si="96"/>
        <v>156</v>
      </c>
      <c r="F2219" s="197">
        <f t="shared" si="96"/>
        <v>1197832.7000000002</v>
      </c>
      <c r="G2219" s="197">
        <f t="shared" si="96"/>
        <v>256260.03999999998</v>
      </c>
      <c r="H2219" s="197">
        <f t="shared" si="96"/>
        <v>-83597</v>
      </c>
    </row>
    <row r="2220" spans="1:8" ht="18" hidden="1" customHeight="1" outlineLevel="1">
      <c r="A2220" s="4" t="s">
        <v>205</v>
      </c>
      <c r="B2220" s="195"/>
      <c r="C2220" s="196">
        <f t="shared" ref="C2220:H2220" si="97">SUMIFS(C$11:C$2216, $A$11:$A$2216, "American Guaranty Title Insurance Company")</f>
        <v>0</v>
      </c>
      <c r="D2220" s="196">
        <f t="shared" si="97"/>
        <v>0</v>
      </c>
      <c r="E2220" s="196">
        <f t="shared" si="97"/>
        <v>0</v>
      </c>
      <c r="F2220" s="197">
        <f t="shared" si="97"/>
        <v>0</v>
      </c>
      <c r="G2220" s="197">
        <f t="shared" si="97"/>
        <v>0</v>
      </c>
      <c r="H2220" s="197">
        <f t="shared" si="97"/>
        <v>0</v>
      </c>
    </row>
    <row r="2221" spans="1:8" ht="18" hidden="1" customHeight="1" outlineLevel="1">
      <c r="A2221" s="4" t="s">
        <v>206</v>
      </c>
      <c r="B2221" s="195"/>
      <c r="C2221" s="196">
        <f t="shared" ref="C2221:H2221" si="98">SUMIFS(C$11:C$2216, $A$11:$A$2216, "Amrock Title Insurance Company")</f>
        <v>0</v>
      </c>
      <c r="D2221" s="196">
        <f t="shared" si="98"/>
        <v>0</v>
      </c>
      <c r="E2221" s="196">
        <f t="shared" si="98"/>
        <v>1</v>
      </c>
      <c r="F2221" s="197">
        <f t="shared" si="98"/>
        <v>0</v>
      </c>
      <c r="G2221" s="197">
        <f t="shared" si="98"/>
        <v>5281</v>
      </c>
      <c r="H2221" s="197">
        <f t="shared" si="98"/>
        <v>0</v>
      </c>
    </row>
    <row r="2222" spans="1:8" ht="18" hidden="1" customHeight="1" outlineLevel="1">
      <c r="A2222" s="4" t="s">
        <v>207</v>
      </c>
      <c r="B2222" s="195"/>
      <c r="C2222" s="196">
        <f t="shared" ref="C2222:H2222" si="99">SUMIFS(C$11:C$2216, $A$11:$A$2216, "AmTrust Title Insurance Company")</f>
        <v>0</v>
      </c>
      <c r="D2222" s="196">
        <f t="shared" si="99"/>
        <v>0</v>
      </c>
      <c r="E2222" s="196">
        <f t="shared" si="99"/>
        <v>0</v>
      </c>
      <c r="F2222" s="197">
        <f t="shared" si="99"/>
        <v>0</v>
      </c>
      <c r="G2222" s="197">
        <f t="shared" si="99"/>
        <v>0</v>
      </c>
      <c r="H2222" s="197">
        <f t="shared" si="99"/>
        <v>0</v>
      </c>
    </row>
    <row r="2223" spans="1:8" ht="18" hidden="1" customHeight="1" outlineLevel="1">
      <c r="A2223" s="4" t="s">
        <v>208</v>
      </c>
      <c r="B2223" s="195"/>
      <c r="C2223" s="196">
        <f t="shared" ref="C2223:H2223" si="100">SUMIFS(C$11:C$2216, $A$11:$A$2216, "Chicago Title Insurance Company")</f>
        <v>242</v>
      </c>
      <c r="D2223" s="196">
        <f t="shared" si="100"/>
        <v>324</v>
      </c>
      <c r="E2223" s="196">
        <f t="shared" si="100"/>
        <v>0</v>
      </c>
      <c r="F2223" s="197">
        <f t="shared" si="100"/>
        <v>2047475.8144834102</v>
      </c>
      <c r="G2223" s="197">
        <f t="shared" si="100"/>
        <v>1006398.2800000001</v>
      </c>
      <c r="H2223" s="197">
        <f t="shared" si="100"/>
        <v>0</v>
      </c>
    </row>
    <row r="2224" spans="1:8" ht="18" hidden="1" customHeight="1" outlineLevel="1">
      <c r="A2224" s="4" t="s">
        <v>209</v>
      </c>
      <c r="B2224" s="195"/>
      <c r="C2224" s="196">
        <f t="shared" ref="C2224:H2224" si="101">SUMIFS(C$11:C$2216, $A$11:$A$2216, "Commonwealth Land Title Insurance Company")</f>
        <v>74</v>
      </c>
      <c r="D2224" s="196">
        <f t="shared" si="101"/>
        <v>108</v>
      </c>
      <c r="E2224" s="196">
        <f t="shared" si="101"/>
        <v>0</v>
      </c>
      <c r="F2224" s="197">
        <f t="shared" si="101"/>
        <v>1513827.6800000002</v>
      </c>
      <c r="G2224" s="197">
        <f t="shared" si="101"/>
        <v>344299.74</v>
      </c>
      <c r="H2224" s="197">
        <f t="shared" si="101"/>
        <v>0</v>
      </c>
    </row>
    <row r="2225" spans="1:8" ht="18" hidden="1" customHeight="1" outlineLevel="1">
      <c r="A2225" s="4" t="s">
        <v>211</v>
      </c>
      <c r="B2225" s="195"/>
      <c r="C2225" s="196">
        <f t="shared" ref="C2225:H2225" si="102">SUMIFS(C$11:C$2216, $A$11:$A$2216, "Fidelity National Title Insurance Company")</f>
        <v>534</v>
      </c>
      <c r="D2225" s="196">
        <f t="shared" si="102"/>
        <v>787</v>
      </c>
      <c r="E2225" s="196">
        <f t="shared" si="102"/>
        <v>0</v>
      </c>
      <c r="F2225" s="197">
        <f t="shared" si="102"/>
        <v>9742531.8099999968</v>
      </c>
      <c r="G2225" s="197">
        <f t="shared" si="102"/>
        <v>3309735.5600000005</v>
      </c>
      <c r="H2225" s="197">
        <f t="shared" si="102"/>
        <v>0</v>
      </c>
    </row>
    <row r="2226" spans="1:8" ht="18" hidden="1" customHeight="1" outlineLevel="1">
      <c r="A2226" s="4" t="s">
        <v>212</v>
      </c>
      <c r="B2226" s="195"/>
      <c r="C2226" s="196">
        <f t="shared" ref="C2226:H2226" si="103">SUMIFS(C$11:C$2216, $A$11:$A$2216, "First American Title Guaranty Company")</f>
        <v>210</v>
      </c>
      <c r="D2226" s="196">
        <f t="shared" si="103"/>
        <v>53</v>
      </c>
      <c r="E2226" s="196">
        <f t="shared" si="103"/>
        <v>63</v>
      </c>
      <c r="F2226" s="197">
        <f t="shared" si="103"/>
        <v>2188360.5800000005</v>
      </c>
      <c r="G2226" s="197">
        <f t="shared" si="103"/>
        <v>356400.13</v>
      </c>
      <c r="H2226" s="197">
        <f t="shared" si="103"/>
        <v>0</v>
      </c>
    </row>
    <row r="2227" spans="1:8" ht="18" hidden="1" customHeight="1" outlineLevel="1">
      <c r="A2227" s="4" t="s">
        <v>213</v>
      </c>
      <c r="B2227" s="195"/>
      <c r="C2227" s="196">
        <f t="shared" ref="C2227:H2227" si="104">SUMIFS(C$11:C$2216, $A$11:$A$2216, "First American Title Insurance Company")</f>
        <v>872</v>
      </c>
      <c r="D2227" s="196">
        <f t="shared" si="104"/>
        <v>83</v>
      </c>
      <c r="E2227" s="196">
        <f t="shared" si="104"/>
        <v>235</v>
      </c>
      <c r="F2227" s="197">
        <f t="shared" si="104"/>
        <v>1812720.3400000003</v>
      </c>
      <c r="G2227" s="197">
        <f t="shared" si="104"/>
        <v>1368812.83</v>
      </c>
      <c r="H2227" s="197">
        <f t="shared" si="104"/>
        <v>0</v>
      </c>
    </row>
    <row r="2228" spans="1:8" ht="18" hidden="1" customHeight="1" outlineLevel="1">
      <c r="A2228" s="4" t="s">
        <v>214</v>
      </c>
      <c r="B2228" s="195"/>
      <c r="C2228" s="196">
        <f t="shared" ref="C2228:H2228" si="105">SUMIFS(C$11:C$2216, $A$11:$A$2216, "First National Title Insurance Company")</f>
        <v>211</v>
      </c>
      <c r="D2228" s="196">
        <f t="shared" si="105"/>
        <v>40</v>
      </c>
      <c r="E2228" s="196">
        <f t="shared" si="105"/>
        <v>19</v>
      </c>
      <c r="F2228" s="197">
        <f t="shared" si="105"/>
        <v>1859546</v>
      </c>
      <c r="G2228" s="197">
        <f t="shared" si="105"/>
        <v>532905</v>
      </c>
      <c r="H2228" s="197">
        <f t="shared" si="105"/>
        <v>20000</v>
      </c>
    </row>
    <row r="2229" spans="1:8" ht="18" hidden="1" customHeight="1" outlineLevel="1">
      <c r="A2229" s="4" t="s">
        <v>215</v>
      </c>
      <c r="B2229" s="195"/>
      <c r="C2229" s="196">
        <f t="shared" ref="C2229:H2229" si="106">SUMIFS(C$11:C$2216, $A$11:$A$2216, "National Investors Title Insurance Company")</f>
        <v>23</v>
      </c>
      <c r="D2229" s="196">
        <f t="shared" si="106"/>
        <v>6</v>
      </c>
      <c r="E2229" s="196">
        <f t="shared" si="106"/>
        <v>3</v>
      </c>
      <c r="F2229" s="197">
        <f t="shared" si="106"/>
        <v>146787</v>
      </c>
      <c r="G2229" s="197">
        <f t="shared" si="106"/>
        <v>46381</v>
      </c>
      <c r="H2229" s="197">
        <f t="shared" si="106"/>
        <v>0</v>
      </c>
    </row>
    <row r="2230" spans="1:8" ht="18" hidden="1" customHeight="1" outlineLevel="1">
      <c r="A2230" s="4" t="s">
        <v>216</v>
      </c>
      <c r="B2230" s="195"/>
      <c r="C2230" s="196">
        <f t="shared" ref="C2230:H2230" si="107">SUMIFS(C$11:C$2216, $A$11:$A$2216, "National Title Insurance of New York, Inc.")</f>
        <v>4</v>
      </c>
      <c r="D2230" s="196">
        <f t="shared" si="107"/>
        <v>4</v>
      </c>
      <c r="E2230" s="196">
        <f t="shared" si="107"/>
        <v>0</v>
      </c>
      <c r="F2230" s="197">
        <f t="shared" si="107"/>
        <v>1095</v>
      </c>
      <c r="G2230" s="197">
        <f t="shared" si="107"/>
        <v>569</v>
      </c>
      <c r="H2230" s="197">
        <f t="shared" si="107"/>
        <v>0</v>
      </c>
    </row>
    <row r="2231" spans="1:8" ht="18" hidden="1" customHeight="1" outlineLevel="1">
      <c r="A2231" s="4" t="s">
        <v>217</v>
      </c>
      <c r="B2231" s="195"/>
      <c r="C2231" s="196">
        <f t="shared" ref="C2231:H2231" si="108">SUMIFS(C$11:C$2216, $A$11:$A$2216, "North American Title Insurance Company")</f>
        <v>23</v>
      </c>
      <c r="D2231" s="196">
        <f t="shared" si="108"/>
        <v>23</v>
      </c>
      <c r="E2231" s="196">
        <f t="shared" si="108"/>
        <v>0</v>
      </c>
      <c r="F2231" s="197">
        <f t="shared" si="108"/>
        <v>44828.3</v>
      </c>
      <c r="G2231" s="197">
        <f t="shared" si="108"/>
        <v>56801.14</v>
      </c>
      <c r="H2231" s="197">
        <f t="shared" si="108"/>
        <v>0</v>
      </c>
    </row>
    <row r="2232" spans="1:8" ht="18" hidden="1" customHeight="1" outlineLevel="1">
      <c r="A2232" s="4" t="s">
        <v>218</v>
      </c>
      <c r="B2232" s="195"/>
      <c r="C2232" s="196">
        <f t="shared" ref="C2232:H2232" si="109">SUMIFS(C$11:C$2216, $A$11:$A$2216, "Old Republic National Title Insurance Company")</f>
        <v>86</v>
      </c>
      <c r="D2232" s="196">
        <f t="shared" si="109"/>
        <v>106</v>
      </c>
      <c r="E2232" s="196">
        <f t="shared" si="109"/>
        <v>0</v>
      </c>
      <c r="F2232" s="197">
        <f t="shared" si="109"/>
        <v>1640441</v>
      </c>
      <c r="G2232" s="197">
        <f t="shared" si="109"/>
        <v>939697</v>
      </c>
      <c r="H2232" s="197">
        <f t="shared" si="109"/>
        <v>-419562</v>
      </c>
    </row>
    <row r="2233" spans="1:8" ht="18" hidden="1" customHeight="1" outlineLevel="1">
      <c r="A2233" s="4" t="s">
        <v>219</v>
      </c>
      <c r="B2233" s="195"/>
      <c r="C2233" s="196">
        <f t="shared" ref="C2233:H2233" si="110">SUMIFS(C$11:C$2216, $A$11:$A$2216, "Premier Land Title Insurance Company")</f>
        <v>37</v>
      </c>
      <c r="D2233" s="196">
        <f t="shared" si="110"/>
        <v>10</v>
      </c>
      <c r="E2233" s="196">
        <f t="shared" si="110"/>
        <v>27</v>
      </c>
      <c r="F2233" s="197">
        <f t="shared" si="110"/>
        <v>0</v>
      </c>
      <c r="G2233" s="197">
        <f t="shared" si="110"/>
        <v>6704</v>
      </c>
      <c r="H2233" s="197">
        <f t="shared" si="110"/>
        <v>0</v>
      </c>
    </row>
    <row r="2234" spans="1:8" ht="18" hidden="1" customHeight="1" outlineLevel="1">
      <c r="A2234" s="4" t="s">
        <v>323</v>
      </c>
      <c r="B2234" s="195"/>
      <c r="C2234" s="196">
        <f>SUMIFS(C$11:C$2216, $A$11:$A$2216, "Radian Title Insurance Company")</f>
        <v>1</v>
      </c>
      <c r="D2234" s="196">
        <f t="shared" ref="D2234:H2234" si="111">SUMIFS(D$11:D$2216, $A$11:$A$2216, "Radian Title Insurance Company")</f>
        <v>1</v>
      </c>
      <c r="E2234" s="196">
        <f t="shared" si="111"/>
        <v>0</v>
      </c>
      <c r="F2234" s="196">
        <f t="shared" si="111"/>
        <v>15000</v>
      </c>
      <c r="G2234" s="196">
        <f t="shared" si="111"/>
        <v>0</v>
      </c>
      <c r="H2234" s="196">
        <f t="shared" si="111"/>
        <v>0</v>
      </c>
    </row>
    <row r="2235" spans="1:8" ht="18" hidden="1" customHeight="1" outlineLevel="1">
      <c r="A2235" s="4" t="s">
        <v>220</v>
      </c>
      <c r="B2235" s="195"/>
      <c r="C2235" s="196">
        <f t="shared" ref="C2235:H2235" si="112">SUMIFS(C$11:C$2216, $A$11:$A$2216, "Real Advantage Title Insurance Company")</f>
        <v>0</v>
      </c>
      <c r="D2235" s="196">
        <f t="shared" si="112"/>
        <v>0</v>
      </c>
      <c r="E2235" s="196">
        <f t="shared" si="112"/>
        <v>0</v>
      </c>
      <c r="F2235" s="197">
        <f t="shared" si="112"/>
        <v>0</v>
      </c>
      <c r="G2235" s="197">
        <f t="shared" si="112"/>
        <v>0</v>
      </c>
      <c r="H2235" s="197">
        <f t="shared" si="112"/>
        <v>0</v>
      </c>
    </row>
    <row r="2236" spans="1:8" ht="18" hidden="1" customHeight="1" outlineLevel="1">
      <c r="A2236" s="4" t="s">
        <v>349</v>
      </c>
      <c r="B2236" s="195"/>
      <c r="C2236" s="196">
        <f t="shared" ref="C2236:H2236" si="113">SUMIFS(C$11:C$2216, $A$11:$A$2216, "Sierra Title Insurance Guaranty")</f>
        <v>2</v>
      </c>
      <c r="D2236" s="196">
        <f t="shared" si="113"/>
        <v>0</v>
      </c>
      <c r="E2236" s="196">
        <f t="shared" si="113"/>
        <v>0</v>
      </c>
      <c r="F2236" s="197">
        <f t="shared" si="113"/>
        <v>0</v>
      </c>
      <c r="G2236" s="197">
        <f t="shared" si="113"/>
        <v>0</v>
      </c>
      <c r="H2236" s="197">
        <f t="shared" si="113"/>
        <v>0</v>
      </c>
    </row>
    <row r="2237" spans="1:8" ht="18" hidden="1" customHeight="1" outlineLevel="1">
      <c r="A2237" s="4" t="s">
        <v>222</v>
      </c>
      <c r="B2237" s="195"/>
      <c r="C2237" s="196">
        <f t="shared" ref="C2237:H2237" si="114">SUMIFS(C$11:C$2216, $A$11:$A$2216, "Stewart Title Guaranty Company")</f>
        <v>185</v>
      </c>
      <c r="D2237" s="196">
        <f t="shared" si="114"/>
        <v>164</v>
      </c>
      <c r="E2237" s="196">
        <f t="shared" si="114"/>
        <v>4</v>
      </c>
      <c r="F2237" s="197">
        <f t="shared" si="114"/>
        <v>7714248.8299999991</v>
      </c>
      <c r="G2237" s="197">
        <f t="shared" si="114"/>
        <v>2539308.8599999994</v>
      </c>
      <c r="H2237" s="197">
        <f t="shared" si="114"/>
        <v>-919203.72000000009</v>
      </c>
    </row>
    <row r="2238" spans="1:8" ht="18" hidden="1" customHeight="1" outlineLevel="1">
      <c r="A2238" s="4" t="s">
        <v>223</v>
      </c>
      <c r="B2238" s="195"/>
      <c r="C2238" s="196">
        <f t="shared" ref="C2238:H2238" si="115">SUMIFS(C$11:C$2216, $A$11:$A$2216, "Title Resources Guaranty Company")</f>
        <v>0</v>
      </c>
      <c r="D2238" s="196">
        <f t="shared" si="115"/>
        <v>0</v>
      </c>
      <c r="E2238" s="196">
        <f t="shared" si="115"/>
        <v>0</v>
      </c>
      <c r="F2238" s="197">
        <f t="shared" si="115"/>
        <v>0</v>
      </c>
      <c r="G2238" s="197">
        <f t="shared" si="115"/>
        <v>0</v>
      </c>
      <c r="H2238" s="197">
        <f t="shared" si="115"/>
        <v>0</v>
      </c>
    </row>
    <row r="2239" spans="1:8" ht="18" hidden="1" customHeight="1" outlineLevel="1">
      <c r="A2239" s="4" t="s">
        <v>224</v>
      </c>
      <c r="B2239" s="195"/>
      <c r="C2239" s="196">
        <f t="shared" ref="C2239:H2239" si="116">SUMIFS(C$11:C$2216, $A$11:$A$2216, "Westcor Land Title Insurance Company")</f>
        <v>567</v>
      </c>
      <c r="D2239" s="196">
        <f t="shared" si="116"/>
        <v>10</v>
      </c>
      <c r="E2239" s="196">
        <f t="shared" si="116"/>
        <v>0</v>
      </c>
      <c r="F2239" s="197">
        <f t="shared" si="116"/>
        <v>688036.75</v>
      </c>
      <c r="G2239" s="197">
        <f t="shared" si="116"/>
        <v>650491.03</v>
      </c>
      <c r="H2239" s="197">
        <f t="shared" si="116"/>
        <v>376349.20999999996</v>
      </c>
    </row>
    <row r="2240" spans="1:8" ht="18" hidden="1" customHeight="1" outlineLevel="1">
      <c r="A2240" s="4" t="s">
        <v>225</v>
      </c>
      <c r="B2240" s="195"/>
      <c r="C2240" s="196">
        <f t="shared" ref="C2240:H2240" si="117">SUMIFS(C$11:C$2216, $A$11:$A$2216, "WFG National Title Insurance Company")</f>
        <v>210</v>
      </c>
      <c r="D2240" s="196">
        <f t="shared" si="117"/>
        <v>147</v>
      </c>
      <c r="E2240" s="196">
        <f t="shared" si="117"/>
        <v>63</v>
      </c>
      <c r="F2240" s="197">
        <f t="shared" si="117"/>
        <v>2088275</v>
      </c>
      <c r="G2240" s="197">
        <f t="shared" si="117"/>
        <v>1672425</v>
      </c>
      <c r="H2240" s="197">
        <f t="shared" si="117"/>
        <v>706749</v>
      </c>
    </row>
    <row r="2241" spans="1:8" ht="18" customHeight="1" collapsed="1">
      <c r="A2241" s="4"/>
      <c r="B2241" s="208" t="s">
        <v>455</v>
      </c>
      <c r="C2241" s="209">
        <f t="shared" ref="C2241:H2241" si="118">SUM(C2217:C2240)</f>
        <v>4727</v>
      </c>
      <c r="D2241" s="209">
        <f t="shared" si="118"/>
        <v>2177</v>
      </c>
      <c r="E2241" s="209">
        <f t="shared" si="118"/>
        <v>571</v>
      </c>
      <c r="F2241" s="210">
        <f t="shared" si="118"/>
        <v>36016809.254483402</v>
      </c>
      <c r="G2241" s="210">
        <f t="shared" si="118"/>
        <v>14197470.51</v>
      </c>
      <c r="H2241" s="211">
        <f t="shared" si="118"/>
        <v>-290366.51000000024</v>
      </c>
    </row>
    <row r="2242" spans="1:8" ht="18" customHeight="1"/>
    <row r="2243" spans="1:8" ht="18" customHeight="1"/>
    <row r="2244" spans="1:8" ht="18" customHeight="1">
      <c r="C2244" s="22"/>
      <c r="D2244" s="22"/>
      <c r="E2244" s="22"/>
      <c r="F2244" s="22"/>
      <c r="G2244" s="22"/>
      <c r="H2244" s="22"/>
    </row>
    <row r="2245" spans="1:8" ht="18" customHeight="1"/>
    <row r="2246" spans="1:8" ht="18" customHeight="1">
      <c r="C2246" s="22"/>
      <c r="D2246" s="22"/>
      <c r="E2246" s="22"/>
      <c r="F2246" s="22"/>
      <c r="G2246" s="22"/>
      <c r="H2246" s="22"/>
    </row>
    <row r="2247" spans="1:8" ht="18" customHeight="1"/>
    <row r="2248" spans="1:8" ht="18" customHeight="1"/>
    <row r="2249" spans="1:8" ht="18" customHeight="1"/>
    <row r="2250" spans="1:8" ht="18" customHeight="1"/>
    <row r="2251" spans="1:8" ht="18" customHeight="1">
      <c r="B2251" s="4"/>
      <c r="F2251" s="2"/>
      <c r="G2251" s="2"/>
      <c r="H2251" s="2"/>
    </row>
    <row r="2252" spans="1:8" ht="18" customHeight="1">
      <c r="B2252" s="4"/>
      <c r="F2252" s="2"/>
      <c r="G2252" s="2"/>
      <c r="H2252" s="2"/>
    </row>
    <row r="2253" spans="1:8" ht="18" customHeight="1">
      <c r="B2253" s="4"/>
    </row>
    <row r="2254" spans="1:8" ht="18" customHeight="1">
      <c r="B2254" s="4"/>
    </row>
    <row r="2255" spans="1:8" ht="18" customHeight="1">
      <c r="B2255" s="4"/>
    </row>
    <row r="2256" spans="1:8" ht="18" customHeight="1">
      <c r="B2256" s="4"/>
    </row>
    <row r="2257" spans="2:2" ht="18" customHeight="1">
      <c r="B2257" s="4"/>
    </row>
    <row r="2258" spans="2:2" ht="18" customHeight="1">
      <c r="B2258" s="4"/>
    </row>
    <row r="2259" spans="2:2" ht="18" customHeight="1">
      <c r="B2259" s="4"/>
    </row>
    <row r="2260" spans="2:2" ht="18" customHeight="1">
      <c r="B2260" s="4"/>
    </row>
    <row r="2261" spans="2:2" ht="18" customHeight="1">
      <c r="B2261" s="4"/>
    </row>
    <row r="2262" spans="2:2" ht="18" customHeight="1">
      <c r="B2262" s="4"/>
    </row>
    <row r="2263" spans="2:2" ht="18" customHeight="1">
      <c r="B2263" s="4"/>
    </row>
    <row r="2264" spans="2:2" ht="18" customHeight="1">
      <c r="B2264" s="4"/>
    </row>
    <row r="2265" spans="2:2" ht="18" customHeight="1">
      <c r="B2265" s="4"/>
    </row>
    <row r="2266" spans="2:2" ht="18" customHeight="1">
      <c r="B2266" s="4"/>
    </row>
    <row r="2267" spans="2:2">
      <c r="B2267" s="4"/>
    </row>
    <row r="2268" spans="2:2">
      <c r="B2268" s="4"/>
    </row>
    <row r="2269" spans="2:2">
      <c r="B2269" s="4"/>
    </row>
    <row r="2270" spans="2:2">
      <c r="B2270" s="4"/>
    </row>
    <row r="2271" spans="2:2">
      <c r="B2271" s="4"/>
    </row>
    <row r="2272" spans="2:2">
      <c r="B2272" s="4"/>
    </row>
    <row r="2273" spans="2:2">
      <c r="B2273" s="4"/>
    </row>
  </sheetData>
  <sheetProtection insertRows="0" deleteRows="0" selectLockedCells="1" sort="0"/>
  <mergeCells count="4">
    <mergeCell ref="B1:H1"/>
    <mergeCell ref="B2:H2"/>
    <mergeCell ref="B3:H3"/>
    <mergeCell ref="B6:H6"/>
  </mergeCells>
  <pageMargins left="0.75" right="0.75" top="1" bottom="1" header="0.5" footer="0.5"/>
  <pageSetup firstPageNumber="47" fitToHeight="4" orientation="portrait" useFirstPageNumber="1" r:id="rId1"/>
  <headerFooter alignWithMargins="0">
    <oddFooter>&amp;C&amp;P</oddFooter>
  </headerFooter>
  <rowBreaks count="3" manualBreakCount="3">
    <brk id="705" min="1" max="7" man="1"/>
    <brk id="1428" min="1" max="7" man="1"/>
    <brk id="2041"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A1731-5D85-412B-AA16-9AD6AC9FE6E6}">
  <sheetPr>
    <tabColor rgb="FF963634"/>
    <pageSetUpPr fitToPage="1"/>
  </sheetPr>
  <dimension ref="A1:J2278"/>
  <sheetViews>
    <sheetView showGridLines="0" zoomScaleNormal="100" workbookViewId="0">
      <selection activeCell="B6" sqref="B6:H6"/>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12" bestFit="1" customWidth="1"/>
    <col min="7" max="7" width="11.140625" style="212" customWidth="1"/>
    <col min="8" max="8" width="11.7109375" style="212"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20" t="s">
        <v>333</v>
      </c>
      <c r="C1" s="420"/>
      <c r="D1" s="420"/>
      <c r="E1" s="420"/>
      <c r="F1" s="420"/>
      <c r="G1" s="420"/>
      <c r="H1" s="420"/>
    </row>
    <row r="2" spans="1:8">
      <c r="B2" s="420" t="s">
        <v>334</v>
      </c>
      <c r="C2" s="420"/>
      <c r="D2" s="420"/>
      <c r="E2" s="420"/>
      <c r="F2" s="420"/>
      <c r="G2" s="420"/>
      <c r="H2" s="420"/>
    </row>
    <row r="3" spans="1:8">
      <c r="B3" s="420" t="s">
        <v>461</v>
      </c>
      <c r="C3" s="420"/>
      <c r="D3" s="420"/>
      <c r="E3" s="420"/>
      <c r="F3" s="420"/>
      <c r="G3" s="420"/>
      <c r="H3" s="420"/>
    </row>
    <row r="4" spans="1:8">
      <c r="B4" s="44"/>
      <c r="C4" s="44"/>
      <c r="D4" s="44"/>
      <c r="E4" s="44"/>
      <c r="F4" s="181"/>
      <c r="G4" s="181"/>
      <c r="H4" s="181"/>
    </row>
    <row r="5" spans="1:8">
      <c r="B5" s="44"/>
      <c r="C5" s="44"/>
      <c r="D5" s="44"/>
      <c r="E5" s="44"/>
      <c r="F5" s="181"/>
      <c r="G5" s="181"/>
      <c r="H5" s="181"/>
    </row>
    <row r="6" spans="1:8">
      <c r="B6" s="420" t="s">
        <v>34</v>
      </c>
      <c r="C6" s="420"/>
      <c r="D6" s="420"/>
      <c r="E6" s="420"/>
      <c r="F6" s="420"/>
      <c r="G6" s="420"/>
      <c r="H6" s="420"/>
    </row>
    <row r="7" spans="1:8" ht="15" thickBot="1">
      <c r="B7" s="4"/>
      <c r="C7" s="4"/>
      <c r="D7" s="4"/>
      <c r="E7" s="4"/>
      <c r="F7" s="182"/>
      <c r="G7" s="182"/>
      <c r="H7" s="182"/>
    </row>
    <row r="8" spans="1:8" ht="18" customHeight="1">
      <c r="B8" s="183" t="s">
        <v>335</v>
      </c>
      <c r="C8" s="184" t="s">
        <v>336</v>
      </c>
      <c r="D8" s="184" t="s">
        <v>337</v>
      </c>
      <c r="E8" s="184" t="s">
        <v>337</v>
      </c>
      <c r="F8" s="185" t="s">
        <v>338</v>
      </c>
      <c r="G8" s="185" t="s">
        <v>339</v>
      </c>
      <c r="H8" s="186" t="s">
        <v>340</v>
      </c>
    </row>
    <row r="9" spans="1:8" ht="15.75" customHeight="1" thickBot="1">
      <c r="B9" s="187" t="s">
        <v>341</v>
      </c>
      <c r="C9" s="188" t="s">
        <v>342</v>
      </c>
      <c r="D9" s="188" t="s">
        <v>343</v>
      </c>
      <c r="E9" s="188" t="s">
        <v>344</v>
      </c>
      <c r="F9" s="189" t="s">
        <v>345</v>
      </c>
      <c r="G9" s="189"/>
      <c r="H9" s="190" t="s">
        <v>346</v>
      </c>
    </row>
    <row r="10" spans="1:8">
      <c r="B10" s="191" t="s">
        <v>347</v>
      </c>
      <c r="C10" s="192"/>
      <c r="D10" s="192"/>
      <c r="E10" s="192"/>
      <c r="F10" s="193"/>
      <c r="G10" s="193"/>
      <c r="H10" s="194"/>
    </row>
    <row r="11" spans="1:8" ht="18" hidden="1" customHeight="1" outlineLevel="1">
      <c r="A11" s="4" t="s">
        <v>272</v>
      </c>
      <c r="B11" s="195"/>
      <c r="C11" s="196">
        <v>1</v>
      </c>
      <c r="D11" s="196">
        <v>0</v>
      </c>
      <c r="E11" s="196">
        <v>0</v>
      </c>
      <c r="F11" s="197">
        <v>0</v>
      </c>
      <c r="G11" s="197">
        <v>0</v>
      </c>
      <c r="H11" s="198">
        <v>0</v>
      </c>
    </row>
    <row r="12" spans="1:8" ht="18" hidden="1" customHeight="1" outlineLevel="1">
      <c r="A12" s="4" t="s">
        <v>203</v>
      </c>
      <c r="B12" s="195"/>
      <c r="C12" s="196">
        <v>4</v>
      </c>
      <c r="D12" s="196">
        <v>11</v>
      </c>
      <c r="E12" s="196">
        <v>0</v>
      </c>
      <c r="F12" s="197">
        <v>197810</v>
      </c>
      <c r="G12" s="197">
        <v>160428</v>
      </c>
      <c r="H12" s="198">
        <v>0</v>
      </c>
    </row>
    <row r="13" spans="1:8" ht="18" hidden="1" customHeight="1" outlineLevel="1">
      <c r="A13" s="4" t="s">
        <v>204</v>
      </c>
      <c r="B13" s="195"/>
      <c r="C13" s="196">
        <v>13</v>
      </c>
      <c r="D13" s="196">
        <v>0</v>
      </c>
      <c r="E13" s="196">
        <v>2</v>
      </c>
      <c r="F13" s="197">
        <v>-58226.710000000006</v>
      </c>
      <c r="G13" s="197">
        <v>-2257.6000000000004</v>
      </c>
      <c r="H13" s="198">
        <v>-59137.450000000004</v>
      </c>
    </row>
    <row r="14" spans="1:8" ht="18" hidden="1" customHeight="1" outlineLevel="1">
      <c r="A14" s="4" t="s">
        <v>205</v>
      </c>
      <c r="B14" s="195"/>
      <c r="C14" s="196">
        <v>0</v>
      </c>
      <c r="D14" s="196">
        <v>0</v>
      </c>
      <c r="E14" s="196">
        <v>0</v>
      </c>
      <c r="F14" s="197">
        <v>0</v>
      </c>
      <c r="G14" s="197">
        <v>0</v>
      </c>
      <c r="H14" s="198">
        <v>0</v>
      </c>
    </row>
    <row r="15" spans="1:8" ht="18" hidden="1" customHeight="1" outlineLevel="1">
      <c r="A15" s="4" t="s">
        <v>206</v>
      </c>
      <c r="B15" s="195"/>
      <c r="C15" s="196">
        <v>0</v>
      </c>
      <c r="D15" s="196">
        <v>0</v>
      </c>
      <c r="E15" s="196">
        <v>0</v>
      </c>
      <c r="F15" s="197">
        <v>0</v>
      </c>
      <c r="G15" s="197">
        <v>0</v>
      </c>
      <c r="H15" s="198">
        <v>0</v>
      </c>
    </row>
    <row r="16" spans="1:8" ht="18" hidden="1" customHeight="1" outlineLevel="1">
      <c r="A16" s="4" t="s">
        <v>207</v>
      </c>
      <c r="B16" s="195"/>
      <c r="C16" s="196">
        <v>0</v>
      </c>
      <c r="D16" s="196">
        <v>0</v>
      </c>
      <c r="E16" s="196">
        <v>0</v>
      </c>
      <c r="F16" s="197">
        <v>0</v>
      </c>
      <c r="G16" s="197">
        <v>0</v>
      </c>
      <c r="H16" s="198">
        <v>0</v>
      </c>
    </row>
    <row r="17" spans="1:8" ht="18" hidden="1" customHeight="1" outlineLevel="1">
      <c r="A17" s="4" t="s">
        <v>208</v>
      </c>
      <c r="B17" s="195"/>
      <c r="C17" s="196">
        <v>3</v>
      </c>
      <c r="D17" s="196">
        <v>15</v>
      </c>
      <c r="E17" s="196">
        <v>0</v>
      </c>
      <c r="F17" s="197">
        <v>590417</v>
      </c>
      <c r="G17" s="197">
        <v>28719.4</v>
      </c>
      <c r="H17" s="198">
        <v>0</v>
      </c>
    </row>
    <row r="18" spans="1:8" ht="18" hidden="1" customHeight="1" outlineLevel="1">
      <c r="A18" s="4" t="s">
        <v>209</v>
      </c>
      <c r="B18" s="195"/>
      <c r="C18" s="196">
        <v>2</v>
      </c>
      <c r="D18" s="196">
        <v>4</v>
      </c>
      <c r="E18" s="196">
        <v>0</v>
      </c>
      <c r="F18" s="197">
        <v>0</v>
      </c>
      <c r="G18" s="197">
        <v>55094</v>
      </c>
      <c r="H18" s="198">
        <v>0</v>
      </c>
    </row>
    <row r="19" spans="1:8" ht="18" hidden="1" customHeight="1" outlineLevel="1">
      <c r="A19" s="4" t="s">
        <v>211</v>
      </c>
      <c r="B19" s="195"/>
      <c r="C19" s="196">
        <v>12</v>
      </c>
      <c r="D19" s="196">
        <v>25</v>
      </c>
      <c r="E19" s="196">
        <v>0</v>
      </c>
      <c r="F19" s="197">
        <v>141046.29</v>
      </c>
      <c r="G19" s="197">
        <v>354111.75</v>
      </c>
      <c r="H19" s="198">
        <v>0</v>
      </c>
    </row>
    <row r="20" spans="1:8" ht="18" hidden="1" customHeight="1" outlineLevel="1">
      <c r="A20" s="4" t="s">
        <v>212</v>
      </c>
      <c r="B20" s="195"/>
      <c r="C20" s="196">
        <v>1</v>
      </c>
      <c r="D20" s="196">
        <v>0</v>
      </c>
      <c r="E20" s="196">
        <v>0</v>
      </c>
      <c r="F20" s="197">
        <v>0</v>
      </c>
      <c r="G20" s="197">
        <v>19956.55</v>
      </c>
      <c r="H20" s="198">
        <v>0</v>
      </c>
    </row>
    <row r="21" spans="1:8" ht="18" hidden="1" customHeight="1" outlineLevel="1">
      <c r="A21" s="4" t="s">
        <v>213</v>
      </c>
      <c r="B21" s="195"/>
      <c r="C21" s="196">
        <v>0</v>
      </c>
      <c r="D21" s="196">
        <v>0</v>
      </c>
      <c r="E21" s="196">
        <v>0</v>
      </c>
      <c r="F21" s="197">
        <v>0</v>
      </c>
      <c r="G21" s="197">
        <v>3491</v>
      </c>
      <c r="H21" s="198">
        <v>0</v>
      </c>
    </row>
    <row r="22" spans="1:8" ht="18" hidden="1" customHeight="1" outlineLevel="1">
      <c r="A22" s="4" t="s">
        <v>214</v>
      </c>
      <c r="B22" s="195"/>
      <c r="C22" s="196">
        <v>5</v>
      </c>
      <c r="D22" s="196">
        <v>3</v>
      </c>
      <c r="E22" s="196">
        <v>0</v>
      </c>
      <c r="F22" s="197">
        <v>-1422.65</v>
      </c>
      <c r="G22" s="197">
        <v>202873.51</v>
      </c>
      <c r="H22" s="198">
        <v>0</v>
      </c>
    </row>
    <row r="23" spans="1:8" ht="18" hidden="1" customHeight="1" outlineLevel="1">
      <c r="A23" s="4" t="s">
        <v>215</v>
      </c>
      <c r="B23" s="195"/>
      <c r="C23" s="196">
        <v>1</v>
      </c>
      <c r="D23" s="196">
        <v>1</v>
      </c>
      <c r="E23" s="196">
        <v>0</v>
      </c>
      <c r="F23" s="197">
        <v>0</v>
      </c>
      <c r="G23" s="197">
        <v>5000</v>
      </c>
      <c r="H23" s="198">
        <v>0</v>
      </c>
    </row>
    <row r="24" spans="1:8" ht="18" hidden="1" customHeight="1" outlineLevel="1">
      <c r="A24" s="4" t="s">
        <v>216</v>
      </c>
      <c r="B24" s="195"/>
      <c r="C24" s="196">
        <v>0</v>
      </c>
      <c r="D24" s="196">
        <v>0</v>
      </c>
      <c r="E24" s="196">
        <v>0</v>
      </c>
      <c r="F24" s="197">
        <v>0</v>
      </c>
      <c r="G24" s="197">
        <v>0</v>
      </c>
      <c r="H24" s="198">
        <v>0</v>
      </c>
    </row>
    <row r="25" spans="1:8" ht="18" hidden="1" customHeight="1" outlineLevel="1">
      <c r="A25" s="4" t="s">
        <v>217</v>
      </c>
      <c r="B25" s="195"/>
      <c r="C25" s="196">
        <v>0</v>
      </c>
      <c r="D25" s="196">
        <v>0</v>
      </c>
      <c r="E25" s="196">
        <v>0</v>
      </c>
      <c r="F25" s="197">
        <v>0</v>
      </c>
      <c r="G25" s="197">
        <v>0</v>
      </c>
      <c r="H25" s="198">
        <v>0</v>
      </c>
    </row>
    <row r="26" spans="1:8" ht="18" hidden="1" customHeight="1" outlineLevel="1">
      <c r="A26" s="4" t="s">
        <v>218</v>
      </c>
      <c r="B26" s="195"/>
      <c r="C26" s="196">
        <v>3</v>
      </c>
      <c r="D26" s="196">
        <v>3</v>
      </c>
      <c r="E26" s="196">
        <v>0</v>
      </c>
      <c r="F26" s="197">
        <v>-71558</v>
      </c>
      <c r="G26" s="197">
        <v>93033</v>
      </c>
      <c r="H26" s="198">
        <v>-138212</v>
      </c>
    </row>
    <row r="27" spans="1:8" ht="18" hidden="1" customHeight="1" outlineLevel="1">
      <c r="A27" s="4" t="s">
        <v>219</v>
      </c>
      <c r="B27" s="195"/>
      <c r="C27" s="196">
        <v>0</v>
      </c>
      <c r="D27" s="196">
        <v>0</v>
      </c>
      <c r="E27" s="196">
        <v>0</v>
      </c>
      <c r="F27" s="197">
        <v>0</v>
      </c>
      <c r="G27" s="197">
        <v>0</v>
      </c>
      <c r="H27" s="198">
        <v>0</v>
      </c>
    </row>
    <row r="28" spans="1:8" ht="18" hidden="1" customHeight="1" outlineLevel="1">
      <c r="A28" s="4" t="s">
        <v>220</v>
      </c>
      <c r="B28" s="195"/>
      <c r="C28" s="196">
        <v>0</v>
      </c>
      <c r="D28" s="196">
        <v>0</v>
      </c>
      <c r="E28" s="196">
        <v>0</v>
      </c>
      <c r="F28" s="197">
        <v>0</v>
      </c>
      <c r="G28" s="197">
        <v>0</v>
      </c>
      <c r="H28" s="198">
        <v>0</v>
      </c>
    </row>
    <row r="29" spans="1:8" ht="18" hidden="1" customHeight="1" outlineLevel="1">
      <c r="A29" s="4" t="s">
        <v>349</v>
      </c>
      <c r="B29" s="195"/>
      <c r="C29" s="196">
        <v>0</v>
      </c>
      <c r="D29" s="196">
        <v>0</v>
      </c>
      <c r="E29" s="196">
        <v>0</v>
      </c>
      <c r="F29" s="197">
        <v>0</v>
      </c>
      <c r="G29" s="197">
        <v>0</v>
      </c>
      <c r="H29" s="198">
        <v>0</v>
      </c>
    </row>
    <row r="30" spans="1:8" ht="18" hidden="1" customHeight="1" outlineLevel="1">
      <c r="A30" s="4" t="s">
        <v>222</v>
      </c>
      <c r="B30" s="195"/>
      <c r="C30" s="196">
        <v>2</v>
      </c>
      <c r="D30" s="196">
        <v>3</v>
      </c>
      <c r="E30" s="196">
        <v>0</v>
      </c>
      <c r="F30" s="197">
        <v>62177.45</v>
      </c>
      <c r="G30" s="197">
        <v>42192</v>
      </c>
      <c r="H30" s="198">
        <v>-22386</v>
      </c>
    </row>
    <row r="31" spans="1:8" ht="18" hidden="1" customHeight="1" outlineLevel="1">
      <c r="A31" s="4" t="s">
        <v>223</v>
      </c>
      <c r="B31" s="195"/>
      <c r="C31" s="196">
        <v>7</v>
      </c>
      <c r="D31" s="196">
        <v>9</v>
      </c>
      <c r="E31" s="196">
        <v>1</v>
      </c>
      <c r="F31" s="197">
        <v>544248.43999999994</v>
      </c>
      <c r="G31" s="197">
        <v>49295.839999999997</v>
      </c>
      <c r="H31" s="198">
        <v>38500</v>
      </c>
    </row>
    <row r="32" spans="1:8" ht="18" hidden="1" customHeight="1" outlineLevel="1">
      <c r="A32" s="4" t="s">
        <v>224</v>
      </c>
      <c r="B32" s="195"/>
      <c r="C32" s="196">
        <v>12</v>
      </c>
      <c r="D32" s="196">
        <v>0</v>
      </c>
      <c r="E32" s="196">
        <v>0</v>
      </c>
      <c r="F32" s="197">
        <v>0</v>
      </c>
      <c r="G32" s="197">
        <v>47355.14</v>
      </c>
      <c r="H32" s="198">
        <v>0</v>
      </c>
    </row>
    <row r="33" spans="1:8" ht="18" hidden="1" customHeight="1" outlineLevel="1">
      <c r="A33" s="4" t="s">
        <v>225</v>
      </c>
      <c r="B33" s="195"/>
      <c r="C33" s="196">
        <v>10</v>
      </c>
      <c r="D33" s="196">
        <v>4</v>
      </c>
      <c r="E33" s="196">
        <v>2</v>
      </c>
      <c r="F33" s="197">
        <v>637251</v>
      </c>
      <c r="G33" s="197">
        <v>315833</v>
      </c>
      <c r="H33" s="198">
        <v>172805</v>
      </c>
    </row>
    <row r="34" spans="1:8" ht="18" customHeight="1" collapsed="1">
      <c r="A34" s="4"/>
      <c r="B34" s="195" t="s">
        <v>350</v>
      </c>
      <c r="C34" s="199">
        <f t="shared" ref="C34:H34" si="0">SUM(C11:C33)</f>
        <v>76</v>
      </c>
      <c r="D34" s="199">
        <f t="shared" si="0"/>
        <v>78</v>
      </c>
      <c r="E34" s="199">
        <f t="shared" si="0"/>
        <v>5</v>
      </c>
      <c r="F34" s="200">
        <f t="shared" si="0"/>
        <v>2041742.8199999998</v>
      </c>
      <c r="G34" s="200">
        <f t="shared" si="0"/>
        <v>1375125.59</v>
      </c>
      <c r="H34" s="201">
        <f t="shared" si="0"/>
        <v>-8430.4500000000116</v>
      </c>
    </row>
    <row r="35" spans="1:8" ht="18" hidden="1" customHeight="1" outlineLevel="1">
      <c r="A35" s="4" t="s">
        <v>272</v>
      </c>
      <c r="B35" s="195"/>
      <c r="C35" s="196">
        <v>0</v>
      </c>
      <c r="D35" s="196">
        <v>0</v>
      </c>
      <c r="E35" s="196">
        <v>0</v>
      </c>
      <c r="F35" s="197">
        <v>0</v>
      </c>
      <c r="G35" s="197">
        <v>0</v>
      </c>
      <c r="H35" s="198">
        <v>0</v>
      </c>
    </row>
    <row r="36" spans="1:8" ht="18" hidden="1" customHeight="1" outlineLevel="1">
      <c r="A36" s="4" t="s">
        <v>203</v>
      </c>
      <c r="B36" s="195"/>
      <c r="C36" s="196">
        <v>2</v>
      </c>
      <c r="D36" s="196">
        <v>9</v>
      </c>
      <c r="E36" s="196">
        <v>0</v>
      </c>
      <c r="F36" s="197">
        <v>83061</v>
      </c>
      <c r="G36" s="197">
        <v>10093</v>
      </c>
      <c r="H36" s="198">
        <v>0</v>
      </c>
    </row>
    <row r="37" spans="1:8" ht="18" hidden="1" customHeight="1" outlineLevel="1">
      <c r="A37" s="4" t="s">
        <v>204</v>
      </c>
      <c r="B37" s="195"/>
      <c r="C37" s="196">
        <v>6</v>
      </c>
      <c r="D37" s="196">
        <v>0</v>
      </c>
      <c r="E37" s="196">
        <v>2</v>
      </c>
      <c r="F37" s="197">
        <v>-56077.29</v>
      </c>
      <c r="G37" s="197">
        <v>681.5</v>
      </c>
      <c r="H37" s="198">
        <v>-56758.79</v>
      </c>
    </row>
    <row r="38" spans="1:8" ht="18" hidden="1" customHeight="1" outlineLevel="1">
      <c r="A38" s="4" t="s">
        <v>205</v>
      </c>
      <c r="B38" s="195"/>
      <c r="C38" s="196">
        <v>0</v>
      </c>
      <c r="D38" s="196">
        <v>0</v>
      </c>
      <c r="E38" s="196">
        <v>0</v>
      </c>
      <c r="F38" s="197">
        <v>0</v>
      </c>
      <c r="G38" s="197">
        <v>0</v>
      </c>
      <c r="H38" s="198">
        <v>0</v>
      </c>
    </row>
    <row r="39" spans="1:8" ht="18" hidden="1" customHeight="1" outlineLevel="1">
      <c r="A39" s="4" t="s">
        <v>206</v>
      </c>
      <c r="B39" s="195"/>
      <c r="C39" s="196">
        <v>0</v>
      </c>
      <c r="D39" s="196">
        <v>0</v>
      </c>
      <c r="E39" s="196">
        <v>0</v>
      </c>
      <c r="F39" s="197">
        <v>0</v>
      </c>
      <c r="G39" s="197">
        <v>0</v>
      </c>
      <c r="H39" s="198">
        <v>0</v>
      </c>
    </row>
    <row r="40" spans="1:8" ht="18" hidden="1" customHeight="1" outlineLevel="1">
      <c r="A40" s="4" t="s">
        <v>207</v>
      </c>
      <c r="B40" s="195"/>
      <c r="C40" s="196">
        <v>0</v>
      </c>
      <c r="D40" s="196">
        <v>0</v>
      </c>
      <c r="E40" s="196">
        <v>0</v>
      </c>
      <c r="F40" s="197">
        <v>0</v>
      </c>
      <c r="G40" s="197">
        <v>0</v>
      </c>
      <c r="H40" s="198">
        <v>0</v>
      </c>
    </row>
    <row r="41" spans="1:8" ht="18" hidden="1" customHeight="1" outlineLevel="1">
      <c r="A41" s="4" t="s">
        <v>208</v>
      </c>
      <c r="B41" s="195"/>
      <c r="C41" s="196">
        <v>2</v>
      </c>
      <c r="D41" s="196">
        <v>10</v>
      </c>
      <c r="E41" s="196">
        <v>0</v>
      </c>
      <c r="F41" s="197">
        <v>368241.03</v>
      </c>
      <c r="G41" s="197">
        <v>299664.45</v>
      </c>
      <c r="H41" s="198">
        <v>0</v>
      </c>
    </row>
    <row r="42" spans="1:8" ht="18" hidden="1" customHeight="1" outlineLevel="1">
      <c r="A42" s="4" t="s">
        <v>209</v>
      </c>
      <c r="B42" s="195"/>
      <c r="C42" s="196">
        <v>1</v>
      </c>
      <c r="D42" s="196">
        <v>1</v>
      </c>
      <c r="E42" s="196">
        <v>0</v>
      </c>
      <c r="F42" s="197">
        <v>0</v>
      </c>
      <c r="G42" s="197">
        <v>-4249.45</v>
      </c>
      <c r="H42" s="198">
        <v>0</v>
      </c>
    </row>
    <row r="43" spans="1:8" ht="18" hidden="1" customHeight="1" outlineLevel="1">
      <c r="A43" s="4" t="s">
        <v>211</v>
      </c>
      <c r="B43" s="195"/>
      <c r="C43" s="196">
        <v>7</v>
      </c>
      <c r="D43" s="196">
        <v>18</v>
      </c>
      <c r="E43" s="196">
        <v>0</v>
      </c>
      <c r="F43" s="197">
        <v>-219079.00999999998</v>
      </c>
      <c r="G43" s="197">
        <v>35652.31</v>
      </c>
      <c r="H43" s="198">
        <v>0</v>
      </c>
    </row>
    <row r="44" spans="1:8" ht="18" hidden="1" customHeight="1" outlineLevel="1">
      <c r="A44" s="4" t="s">
        <v>212</v>
      </c>
      <c r="B44" s="195"/>
      <c r="C44" s="196">
        <v>0</v>
      </c>
      <c r="D44" s="196">
        <v>2</v>
      </c>
      <c r="E44" s="196">
        <v>0</v>
      </c>
      <c r="F44" s="197">
        <v>384383.89</v>
      </c>
      <c r="G44" s="197">
        <v>60211.94</v>
      </c>
      <c r="H44" s="198">
        <v>0</v>
      </c>
    </row>
    <row r="45" spans="1:8" ht="18" hidden="1" customHeight="1" outlineLevel="1">
      <c r="A45" s="4" t="s">
        <v>213</v>
      </c>
      <c r="B45" s="195"/>
      <c r="C45" s="196">
        <v>0</v>
      </c>
      <c r="D45" s="196">
        <v>1</v>
      </c>
      <c r="E45" s="196">
        <v>0</v>
      </c>
      <c r="F45" s="197">
        <v>3680.97</v>
      </c>
      <c r="G45" s="197">
        <v>71688.540000000008</v>
      </c>
      <c r="H45" s="198">
        <v>0</v>
      </c>
    </row>
    <row r="46" spans="1:8" ht="18" hidden="1" customHeight="1" outlineLevel="1">
      <c r="A46" s="4" t="s">
        <v>214</v>
      </c>
      <c r="B46" s="195"/>
      <c r="C46" s="196">
        <v>3</v>
      </c>
      <c r="D46" s="196">
        <v>0</v>
      </c>
      <c r="E46" s="196">
        <v>0</v>
      </c>
      <c r="F46" s="197">
        <v>-107910.3</v>
      </c>
      <c r="G46" s="197">
        <v>39704.35</v>
      </c>
      <c r="H46" s="198">
        <v>0</v>
      </c>
    </row>
    <row r="47" spans="1:8" ht="18" hidden="1" customHeight="1" outlineLevel="1">
      <c r="A47" s="4" t="s">
        <v>215</v>
      </c>
      <c r="B47" s="195"/>
      <c r="C47" s="196">
        <v>3</v>
      </c>
      <c r="D47" s="196">
        <v>1</v>
      </c>
      <c r="E47" s="196">
        <v>0</v>
      </c>
      <c r="F47" s="197">
        <v>20000</v>
      </c>
      <c r="G47" s="197">
        <v>5000</v>
      </c>
      <c r="H47" s="198">
        <v>1000</v>
      </c>
    </row>
    <row r="48" spans="1:8" ht="18" hidden="1" customHeight="1" outlineLevel="1">
      <c r="A48" s="4" t="s">
        <v>216</v>
      </c>
      <c r="B48" s="195"/>
      <c r="C48" s="196">
        <v>0</v>
      </c>
      <c r="D48" s="196">
        <v>0</v>
      </c>
      <c r="E48" s="196">
        <v>0</v>
      </c>
      <c r="F48" s="197">
        <v>0</v>
      </c>
      <c r="G48" s="197">
        <v>0</v>
      </c>
      <c r="H48" s="198">
        <v>0</v>
      </c>
    </row>
    <row r="49" spans="1:8" ht="18" hidden="1" customHeight="1" outlineLevel="1">
      <c r="A49" s="4" t="s">
        <v>217</v>
      </c>
      <c r="B49" s="195"/>
      <c r="C49" s="196">
        <v>8</v>
      </c>
      <c r="D49" s="196">
        <v>8</v>
      </c>
      <c r="E49" s="196">
        <v>4</v>
      </c>
      <c r="F49" s="197">
        <v>40100</v>
      </c>
      <c r="G49" s="197">
        <v>97243.33</v>
      </c>
      <c r="H49" s="198">
        <v>0</v>
      </c>
    </row>
    <row r="50" spans="1:8" ht="18" hidden="1" customHeight="1" outlineLevel="1">
      <c r="A50" s="4" t="s">
        <v>218</v>
      </c>
      <c r="B50" s="195"/>
      <c r="C50" s="196">
        <v>1</v>
      </c>
      <c r="D50" s="196">
        <v>3</v>
      </c>
      <c r="E50" s="196">
        <v>0</v>
      </c>
      <c r="F50" s="197">
        <v>-32500</v>
      </c>
      <c r="G50" s="197">
        <v>86474</v>
      </c>
      <c r="H50" s="198">
        <v>0</v>
      </c>
    </row>
    <row r="51" spans="1:8" ht="18" hidden="1" customHeight="1" outlineLevel="1">
      <c r="A51" s="4" t="s">
        <v>219</v>
      </c>
      <c r="B51" s="195"/>
      <c r="C51" s="196">
        <v>0</v>
      </c>
      <c r="D51" s="196">
        <v>0</v>
      </c>
      <c r="E51" s="196">
        <v>0</v>
      </c>
      <c r="F51" s="197">
        <v>0</v>
      </c>
      <c r="G51" s="197">
        <v>0</v>
      </c>
      <c r="H51" s="198">
        <v>0</v>
      </c>
    </row>
    <row r="52" spans="1:8" ht="18" hidden="1" customHeight="1" outlineLevel="1">
      <c r="A52" s="4" t="s">
        <v>220</v>
      </c>
      <c r="B52" s="195"/>
      <c r="C52" s="196"/>
      <c r="D52" s="196"/>
      <c r="E52" s="196"/>
      <c r="F52" s="197"/>
      <c r="G52" s="197"/>
      <c r="H52" s="198"/>
    </row>
    <row r="53" spans="1:8" ht="18" hidden="1" customHeight="1" outlineLevel="1">
      <c r="A53" s="4" t="s">
        <v>349</v>
      </c>
      <c r="B53" s="195"/>
      <c r="C53" s="196">
        <v>0</v>
      </c>
      <c r="D53" s="196">
        <v>0</v>
      </c>
      <c r="E53" s="196">
        <v>0</v>
      </c>
      <c r="F53" s="197">
        <v>0</v>
      </c>
      <c r="G53" s="197">
        <v>0</v>
      </c>
      <c r="H53" s="198">
        <v>0</v>
      </c>
    </row>
    <row r="54" spans="1:8" ht="18" hidden="1" customHeight="1" outlineLevel="1">
      <c r="A54" s="4" t="s">
        <v>222</v>
      </c>
      <c r="B54" s="195"/>
      <c r="C54" s="196">
        <v>4</v>
      </c>
      <c r="D54" s="196">
        <v>2</v>
      </c>
      <c r="E54" s="196">
        <v>0</v>
      </c>
      <c r="F54" s="197">
        <v>130917.17</v>
      </c>
      <c r="G54" s="197">
        <v>1049</v>
      </c>
      <c r="H54" s="198">
        <v>0</v>
      </c>
    </row>
    <row r="55" spans="1:8" ht="18" hidden="1" customHeight="1" outlineLevel="1">
      <c r="A55" s="4" t="s">
        <v>223</v>
      </c>
      <c r="B55" s="195"/>
      <c r="C55" s="196">
        <v>0</v>
      </c>
      <c r="D55" s="196">
        <v>0</v>
      </c>
      <c r="E55" s="196">
        <v>0</v>
      </c>
      <c r="F55" s="197">
        <v>0</v>
      </c>
      <c r="G55" s="197">
        <v>0</v>
      </c>
      <c r="H55" s="198">
        <v>0</v>
      </c>
    </row>
    <row r="56" spans="1:8" ht="18" hidden="1" customHeight="1" outlineLevel="1">
      <c r="A56" s="4" t="s">
        <v>224</v>
      </c>
      <c r="B56" s="195"/>
      <c r="C56" s="196">
        <v>6</v>
      </c>
      <c r="D56" s="196">
        <v>0</v>
      </c>
      <c r="E56" s="196">
        <v>0</v>
      </c>
      <c r="F56" s="197">
        <v>12500</v>
      </c>
      <c r="G56" s="197">
        <v>84160.63</v>
      </c>
      <c r="H56" s="198">
        <v>0</v>
      </c>
    </row>
    <row r="57" spans="1:8" ht="18" hidden="1" customHeight="1" outlineLevel="1">
      <c r="A57" s="4" t="s">
        <v>225</v>
      </c>
      <c r="B57" s="195"/>
      <c r="C57" s="196">
        <v>0</v>
      </c>
      <c r="D57" s="196">
        <v>0</v>
      </c>
      <c r="E57" s="196">
        <v>1</v>
      </c>
      <c r="F57" s="197">
        <v>-7411</v>
      </c>
      <c r="G57" s="197">
        <v>0</v>
      </c>
      <c r="H57" s="198">
        <v>1761</v>
      </c>
    </row>
    <row r="58" spans="1:8" ht="18" customHeight="1" collapsed="1">
      <c r="A58" s="4"/>
      <c r="B58" s="195" t="s">
        <v>351</v>
      </c>
      <c r="C58" s="199">
        <f t="shared" ref="C58:H58" si="1">SUM(C35:C57)</f>
        <v>43</v>
      </c>
      <c r="D58" s="199">
        <f t="shared" si="1"/>
        <v>55</v>
      </c>
      <c r="E58" s="199">
        <f t="shared" si="1"/>
        <v>7</v>
      </c>
      <c r="F58" s="200">
        <f t="shared" si="1"/>
        <v>619906.46000000008</v>
      </c>
      <c r="G58" s="200">
        <f t="shared" si="1"/>
        <v>787373.6</v>
      </c>
      <c r="H58" s="201">
        <f t="shared" si="1"/>
        <v>-53997.79</v>
      </c>
    </row>
    <row r="59" spans="1:8" ht="18" hidden="1" customHeight="1" outlineLevel="1">
      <c r="A59" s="4" t="s">
        <v>272</v>
      </c>
      <c r="B59" s="195"/>
      <c r="C59" s="196">
        <v>0</v>
      </c>
      <c r="D59" s="196">
        <v>0</v>
      </c>
      <c r="E59" s="196">
        <v>0</v>
      </c>
      <c r="F59" s="197">
        <v>0</v>
      </c>
      <c r="G59" s="197">
        <v>0</v>
      </c>
      <c r="H59" s="198">
        <v>0</v>
      </c>
    </row>
    <row r="60" spans="1:8" ht="18" hidden="1" customHeight="1" outlineLevel="1">
      <c r="A60" s="4" t="s">
        <v>203</v>
      </c>
      <c r="B60" s="195"/>
      <c r="C60" s="196">
        <v>3</v>
      </c>
      <c r="D60" s="196">
        <v>8</v>
      </c>
      <c r="E60" s="196">
        <v>0</v>
      </c>
      <c r="F60" s="197">
        <v>-24867</v>
      </c>
      <c r="G60" s="197">
        <v>18078</v>
      </c>
      <c r="H60" s="198">
        <v>0</v>
      </c>
    </row>
    <row r="61" spans="1:8" ht="18" hidden="1" customHeight="1" outlineLevel="1">
      <c r="A61" s="4" t="s">
        <v>204</v>
      </c>
      <c r="B61" s="195"/>
      <c r="C61" s="196">
        <v>107</v>
      </c>
      <c r="D61" s="196">
        <v>2</v>
      </c>
      <c r="E61" s="196">
        <v>20</v>
      </c>
      <c r="F61" s="197">
        <v>137591.29</v>
      </c>
      <c r="G61" s="197">
        <v>115183.09000000001</v>
      </c>
      <c r="H61" s="198">
        <v>0</v>
      </c>
    </row>
    <row r="62" spans="1:8" ht="18" hidden="1" customHeight="1" outlineLevel="1">
      <c r="A62" s="4" t="s">
        <v>205</v>
      </c>
      <c r="B62" s="195"/>
      <c r="C62" s="196">
        <v>0</v>
      </c>
      <c r="D62" s="196">
        <v>0</v>
      </c>
      <c r="E62" s="196">
        <v>0</v>
      </c>
      <c r="F62" s="197">
        <v>0</v>
      </c>
      <c r="G62" s="197">
        <v>0</v>
      </c>
      <c r="H62" s="198">
        <v>0</v>
      </c>
    </row>
    <row r="63" spans="1:8" ht="18" hidden="1" customHeight="1" outlineLevel="1">
      <c r="A63" s="4" t="s">
        <v>206</v>
      </c>
      <c r="B63" s="195"/>
      <c r="C63" s="196">
        <v>0</v>
      </c>
      <c r="D63" s="196">
        <v>0</v>
      </c>
      <c r="E63" s="196">
        <v>0</v>
      </c>
      <c r="F63" s="197">
        <v>0</v>
      </c>
      <c r="G63" s="197">
        <v>0</v>
      </c>
      <c r="H63" s="198">
        <v>0</v>
      </c>
    </row>
    <row r="64" spans="1:8" ht="18" hidden="1" customHeight="1" outlineLevel="1">
      <c r="A64" s="4" t="s">
        <v>207</v>
      </c>
      <c r="B64" s="195"/>
      <c r="C64" s="196">
        <v>0</v>
      </c>
      <c r="D64" s="196">
        <v>0</v>
      </c>
      <c r="E64" s="196">
        <v>0</v>
      </c>
      <c r="F64" s="197">
        <v>0</v>
      </c>
      <c r="G64" s="197">
        <v>0</v>
      </c>
      <c r="H64" s="198">
        <v>0</v>
      </c>
    </row>
    <row r="65" spans="1:8" ht="18" hidden="1" customHeight="1" outlineLevel="1">
      <c r="A65" s="4" t="s">
        <v>208</v>
      </c>
      <c r="B65" s="195"/>
      <c r="C65" s="196">
        <v>5</v>
      </c>
      <c r="D65" s="196">
        <v>11</v>
      </c>
      <c r="E65" s="196">
        <v>0</v>
      </c>
      <c r="F65" s="197">
        <v>26540</v>
      </c>
      <c r="G65" s="197">
        <v>722664.25</v>
      </c>
      <c r="H65" s="198">
        <v>0</v>
      </c>
    </row>
    <row r="66" spans="1:8" ht="18" hidden="1" customHeight="1" outlineLevel="1">
      <c r="A66" s="4" t="s">
        <v>209</v>
      </c>
      <c r="B66" s="195"/>
      <c r="C66" s="196">
        <v>1</v>
      </c>
      <c r="D66" s="196">
        <v>3</v>
      </c>
      <c r="E66" s="196">
        <v>0</v>
      </c>
      <c r="F66" s="197">
        <v>0</v>
      </c>
      <c r="G66" s="197">
        <v>17085</v>
      </c>
      <c r="H66" s="198">
        <v>0</v>
      </c>
    </row>
    <row r="67" spans="1:8" ht="18" hidden="1" customHeight="1" outlineLevel="1">
      <c r="A67" s="4" t="s">
        <v>211</v>
      </c>
      <c r="B67" s="195"/>
      <c r="C67" s="196">
        <v>26</v>
      </c>
      <c r="D67" s="196">
        <v>33</v>
      </c>
      <c r="E67" s="196">
        <v>0</v>
      </c>
      <c r="F67" s="197">
        <v>-223608.3</v>
      </c>
      <c r="G67" s="197">
        <v>251159.15000000002</v>
      </c>
      <c r="H67" s="198">
        <v>0</v>
      </c>
    </row>
    <row r="68" spans="1:8" ht="18" hidden="1" customHeight="1" outlineLevel="1">
      <c r="A68" s="4" t="s">
        <v>212</v>
      </c>
      <c r="B68" s="195"/>
      <c r="C68" s="196">
        <v>0</v>
      </c>
      <c r="D68" s="196">
        <v>0</v>
      </c>
      <c r="E68" s="196">
        <v>0</v>
      </c>
      <c r="F68" s="197">
        <v>0</v>
      </c>
      <c r="G68" s="197">
        <v>0</v>
      </c>
      <c r="H68" s="198">
        <v>0</v>
      </c>
    </row>
    <row r="69" spans="1:8" ht="18" hidden="1" customHeight="1" outlineLevel="1">
      <c r="A69" s="4" t="s">
        <v>213</v>
      </c>
      <c r="B69" s="195"/>
      <c r="C69" s="196">
        <v>1</v>
      </c>
      <c r="D69" s="196">
        <v>0</v>
      </c>
      <c r="E69" s="196">
        <v>0</v>
      </c>
      <c r="F69" s="197">
        <v>0</v>
      </c>
      <c r="G69" s="197">
        <v>209806.5</v>
      </c>
      <c r="H69" s="198">
        <v>0</v>
      </c>
    </row>
    <row r="70" spans="1:8" ht="18" hidden="1" customHeight="1" outlineLevel="1">
      <c r="A70" s="4" t="s">
        <v>214</v>
      </c>
      <c r="B70" s="195"/>
      <c r="C70" s="196">
        <v>0</v>
      </c>
      <c r="D70" s="196">
        <v>0</v>
      </c>
      <c r="E70" s="196">
        <v>0</v>
      </c>
      <c r="F70" s="197">
        <v>52143.03</v>
      </c>
      <c r="G70" s="197">
        <v>19158.849999999999</v>
      </c>
      <c r="H70" s="198">
        <v>0</v>
      </c>
    </row>
    <row r="71" spans="1:8" ht="18" hidden="1" customHeight="1" outlineLevel="1">
      <c r="A71" s="4" t="s">
        <v>215</v>
      </c>
      <c r="B71" s="195"/>
      <c r="C71" s="196">
        <v>1</v>
      </c>
      <c r="D71" s="196">
        <v>0</v>
      </c>
      <c r="E71" s="196">
        <v>0</v>
      </c>
      <c r="F71" s="197">
        <v>0</v>
      </c>
      <c r="G71" s="197">
        <v>0</v>
      </c>
      <c r="H71" s="198">
        <v>0</v>
      </c>
    </row>
    <row r="72" spans="1:8" ht="18" hidden="1" customHeight="1" outlineLevel="1">
      <c r="A72" s="4" t="s">
        <v>216</v>
      </c>
      <c r="B72" s="195"/>
      <c r="C72" s="196">
        <v>0</v>
      </c>
      <c r="D72" s="196">
        <v>0</v>
      </c>
      <c r="E72" s="196">
        <v>0</v>
      </c>
      <c r="F72" s="197">
        <v>0</v>
      </c>
      <c r="G72" s="197">
        <v>0</v>
      </c>
      <c r="H72" s="198">
        <v>0</v>
      </c>
    </row>
    <row r="73" spans="1:8" ht="18" hidden="1" customHeight="1" outlineLevel="1">
      <c r="A73" s="4" t="s">
        <v>217</v>
      </c>
      <c r="B73" s="195"/>
      <c r="C73" s="196">
        <v>0</v>
      </c>
      <c r="D73" s="196">
        <v>0</v>
      </c>
      <c r="E73" s="196">
        <v>0</v>
      </c>
      <c r="F73" s="197">
        <v>0</v>
      </c>
      <c r="G73" s="197">
        <v>0</v>
      </c>
      <c r="H73" s="198">
        <v>0</v>
      </c>
    </row>
    <row r="74" spans="1:8" ht="18" hidden="1" customHeight="1" outlineLevel="1">
      <c r="A74" s="4" t="s">
        <v>218</v>
      </c>
      <c r="B74" s="195"/>
      <c r="C74" s="196">
        <v>6</v>
      </c>
      <c r="D74" s="196">
        <v>8</v>
      </c>
      <c r="E74" s="196">
        <v>0</v>
      </c>
      <c r="F74" s="197">
        <v>-3158</v>
      </c>
      <c r="G74" s="197">
        <v>139755</v>
      </c>
      <c r="H74" s="198">
        <v>0</v>
      </c>
    </row>
    <row r="75" spans="1:8" ht="18" hidden="1" customHeight="1" outlineLevel="1">
      <c r="A75" s="4" t="s">
        <v>219</v>
      </c>
      <c r="B75" s="195"/>
      <c r="C75" s="196">
        <v>0</v>
      </c>
      <c r="D75" s="196">
        <v>0</v>
      </c>
      <c r="E75" s="196">
        <v>0</v>
      </c>
      <c r="F75" s="197">
        <v>0</v>
      </c>
      <c r="G75" s="197">
        <v>0</v>
      </c>
      <c r="H75" s="198">
        <v>0</v>
      </c>
    </row>
    <row r="76" spans="1:8" ht="18" hidden="1" customHeight="1" outlineLevel="1">
      <c r="A76" s="4" t="s">
        <v>220</v>
      </c>
      <c r="B76" s="195"/>
      <c r="C76" s="196">
        <v>0</v>
      </c>
      <c r="D76" s="196">
        <v>0</v>
      </c>
      <c r="E76" s="196">
        <v>0</v>
      </c>
      <c r="F76" s="197">
        <v>0</v>
      </c>
      <c r="G76" s="197">
        <v>0</v>
      </c>
      <c r="H76" s="198">
        <v>0</v>
      </c>
    </row>
    <row r="77" spans="1:8" ht="18" hidden="1" customHeight="1" outlineLevel="1">
      <c r="A77" s="4" t="s">
        <v>349</v>
      </c>
      <c r="B77" s="195"/>
      <c r="C77" s="196">
        <v>0</v>
      </c>
      <c r="D77" s="196">
        <v>0</v>
      </c>
      <c r="E77" s="196">
        <v>0</v>
      </c>
      <c r="F77" s="197">
        <v>0</v>
      </c>
      <c r="G77" s="197">
        <v>0</v>
      </c>
      <c r="H77" s="198">
        <v>0</v>
      </c>
    </row>
    <row r="78" spans="1:8" ht="18" hidden="1" customHeight="1" outlineLevel="1">
      <c r="A78" s="4" t="s">
        <v>222</v>
      </c>
      <c r="B78" s="213"/>
      <c r="C78" s="196">
        <v>1</v>
      </c>
      <c r="D78" s="196">
        <v>0</v>
      </c>
      <c r="E78" s="196">
        <v>0</v>
      </c>
      <c r="F78" s="197">
        <v>51986.6</v>
      </c>
      <c r="G78" s="197">
        <v>37033</v>
      </c>
      <c r="H78" s="198">
        <v>0</v>
      </c>
    </row>
    <row r="79" spans="1:8" ht="18" hidden="1" customHeight="1" outlineLevel="1">
      <c r="A79" s="4" t="s">
        <v>278</v>
      </c>
      <c r="B79" s="214"/>
      <c r="C79" s="196">
        <v>1</v>
      </c>
      <c r="D79" s="196">
        <v>0</v>
      </c>
      <c r="E79" s="196">
        <v>0</v>
      </c>
      <c r="F79" s="196">
        <v>0</v>
      </c>
      <c r="G79" s="196">
        <v>38585.160000000003</v>
      </c>
      <c r="H79" s="196">
        <v>0</v>
      </c>
    </row>
    <row r="80" spans="1:8" ht="18" hidden="1" customHeight="1" outlineLevel="1">
      <c r="A80" s="4" t="s">
        <v>223</v>
      </c>
      <c r="B80" s="195"/>
      <c r="C80" s="196">
        <v>4</v>
      </c>
      <c r="D80" s="196">
        <v>10</v>
      </c>
      <c r="E80" s="196">
        <v>0</v>
      </c>
      <c r="F80" s="197">
        <v>244066.1</v>
      </c>
      <c r="G80" s="197">
        <v>31151.37</v>
      </c>
      <c r="H80" s="198">
        <v>57394.64</v>
      </c>
    </row>
    <row r="81" spans="1:8" ht="18" hidden="1" customHeight="1" outlineLevel="1">
      <c r="A81" s="4" t="s">
        <v>224</v>
      </c>
      <c r="B81" s="195"/>
      <c r="C81" s="196">
        <v>4</v>
      </c>
      <c r="D81" s="196">
        <v>0</v>
      </c>
      <c r="E81" s="196">
        <v>1</v>
      </c>
      <c r="F81" s="197">
        <v>0</v>
      </c>
      <c r="G81" s="197">
        <v>450</v>
      </c>
      <c r="H81" s="198">
        <v>0</v>
      </c>
    </row>
    <row r="82" spans="1:8" ht="18" hidden="1" customHeight="1" outlineLevel="1">
      <c r="A82" s="4" t="s">
        <v>225</v>
      </c>
      <c r="B82" s="195"/>
      <c r="C82" s="196">
        <v>6</v>
      </c>
      <c r="D82" s="196">
        <v>1</v>
      </c>
      <c r="E82" s="196">
        <v>4</v>
      </c>
      <c r="F82" s="197">
        <v>14894</v>
      </c>
      <c r="G82" s="197">
        <v>10649</v>
      </c>
      <c r="H82" s="198">
        <v>0</v>
      </c>
    </row>
    <row r="83" spans="1:8" ht="18" customHeight="1" collapsed="1">
      <c r="A83" s="4"/>
      <c r="B83" s="195" t="s">
        <v>352</v>
      </c>
      <c r="C83" s="199">
        <f t="shared" ref="C83:H83" si="2">SUM(C59:C82)</f>
        <v>166</v>
      </c>
      <c r="D83" s="199">
        <f t="shared" si="2"/>
        <v>76</v>
      </c>
      <c r="E83" s="199">
        <f t="shared" si="2"/>
        <v>25</v>
      </c>
      <c r="F83" s="200">
        <f t="shared" si="2"/>
        <v>275587.72000000003</v>
      </c>
      <c r="G83" s="200">
        <f t="shared" si="2"/>
        <v>1610758.3700000003</v>
      </c>
      <c r="H83" s="201">
        <f t="shared" si="2"/>
        <v>57394.64</v>
      </c>
    </row>
    <row r="84" spans="1:8" ht="18" hidden="1" customHeight="1" outlineLevel="1">
      <c r="A84" s="4" t="s">
        <v>272</v>
      </c>
      <c r="B84" s="195"/>
      <c r="C84" s="196">
        <v>0</v>
      </c>
      <c r="D84" s="196">
        <v>0</v>
      </c>
      <c r="E84" s="196">
        <v>0</v>
      </c>
      <c r="F84" s="197">
        <v>0</v>
      </c>
      <c r="G84" s="197">
        <v>0</v>
      </c>
      <c r="H84" s="198">
        <v>0</v>
      </c>
    </row>
    <row r="85" spans="1:8" ht="18" hidden="1" customHeight="1" outlineLevel="1">
      <c r="A85" s="4" t="s">
        <v>203</v>
      </c>
      <c r="B85" s="195"/>
      <c r="C85" s="196">
        <v>5</v>
      </c>
      <c r="D85" s="196">
        <v>7</v>
      </c>
      <c r="E85" s="196">
        <v>0</v>
      </c>
      <c r="F85" s="197">
        <v>192</v>
      </c>
      <c r="G85" s="197">
        <v>24417</v>
      </c>
      <c r="H85" s="198">
        <v>0</v>
      </c>
    </row>
    <row r="86" spans="1:8" ht="18" hidden="1" customHeight="1" outlineLevel="1">
      <c r="A86" s="4" t="s">
        <v>204</v>
      </c>
      <c r="B86" s="195"/>
      <c r="C86" s="196">
        <v>33</v>
      </c>
      <c r="D86" s="196">
        <v>0</v>
      </c>
      <c r="E86" s="196">
        <v>4</v>
      </c>
      <c r="F86" s="197">
        <v>6944.75</v>
      </c>
      <c r="G86" s="197">
        <v>13818.54</v>
      </c>
      <c r="H86" s="198">
        <v>0</v>
      </c>
    </row>
    <row r="87" spans="1:8" ht="18" hidden="1" customHeight="1" outlineLevel="1">
      <c r="A87" s="4" t="s">
        <v>205</v>
      </c>
      <c r="B87" s="195"/>
      <c r="C87" s="196">
        <v>0</v>
      </c>
      <c r="D87" s="196">
        <v>0</v>
      </c>
      <c r="E87" s="196">
        <v>0</v>
      </c>
      <c r="F87" s="197">
        <v>0</v>
      </c>
      <c r="G87" s="197">
        <v>0</v>
      </c>
      <c r="H87" s="198">
        <v>0</v>
      </c>
    </row>
    <row r="88" spans="1:8" ht="18" hidden="1" customHeight="1" outlineLevel="1">
      <c r="A88" s="4" t="s">
        <v>206</v>
      </c>
      <c r="B88" s="195"/>
      <c r="C88" s="196">
        <v>1</v>
      </c>
      <c r="D88" s="196">
        <v>0</v>
      </c>
      <c r="E88" s="196">
        <v>0</v>
      </c>
      <c r="F88" s="197">
        <v>0</v>
      </c>
      <c r="G88" s="197">
        <v>10000</v>
      </c>
      <c r="H88" s="198">
        <v>0</v>
      </c>
    </row>
    <row r="89" spans="1:8" ht="18" hidden="1" customHeight="1" outlineLevel="1">
      <c r="A89" s="4" t="s">
        <v>207</v>
      </c>
      <c r="B89" s="195"/>
      <c r="C89" s="196">
        <v>0</v>
      </c>
      <c r="D89" s="196">
        <v>0</v>
      </c>
      <c r="E89" s="196">
        <v>0</v>
      </c>
      <c r="F89" s="197">
        <v>0</v>
      </c>
      <c r="G89" s="197">
        <v>0</v>
      </c>
      <c r="H89" s="198">
        <v>0</v>
      </c>
    </row>
    <row r="90" spans="1:8" ht="18" hidden="1" customHeight="1" outlineLevel="1">
      <c r="A90" s="4" t="s">
        <v>208</v>
      </c>
      <c r="B90" s="195"/>
      <c r="C90" s="196">
        <v>4</v>
      </c>
      <c r="D90" s="196">
        <v>6</v>
      </c>
      <c r="E90" s="196">
        <v>0</v>
      </c>
      <c r="F90" s="197">
        <v>83744.77</v>
      </c>
      <c r="G90" s="197">
        <v>28594.189999999995</v>
      </c>
      <c r="H90" s="198">
        <v>0</v>
      </c>
    </row>
    <row r="91" spans="1:8" ht="18" hidden="1" customHeight="1" outlineLevel="1">
      <c r="A91" s="4" t="s">
        <v>209</v>
      </c>
      <c r="B91" s="195"/>
      <c r="C91" s="196">
        <v>2</v>
      </c>
      <c r="D91" s="196">
        <v>3</v>
      </c>
      <c r="E91" s="196">
        <v>0</v>
      </c>
      <c r="F91" s="197">
        <v>10000</v>
      </c>
      <c r="G91" s="197">
        <v>19431</v>
      </c>
      <c r="H91" s="198">
        <v>0</v>
      </c>
    </row>
    <row r="92" spans="1:8" ht="18" hidden="1" customHeight="1" outlineLevel="1">
      <c r="A92" s="4" t="s">
        <v>211</v>
      </c>
      <c r="B92" s="195"/>
      <c r="C92" s="196">
        <v>11</v>
      </c>
      <c r="D92" s="196">
        <v>17</v>
      </c>
      <c r="E92" s="196">
        <v>0</v>
      </c>
      <c r="F92" s="197">
        <v>2279.8800000000192</v>
      </c>
      <c r="G92" s="197">
        <v>84419.54</v>
      </c>
      <c r="H92" s="198">
        <v>0</v>
      </c>
    </row>
    <row r="93" spans="1:8" ht="18" hidden="1" customHeight="1" outlineLevel="1">
      <c r="A93" s="4" t="s">
        <v>212</v>
      </c>
      <c r="B93" s="195"/>
      <c r="C93" s="196">
        <v>0</v>
      </c>
      <c r="D93" s="196">
        <v>0</v>
      </c>
      <c r="E93" s="196">
        <v>0</v>
      </c>
      <c r="F93" s="197">
        <v>0</v>
      </c>
      <c r="G93" s="197">
        <v>0</v>
      </c>
      <c r="H93" s="198">
        <v>0</v>
      </c>
    </row>
    <row r="94" spans="1:8" ht="18" hidden="1" customHeight="1" outlineLevel="1">
      <c r="A94" s="4" t="s">
        <v>213</v>
      </c>
      <c r="B94" s="195"/>
      <c r="C94" s="196">
        <v>0</v>
      </c>
      <c r="D94" s="196">
        <v>0</v>
      </c>
      <c r="E94" s="196">
        <v>0</v>
      </c>
      <c r="F94" s="197">
        <v>0</v>
      </c>
      <c r="G94" s="197">
        <v>0</v>
      </c>
      <c r="H94" s="198">
        <v>0</v>
      </c>
    </row>
    <row r="95" spans="1:8" ht="18" hidden="1" customHeight="1" outlineLevel="1">
      <c r="A95" s="4" t="s">
        <v>214</v>
      </c>
      <c r="B95" s="195"/>
      <c r="C95" s="196">
        <v>3</v>
      </c>
      <c r="D95" s="196">
        <v>2</v>
      </c>
      <c r="E95" s="196">
        <v>0</v>
      </c>
      <c r="F95" s="197">
        <v>47724.25</v>
      </c>
      <c r="G95" s="197">
        <v>10567.24</v>
      </c>
      <c r="H95" s="198">
        <v>0</v>
      </c>
    </row>
    <row r="96" spans="1:8" ht="18" hidden="1" customHeight="1" outlineLevel="1">
      <c r="A96" s="4" t="s">
        <v>215</v>
      </c>
      <c r="B96" s="195"/>
      <c r="C96" s="196">
        <v>1</v>
      </c>
      <c r="D96" s="196">
        <v>0</v>
      </c>
      <c r="E96" s="196">
        <v>0</v>
      </c>
      <c r="F96" s="197">
        <v>31000</v>
      </c>
      <c r="G96" s="197">
        <v>0</v>
      </c>
      <c r="H96" s="198">
        <v>0</v>
      </c>
    </row>
    <row r="97" spans="1:8" ht="18" hidden="1" customHeight="1" outlineLevel="1">
      <c r="A97" s="4" t="s">
        <v>216</v>
      </c>
      <c r="B97" s="195"/>
      <c r="C97" s="196">
        <v>0</v>
      </c>
      <c r="D97" s="196">
        <v>0</v>
      </c>
      <c r="E97" s="196">
        <v>0</v>
      </c>
      <c r="F97" s="197">
        <v>0</v>
      </c>
      <c r="G97" s="197">
        <v>0</v>
      </c>
      <c r="H97" s="198">
        <v>0</v>
      </c>
    </row>
    <row r="98" spans="1:8" ht="18" hidden="1" customHeight="1" outlineLevel="1">
      <c r="A98" s="4" t="s">
        <v>217</v>
      </c>
      <c r="B98" s="195"/>
      <c r="C98" s="196">
        <v>0</v>
      </c>
      <c r="D98" s="196">
        <v>0</v>
      </c>
      <c r="E98" s="196">
        <v>0</v>
      </c>
      <c r="F98" s="197">
        <v>0</v>
      </c>
      <c r="G98" s="197">
        <v>0</v>
      </c>
      <c r="H98" s="198">
        <v>0</v>
      </c>
    </row>
    <row r="99" spans="1:8" ht="18" hidden="1" customHeight="1" outlineLevel="1">
      <c r="A99" s="4" t="s">
        <v>218</v>
      </c>
      <c r="B99" s="195"/>
      <c r="C99" s="196">
        <v>1</v>
      </c>
      <c r="D99" s="196">
        <v>2</v>
      </c>
      <c r="E99" s="196">
        <v>0</v>
      </c>
      <c r="F99" s="197">
        <v>10505</v>
      </c>
      <c r="G99" s="197">
        <v>53765</v>
      </c>
      <c r="H99" s="198">
        <v>0</v>
      </c>
    </row>
    <row r="100" spans="1:8" ht="18" hidden="1" customHeight="1" outlineLevel="1">
      <c r="A100" s="4" t="s">
        <v>219</v>
      </c>
      <c r="B100" s="195"/>
      <c r="C100" s="196">
        <v>0</v>
      </c>
      <c r="D100" s="196">
        <v>0</v>
      </c>
      <c r="E100" s="196">
        <v>0</v>
      </c>
      <c r="F100" s="197">
        <v>0</v>
      </c>
      <c r="G100" s="197">
        <v>0</v>
      </c>
      <c r="H100" s="198">
        <v>0</v>
      </c>
    </row>
    <row r="101" spans="1:8" ht="18" hidden="1" customHeight="1" outlineLevel="1">
      <c r="A101" s="4" t="s">
        <v>220</v>
      </c>
      <c r="B101" s="195"/>
      <c r="C101" s="196">
        <v>0</v>
      </c>
      <c r="D101" s="196">
        <v>0</v>
      </c>
      <c r="E101" s="196">
        <v>0</v>
      </c>
      <c r="F101" s="197">
        <v>0</v>
      </c>
      <c r="G101" s="197">
        <v>0</v>
      </c>
      <c r="H101" s="198">
        <v>0</v>
      </c>
    </row>
    <row r="102" spans="1:8" ht="18" hidden="1" customHeight="1" outlineLevel="1">
      <c r="A102" s="4" t="s">
        <v>349</v>
      </c>
      <c r="B102" s="195"/>
      <c r="C102" s="196">
        <v>0</v>
      </c>
      <c r="D102" s="196">
        <v>0</v>
      </c>
      <c r="E102" s="196">
        <v>0</v>
      </c>
      <c r="F102" s="197">
        <v>0</v>
      </c>
      <c r="G102" s="197">
        <v>0</v>
      </c>
      <c r="H102" s="198">
        <v>0</v>
      </c>
    </row>
    <row r="103" spans="1:8" ht="18" hidden="1" customHeight="1" outlineLevel="1">
      <c r="A103" s="4" t="s">
        <v>222</v>
      </c>
      <c r="B103" s="195"/>
      <c r="C103" s="196">
        <v>2</v>
      </c>
      <c r="D103" s="196">
        <v>2</v>
      </c>
      <c r="E103" s="196">
        <v>0</v>
      </c>
      <c r="F103" s="197">
        <v>89286.6</v>
      </c>
      <c r="G103" s="197">
        <v>35241</v>
      </c>
      <c r="H103" s="198">
        <v>0</v>
      </c>
    </row>
    <row r="104" spans="1:8" ht="18" hidden="1" customHeight="1" outlineLevel="1">
      <c r="A104" s="4" t="s">
        <v>223</v>
      </c>
      <c r="B104" s="195"/>
      <c r="C104" s="196">
        <v>0</v>
      </c>
      <c r="D104" s="196">
        <v>0</v>
      </c>
      <c r="E104" s="196">
        <v>0</v>
      </c>
      <c r="F104" s="197">
        <v>0</v>
      </c>
      <c r="G104" s="197">
        <v>0</v>
      </c>
      <c r="H104" s="198">
        <v>0</v>
      </c>
    </row>
    <row r="105" spans="1:8" ht="18" hidden="1" customHeight="1" outlineLevel="1">
      <c r="A105" s="4" t="s">
        <v>224</v>
      </c>
      <c r="B105" s="195"/>
      <c r="C105" s="196">
        <v>0</v>
      </c>
      <c r="D105" s="196">
        <v>0</v>
      </c>
      <c r="E105" s="196">
        <v>0</v>
      </c>
      <c r="F105" s="197">
        <v>0</v>
      </c>
      <c r="G105" s="197">
        <v>0</v>
      </c>
      <c r="H105" s="198">
        <v>0</v>
      </c>
    </row>
    <row r="106" spans="1:8" ht="18" hidden="1" customHeight="1" outlineLevel="1">
      <c r="A106" s="4" t="s">
        <v>225</v>
      </c>
      <c r="B106" s="195"/>
      <c r="C106" s="196">
        <v>2</v>
      </c>
      <c r="D106" s="196">
        <v>2</v>
      </c>
      <c r="E106" s="196">
        <v>0</v>
      </c>
      <c r="F106" s="197">
        <v>200891</v>
      </c>
      <c r="G106" s="197">
        <v>166173</v>
      </c>
      <c r="H106" s="198">
        <v>149500</v>
      </c>
    </row>
    <row r="107" spans="1:8" ht="18" customHeight="1" collapsed="1">
      <c r="A107" s="4"/>
      <c r="B107" s="195" t="s">
        <v>353</v>
      </c>
      <c r="C107" s="199">
        <f t="shared" ref="C107:H107" si="3">SUM(C84:C106)</f>
        <v>65</v>
      </c>
      <c r="D107" s="199">
        <f t="shared" si="3"/>
        <v>41</v>
      </c>
      <c r="E107" s="199">
        <f t="shared" si="3"/>
        <v>4</v>
      </c>
      <c r="F107" s="200">
        <f t="shared" si="3"/>
        <v>482568.25</v>
      </c>
      <c r="G107" s="200">
        <f t="shared" si="3"/>
        <v>446426.51</v>
      </c>
      <c r="H107" s="201">
        <f t="shared" si="3"/>
        <v>149500</v>
      </c>
    </row>
    <row r="108" spans="1:8" ht="18" hidden="1" customHeight="1" outlineLevel="1">
      <c r="A108" s="4" t="s">
        <v>272</v>
      </c>
      <c r="B108" s="195"/>
      <c r="C108" s="196">
        <v>0</v>
      </c>
      <c r="D108" s="196">
        <v>0</v>
      </c>
      <c r="E108" s="196">
        <v>0</v>
      </c>
      <c r="F108" s="197">
        <v>0</v>
      </c>
      <c r="G108" s="197">
        <v>0</v>
      </c>
      <c r="H108" s="198">
        <v>0</v>
      </c>
    </row>
    <row r="109" spans="1:8" ht="18" hidden="1" customHeight="1" outlineLevel="1">
      <c r="A109" s="4" t="s">
        <v>203</v>
      </c>
      <c r="B109" s="195"/>
      <c r="C109" s="196">
        <v>0</v>
      </c>
      <c r="D109" s="196">
        <v>4</v>
      </c>
      <c r="E109" s="196">
        <v>0</v>
      </c>
      <c r="F109" s="197">
        <v>70348</v>
      </c>
      <c r="G109" s="197">
        <v>69931</v>
      </c>
      <c r="H109" s="198">
        <v>0</v>
      </c>
    </row>
    <row r="110" spans="1:8" ht="18" hidden="1" customHeight="1" outlineLevel="1">
      <c r="A110" s="4" t="s">
        <v>204</v>
      </c>
      <c r="B110" s="195"/>
      <c r="C110" s="196">
        <v>5</v>
      </c>
      <c r="D110" s="196">
        <v>0</v>
      </c>
      <c r="E110" s="196">
        <v>0</v>
      </c>
      <c r="F110" s="197">
        <v>0</v>
      </c>
      <c r="G110" s="197">
        <v>0</v>
      </c>
      <c r="H110" s="198">
        <v>0</v>
      </c>
    </row>
    <row r="111" spans="1:8" ht="18" hidden="1" customHeight="1" outlineLevel="1">
      <c r="A111" s="4" t="s">
        <v>205</v>
      </c>
      <c r="B111" s="195"/>
      <c r="C111" s="196">
        <v>0</v>
      </c>
      <c r="D111" s="196">
        <v>0</v>
      </c>
      <c r="E111" s="196">
        <v>0</v>
      </c>
      <c r="F111" s="197">
        <v>0</v>
      </c>
      <c r="G111" s="197">
        <v>0</v>
      </c>
      <c r="H111" s="198">
        <v>0</v>
      </c>
    </row>
    <row r="112" spans="1:8" ht="18" hidden="1" customHeight="1" outlineLevel="1">
      <c r="A112" s="4" t="s">
        <v>206</v>
      </c>
      <c r="B112" s="195"/>
      <c r="C112" s="196">
        <v>0</v>
      </c>
      <c r="D112" s="196">
        <v>0</v>
      </c>
      <c r="E112" s="196">
        <v>0</v>
      </c>
      <c r="F112" s="197">
        <v>0</v>
      </c>
      <c r="G112" s="197">
        <v>0</v>
      </c>
      <c r="H112" s="198">
        <v>0</v>
      </c>
    </row>
    <row r="113" spans="1:8" ht="18" hidden="1" customHeight="1" outlineLevel="1">
      <c r="A113" s="4" t="s">
        <v>207</v>
      </c>
      <c r="B113" s="195"/>
      <c r="C113" s="196">
        <v>0</v>
      </c>
      <c r="D113" s="196">
        <v>0</v>
      </c>
      <c r="E113" s="196">
        <v>0</v>
      </c>
      <c r="F113" s="197">
        <v>0</v>
      </c>
      <c r="G113" s="197">
        <v>0</v>
      </c>
      <c r="H113" s="198">
        <v>0</v>
      </c>
    </row>
    <row r="114" spans="1:8" ht="18" hidden="1" customHeight="1" outlineLevel="1">
      <c r="A114" s="4" t="s">
        <v>208</v>
      </c>
      <c r="B114" s="195"/>
      <c r="C114" s="196">
        <v>3</v>
      </c>
      <c r="D114" s="196">
        <v>3</v>
      </c>
      <c r="E114" s="196">
        <v>0</v>
      </c>
      <c r="F114" s="197">
        <v>25000</v>
      </c>
      <c r="G114" s="197">
        <v>-8317.8999999999905</v>
      </c>
      <c r="H114" s="198">
        <v>0</v>
      </c>
    </row>
    <row r="115" spans="1:8" ht="18" hidden="1" customHeight="1" outlineLevel="1">
      <c r="A115" s="4" t="s">
        <v>209</v>
      </c>
      <c r="B115" s="195"/>
      <c r="C115" s="196">
        <v>0</v>
      </c>
      <c r="D115" s="196">
        <v>1</v>
      </c>
      <c r="E115" s="196">
        <v>0</v>
      </c>
      <c r="F115" s="197">
        <v>0</v>
      </c>
      <c r="G115" s="197">
        <v>0</v>
      </c>
      <c r="H115" s="198">
        <v>0</v>
      </c>
    </row>
    <row r="116" spans="1:8" ht="18" hidden="1" customHeight="1" outlineLevel="1">
      <c r="A116" s="4" t="s">
        <v>211</v>
      </c>
      <c r="B116" s="195"/>
      <c r="C116" s="196">
        <v>7</v>
      </c>
      <c r="D116" s="196">
        <v>9</v>
      </c>
      <c r="E116" s="196">
        <v>0</v>
      </c>
      <c r="F116" s="197">
        <v>103000</v>
      </c>
      <c r="G116" s="197">
        <v>56730</v>
      </c>
      <c r="H116" s="198">
        <v>0</v>
      </c>
    </row>
    <row r="117" spans="1:8" ht="18" hidden="1" customHeight="1" outlineLevel="1">
      <c r="A117" s="4" t="s">
        <v>212</v>
      </c>
      <c r="B117" s="195"/>
      <c r="C117" s="196">
        <v>0</v>
      </c>
      <c r="D117" s="196">
        <v>0</v>
      </c>
      <c r="E117" s="196">
        <v>0</v>
      </c>
      <c r="F117" s="197">
        <v>0</v>
      </c>
      <c r="G117" s="197">
        <v>0</v>
      </c>
      <c r="H117" s="198">
        <v>0</v>
      </c>
    </row>
    <row r="118" spans="1:8" ht="18" hidden="1" customHeight="1" outlineLevel="1">
      <c r="A118" s="4" t="s">
        <v>213</v>
      </c>
      <c r="B118" s="195"/>
      <c r="C118" s="196">
        <v>0</v>
      </c>
      <c r="D118" s="196">
        <v>0</v>
      </c>
      <c r="E118" s="196">
        <v>0</v>
      </c>
      <c r="F118" s="197">
        <v>0</v>
      </c>
      <c r="G118" s="197">
        <v>0</v>
      </c>
      <c r="H118" s="198">
        <v>0</v>
      </c>
    </row>
    <row r="119" spans="1:8" ht="18" hidden="1" customHeight="1" outlineLevel="1">
      <c r="A119" s="4" t="s">
        <v>214</v>
      </c>
      <c r="B119" s="195"/>
      <c r="C119" s="196">
        <v>0</v>
      </c>
      <c r="D119" s="196">
        <v>0</v>
      </c>
      <c r="E119" s="196">
        <v>0</v>
      </c>
      <c r="F119" s="197">
        <v>0</v>
      </c>
      <c r="G119" s="197">
        <v>1310.82</v>
      </c>
      <c r="H119" s="198">
        <v>0</v>
      </c>
    </row>
    <row r="120" spans="1:8" ht="18" hidden="1" customHeight="1" outlineLevel="1">
      <c r="A120" s="4" t="s">
        <v>215</v>
      </c>
      <c r="B120" s="195"/>
      <c r="C120" s="196">
        <v>1</v>
      </c>
      <c r="D120" s="196">
        <v>0</v>
      </c>
      <c r="E120" s="196">
        <v>0</v>
      </c>
      <c r="F120" s="197">
        <v>0</v>
      </c>
      <c r="G120" s="197">
        <v>0</v>
      </c>
      <c r="H120" s="198">
        <v>0</v>
      </c>
    </row>
    <row r="121" spans="1:8" ht="18" hidden="1" customHeight="1" outlineLevel="1">
      <c r="A121" s="4" t="s">
        <v>216</v>
      </c>
      <c r="B121" s="195"/>
      <c r="C121" s="196">
        <v>0</v>
      </c>
      <c r="D121" s="196">
        <v>0</v>
      </c>
      <c r="E121" s="196">
        <v>0</v>
      </c>
      <c r="F121" s="197">
        <v>0</v>
      </c>
      <c r="G121" s="197">
        <v>0</v>
      </c>
      <c r="H121" s="198">
        <v>0</v>
      </c>
    </row>
    <row r="122" spans="1:8" ht="18" hidden="1" customHeight="1" outlineLevel="1">
      <c r="A122" s="4" t="s">
        <v>217</v>
      </c>
      <c r="B122" s="195"/>
      <c r="C122" s="196">
        <v>0</v>
      </c>
      <c r="D122" s="196">
        <v>0</v>
      </c>
      <c r="E122" s="196">
        <v>0</v>
      </c>
      <c r="F122" s="197">
        <v>0</v>
      </c>
      <c r="G122" s="197">
        <v>0</v>
      </c>
      <c r="H122" s="198">
        <v>0</v>
      </c>
    </row>
    <row r="123" spans="1:8" ht="18" hidden="1" customHeight="1" outlineLevel="1">
      <c r="A123" s="4" t="s">
        <v>218</v>
      </c>
      <c r="B123" s="195"/>
      <c r="C123" s="196">
        <v>0</v>
      </c>
      <c r="D123" s="196">
        <v>0</v>
      </c>
      <c r="E123" s="196">
        <v>0</v>
      </c>
      <c r="F123" s="197">
        <v>0</v>
      </c>
      <c r="G123" s="197">
        <v>0</v>
      </c>
      <c r="H123" s="198">
        <v>0</v>
      </c>
    </row>
    <row r="124" spans="1:8" ht="18" hidden="1" customHeight="1" outlineLevel="1">
      <c r="A124" s="4" t="s">
        <v>219</v>
      </c>
      <c r="B124" s="195"/>
      <c r="C124" s="196">
        <v>0</v>
      </c>
      <c r="D124" s="196">
        <v>0</v>
      </c>
      <c r="E124" s="196">
        <v>0</v>
      </c>
      <c r="F124" s="197">
        <v>0</v>
      </c>
      <c r="G124" s="197">
        <v>0</v>
      </c>
      <c r="H124" s="198">
        <v>0</v>
      </c>
    </row>
    <row r="125" spans="1:8" ht="18" hidden="1" customHeight="1" outlineLevel="1">
      <c r="A125" s="4" t="s">
        <v>220</v>
      </c>
      <c r="B125" s="195"/>
      <c r="C125" s="196">
        <v>0</v>
      </c>
      <c r="D125" s="196">
        <v>0</v>
      </c>
      <c r="E125" s="196">
        <v>0</v>
      </c>
      <c r="F125" s="197">
        <v>0</v>
      </c>
      <c r="G125" s="197">
        <v>0</v>
      </c>
      <c r="H125" s="198">
        <v>0</v>
      </c>
    </row>
    <row r="126" spans="1:8" ht="18" hidden="1" customHeight="1" outlineLevel="1">
      <c r="A126" s="4" t="s">
        <v>349</v>
      </c>
      <c r="B126" s="195"/>
      <c r="C126" s="196">
        <v>0</v>
      </c>
      <c r="D126" s="196">
        <v>0</v>
      </c>
      <c r="E126" s="196">
        <v>0</v>
      </c>
      <c r="F126" s="197">
        <v>0</v>
      </c>
      <c r="G126" s="197">
        <v>0</v>
      </c>
      <c r="H126" s="198">
        <v>0</v>
      </c>
    </row>
    <row r="127" spans="1:8" ht="18" hidden="1" customHeight="1" outlineLevel="1">
      <c r="A127" s="4" t="s">
        <v>222</v>
      </c>
      <c r="B127" s="195"/>
      <c r="C127" s="196">
        <v>0</v>
      </c>
      <c r="D127" s="196">
        <v>0</v>
      </c>
      <c r="E127" s="196">
        <v>0</v>
      </c>
      <c r="F127" s="197">
        <v>-18090</v>
      </c>
      <c r="G127" s="197">
        <v>5490</v>
      </c>
      <c r="H127" s="198">
        <v>0</v>
      </c>
    </row>
    <row r="128" spans="1:8" ht="18" hidden="1" customHeight="1" outlineLevel="1">
      <c r="A128" s="4" t="s">
        <v>223</v>
      </c>
      <c r="B128" s="195"/>
      <c r="C128" s="196">
        <v>0</v>
      </c>
      <c r="D128" s="196">
        <v>0</v>
      </c>
      <c r="E128" s="196">
        <v>0</v>
      </c>
      <c r="F128" s="197">
        <v>0</v>
      </c>
      <c r="G128" s="197">
        <v>0</v>
      </c>
      <c r="H128" s="198">
        <v>0</v>
      </c>
    </row>
    <row r="129" spans="1:8" ht="18" hidden="1" customHeight="1" outlineLevel="1">
      <c r="A129" s="4" t="s">
        <v>224</v>
      </c>
      <c r="B129" s="195"/>
      <c r="C129" s="196">
        <v>0</v>
      </c>
      <c r="D129" s="196">
        <v>0</v>
      </c>
      <c r="E129" s="196">
        <v>0</v>
      </c>
      <c r="F129" s="197">
        <v>0</v>
      </c>
      <c r="G129" s="197">
        <v>0</v>
      </c>
      <c r="H129" s="198">
        <v>0</v>
      </c>
    </row>
    <row r="130" spans="1:8" ht="18" hidden="1" customHeight="1" outlineLevel="1">
      <c r="A130" s="4" t="s">
        <v>225</v>
      </c>
      <c r="B130" s="195"/>
      <c r="C130" s="196">
        <v>0</v>
      </c>
      <c r="D130" s="196">
        <v>0</v>
      </c>
      <c r="E130" s="196">
        <v>0</v>
      </c>
      <c r="F130" s="197">
        <v>0</v>
      </c>
      <c r="G130" s="197">
        <v>0</v>
      </c>
      <c r="H130" s="198">
        <v>0</v>
      </c>
    </row>
    <row r="131" spans="1:8" ht="18" customHeight="1" collapsed="1">
      <c r="A131" s="4"/>
      <c r="B131" s="195" t="s">
        <v>354</v>
      </c>
      <c r="C131" s="199">
        <f t="shared" ref="C131:H131" si="4">SUM(C108:C130)</f>
        <v>16</v>
      </c>
      <c r="D131" s="199">
        <f t="shared" si="4"/>
        <v>17</v>
      </c>
      <c r="E131" s="199">
        <f t="shared" si="4"/>
        <v>0</v>
      </c>
      <c r="F131" s="200">
        <f t="shared" si="4"/>
        <v>180258</v>
      </c>
      <c r="G131" s="200">
        <f t="shared" si="4"/>
        <v>125143.92000000001</v>
      </c>
      <c r="H131" s="201">
        <f t="shared" si="4"/>
        <v>0</v>
      </c>
    </row>
    <row r="132" spans="1:8" ht="18" hidden="1" customHeight="1" outlineLevel="1">
      <c r="A132" s="4" t="s">
        <v>272</v>
      </c>
      <c r="B132" s="195"/>
      <c r="C132" s="196">
        <v>0</v>
      </c>
      <c r="D132" s="196">
        <v>0</v>
      </c>
      <c r="E132" s="196">
        <v>0</v>
      </c>
      <c r="F132" s="197">
        <v>0</v>
      </c>
      <c r="G132" s="197">
        <v>0</v>
      </c>
      <c r="H132" s="198">
        <v>0</v>
      </c>
    </row>
    <row r="133" spans="1:8" ht="18" hidden="1" customHeight="1" outlineLevel="1">
      <c r="A133" s="4" t="s">
        <v>203</v>
      </c>
      <c r="B133" s="195"/>
      <c r="C133" s="196">
        <v>0</v>
      </c>
      <c r="D133" s="196">
        <v>0</v>
      </c>
      <c r="E133" s="196">
        <v>0</v>
      </c>
      <c r="F133" s="197">
        <v>0</v>
      </c>
      <c r="G133" s="197">
        <v>0</v>
      </c>
      <c r="H133" s="198">
        <v>0</v>
      </c>
    </row>
    <row r="134" spans="1:8" ht="18" hidden="1" customHeight="1" outlineLevel="1">
      <c r="A134" s="4" t="s">
        <v>204</v>
      </c>
      <c r="B134" s="195"/>
      <c r="C134" s="196">
        <v>0</v>
      </c>
      <c r="D134" s="196">
        <v>0</v>
      </c>
      <c r="E134" s="196">
        <v>0</v>
      </c>
      <c r="F134" s="197">
        <v>0</v>
      </c>
      <c r="G134" s="197">
        <v>0</v>
      </c>
      <c r="H134" s="198">
        <v>0</v>
      </c>
    </row>
    <row r="135" spans="1:8" ht="18" hidden="1" customHeight="1" outlineLevel="1">
      <c r="A135" s="4" t="s">
        <v>205</v>
      </c>
      <c r="B135" s="195"/>
      <c r="C135" s="196">
        <v>0</v>
      </c>
      <c r="D135" s="196">
        <v>0</v>
      </c>
      <c r="E135" s="196">
        <v>0</v>
      </c>
      <c r="F135" s="197">
        <v>0</v>
      </c>
      <c r="G135" s="197">
        <v>0</v>
      </c>
      <c r="H135" s="198">
        <v>0</v>
      </c>
    </row>
    <row r="136" spans="1:8" ht="18" hidden="1" customHeight="1" outlineLevel="1">
      <c r="A136" s="4" t="s">
        <v>206</v>
      </c>
      <c r="B136" s="195"/>
      <c r="C136" s="196">
        <v>0</v>
      </c>
      <c r="D136" s="196">
        <v>0</v>
      </c>
      <c r="E136" s="196">
        <v>0</v>
      </c>
      <c r="F136" s="197">
        <v>0</v>
      </c>
      <c r="G136" s="197">
        <v>0</v>
      </c>
      <c r="H136" s="198">
        <v>0</v>
      </c>
    </row>
    <row r="137" spans="1:8" ht="18" hidden="1" customHeight="1" outlineLevel="1">
      <c r="A137" s="4" t="s">
        <v>207</v>
      </c>
      <c r="B137" s="195"/>
      <c r="C137" s="196">
        <v>0</v>
      </c>
      <c r="D137" s="196">
        <v>0</v>
      </c>
      <c r="E137" s="196">
        <v>0</v>
      </c>
      <c r="F137" s="197">
        <v>0</v>
      </c>
      <c r="G137" s="197">
        <v>0</v>
      </c>
      <c r="H137" s="198">
        <v>0</v>
      </c>
    </row>
    <row r="138" spans="1:8" ht="18" hidden="1" customHeight="1" outlineLevel="1">
      <c r="A138" s="4" t="s">
        <v>208</v>
      </c>
      <c r="B138" s="195"/>
      <c r="C138" s="196">
        <v>0</v>
      </c>
      <c r="D138" s="196">
        <v>0</v>
      </c>
      <c r="E138" s="196">
        <v>0</v>
      </c>
      <c r="F138" s="197">
        <v>0</v>
      </c>
      <c r="G138" s="197">
        <v>0</v>
      </c>
      <c r="H138" s="198">
        <v>0</v>
      </c>
    </row>
    <row r="139" spans="1:8" ht="18" hidden="1" customHeight="1" outlineLevel="1">
      <c r="A139" s="4" t="s">
        <v>209</v>
      </c>
      <c r="B139" s="195"/>
      <c r="C139" s="196">
        <v>0</v>
      </c>
      <c r="D139" s="196">
        <v>0</v>
      </c>
      <c r="E139" s="196">
        <v>0</v>
      </c>
      <c r="F139" s="197">
        <v>0</v>
      </c>
      <c r="G139" s="197">
        <v>0</v>
      </c>
      <c r="H139" s="198">
        <v>0</v>
      </c>
    </row>
    <row r="140" spans="1:8" ht="18" hidden="1" customHeight="1" outlineLevel="1">
      <c r="A140" s="4" t="s">
        <v>211</v>
      </c>
      <c r="B140" s="195"/>
      <c r="C140" s="196">
        <v>0</v>
      </c>
      <c r="D140" s="196">
        <v>2</v>
      </c>
      <c r="E140" s="196">
        <v>0</v>
      </c>
      <c r="F140" s="197">
        <v>-5000</v>
      </c>
      <c r="G140" s="197">
        <v>-58</v>
      </c>
      <c r="H140" s="198">
        <v>0</v>
      </c>
    </row>
    <row r="141" spans="1:8" ht="18" hidden="1" customHeight="1" outlineLevel="1">
      <c r="A141" s="4" t="s">
        <v>212</v>
      </c>
      <c r="B141" s="195"/>
      <c r="C141" s="196">
        <v>0</v>
      </c>
      <c r="D141" s="196">
        <v>0</v>
      </c>
      <c r="E141" s="196">
        <v>0</v>
      </c>
      <c r="F141" s="197">
        <v>0</v>
      </c>
      <c r="G141" s="197">
        <v>0</v>
      </c>
      <c r="H141" s="198">
        <v>0</v>
      </c>
    </row>
    <row r="142" spans="1:8" ht="18" hidden="1" customHeight="1" outlineLevel="1">
      <c r="A142" s="4" t="s">
        <v>213</v>
      </c>
      <c r="B142" s="195"/>
      <c r="C142" s="196">
        <v>0</v>
      </c>
      <c r="D142" s="196">
        <v>0</v>
      </c>
      <c r="E142" s="196">
        <v>0</v>
      </c>
      <c r="F142" s="197">
        <v>0</v>
      </c>
      <c r="G142" s="197">
        <v>0</v>
      </c>
      <c r="H142" s="198">
        <v>0</v>
      </c>
    </row>
    <row r="143" spans="1:8" ht="18" hidden="1" customHeight="1" outlineLevel="1">
      <c r="A143" s="4" t="s">
        <v>214</v>
      </c>
      <c r="B143" s="195"/>
      <c r="C143" s="196">
        <v>2</v>
      </c>
      <c r="D143" s="196">
        <v>2</v>
      </c>
      <c r="E143" s="196">
        <v>0</v>
      </c>
      <c r="F143" s="197">
        <v>34400.31</v>
      </c>
      <c r="G143" s="197">
        <v>38264.959999999999</v>
      </c>
      <c r="H143" s="198">
        <v>0</v>
      </c>
    </row>
    <row r="144" spans="1:8" ht="18" hidden="1" customHeight="1" outlineLevel="1">
      <c r="A144" s="4" t="s">
        <v>215</v>
      </c>
      <c r="B144" s="195"/>
      <c r="C144" s="196">
        <v>0</v>
      </c>
      <c r="D144" s="196">
        <v>0</v>
      </c>
      <c r="E144" s="196">
        <v>0</v>
      </c>
      <c r="F144" s="197">
        <v>0</v>
      </c>
      <c r="G144" s="197">
        <v>0</v>
      </c>
      <c r="H144" s="198">
        <v>0</v>
      </c>
    </row>
    <row r="145" spans="1:8" ht="18" hidden="1" customHeight="1" outlineLevel="1">
      <c r="A145" s="4" t="s">
        <v>216</v>
      </c>
      <c r="B145" s="195"/>
      <c r="C145" s="196">
        <v>0</v>
      </c>
      <c r="D145" s="196">
        <v>0</v>
      </c>
      <c r="E145" s="196">
        <v>0</v>
      </c>
      <c r="F145" s="197">
        <v>0</v>
      </c>
      <c r="G145" s="197">
        <v>0</v>
      </c>
      <c r="H145" s="198">
        <v>0</v>
      </c>
    </row>
    <row r="146" spans="1:8" ht="18" hidden="1" customHeight="1" outlineLevel="1">
      <c r="A146" s="4" t="s">
        <v>217</v>
      </c>
      <c r="B146" s="195"/>
      <c r="C146" s="196">
        <v>0</v>
      </c>
      <c r="D146" s="196">
        <v>0</v>
      </c>
      <c r="E146" s="196">
        <v>0</v>
      </c>
      <c r="F146" s="197">
        <v>0</v>
      </c>
      <c r="G146" s="197">
        <v>0</v>
      </c>
      <c r="H146" s="198">
        <v>0</v>
      </c>
    </row>
    <row r="147" spans="1:8" ht="18" hidden="1" customHeight="1" outlineLevel="1">
      <c r="A147" s="4" t="s">
        <v>218</v>
      </c>
      <c r="B147" s="195"/>
      <c r="C147" s="196">
        <v>5</v>
      </c>
      <c r="D147" s="196">
        <v>6</v>
      </c>
      <c r="E147" s="196">
        <v>0</v>
      </c>
      <c r="F147" s="197">
        <v>21341</v>
      </c>
      <c r="G147" s="197">
        <v>38000</v>
      </c>
      <c r="H147" s="198">
        <v>-2950</v>
      </c>
    </row>
    <row r="148" spans="1:8" ht="18" hidden="1" customHeight="1" outlineLevel="1">
      <c r="A148" s="4" t="s">
        <v>219</v>
      </c>
      <c r="B148" s="195"/>
      <c r="C148" s="196">
        <v>0</v>
      </c>
      <c r="D148" s="196">
        <v>0</v>
      </c>
      <c r="E148" s="196">
        <v>0</v>
      </c>
      <c r="F148" s="197">
        <v>0</v>
      </c>
      <c r="G148" s="197">
        <v>0</v>
      </c>
      <c r="H148" s="198">
        <v>0</v>
      </c>
    </row>
    <row r="149" spans="1:8" ht="18" hidden="1" customHeight="1" outlineLevel="1">
      <c r="A149" s="4" t="s">
        <v>220</v>
      </c>
      <c r="B149" s="195"/>
      <c r="C149" s="196">
        <v>1</v>
      </c>
      <c r="D149" s="196">
        <v>0</v>
      </c>
      <c r="E149" s="196">
        <v>1</v>
      </c>
      <c r="F149" s="197">
        <v>0</v>
      </c>
      <c r="G149" s="197">
        <v>27.58</v>
      </c>
      <c r="H149" s="198">
        <v>0</v>
      </c>
    </row>
    <row r="150" spans="1:8" ht="18" hidden="1" customHeight="1" outlineLevel="1">
      <c r="A150" s="4" t="s">
        <v>349</v>
      </c>
      <c r="B150" s="195"/>
      <c r="C150" s="196">
        <v>0</v>
      </c>
      <c r="D150" s="196">
        <v>0</v>
      </c>
      <c r="E150" s="196">
        <v>0</v>
      </c>
      <c r="F150" s="197">
        <v>0</v>
      </c>
      <c r="G150" s="197">
        <v>0</v>
      </c>
      <c r="H150" s="198">
        <v>0</v>
      </c>
    </row>
    <row r="151" spans="1:8" ht="18" hidden="1" customHeight="1" outlineLevel="1">
      <c r="A151" s="4" t="s">
        <v>222</v>
      </c>
      <c r="B151" s="195"/>
      <c r="C151" s="196">
        <v>0</v>
      </c>
      <c r="D151" s="196">
        <v>0</v>
      </c>
      <c r="E151" s="196">
        <v>0</v>
      </c>
      <c r="F151" s="197">
        <v>0</v>
      </c>
      <c r="G151" s="197">
        <v>0</v>
      </c>
      <c r="H151" s="198">
        <v>0</v>
      </c>
    </row>
    <row r="152" spans="1:8" ht="18" hidden="1" customHeight="1" outlineLevel="1">
      <c r="A152" s="4" t="s">
        <v>223</v>
      </c>
      <c r="B152" s="195"/>
      <c r="C152" s="196">
        <v>0</v>
      </c>
      <c r="D152" s="196">
        <v>0</v>
      </c>
      <c r="E152" s="196">
        <v>0</v>
      </c>
      <c r="F152" s="197">
        <v>0</v>
      </c>
      <c r="G152" s="197">
        <v>0</v>
      </c>
      <c r="H152" s="198">
        <v>0</v>
      </c>
    </row>
    <row r="153" spans="1:8" ht="18" hidden="1" customHeight="1" outlineLevel="1">
      <c r="A153" s="4" t="s">
        <v>224</v>
      </c>
      <c r="B153" s="195"/>
      <c r="C153" s="196">
        <v>41</v>
      </c>
      <c r="D153" s="196">
        <v>1</v>
      </c>
      <c r="E153" s="196">
        <v>4</v>
      </c>
      <c r="F153" s="197">
        <v>96079.96</v>
      </c>
      <c r="G153" s="197">
        <v>130098.68000000001</v>
      </c>
      <c r="H153" s="198">
        <v>1500</v>
      </c>
    </row>
    <row r="154" spans="1:8" ht="18" hidden="1" customHeight="1" outlineLevel="1">
      <c r="A154" s="4" t="s">
        <v>225</v>
      </c>
      <c r="B154" s="195"/>
      <c r="C154" s="196">
        <v>3</v>
      </c>
      <c r="D154" s="196">
        <v>0</v>
      </c>
      <c r="E154" s="196">
        <v>1</v>
      </c>
      <c r="F154" s="197">
        <v>-39356</v>
      </c>
      <c r="G154" s="197">
        <v>4208</v>
      </c>
      <c r="H154" s="198">
        <v>0</v>
      </c>
    </row>
    <row r="155" spans="1:8" ht="18" customHeight="1" collapsed="1">
      <c r="A155" s="4"/>
      <c r="B155" s="195" t="s">
        <v>355</v>
      </c>
      <c r="C155" s="199">
        <f t="shared" ref="C155:H155" si="5">SUM(C132:C154)</f>
        <v>52</v>
      </c>
      <c r="D155" s="199">
        <f t="shared" si="5"/>
        <v>11</v>
      </c>
      <c r="E155" s="199">
        <f t="shared" si="5"/>
        <v>6</v>
      </c>
      <c r="F155" s="200">
        <f t="shared" si="5"/>
        <v>107465.27000000002</v>
      </c>
      <c r="G155" s="200">
        <f t="shared" si="5"/>
        <v>210541.22</v>
      </c>
      <c r="H155" s="201">
        <f t="shared" si="5"/>
        <v>-1450</v>
      </c>
    </row>
    <row r="156" spans="1:8" ht="18" hidden="1" customHeight="1" outlineLevel="1">
      <c r="A156" s="4" t="s">
        <v>272</v>
      </c>
      <c r="B156" s="195"/>
      <c r="C156" s="196">
        <v>0</v>
      </c>
      <c r="D156" s="196">
        <v>0</v>
      </c>
      <c r="E156" s="196">
        <v>0</v>
      </c>
      <c r="F156" s="197">
        <v>0</v>
      </c>
      <c r="G156" s="197">
        <v>0</v>
      </c>
      <c r="H156" s="198">
        <v>0</v>
      </c>
    </row>
    <row r="157" spans="1:8" ht="18" hidden="1" customHeight="1" outlineLevel="1">
      <c r="A157" s="4" t="s">
        <v>203</v>
      </c>
      <c r="B157" s="195"/>
      <c r="C157" s="196">
        <v>1</v>
      </c>
      <c r="D157" s="196">
        <v>1</v>
      </c>
      <c r="E157" s="196">
        <v>0</v>
      </c>
      <c r="F157" s="197">
        <v>30000</v>
      </c>
      <c r="G157" s="197">
        <v>0</v>
      </c>
      <c r="H157" s="198">
        <v>0</v>
      </c>
    </row>
    <row r="158" spans="1:8" ht="18" hidden="1" customHeight="1" outlineLevel="1">
      <c r="A158" s="4" t="s">
        <v>204</v>
      </c>
      <c r="B158" s="195"/>
      <c r="C158" s="196">
        <v>3</v>
      </c>
      <c r="D158" s="196">
        <v>0</v>
      </c>
      <c r="E158" s="196">
        <v>0</v>
      </c>
      <c r="F158" s="197">
        <v>0</v>
      </c>
      <c r="G158" s="197">
        <v>0</v>
      </c>
      <c r="H158" s="198">
        <v>0</v>
      </c>
    </row>
    <row r="159" spans="1:8" ht="18" hidden="1" customHeight="1" outlineLevel="1">
      <c r="A159" s="4" t="s">
        <v>205</v>
      </c>
      <c r="B159" s="195"/>
      <c r="C159" s="196">
        <v>0</v>
      </c>
      <c r="D159" s="196">
        <v>0</v>
      </c>
      <c r="E159" s="196">
        <v>0</v>
      </c>
      <c r="F159" s="197">
        <v>0</v>
      </c>
      <c r="G159" s="197">
        <v>0</v>
      </c>
      <c r="H159" s="198">
        <v>0</v>
      </c>
    </row>
    <row r="160" spans="1:8" ht="18" hidden="1" customHeight="1" outlineLevel="1">
      <c r="A160" s="4" t="s">
        <v>206</v>
      </c>
      <c r="B160" s="195"/>
      <c r="C160" s="196">
        <v>0</v>
      </c>
      <c r="D160" s="196">
        <v>0</v>
      </c>
      <c r="E160" s="196">
        <v>0</v>
      </c>
      <c r="F160" s="197">
        <v>0</v>
      </c>
      <c r="G160" s="197">
        <v>0</v>
      </c>
      <c r="H160" s="198">
        <v>0</v>
      </c>
    </row>
    <row r="161" spans="1:8" ht="18" hidden="1" customHeight="1" outlineLevel="1">
      <c r="A161" s="4" t="s">
        <v>207</v>
      </c>
      <c r="B161" s="195"/>
      <c r="C161" s="196">
        <v>0</v>
      </c>
      <c r="D161" s="196">
        <v>0</v>
      </c>
      <c r="E161" s="196">
        <v>0</v>
      </c>
      <c r="F161" s="197">
        <v>0</v>
      </c>
      <c r="G161" s="197">
        <v>0</v>
      </c>
      <c r="H161" s="198">
        <v>0</v>
      </c>
    </row>
    <row r="162" spans="1:8" ht="18" hidden="1" customHeight="1" outlineLevel="1">
      <c r="A162" s="4" t="s">
        <v>208</v>
      </c>
      <c r="B162" s="195"/>
      <c r="C162" s="196">
        <v>3</v>
      </c>
      <c r="D162" s="196">
        <v>8</v>
      </c>
      <c r="E162" s="196">
        <v>0</v>
      </c>
      <c r="F162" s="197">
        <v>-18832.5</v>
      </c>
      <c r="G162" s="197">
        <v>45149.73</v>
      </c>
      <c r="H162" s="198">
        <v>0</v>
      </c>
    </row>
    <row r="163" spans="1:8" ht="18" hidden="1" customHeight="1" outlineLevel="1">
      <c r="A163" s="4" t="s">
        <v>209</v>
      </c>
      <c r="B163" s="195"/>
      <c r="C163" s="196">
        <v>1</v>
      </c>
      <c r="D163" s="196">
        <v>1</v>
      </c>
      <c r="E163" s="196">
        <v>0</v>
      </c>
      <c r="F163" s="197">
        <v>0</v>
      </c>
      <c r="G163" s="197">
        <v>-1657.3</v>
      </c>
      <c r="H163" s="198">
        <v>0</v>
      </c>
    </row>
    <row r="164" spans="1:8" ht="18" hidden="1" customHeight="1" outlineLevel="1">
      <c r="A164" s="4" t="s">
        <v>211</v>
      </c>
      <c r="B164" s="195"/>
      <c r="C164" s="196">
        <v>8</v>
      </c>
      <c r="D164" s="196">
        <v>12</v>
      </c>
      <c r="E164" s="196">
        <v>0</v>
      </c>
      <c r="F164" s="197">
        <v>66468</v>
      </c>
      <c r="G164" s="197">
        <v>48099.94</v>
      </c>
      <c r="H164" s="198">
        <v>0</v>
      </c>
    </row>
    <row r="165" spans="1:8" ht="18" hidden="1" customHeight="1" outlineLevel="1">
      <c r="A165" s="4" t="s">
        <v>212</v>
      </c>
      <c r="B165" s="195"/>
      <c r="C165" s="196">
        <v>1</v>
      </c>
      <c r="D165" s="196">
        <v>1</v>
      </c>
      <c r="E165" s="196">
        <v>0</v>
      </c>
      <c r="F165" s="197">
        <v>4620.3500000000004</v>
      </c>
      <c r="G165" s="197">
        <v>30000</v>
      </c>
      <c r="H165" s="198">
        <v>0</v>
      </c>
    </row>
    <row r="166" spans="1:8" ht="18" hidden="1" customHeight="1" outlineLevel="1">
      <c r="A166" s="4" t="s">
        <v>213</v>
      </c>
      <c r="B166" s="195"/>
      <c r="C166" s="196">
        <v>0</v>
      </c>
      <c r="D166" s="196">
        <v>0</v>
      </c>
      <c r="E166" s="196">
        <v>0</v>
      </c>
      <c r="F166" s="197">
        <v>0</v>
      </c>
      <c r="G166" s="197">
        <v>-468.98999999999978</v>
      </c>
      <c r="H166" s="198">
        <v>0</v>
      </c>
    </row>
    <row r="167" spans="1:8" ht="18" hidden="1" customHeight="1" outlineLevel="1">
      <c r="A167" s="4" t="s">
        <v>214</v>
      </c>
      <c r="B167" s="195"/>
      <c r="C167" s="196">
        <v>0</v>
      </c>
      <c r="D167" s="196">
        <v>0</v>
      </c>
      <c r="E167" s="196">
        <v>0</v>
      </c>
      <c r="F167" s="197">
        <v>0</v>
      </c>
      <c r="G167" s="197">
        <v>0</v>
      </c>
      <c r="H167" s="198">
        <v>0</v>
      </c>
    </row>
    <row r="168" spans="1:8" ht="18" hidden="1" customHeight="1" outlineLevel="1">
      <c r="A168" s="4" t="s">
        <v>215</v>
      </c>
      <c r="B168" s="195"/>
      <c r="C168" s="196">
        <v>0</v>
      </c>
      <c r="D168" s="196">
        <v>0</v>
      </c>
      <c r="E168" s="196">
        <v>0</v>
      </c>
      <c r="F168" s="197">
        <v>0</v>
      </c>
      <c r="G168" s="197">
        <v>0</v>
      </c>
      <c r="H168" s="198">
        <v>0</v>
      </c>
    </row>
    <row r="169" spans="1:8" ht="18" hidden="1" customHeight="1" outlineLevel="1">
      <c r="A169" s="4" t="s">
        <v>216</v>
      </c>
      <c r="B169" s="195"/>
      <c r="C169" s="196">
        <v>0</v>
      </c>
      <c r="D169" s="196">
        <v>0</v>
      </c>
      <c r="E169" s="196">
        <v>0</v>
      </c>
      <c r="F169" s="197">
        <v>0</v>
      </c>
      <c r="G169" s="197">
        <v>0</v>
      </c>
      <c r="H169" s="198">
        <v>0</v>
      </c>
    </row>
    <row r="170" spans="1:8" ht="18" hidden="1" customHeight="1" outlineLevel="1">
      <c r="A170" s="4" t="s">
        <v>217</v>
      </c>
      <c r="B170" s="195"/>
      <c r="C170" s="196">
        <v>1</v>
      </c>
      <c r="D170" s="196">
        <v>1</v>
      </c>
      <c r="E170" s="196">
        <v>2</v>
      </c>
      <c r="F170" s="197">
        <v>19000</v>
      </c>
      <c r="G170" s="197">
        <v>0</v>
      </c>
      <c r="H170" s="198">
        <v>0</v>
      </c>
    </row>
    <row r="171" spans="1:8" ht="18" hidden="1" customHeight="1" outlineLevel="1">
      <c r="A171" s="4" t="s">
        <v>218</v>
      </c>
      <c r="B171" s="195"/>
      <c r="C171" s="196">
        <v>0</v>
      </c>
      <c r="D171" s="196">
        <v>0</v>
      </c>
      <c r="E171" s="196">
        <v>0</v>
      </c>
      <c r="F171" s="197">
        <v>0</v>
      </c>
      <c r="G171" s="197">
        <v>0</v>
      </c>
      <c r="H171" s="198">
        <v>0</v>
      </c>
    </row>
    <row r="172" spans="1:8" ht="18" hidden="1" customHeight="1" outlineLevel="1">
      <c r="A172" s="4" t="s">
        <v>219</v>
      </c>
      <c r="B172" s="195"/>
      <c r="C172" s="196">
        <v>0</v>
      </c>
      <c r="D172" s="196">
        <v>0</v>
      </c>
      <c r="E172" s="196">
        <v>0</v>
      </c>
      <c r="F172" s="197">
        <v>0</v>
      </c>
      <c r="G172" s="197">
        <v>0</v>
      </c>
      <c r="H172" s="198">
        <v>0</v>
      </c>
    </row>
    <row r="173" spans="1:8" ht="18" hidden="1" customHeight="1" outlineLevel="1">
      <c r="A173" s="4" t="s">
        <v>220</v>
      </c>
      <c r="B173" s="195"/>
      <c r="C173" s="196">
        <v>0</v>
      </c>
      <c r="D173" s="196">
        <v>0</v>
      </c>
      <c r="E173" s="196">
        <v>0</v>
      </c>
      <c r="F173" s="197">
        <v>0</v>
      </c>
      <c r="G173" s="197">
        <v>0</v>
      </c>
      <c r="H173" s="198">
        <v>0</v>
      </c>
    </row>
    <row r="174" spans="1:8" ht="18" hidden="1" customHeight="1" outlineLevel="1">
      <c r="A174" s="4" t="s">
        <v>349</v>
      </c>
      <c r="B174" s="195"/>
      <c r="C174" s="196">
        <v>0</v>
      </c>
      <c r="D174" s="196">
        <v>0</v>
      </c>
      <c r="E174" s="196">
        <v>0</v>
      </c>
      <c r="F174" s="197">
        <v>0</v>
      </c>
      <c r="G174" s="197">
        <v>0</v>
      </c>
      <c r="H174" s="198">
        <v>0</v>
      </c>
    </row>
    <row r="175" spans="1:8" ht="18" hidden="1" customHeight="1" outlineLevel="1">
      <c r="A175" s="4" t="s">
        <v>222</v>
      </c>
      <c r="B175" s="195"/>
      <c r="C175" s="196">
        <v>1</v>
      </c>
      <c r="D175" s="196">
        <v>0</v>
      </c>
      <c r="E175" s="196">
        <v>0</v>
      </c>
      <c r="F175" s="197">
        <v>285000</v>
      </c>
      <c r="G175" s="197">
        <v>448418</v>
      </c>
      <c r="H175" s="198">
        <v>0</v>
      </c>
    </row>
    <row r="176" spans="1:8" ht="18" hidden="1" customHeight="1" outlineLevel="1">
      <c r="A176" s="4" t="s">
        <v>223</v>
      </c>
      <c r="B176" s="195"/>
      <c r="C176" s="196">
        <v>0</v>
      </c>
      <c r="D176" s="196">
        <v>0</v>
      </c>
      <c r="E176" s="196">
        <v>0</v>
      </c>
      <c r="F176" s="197">
        <v>0</v>
      </c>
      <c r="G176" s="197">
        <v>0</v>
      </c>
      <c r="H176" s="198">
        <v>0</v>
      </c>
    </row>
    <row r="177" spans="1:8" ht="18" hidden="1" customHeight="1" outlineLevel="1">
      <c r="A177" s="4" t="s">
        <v>224</v>
      </c>
      <c r="B177" s="195"/>
      <c r="C177" s="196">
        <v>0</v>
      </c>
      <c r="D177" s="196">
        <v>0</v>
      </c>
      <c r="E177" s="196">
        <v>0</v>
      </c>
      <c r="F177" s="197">
        <v>0</v>
      </c>
      <c r="G177" s="197">
        <v>0</v>
      </c>
      <c r="H177" s="198">
        <v>0</v>
      </c>
    </row>
    <row r="178" spans="1:8" ht="18" hidden="1" customHeight="1" outlineLevel="1">
      <c r="A178" s="4" t="s">
        <v>225</v>
      </c>
      <c r="B178" s="195"/>
      <c r="C178" s="196">
        <v>1</v>
      </c>
      <c r="D178" s="196">
        <v>0</v>
      </c>
      <c r="E178" s="196">
        <v>0</v>
      </c>
      <c r="F178" s="197">
        <v>0</v>
      </c>
      <c r="G178" s="197">
        <v>0</v>
      </c>
      <c r="H178" s="198">
        <v>0</v>
      </c>
    </row>
    <row r="179" spans="1:8" ht="18" customHeight="1" collapsed="1">
      <c r="A179" s="4"/>
      <c r="B179" s="195" t="s">
        <v>356</v>
      </c>
      <c r="C179" s="199">
        <f t="shared" ref="C179:H179" si="6">SUM(C156:C178)</f>
        <v>20</v>
      </c>
      <c r="D179" s="199">
        <f t="shared" si="6"/>
        <v>24</v>
      </c>
      <c r="E179" s="199">
        <f t="shared" si="6"/>
        <v>2</v>
      </c>
      <c r="F179" s="200">
        <f t="shared" si="6"/>
        <v>386255.85</v>
      </c>
      <c r="G179" s="200">
        <f t="shared" si="6"/>
        <v>569541.38</v>
      </c>
      <c r="H179" s="201">
        <f t="shared" si="6"/>
        <v>0</v>
      </c>
    </row>
    <row r="180" spans="1:8" ht="18" hidden="1" customHeight="1" outlineLevel="1">
      <c r="A180" s="4" t="s">
        <v>272</v>
      </c>
      <c r="B180" s="195"/>
      <c r="C180" s="196">
        <v>0</v>
      </c>
      <c r="D180" s="196">
        <v>0</v>
      </c>
      <c r="E180" s="196">
        <v>0</v>
      </c>
      <c r="F180" s="197">
        <v>0</v>
      </c>
      <c r="G180" s="197">
        <v>0</v>
      </c>
      <c r="H180" s="198">
        <v>0</v>
      </c>
    </row>
    <row r="181" spans="1:8" ht="18" hidden="1" customHeight="1" outlineLevel="1">
      <c r="A181" s="4" t="s">
        <v>203</v>
      </c>
      <c r="B181" s="195"/>
      <c r="C181" s="196">
        <v>3</v>
      </c>
      <c r="D181" s="196">
        <v>8</v>
      </c>
      <c r="E181" s="196">
        <v>0</v>
      </c>
      <c r="F181" s="197">
        <v>-28716</v>
      </c>
      <c r="G181" s="197">
        <v>9512</v>
      </c>
      <c r="H181" s="198">
        <v>0</v>
      </c>
    </row>
    <row r="182" spans="1:8" ht="18" hidden="1" customHeight="1" outlineLevel="1">
      <c r="A182" s="4" t="s">
        <v>204</v>
      </c>
      <c r="B182" s="195"/>
      <c r="C182" s="196">
        <v>6</v>
      </c>
      <c r="D182" s="196">
        <v>1</v>
      </c>
      <c r="E182" s="196">
        <v>1</v>
      </c>
      <c r="F182" s="197">
        <v>54887.090000000004</v>
      </c>
      <c r="G182" s="197">
        <v>416475.55000000005</v>
      </c>
      <c r="H182" s="198">
        <v>0</v>
      </c>
    </row>
    <row r="183" spans="1:8" ht="18" hidden="1" customHeight="1" outlineLevel="1">
      <c r="A183" s="4" t="s">
        <v>205</v>
      </c>
      <c r="B183" s="195"/>
      <c r="C183" s="196">
        <v>0</v>
      </c>
      <c r="D183" s="196">
        <v>0</v>
      </c>
      <c r="E183" s="196">
        <v>0</v>
      </c>
      <c r="F183" s="197">
        <v>0</v>
      </c>
      <c r="G183" s="197">
        <v>0</v>
      </c>
      <c r="H183" s="198">
        <v>0</v>
      </c>
    </row>
    <row r="184" spans="1:8" ht="18" hidden="1" customHeight="1" outlineLevel="1">
      <c r="A184" s="4" t="s">
        <v>206</v>
      </c>
      <c r="B184" s="195"/>
      <c r="C184" s="196">
        <v>0</v>
      </c>
      <c r="D184" s="196">
        <v>0</v>
      </c>
      <c r="E184" s="196">
        <v>0</v>
      </c>
      <c r="F184" s="197">
        <v>0</v>
      </c>
      <c r="G184" s="197">
        <v>0</v>
      </c>
      <c r="H184" s="198">
        <v>0</v>
      </c>
    </row>
    <row r="185" spans="1:8" ht="18" hidden="1" customHeight="1" outlineLevel="1">
      <c r="A185" s="4" t="s">
        <v>207</v>
      </c>
      <c r="B185" s="195"/>
      <c r="C185" s="196">
        <v>0</v>
      </c>
      <c r="D185" s="196">
        <v>0</v>
      </c>
      <c r="E185" s="196">
        <v>0</v>
      </c>
      <c r="F185" s="197">
        <v>0</v>
      </c>
      <c r="G185" s="197">
        <v>0</v>
      </c>
      <c r="H185" s="198">
        <v>0</v>
      </c>
    </row>
    <row r="186" spans="1:8" ht="18" hidden="1" customHeight="1" outlineLevel="1">
      <c r="A186" s="4" t="s">
        <v>208</v>
      </c>
      <c r="B186" s="195"/>
      <c r="C186" s="196">
        <v>5</v>
      </c>
      <c r="D186" s="196">
        <v>3</v>
      </c>
      <c r="E186" s="196">
        <v>0</v>
      </c>
      <c r="F186" s="197">
        <v>19000</v>
      </c>
      <c r="G186" s="197">
        <v>358.75</v>
      </c>
      <c r="H186" s="198">
        <v>0</v>
      </c>
    </row>
    <row r="187" spans="1:8" ht="18" hidden="1" customHeight="1" outlineLevel="1">
      <c r="A187" s="4" t="s">
        <v>209</v>
      </c>
      <c r="B187" s="195"/>
      <c r="C187" s="196">
        <v>2</v>
      </c>
      <c r="D187" s="196">
        <v>3</v>
      </c>
      <c r="E187" s="196">
        <v>0</v>
      </c>
      <c r="F187" s="197">
        <v>14000</v>
      </c>
      <c r="G187" s="197">
        <v>15094</v>
      </c>
      <c r="H187" s="198">
        <v>0</v>
      </c>
    </row>
    <row r="188" spans="1:8" ht="18" hidden="1" customHeight="1" outlineLevel="1">
      <c r="A188" s="4" t="s">
        <v>211</v>
      </c>
      <c r="B188" s="195"/>
      <c r="C188" s="196">
        <v>13</v>
      </c>
      <c r="D188" s="196">
        <v>19</v>
      </c>
      <c r="E188" s="196">
        <v>0</v>
      </c>
      <c r="F188" s="197">
        <v>-38325</v>
      </c>
      <c r="G188" s="197">
        <v>113947.98</v>
      </c>
      <c r="H188" s="198">
        <v>0</v>
      </c>
    </row>
    <row r="189" spans="1:8" ht="18" hidden="1" customHeight="1" outlineLevel="1">
      <c r="A189" s="4" t="s">
        <v>212</v>
      </c>
      <c r="B189" s="195"/>
      <c r="C189" s="196">
        <v>0</v>
      </c>
      <c r="D189" s="196">
        <v>0</v>
      </c>
      <c r="E189" s="196">
        <v>0</v>
      </c>
      <c r="F189" s="197">
        <v>0</v>
      </c>
      <c r="G189" s="197">
        <v>0</v>
      </c>
      <c r="H189" s="198">
        <v>0</v>
      </c>
    </row>
    <row r="190" spans="1:8" ht="18" hidden="1" customHeight="1" outlineLevel="1">
      <c r="A190" s="4" t="s">
        <v>213</v>
      </c>
      <c r="B190" s="195"/>
      <c r="C190" s="196">
        <v>3</v>
      </c>
      <c r="D190" s="196">
        <v>1</v>
      </c>
      <c r="E190" s="196">
        <v>0</v>
      </c>
      <c r="F190" s="197">
        <v>11000</v>
      </c>
      <c r="G190" s="197">
        <v>5515.46</v>
      </c>
      <c r="H190" s="198">
        <v>0</v>
      </c>
    </row>
    <row r="191" spans="1:8" ht="18" hidden="1" customHeight="1" outlineLevel="1">
      <c r="A191" s="4" t="s">
        <v>214</v>
      </c>
      <c r="B191" s="195"/>
      <c r="C191" s="196">
        <v>3</v>
      </c>
      <c r="D191" s="196">
        <v>1</v>
      </c>
      <c r="E191" s="196">
        <v>2</v>
      </c>
      <c r="F191" s="197">
        <v>90000</v>
      </c>
      <c r="G191" s="197">
        <v>14083.470000000001</v>
      </c>
      <c r="H191" s="198">
        <v>0</v>
      </c>
    </row>
    <row r="192" spans="1:8" ht="18" hidden="1" customHeight="1" outlineLevel="1">
      <c r="A192" s="4" t="s">
        <v>215</v>
      </c>
      <c r="B192" s="195"/>
      <c r="C192" s="196">
        <v>1</v>
      </c>
      <c r="D192" s="196">
        <v>0</v>
      </c>
      <c r="E192" s="196">
        <v>1</v>
      </c>
      <c r="F192" s="197">
        <v>0</v>
      </c>
      <c r="G192" s="197">
        <v>0</v>
      </c>
      <c r="H192" s="198">
        <v>0</v>
      </c>
    </row>
    <row r="193" spans="1:8" ht="18" hidden="1" customHeight="1" outlineLevel="1">
      <c r="A193" s="4" t="s">
        <v>216</v>
      </c>
      <c r="B193" s="195"/>
      <c r="C193" s="196">
        <v>0</v>
      </c>
      <c r="D193" s="196">
        <v>0</v>
      </c>
      <c r="E193" s="196">
        <v>0</v>
      </c>
      <c r="F193" s="197">
        <v>0</v>
      </c>
      <c r="G193" s="197">
        <v>0</v>
      </c>
      <c r="H193" s="198">
        <v>0</v>
      </c>
    </row>
    <row r="194" spans="1:8" ht="18" hidden="1" customHeight="1" outlineLevel="1">
      <c r="A194" s="4" t="s">
        <v>217</v>
      </c>
      <c r="B194" s="195"/>
      <c r="C194" s="196">
        <v>0</v>
      </c>
      <c r="D194" s="196">
        <v>0</v>
      </c>
      <c r="E194" s="196">
        <v>0</v>
      </c>
      <c r="F194" s="197">
        <v>0</v>
      </c>
      <c r="G194" s="197">
        <v>0</v>
      </c>
      <c r="H194" s="198">
        <v>0</v>
      </c>
    </row>
    <row r="195" spans="1:8" ht="18" hidden="1" customHeight="1" outlineLevel="1">
      <c r="A195" s="4" t="s">
        <v>218</v>
      </c>
      <c r="B195" s="195"/>
      <c r="C195" s="196">
        <v>0</v>
      </c>
      <c r="D195" s="196">
        <v>0</v>
      </c>
      <c r="E195" s="196">
        <v>0</v>
      </c>
      <c r="F195" s="197">
        <v>0</v>
      </c>
      <c r="G195" s="197">
        <v>0</v>
      </c>
      <c r="H195" s="198">
        <v>0</v>
      </c>
    </row>
    <row r="196" spans="1:8" ht="18" hidden="1" customHeight="1" outlineLevel="1">
      <c r="A196" s="4" t="s">
        <v>219</v>
      </c>
      <c r="B196" s="195"/>
      <c r="C196" s="196">
        <v>0</v>
      </c>
      <c r="D196" s="196">
        <v>0</v>
      </c>
      <c r="E196" s="196">
        <v>0</v>
      </c>
      <c r="F196" s="197">
        <v>0</v>
      </c>
      <c r="G196" s="197">
        <v>0</v>
      </c>
      <c r="H196" s="198">
        <v>0</v>
      </c>
    </row>
    <row r="197" spans="1:8" ht="18" hidden="1" customHeight="1" outlineLevel="1">
      <c r="A197" s="4" t="s">
        <v>220</v>
      </c>
      <c r="B197" s="195"/>
      <c r="C197" s="196">
        <v>0</v>
      </c>
      <c r="D197" s="196">
        <v>0</v>
      </c>
      <c r="E197" s="196">
        <v>0</v>
      </c>
      <c r="F197" s="197">
        <v>0</v>
      </c>
      <c r="G197" s="197">
        <v>0</v>
      </c>
      <c r="H197" s="198">
        <v>0</v>
      </c>
    </row>
    <row r="198" spans="1:8" ht="18" hidden="1" customHeight="1" outlineLevel="1">
      <c r="A198" s="4" t="s">
        <v>349</v>
      </c>
      <c r="B198" s="195"/>
      <c r="C198" s="196">
        <v>0</v>
      </c>
      <c r="D198" s="196">
        <v>0</v>
      </c>
      <c r="E198" s="196">
        <v>0</v>
      </c>
      <c r="F198" s="197">
        <v>0</v>
      </c>
      <c r="G198" s="197">
        <v>0</v>
      </c>
      <c r="H198" s="198">
        <v>0</v>
      </c>
    </row>
    <row r="199" spans="1:8" ht="18" hidden="1" customHeight="1" outlineLevel="1">
      <c r="A199" s="4" t="s">
        <v>222</v>
      </c>
      <c r="B199" s="195"/>
      <c r="C199" s="196">
        <v>0</v>
      </c>
      <c r="D199" s="196">
        <v>0</v>
      </c>
      <c r="E199" s="196">
        <v>0</v>
      </c>
      <c r="F199" s="197">
        <v>0</v>
      </c>
      <c r="G199" s="197">
        <v>0</v>
      </c>
      <c r="H199" s="198">
        <v>0</v>
      </c>
    </row>
    <row r="200" spans="1:8" ht="18" hidden="1" customHeight="1" outlineLevel="1">
      <c r="A200" s="4" t="s">
        <v>223</v>
      </c>
      <c r="B200" s="195"/>
      <c r="C200" s="196">
        <v>0</v>
      </c>
      <c r="D200" s="196">
        <v>1</v>
      </c>
      <c r="E200" s="196">
        <v>0</v>
      </c>
      <c r="F200" s="197">
        <v>10000</v>
      </c>
      <c r="G200" s="197">
        <v>11957.52</v>
      </c>
      <c r="H200" s="198">
        <v>0</v>
      </c>
    </row>
    <row r="201" spans="1:8" ht="18" hidden="1" customHeight="1" outlineLevel="1">
      <c r="A201" s="4" t="s">
        <v>224</v>
      </c>
      <c r="B201" s="195"/>
      <c r="C201" s="196">
        <v>0</v>
      </c>
      <c r="D201" s="196">
        <v>0</v>
      </c>
      <c r="E201" s="196">
        <v>0</v>
      </c>
      <c r="F201" s="197">
        <v>0</v>
      </c>
      <c r="G201" s="197">
        <v>0</v>
      </c>
      <c r="H201" s="198">
        <v>0</v>
      </c>
    </row>
    <row r="202" spans="1:8" ht="18" hidden="1" customHeight="1" outlineLevel="1">
      <c r="A202" s="4" t="s">
        <v>225</v>
      </c>
      <c r="B202" s="195"/>
      <c r="C202" s="196">
        <v>1</v>
      </c>
      <c r="D202" s="196">
        <v>1</v>
      </c>
      <c r="E202" s="196">
        <v>0</v>
      </c>
      <c r="F202" s="197">
        <v>5476</v>
      </c>
      <c r="G202" s="197">
        <v>12524</v>
      </c>
      <c r="H202" s="198">
        <v>0</v>
      </c>
    </row>
    <row r="203" spans="1:8" ht="18" customHeight="1" collapsed="1">
      <c r="A203" s="4"/>
      <c r="B203" s="195" t="s">
        <v>357</v>
      </c>
      <c r="C203" s="199">
        <f t="shared" ref="C203:H203" si="7">SUM(C180:C202)</f>
        <v>37</v>
      </c>
      <c r="D203" s="199">
        <f t="shared" si="7"/>
        <v>38</v>
      </c>
      <c r="E203" s="199">
        <f t="shared" si="7"/>
        <v>4</v>
      </c>
      <c r="F203" s="200">
        <f t="shared" si="7"/>
        <v>137322.09</v>
      </c>
      <c r="G203" s="200">
        <f t="shared" si="7"/>
        <v>599468.73</v>
      </c>
      <c r="H203" s="201">
        <f t="shared" si="7"/>
        <v>0</v>
      </c>
    </row>
    <row r="204" spans="1:8" ht="18" hidden="1" customHeight="1" outlineLevel="1">
      <c r="A204" s="4" t="s">
        <v>272</v>
      </c>
      <c r="B204" s="195"/>
      <c r="C204" s="196">
        <v>0</v>
      </c>
      <c r="D204" s="196">
        <v>0</v>
      </c>
      <c r="E204" s="196">
        <v>0</v>
      </c>
      <c r="F204" s="197">
        <v>0</v>
      </c>
      <c r="G204" s="197">
        <v>0</v>
      </c>
      <c r="H204" s="198">
        <v>0</v>
      </c>
    </row>
    <row r="205" spans="1:8" ht="18" hidden="1" customHeight="1" outlineLevel="1">
      <c r="A205" s="4" t="s">
        <v>203</v>
      </c>
      <c r="B205" s="195"/>
      <c r="C205" s="196">
        <v>0</v>
      </c>
      <c r="D205" s="196">
        <v>3</v>
      </c>
      <c r="E205" s="196">
        <v>0</v>
      </c>
      <c r="F205" s="197">
        <v>1004100</v>
      </c>
      <c r="G205" s="197">
        <v>133260</v>
      </c>
      <c r="H205" s="198">
        <v>0</v>
      </c>
    </row>
    <row r="206" spans="1:8" ht="18" hidden="1" customHeight="1" outlineLevel="1">
      <c r="A206" s="4" t="s">
        <v>204</v>
      </c>
      <c r="B206" s="195"/>
      <c r="C206" s="196">
        <v>0</v>
      </c>
      <c r="D206" s="196">
        <v>0</v>
      </c>
      <c r="E206" s="196">
        <v>0</v>
      </c>
      <c r="F206" s="197">
        <v>0</v>
      </c>
      <c r="G206" s="197">
        <v>0</v>
      </c>
      <c r="H206" s="198">
        <v>0</v>
      </c>
    </row>
    <row r="207" spans="1:8" ht="18" hidden="1" customHeight="1" outlineLevel="1">
      <c r="A207" s="4" t="s">
        <v>205</v>
      </c>
      <c r="B207" s="195"/>
      <c r="C207" s="196">
        <v>0</v>
      </c>
      <c r="D207" s="196">
        <v>0</v>
      </c>
      <c r="E207" s="196">
        <v>0</v>
      </c>
      <c r="F207" s="197">
        <v>0</v>
      </c>
      <c r="G207" s="197">
        <v>0</v>
      </c>
      <c r="H207" s="198">
        <v>0</v>
      </c>
    </row>
    <row r="208" spans="1:8" ht="18" hidden="1" customHeight="1" outlineLevel="1">
      <c r="A208" s="4" t="s">
        <v>206</v>
      </c>
      <c r="B208" s="195"/>
      <c r="C208" s="196">
        <v>0</v>
      </c>
      <c r="D208" s="196">
        <v>0</v>
      </c>
      <c r="E208" s="196">
        <v>0</v>
      </c>
      <c r="F208" s="197">
        <v>0</v>
      </c>
      <c r="G208" s="197">
        <v>0</v>
      </c>
      <c r="H208" s="198">
        <v>0</v>
      </c>
    </row>
    <row r="209" spans="1:8" ht="18" hidden="1" customHeight="1" outlineLevel="1">
      <c r="A209" s="4" t="s">
        <v>207</v>
      </c>
      <c r="B209" s="195"/>
      <c r="C209" s="196">
        <v>0</v>
      </c>
      <c r="D209" s="196">
        <v>0</v>
      </c>
      <c r="E209" s="196">
        <v>0</v>
      </c>
      <c r="F209" s="197">
        <v>0</v>
      </c>
      <c r="G209" s="197">
        <v>0</v>
      </c>
      <c r="H209" s="198">
        <v>0</v>
      </c>
    </row>
    <row r="210" spans="1:8" ht="18" hidden="1" customHeight="1" outlineLevel="1">
      <c r="A210" s="4" t="s">
        <v>208</v>
      </c>
      <c r="B210" s="195"/>
      <c r="C210" s="196">
        <v>5</v>
      </c>
      <c r="D210" s="196">
        <v>2</v>
      </c>
      <c r="E210" s="196">
        <v>0</v>
      </c>
      <c r="F210" s="197">
        <v>50000</v>
      </c>
      <c r="G210" s="197">
        <v>9450</v>
      </c>
      <c r="H210" s="198">
        <v>0</v>
      </c>
    </row>
    <row r="211" spans="1:8" ht="18" hidden="1" customHeight="1" outlineLevel="1">
      <c r="A211" s="4" t="s">
        <v>209</v>
      </c>
      <c r="B211" s="195"/>
      <c r="C211" s="196">
        <v>0</v>
      </c>
      <c r="D211" s="196">
        <v>2</v>
      </c>
      <c r="E211" s="196">
        <v>0</v>
      </c>
      <c r="F211" s="197">
        <v>1001.5</v>
      </c>
      <c r="G211" s="197">
        <v>-7392.5</v>
      </c>
      <c r="H211" s="198">
        <v>0</v>
      </c>
    </row>
    <row r="212" spans="1:8" ht="18" hidden="1" customHeight="1" outlineLevel="1">
      <c r="A212" s="4" t="s">
        <v>211</v>
      </c>
      <c r="B212" s="195"/>
      <c r="C212" s="196">
        <v>7</v>
      </c>
      <c r="D212" s="196">
        <v>8</v>
      </c>
      <c r="E212" s="196">
        <v>0</v>
      </c>
      <c r="F212" s="197">
        <v>-185623.75</v>
      </c>
      <c r="G212" s="197">
        <v>12814</v>
      </c>
      <c r="H212" s="198">
        <v>0</v>
      </c>
    </row>
    <row r="213" spans="1:8" ht="18" hidden="1" customHeight="1" outlineLevel="1">
      <c r="A213" s="4" t="s">
        <v>212</v>
      </c>
      <c r="B213" s="195"/>
      <c r="C213" s="196">
        <v>0</v>
      </c>
      <c r="D213" s="196">
        <v>0</v>
      </c>
      <c r="E213" s="196">
        <v>0</v>
      </c>
      <c r="F213" s="197">
        <v>0</v>
      </c>
      <c r="G213" s="197">
        <v>0</v>
      </c>
      <c r="H213" s="198">
        <v>0</v>
      </c>
    </row>
    <row r="214" spans="1:8" ht="18" hidden="1" customHeight="1" outlineLevel="1">
      <c r="A214" s="4" t="s">
        <v>213</v>
      </c>
      <c r="B214" s="195"/>
      <c r="C214" s="196">
        <v>0</v>
      </c>
      <c r="D214" s="196">
        <v>0</v>
      </c>
      <c r="E214" s="196">
        <v>0</v>
      </c>
      <c r="F214" s="197">
        <v>0</v>
      </c>
      <c r="G214" s="197">
        <v>0</v>
      </c>
      <c r="H214" s="198">
        <v>0</v>
      </c>
    </row>
    <row r="215" spans="1:8" ht="18" hidden="1" customHeight="1" outlineLevel="1">
      <c r="A215" s="4" t="s">
        <v>214</v>
      </c>
      <c r="B215" s="195"/>
      <c r="C215" s="196">
        <v>0</v>
      </c>
      <c r="D215" s="196">
        <v>0</v>
      </c>
      <c r="E215" s="196">
        <v>0</v>
      </c>
      <c r="F215" s="197">
        <v>0</v>
      </c>
      <c r="G215" s="197">
        <v>11655.87</v>
      </c>
      <c r="H215" s="198">
        <v>0</v>
      </c>
    </row>
    <row r="216" spans="1:8" ht="18" hidden="1" customHeight="1" outlineLevel="1">
      <c r="A216" s="4" t="s">
        <v>215</v>
      </c>
      <c r="B216" s="195"/>
      <c r="C216" s="196">
        <v>0</v>
      </c>
      <c r="D216" s="196">
        <v>0</v>
      </c>
      <c r="E216" s="196">
        <v>0</v>
      </c>
      <c r="F216" s="197">
        <v>0</v>
      </c>
      <c r="G216" s="197">
        <v>0</v>
      </c>
      <c r="H216" s="198">
        <v>0</v>
      </c>
    </row>
    <row r="217" spans="1:8" ht="18" hidden="1" customHeight="1" outlineLevel="1">
      <c r="A217" s="4" t="s">
        <v>216</v>
      </c>
      <c r="B217" s="195"/>
      <c r="C217" s="196">
        <v>0</v>
      </c>
      <c r="D217" s="196">
        <v>0</v>
      </c>
      <c r="E217" s="196">
        <v>0</v>
      </c>
      <c r="F217" s="197">
        <v>0</v>
      </c>
      <c r="G217" s="197">
        <v>0</v>
      </c>
      <c r="H217" s="198">
        <v>0</v>
      </c>
    </row>
    <row r="218" spans="1:8" ht="18" hidden="1" customHeight="1" outlineLevel="1">
      <c r="A218" s="4" t="s">
        <v>217</v>
      </c>
      <c r="B218" s="195"/>
      <c r="C218" s="196">
        <v>0</v>
      </c>
      <c r="D218" s="196">
        <v>0</v>
      </c>
      <c r="E218" s="196">
        <v>0</v>
      </c>
      <c r="F218" s="197">
        <v>0</v>
      </c>
      <c r="G218" s="197">
        <v>0</v>
      </c>
      <c r="H218" s="198">
        <v>0</v>
      </c>
    </row>
    <row r="219" spans="1:8" ht="18" hidden="1" customHeight="1" outlineLevel="1">
      <c r="A219" s="4" t="s">
        <v>218</v>
      </c>
      <c r="B219" s="195"/>
      <c r="C219" s="196">
        <v>0</v>
      </c>
      <c r="D219" s="196">
        <v>0</v>
      </c>
      <c r="E219" s="196">
        <v>0</v>
      </c>
      <c r="F219" s="197">
        <v>0</v>
      </c>
      <c r="G219" s="197">
        <v>0</v>
      </c>
      <c r="H219" s="198">
        <v>0</v>
      </c>
    </row>
    <row r="220" spans="1:8" ht="18" hidden="1" customHeight="1" outlineLevel="1">
      <c r="A220" s="4" t="s">
        <v>219</v>
      </c>
      <c r="B220" s="195"/>
      <c r="C220" s="196">
        <v>0</v>
      </c>
      <c r="D220" s="196">
        <v>0</v>
      </c>
      <c r="E220" s="196">
        <v>0</v>
      </c>
      <c r="F220" s="197">
        <v>0</v>
      </c>
      <c r="G220" s="197">
        <v>0</v>
      </c>
      <c r="H220" s="198">
        <v>0</v>
      </c>
    </row>
    <row r="221" spans="1:8" ht="18" hidden="1" customHeight="1" outlineLevel="1">
      <c r="A221" s="4" t="s">
        <v>220</v>
      </c>
      <c r="B221" s="195"/>
      <c r="C221" s="196">
        <v>0</v>
      </c>
      <c r="D221" s="196">
        <v>0</v>
      </c>
      <c r="E221" s="196">
        <v>0</v>
      </c>
      <c r="F221" s="197">
        <v>0</v>
      </c>
      <c r="G221" s="197">
        <v>0</v>
      </c>
      <c r="H221" s="198">
        <v>0</v>
      </c>
    </row>
    <row r="222" spans="1:8" ht="18" hidden="1" customHeight="1" outlineLevel="1">
      <c r="A222" s="4" t="s">
        <v>349</v>
      </c>
      <c r="B222" s="195"/>
      <c r="C222" s="196">
        <v>0</v>
      </c>
      <c r="D222" s="196">
        <v>0</v>
      </c>
      <c r="E222" s="196">
        <v>0</v>
      </c>
      <c r="F222" s="197">
        <v>0</v>
      </c>
      <c r="G222" s="197">
        <v>0</v>
      </c>
      <c r="H222" s="198">
        <v>0</v>
      </c>
    </row>
    <row r="223" spans="1:8" ht="18" hidden="1" customHeight="1" outlineLevel="1">
      <c r="A223" s="4" t="s">
        <v>222</v>
      </c>
      <c r="B223" s="195"/>
      <c r="C223" s="196">
        <v>0</v>
      </c>
      <c r="D223" s="196">
        <v>0</v>
      </c>
      <c r="E223" s="196">
        <v>0</v>
      </c>
      <c r="F223" s="197">
        <v>0</v>
      </c>
      <c r="G223" s="197">
        <v>0</v>
      </c>
      <c r="H223" s="198">
        <v>0</v>
      </c>
    </row>
    <row r="224" spans="1:8" ht="18" hidden="1" customHeight="1" outlineLevel="1">
      <c r="A224" s="4" t="s">
        <v>223</v>
      </c>
      <c r="B224" s="195"/>
      <c r="C224" s="196">
        <v>0</v>
      </c>
      <c r="D224" s="196">
        <v>0</v>
      </c>
      <c r="E224" s="196">
        <v>0</v>
      </c>
      <c r="F224" s="197">
        <v>0</v>
      </c>
      <c r="G224" s="197">
        <v>0</v>
      </c>
      <c r="H224" s="198">
        <v>0</v>
      </c>
    </row>
    <row r="225" spans="1:8" ht="18" hidden="1" customHeight="1" outlineLevel="1">
      <c r="A225" s="4" t="s">
        <v>224</v>
      </c>
      <c r="B225" s="195"/>
      <c r="C225" s="196">
        <v>0</v>
      </c>
      <c r="D225" s="196">
        <v>0</v>
      </c>
      <c r="E225" s="196">
        <v>0</v>
      </c>
      <c r="F225" s="197">
        <v>0</v>
      </c>
      <c r="G225" s="197">
        <v>0</v>
      </c>
      <c r="H225" s="198">
        <v>0</v>
      </c>
    </row>
    <row r="226" spans="1:8" ht="18" hidden="1" customHeight="1" outlineLevel="1">
      <c r="A226" s="4" t="s">
        <v>225</v>
      </c>
      <c r="B226" s="195"/>
      <c r="C226" s="196">
        <v>1</v>
      </c>
      <c r="D226" s="196">
        <v>0</v>
      </c>
      <c r="E226" s="196">
        <v>0</v>
      </c>
      <c r="F226" s="197">
        <v>6400</v>
      </c>
      <c r="G226" s="197">
        <v>3600</v>
      </c>
      <c r="H226" s="198">
        <v>0</v>
      </c>
    </row>
    <row r="227" spans="1:8" ht="18" customHeight="1" collapsed="1">
      <c r="A227" s="4"/>
      <c r="B227" s="195" t="s">
        <v>358</v>
      </c>
      <c r="C227" s="199">
        <f t="shared" ref="C227:H227" si="8">SUM(C204:C226)</f>
        <v>13</v>
      </c>
      <c r="D227" s="199">
        <f t="shared" si="8"/>
        <v>15</v>
      </c>
      <c r="E227" s="199">
        <f t="shared" si="8"/>
        <v>0</v>
      </c>
      <c r="F227" s="200">
        <f t="shared" si="8"/>
        <v>875877.75</v>
      </c>
      <c r="G227" s="200">
        <f t="shared" si="8"/>
        <v>163387.37</v>
      </c>
      <c r="H227" s="201">
        <f t="shared" si="8"/>
        <v>0</v>
      </c>
    </row>
    <row r="228" spans="1:8" ht="18" hidden="1" customHeight="1" outlineLevel="1">
      <c r="A228" s="4" t="s">
        <v>272</v>
      </c>
      <c r="B228" s="195"/>
      <c r="C228" s="199">
        <v>0</v>
      </c>
      <c r="D228" s="199">
        <v>0</v>
      </c>
      <c r="E228" s="199">
        <v>0</v>
      </c>
      <c r="F228" s="200">
        <v>0</v>
      </c>
      <c r="G228" s="200">
        <v>0</v>
      </c>
      <c r="H228" s="201">
        <v>0</v>
      </c>
    </row>
    <row r="229" spans="1:8" ht="18" hidden="1" customHeight="1" outlineLevel="1">
      <c r="A229" s="4" t="s">
        <v>203</v>
      </c>
      <c r="B229" s="195"/>
      <c r="C229" s="199">
        <v>0</v>
      </c>
      <c r="D229" s="199">
        <v>0</v>
      </c>
      <c r="E229" s="199">
        <v>0</v>
      </c>
      <c r="F229" s="200">
        <v>0</v>
      </c>
      <c r="G229" s="200">
        <v>0</v>
      </c>
      <c r="H229" s="201">
        <v>0</v>
      </c>
    </row>
    <row r="230" spans="1:8" ht="18" hidden="1" customHeight="1" outlineLevel="1">
      <c r="A230" s="4" t="s">
        <v>204</v>
      </c>
      <c r="B230" s="195"/>
      <c r="C230" s="199">
        <v>2</v>
      </c>
      <c r="D230" s="199">
        <v>0</v>
      </c>
      <c r="E230" s="199">
        <v>2</v>
      </c>
      <c r="F230" s="200">
        <v>0</v>
      </c>
      <c r="G230" s="200">
        <v>0</v>
      </c>
      <c r="H230" s="201">
        <v>0</v>
      </c>
    </row>
    <row r="231" spans="1:8" ht="18" hidden="1" customHeight="1" outlineLevel="1">
      <c r="A231" s="4" t="s">
        <v>205</v>
      </c>
      <c r="B231" s="195"/>
      <c r="C231" s="199">
        <v>0</v>
      </c>
      <c r="D231" s="199">
        <v>0</v>
      </c>
      <c r="E231" s="199">
        <v>0</v>
      </c>
      <c r="F231" s="200">
        <v>0</v>
      </c>
      <c r="G231" s="200">
        <v>0</v>
      </c>
      <c r="H231" s="201">
        <v>0</v>
      </c>
    </row>
    <row r="232" spans="1:8" ht="18" hidden="1" customHeight="1" outlineLevel="1">
      <c r="A232" s="4" t="s">
        <v>206</v>
      </c>
      <c r="B232" s="195"/>
      <c r="C232" s="199">
        <v>0</v>
      </c>
      <c r="D232" s="199">
        <v>0</v>
      </c>
      <c r="E232" s="199">
        <v>0</v>
      </c>
      <c r="F232" s="200">
        <v>0</v>
      </c>
      <c r="G232" s="200">
        <v>0</v>
      </c>
      <c r="H232" s="201">
        <v>0</v>
      </c>
    </row>
    <row r="233" spans="1:8" ht="18" hidden="1" customHeight="1" outlineLevel="1">
      <c r="A233" s="4" t="s">
        <v>207</v>
      </c>
      <c r="B233" s="195"/>
      <c r="C233" s="199">
        <v>0</v>
      </c>
      <c r="D233" s="199">
        <v>0</v>
      </c>
      <c r="E233" s="199">
        <v>0</v>
      </c>
      <c r="F233" s="200">
        <v>0</v>
      </c>
      <c r="G233" s="200">
        <v>0</v>
      </c>
      <c r="H233" s="201">
        <v>0</v>
      </c>
    </row>
    <row r="234" spans="1:8" ht="18" hidden="1" customHeight="1" outlineLevel="1">
      <c r="A234" s="4" t="s">
        <v>208</v>
      </c>
      <c r="B234" s="195"/>
      <c r="C234" s="199">
        <v>1</v>
      </c>
      <c r="D234" s="199">
        <v>0</v>
      </c>
      <c r="E234" s="199">
        <v>0</v>
      </c>
      <c r="F234" s="200">
        <v>0</v>
      </c>
      <c r="G234" s="200">
        <v>0</v>
      </c>
      <c r="H234" s="201">
        <v>0</v>
      </c>
    </row>
    <row r="235" spans="1:8" ht="18" hidden="1" customHeight="1" outlineLevel="1">
      <c r="A235" s="4" t="s">
        <v>209</v>
      </c>
      <c r="B235" s="195"/>
      <c r="C235" s="199">
        <v>1</v>
      </c>
      <c r="D235" s="199">
        <v>0</v>
      </c>
      <c r="E235" s="199">
        <v>0</v>
      </c>
      <c r="F235" s="200">
        <v>0</v>
      </c>
      <c r="G235" s="200">
        <v>0</v>
      </c>
      <c r="H235" s="201">
        <v>0</v>
      </c>
    </row>
    <row r="236" spans="1:8" ht="18" hidden="1" customHeight="1" outlineLevel="1">
      <c r="A236" s="4" t="s">
        <v>211</v>
      </c>
      <c r="B236" s="195"/>
      <c r="C236" s="199">
        <v>0</v>
      </c>
      <c r="D236" s="199">
        <v>0</v>
      </c>
      <c r="E236" s="199">
        <v>0</v>
      </c>
      <c r="F236" s="200">
        <v>0</v>
      </c>
      <c r="G236" s="200">
        <v>0</v>
      </c>
      <c r="H236" s="201">
        <v>0</v>
      </c>
    </row>
    <row r="237" spans="1:8" ht="18" hidden="1" customHeight="1" outlineLevel="1">
      <c r="A237" s="4" t="s">
        <v>212</v>
      </c>
      <c r="B237" s="195"/>
      <c r="C237" s="199">
        <v>0</v>
      </c>
      <c r="D237" s="199">
        <v>0</v>
      </c>
      <c r="E237" s="199">
        <v>0</v>
      </c>
      <c r="F237" s="200">
        <v>0</v>
      </c>
      <c r="G237" s="200">
        <v>0</v>
      </c>
      <c r="H237" s="201">
        <v>0</v>
      </c>
    </row>
    <row r="238" spans="1:8" ht="18" hidden="1" customHeight="1" outlineLevel="1">
      <c r="A238" s="4" t="s">
        <v>213</v>
      </c>
      <c r="B238" s="195"/>
      <c r="C238" s="199">
        <v>0</v>
      </c>
      <c r="D238" s="199">
        <v>0</v>
      </c>
      <c r="E238" s="199">
        <v>0</v>
      </c>
      <c r="F238" s="200">
        <v>0</v>
      </c>
      <c r="G238" s="200">
        <v>0</v>
      </c>
      <c r="H238" s="201">
        <v>0</v>
      </c>
    </row>
    <row r="239" spans="1:8" ht="18" hidden="1" customHeight="1" outlineLevel="1">
      <c r="A239" s="4" t="s">
        <v>214</v>
      </c>
      <c r="B239" s="195"/>
      <c r="C239" s="199">
        <v>0</v>
      </c>
      <c r="D239" s="199">
        <v>0</v>
      </c>
      <c r="E239" s="199">
        <v>0</v>
      </c>
      <c r="F239" s="200">
        <v>0</v>
      </c>
      <c r="G239" s="200">
        <v>0</v>
      </c>
      <c r="H239" s="201">
        <v>0</v>
      </c>
    </row>
    <row r="240" spans="1:8" ht="18" hidden="1" customHeight="1" outlineLevel="1">
      <c r="A240" s="4" t="s">
        <v>215</v>
      </c>
      <c r="B240" s="195"/>
      <c r="C240" s="199">
        <v>0</v>
      </c>
      <c r="D240" s="199">
        <v>0</v>
      </c>
      <c r="E240" s="199">
        <v>0</v>
      </c>
      <c r="F240" s="200">
        <v>0</v>
      </c>
      <c r="G240" s="200">
        <v>0</v>
      </c>
      <c r="H240" s="201">
        <v>0</v>
      </c>
    </row>
    <row r="241" spans="1:8" ht="18" hidden="1" customHeight="1" outlineLevel="1">
      <c r="A241" s="4" t="s">
        <v>216</v>
      </c>
      <c r="B241" s="195"/>
      <c r="C241" s="199">
        <v>0</v>
      </c>
      <c r="D241" s="199">
        <v>0</v>
      </c>
      <c r="E241" s="199">
        <v>0</v>
      </c>
      <c r="F241" s="200">
        <v>0</v>
      </c>
      <c r="G241" s="200">
        <v>0</v>
      </c>
      <c r="H241" s="201">
        <v>0</v>
      </c>
    </row>
    <row r="242" spans="1:8" ht="18" hidden="1" customHeight="1" outlineLevel="1">
      <c r="A242" s="4" t="s">
        <v>217</v>
      </c>
      <c r="B242" s="195"/>
      <c r="C242" s="199">
        <v>0</v>
      </c>
      <c r="D242" s="199">
        <v>0</v>
      </c>
      <c r="E242" s="199">
        <v>0</v>
      </c>
      <c r="F242" s="200">
        <v>0</v>
      </c>
      <c r="G242" s="200">
        <v>0</v>
      </c>
      <c r="H242" s="201">
        <v>0</v>
      </c>
    </row>
    <row r="243" spans="1:8" ht="18" hidden="1" customHeight="1" outlineLevel="1">
      <c r="A243" s="4" t="s">
        <v>218</v>
      </c>
      <c r="B243" s="195"/>
      <c r="C243" s="199">
        <v>0</v>
      </c>
      <c r="D243" s="199">
        <v>0</v>
      </c>
      <c r="E243" s="199">
        <v>0</v>
      </c>
      <c r="F243" s="200">
        <v>0</v>
      </c>
      <c r="G243" s="200">
        <v>0</v>
      </c>
      <c r="H243" s="201">
        <v>0</v>
      </c>
    </row>
    <row r="244" spans="1:8" ht="18" hidden="1" customHeight="1" outlineLevel="1">
      <c r="A244" s="4" t="s">
        <v>219</v>
      </c>
      <c r="B244" s="195"/>
      <c r="C244" s="199">
        <v>0</v>
      </c>
      <c r="D244" s="199">
        <v>0</v>
      </c>
      <c r="E244" s="199">
        <v>0</v>
      </c>
      <c r="F244" s="200">
        <v>0</v>
      </c>
      <c r="G244" s="200">
        <v>0</v>
      </c>
      <c r="H244" s="201">
        <v>0</v>
      </c>
    </row>
    <row r="245" spans="1:8" ht="18" hidden="1" customHeight="1" outlineLevel="1">
      <c r="A245" s="4" t="s">
        <v>220</v>
      </c>
      <c r="B245" s="195"/>
      <c r="C245" s="199">
        <v>0</v>
      </c>
      <c r="D245" s="199">
        <v>0</v>
      </c>
      <c r="E245" s="199">
        <v>0</v>
      </c>
      <c r="F245" s="200">
        <v>0</v>
      </c>
      <c r="G245" s="200">
        <v>0</v>
      </c>
      <c r="H245" s="201">
        <v>0</v>
      </c>
    </row>
    <row r="246" spans="1:8" ht="18" hidden="1" customHeight="1" outlineLevel="1">
      <c r="A246" s="4" t="s">
        <v>349</v>
      </c>
      <c r="B246" s="195"/>
      <c r="C246" s="199">
        <v>0</v>
      </c>
      <c r="D246" s="199">
        <v>0</v>
      </c>
      <c r="E246" s="199">
        <v>0</v>
      </c>
      <c r="F246" s="200">
        <v>0</v>
      </c>
      <c r="G246" s="200">
        <v>0</v>
      </c>
      <c r="H246" s="201">
        <v>0</v>
      </c>
    </row>
    <row r="247" spans="1:8" ht="18" hidden="1" customHeight="1" outlineLevel="1">
      <c r="A247" s="4" t="s">
        <v>222</v>
      </c>
      <c r="B247" s="195"/>
      <c r="C247" s="199">
        <v>0</v>
      </c>
      <c r="D247" s="199">
        <v>0</v>
      </c>
      <c r="E247" s="199">
        <v>0</v>
      </c>
      <c r="F247" s="200">
        <v>0</v>
      </c>
      <c r="G247" s="200">
        <v>0</v>
      </c>
      <c r="H247" s="201">
        <v>0</v>
      </c>
    </row>
    <row r="248" spans="1:8" ht="18" hidden="1" customHeight="1" outlineLevel="1">
      <c r="A248" s="4" t="s">
        <v>223</v>
      </c>
      <c r="B248" s="195"/>
      <c r="C248" s="199">
        <v>0</v>
      </c>
      <c r="D248" s="199">
        <v>0</v>
      </c>
      <c r="E248" s="199">
        <v>0</v>
      </c>
      <c r="F248" s="200">
        <v>0</v>
      </c>
      <c r="G248" s="200">
        <v>0</v>
      </c>
      <c r="H248" s="201">
        <v>0</v>
      </c>
    </row>
    <row r="249" spans="1:8" ht="18" hidden="1" customHeight="1" outlineLevel="1">
      <c r="A249" s="4" t="s">
        <v>224</v>
      </c>
      <c r="B249" s="195"/>
      <c r="C249" s="199">
        <v>0</v>
      </c>
      <c r="D249" s="199">
        <v>0</v>
      </c>
      <c r="E249" s="199">
        <v>0</v>
      </c>
      <c r="F249" s="200">
        <v>0</v>
      </c>
      <c r="G249" s="200">
        <v>0</v>
      </c>
      <c r="H249" s="201">
        <v>0</v>
      </c>
    </row>
    <row r="250" spans="1:8" ht="18" hidden="1" customHeight="1" outlineLevel="1">
      <c r="A250" s="4" t="s">
        <v>225</v>
      </c>
      <c r="B250" s="195"/>
      <c r="C250" s="199">
        <v>0</v>
      </c>
      <c r="D250" s="199">
        <v>0</v>
      </c>
      <c r="E250" s="199">
        <v>0</v>
      </c>
      <c r="F250" s="200">
        <v>0</v>
      </c>
      <c r="G250" s="200">
        <v>0</v>
      </c>
      <c r="H250" s="201">
        <v>0</v>
      </c>
    </row>
    <row r="251" spans="1:8" ht="18" customHeight="1" collapsed="1">
      <c r="A251" s="4"/>
      <c r="B251" s="195" t="s">
        <v>359</v>
      </c>
      <c r="C251" s="199">
        <f t="shared" ref="C251:H251" si="9">SUM(C228:C250)</f>
        <v>4</v>
      </c>
      <c r="D251" s="199">
        <f t="shared" si="9"/>
        <v>0</v>
      </c>
      <c r="E251" s="199">
        <f t="shared" si="9"/>
        <v>2</v>
      </c>
      <c r="F251" s="200">
        <f t="shared" si="9"/>
        <v>0</v>
      </c>
      <c r="G251" s="200">
        <f t="shared" si="9"/>
        <v>0</v>
      </c>
      <c r="H251" s="201">
        <f t="shared" si="9"/>
        <v>0</v>
      </c>
    </row>
    <row r="252" spans="1:8" ht="18" hidden="1" customHeight="1" outlineLevel="1">
      <c r="A252" s="4" t="s">
        <v>272</v>
      </c>
      <c r="B252" s="195"/>
      <c r="C252" s="196">
        <v>0</v>
      </c>
      <c r="D252" s="196">
        <v>0</v>
      </c>
      <c r="E252" s="196">
        <v>0</v>
      </c>
      <c r="F252" s="197">
        <v>0</v>
      </c>
      <c r="G252" s="197">
        <v>0</v>
      </c>
      <c r="H252" s="198">
        <v>0</v>
      </c>
    </row>
    <row r="253" spans="1:8" ht="18" hidden="1" customHeight="1" outlineLevel="1">
      <c r="A253" s="4" t="s">
        <v>203</v>
      </c>
      <c r="B253" s="195"/>
      <c r="C253" s="196">
        <v>3</v>
      </c>
      <c r="D253" s="196">
        <v>2</v>
      </c>
      <c r="E253" s="196">
        <v>0</v>
      </c>
      <c r="F253" s="197">
        <v>40000</v>
      </c>
      <c r="G253" s="197">
        <v>1700</v>
      </c>
      <c r="H253" s="198">
        <v>0</v>
      </c>
    </row>
    <row r="254" spans="1:8" ht="18" hidden="1" customHeight="1" outlineLevel="1">
      <c r="A254" s="4" t="s">
        <v>204</v>
      </c>
      <c r="B254" s="195"/>
      <c r="C254" s="196">
        <v>1</v>
      </c>
      <c r="D254" s="196">
        <v>0</v>
      </c>
      <c r="E254" s="196">
        <v>0</v>
      </c>
      <c r="F254" s="197">
        <v>0</v>
      </c>
      <c r="G254" s="197">
        <v>0</v>
      </c>
      <c r="H254" s="198">
        <v>0</v>
      </c>
    </row>
    <row r="255" spans="1:8" ht="18" hidden="1" customHeight="1" outlineLevel="1">
      <c r="A255" s="4" t="s">
        <v>205</v>
      </c>
      <c r="B255" s="195"/>
      <c r="C255" s="196">
        <v>0</v>
      </c>
      <c r="D255" s="196">
        <v>0</v>
      </c>
      <c r="E255" s="196">
        <v>0</v>
      </c>
      <c r="F255" s="197">
        <v>0</v>
      </c>
      <c r="G255" s="197">
        <v>0</v>
      </c>
      <c r="H255" s="198">
        <v>0</v>
      </c>
    </row>
    <row r="256" spans="1:8" ht="18" hidden="1" customHeight="1" outlineLevel="1">
      <c r="A256" s="4" t="s">
        <v>206</v>
      </c>
      <c r="B256" s="195"/>
      <c r="C256" s="196">
        <v>0</v>
      </c>
      <c r="D256" s="196">
        <v>0</v>
      </c>
      <c r="E256" s="196">
        <v>0</v>
      </c>
      <c r="F256" s="197">
        <v>0</v>
      </c>
      <c r="G256" s="197">
        <v>0</v>
      </c>
      <c r="H256" s="198">
        <v>0</v>
      </c>
    </row>
    <row r="257" spans="1:8" ht="18" hidden="1" customHeight="1" outlineLevel="1">
      <c r="A257" s="4" t="s">
        <v>207</v>
      </c>
      <c r="B257" s="195"/>
      <c r="C257" s="196">
        <v>0</v>
      </c>
      <c r="D257" s="196">
        <v>0</v>
      </c>
      <c r="E257" s="196">
        <v>0</v>
      </c>
      <c r="F257" s="197">
        <v>0</v>
      </c>
      <c r="G257" s="197">
        <v>0</v>
      </c>
      <c r="H257" s="198">
        <v>0</v>
      </c>
    </row>
    <row r="258" spans="1:8" ht="18" hidden="1" customHeight="1" outlineLevel="1">
      <c r="A258" s="4" t="s">
        <v>208</v>
      </c>
      <c r="B258" s="195"/>
      <c r="C258" s="196">
        <v>1</v>
      </c>
      <c r="D258" s="196">
        <v>1</v>
      </c>
      <c r="E258" s="196">
        <v>0</v>
      </c>
      <c r="F258" s="197">
        <v>0</v>
      </c>
      <c r="G258" s="197">
        <v>1137</v>
      </c>
      <c r="H258" s="198">
        <v>0</v>
      </c>
    </row>
    <row r="259" spans="1:8" ht="18" hidden="1" customHeight="1" outlineLevel="1">
      <c r="A259" s="4" t="s">
        <v>209</v>
      </c>
      <c r="B259" s="195"/>
      <c r="C259" s="196">
        <v>1</v>
      </c>
      <c r="D259" s="196">
        <v>0</v>
      </c>
      <c r="E259" s="196">
        <v>0</v>
      </c>
      <c r="F259" s="197">
        <v>0</v>
      </c>
      <c r="G259" s="197">
        <v>0</v>
      </c>
      <c r="H259" s="198">
        <v>0</v>
      </c>
    </row>
    <row r="260" spans="1:8" ht="18" hidden="1" customHeight="1" outlineLevel="1">
      <c r="A260" s="4" t="s">
        <v>211</v>
      </c>
      <c r="B260" s="195"/>
      <c r="C260" s="196">
        <v>5</v>
      </c>
      <c r="D260" s="196">
        <v>5</v>
      </c>
      <c r="E260" s="196">
        <v>0</v>
      </c>
      <c r="F260" s="197">
        <v>137940</v>
      </c>
      <c r="G260" s="197">
        <v>3257</v>
      </c>
      <c r="H260" s="198">
        <v>0</v>
      </c>
    </row>
    <row r="261" spans="1:8" ht="18" hidden="1" customHeight="1" outlineLevel="1">
      <c r="A261" s="4" t="s">
        <v>212</v>
      </c>
      <c r="B261" s="195"/>
      <c r="C261" s="196">
        <v>0</v>
      </c>
      <c r="D261" s="196">
        <v>0</v>
      </c>
      <c r="E261" s="196">
        <v>0</v>
      </c>
      <c r="F261" s="197">
        <v>0</v>
      </c>
      <c r="G261" s="197">
        <v>0</v>
      </c>
      <c r="H261" s="198">
        <v>0</v>
      </c>
    </row>
    <row r="262" spans="1:8" ht="18" hidden="1" customHeight="1" outlineLevel="1">
      <c r="A262" s="4" t="s">
        <v>213</v>
      </c>
      <c r="B262" s="195"/>
      <c r="C262" s="196">
        <v>0</v>
      </c>
      <c r="D262" s="196">
        <v>1</v>
      </c>
      <c r="E262" s="196">
        <v>0</v>
      </c>
      <c r="F262" s="197">
        <v>0</v>
      </c>
      <c r="G262" s="197">
        <v>43801.39</v>
      </c>
      <c r="H262" s="198">
        <v>0</v>
      </c>
    </row>
    <row r="263" spans="1:8" ht="18" hidden="1" customHeight="1" outlineLevel="1">
      <c r="A263" s="4" t="s">
        <v>214</v>
      </c>
      <c r="B263" s="195"/>
      <c r="C263" s="196">
        <v>0</v>
      </c>
      <c r="D263" s="196">
        <v>0</v>
      </c>
      <c r="E263" s="196">
        <v>0</v>
      </c>
      <c r="F263" s="197">
        <v>0</v>
      </c>
      <c r="G263" s="197">
        <v>0</v>
      </c>
      <c r="H263" s="198">
        <v>0</v>
      </c>
    </row>
    <row r="264" spans="1:8" ht="18" hidden="1" customHeight="1" outlineLevel="1">
      <c r="A264" s="4" t="s">
        <v>215</v>
      </c>
      <c r="B264" s="195"/>
      <c r="C264" s="196">
        <v>0</v>
      </c>
      <c r="D264" s="196">
        <v>0</v>
      </c>
      <c r="E264" s="196">
        <v>0</v>
      </c>
      <c r="F264" s="197">
        <v>0</v>
      </c>
      <c r="G264" s="197">
        <v>0</v>
      </c>
      <c r="H264" s="198">
        <v>0</v>
      </c>
    </row>
    <row r="265" spans="1:8" ht="18" hidden="1" customHeight="1" outlineLevel="1">
      <c r="A265" s="4" t="s">
        <v>216</v>
      </c>
      <c r="B265" s="195"/>
      <c r="C265" s="196">
        <v>0</v>
      </c>
      <c r="D265" s="196">
        <v>0</v>
      </c>
      <c r="E265" s="196">
        <v>0</v>
      </c>
      <c r="F265" s="197">
        <v>0</v>
      </c>
      <c r="G265" s="197">
        <v>0</v>
      </c>
      <c r="H265" s="198">
        <v>0</v>
      </c>
    </row>
    <row r="266" spans="1:8" ht="18" hidden="1" customHeight="1" outlineLevel="1">
      <c r="A266" s="4" t="s">
        <v>217</v>
      </c>
      <c r="B266" s="195"/>
      <c r="C266" s="196">
        <v>0</v>
      </c>
      <c r="D266" s="196">
        <v>0</v>
      </c>
      <c r="E266" s="196">
        <v>0</v>
      </c>
      <c r="F266" s="197">
        <v>0</v>
      </c>
      <c r="G266" s="197">
        <v>0</v>
      </c>
      <c r="H266" s="198">
        <v>0</v>
      </c>
    </row>
    <row r="267" spans="1:8" ht="18" hidden="1" customHeight="1" outlineLevel="1">
      <c r="A267" s="4" t="s">
        <v>218</v>
      </c>
      <c r="B267" s="195"/>
      <c r="C267" s="196">
        <v>0</v>
      </c>
      <c r="D267" s="196">
        <v>0</v>
      </c>
      <c r="E267" s="196">
        <v>0</v>
      </c>
      <c r="F267" s="197">
        <v>0</v>
      </c>
      <c r="G267" s="197">
        <v>0</v>
      </c>
      <c r="H267" s="198">
        <v>0</v>
      </c>
    </row>
    <row r="268" spans="1:8" ht="18" hidden="1" customHeight="1" outlineLevel="1">
      <c r="A268" s="4" t="s">
        <v>219</v>
      </c>
      <c r="B268" s="195"/>
      <c r="C268" s="196">
        <v>0</v>
      </c>
      <c r="D268" s="196">
        <v>0</v>
      </c>
      <c r="E268" s="196">
        <v>0</v>
      </c>
      <c r="F268" s="197">
        <v>0</v>
      </c>
      <c r="G268" s="197">
        <v>0</v>
      </c>
      <c r="H268" s="198">
        <v>0</v>
      </c>
    </row>
    <row r="269" spans="1:8" ht="18" hidden="1" customHeight="1" outlineLevel="1">
      <c r="A269" s="4" t="s">
        <v>220</v>
      </c>
      <c r="B269" s="195"/>
      <c r="C269" s="196">
        <v>0</v>
      </c>
      <c r="D269" s="196">
        <v>0</v>
      </c>
      <c r="E269" s="196">
        <v>0</v>
      </c>
      <c r="F269" s="197">
        <v>0</v>
      </c>
      <c r="G269" s="197">
        <v>0</v>
      </c>
      <c r="H269" s="198">
        <v>0</v>
      </c>
    </row>
    <row r="270" spans="1:8" ht="18" hidden="1" customHeight="1" outlineLevel="1">
      <c r="A270" s="4" t="s">
        <v>349</v>
      </c>
      <c r="B270" s="195"/>
      <c r="C270" s="196">
        <v>0</v>
      </c>
      <c r="D270" s="196">
        <v>0</v>
      </c>
      <c r="E270" s="196">
        <v>0</v>
      </c>
      <c r="F270" s="197">
        <v>0</v>
      </c>
      <c r="G270" s="197">
        <v>0</v>
      </c>
      <c r="H270" s="198">
        <v>0</v>
      </c>
    </row>
    <row r="271" spans="1:8" ht="18" hidden="1" customHeight="1" outlineLevel="1">
      <c r="A271" s="4" t="s">
        <v>222</v>
      </c>
      <c r="B271" s="195"/>
      <c r="C271" s="196">
        <v>0</v>
      </c>
      <c r="D271" s="196">
        <v>0</v>
      </c>
      <c r="E271" s="196">
        <v>0</v>
      </c>
      <c r="F271" s="197">
        <v>0</v>
      </c>
      <c r="G271" s="197">
        <v>0</v>
      </c>
      <c r="H271" s="198">
        <v>0</v>
      </c>
    </row>
    <row r="272" spans="1:8" ht="18" hidden="1" customHeight="1" outlineLevel="1">
      <c r="A272" s="4" t="s">
        <v>223</v>
      </c>
      <c r="B272" s="195"/>
      <c r="C272" s="196">
        <v>0</v>
      </c>
      <c r="D272" s="196">
        <v>0</v>
      </c>
      <c r="E272" s="196">
        <v>0</v>
      </c>
      <c r="F272" s="197">
        <v>0</v>
      </c>
      <c r="G272" s="197">
        <v>0</v>
      </c>
      <c r="H272" s="198">
        <v>0</v>
      </c>
    </row>
    <row r="273" spans="1:8" ht="18" hidden="1" customHeight="1" outlineLevel="1">
      <c r="A273" s="4" t="s">
        <v>224</v>
      </c>
      <c r="B273" s="195"/>
      <c r="C273" s="196">
        <v>0</v>
      </c>
      <c r="D273" s="196">
        <v>0</v>
      </c>
      <c r="E273" s="196">
        <v>0</v>
      </c>
      <c r="F273" s="197">
        <v>0</v>
      </c>
      <c r="G273" s="197">
        <v>0</v>
      </c>
      <c r="H273" s="198">
        <v>0</v>
      </c>
    </row>
    <row r="274" spans="1:8" ht="18" hidden="1" customHeight="1" outlineLevel="1">
      <c r="A274" s="4" t="s">
        <v>225</v>
      </c>
      <c r="B274" s="195"/>
      <c r="C274" s="196">
        <v>0</v>
      </c>
      <c r="D274" s="196">
        <v>0</v>
      </c>
      <c r="E274" s="196">
        <v>0</v>
      </c>
      <c r="F274" s="197">
        <v>0</v>
      </c>
      <c r="G274" s="197">
        <v>0</v>
      </c>
      <c r="H274" s="198">
        <v>0</v>
      </c>
    </row>
    <row r="275" spans="1:8" ht="18" customHeight="1" collapsed="1">
      <c r="A275" s="4"/>
      <c r="B275" s="195" t="s">
        <v>360</v>
      </c>
      <c r="C275" s="199">
        <f t="shared" ref="C275:H275" si="10">SUM(C252:C274)</f>
        <v>11</v>
      </c>
      <c r="D275" s="199">
        <f t="shared" si="10"/>
        <v>9</v>
      </c>
      <c r="E275" s="199">
        <f t="shared" si="10"/>
        <v>0</v>
      </c>
      <c r="F275" s="200">
        <f t="shared" si="10"/>
        <v>177940</v>
      </c>
      <c r="G275" s="200">
        <f t="shared" si="10"/>
        <v>49895.39</v>
      </c>
      <c r="H275" s="201">
        <f t="shared" si="10"/>
        <v>0</v>
      </c>
    </row>
    <row r="276" spans="1:8" ht="18" hidden="1" customHeight="1" outlineLevel="1">
      <c r="A276" s="4" t="s">
        <v>272</v>
      </c>
      <c r="B276" s="195"/>
      <c r="C276" s="196">
        <v>0</v>
      </c>
      <c r="D276" s="196">
        <v>0</v>
      </c>
      <c r="E276" s="196">
        <v>0</v>
      </c>
      <c r="F276" s="197">
        <v>0</v>
      </c>
      <c r="G276" s="197">
        <v>0</v>
      </c>
      <c r="H276" s="198">
        <v>0</v>
      </c>
    </row>
    <row r="277" spans="1:8" ht="18" hidden="1" customHeight="1" outlineLevel="1">
      <c r="A277" s="4" t="s">
        <v>203</v>
      </c>
      <c r="B277" s="195"/>
      <c r="C277" s="196">
        <v>2</v>
      </c>
      <c r="D277" s="196">
        <v>0</v>
      </c>
      <c r="E277" s="196">
        <v>0</v>
      </c>
      <c r="F277" s="197">
        <v>0</v>
      </c>
      <c r="G277" s="197">
        <v>0</v>
      </c>
      <c r="H277" s="198">
        <v>0</v>
      </c>
    </row>
    <row r="278" spans="1:8" ht="18" hidden="1" customHeight="1" outlineLevel="1">
      <c r="A278" s="4" t="s">
        <v>204</v>
      </c>
      <c r="B278" s="195"/>
      <c r="C278" s="196">
        <v>2</v>
      </c>
      <c r="D278" s="196">
        <v>0</v>
      </c>
      <c r="E278" s="196">
        <v>0</v>
      </c>
      <c r="F278" s="197">
        <v>0</v>
      </c>
      <c r="G278" s="197">
        <v>0</v>
      </c>
      <c r="H278" s="198">
        <v>0</v>
      </c>
    </row>
    <row r="279" spans="1:8" ht="18" hidden="1" customHeight="1" outlineLevel="1">
      <c r="A279" s="4" t="s">
        <v>205</v>
      </c>
      <c r="B279" s="195"/>
      <c r="C279" s="196">
        <v>0</v>
      </c>
      <c r="D279" s="196">
        <v>0</v>
      </c>
      <c r="E279" s="196">
        <v>0</v>
      </c>
      <c r="F279" s="197">
        <v>0</v>
      </c>
      <c r="G279" s="197">
        <v>0</v>
      </c>
      <c r="H279" s="198">
        <v>0</v>
      </c>
    </row>
    <row r="280" spans="1:8" ht="18" hidden="1" customHeight="1" outlineLevel="1">
      <c r="A280" s="4" t="s">
        <v>206</v>
      </c>
      <c r="B280" s="195"/>
      <c r="C280" s="196">
        <v>0</v>
      </c>
      <c r="D280" s="196">
        <v>0</v>
      </c>
      <c r="E280" s="196">
        <v>0</v>
      </c>
      <c r="F280" s="197">
        <v>0</v>
      </c>
      <c r="G280" s="197">
        <v>0</v>
      </c>
      <c r="H280" s="198">
        <v>0</v>
      </c>
    </row>
    <row r="281" spans="1:8" ht="18" hidden="1" customHeight="1" outlineLevel="1">
      <c r="A281" s="4" t="s">
        <v>207</v>
      </c>
      <c r="B281" s="195"/>
      <c r="C281" s="196">
        <v>0</v>
      </c>
      <c r="D281" s="196">
        <v>0</v>
      </c>
      <c r="E281" s="196">
        <v>0</v>
      </c>
      <c r="F281" s="197">
        <v>0</v>
      </c>
      <c r="G281" s="197">
        <v>0</v>
      </c>
      <c r="H281" s="198">
        <v>0</v>
      </c>
    </row>
    <row r="282" spans="1:8" ht="18" hidden="1" customHeight="1" outlineLevel="1">
      <c r="A282" s="4" t="s">
        <v>208</v>
      </c>
      <c r="B282" s="195"/>
      <c r="C282" s="196">
        <v>2</v>
      </c>
      <c r="D282" s="196">
        <v>1</v>
      </c>
      <c r="E282" s="196">
        <v>0</v>
      </c>
      <c r="F282" s="197">
        <v>0</v>
      </c>
      <c r="G282" s="197">
        <v>185</v>
      </c>
      <c r="H282" s="198">
        <v>0</v>
      </c>
    </row>
    <row r="283" spans="1:8" ht="18" hidden="1" customHeight="1" outlineLevel="1">
      <c r="A283" s="4" t="s">
        <v>209</v>
      </c>
      <c r="B283" s="195"/>
      <c r="C283" s="196">
        <v>0</v>
      </c>
      <c r="D283" s="196">
        <v>0</v>
      </c>
      <c r="E283" s="196">
        <v>0</v>
      </c>
      <c r="F283" s="197">
        <v>0</v>
      </c>
      <c r="G283" s="197">
        <v>0</v>
      </c>
      <c r="H283" s="198">
        <v>0</v>
      </c>
    </row>
    <row r="284" spans="1:8" ht="18" hidden="1" customHeight="1" outlineLevel="1">
      <c r="A284" s="4" t="s">
        <v>211</v>
      </c>
      <c r="B284" s="195"/>
      <c r="C284" s="196">
        <v>0</v>
      </c>
      <c r="D284" s="196">
        <v>0</v>
      </c>
      <c r="E284" s="196">
        <v>0</v>
      </c>
      <c r="F284" s="197">
        <v>0</v>
      </c>
      <c r="G284" s="197">
        <v>0</v>
      </c>
      <c r="H284" s="198">
        <v>0</v>
      </c>
    </row>
    <row r="285" spans="1:8" ht="18" hidden="1" customHeight="1" outlineLevel="1">
      <c r="A285" s="4" t="s">
        <v>212</v>
      </c>
      <c r="B285" s="195"/>
      <c r="C285" s="196">
        <v>0</v>
      </c>
      <c r="D285" s="196">
        <v>0</v>
      </c>
      <c r="E285" s="196">
        <v>0</v>
      </c>
      <c r="F285" s="197">
        <v>0</v>
      </c>
      <c r="G285" s="197">
        <v>0</v>
      </c>
      <c r="H285" s="198">
        <v>0</v>
      </c>
    </row>
    <row r="286" spans="1:8" ht="18" hidden="1" customHeight="1" outlineLevel="1">
      <c r="A286" s="4" t="s">
        <v>213</v>
      </c>
      <c r="B286" s="195"/>
      <c r="C286" s="196">
        <v>0</v>
      </c>
      <c r="D286" s="196">
        <v>0</v>
      </c>
      <c r="E286" s="196">
        <v>0</v>
      </c>
      <c r="F286" s="197">
        <v>0</v>
      </c>
      <c r="G286" s="197">
        <v>0</v>
      </c>
      <c r="H286" s="198">
        <v>0</v>
      </c>
    </row>
    <row r="287" spans="1:8" ht="18" hidden="1" customHeight="1" outlineLevel="1">
      <c r="A287" s="4" t="s">
        <v>214</v>
      </c>
      <c r="B287" s="195"/>
      <c r="C287" s="196">
        <v>0</v>
      </c>
      <c r="D287" s="196">
        <v>0</v>
      </c>
      <c r="E287" s="196">
        <v>0</v>
      </c>
      <c r="F287" s="197">
        <v>0</v>
      </c>
      <c r="G287" s="197">
        <v>0</v>
      </c>
      <c r="H287" s="198">
        <v>0</v>
      </c>
    </row>
    <row r="288" spans="1:8" ht="18" hidden="1" customHeight="1" outlineLevel="1">
      <c r="A288" s="4" t="s">
        <v>215</v>
      </c>
      <c r="B288" s="195"/>
      <c r="C288" s="196">
        <v>0</v>
      </c>
      <c r="D288" s="196">
        <v>0</v>
      </c>
      <c r="E288" s="196">
        <v>0</v>
      </c>
      <c r="F288" s="197">
        <v>0</v>
      </c>
      <c r="G288" s="197">
        <v>0</v>
      </c>
      <c r="H288" s="198">
        <v>0</v>
      </c>
    </row>
    <row r="289" spans="1:8" ht="18" hidden="1" customHeight="1" outlineLevel="1">
      <c r="A289" s="4" t="s">
        <v>216</v>
      </c>
      <c r="B289" s="195"/>
      <c r="C289" s="196">
        <v>0</v>
      </c>
      <c r="D289" s="196">
        <v>0</v>
      </c>
      <c r="E289" s="196">
        <v>0</v>
      </c>
      <c r="F289" s="197">
        <v>0</v>
      </c>
      <c r="G289" s="197">
        <v>0</v>
      </c>
      <c r="H289" s="198">
        <v>0</v>
      </c>
    </row>
    <row r="290" spans="1:8" ht="18" hidden="1" customHeight="1" outlineLevel="1">
      <c r="A290" s="4" t="s">
        <v>217</v>
      </c>
      <c r="B290" s="195"/>
      <c r="C290" s="196">
        <v>0</v>
      </c>
      <c r="D290" s="196">
        <v>0</v>
      </c>
      <c r="E290" s="196">
        <v>0</v>
      </c>
      <c r="F290" s="197">
        <v>0</v>
      </c>
      <c r="G290" s="197">
        <v>0</v>
      </c>
      <c r="H290" s="198">
        <v>0</v>
      </c>
    </row>
    <row r="291" spans="1:8" ht="18" hidden="1" customHeight="1" outlineLevel="1">
      <c r="A291" s="4" t="s">
        <v>218</v>
      </c>
      <c r="B291" s="195"/>
      <c r="C291" s="196">
        <v>0</v>
      </c>
      <c r="D291" s="196">
        <v>0</v>
      </c>
      <c r="E291" s="196">
        <v>0</v>
      </c>
      <c r="F291" s="197">
        <v>0</v>
      </c>
      <c r="G291" s="197">
        <v>0</v>
      </c>
      <c r="H291" s="198">
        <v>0</v>
      </c>
    </row>
    <row r="292" spans="1:8" ht="18" hidden="1" customHeight="1" outlineLevel="1">
      <c r="A292" s="4" t="s">
        <v>219</v>
      </c>
      <c r="B292" s="195"/>
      <c r="C292" s="196">
        <v>0</v>
      </c>
      <c r="D292" s="196">
        <v>0</v>
      </c>
      <c r="E292" s="196">
        <v>0</v>
      </c>
      <c r="F292" s="197">
        <v>0</v>
      </c>
      <c r="G292" s="197">
        <v>0</v>
      </c>
      <c r="H292" s="198">
        <v>0</v>
      </c>
    </row>
    <row r="293" spans="1:8" ht="18" hidden="1" customHeight="1" outlineLevel="1">
      <c r="A293" s="4" t="s">
        <v>220</v>
      </c>
      <c r="B293" s="195"/>
      <c r="C293" s="196">
        <v>0</v>
      </c>
      <c r="D293" s="196">
        <v>0</v>
      </c>
      <c r="E293" s="196">
        <v>0</v>
      </c>
      <c r="F293" s="197">
        <v>0</v>
      </c>
      <c r="G293" s="197">
        <v>0</v>
      </c>
      <c r="H293" s="198">
        <v>0</v>
      </c>
    </row>
    <row r="294" spans="1:8" ht="18" hidden="1" customHeight="1" outlineLevel="1">
      <c r="A294" s="4" t="s">
        <v>349</v>
      </c>
      <c r="B294" s="195"/>
      <c r="C294" s="196">
        <v>0</v>
      </c>
      <c r="D294" s="196">
        <v>0</v>
      </c>
      <c r="E294" s="196">
        <v>0</v>
      </c>
      <c r="F294" s="197">
        <v>0</v>
      </c>
      <c r="G294" s="197">
        <v>0</v>
      </c>
      <c r="H294" s="198">
        <v>0</v>
      </c>
    </row>
    <row r="295" spans="1:8" ht="18" hidden="1" customHeight="1" outlineLevel="1">
      <c r="A295" s="4" t="s">
        <v>222</v>
      </c>
      <c r="B295" s="195"/>
      <c r="C295" s="196">
        <v>0</v>
      </c>
      <c r="D295" s="196">
        <v>0</v>
      </c>
      <c r="E295" s="196">
        <v>0</v>
      </c>
      <c r="F295" s="197">
        <v>0</v>
      </c>
      <c r="G295" s="197">
        <v>0</v>
      </c>
      <c r="H295" s="198">
        <v>0</v>
      </c>
    </row>
    <row r="296" spans="1:8" ht="18" hidden="1" customHeight="1" outlineLevel="1">
      <c r="A296" s="4" t="s">
        <v>223</v>
      </c>
      <c r="B296" s="195"/>
      <c r="C296" s="196">
        <v>0</v>
      </c>
      <c r="D296" s="196">
        <v>0</v>
      </c>
      <c r="E296" s="196">
        <v>0</v>
      </c>
      <c r="F296" s="197">
        <v>0</v>
      </c>
      <c r="G296" s="197">
        <v>0</v>
      </c>
      <c r="H296" s="198">
        <v>0</v>
      </c>
    </row>
    <row r="297" spans="1:8" ht="18" hidden="1" customHeight="1" outlineLevel="1">
      <c r="A297" s="4" t="s">
        <v>224</v>
      </c>
      <c r="B297" s="195"/>
      <c r="C297" s="196">
        <v>0</v>
      </c>
      <c r="D297" s="196">
        <v>0</v>
      </c>
      <c r="E297" s="196">
        <v>0</v>
      </c>
      <c r="F297" s="197">
        <v>0</v>
      </c>
      <c r="G297" s="197">
        <v>0</v>
      </c>
      <c r="H297" s="198">
        <v>0</v>
      </c>
    </row>
    <row r="298" spans="1:8" ht="18" hidden="1" customHeight="1" outlineLevel="1">
      <c r="A298" s="4" t="s">
        <v>225</v>
      </c>
      <c r="B298" s="195"/>
      <c r="C298" s="196">
        <v>0</v>
      </c>
      <c r="D298" s="196">
        <v>0</v>
      </c>
      <c r="E298" s="196">
        <v>0</v>
      </c>
      <c r="F298" s="197">
        <v>0</v>
      </c>
      <c r="G298" s="197">
        <v>0</v>
      </c>
      <c r="H298" s="198">
        <v>0</v>
      </c>
    </row>
    <row r="299" spans="1:8" ht="18" customHeight="1" collapsed="1">
      <c r="A299" s="4"/>
      <c r="B299" s="195" t="s">
        <v>361</v>
      </c>
      <c r="C299" s="199">
        <f t="shared" ref="C299:H299" si="11">SUM(C276:C298)</f>
        <v>6</v>
      </c>
      <c r="D299" s="199">
        <f t="shared" si="11"/>
        <v>1</v>
      </c>
      <c r="E299" s="199">
        <f t="shared" si="11"/>
        <v>0</v>
      </c>
      <c r="F299" s="200">
        <f t="shared" si="11"/>
        <v>0</v>
      </c>
      <c r="G299" s="200">
        <f t="shared" si="11"/>
        <v>185</v>
      </c>
      <c r="H299" s="201">
        <f t="shared" si="11"/>
        <v>0</v>
      </c>
    </row>
    <row r="300" spans="1:8" ht="18" hidden="1" customHeight="1" outlineLevel="1">
      <c r="A300" s="4" t="s">
        <v>272</v>
      </c>
      <c r="B300" s="195"/>
      <c r="C300" s="196">
        <v>0</v>
      </c>
      <c r="D300" s="196">
        <v>0</v>
      </c>
      <c r="E300" s="196">
        <v>0</v>
      </c>
      <c r="F300" s="197">
        <v>0</v>
      </c>
      <c r="G300" s="197">
        <v>0</v>
      </c>
      <c r="H300" s="198">
        <v>0</v>
      </c>
    </row>
    <row r="301" spans="1:8" ht="18" hidden="1" customHeight="1" outlineLevel="1">
      <c r="A301" s="4" t="s">
        <v>203</v>
      </c>
      <c r="B301" s="195"/>
      <c r="C301" s="196">
        <v>1</v>
      </c>
      <c r="D301" s="196">
        <v>0</v>
      </c>
      <c r="E301" s="196">
        <v>0</v>
      </c>
      <c r="F301" s="197">
        <v>0</v>
      </c>
      <c r="G301" s="197">
        <v>0</v>
      </c>
      <c r="H301" s="198">
        <v>0</v>
      </c>
    </row>
    <row r="302" spans="1:8" ht="18" hidden="1" customHeight="1" outlineLevel="1">
      <c r="A302" s="4" t="s">
        <v>204</v>
      </c>
      <c r="B302" s="195"/>
      <c r="C302" s="196">
        <v>2</v>
      </c>
      <c r="D302" s="196">
        <v>0</v>
      </c>
      <c r="E302" s="196">
        <v>1</v>
      </c>
      <c r="F302" s="197">
        <v>0</v>
      </c>
      <c r="G302" s="197">
        <v>0</v>
      </c>
      <c r="H302" s="198">
        <v>0</v>
      </c>
    </row>
    <row r="303" spans="1:8" ht="18" hidden="1" customHeight="1" outlineLevel="1">
      <c r="A303" s="4" t="s">
        <v>205</v>
      </c>
      <c r="B303" s="195"/>
      <c r="C303" s="196">
        <v>0</v>
      </c>
      <c r="D303" s="196">
        <v>0</v>
      </c>
      <c r="E303" s="196">
        <v>0</v>
      </c>
      <c r="F303" s="197">
        <v>0</v>
      </c>
      <c r="G303" s="197">
        <v>0</v>
      </c>
      <c r="H303" s="198">
        <v>0</v>
      </c>
    </row>
    <row r="304" spans="1:8" ht="18" hidden="1" customHeight="1" outlineLevel="1">
      <c r="A304" s="4" t="s">
        <v>206</v>
      </c>
      <c r="B304" s="195"/>
      <c r="C304" s="196">
        <v>0</v>
      </c>
      <c r="D304" s="196">
        <v>0</v>
      </c>
      <c r="E304" s="196">
        <v>0</v>
      </c>
      <c r="F304" s="197">
        <v>0</v>
      </c>
      <c r="G304" s="197">
        <v>0</v>
      </c>
      <c r="H304" s="198">
        <v>0</v>
      </c>
    </row>
    <row r="305" spans="1:8" ht="18" hidden="1" customHeight="1" outlineLevel="1">
      <c r="A305" s="4" t="s">
        <v>207</v>
      </c>
      <c r="B305" s="195"/>
      <c r="C305" s="196">
        <v>0</v>
      </c>
      <c r="D305" s="196">
        <v>0</v>
      </c>
      <c r="E305" s="196">
        <v>0</v>
      </c>
      <c r="F305" s="197">
        <v>0</v>
      </c>
      <c r="G305" s="197">
        <v>0</v>
      </c>
      <c r="H305" s="198">
        <v>0</v>
      </c>
    </row>
    <row r="306" spans="1:8" ht="18" hidden="1" customHeight="1" outlineLevel="1">
      <c r="A306" s="4" t="s">
        <v>208</v>
      </c>
      <c r="B306" s="195"/>
      <c r="C306" s="196">
        <v>1</v>
      </c>
      <c r="D306" s="196">
        <v>0</v>
      </c>
      <c r="E306" s="196">
        <v>0</v>
      </c>
      <c r="F306" s="197">
        <v>0</v>
      </c>
      <c r="G306" s="197">
        <v>0</v>
      </c>
      <c r="H306" s="198">
        <v>0</v>
      </c>
    </row>
    <row r="307" spans="1:8" ht="18" hidden="1" customHeight="1" outlineLevel="1">
      <c r="A307" s="4" t="s">
        <v>209</v>
      </c>
      <c r="B307" s="195"/>
      <c r="C307" s="196">
        <v>0</v>
      </c>
      <c r="D307" s="196">
        <v>0</v>
      </c>
      <c r="E307" s="196">
        <v>0</v>
      </c>
      <c r="F307" s="197">
        <v>0</v>
      </c>
      <c r="G307" s="197">
        <v>0</v>
      </c>
      <c r="H307" s="198">
        <v>0</v>
      </c>
    </row>
    <row r="308" spans="1:8" ht="18" hidden="1" customHeight="1" outlineLevel="1">
      <c r="A308" s="4" t="s">
        <v>211</v>
      </c>
      <c r="B308" s="195"/>
      <c r="C308" s="196">
        <v>0</v>
      </c>
      <c r="D308" s="196">
        <v>1</v>
      </c>
      <c r="E308" s="196">
        <v>0</v>
      </c>
      <c r="F308" s="197">
        <v>0</v>
      </c>
      <c r="G308" s="197">
        <v>15602</v>
      </c>
      <c r="H308" s="198">
        <v>0</v>
      </c>
    </row>
    <row r="309" spans="1:8" ht="18" hidden="1" customHeight="1" outlineLevel="1">
      <c r="A309" s="4" t="s">
        <v>212</v>
      </c>
      <c r="B309" s="195"/>
      <c r="C309" s="196">
        <v>0</v>
      </c>
      <c r="D309" s="196">
        <v>0</v>
      </c>
      <c r="E309" s="196">
        <v>0</v>
      </c>
      <c r="F309" s="197">
        <v>0</v>
      </c>
      <c r="G309" s="197">
        <v>0</v>
      </c>
      <c r="H309" s="198">
        <v>0</v>
      </c>
    </row>
    <row r="310" spans="1:8" ht="18" hidden="1" customHeight="1" outlineLevel="1">
      <c r="A310" s="4" t="s">
        <v>213</v>
      </c>
      <c r="B310" s="195"/>
      <c r="C310" s="196">
        <v>0</v>
      </c>
      <c r="D310" s="196">
        <v>0</v>
      </c>
      <c r="E310" s="196">
        <v>0</v>
      </c>
      <c r="F310" s="197">
        <v>0</v>
      </c>
      <c r="G310" s="197">
        <v>0</v>
      </c>
      <c r="H310" s="198">
        <v>0</v>
      </c>
    </row>
    <row r="311" spans="1:8" ht="18" hidden="1" customHeight="1" outlineLevel="1">
      <c r="A311" s="4" t="s">
        <v>214</v>
      </c>
      <c r="B311" s="195"/>
      <c r="C311" s="196">
        <v>0</v>
      </c>
      <c r="D311" s="196">
        <v>0</v>
      </c>
      <c r="E311" s="196">
        <v>0</v>
      </c>
      <c r="F311" s="197">
        <v>0</v>
      </c>
      <c r="G311" s="197">
        <v>0</v>
      </c>
      <c r="H311" s="198">
        <v>0</v>
      </c>
    </row>
    <row r="312" spans="1:8" ht="18" hidden="1" customHeight="1" outlineLevel="1">
      <c r="A312" s="4" t="s">
        <v>215</v>
      </c>
      <c r="B312" s="195"/>
      <c r="C312" s="196">
        <v>0</v>
      </c>
      <c r="D312" s="196">
        <v>0</v>
      </c>
      <c r="E312" s="196">
        <v>0</v>
      </c>
      <c r="F312" s="197">
        <v>0</v>
      </c>
      <c r="G312" s="197">
        <v>0</v>
      </c>
      <c r="H312" s="198">
        <v>0</v>
      </c>
    </row>
    <row r="313" spans="1:8" ht="18" hidden="1" customHeight="1" outlineLevel="1">
      <c r="A313" s="4" t="s">
        <v>216</v>
      </c>
      <c r="B313" s="195"/>
      <c r="C313" s="196">
        <v>0</v>
      </c>
      <c r="D313" s="196">
        <v>0</v>
      </c>
      <c r="E313" s="196">
        <v>0</v>
      </c>
      <c r="F313" s="197">
        <v>0</v>
      </c>
      <c r="G313" s="197">
        <v>0</v>
      </c>
      <c r="H313" s="198">
        <v>0</v>
      </c>
    </row>
    <row r="314" spans="1:8" ht="18" hidden="1" customHeight="1" outlineLevel="1">
      <c r="A314" s="4" t="s">
        <v>217</v>
      </c>
      <c r="B314" s="195"/>
      <c r="C314" s="196">
        <v>0</v>
      </c>
      <c r="D314" s="196">
        <v>0</v>
      </c>
      <c r="E314" s="196">
        <v>0</v>
      </c>
      <c r="F314" s="197">
        <v>0</v>
      </c>
      <c r="G314" s="197">
        <v>0</v>
      </c>
      <c r="H314" s="198">
        <v>0</v>
      </c>
    </row>
    <row r="315" spans="1:8" ht="18" hidden="1" customHeight="1" outlineLevel="1">
      <c r="A315" s="4" t="s">
        <v>218</v>
      </c>
      <c r="B315" s="195"/>
      <c r="C315" s="196">
        <v>0</v>
      </c>
      <c r="D315" s="196">
        <v>0</v>
      </c>
      <c r="E315" s="196">
        <v>0</v>
      </c>
      <c r="F315" s="197">
        <v>0</v>
      </c>
      <c r="G315" s="197">
        <v>0</v>
      </c>
      <c r="H315" s="198">
        <v>0</v>
      </c>
    </row>
    <row r="316" spans="1:8" ht="18" hidden="1" customHeight="1" outlineLevel="1">
      <c r="A316" s="4" t="s">
        <v>219</v>
      </c>
      <c r="B316" s="195"/>
      <c r="C316" s="196">
        <v>0</v>
      </c>
      <c r="D316" s="196">
        <v>0</v>
      </c>
      <c r="E316" s="196">
        <v>0</v>
      </c>
      <c r="F316" s="197">
        <v>0</v>
      </c>
      <c r="G316" s="197">
        <v>0</v>
      </c>
      <c r="H316" s="198">
        <v>0</v>
      </c>
    </row>
    <row r="317" spans="1:8" ht="18" hidden="1" customHeight="1" outlineLevel="1">
      <c r="A317" s="4" t="s">
        <v>220</v>
      </c>
      <c r="B317" s="195"/>
      <c r="C317" s="196">
        <v>0</v>
      </c>
      <c r="D317" s="196">
        <v>0</v>
      </c>
      <c r="E317" s="196">
        <v>0</v>
      </c>
      <c r="F317" s="197">
        <v>0</v>
      </c>
      <c r="G317" s="197">
        <v>0</v>
      </c>
      <c r="H317" s="198">
        <v>0</v>
      </c>
    </row>
    <row r="318" spans="1:8" ht="18" hidden="1" customHeight="1" outlineLevel="1">
      <c r="A318" s="4" t="s">
        <v>349</v>
      </c>
      <c r="B318" s="195"/>
      <c r="C318" s="196">
        <v>0</v>
      </c>
      <c r="D318" s="196">
        <v>0</v>
      </c>
      <c r="E318" s="196">
        <v>0</v>
      </c>
      <c r="F318" s="197">
        <v>0</v>
      </c>
      <c r="G318" s="197">
        <v>0</v>
      </c>
      <c r="H318" s="198">
        <v>0</v>
      </c>
    </row>
    <row r="319" spans="1:8" ht="18" hidden="1" customHeight="1" outlineLevel="1">
      <c r="A319" s="4" t="s">
        <v>222</v>
      </c>
      <c r="B319" s="195"/>
      <c r="C319" s="196">
        <v>0</v>
      </c>
      <c r="D319" s="196">
        <v>0</v>
      </c>
      <c r="E319" s="196">
        <v>0</v>
      </c>
      <c r="F319" s="197">
        <v>0</v>
      </c>
      <c r="G319" s="197">
        <v>0</v>
      </c>
      <c r="H319" s="198">
        <v>0</v>
      </c>
    </row>
    <row r="320" spans="1:8" ht="18" hidden="1" customHeight="1" outlineLevel="1">
      <c r="A320" s="4" t="s">
        <v>223</v>
      </c>
      <c r="B320" s="195"/>
      <c r="C320" s="196">
        <v>0</v>
      </c>
      <c r="D320" s="196">
        <v>0</v>
      </c>
      <c r="E320" s="196">
        <v>0</v>
      </c>
      <c r="F320" s="197">
        <v>0</v>
      </c>
      <c r="G320" s="197">
        <v>0</v>
      </c>
      <c r="H320" s="198">
        <v>0</v>
      </c>
    </row>
    <row r="321" spans="1:8" ht="18" hidden="1" customHeight="1" outlineLevel="1">
      <c r="A321" s="4" t="s">
        <v>224</v>
      </c>
      <c r="B321" s="195"/>
      <c r="C321" s="196">
        <v>0</v>
      </c>
      <c r="D321" s="196">
        <v>0</v>
      </c>
      <c r="E321" s="196">
        <v>0</v>
      </c>
      <c r="F321" s="197">
        <v>0</v>
      </c>
      <c r="G321" s="197">
        <v>0</v>
      </c>
      <c r="H321" s="198">
        <v>0</v>
      </c>
    </row>
    <row r="322" spans="1:8" ht="18" hidden="1" customHeight="1" outlineLevel="1">
      <c r="A322" s="4" t="s">
        <v>225</v>
      </c>
      <c r="B322" s="195"/>
      <c r="C322" s="196">
        <v>0</v>
      </c>
      <c r="D322" s="196">
        <v>0</v>
      </c>
      <c r="E322" s="196">
        <v>0</v>
      </c>
      <c r="F322" s="197">
        <v>0</v>
      </c>
      <c r="G322" s="197">
        <v>0</v>
      </c>
      <c r="H322" s="198">
        <v>0</v>
      </c>
    </row>
    <row r="323" spans="1:8" ht="18" customHeight="1" collapsed="1">
      <c r="A323" s="4"/>
      <c r="B323" s="195" t="s">
        <v>362</v>
      </c>
      <c r="C323" s="199">
        <f t="shared" ref="C323:H323" si="12">SUM(C300:C322)</f>
        <v>4</v>
      </c>
      <c r="D323" s="199">
        <f t="shared" si="12"/>
        <v>1</v>
      </c>
      <c r="E323" s="199">
        <f t="shared" si="12"/>
        <v>1</v>
      </c>
      <c r="F323" s="200">
        <f t="shared" si="12"/>
        <v>0</v>
      </c>
      <c r="G323" s="200">
        <f t="shared" si="12"/>
        <v>15602</v>
      </c>
      <c r="H323" s="201">
        <f t="shared" si="12"/>
        <v>0</v>
      </c>
    </row>
    <row r="324" spans="1:8" ht="18" hidden="1" customHeight="1" outlineLevel="1">
      <c r="A324" s="4" t="s">
        <v>272</v>
      </c>
      <c r="B324" s="195"/>
      <c r="C324" s="196">
        <v>0</v>
      </c>
      <c r="D324" s="196">
        <v>0</v>
      </c>
      <c r="E324" s="196">
        <v>0</v>
      </c>
      <c r="F324" s="197">
        <v>0</v>
      </c>
      <c r="G324" s="197">
        <v>0</v>
      </c>
      <c r="H324" s="198">
        <v>0</v>
      </c>
    </row>
    <row r="325" spans="1:8" ht="18" hidden="1" customHeight="1" outlineLevel="1">
      <c r="A325" s="4" t="s">
        <v>203</v>
      </c>
      <c r="B325" s="195"/>
      <c r="C325" s="196">
        <v>1</v>
      </c>
      <c r="D325" s="196">
        <v>1</v>
      </c>
      <c r="E325" s="196">
        <v>0</v>
      </c>
      <c r="F325" s="197">
        <v>0</v>
      </c>
      <c r="G325" s="197">
        <v>150</v>
      </c>
      <c r="H325" s="198">
        <v>0</v>
      </c>
    </row>
    <row r="326" spans="1:8" ht="18" hidden="1" customHeight="1" outlineLevel="1">
      <c r="A326" s="4" t="s">
        <v>204</v>
      </c>
      <c r="B326" s="195"/>
      <c r="C326" s="196">
        <v>0</v>
      </c>
      <c r="D326" s="196">
        <v>0</v>
      </c>
      <c r="E326" s="196">
        <v>0</v>
      </c>
      <c r="F326" s="197">
        <v>0</v>
      </c>
      <c r="G326" s="197">
        <v>0</v>
      </c>
      <c r="H326" s="198">
        <v>0</v>
      </c>
    </row>
    <row r="327" spans="1:8" ht="18" hidden="1" customHeight="1" outlineLevel="1">
      <c r="A327" s="4" t="s">
        <v>205</v>
      </c>
      <c r="B327" s="195"/>
      <c r="C327" s="196">
        <v>0</v>
      </c>
      <c r="D327" s="196">
        <v>0</v>
      </c>
      <c r="E327" s="196">
        <v>0</v>
      </c>
      <c r="F327" s="197">
        <v>0</v>
      </c>
      <c r="G327" s="197">
        <v>0</v>
      </c>
      <c r="H327" s="198">
        <v>0</v>
      </c>
    </row>
    <row r="328" spans="1:8" ht="18" hidden="1" customHeight="1" outlineLevel="1">
      <c r="A328" s="4" t="s">
        <v>206</v>
      </c>
      <c r="B328" s="195"/>
      <c r="C328" s="196">
        <v>0</v>
      </c>
      <c r="D328" s="196">
        <v>0</v>
      </c>
      <c r="E328" s="196">
        <v>0</v>
      </c>
      <c r="F328" s="197">
        <v>0</v>
      </c>
      <c r="G328" s="197">
        <v>0</v>
      </c>
      <c r="H328" s="198">
        <v>0</v>
      </c>
    </row>
    <row r="329" spans="1:8" ht="18" hidden="1" customHeight="1" outlineLevel="1">
      <c r="A329" s="4" t="s">
        <v>207</v>
      </c>
      <c r="B329" s="195"/>
      <c r="C329" s="196">
        <v>0</v>
      </c>
      <c r="D329" s="196">
        <v>0</v>
      </c>
      <c r="E329" s="196">
        <v>0</v>
      </c>
      <c r="F329" s="197">
        <v>0</v>
      </c>
      <c r="G329" s="197">
        <v>0</v>
      </c>
      <c r="H329" s="198">
        <v>0</v>
      </c>
    </row>
    <row r="330" spans="1:8" ht="18" hidden="1" customHeight="1" outlineLevel="1">
      <c r="A330" s="4" t="s">
        <v>208</v>
      </c>
      <c r="B330" s="195"/>
      <c r="C330" s="196">
        <v>4</v>
      </c>
      <c r="D330" s="196">
        <v>4</v>
      </c>
      <c r="E330" s="196">
        <v>0</v>
      </c>
      <c r="F330" s="197">
        <v>25000</v>
      </c>
      <c r="G330" s="197">
        <v>4418.5</v>
      </c>
      <c r="H330" s="198">
        <v>0</v>
      </c>
    </row>
    <row r="331" spans="1:8" ht="18" hidden="1" customHeight="1" outlineLevel="1">
      <c r="A331" s="4" t="s">
        <v>209</v>
      </c>
      <c r="B331" s="195"/>
      <c r="C331" s="196">
        <v>1</v>
      </c>
      <c r="D331" s="196">
        <v>1</v>
      </c>
      <c r="E331" s="196">
        <v>0</v>
      </c>
      <c r="F331" s="197">
        <v>0</v>
      </c>
      <c r="G331" s="197">
        <v>185</v>
      </c>
      <c r="H331" s="198">
        <v>0</v>
      </c>
    </row>
    <row r="332" spans="1:8" ht="18" hidden="1" customHeight="1" outlineLevel="1">
      <c r="A332" s="4" t="s">
        <v>211</v>
      </c>
      <c r="B332" s="195"/>
      <c r="C332" s="196">
        <v>2</v>
      </c>
      <c r="D332" s="196">
        <v>2</v>
      </c>
      <c r="E332" s="196">
        <v>0</v>
      </c>
      <c r="F332" s="197">
        <v>19000</v>
      </c>
      <c r="G332" s="197">
        <v>14386.95</v>
      </c>
      <c r="H332" s="198">
        <v>0</v>
      </c>
    </row>
    <row r="333" spans="1:8" ht="18" hidden="1" customHeight="1" outlineLevel="1">
      <c r="A333" s="4" t="s">
        <v>212</v>
      </c>
      <c r="B333" s="195"/>
      <c r="C333" s="196">
        <v>0</v>
      </c>
      <c r="D333" s="196">
        <v>0</v>
      </c>
      <c r="E333" s="196">
        <v>0</v>
      </c>
      <c r="F333" s="197">
        <v>0</v>
      </c>
      <c r="G333" s="197">
        <v>0</v>
      </c>
      <c r="H333" s="198">
        <v>0</v>
      </c>
    </row>
    <row r="334" spans="1:8" ht="18" hidden="1" customHeight="1" outlineLevel="1">
      <c r="A334" s="4" t="s">
        <v>213</v>
      </c>
      <c r="B334" s="195"/>
      <c r="C334" s="196">
        <v>0</v>
      </c>
      <c r="D334" s="196">
        <v>0</v>
      </c>
      <c r="E334" s="196">
        <v>0</v>
      </c>
      <c r="F334" s="197">
        <v>0</v>
      </c>
      <c r="G334" s="197">
        <v>0</v>
      </c>
      <c r="H334" s="198">
        <v>0</v>
      </c>
    </row>
    <row r="335" spans="1:8" ht="18" hidden="1" customHeight="1" outlineLevel="1">
      <c r="A335" s="4" t="s">
        <v>214</v>
      </c>
      <c r="B335" s="195"/>
      <c r="C335" s="196">
        <v>0</v>
      </c>
      <c r="D335" s="196">
        <v>0</v>
      </c>
      <c r="E335" s="196">
        <v>0</v>
      </c>
      <c r="F335" s="197">
        <v>0</v>
      </c>
      <c r="G335" s="197">
        <v>0</v>
      </c>
      <c r="H335" s="198">
        <v>0</v>
      </c>
    </row>
    <row r="336" spans="1:8" ht="18" hidden="1" customHeight="1" outlineLevel="1">
      <c r="A336" s="4" t="s">
        <v>215</v>
      </c>
      <c r="B336" s="195"/>
      <c r="C336" s="196">
        <v>0</v>
      </c>
      <c r="D336" s="196">
        <v>0</v>
      </c>
      <c r="E336" s="196">
        <v>0</v>
      </c>
      <c r="F336" s="197">
        <v>0</v>
      </c>
      <c r="G336" s="197">
        <v>0</v>
      </c>
      <c r="H336" s="198">
        <v>0</v>
      </c>
    </row>
    <row r="337" spans="1:8" ht="18" hidden="1" customHeight="1" outlineLevel="1">
      <c r="A337" s="4" t="s">
        <v>216</v>
      </c>
      <c r="B337" s="195"/>
      <c r="C337" s="196">
        <v>0</v>
      </c>
      <c r="D337" s="196">
        <v>0</v>
      </c>
      <c r="E337" s="196">
        <v>0</v>
      </c>
      <c r="F337" s="197">
        <v>0</v>
      </c>
      <c r="G337" s="197">
        <v>0</v>
      </c>
      <c r="H337" s="198">
        <v>0</v>
      </c>
    </row>
    <row r="338" spans="1:8" ht="18" hidden="1" customHeight="1" outlineLevel="1">
      <c r="A338" s="4" t="s">
        <v>217</v>
      </c>
      <c r="B338" s="195"/>
      <c r="C338" s="196">
        <v>0</v>
      </c>
      <c r="D338" s="196">
        <v>0</v>
      </c>
      <c r="E338" s="196">
        <v>0</v>
      </c>
      <c r="F338" s="197">
        <v>0</v>
      </c>
      <c r="G338" s="197">
        <v>0</v>
      </c>
      <c r="H338" s="198">
        <v>0</v>
      </c>
    </row>
    <row r="339" spans="1:8" ht="18" hidden="1" customHeight="1" outlineLevel="1">
      <c r="A339" s="4" t="s">
        <v>218</v>
      </c>
      <c r="B339" s="195"/>
      <c r="C339" s="196">
        <v>0</v>
      </c>
      <c r="D339" s="196">
        <v>0</v>
      </c>
      <c r="E339" s="196">
        <v>0</v>
      </c>
      <c r="F339" s="197">
        <v>0</v>
      </c>
      <c r="G339" s="197">
        <v>0</v>
      </c>
      <c r="H339" s="198">
        <v>0</v>
      </c>
    </row>
    <row r="340" spans="1:8" ht="18" hidden="1" customHeight="1" outlineLevel="1">
      <c r="A340" s="4" t="s">
        <v>219</v>
      </c>
      <c r="B340" s="195"/>
      <c r="C340" s="196">
        <v>1</v>
      </c>
      <c r="D340" s="196">
        <v>0</v>
      </c>
      <c r="E340" s="196">
        <v>1</v>
      </c>
      <c r="F340" s="197">
        <v>0</v>
      </c>
      <c r="G340" s="197">
        <v>0</v>
      </c>
      <c r="H340" s="198">
        <v>0</v>
      </c>
    </row>
    <row r="341" spans="1:8" ht="18" hidden="1" customHeight="1" outlineLevel="1">
      <c r="A341" s="4" t="s">
        <v>220</v>
      </c>
      <c r="B341" s="195"/>
      <c r="C341" s="196">
        <v>0</v>
      </c>
      <c r="D341" s="196">
        <v>0</v>
      </c>
      <c r="E341" s="196">
        <v>0</v>
      </c>
      <c r="F341" s="197">
        <v>0</v>
      </c>
      <c r="G341" s="197">
        <v>0</v>
      </c>
      <c r="H341" s="198">
        <v>0</v>
      </c>
    </row>
    <row r="342" spans="1:8" ht="18" hidden="1" customHeight="1" outlineLevel="1">
      <c r="A342" s="4" t="s">
        <v>349</v>
      </c>
      <c r="B342" s="195"/>
      <c r="C342" s="196">
        <v>0</v>
      </c>
      <c r="D342" s="196">
        <v>0</v>
      </c>
      <c r="E342" s="196">
        <v>0</v>
      </c>
      <c r="F342" s="197">
        <v>0</v>
      </c>
      <c r="G342" s="197">
        <v>0</v>
      </c>
      <c r="H342" s="198">
        <v>0</v>
      </c>
    </row>
    <row r="343" spans="1:8" ht="18" hidden="1" customHeight="1" outlineLevel="1">
      <c r="A343" s="4" t="s">
        <v>222</v>
      </c>
      <c r="B343" s="195"/>
      <c r="C343" s="196">
        <v>0</v>
      </c>
      <c r="D343" s="196">
        <v>0</v>
      </c>
      <c r="E343" s="196">
        <v>0</v>
      </c>
      <c r="F343" s="197">
        <v>0</v>
      </c>
      <c r="G343" s="197">
        <v>0</v>
      </c>
      <c r="H343" s="198">
        <v>0</v>
      </c>
    </row>
    <row r="344" spans="1:8" ht="18" hidden="1" customHeight="1" outlineLevel="1">
      <c r="A344" s="4" t="s">
        <v>223</v>
      </c>
      <c r="B344" s="195"/>
      <c r="C344" s="196">
        <v>0</v>
      </c>
      <c r="D344" s="196">
        <v>0</v>
      </c>
      <c r="E344" s="196">
        <v>0</v>
      </c>
      <c r="F344" s="197">
        <v>0</v>
      </c>
      <c r="G344" s="197">
        <v>0</v>
      </c>
      <c r="H344" s="198">
        <v>0</v>
      </c>
    </row>
    <row r="345" spans="1:8" ht="18" hidden="1" customHeight="1" outlineLevel="1">
      <c r="A345" s="4" t="s">
        <v>224</v>
      </c>
      <c r="B345" s="195"/>
      <c r="C345" s="196">
        <v>0</v>
      </c>
      <c r="D345" s="196">
        <v>0</v>
      </c>
      <c r="E345" s="196">
        <v>0</v>
      </c>
      <c r="F345" s="197">
        <v>0</v>
      </c>
      <c r="G345" s="197">
        <v>0</v>
      </c>
      <c r="H345" s="198">
        <v>0</v>
      </c>
    </row>
    <row r="346" spans="1:8" ht="18" hidden="1" customHeight="1" outlineLevel="1">
      <c r="A346" s="4" t="s">
        <v>225</v>
      </c>
      <c r="B346" s="195"/>
      <c r="C346" s="196">
        <v>0</v>
      </c>
      <c r="D346" s="196">
        <v>0</v>
      </c>
      <c r="E346" s="196">
        <v>0</v>
      </c>
      <c r="F346" s="197">
        <v>0</v>
      </c>
      <c r="G346" s="197">
        <v>0</v>
      </c>
      <c r="H346" s="198">
        <v>0</v>
      </c>
    </row>
    <row r="347" spans="1:8" ht="18" customHeight="1" collapsed="1">
      <c r="A347" s="4"/>
      <c r="B347" s="195" t="s">
        <v>363</v>
      </c>
      <c r="C347" s="199">
        <f t="shared" ref="C347:H347" si="13">SUM(C324:C346)</f>
        <v>9</v>
      </c>
      <c r="D347" s="199">
        <f t="shared" si="13"/>
        <v>8</v>
      </c>
      <c r="E347" s="199">
        <f t="shared" si="13"/>
        <v>1</v>
      </c>
      <c r="F347" s="200">
        <f t="shared" si="13"/>
        <v>44000</v>
      </c>
      <c r="G347" s="200">
        <f t="shared" si="13"/>
        <v>19140.45</v>
      </c>
      <c r="H347" s="201">
        <f t="shared" si="13"/>
        <v>0</v>
      </c>
    </row>
    <row r="348" spans="1:8" ht="18" hidden="1" customHeight="1" outlineLevel="1">
      <c r="A348" s="4" t="s">
        <v>272</v>
      </c>
      <c r="B348" s="195"/>
      <c r="C348" s="196">
        <v>0</v>
      </c>
      <c r="D348" s="196">
        <v>0</v>
      </c>
      <c r="E348" s="196">
        <v>0</v>
      </c>
      <c r="F348" s="197">
        <v>0</v>
      </c>
      <c r="G348" s="197">
        <v>0</v>
      </c>
      <c r="H348" s="198">
        <v>0</v>
      </c>
    </row>
    <row r="349" spans="1:8" ht="18" hidden="1" customHeight="1" outlineLevel="1">
      <c r="A349" s="4" t="s">
        <v>203</v>
      </c>
      <c r="B349" s="195"/>
      <c r="C349" s="196">
        <v>1</v>
      </c>
      <c r="D349" s="196">
        <v>1</v>
      </c>
      <c r="E349" s="196">
        <v>0</v>
      </c>
      <c r="F349" s="197">
        <v>9080</v>
      </c>
      <c r="G349" s="197">
        <v>9659</v>
      </c>
      <c r="H349" s="198">
        <v>0</v>
      </c>
    </row>
    <row r="350" spans="1:8" ht="18" hidden="1" customHeight="1" outlineLevel="1">
      <c r="A350" s="4" t="s">
        <v>204</v>
      </c>
      <c r="B350" s="195"/>
      <c r="C350" s="196">
        <v>1</v>
      </c>
      <c r="D350" s="196">
        <v>0</v>
      </c>
      <c r="E350" s="196">
        <v>0</v>
      </c>
      <c r="F350" s="197">
        <v>0</v>
      </c>
      <c r="G350" s="197">
        <v>0</v>
      </c>
      <c r="H350" s="198">
        <v>0</v>
      </c>
    </row>
    <row r="351" spans="1:8" ht="18" hidden="1" customHeight="1" outlineLevel="1">
      <c r="A351" s="4" t="s">
        <v>205</v>
      </c>
      <c r="B351" s="195"/>
      <c r="C351" s="196">
        <v>0</v>
      </c>
      <c r="D351" s="196">
        <v>0</v>
      </c>
      <c r="E351" s="196">
        <v>0</v>
      </c>
      <c r="F351" s="197">
        <v>0</v>
      </c>
      <c r="G351" s="197">
        <v>0</v>
      </c>
      <c r="H351" s="198">
        <v>0</v>
      </c>
    </row>
    <row r="352" spans="1:8" ht="18" hidden="1" customHeight="1" outlineLevel="1">
      <c r="A352" s="4" t="s">
        <v>206</v>
      </c>
      <c r="B352" s="195"/>
      <c r="C352" s="196">
        <v>0</v>
      </c>
      <c r="D352" s="196">
        <v>0</v>
      </c>
      <c r="E352" s="196">
        <v>0</v>
      </c>
      <c r="F352" s="197">
        <v>0</v>
      </c>
      <c r="G352" s="197">
        <v>0</v>
      </c>
      <c r="H352" s="198">
        <v>0</v>
      </c>
    </row>
    <row r="353" spans="1:8" ht="18" hidden="1" customHeight="1" outlineLevel="1">
      <c r="A353" s="4" t="s">
        <v>207</v>
      </c>
      <c r="B353" s="195"/>
      <c r="C353" s="196">
        <v>0</v>
      </c>
      <c r="D353" s="196">
        <v>0</v>
      </c>
      <c r="E353" s="196">
        <v>0</v>
      </c>
      <c r="F353" s="197">
        <v>0</v>
      </c>
      <c r="G353" s="197">
        <v>0</v>
      </c>
      <c r="H353" s="198">
        <v>0</v>
      </c>
    </row>
    <row r="354" spans="1:8" ht="18" hidden="1" customHeight="1" outlineLevel="1">
      <c r="A354" s="4" t="s">
        <v>208</v>
      </c>
      <c r="B354" s="195"/>
      <c r="C354" s="196">
        <v>1</v>
      </c>
      <c r="D354" s="196">
        <v>0</v>
      </c>
      <c r="E354" s="196">
        <v>0</v>
      </c>
      <c r="F354" s="197">
        <v>0</v>
      </c>
      <c r="G354" s="197">
        <v>0</v>
      </c>
      <c r="H354" s="198">
        <v>0</v>
      </c>
    </row>
    <row r="355" spans="1:8" ht="18" hidden="1" customHeight="1" outlineLevel="1">
      <c r="A355" s="4" t="s">
        <v>209</v>
      </c>
      <c r="B355" s="195"/>
      <c r="C355" s="196">
        <v>0</v>
      </c>
      <c r="D355" s="196">
        <v>0</v>
      </c>
      <c r="E355" s="196">
        <v>0</v>
      </c>
      <c r="F355" s="197">
        <v>0</v>
      </c>
      <c r="G355" s="197">
        <v>0</v>
      </c>
      <c r="H355" s="198">
        <v>0</v>
      </c>
    </row>
    <row r="356" spans="1:8" ht="18" hidden="1" customHeight="1" outlineLevel="1">
      <c r="A356" s="4" t="s">
        <v>211</v>
      </c>
      <c r="B356" s="195"/>
      <c r="C356" s="196">
        <v>2</v>
      </c>
      <c r="D356" s="196">
        <v>1</v>
      </c>
      <c r="E356" s="196">
        <v>0</v>
      </c>
      <c r="F356" s="197">
        <v>0</v>
      </c>
      <c r="G356" s="197">
        <v>0</v>
      </c>
      <c r="H356" s="198">
        <v>0</v>
      </c>
    </row>
    <row r="357" spans="1:8" ht="18" hidden="1" customHeight="1" outlineLevel="1">
      <c r="A357" s="4" t="s">
        <v>212</v>
      </c>
      <c r="B357" s="195"/>
      <c r="C357" s="196">
        <v>0</v>
      </c>
      <c r="D357" s="196">
        <v>0</v>
      </c>
      <c r="E357" s="196">
        <v>0</v>
      </c>
      <c r="F357" s="197">
        <v>0</v>
      </c>
      <c r="G357" s="197">
        <v>0</v>
      </c>
      <c r="H357" s="198">
        <v>0</v>
      </c>
    </row>
    <row r="358" spans="1:8" ht="18" hidden="1" customHeight="1" outlineLevel="1">
      <c r="A358" s="4" t="s">
        <v>213</v>
      </c>
      <c r="B358" s="195"/>
      <c r="C358" s="196">
        <v>0</v>
      </c>
      <c r="D358" s="196">
        <v>0</v>
      </c>
      <c r="E358" s="196">
        <v>0</v>
      </c>
      <c r="F358" s="197">
        <v>0</v>
      </c>
      <c r="G358" s="197">
        <v>0</v>
      </c>
      <c r="H358" s="198">
        <v>0</v>
      </c>
    </row>
    <row r="359" spans="1:8" ht="18" hidden="1" customHeight="1" outlineLevel="1">
      <c r="A359" s="4" t="s">
        <v>214</v>
      </c>
      <c r="B359" s="195"/>
      <c r="C359" s="196">
        <v>0</v>
      </c>
      <c r="D359" s="196">
        <v>0</v>
      </c>
      <c r="E359" s="196">
        <v>0</v>
      </c>
      <c r="F359" s="197">
        <v>53172.74</v>
      </c>
      <c r="G359" s="197">
        <v>12291.54</v>
      </c>
      <c r="H359" s="198">
        <v>0</v>
      </c>
    </row>
    <row r="360" spans="1:8" ht="18" hidden="1" customHeight="1" outlineLevel="1">
      <c r="A360" s="4" t="s">
        <v>215</v>
      </c>
      <c r="B360" s="195"/>
      <c r="C360" s="196">
        <v>0</v>
      </c>
      <c r="D360" s="196">
        <v>0</v>
      </c>
      <c r="E360" s="196">
        <v>0</v>
      </c>
      <c r="F360" s="197">
        <v>0</v>
      </c>
      <c r="G360" s="197">
        <v>0</v>
      </c>
      <c r="H360" s="198">
        <v>0</v>
      </c>
    </row>
    <row r="361" spans="1:8" ht="18" hidden="1" customHeight="1" outlineLevel="1">
      <c r="A361" s="4" t="s">
        <v>216</v>
      </c>
      <c r="B361" s="195"/>
      <c r="C361" s="196">
        <v>0</v>
      </c>
      <c r="D361" s="196">
        <v>0</v>
      </c>
      <c r="E361" s="196">
        <v>0</v>
      </c>
      <c r="F361" s="197">
        <v>0</v>
      </c>
      <c r="G361" s="197">
        <v>0</v>
      </c>
      <c r="H361" s="198">
        <v>0</v>
      </c>
    </row>
    <row r="362" spans="1:8" ht="18" hidden="1" customHeight="1" outlineLevel="1">
      <c r="A362" s="4" t="s">
        <v>217</v>
      </c>
      <c r="B362" s="195"/>
      <c r="C362" s="196">
        <v>0</v>
      </c>
      <c r="D362" s="196">
        <v>0</v>
      </c>
      <c r="E362" s="196">
        <v>0</v>
      </c>
      <c r="F362" s="197">
        <v>0</v>
      </c>
      <c r="G362" s="197">
        <v>0</v>
      </c>
      <c r="H362" s="198">
        <v>0</v>
      </c>
    </row>
    <row r="363" spans="1:8" ht="18" hidden="1" customHeight="1" outlineLevel="1">
      <c r="A363" s="4" t="s">
        <v>218</v>
      </c>
      <c r="B363" s="195"/>
      <c r="C363" s="196">
        <v>0</v>
      </c>
      <c r="D363" s="196">
        <v>0</v>
      </c>
      <c r="E363" s="196">
        <v>0</v>
      </c>
      <c r="F363" s="197">
        <v>0</v>
      </c>
      <c r="G363" s="197">
        <v>0</v>
      </c>
      <c r="H363" s="198">
        <v>0</v>
      </c>
    </row>
    <row r="364" spans="1:8" ht="18" hidden="1" customHeight="1" outlineLevel="1">
      <c r="A364" s="4" t="s">
        <v>219</v>
      </c>
      <c r="B364" s="195"/>
      <c r="C364" s="196">
        <v>0</v>
      </c>
      <c r="D364" s="196">
        <v>0</v>
      </c>
      <c r="E364" s="196">
        <v>0</v>
      </c>
      <c r="F364" s="197">
        <v>0</v>
      </c>
      <c r="G364" s="197">
        <v>0</v>
      </c>
      <c r="H364" s="198">
        <v>0</v>
      </c>
    </row>
    <row r="365" spans="1:8" ht="18" hidden="1" customHeight="1" outlineLevel="1">
      <c r="A365" s="4" t="s">
        <v>220</v>
      </c>
      <c r="B365" s="195"/>
      <c r="C365" s="196">
        <v>0</v>
      </c>
      <c r="D365" s="196">
        <v>0</v>
      </c>
      <c r="E365" s="196">
        <v>0</v>
      </c>
      <c r="F365" s="197">
        <v>0</v>
      </c>
      <c r="G365" s="197">
        <v>0</v>
      </c>
      <c r="H365" s="198">
        <v>0</v>
      </c>
    </row>
    <row r="366" spans="1:8" ht="18" hidden="1" customHeight="1" outlineLevel="1">
      <c r="A366" s="4" t="s">
        <v>349</v>
      </c>
      <c r="B366" s="195"/>
      <c r="C366" s="196">
        <v>0</v>
      </c>
      <c r="D366" s="196">
        <v>0</v>
      </c>
      <c r="E366" s="196">
        <v>0</v>
      </c>
      <c r="F366" s="197">
        <v>0</v>
      </c>
      <c r="G366" s="197">
        <v>0</v>
      </c>
      <c r="H366" s="198">
        <v>0</v>
      </c>
    </row>
    <row r="367" spans="1:8" ht="18" hidden="1" customHeight="1" outlineLevel="1">
      <c r="A367" s="4" t="s">
        <v>222</v>
      </c>
      <c r="B367" s="195"/>
      <c r="C367" s="196">
        <v>0</v>
      </c>
      <c r="D367" s="196">
        <v>0</v>
      </c>
      <c r="E367" s="196">
        <v>0</v>
      </c>
      <c r="F367" s="197">
        <v>0</v>
      </c>
      <c r="G367" s="197">
        <v>0</v>
      </c>
      <c r="H367" s="198">
        <v>0</v>
      </c>
    </row>
    <row r="368" spans="1:8" ht="18" hidden="1" customHeight="1" outlineLevel="1">
      <c r="A368" s="4" t="s">
        <v>223</v>
      </c>
      <c r="B368" s="195"/>
      <c r="C368" s="196">
        <v>0</v>
      </c>
      <c r="D368" s="196">
        <v>0</v>
      </c>
      <c r="E368" s="196">
        <v>0</v>
      </c>
      <c r="F368" s="197">
        <v>0</v>
      </c>
      <c r="G368" s="197">
        <v>0</v>
      </c>
      <c r="H368" s="198">
        <v>0</v>
      </c>
    </row>
    <row r="369" spans="1:8" ht="18" hidden="1" customHeight="1" outlineLevel="1">
      <c r="A369" s="4" t="s">
        <v>224</v>
      </c>
      <c r="B369" s="195"/>
      <c r="C369" s="196">
        <v>0</v>
      </c>
      <c r="D369" s="196">
        <v>0</v>
      </c>
      <c r="E369" s="196">
        <v>0</v>
      </c>
      <c r="F369" s="197">
        <v>0</v>
      </c>
      <c r="G369" s="197">
        <v>0</v>
      </c>
      <c r="H369" s="198">
        <v>0</v>
      </c>
    </row>
    <row r="370" spans="1:8" ht="18" hidden="1" customHeight="1" outlineLevel="1">
      <c r="A370" s="4" t="s">
        <v>225</v>
      </c>
      <c r="B370" s="195"/>
      <c r="C370" s="196">
        <v>0</v>
      </c>
      <c r="D370" s="196">
        <v>0</v>
      </c>
      <c r="E370" s="196">
        <v>0</v>
      </c>
      <c r="F370" s="197">
        <v>0</v>
      </c>
      <c r="G370" s="197">
        <v>0</v>
      </c>
      <c r="H370" s="198">
        <v>0</v>
      </c>
    </row>
    <row r="371" spans="1:8" ht="18" customHeight="1" collapsed="1">
      <c r="A371" s="4"/>
      <c r="B371" s="195" t="s">
        <v>364</v>
      </c>
      <c r="C371" s="199">
        <f t="shared" ref="C371:H371" si="14">SUM(C348:C370)</f>
        <v>5</v>
      </c>
      <c r="D371" s="199">
        <f t="shared" si="14"/>
        <v>2</v>
      </c>
      <c r="E371" s="199">
        <f t="shared" si="14"/>
        <v>0</v>
      </c>
      <c r="F371" s="200">
        <f t="shared" si="14"/>
        <v>62252.74</v>
      </c>
      <c r="G371" s="200">
        <f t="shared" si="14"/>
        <v>21950.54</v>
      </c>
      <c r="H371" s="201">
        <f t="shared" si="14"/>
        <v>0</v>
      </c>
    </row>
    <row r="372" spans="1:8" ht="18" hidden="1" customHeight="1" outlineLevel="1">
      <c r="A372" s="4" t="s">
        <v>272</v>
      </c>
      <c r="B372" s="195"/>
      <c r="C372" s="196">
        <v>0</v>
      </c>
      <c r="D372" s="196">
        <v>0</v>
      </c>
      <c r="E372" s="196">
        <v>0</v>
      </c>
      <c r="F372" s="197">
        <v>0</v>
      </c>
      <c r="G372" s="197">
        <v>0</v>
      </c>
      <c r="H372" s="198">
        <v>0</v>
      </c>
    </row>
    <row r="373" spans="1:8" ht="18" hidden="1" customHeight="1" outlineLevel="1">
      <c r="A373" s="4" t="s">
        <v>203</v>
      </c>
      <c r="B373" s="195"/>
      <c r="C373" s="196">
        <v>1</v>
      </c>
      <c r="D373" s="196">
        <v>0</v>
      </c>
      <c r="E373" s="196">
        <v>0</v>
      </c>
      <c r="F373" s="197">
        <v>0</v>
      </c>
      <c r="G373" s="197">
        <v>0</v>
      </c>
      <c r="H373" s="198">
        <v>0</v>
      </c>
    </row>
    <row r="374" spans="1:8" ht="18" hidden="1" customHeight="1" outlineLevel="1">
      <c r="A374" s="4" t="s">
        <v>204</v>
      </c>
      <c r="B374" s="195"/>
      <c r="C374" s="196">
        <v>0</v>
      </c>
      <c r="D374" s="196">
        <v>0</v>
      </c>
      <c r="E374" s="196">
        <v>0</v>
      </c>
      <c r="F374" s="197">
        <v>0</v>
      </c>
      <c r="G374" s="197">
        <v>0</v>
      </c>
      <c r="H374" s="198">
        <v>0</v>
      </c>
    </row>
    <row r="375" spans="1:8" ht="18" hidden="1" customHeight="1" outlineLevel="1">
      <c r="A375" s="4" t="s">
        <v>205</v>
      </c>
      <c r="B375" s="195"/>
      <c r="C375" s="196">
        <v>0</v>
      </c>
      <c r="D375" s="196">
        <v>0</v>
      </c>
      <c r="E375" s="196">
        <v>0</v>
      </c>
      <c r="F375" s="197">
        <v>0</v>
      </c>
      <c r="G375" s="197">
        <v>0</v>
      </c>
      <c r="H375" s="198">
        <v>0</v>
      </c>
    </row>
    <row r="376" spans="1:8" ht="18" hidden="1" customHeight="1" outlineLevel="1">
      <c r="A376" s="4" t="s">
        <v>206</v>
      </c>
      <c r="B376" s="195"/>
      <c r="C376" s="196">
        <v>0</v>
      </c>
      <c r="D376" s="196">
        <v>0</v>
      </c>
      <c r="E376" s="196">
        <v>0</v>
      </c>
      <c r="F376" s="197">
        <v>0</v>
      </c>
      <c r="G376" s="197">
        <v>0</v>
      </c>
      <c r="H376" s="198">
        <v>0</v>
      </c>
    </row>
    <row r="377" spans="1:8" ht="18" hidden="1" customHeight="1" outlineLevel="1">
      <c r="A377" s="4" t="s">
        <v>207</v>
      </c>
      <c r="B377" s="195"/>
      <c r="C377" s="196">
        <v>0</v>
      </c>
      <c r="D377" s="196">
        <v>0</v>
      </c>
      <c r="E377" s="196">
        <v>0</v>
      </c>
      <c r="F377" s="197">
        <v>0</v>
      </c>
      <c r="G377" s="197">
        <v>0</v>
      </c>
      <c r="H377" s="198">
        <v>0</v>
      </c>
    </row>
    <row r="378" spans="1:8" ht="18" hidden="1" customHeight="1" outlineLevel="1">
      <c r="A378" s="4" t="s">
        <v>208</v>
      </c>
      <c r="B378" s="195"/>
      <c r="C378" s="196">
        <v>0</v>
      </c>
      <c r="D378" s="196">
        <v>0</v>
      </c>
      <c r="E378" s="196">
        <v>0</v>
      </c>
      <c r="F378" s="197">
        <v>0</v>
      </c>
      <c r="G378" s="197">
        <v>0</v>
      </c>
      <c r="H378" s="198">
        <v>0</v>
      </c>
    </row>
    <row r="379" spans="1:8" ht="18" hidden="1" customHeight="1" outlineLevel="1">
      <c r="A379" s="4" t="s">
        <v>209</v>
      </c>
      <c r="B379" s="195"/>
      <c r="C379" s="196">
        <v>0</v>
      </c>
      <c r="D379" s="196">
        <v>0</v>
      </c>
      <c r="E379" s="196">
        <v>0</v>
      </c>
      <c r="F379" s="197">
        <v>0</v>
      </c>
      <c r="G379" s="197">
        <v>0</v>
      </c>
      <c r="H379" s="198">
        <v>0</v>
      </c>
    </row>
    <row r="380" spans="1:8" ht="18" hidden="1" customHeight="1" outlineLevel="1">
      <c r="A380" s="4" t="s">
        <v>211</v>
      </c>
      <c r="B380" s="195"/>
      <c r="C380" s="196">
        <v>0</v>
      </c>
      <c r="D380" s="196">
        <v>1</v>
      </c>
      <c r="E380" s="196">
        <v>0</v>
      </c>
      <c r="F380" s="197">
        <v>70000</v>
      </c>
      <c r="G380" s="197">
        <v>3450</v>
      </c>
      <c r="H380" s="198">
        <v>0</v>
      </c>
    </row>
    <row r="381" spans="1:8" ht="18" hidden="1" customHeight="1" outlineLevel="1">
      <c r="A381" s="4" t="s">
        <v>212</v>
      </c>
      <c r="B381" s="195"/>
      <c r="C381" s="196">
        <v>0</v>
      </c>
      <c r="D381" s="196">
        <v>0</v>
      </c>
      <c r="E381" s="196">
        <v>0</v>
      </c>
      <c r="F381" s="197">
        <v>0</v>
      </c>
      <c r="G381" s="197">
        <v>0</v>
      </c>
      <c r="H381" s="198">
        <v>0</v>
      </c>
    </row>
    <row r="382" spans="1:8" ht="18" hidden="1" customHeight="1" outlineLevel="1">
      <c r="A382" s="4" t="s">
        <v>213</v>
      </c>
      <c r="B382" s="195"/>
      <c r="C382" s="196">
        <v>0</v>
      </c>
      <c r="D382" s="196">
        <v>0</v>
      </c>
      <c r="E382" s="196">
        <v>0</v>
      </c>
      <c r="F382" s="197">
        <v>0</v>
      </c>
      <c r="G382" s="197">
        <v>0</v>
      </c>
      <c r="H382" s="198">
        <v>0</v>
      </c>
    </row>
    <row r="383" spans="1:8" ht="18" hidden="1" customHeight="1" outlineLevel="1">
      <c r="A383" s="4" t="s">
        <v>214</v>
      </c>
      <c r="B383" s="195"/>
      <c r="C383" s="196">
        <v>0</v>
      </c>
      <c r="D383" s="196">
        <v>0</v>
      </c>
      <c r="E383" s="196">
        <v>0</v>
      </c>
      <c r="F383" s="197">
        <v>0</v>
      </c>
      <c r="G383" s="197">
        <v>0</v>
      </c>
      <c r="H383" s="198">
        <v>0</v>
      </c>
    </row>
    <row r="384" spans="1:8" ht="18" hidden="1" customHeight="1" outlineLevel="1">
      <c r="A384" s="4" t="s">
        <v>215</v>
      </c>
      <c r="B384" s="195"/>
      <c r="C384" s="196">
        <v>0</v>
      </c>
      <c r="D384" s="196">
        <v>0</v>
      </c>
      <c r="E384" s="196">
        <v>0</v>
      </c>
      <c r="F384" s="197">
        <v>0</v>
      </c>
      <c r="G384" s="197">
        <v>0</v>
      </c>
      <c r="H384" s="198">
        <v>0</v>
      </c>
    </row>
    <row r="385" spans="1:8" ht="18" hidden="1" customHeight="1" outlineLevel="1">
      <c r="A385" s="4" t="s">
        <v>216</v>
      </c>
      <c r="B385" s="195"/>
      <c r="C385" s="196">
        <v>0</v>
      </c>
      <c r="D385" s="196">
        <v>0</v>
      </c>
      <c r="E385" s="196">
        <v>0</v>
      </c>
      <c r="F385" s="197">
        <v>0</v>
      </c>
      <c r="G385" s="197">
        <v>0</v>
      </c>
      <c r="H385" s="198">
        <v>0</v>
      </c>
    </row>
    <row r="386" spans="1:8" ht="18" hidden="1" customHeight="1" outlineLevel="1">
      <c r="A386" s="4" t="s">
        <v>217</v>
      </c>
      <c r="B386" s="195"/>
      <c r="C386" s="196">
        <v>0</v>
      </c>
      <c r="D386" s="196">
        <v>0</v>
      </c>
      <c r="E386" s="196">
        <v>0</v>
      </c>
      <c r="F386" s="197">
        <v>0</v>
      </c>
      <c r="G386" s="197">
        <v>0</v>
      </c>
      <c r="H386" s="198">
        <v>0</v>
      </c>
    </row>
    <row r="387" spans="1:8" ht="18" hidden="1" customHeight="1" outlineLevel="1">
      <c r="A387" s="4" t="s">
        <v>218</v>
      </c>
      <c r="B387" s="195"/>
      <c r="C387" s="196">
        <v>0</v>
      </c>
      <c r="D387" s="196">
        <v>0</v>
      </c>
      <c r="E387" s="196">
        <v>0</v>
      </c>
      <c r="F387" s="197">
        <v>0</v>
      </c>
      <c r="G387" s="197">
        <v>0</v>
      </c>
      <c r="H387" s="198">
        <v>0</v>
      </c>
    </row>
    <row r="388" spans="1:8" ht="18" hidden="1" customHeight="1" outlineLevel="1">
      <c r="A388" s="4" t="s">
        <v>219</v>
      </c>
      <c r="B388" s="195"/>
      <c r="C388" s="196">
        <v>0</v>
      </c>
      <c r="D388" s="196">
        <v>0</v>
      </c>
      <c r="E388" s="196">
        <v>0</v>
      </c>
      <c r="F388" s="197">
        <v>0</v>
      </c>
      <c r="G388" s="197">
        <v>0</v>
      </c>
      <c r="H388" s="198">
        <v>0</v>
      </c>
    </row>
    <row r="389" spans="1:8" ht="18" hidden="1" customHeight="1" outlineLevel="1">
      <c r="A389" s="4" t="s">
        <v>220</v>
      </c>
      <c r="B389" s="195"/>
      <c r="C389" s="196">
        <v>0</v>
      </c>
      <c r="D389" s="196">
        <v>0</v>
      </c>
      <c r="E389" s="196">
        <v>0</v>
      </c>
      <c r="F389" s="197">
        <v>0</v>
      </c>
      <c r="G389" s="197">
        <v>0</v>
      </c>
      <c r="H389" s="198">
        <v>0</v>
      </c>
    </row>
    <row r="390" spans="1:8" ht="18" hidden="1" customHeight="1" outlineLevel="1">
      <c r="A390" s="4" t="s">
        <v>349</v>
      </c>
      <c r="B390" s="195"/>
      <c r="C390" s="196">
        <v>0</v>
      </c>
      <c r="D390" s="196">
        <v>0</v>
      </c>
      <c r="E390" s="196">
        <v>0</v>
      </c>
      <c r="F390" s="197">
        <v>0</v>
      </c>
      <c r="G390" s="197">
        <v>0</v>
      </c>
      <c r="H390" s="198">
        <v>0</v>
      </c>
    </row>
    <row r="391" spans="1:8" ht="18" hidden="1" customHeight="1" outlineLevel="1">
      <c r="A391" s="4" t="s">
        <v>222</v>
      </c>
      <c r="B391" s="195"/>
      <c r="C391" s="196">
        <v>0</v>
      </c>
      <c r="D391" s="196">
        <v>0</v>
      </c>
      <c r="E391" s="196">
        <v>0</v>
      </c>
      <c r="F391" s="197">
        <v>0</v>
      </c>
      <c r="G391" s="197">
        <v>0</v>
      </c>
      <c r="H391" s="198">
        <v>0</v>
      </c>
    </row>
    <row r="392" spans="1:8" ht="18" hidden="1" customHeight="1" outlineLevel="1">
      <c r="A392" s="4" t="s">
        <v>223</v>
      </c>
      <c r="B392" s="195"/>
      <c r="C392" s="196">
        <v>0</v>
      </c>
      <c r="D392" s="196">
        <v>0</v>
      </c>
      <c r="E392" s="196">
        <v>0</v>
      </c>
      <c r="F392" s="197">
        <v>0</v>
      </c>
      <c r="G392" s="197">
        <v>0</v>
      </c>
      <c r="H392" s="198">
        <v>0</v>
      </c>
    </row>
    <row r="393" spans="1:8" ht="18" hidden="1" customHeight="1" outlineLevel="1">
      <c r="A393" s="4" t="s">
        <v>224</v>
      </c>
      <c r="B393" s="195"/>
      <c r="C393" s="196">
        <v>0</v>
      </c>
      <c r="D393" s="196">
        <v>0</v>
      </c>
      <c r="E393" s="196">
        <v>0</v>
      </c>
      <c r="F393" s="197">
        <v>0</v>
      </c>
      <c r="G393" s="197">
        <v>0</v>
      </c>
      <c r="H393" s="198">
        <v>0</v>
      </c>
    </row>
    <row r="394" spans="1:8" ht="18" hidden="1" customHeight="1" outlineLevel="1">
      <c r="A394" s="4" t="s">
        <v>225</v>
      </c>
      <c r="B394" s="195"/>
      <c r="C394" s="196">
        <v>0</v>
      </c>
      <c r="D394" s="196">
        <v>0</v>
      </c>
      <c r="E394" s="196">
        <v>0</v>
      </c>
      <c r="F394" s="197">
        <v>0</v>
      </c>
      <c r="G394" s="197">
        <v>0</v>
      </c>
      <c r="H394" s="198">
        <v>0</v>
      </c>
    </row>
    <row r="395" spans="1:8" ht="18" customHeight="1" collapsed="1">
      <c r="A395" s="4"/>
      <c r="B395" s="195" t="s">
        <v>365</v>
      </c>
      <c r="C395" s="199">
        <f t="shared" ref="C395:H395" si="15">SUM(C372:C394)</f>
        <v>1</v>
      </c>
      <c r="D395" s="199">
        <f t="shared" si="15"/>
        <v>1</v>
      </c>
      <c r="E395" s="199">
        <f t="shared" si="15"/>
        <v>0</v>
      </c>
      <c r="F395" s="200">
        <f t="shared" si="15"/>
        <v>70000</v>
      </c>
      <c r="G395" s="200">
        <f t="shared" si="15"/>
        <v>3450</v>
      </c>
      <c r="H395" s="201">
        <f t="shared" si="15"/>
        <v>0</v>
      </c>
    </row>
    <row r="396" spans="1:8" ht="18" hidden="1" customHeight="1" outlineLevel="1">
      <c r="A396" s="4" t="s">
        <v>272</v>
      </c>
      <c r="B396" s="195"/>
      <c r="C396" s="199">
        <v>0</v>
      </c>
      <c r="D396" s="199">
        <v>0</v>
      </c>
      <c r="E396" s="199">
        <v>0</v>
      </c>
      <c r="F396" s="200">
        <v>0</v>
      </c>
      <c r="G396" s="200">
        <v>0</v>
      </c>
      <c r="H396" s="201">
        <v>0</v>
      </c>
    </row>
    <row r="397" spans="1:8" ht="18" hidden="1" customHeight="1" outlineLevel="1">
      <c r="A397" s="4" t="s">
        <v>203</v>
      </c>
      <c r="B397" s="195"/>
      <c r="C397" s="199">
        <v>0</v>
      </c>
      <c r="D397" s="199">
        <v>0</v>
      </c>
      <c r="E397" s="199">
        <v>0</v>
      </c>
      <c r="F397" s="200">
        <v>0</v>
      </c>
      <c r="G397" s="200">
        <v>0</v>
      </c>
      <c r="H397" s="201">
        <v>0</v>
      </c>
    </row>
    <row r="398" spans="1:8" ht="18" hidden="1" customHeight="1" outlineLevel="1">
      <c r="A398" s="4" t="s">
        <v>204</v>
      </c>
      <c r="B398" s="195"/>
      <c r="C398" s="199">
        <v>0</v>
      </c>
      <c r="D398" s="199">
        <v>0</v>
      </c>
      <c r="E398" s="199">
        <v>0</v>
      </c>
      <c r="F398" s="200">
        <v>0</v>
      </c>
      <c r="G398" s="200">
        <v>0</v>
      </c>
      <c r="H398" s="201">
        <v>0</v>
      </c>
    </row>
    <row r="399" spans="1:8" ht="18" hidden="1" customHeight="1" outlineLevel="1">
      <c r="A399" s="4" t="s">
        <v>205</v>
      </c>
      <c r="B399" s="195"/>
      <c r="C399" s="199">
        <v>0</v>
      </c>
      <c r="D399" s="199">
        <v>0</v>
      </c>
      <c r="E399" s="199">
        <v>0</v>
      </c>
      <c r="F399" s="200">
        <v>0</v>
      </c>
      <c r="G399" s="200">
        <v>0</v>
      </c>
      <c r="H399" s="201">
        <v>0</v>
      </c>
    </row>
    <row r="400" spans="1:8" ht="18" hidden="1" customHeight="1" outlineLevel="1">
      <c r="A400" s="4" t="s">
        <v>206</v>
      </c>
      <c r="B400" s="195"/>
      <c r="C400" s="199">
        <v>0</v>
      </c>
      <c r="D400" s="199">
        <v>0</v>
      </c>
      <c r="E400" s="199">
        <v>0</v>
      </c>
      <c r="F400" s="200">
        <v>0</v>
      </c>
      <c r="G400" s="200">
        <v>0</v>
      </c>
      <c r="H400" s="201">
        <v>0</v>
      </c>
    </row>
    <row r="401" spans="1:8" ht="18" hidden="1" customHeight="1" outlineLevel="1">
      <c r="A401" s="4" t="s">
        <v>207</v>
      </c>
      <c r="B401" s="195"/>
      <c r="C401" s="199">
        <v>0</v>
      </c>
      <c r="D401" s="199">
        <v>0</v>
      </c>
      <c r="E401" s="199">
        <v>0</v>
      </c>
      <c r="F401" s="200">
        <v>0</v>
      </c>
      <c r="G401" s="200">
        <v>0</v>
      </c>
      <c r="H401" s="201">
        <v>0</v>
      </c>
    </row>
    <row r="402" spans="1:8" ht="18" hidden="1" customHeight="1" outlineLevel="1">
      <c r="A402" s="4" t="s">
        <v>208</v>
      </c>
      <c r="B402" s="195"/>
      <c r="C402" s="199">
        <v>1</v>
      </c>
      <c r="D402" s="199">
        <v>0</v>
      </c>
      <c r="E402" s="199">
        <v>0</v>
      </c>
      <c r="F402" s="200">
        <v>0</v>
      </c>
      <c r="G402" s="200">
        <v>0</v>
      </c>
      <c r="H402" s="201">
        <v>0</v>
      </c>
    </row>
    <row r="403" spans="1:8" ht="18" hidden="1" customHeight="1" outlineLevel="1">
      <c r="A403" s="4" t="s">
        <v>209</v>
      </c>
      <c r="B403" s="195"/>
      <c r="C403" s="199">
        <v>0</v>
      </c>
      <c r="D403" s="199">
        <v>0</v>
      </c>
      <c r="E403" s="199">
        <v>0</v>
      </c>
      <c r="F403" s="200">
        <v>0</v>
      </c>
      <c r="G403" s="200">
        <v>0</v>
      </c>
      <c r="H403" s="201">
        <v>0</v>
      </c>
    </row>
    <row r="404" spans="1:8" ht="18" hidden="1" customHeight="1" outlineLevel="1">
      <c r="A404" s="4" t="s">
        <v>211</v>
      </c>
      <c r="B404" s="195"/>
      <c r="C404" s="199">
        <v>1</v>
      </c>
      <c r="D404" s="199">
        <v>0</v>
      </c>
      <c r="E404" s="199">
        <v>0</v>
      </c>
      <c r="F404" s="200">
        <v>0</v>
      </c>
      <c r="G404" s="200">
        <v>0</v>
      </c>
      <c r="H404" s="201">
        <v>0</v>
      </c>
    </row>
    <row r="405" spans="1:8" ht="18" hidden="1" customHeight="1" outlineLevel="1">
      <c r="A405" s="4" t="s">
        <v>212</v>
      </c>
      <c r="B405" s="195"/>
      <c r="C405" s="199">
        <v>0</v>
      </c>
      <c r="D405" s="199">
        <v>0</v>
      </c>
      <c r="E405" s="199">
        <v>0</v>
      </c>
      <c r="F405" s="200">
        <v>0</v>
      </c>
      <c r="G405" s="200">
        <v>0</v>
      </c>
      <c r="H405" s="201">
        <v>0</v>
      </c>
    </row>
    <row r="406" spans="1:8" ht="18" hidden="1" customHeight="1" outlineLevel="1">
      <c r="A406" s="4" t="s">
        <v>213</v>
      </c>
      <c r="B406" s="195"/>
      <c r="C406" s="199">
        <v>0</v>
      </c>
      <c r="D406" s="199">
        <v>0</v>
      </c>
      <c r="E406" s="199">
        <v>0</v>
      </c>
      <c r="F406" s="200">
        <v>0</v>
      </c>
      <c r="G406" s="200">
        <v>0</v>
      </c>
      <c r="H406" s="201">
        <v>0</v>
      </c>
    </row>
    <row r="407" spans="1:8" ht="18" hidden="1" customHeight="1" outlineLevel="1">
      <c r="A407" s="4" t="s">
        <v>214</v>
      </c>
      <c r="B407" s="195"/>
      <c r="C407" s="199">
        <v>0</v>
      </c>
      <c r="D407" s="199">
        <v>0</v>
      </c>
      <c r="E407" s="199">
        <v>0</v>
      </c>
      <c r="F407" s="200">
        <v>0</v>
      </c>
      <c r="G407" s="200">
        <v>0</v>
      </c>
      <c r="H407" s="201">
        <v>0</v>
      </c>
    </row>
    <row r="408" spans="1:8" ht="18" hidden="1" customHeight="1" outlineLevel="1">
      <c r="A408" s="4" t="s">
        <v>215</v>
      </c>
      <c r="B408" s="195"/>
      <c r="C408" s="199">
        <v>0</v>
      </c>
      <c r="D408" s="199">
        <v>0</v>
      </c>
      <c r="E408" s="199">
        <v>0</v>
      </c>
      <c r="F408" s="200">
        <v>0</v>
      </c>
      <c r="G408" s="200">
        <v>0</v>
      </c>
      <c r="H408" s="201">
        <v>0</v>
      </c>
    </row>
    <row r="409" spans="1:8" ht="18" hidden="1" customHeight="1" outlineLevel="1">
      <c r="A409" s="4" t="s">
        <v>216</v>
      </c>
      <c r="B409" s="195"/>
      <c r="C409" s="199">
        <v>0</v>
      </c>
      <c r="D409" s="199">
        <v>0</v>
      </c>
      <c r="E409" s="199">
        <v>0</v>
      </c>
      <c r="F409" s="200">
        <v>0</v>
      </c>
      <c r="G409" s="200">
        <v>0</v>
      </c>
      <c r="H409" s="201">
        <v>0</v>
      </c>
    </row>
    <row r="410" spans="1:8" ht="18" hidden="1" customHeight="1" outlineLevel="1">
      <c r="A410" s="4" t="s">
        <v>217</v>
      </c>
      <c r="B410" s="195"/>
      <c r="C410" s="199">
        <v>0</v>
      </c>
      <c r="D410" s="199">
        <v>0</v>
      </c>
      <c r="E410" s="199">
        <v>0</v>
      </c>
      <c r="F410" s="200">
        <v>0</v>
      </c>
      <c r="G410" s="200">
        <v>0</v>
      </c>
      <c r="H410" s="201">
        <v>0</v>
      </c>
    </row>
    <row r="411" spans="1:8" ht="18" hidden="1" customHeight="1" outlineLevel="1">
      <c r="A411" s="4" t="s">
        <v>218</v>
      </c>
      <c r="B411" s="195"/>
      <c r="C411" s="199">
        <v>0</v>
      </c>
      <c r="D411" s="199">
        <v>0</v>
      </c>
      <c r="E411" s="199">
        <v>0</v>
      </c>
      <c r="F411" s="200">
        <v>0</v>
      </c>
      <c r="G411" s="200">
        <v>0</v>
      </c>
      <c r="H411" s="201">
        <v>0</v>
      </c>
    </row>
    <row r="412" spans="1:8" ht="18" hidden="1" customHeight="1" outlineLevel="1">
      <c r="A412" s="4" t="s">
        <v>219</v>
      </c>
      <c r="B412" s="195"/>
      <c r="C412" s="199">
        <v>0</v>
      </c>
      <c r="D412" s="199">
        <v>0</v>
      </c>
      <c r="E412" s="199">
        <v>0</v>
      </c>
      <c r="F412" s="200">
        <v>0</v>
      </c>
      <c r="G412" s="200">
        <v>0</v>
      </c>
      <c r="H412" s="201">
        <v>0</v>
      </c>
    </row>
    <row r="413" spans="1:8" ht="18" hidden="1" customHeight="1" outlineLevel="1">
      <c r="A413" s="4" t="s">
        <v>220</v>
      </c>
      <c r="B413" s="195"/>
      <c r="C413" s="199">
        <v>0</v>
      </c>
      <c r="D413" s="199">
        <v>0</v>
      </c>
      <c r="E413" s="199">
        <v>0</v>
      </c>
      <c r="F413" s="200">
        <v>0</v>
      </c>
      <c r="G413" s="200">
        <v>0</v>
      </c>
      <c r="H413" s="201">
        <v>0</v>
      </c>
    </row>
    <row r="414" spans="1:8" ht="18" hidden="1" customHeight="1" outlineLevel="1">
      <c r="A414" s="4" t="s">
        <v>349</v>
      </c>
      <c r="B414" s="195"/>
      <c r="C414" s="199">
        <v>0</v>
      </c>
      <c r="D414" s="199">
        <v>0</v>
      </c>
      <c r="E414" s="199">
        <v>0</v>
      </c>
      <c r="F414" s="200">
        <v>0</v>
      </c>
      <c r="G414" s="200">
        <v>0</v>
      </c>
      <c r="H414" s="201">
        <v>0</v>
      </c>
    </row>
    <row r="415" spans="1:8" ht="18" hidden="1" customHeight="1" outlineLevel="1">
      <c r="A415" s="4" t="s">
        <v>222</v>
      </c>
      <c r="B415" s="195"/>
      <c r="C415" s="199">
        <v>0</v>
      </c>
      <c r="D415" s="199">
        <v>0</v>
      </c>
      <c r="E415" s="199">
        <v>0</v>
      </c>
      <c r="F415" s="200">
        <v>0</v>
      </c>
      <c r="G415" s="200">
        <v>0</v>
      </c>
      <c r="H415" s="201">
        <v>0</v>
      </c>
    </row>
    <row r="416" spans="1:8" ht="18" hidden="1" customHeight="1" outlineLevel="1">
      <c r="A416" s="4" t="s">
        <v>223</v>
      </c>
      <c r="B416" s="195"/>
      <c r="C416" s="199">
        <v>0</v>
      </c>
      <c r="D416" s="199">
        <v>0</v>
      </c>
      <c r="E416" s="199">
        <v>0</v>
      </c>
      <c r="F416" s="200">
        <v>0</v>
      </c>
      <c r="G416" s="200">
        <v>0</v>
      </c>
      <c r="H416" s="201">
        <v>0</v>
      </c>
    </row>
    <row r="417" spans="1:8" ht="18" hidden="1" customHeight="1" outlineLevel="1">
      <c r="A417" s="4" t="s">
        <v>224</v>
      </c>
      <c r="B417" s="195"/>
      <c r="C417" s="199">
        <v>0</v>
      </c>
      <c r="D417" s="199">
        <v>0</v>
      </c>
      <c r="E417" s="199">
        <v>0</v>
      </c>
      <c r="F417" s="200">
        <v>0</v>
      </c>
      <c r="G417" s="200">
        <v>0</v>
      </c>
      <c r="H417" s="201">
        <v>0</v>
      </c>
    </row>
    <row r="418" spans="1:8" ht="18" hidden="1" customHeight="1" outlineLevel="1">
      <c r="A418" s="4" t="s">
        <v>225</v>
      </c>
      <c r="B418" s="195"/>
      <c r="C418" s="199">
        <v>0</v>
      </c>
      <c r="D418" s="199">
        <v>0</v>
      </c>
      <c r="E418" s="199">
        <v>0</v>
      </c>
      <c r="F418" s="200">
        <v>0</v>
      </c>
      <c r="G418" s="200">
        <v>0</v>
      </c>
      <c r="H418" s="201">
        <v>0</v>
      </c>
    </row>
    <row r="419" spans="1:8" ht="18" customHeight="1" collapsed="1">
      <c r="A419" s="4"/>
      <c r="B419" s="195" t="s">
        <v>366</v>
      </c>
      <c r="C419" s="199">
        <f t="shared" ref="C419:H419" si="16">SUM(C396:C418)</f>
        <v>2</v>
      </c>
      <c r="D419" s="199">
        <f t="shared" si="16"/>
        <v>0</v>
      </c>
      <c r="E419" s="199">
        <f t="shared" si="16"/>
        <v>0</v>
      </c>
      <c r="F419" s="200">
        <f t="shared" si="16"/>
        <v>0</v>
      </c>
      <c r="G419" s="200">
        <f t="shared" si="16"/>
        <v>0</v>
      </c>
      <c r="H419" s="202">
        <f t="shared" si="16"/>
        <v>0</v>
      </c>
    </row>
    <row r="420" spans="1:8" ht="18" hidden="1" customHeight="1" outlineLevel="1">
      <c r="A420" s="4" t="s">
        <v>272</v>
      </c>
      <c r="B420" s="195"/>
      <c r="C420" s="199">
        <v>0</v>
      </c>
      <c r="D420" s="199">
        <v>0</v>
      </c>
      <c r="E420" s="199">
        <v>0</v>
      </c>
      <c r="F420" s="200">
        <v>0</v>
      </c>
      <c r="G420" s="200">
        <v>0</v>
      </c>
      <c r="H420" s="201">
        <v>0</v>
      </c>
    </row>
    <row r="421" spans="1:8" ht="18" hidden="1" customHeight="1" outlineLevel="1">
      <c r="A421" s="4" t="s">
        <v>203</v>
      </c>
      <c r="B421" s="195"/>
      <c r="C421" s="199">
        <v>0</v>
      </c>
      <c r="D421" s="199">
        <v>0</v>
      </c>
      <c r="E421" s="199">
        <v>0</v>
      </c>
      <c r="F421" s="200">
        <v>0</v>
      </c>
      <c r="G421" s="200">
        <v>0</v>
      </c>
      <c r="H421" s="201">
        <v>0</v>
      </c>
    </row>
    <row r="422" spans="1:8" ht="18" hidden="1" customHeight="1" outlineLevel="1">
      <c r="A422" s="4" t="s">
        <v>204</v>
      </c>
      <c r="B422" s="195"/>
      <c r="C422" s="199">
        <v>0</v>
      </c>
      <c r="D422" s="199">
        <v>0</v>
      </c>
      <c r="E422" s="199">
        <v>0</v>
      </c>
      <c r="F422" s="200">
        <v>0</v>
      </c>
      <c r="G422" s="200">
        <v>0</v>
      </c>
      <c r="H422" s="201">
        <v>0</v>
      </c>
    </row>
    <row r="423" spans="1:8" ht="18" hidden="1" customHeight="1" outlineLevel="1">
      <c r="A423" s="4" t="s">
        <v>205</v>
      </c>
      <c r="B423" s="195"/>
      <c r="C423" s="199">
        <v>0</v>
      </c>
      <c r="D423" s="199">
        <v>0</v>
      </c>
      <c r="E423" s="199">
        <v>0</v>
      </c>
      <c r="F423" s="200">
        <v>0</v>
      </c>
      <c r="G423" s="200">
        <v>0</v>
      </c>
      <c r="H423" s="201">
        <v>0</v>
      </c>
    </row>
    <row r="424" spans="1:8" ht="18" hidden="1" customHeight="1" outlineLevel="1">
      <c r="A424" s="4" t="s">
        <v>206</v>
      </c>
      <c r="B424" s="195"/>
      <c r="C424" s="199">
        <v>0</v>
      </c>
      <c r="D424" s="199">
        <v>0</v>
      </c>
      <c r="E424" s="199">
        <v>0</v>
      </c>
      <c r="F424" s="200">
        <v>0</v>
      </c>
      <c r="G424" s="200">
        <v>0</v>
      </c>
      <c r="H424" s="202">
        <v>0</v>
      </c>
    </row>
    <row r="425" spans="1:8" ht="18" hidden="1" customHeight="1" outlineLevel="1">
      <c r="A425" s="4" t="s">
        <v>207</v>
      </c>
      <c r="B425" s="195"/>
      <c r="C425" s="199">
        <v>0</v>
      </c>
      <c r="D425" s="199">
        <v>0</v>
      </c>
      <c r="E425" s="199">
        <v>0</v>
      </c>
      <c r="F425" s="200">
        <v>0</v>
      </c>
      <c r="G425" s="200">
        <v>0</v>
      </c>
      <c r="H425" s="201">
        <v>0</v>
      </c>
    </row>
    <row r="426" spans="1:8" ht="18" hidden="1" customHeight="1" outlineLevel="1">
      <c r="A426" s="4" t="s">
        <v>208</v>
      </c>
      <c r="B426" s="195"/>
      <c r="C426" s="199">
        <v>0</v>
      </c>
      <c r="D426" s="199">
        <v>0</v>
      </c>
      <c r="E426" s="199">
        <v>0</v>
      </c>
      <c r="F426" s="200">
        <v>0</v>
      </c>
      <c r="G426" s="200">
        <v>0</v>
      </c>
      <c r="H426" s="201">
        <v>0</v>
      </c>
    </row>
    <row r="427" spans="1:8" ht="18" hidden="1" customHeight="1" outlineLevel="1">
      <c r="A427" s="4" t="s">
        <v>209</v>
      </c>
      <c r="B427" s="195"/>
      <c r="C427" s="199">
        <v>0</v>
      </c>
      <c r="D427" s="199">
        <v>1</v>
      </c>
      <c r="E427" s="199">
        <v>0</v>
      </c>
      <c r="F427" s="200">
        <v>138000</v>
      </c>
      <c r="G427" s="200">
        <v>-2405</v>
      </c>
      <c r="H427" s="201">
        <v>0</v>
      </c>
    </row>
    <row r="428" spans="1:8" ht="18" hidden="1" customHeight="1" outlineLevel="1">
      <c r="A428" s="4" t="s">
        <v>211</v>
      </c>
      <c r="B428" s="195"/>
      <c r="C428" s="199">
        <v>0</v>
      </c>
      <c r="D428" s="199">
        <v>0</v>
      </c>
      <c r="E428" s="199">
        <v>0</v>
      </c>
      <c r="F428" s="200">
        <v>0</v>
      </c>
      <c r="G428" s="200">
        <v>0</v>
      </c>
      <c r="H428" s="201">
        <v>0</v>
      </c>
    </row>
    <row r="429" spans="1:8" ht="18" hidden="1" customHeight="1" outlineLevel="1">
      <c r="A429" s="4" t="s">
        <v>212</v>
      </c>
      <c r="B429" s="195"/>
      <c r="C429" s="199">
        <v>0</v>
      </c>
      <c r="D429" s="199">
        <v>0</v>
      </c>
      <c r="E429" s="199">
        <v>0</v>
      </c>
      <c r="F429" s="200">
        <v>0</v>
      </c>
      <c r="G429" s="200">
        <v>0</v>
      </c>
      <c r="H429" s="201">
        <v>0</v>
      </c>
    </row>
    <row r="430" spans="1:8" ht="18" hidden="1" customHeight="1" outlineLevel="1">
      <c r="A430" s="4" t="s">
        <v>213</v>
      </c>
      <c r="B430" s="195"/>
      <c r="C430" s="199">
        <v>0</v>
      </c>
      <c r="D430" s="199">
        <v>0</v>
      </c>
      <c r="E430" s="199">
        <v>0</v>
      </c>
      <c r="F430" s="200">
        <v>0</v>
      </c>
      <c r="G430" s="200">
        <v>0</v>
      </c>
      <c r="H430" s="201">
        <v>0</v>
      </c>
    </row>
    <row r="431" spans="1:8" ht="18" hidden="1" customHeight="1" outlineLevel="1">
      <c r="A431" s="4" t="s">
        <v>214</v>
      </c>
      <c r="B431" s="195"/>
      <c r="C431" s="199">
        <v>0</v>
      </c>
      <c r="D431" s="199">
        <v>0</v>
      </c>
      <c r="E431" s="199">
        <v>0</v>
      </c>
      <c r="F431" s="200">
        <v>0</v>
      </c>
      <c r="G431" s="200">
        <v>0</v>
      </c>
      <c r="H431" s="201">
        <v>0</v>
      </c>
    </row>
    <row r="432" spans="1:8" ht="18" hidden="1" customHeight="1" outlineLevel="1">
      <c r="A432" s="4" t="s">
        <v>215</v>
      </c>
      <c r="B432" s="195"/>
      <c r="C432" s="199">
        <v>0</v>
      </c>
      <c r="D432" s="199">
        <v>0</v>
      </c>
      <c r="E432" s="199">
        <v>0</v>
      </c>
      <c r="F432" s="200">
        <v>0</v>
      </c>
      <c r="G432" s="200">
        <v>0</v>
      </c>
      <c r="H432" s="201">
        <v>0</v>
      </c>
    </row>
    <row r="433" spans="1:8" ht="18" hidden="1" customHeight="1" outlineLevel="1">
      <c r="A433" s="4" t="s">
        <v>216</v>
      </c>
      <c r="B433" s="195"/>
      <c r="C433" s="199">
        <v>0</v>
      </c>
      <c r="D433" s="199">
        <v>0</v>
      </c>
      <c r="E433" s="199">
        <v>0</v>
      </c>
      <c r="F433" s="200">
        <v>0</v>
      </c>
      <c r="G433" s="200">
        <v>0</v>
      </c>
      <c r="H433" s="201">
        <v>0</v>
      </c>
    </row>
    <row r="434" spans="1:8" ht="18" hidden="1" customHeight="1" outlineLevel="1">
      <c r="A434" s="4" t="s">
        <v>217</v>
      </c>
      <c r="B434" s="195"/>
      <c r="C434" s="199">
        <v>0</v>
      </c>
      <c r="D434" s="199">
        <v>0</v>
      </c>
      <c r="E434" s="199">
        <v>0</v>
      </c>
      <c r="F434" s="200">
        <v>0</v>
      </c>
      <c r="G434" s="200">
        <v>0</v>
      </c>
      <c r="H434" s="201">
        <v>0</v>
      </c>
    </row>
    <row r="435" spans="1:8" ht="18" hidden="1" customHeight="1" outlineLevel="1">
      <c r="A435" s="4" t="s">
        <v>218</v>
      </c>
      <c r="B435" s="195"/>
      <c r="C435" s="199">
        <v>0</v>
      </c>
      <c r="D435" s="199">
        <v>0</v>
      </c>
      <c r="E435" s="199">
        <v>0</v>
      </c>
      <c r="F435" s="200">
        <v>0</v>
      </c>
      <c r="G435" s="200">
        <v>0</v>
      </c>
      <c r="H435" s="201">
        <v>0</v>
      </c>
    </row>
    <row r="436" spans="1:8" ht="18" hidden="1" customHeight="1" outlineLevel="1">
      <c r="A436" s="4" t="s">
        <v>219</v>
      </c>
      <c r="B436" s="195"/>
      <c r="C436" s="199">
        <v>0</v>
      </c>
      <c r="D436" s="199">
        <v>0</v>
      </c>
      <c r="E436" s="199">
        <v>0</v>
      </c>
      <c r="F436" s="200">
        <v>0</v>
      </c>
      <c r="G436" s="200">
        <v>0</v>
      </c>
      <c r="H436" s="201">
        <v>0</v>
      </c>
    </row>
    <row r="437" spans="1:8" ht="18" hidden="1" customHeight="1" outlineLevel="1">
      <c r="A437" s="4" t="s">
        <v>220</v>
      </c>
      <c r="B437" s="195"/>
      <c r="C437" s="199">
        <v>0</v>
      </c>
      <c r="D437" s="199">
        <v>0</v>
      </c>
      <c r="E437" s="199">
        <v>0</v>
      </c>
      <c r="F437" s="200">
        <v>0</v>
      </c>
      <c r="G437" s="200">
        <v>0</v>
      </c>
      <c r="H437" s="201">
        <v>0</v>
      </c>
    </row>
    <row r="438" spans="1:8" ht="18" hidden="1" customHeight="1" outlineLevel="1">
      <c r="A438" s="4" t="s">
        <v>349</v>
      </c>
      <c r="B438" s="195"/>
      <c r="C438" s="199">
        <v>0</v>
      </c>
      <c r="D438" s="199">
        <v>0</v>
      </c>
      <c r="E438" s="199">
        <v>0</v>
      </c>
      <c r="F438" s="200">
        <v>0</v>
      </c>
      <c r="G438" s="200">
        <v>0</v>
      </c>
      <c r="H438" s="201">
        <v>0</v>
      </c>
    </row>
    <row r="439" spans="1:8" ht="18" hidden="1" customHeight="1" outlineLevel="1">
      <c r="A439" s="4" t="s">
        <v>222</v>
      </c>
      <c r="B439" s="195"/>
      <c r="C439" s="199">
        <v>0</v>
      </c>
      <c r="D439" s="199">
        <v>0</v>
      </c>
      <c r="E439" s="199">
        <v>0</v>
      </c>
      <c r="F439" s="200">
        <v>0</v>
      </c>
      <c r="G439" s="200">
        <v>0</v>
      </c>
      <c r="H439" s="201">
        <v>0</v>
      </c>
    </row>
    <row r="440" spans="1:8" ht="18" hidden="1" customHeight="1" outlineLevel="1">
      <c r="A440" s="4" t="s">
        <v>223</v>
      </c>
      <c r="B440" s="195"/>
      <c r="C440" s="199">
        <v>0</v>
      </c>
      <c r="D440" s="199">
        <v>0</v>
      </c>
      <c r="E440" s="199">
        <v>0</v>
      </c>
      <c r="F440" s="200">
        <v>0</v>
      </c>
      <c r="G440" s="200">
        <v>0</v>
      </c>
      <c r="H440" s="201">
        <v>0</v>
      </c>
    </row>
    <row r="441" spans="1:8" ht="18" hidden="1" customHeight="1" outlineLevel="1">
      <c r="A441" s="4" t="s">
        <v>224</v>
      </c>
      <c r="B441" s="195"/>
      <c r="C441" s="199">
        <v>0</v>
      </c>
      <c r="D441" s="199">
        <v>0</v>
      </c>
      <c r="E441" s="199">
        <v>0</v>
      </c>
      <c r="F441" s="200">
        <v>0</v>
      </c>
      <c r="G441" s="200">
        <v>0</v>
      </c>
      <c r="H441" s="201">
        <v>0</v>
      </c>
    </row>
    <row r="442" spans="1:8" ht="18" hidden="1" customHeight="1" outlineLevel="1">
      <c r="A442" s="4" t="s">
        <v>225</v>
      </c>
      <c r="B442" s="195"/>
      <c r="C442" s="199">
        <v>0</v>
      </c>
      <c r="D442" s="199">
        <v>0</v>
      </c>
      <c r="E442" s="199">
        <v>0</v>
      </c>
      <c r="F442" s="200">
        <v>0</v>
      </c>
      <c r="G442" s="200">
        <v>0</v>
      </c>
      <c r="H442" s="201">
        <v>0</v>
      </c>
    </row>
    <row r="443" spans="1:8" ht="18" customHeight="1" collapsed="1">
      <c r="A443" s="4"/>
      <c r="B443" s="195" t="s">
        <v>367</v>
      </c>
      <c r="C443" s="199">
        <f t="shared" ref="C443:H443" si="17">SUM(C420:C442)</f>
        <v>0</v>
      </c>
      <c r="D443" s="199">
        <f t="shared" si="17"/>
        <v>1</v>
      </c>
      <c r="E443" s="199">
        <f t="shared" si="17"/>
        <v>0</v>
      </c>
      <c r="F443" s="200">
        <f t="shared" si="17"/>
        <v>138000</v>
      </c>
      <c r="G443" s="200">
        <f t="shared" si="17"/>
        <v>-2405</v>
      </c>
      <c r="H443" s="202">
        <f t="shared" si="17"/>
        <v>0</v>
      </c>
    </row>
    <row r="444" spans="1:8" ht="18" hidden="1" customHeight="1" outlineLevel="1">
      <c r="A444" s="4" t="s">
        <v>272</v>
      </c>
      <c r="B444" s="195"/>
      <c r="C444" s="199">
        <v>0</v>
      </c>
      <c r="D444" s="199">
        <v>0</v>
      </c>
      <c r="E444" s="199">
        <v>0</v>
      </c>
      <c r="F444" s="200">
        <v>0</v>
      </c>
      <c r="G444" s="200">
        <v>0</v>
      </c>
      <c r="H444" s="201">
        <v>0</v>
      </c>
    </row>
    <row r="445" spans="1:8" ht="18" hidden="1" customHeight="1" outlineLevel="1">
      <c r="A445" s="4" t="s">
        <v>203</v>
      </c>
      <c r="B445" s="195"/>
      <c r="C445" s="199">
        <v>0</v>
      </c>
      <c r="D445" s="199">
        <v>0</v>
      </c>
      <c r="E445" s="199">
        <v>0</v>
      </c>
      <c r="F445" s="200">
        <v>0</v>
      </c>
      <c r="G445" s="200">
        <v>0</v>
      </c>
      <c r="H445" s="201">
        <v>0</v>
      </c>
    </row>
    <row r="446" spans="1:8" ht="18" hidden="1" customHeight="1" outlineLevel="1">
      <c r="A446" s="4" t="s">
        <v>204</v>
      </c>
      <c r="B446" s="195"/>
      <c r="C446" s="199">
        <v>0</v>
      </c>
      <c r="D446" s="199">
        <v>0</v>
      </c>
      <c r="E446" s="199">
        <v>0</v>
      </c>
      <c r="F446" s="200">
        <v>0</v>
      </c>
      <c r="G446" s="200">
        <v>0</v>
      </c>
      <c r="H446" s="201">
        <v>0</v>
      </c>
    </row>
    <row r="447" spans="1:8" ht="18" hidden="1" customHeight="1" outlineLevel="1">
      <c r="A447" s="4" t="s">
        <v>205</v>
      </c>
      <c r="B447" s="195"/>
      <c r="C447" s="199">
        <v>0</v>
      </c>
      <c r="D447" s="199">
        <v>0</v>
      </c>
      <c r="E447" s="199">
        <v>0</v>
      </c>
      <c r="F447" s="200">
        <v>0</v>
      </c>
      <c r="G447" s="200">
        <v>0</v>
      </c>
      <c r="H447" s="201">
        <v>0</v>
      </c>
    </row>
    <row r="448" spans="1:8" ht="18" hidden="1" customHeight="1" outlineLevel="1">
      <c r="A448" s="4" t="s">
        <v>206</v>
      </c>
      <c r="B448" s="195"/>
      <c r="C448" s="199">
        <v>0</v>
      </c>
      <c r="D448" s="199">
        <v>0</v>
      </c>
      <c r="E448" s="199">
        <v>0</v>
      </c>
      <c r="F448" s="200">
        <v>0</v>
      </c>
      <c r="G448" s="200">
        <v>0</v>
      </c>
      <c r="H448" s="201">
        <v>0</v>
      </c>
    </row>
    <row r="449" spans="1:8" ht="18" hidden="1" customHeight="1" outlineLevel="1">
      <c r="A449" s="4" t="s">
        <v>207</v>
      </c>
      <c r="B449" s="195"/>
      <c r="C449" s="199">
        <v>0</v>
      </c>
      <c r="D449" s="199">
        <v>0</v>
      </c>
      <c r="E449" s="199">
        <v>0</v>
      </c>
      <c r="F449" s="200">
        <v>0</v>
      </c>
      <c r="G449" s="200">
        <v>0</v>
      </c>
      <c r="H449" s="201">
        <v>0</v>
      </c>
    </row>
    <row r="450" spans="1:8" ht="18" hidden="1" customHeight="1" outlineLevel="1">
      <c r="A450" s="4" t="s">
        <v>208</v>
      </c>
      <c r="B450" s="195"/>
      <c r="C450" s="199">
        <v>0</v>
      </c>
      <c r="D450" s="199">
        <v>0</v>
      </c>
      <c r="E450" s="199">
        <v>0</v>
      </c>
      <c r="F450" s="200">
        <v>0</v>
      </c>
      <c r="G450" s="200">
        <v>0</v>
      </c>
      <c r="H450" s="201">
        <v>0</v>
      </c>
    </row>
    <row r="451" spans="1:8" ht="18" hidden="1" customHeight="1" outlineLevel="1">
      <c r="A451" s="4" t="s">
        <v>209</v>
      </c>
      <c r="B451" s="195"/>
      <c r="C451" s="199">
        <v>1</v>
      </c>
      <c r="D451" s="199">
        <v>1</v>
      </c>
      <c r="E451" s="199">
        <v>0</v>
      </c>
      <c r="F451" s="200">
        <v>0</v>
      </c>
      <c r="G451" s="200">
        <v>195</v>
      </c>
      <c r="H451" s="201">
        <v>0</v>
      </c>
    </row>
    <row r="452" spans="1:8" ht="18" hidden="1" customHeight="1" outlineLevel="1">
      <c r="A452" s="4" t="s">
        <v>211</v>
      </c>
      <c r="B452" s="195"/>
      <c r="C452" s="199">
        <v>0</v>
      </c>
      <c r="D452" s="199">
        <v>0</v>
      </c>
      <c r="E452" s="199">
        <v>0</v>
      </c>
      <c r="F452" s="200">
        <v>0</v>
      </c>
      <c r="G452" s="200">
        <v>0</v>
      </c>
      <c r="H452" s="201">
        <v>0</v>
      </c>
    </row>
    <row r="453" spans="1:8" ht="18" hidden="1" customHeight="1" outlineLevel="1">
      <c r="A453" s="4" t="s">
        <v>212</v>
      </c>
      <c r="B453" s="195"/>
      <c r="C453" s="199">
        <v>0</v>
      </c>
      <c r="D453" s="199">
        <v>0</v>
      </c>
      <c r="E453" s="199">
        <v>0</v>
      </c>
      <c r="F453" s="200">
        <v>0</v>
      </c>
      <c r="G453" s="200">
        <v>0</v>
      </c>
      <c r="H453" s="201">
        <v>0</v>
      </c>
    </row>
    <row r="454" spans="1:8" ht="18" hidden="1" customHeight="1" outlineLevel="1">
      <c r="A454" s="4" t="s">
        <v>213</v>
      </c>
      <c r="B454" s="195"/>
      <c r="C454" s="199">
        <v>1</v>
      </c>
      <c r="D454" s="199">
        <v>1</v>
      </c>
      <c r="E454" s="199">
        <v>0</v>
      </c>
      <c r="F454" s="200">
        <v>7853.56</v>
      </c>
      <c r="G454" s="200">
        <v>0</v>
      </c>
      <c r="H454" s="201">
        <v>0</v>
      </c>
    </row>
    <row r="455" spans="1:8" ht="18" hidden="1" customHeight="1" outlineLevel="1">
      <c r="A455" s="4" t="s">
        <v>214</v>
      </c>
      <c r="B455" s="195"/>
      <c r="C455" s="199">
        <v>0</v>
      </c>
      <c r="D455" s="199">
        <v>0</v>
      </c>
      <c r="E455" s="199">
        <v>0</v>
      </c>
      <c r="F455" s="200">
        <v>0</v>
      </c>
      <c r="G455" s="200">
        <v>0</v>
      </c>
      <c r="H455" s="201">
        <v>0</v>
      </c>
    </row>
    <row r="456" spans="1:8" ht="18" hidden="1" customHeight="1" outlineLevel="1">
      <c r="A456" s="4" t="s">
        <v>215</v>
      </c>
      <c r="B456" s="195"/>
      <c r="C456" s="199">
        <v>0</v>
      </c>
      <c r="D456" s="199">
        <v>0</v>
      </c>
      <c r="E456" s="199">
        <v>0</v>
      </c>
      <c r="F456" s="200">
        <v>0</v>
      </c>
      <c r="G456" s="200">
        <v>0</v>
      </c>
      <c r="H456" s="201">
        <v>0</v>
      </c>
    </row>
    <row r="457" spans="1:8" ht="18" hidden="1" customHeight="1" outlineLevel="1">
      <c r="A457" s="4" t="s">
        <v>216</v>
      </c>
      <c r="B457" s="195"/>
      <c r="C457" s="199">
        <v>0</v>
      </c>
      <c r="D457" s="199">
        <v>0</v>
      </c>
      <c r="E457" s="199">
        <v>0</v>
      </c>
      <c r="F457" s="200">
        <v>0</v>
      </c>
      <c r="G457" s="200">
        <v>0</v>
      </c>
      <c r="H457" s="201">
        <v>0</v>
      </c>
    </row>
    <row r="458" spans="1:8" ht="18" hidden="1" customHeight="1" outlineLevel="1">
      <c r="A458" s="4" t="s">
        <v>217</v>
      </c>
      <c r="B458" s="195"/>
      <c r="C458" s="199">
        <v>0</v>
      </c>
      <c r="D458" s="199">
        <v>0</v>
      </c>
      <c r="E458" s="199">
        <v>0</v>
      </c>
      <c r="F458" s="200">
        <v>0</v>
      </c>
      <c r="G458" s="200">
        <v>0</v>
      </c>
      <c r="H458" s="201">
        <v>0</v>
      </c>
    </row>
    <row r="459" spans="1:8" ht="18" hidden="1" customHeight="1" outlineLevel="1">
      <c r="A459" s="4" t="s">
        <v>218</v>
      </c>
      <c r="B459" s="195"/>
      <c r="C459" s="199">
        <v>0</v>
      </c>
      <c r="D459" s="199">
        <v>0</v>
      </c>
      <c r="E459" s="199">
        <v>0</v>
      </c>
      <c r="F459" s="200">
        <v>0</v>
      </c>
      <c r="G459" s="200">
        <v>0</v>
      </c>
      <c r="H459" s="201">
        <v>0</v>
      </c>
    </row>
    <row r="460" spans="1:8" ht="18" hidden="1" customHeight="1" outlineLevel="1">
      <c r="A460" s="4" t="s">
        <v>219</v>
      </c>
      <c r="B460" s="195"/>
      <c r="C460" s="199">
        <v>0</v>
      </c>
      <c r="D460" s="199">
        <v>0</v>
      </c>
      <c r="E460" s="199">
        <v>0</v>
      </c>
      <c r="F460" s="200">
        <v>0</v>
      </c>
      <c r="G460" s="200">
        <v>0</v>
      </c>
      <c r="H460" s="201">
        <v>0</v>
      </c>
    </row>
    <row r="461" spans="1:8" ht="18" hidden="1" customHeight="1" outlineLevel="1">
      <c r="A461" s="4" t="s">
        <v>220</v>
      </c>
      <c r="B461" s="195"/>
      <c r="C461" s="199">
        <v>0</v>
      </c>
      <c r="D461" s="199">
        <v>0</v>
      </c>
      <c r="E461" s="199">
        <v>0</v>
      </c>
      <c r="F461" s="200">
        <v>0</v>
      </c>
      <c r="G461" s="200">
        <v>0</v>
      </c>
      <c r="H461" s="201">
        <v>0</v>
      </c>
    </row>
    <row r="462" spans="1:8" ht="18" hidden="1" customHeight="1" outlineLevel="1">
      <c r="A462" s="4" t="s">
        <v>349</v>
      </c>
      <c r="B462" s="195"/>
      <c r="C462" s="199">
        <v>0</v>
      </c>
      <c r="D462" s="199">
        <v>0</v>
      </c>
      <c r="E462" s="199">
        <v>0</v>
      </c>
      <c r="F462" s="200">
        <v>0</v>
      </c>
      <c r="G462" s="200">
        <v>0</v>
      </c>
      <c r="H462" s="201">
        <v>0</v>
      </c>
    </row>
    <row r="463" spans="1:8" ht="18" hidden="1" customHeight="1" outlineLevel="1">
      <c r="A463" s="4" t="s">
        <v>222</v>
      </c>
      <c r="B463" s="195"/>
      <c r="C463" s="199">
        <v>0</v>
      </c>
      <c r="D463" s="199">
        <v>0</v>
      </c>
      <c r="E463" s="199">
        <v>0</v>
      </c>
      <c r="F463" s="200">
        <v>0</v>
      </c>
      <c r="G463" s="200">
        <v>0</v>
      </c>
      <c r="H463" s="201">
        <v>0</v>
      </c>
    </row>
    <row r="464" spans="1:8" ht="18" hidden="1" customHeight="1" outlineLevel="1">
      <c r="A464" s="4" t="s">
        <v>223</v>
      </c>
      <c r="B464" s="195"/>
      <c r="C464" s="199">
        <v>0</v>
      </c>
      <c r="D464" s="199">
        <v>0</v>
      </c>
      <c r="E464" s="199">
        <v>0</v>
      </c>
      <c r="F464" s="200">
        <v>0</v>
      </c>
      <c r="G464" s="200">
        <v>0</v>
      </c>
      <c r="H464" s="201">
        <v>0</v>
      </c>
    </row>
    <row r="465" spans="1:8" ht="18" hidden="1" customHeight="1" outlineLevel="1">
      <c r="A465" s="4" t="s">
        <v>224</v>
      </c>
      <c r="B465" s="195"/>
      <c r="C465" s="199">
        <v>0</v>
      </c>
      <c r="D465" s="199">
        <v>0</v>
      </c>
      <c r="E465" s="199">
        <v>0</v>
      </c>
      <c r="F465" s="200">
        <v>0</v>
      </c>
      <c r="G465" s="200">
        <v>0</v>
      </c>
      <c r="H465" s="201">
        <v>0</v>
      </c>
    </row>
    <row r="466" spans="1:8" ht="18" hidden="1" customHeight="1" outlineLevel="1">
      <c r="A466" s="4" t="s">
        <v>225</v>
      </c>
      <c r="B466" s="195"/>
      <c r="C466" s="196">
        <v>0</v>
      </c>
      <c r="D466" s="196">
        <v>0</v>
      </c>
      <c r="E466" s="196">
        <v>0</v>
      </c>
      <c r="F466" s="197">
        <v>0</v>
      </c>
      <c r="G466" s="197">
        <v>0</v>
      </c>
      <c r="H466" s="198">
        <v>0</v>
      </c>
    </row>
    <row r="467" spans="1:8" ht="18" customHeight="1" collapsed="1">
      <c r="A467" s="4"/>
      <c r="B467" s="195" t="s">
        <v>368</v>
      </c>
      <c r="C467" s="199">
        <f t="shared" ref="C467:H467" si="18">SUM(C444:C466)</f>
        <v>2</v>
      </c>
      <c r="D467" s="199">
        <f t="shared" si="18"/>
        <v>2</v>
      </c>
      <c r="E467" s="199">
        <f t="shared" si="18"/>
        <v>0</v>
      </c>
      <c r="F467" s="200">
        <f t="shared" si="18"/>
        <v>7853.56</v>
      </c>
      <c r="G467" s="200">
        <f t="shared" si="18"/>
        <v>195</v>
      </c>
      <c r="H467" s="201">
        <f t="shared" si="18"/>
        <v>0</v>
      </c>
    </row>
    <row r="468" spans="1:8" ht="18" hidden="1" customHeight="1" outlineLevel="1">
      <c r="A468" s="4" t="s">
        <v>272</v>
      </c>
      <c r="B468" s="195"/>
      <c r="C468" s="196">
        <v>0</v>
      </c>
      <c r="D468" s="196">
        <v>0</v>
      </c>
      <c r="E468" s="196">
        <v>0</v>
      </c>
      <c r="F468" s="197">
        <v>0</v>
      </c>
      <c r="G468" s="197">
        <v>0</v>
      </c>
      <c r="H468" s="198">
        <v>0</v>
      </c>
    </row>
    <row r="469" spans="1:8" ht="18" hidden="1" customHeight="1" outlineLevel="1">
      <c r="A469" s="4" t="s">
        <v>203</v>
      </c>
      <c r="B469" s="195"/>
      <c r="C469" s="196">
        <v>2</v>
      </c>
      <c r="D469" s="196">
        <v>0</v>
      </c>
      <c r="E469" s="196">
        <v>0</v>
      </c>
      <c r="F469" s="197">
        <v>0</v>
      </c>
      <c r="G469" s="197">
        <v>0</v>
      </c>
      <c r="H469" s="198">
        <v>0</v>
      </c>
    </row>
    <row r="470" spans="1:8" ht="18" hidden="1" customHeight="1" outlineLevel="1">
      <c r="A470" s="4" t="s">
        <v>204</v>
      </c>
      <c r="B470" s="195"/>
      <c r="C470" s="196">
        <v>1</v>
      </c>
      <c r="D470" s="196">
        <v>0</v>
      </c>
      <c r="E470" s="196">
        <v>0</v>
      </c>
      <c r="F470" s="197">
        <v>0</v>
      </c>
      <c r="G470" s="197">
        <v>0</v>
      </c>
      <c r="H470" s="198">
        <v>0</v>
      </c>
    </row>
    <row r="471" spans="1:8" ht="18" hidden="1" customHeight="1" outlineLevel="1">
      <c r="A471" s="4" t="s">
        <v>205</v>
      </c>
      <c r="B471" s="195"/>
      <c r="C471" s="196">
        <v>0</v>
      </c>
      <c r="D471" s="196">
        <v>0</v>
      </c>
      <c r="E471" s="196">
        <v>0</v>
      </c>
      <c r="F471" s="197">
        <v>0</v>
      </c>
      <c r="G471" s="197">
        <v>0</v>
      </c>
      <c r="H471" s="198">
        <v>0</v>
      </c>
    </row>
    <row r="472" spans="1:8" ht="18" hidden="1" customHeight="1" outlineLevel="1">
      <c r="A472" s="4" t="s">
        <v>206</v>
      </c>
      <c r="B472" s="195"/>
      <c r="C472" s="196">
        <v>0</v>
      </c>
      <c r="D472" s="196">
        <v>0</v>
      </c>
      <c r="E472" s="196">
        <v>0</v>
      </c>
      <c r="F472" s="197">
        <v>0</v>
      </c>
      <c r="G472" s="197">
        <v>0</v>
      </c>
      <c r="H472" s="198">
        <v>0</v>
      </c>
    </row>
    <row r="473" spans="1:8" ht="18" hidden="1" customHeight="1" outlineLevel="1">
      <c r="A473" s="4" t="s">
        <v>207</v>
      </c>
      <c r="B473" s="195"/>
      <c r="C473" s="196">
        <v>0</v>
      </c>
      <c r="D473" s="196">
        <v>0</v>
      </c>
      <c r="E473" s="196">
        <v>0</v>
      </c>
      <c r="F473" s="197">
        <v>0</v>
      </c>
      <c r="G473" s="197">
        <v>0</v>
      </c>
      <c r="H473" s="198">
        <v>0</v>
      </c>
    </row>
    <row r="474" spans="1:8" ht="18" hidden="1" customHeight="1" outlineLevel="1">
      <c r="A474" s="4" t="s">
        <v>208</v>
      </c>
      <c r="B474" s="195"/>
      <c r="C474" s="196">
        <v>2</v>
      </c>
      <c r="D474" s="196">
        <v>1</v>
      </c>
      <c r="E474" s="196">
        <v>0</v>
      </c>
      <c r="F474" s="197">
        <v>0</v>
      </c>
      <c r="G474" s="197">
        <v>625</v>
      </c>
      <c r="H474" s="198">
        <v>0</v>
      </c>
    </row>
    <row r="475" spans="1:8" ht="18" hidden="1" customHeight="1" outlineLevel="1">
      <c r="A475" s="4" t="s">
        <v>209</v>
      </c>
      <c r="B475" s="195"/>
      <c r="C475" s="196">
        <v>0</v>
      </c>
      <c r="D475" s="196">
        <v>0</v>
      </c>
      <c r="E475" s="196">
        <v>0</v>
      </c>
      <c r="F475" s="197">
        <v>0</v>
      </c>
      <c r="G475" s="197">
        <v>0</v>
      </c>
      <c r="H475" s="198">
        <v>0</v>
      </c>
    </row>
    <row r="476" spans="1:8" ht="18" hidden="1" customHeight="1" outlineLevel="1">
      <c r="A476" s="4" t="s">
        <v>211</v>
      </c>
      <c r="B476" s="195"/>
      <c r="C476" s="196">
        <v>2</v>
      </c>
      <c r="D476" s="196">
        <v>1</v>
      </c>
      <c r="E476" s="196">
        <v>0</v>
      </c>
      <c r="F476" s="197">
        <v>-0.65</v>
      </c>
      <c r="G476" s="197">
        <v>-2.75</v>
      </c>
      <c r="H476" s="198">
        <v>0</v>
      </c>
    </row>
    <row r="477" spans="1:8" ht="18" hidden="1" customHeight="1" outlineLevel="1">
      <c r="A477" s="4" t="s">
        <v>212</v>
      </c>
      <c r="B477" s="195"/>
      <c r="C477" s="196">
        <v>0</v>
      </c>
      <c r="D477" s="196">
        <v>0</v>
      </c>
      <c r="E477" s="196">
        <v>0</v>
      </c>
      <c r="F477" s="197">
        <v>0</v>
      </c>
      <c r="G477" s="197">
        <v>0</v>
      </c>
      <c r="H477" s="198">
        <v>0</v>
      </c>
    </row>
    <row r="478" spans="1:8" ht="18" hidden="1" customHeight="1" outlineLevel="1">
      <c r="A478" s="4" t="s">
        <v>213</v>
      </c>
      <c r="B478" s="195"/>
      <c r="C478" s="196">
        <v>0</v>
      </c>
      <c r="D478" s="196">
        <v>0</v>
      </c>
      <c r="E478" s="196">
        <v>0</v>
      </c>
      <c r="F478" s="197">
        <v>0</v>
      </c>
      <c r="G478" s="197">
        <v>0</v>
      </c>
      <c r="H478" s="198">
        <v>0</v>
      </c>
    </row>
    <row r="479" spans="1:8" ht="18" hidden="1" customHeight="1" outlineLevel="1">
      <c r="A479" s="4" t="s">
        <v>214</v>
      </c>
      <c r="B479" s="195"/>
      <c r="C479" s="196">
        <v>0</v>
      </c>
      <c r="D479" s="196">
        <v>0</v>
      </c>
      <c r="E479" s="196">
        <v>0</v>
      </c>
      <c r="F479" s="197">
        <v>0</v>
      </c>
      <c r="G479" s="197">
        <v>0</v>
      </c>
      <c r="H479" s="198">
        <v>0</v>
      </c>
    </row>
    <row r="480" spans="1:8" ht="18" hidden="1" customHeight="1" outlineLevel="1">
      <c r="A480" s="4" t="s">
        <v>215</v>
      </c>
      <c r="B480" s="195"/>
      <c r="C480" s="196">
        <v>0</v>
      </c>
      <c r="D480" s="196">
        <v>0</v>
      </c>
      <c r="E480" s="196">
        <v>0</v>
      </c>
      <c r="F480" s="197">
        <v>0</v>
      </c>
      <c r="G480" s="197">
        <v>0</v>
      </c>
      <c r="H480" s="198">
        <v>0</v>
      </c>
    </row>
    <row r="481" spans="1:8" ht="18" hidden="1" customHeight="1" outlineLevel="1">
      <c r="A481" s="4" t="s">
        <v>216</v>
      </c>
      <c r="B481" s="195"/>
      <c r="C481" s="196">
        <v>0</v>
      </c>
      <c r="D481" s="196">
        <v>0</v>
      </c>
      <c r="E481" s="196">
        <v>0</v>
      </c>
      <c r="F481" s="197">
        <v>0</v>
      </c>
      <c r="G481" s="197">
        <v>0</v>
      </c>
      <c r="H481" s="198">
        <v>0</v>
      </c>
    </row>
    <row r="482" spans="1:8" ht="18" hidden="1" customHeight="1" outlineLevel="1">
      <c r="A482" s="4" t="s">
        <v>217</v>
      </c>
      <c r="B482" s="195"/>
      <c r="C482" s="196">
        <v>0</v>
      </c>
      <c r="D482" s="196">
        <v>0</v>
      </c>
      <c r="E482" s="196">
        <v>0</v>
      </c>
      <c r="F482" s="197">
        <v>0</v>
      </c>
      <c r="G482" s="197">
        <v>0</v>
      </c>
      <c r="H482" s="198">
        <v>0</v>
      </c>
    </row>
    <row r="483" spans="1:8" ht="18" hidden="1" customHeight="1" outlineLevel="1">
      <c r="A483" s="4" t="s">
        <v>218</v>
      </c>
      <c r="B483" s="195"/>
      <c r="C483" s="196">
        <v>0</v>
      </c>
      <c r="D483" s="196">
        <v>0</v>
      </c>
      <c r="E483" s="196">
        <v>0</v>
      </c>
      <c r="F483" s="197">
        <v>0</v>
      </c>
      <c r="G483" s="197">
        <v>0</v>
      </c>
      <c r="H483" s="198">
        <v>0</v>
      </c>
    </row>
    <row r="484" spans="1:8" ht="18" hidden="1" customHeight="1" outlineLevel="1">
      <c r="A484" s="4" t="s">
        <v>219</v>
      </c>
      <c r="B484" s="195"/>
      <c r="C484" s="196">
        <v>0</v>
      </c>
      <c r="D484" s="196">
        <v>0</v>
      </c>
      <c r="E484" s="196">
        <v>0</v>
      </c>
      <c r="F484" s="197">
        <v>0</v>
      </c>
      <c r="G484" s="197">
        <v>0</v>
      </c>
      <c r="H484" s="198">
        <v>0</v>
      </c>
    </row>
    <row r="485" spans="1:8" ht="18" hidden="1" customHeight="1" outlineLevel="1">
      <c r="A485" s="4" t="s">
        <v>220</v>
      </c>
      <c r="B485" s="195"/>
      <c r="C485" s="196">
        <v>0</v>
      </c>
      <c r="D485" s="196">
        <v>0</v>
      </c>
      <c r="E485" s="196">
        <v>0</v>
      </c>
      <c r="F485" s="197">
        <v>0</v>
      </c>
      <c r="G485" s="197">
        <v>0</v>
      </c>
      <c r="H485" s="198">
        <v>0</v>
      </c>
    </row>
    <row r="486" spans="1:8" ht="18" hidden="1" customHeight="1" outlineLevel="1">
      <c r="A486" s="4" t="s">
        <v>349</v>
      </c>
      <c r="B486" s="195"/>
      <c r="C486" s="196">
        <v>0</v>
      </c>
      <c r="D486" s="196">
        <v>0</v>
      </c>
      <c r="E486" s="196">
        <v>0</v>
      </c>
      <c r="F486" s="197">
        <v>0</v>
      </c>
      <c r="G486" s="197">
        <v>0</v>
      </c>
      <c r="H486" s="198">
        <v>0</v>
      </c>
    </row>
    <row r="487" spans="1:8" ht="18" hidden="1" customHeight="1" outlineLevel="1">
      <c r="A487" s="4" t="s">
        <v>222</v>
      </c>
      <c r="B487" s="195"/>
      <c r="C487" s="196">
        <v>0</v>
      </c>
      <c r="D487" s="196">
        <v>0</v>
      </c>
      <c r="E487" s="196">
        <v>0</v>
      </c>
      <c r="F487" s="197">
        <v>0</v>
      </c>
      <c r="G487" s="197">
        <v>0</v>
      </c>
      <c r="H487" s="198">
        <v>0</v>
      </c>
    </row>
    <row r="488" spans="1:8" ht="18" hidden="1" customHeight="1" outlineLevel="1">
      <c r="A488" s="4" t="s">
        <v>223</v>
      </c>
      <c r="B488" s="195"/>
      <c r="C488" s="196">
        <v>0</v>
      </c>
      <c r="D488" s="196">
        <v>0</v>
      </c>
      <c r="E488" s="196">
        <v>0</v>
      </c>
      <c r="F488" s="197">
        <v>0</v>
      </c>
      <c r="G488" s="197">
        <v>0</v>
      </c>
      <c r="H488" s="198">
        <v>0</v>
      </c>
    </row>
    <row r="489" spans="1:8" ht="18" hidden="1" customHeight="1" outlineLevel="1">
      <c r="A489" s="4" t="s">
        <v>224</v>
      </c>
      <c r="B489" s="195"/>
      <c r="C489" s="196">
        <v>0</v>
      </c>
      <c r="D489" s="196">
        <v>0</v>
      </c>
      <c r="E489" s="196">
        <v>0</v>
      </c>
      <c r="F489" s="197">
        <v>0</v>
      </c>
      <c r="G489" s="197">
        <v>0</v>
      </c>
      <c r="H489" s="198">
        <v>0</v>
      </c>
    </row>
    <row r="490" spans="1:8" ht="18" hidden="1" customHeight="1" outlineLevel="1">
      <c r="A490" s="4" t="s">
        <v>225</v>
      </c>
      <c r="B490" s="195"/>
      <c r="C490" s="196">
        <v>0</v>
      </c>
      <c r="D490" s="196">
        <v>0</v>
      </c>
      <c r="E490" s="196">
        <v>0</v>
      </c>
      <c r="F490" s="197">
        <v>0</v>
      </c>
      <c r="G490" s="197">
        <v>0</v>
      </c>
      <c r="H490" s="198">
        <v>0</v>
      </c>
    </row>
    <row r="491" spans="1:8" ht="18" customHeight="1" collapsed="1">
      <c r="A491" s="4"/>
      <c r="B491" s="195" t="s">
        <v>369</v>
      </c>
      <c r="C491" s="199">
        <f t="shared" ref="C491:H491" si="19">SUM(C468:C490)</f>
        <v>7</v>
      </c>
      <c r="D491" s="199">
        <f t="shared" si="19"/>
        <v>2</v>
      </c>
      <c r="E491" s="199">
        <f t="shared" si="19"/>
        <v>0</v>
      </c>
      <c r="F491" s="200">
        <f t="shared" si="19"/>
        <v>-0.65</v>
      </c>
      <c r="G491" s="200">
        <f t="shared" si="19"/>
        <v>622.25</v>
      </c>
      <c r="H491" s="201">
        <f t="shared" si="19"/>
        <v>0</v>
      </c>
    </row>
    <row r="492" spans="1:8" ht="18" hidden="1" customHeight="1" outlineLevel="1">
      <c r="A492" s="4" t="s">
        <v>272</v>
      </c>
      <c r="B492" s="195"/>
      <c r="C492" s="196">
        <v>0</v>
      </c>
      <c r="D492" s="196">
        <v>0</v>
      </c>
      <c r="E492" s="196">
        <v>0</v>
      </c>
      <c r="F492" s="197">
        <v>0</v>
      </c>
      <c r="G492" s="197">
        <v>0</v>
      </c>
      <c r="H492" s="198">
        <v>0</v>
      </c>
    </row>
    <row r="493" spans="1:8" ht="18" hidden="1" customHeight="1" outlineLevel="1">
      <c r="A493" s="4" t="s">
        <v>203</v>
      </c>
      <c r="B493" s="195"/>
      <c r="C493" s="196">
        <v>1</v>
      </c>
      <c r="D493" s="196">
        <v>0</v>
      </c>
      <c r="E493" s="196">
        <v>0</v>
      </c>
      <c r="F493" s="197">
        <v>0</v>
      </c>
      <c r="G493" s="197">
        <v>0</v>
      </c>
      <c r="H493" s="198">
        <v>0</v>
      </c>
    </row>
    <row r="494" spans="1:8" ht="18" hidden="1" customHeight="1" outlineLevel="1">
      <c r="A494" s="4" t="s">
        <v>204</v>
      </c>
      <c r="B494" s="195"/>
      <c r="C494" s="196">
        <v>0</v>
      </c>
      <c r="D494" s="196">
        <v>0</v>
      </c>
      <c r="E494" s="196">
        <v>0</v>
      </c>
      <c r="F494" s="197">
        <v>0</v>
      </c>
      <c r="G494" s="197">
        <v>0</v>
      </c>
      <c r="H494" s="198">
        <v>0</v>
      </c>
    </row>
    <row r="495" spans="1:8" ht="18" hidden="1" customHeight="1" outlineLevel="1">
      <c r="A495" s="4" t="s">
        <v>205</v>
      </c>
      <c r="B495" s="195"/>
      <c r="C495" s="196">
        <v>0</v>
      </c>
      <c r="D495" s="196">
        <v>0</v>
      </c>
      <c r="E495" s="196">
        <v>0</v>
      </c>
      <c r="F495" s="197">
        <v>0</v>
      </c>
      <c r="G495" s="197">
        <v>0</v>
      </c>
      <c r="H495" s="198">
        <v>0</v>
      </c>
    </row>
    <row r="496" spans="1:8" ht="18" hidden="1" customHeight="1" outlineLevel="1">
      <c r="A496" s="4" t="s">
        <v>206</v>
      </c>
      <c r="B496" s="195"/>
      <c r="C496" s="196">
        <v>0</v>
      </c>
      <c r="D496" s="196">
        <v>0</v>
      </c>
      <c r="E496" s="196">
        <v>0</v>
      </c>
      <c r="F496" s="197">
        <v>0</v>
      </c>
      <c r="G496" s="197">
        <v>0</v>
      </c>
      <c r="H496" s="198">
        <v>0</v>
      </c>
    </row>
    <row r="497" spans="1:8" ht="18" hidden="1" customHeight="1" outlineLevel="1">
      <c r="A497" s="4" t="s">
        <v>207</v>
      </c>
      <c r="B497" s="195"/>
      <c r="C497" s="196">
        <v>0</v>
      </c>
      <c r="D497" s="196">
        <v>0</v>
      </c>
      <c r="E497" s="196">
        <v>0</v>
      </c>
      <c r="F497" s="197">
        <v>0</v>
      </c>
      <c r="G497" s="197">
        <v>0</v>
      </c>
      <c r="H497" s="198">
        <v>0</v>
      </c>
    </row>
    <row r="498" spans="1:8" ht="18" hidden="1" customHeight="1" outlineLevel="1">
      <c r="A498" s="4" t="s">
        <v>208</v>
      </c>
      <c r="B498" s="195"/>
      <c r="C498" s="196">
        <v>1</v>
      </c>
      <c r="D498" s="196">
        <v>0</v>
      </c>
      <c r="E498" s="196">
        <v>0</v>
      </c>
      <c r="F498" s="197">
        <v>0</v>
      </c>
      <c r="G498" s="197">
        <v>0</v>
      </c>
      <c r="H498" s="198">
        <v>0</v>
      </c>
    </row>
    <row r="499" spans="1:8" ht="18" hidden="1" customHeight="1" outlineLevel="1">
      <c r="A499" s="4" t="s">
        <v>209</v>
      </c>
      <c r="B499" s="195"/>
      <c r="C499" s="196">
        <v>1</v>
      </c>
      <c r="D499" s="196">
        <v>0</v>
      </c>
      <c r="E499" s="196">
        <v>0</v>
      </c>
      <c r="F499" s="197">
        <v>0</v>
      </c>
      <c r="G499" s="197">
        <v>0</v>
      </c>
      <c r="H499" s="198">
        <v>0</v>
      </c>
    </row>
    <row r="500" spans="1:8" ht="18" hidden="1" customHeight="1" outlineLevel="1">
      <c r="A500" s="4" t="s">
        <v>211</v>
      </c>
      <c r="B500" s="195"/>
      <c r="C500" s="196">
        <v>1</v>
      </c>
      <c r="D500" s="196">
        <v>1</v>
      </c>
      <c r="E500" s="196">
        <v>0</v>
      </c>
      <c r="F500" s="197">
        <v>0</v>
      </c>
      <c r="G500" s="197">
        <v>460</v>
      </c>
      <c r="H500" s="198">
        <v>0</v>
      </c>
    </row>
    <row r="501" spans="1:8" ht="18" hidden="1" customHeight="1" outlineLevel="1">
      <c r="A501" s="4" t="s">
        <v>212</v>
      </c>
      <c r="B501" s="195"/>
      <c r="C501" s="196">
        <v>0</v>
      </c>
      <c r="D501" s="196">
        <v>0</v>
      </c>
      <c r="E501" s="196">
        <v>0</v>
      </c>
      <c r="F501" s="197">
        <v>0</v>
      </c>
      <c r="G501" s="197">
        <v>0</v>
      </c>
      <c r="H501" s="198">
        <v>0</v>
      </c>
    </row>
    <row r="502" spans="1:8" ht="18" hidden="1" customHeight="1" outlineLevel="1">
      <c r="A502" s="4" t="s">
        <v>213</v>
      </c>
      <c r="B502" s="195"/>
      <c r="C502" s="196">
        <v>0</v>
      </c>
      <c r="D502" s="196">
        <v>0</v>
      </c>
      <c r="E502" s="196">
        <v>0</v>
      </c>
      <c r="F502" s="197">
        <v>0</v>
      </c>
      <c r="G502" s="197">
        <v>0</v>
      </c>
      <c r="H502" s="198">
        <v>0</v>
      </c>
    </row>
    <row r="503" spans="1:8" ht="18" hidden="1" customHeight="1" outlineLevel="1">
      <c r="A503" s="4" t="s">
        <v>214</v>
      </c>
      <c r="B503" s="195"/>
      <c r="C503" s="196">
        <v>0</v>
      </c>
      <c r="D503" s="196">
        <v>0</v>
      </c>
      <c r="E503" s="196">
        <v>0</v>
      </c>
      <c r="F503" s="197">
        <v>0</v>
      </c>
      <c r="G503" s="197">
        <v>0</v>
      </c>
      <c r="H503" s="198">
        <v>0</v>
      </c>
    </row>
    <row r="504" spans="1:8" ht="18" hidden="1" customHeight="1" outlineLevel="1">
      <c r="A504" s="4" t="s">
        <v>215</v>
      </c>
      <c r="B504" s="195"/>
      <c r="C504" s="196">
        <v>0</v>
      </c>
      <c r="D504" s="196">
        <v>0</v>
      </c>
      <c r="E504" s="196">
        <v>0</v>
      </c>
      <c r="F504" s="197">
        <v>0</v>
      </c>
      <c r="G504" s="197">
        <v>0</v>
      </c>
      <c r="H504" s="198">
        <v>0</v>
      </c>
    </row>
    <row r="505" spans="1:8" ht="18" hidden="1" customHeight="1" outlineLevel="1">
      <c r="A505" s="4" t="s">
        <v>216</v>
      </c>
      <c r="B505" s="195"/>
      <c r="C505" s="196">
        <v>0</v>
      </c>
      <c r="D505" s="196">
        <v>0</v>
      </c>
      <c r="E505" s="196">
        <v>0</v>
      </c>
      <c r="F505" s="197">
        <v>0</v>
      </c>
      <c r="G505" s="197">
        <v>0</v>
      </c>
      <c r="H505" s="198">
        <v>0</v>
      </c>
    </row>
    <row r="506" spans="1:8" ht="18" hidden="1" customHeight="1" outlineLevel="1">
      <c r="A506" s="4" t="s">
        <v>217</v>
      </c>
      <c r="B506" s="195"/>
      <c r="C506" s="196">
        <v>0</v>
      </c>
      <c r="D506" s="196">
        <v>0</v>
      </c>
      <c r="E506" s="196">
        <v>0</v>
      </c>
      <c r="F506" s="197">
        <v>0</v>
      </c>
      <c r="G506" s="197">
        <v>0</v>
      </c>
      <c r="H506" s="198">
        <v>0</v>
      </c>
    </row>
    <row r="507" spans="1:8" ht="18" hidden="1" customHeight="1" outlineLevel="1">
      <c r="A507" s="4" t="s">
        <v>218</v>
      </c>
      <c r="B507" s="195"/>
      <c r="C507" s="196">
        <v>0</v>
      </c>
      <c r="D507" s="196">
        <v>0</v>
      </c>
      <c r="E507" s="196">
        <v>0</v>
      </c>
      <c r="F507" s="197">
        <v>0</v>
      </c>
      <c r="G507" s="197">
        <v>0</v>
      </c>
      <c r="H507" s="198">
        <v>0</v>
      </c>
    </row>
    <row r="508" spans="1:8" ht="18" hidden="1" customHeight="1" outlineLevel="1">
      <c r="A508" s="4" t="s">
        <v>219</v>
      </c>
      <c r="B508" s="195"/>
      <c r="C508" s="196">
        <v>0</v>
      </c>
      <c r="D508" s="196">
        <v>0</v>
      </c>
      <c r="E508" s="196">
        <v>0</v>
      </c>
      <c r="F508" s="197">
        <v>0</v>
      </c>
      <c r="G508" s="197">
        <v>0</v>
      </c>
      <c r="H508" s="198">
        <v>0</v>
      </c>
    </row>
    <row r="509" spans="1:8" ht="18" hidden="1" customHeight="1" outlineLevel="1">
      <c r="A509" s="4" t="s">
        <v>220</v>
      </c>
      <c r="B509" s="195"/>
      <c r="C509" s="196">
        <v>0</v>
      </c>
      <c r="D509" s="196">
        <v>0</v>
      </c>
      <c r="E509" s="196">
        <v>0</v>
      </c>
      <c r="F509" s="197">
        <v>0</v>
      </c>
      <c r="G509" s="197">
        <v>0</v>
      </c>
      <c r="H509" s="198">
        <v>0</v>
      </c>
    </row>
    <row r="510" spans="1:8" ht="18" hidden="1" customHeight="1" outlineLevel="1">
      <c r="A510" s="4" t="s">
        <v>349</v>
      </c>
      <c r="B510" s="195"/>
      <c r="C510" s="196">
        <v>0</v>
      </c>
      <c r="D510" s="196">
        <v>0</v>
      </c>
      <c r="E510" s="196">
        <v>0</v>
      </c>
      <c r="F510" s="197">
        <v>0</v>
      </c>
      <c r="G510" s="197">
        <v>0</v>
      </c>
      <c r="H510" s="198">
        <v>0</v>
      </c>
    </row>
    <row r="511" spans="1:8" ht="18" hidden="1" customHeight="1" outlineLevel="1">
      <c r="A511" s="4" t="s">
        <v>222</v>
      </c>
      <c r="B511" s="195"/>
      <c r="C511" s="196">
        <v>0</v>
      </c>
      <c r="D511" s="196">
        <v>0</v>
      </c>
      <c r="E511" s="196">
        <v>0</v>
      </c>
      <c r="F511" s="197">
        <v>0</v>
      </c>
      <c r="G511" s="197">
        <v>0</v>
      </c>
      <c r="H511" s="198">
        <v>0</v>
      </c>
    </row>
    <row r="512" spans="1:8" ht="18" hidden="1" customHeight="1" outlineLevel="1">
      <c r="A512" s="4" t="s">
        <v>223</v>
      </c>
      <c r="B512" s="195"/>
      <c r="C512" s="196">
        <v>0</v>
      </c>
      <c r="D512" s="196">
        <v>0</v>
      </c>
      <c r="E512" s="196">
        <v>0</v>
      </c>
      <c r="F512" s="197">
        <v>0</v>
      </c>
      <c r="G512" s="197">
        <v>0</v>
      </c>
      <c r="H512" s="198">
        <v>0</v>
      </c>
    </row>
    <row r="513" spans="1:8" ht="18" hidden="1" customHeight="1" outlineLevel="1">
      <c r="A513" s="4" t="s">
        <v>224</v>
      </c>
      <c r="B513" s="195"/>
      <c r="C513" s="196">
        <v>0</v>
      </c>
      <c r="D513" s="196">
        <v>0</v>
      </c>
      <c r="E513" s="196">
        <v>0</v>
      </c>
      <c r="F513" s="197">
        <v>0</v>
      </c>
      <c r="G513" s="197">
        <v>0</v>
      </c>
      <c r="H513" s="198">
        <v>0</v>
      </c>
    </row>
    <row r="514" spans="1:8" ht="18" hidden="1" customHeight="1" outlineLevel="1">
      <c r="A514" s="4" t="s">
        <v>225</v>
      </c>
      <c r="B514" s="195"/>
      <c r="C514" s="196">
        <v>0</v>
      </c>
      <c r="D514" s="196">
        <v>0</v>
      </c>
      <c r="E514" s="196">
        <v>0</v>
      </c>
      <c r="F514" s="197">
        <v>0</v>
      </c>
      <c r="G514" s="197">
        <v>0</v>
      </c>
      <c r="H514" s="198">
        <v>0</v>
      </c>
    </row>
    <row r="515" spans="1:8" ht="18" customHeight="1" collapsed="1">
      <c r="A515" s="4"/>
      <c r="B515" s="195" t="s">
        <v>370</v>
      </c>
      <c r="C515" s="199">
        <f t="shared" ref="C515:H515" si="20">SUM(C492:C514)</f>
        <v>4</v>
      </c>
      <c r="D515" s="199">
        <f t="shared" si="20"/>
        <v>1</v>
      </c>
      <c r="E515" s="199">
        <f t="shared" si="20"/>
        <v>0</v>
      </c>
      <c r="F515" s="200">
        <f t="shared" si="20"/>
        <v>0</v>
      </c>
      <c r="G515" s="200">
        <f t="shared" si="20"/>
        <v>460</v>
      </c>
      <c r="H515" s="201">
        <f t="shared" si="20"/>
        <v>0</v>
      </c>
    </row>
    <row r="516" spans="1:8" ht="18" hidden="1" customHeight="1" outlineLevel="1">
      <c r="A516" s="4" t="s">
        <v>272</v>
      </c>
      <c r="B516" s="195"/>
      <c r="C516" s="196">
        <v>0</v>
      </c>
      <c r="D516" s="196">
        <v>0</v>
      </c>
      <c r="E516" s="196">
        <v>0</v>
      </c>
      <c r="F516" s="197">
        <v>0</v>
      </c>
      <c r="G516" s="197">
        <v>0</v>
      </c>
      <c r="H516" s="198">
        <v>0</v>
      </c>
    </row>
    <row r="517" spans="1:8" ht="18" hidden="1" customHeight="1" outlineLevel="1">
      <c r="A517" s="4" t="s">
        <v>203</v>
      </c>
      <c r="B517" s="195"/>
      <c r="C517" s="196">
        <v>1</v>
      </c>
      <c r="D517" s="196">
        <v>1</v>
      </c>
      <c r="E517" s="196">
        <v>0</v>
      </c>
      <c r="F517" s="197">
        <v>16000</v>
      </c>
      <c r="G517" s="197">
        <v>1755</v>
      </c>
      <c r="H517" s="198">
        <v>0</v>
      </c>
    </row>
    <row r="518" spans="1:8" ht="18" hidden="1" customHeight="1" outlineLevel="1">
      <c r="A518" s="4" t="s">
        <v>204</v>
      </c>
      <c r="B518" s="195"/>
      <c r="C518" s="196">
        <v>0</v>
      </c>
      <c r="D518" s="196">
        <v>0</v>
      </c>
      <c r="E518" s="196">
        <v>0</v>
      </c>
      <c r="F518" s="197">
        <v>0</v>
      </c>
      <c r="G518" s="197">
        <v>0</v>
      </c>
      <c r="H518" s="198">
        <v>0</v>
      </c>
    </row>
    <row r="519" spans="1:8" ht="18" hidden="1" customHeight="1" outlineLevel="1">
      <c r="A519" s="4" t="s">
        <v>205</v>
      </c>
      <c r="B519" s="195"/>
      <c r="C519" s="196">
        <v>0</v>
      </c>
      <c r="D519" s="196">
        <v>0</v>
      </c>
      <c r="E519" s="196">
        <v>0</v>
      </c>
      <c r="F519" s="197">
        <v>0</v>
      </c>
      <c r="G519" s="197">
        <v>0</v>
      </c>
      <c r="H519" s="198">
        <v>0</v>
      </c>
    </row>
    <row r="520" spans="1:8" ht="18" hidden="1" customHeight="1" outlineLevel="1">
      <c r="A520" s="4" t="s">
        <v>206</v>
      </c>
      <c r="B520" s="195"/>
      <c r="C520" s="196">
        <v>0</v>
      </c>
      <c r="D520" s="196">
        <v>0</v>
      </c>
      <c r="E520" s="196">
        <v>0</v>
      </c>
      <c r="F520" s="197">
        <v>0</v>
      </c>
      <c r="G520" s="197">
        <v>0</v>
      </c>
      <c r="H520" s="198">
        <v>0</v>
      </c>
    </row>
    <row r="521" spans="1:8" ht="18" hidden="1" customHeight="1" outlineLevel="1">
      <c r="A521" s="4" t="s">
        <v>207</v>
      </c>
      <c r="B521" s="195"/>
      <c r="C521" s="196">
        <v>0</v>
      </c>
      <c r="D521" s="196">
        <v>0</v>
      </c>
      <c r="E521" s="196">
        <v>0</v>
      </c>
      <c r="F521" s="197">
        <v>0</v>
      </c>
      <c r="G521" s="197">
        <v>0</v>
      </c>
      <c r="H521" s="198">
        <v>0</v>
      </c>
    </row>
    <row r="522" spans="1:8" ht="18" hidden="1" customHeight="1" outlineLevel="1">
      <c r="A522" s="4" t="s">
        <v>208</v>
      </c>
      <c r="B522" s="195"/>
      <c r="C522" s="196">
        <v>1</v>
      </c>
      <c r="D522" s="196">
        <v>1</v>
      </c>
      <c r="E522" s="196">
        <v>0</v>
      </c>
      <c r="F522" s="197">
        <v>0</v>
      </c>
      <c r="G522" s="197">
        <v>47</v>
      </c>
      <c r="H522" s="198">
        <v>0</v>
      </c>
    </row>
    <row r="523" spans="1:8" ht="18" hidden="1" customHeight="1" outlineLevel="1">
      <c r="A523" s="4" t="s">
        <v>209</v>
      </c>
      <c r="B523" s="195"/>
      <c r="C523" s="196">
        <v>2</v>
      </c>
      <c r="D523" s="196">
        <v>0</v>
      </c>
      <c r="E523" s="196">
        <v>0</v>
      </c>
      <c r="F523" s="197">
        <v>0</v>
      </c>
      <c r="G523" s="197">
        <v>0</v>
      </c>
      <c r="H523" s="198">
        <v>0</v>
      </c>
    </row>
    <row r="524" spans="1:8" ht="18" hidden="1" customHeight="1" outlineLevel="1">
      <c r="A524" s="4" t="s">
        <v>211</v>
      </c>
      <c r="B524" s="195"/>
      <c r="C524" s="196">
        <v>2</v>
      </c>
      <c r="D524" s="196">
        <v>2</v>
      </c>
      <c r="E524" s="196">
        <v>0</v>
      </c>
      <c r="F524" s="197">
        <v>-18000</v>
      </c>
      <c r="G524" s="197">
        <v>258</v>
      </c>
      <c r="H524" s="198">
        <v>0</v>
      </c>
    </row>
    <row r="525" spans="1:8" ht="18" hidden="1" customHeight="1" outlineLevel="1">
      <c r="A525" s="4" t="s">
        <v>212</v>
      </c>
      <c r="B525" s="195"/>
      <c r="C525" s="196">
        <v>0</v>
      </c>
      <c r="D525" s="196">
        <v>0</v>
      </c>
      <c r="E525" s="196">
        <v>0</v>
      </c>
      <c r="F525" s="197">
        <v>0</v>
      </c>
      <c r="G525" s="197">
        <v>0</v>
      </c>
      <c r="H525" s="198">
        <v>0</v>
      </c>
    </row>
    <row r="526" spans="1:8" ht="18" hidden="1" customHeight="1" outlineLevel="1">
      <c r="A526" s="4" t="s">
        <v>213</v>
      </c>
      <c r="B526" s="195"/>
      <c r="C526" s="196">
        <v>0</v>
      </c>
      <c r="D526" s="196">
        <v>0</v>
      </c>
      <c r="E526" s="196">
        <v>0</v>
      </c>
      <c r="F526" s="197">
        <v>0</v>
      </c>
      <c r="G526" s="197">
        <v>0</v>
      </c>
      <c r="H526" s="198">
        <v>0</v>
      </c>
    </row>
    <row r="527" spans="1:8" ht="18" hidden="1" customHeight="1" outlineLevel="1">
      <c r="A527" s="4" t="s">
        <v>214</v>
      </c>
      <c r="B527" s="195"/>
      <c r="C527" s="196">
        <v>0</v>
      </c>
      <c r="D527" s="196">
        <v>0</v>
      </c>
      <c r="E527" s="196">
        <v>0</v>
      </c>
      <c r="F527" s="197">
        <v>0</v>
      </c>
      <c r="G527" s="197">
        <v>0</v>
      </c>
      <c r="H527" s="198">
        <v>0</v>
      </c>
    </row>
    <row r="528" spans="1:8" hidden="1" outlineLevel="1">
      <c r="A528" s="4" t="s">
        <v>215</v>
      </c>
      <c r="B528" s="195"/>
      <c r="C528" s="196">
        <v>0</v>
      </c>
      <c r="D528" s="196">
        <v>0</v>
      </c>
      <c r="E528" s="196">
        <v>0</v>
      </c>
      <c r="F528" s="197">
        <v>0</v>
      </c>
      <c r="G528" s="197">
        <v>0</v>
      </c>
      <c r="H528" s="198">
        <v>0</v>
      </c>
    </row>
    <row r="529" spans="1:8" ht="18" hidden="1" customHeight="1" outlineLevel="1">
      <c r="A529" s="4" t="s">
        <v>216</v>
      </c>
      <c r="B529" s="195"/>
      <c r="C529" s="196">
        <v>0</v>
      </c>
      <c r="D529" s="196">
        <v>0</v>
      </c>
      <c r="E529" s="196">
        <v>0</v>
      </c>
      <c r="F529" s="197">
        <v>0</v>
      </c>
      <c r="G529" s="197">
        <v>0</v>
      </c>
      <c r="H529" s="198">
        <v>0</v>
      </c>
    </row>
    <row r="530" spans="1:8" ht="18" hidden="1" customHeight="1" outlineLevel="1">
      <c r="A530" s="4" t="s">
        <v>217</v>
      </c>
      <c r="B530" s="195"/>
      <c r="C530" s="196">
        <v>0</v>
      </c>
      <c r="D530" s="196">
        <v>0</v>
      </c>
      <c r="E530" s="196">
        <v>0</v>
      </c>
      <c r="F530" s="197">
        <v>0</v>
      </c>
      <c r="G530" s="197">
        <v>0</v>
      </c>
      <c r="H530" s="198">
        <v>0</v>
      </c>
    </row>
    <row r="531" spans="1:8" ht="18" hidden="1" customHeight="1" outlineLevel="1">
      <c r="A531" s="4" t="s">
        <v>218</v>
      </c>
      <c r="B531" s="195"/>
      <c r="C531" s="196">
        <v>0</v>
      </c>
      <c r="D531" s="196">
        <v>0</v>
      </c>
      <c r="E531" s="196">
        <v>0</v>
      </c>
      <c r="F531" s="197">
        <v>0</v>
      </c>
      <c r="G531" s="197">
        <v>0</v>
      </c>
      <c r="H531" s="198">
        <v>0</v>
      </c>
    </row>
    <row r="532" spans="1:8" ht="18" hidden="1" customHeight="1" outlineLevel="1">
      <c r="A532" s="4" t="s">
        <v>219</v>
      </c>
      <c r="B532" s="195"/>
      <c r="C532" s="196">
        <v>0</v>
      </c>
      <c r="D532" s="196">
        <v>0</v>
      </c>
      <c r="E532" s="196">
        <v>0</v>
      </c>
      <c r="F532" s="197">
        <v>0</v>
      </c>
      <c r="G532" s="197">
        <v>0</v>
      </c>
      <c r="H532" s="198">
        <v>0</v>
      </c>
    </row>
    <row r="533" spans="1:8" ht="18" hidden="1" customHeight="1" outlineLevel="1">
      <c r="A533" s="4" t="s">
        <v>220</v>
      </c>
      <c r="B533" s="195"/>
      <c r="C533" s="196">
        <v>0</v>
      </c>
      <c r="D533" s="196">
        <v>0</v>
      </c>
      <c r="E533" s="196">
        <v>0</v>
      </c>
      <c r="F533" s="197">
        <v>0</v>
      </c>
      <c r="G533" s="197">
        <v>0</v>
      </c>
      <c r="H533" s="198">
        <v>0</v>
      </c>
    </row>
    <row r="534" spans="1:8" ht="18" hidden="1" customHeight="1" outlineLevel="1">
      <c r="A534" s="4" t="s">
        <v>349</v>
      </c>
      <c r="B534" s="195"/>
      <c r="C534" s="196">
        <v>0</v>
      </c>
      <c r="D534" s="196">
        <v>0</v>
      </c>
      <c r="E534" s="196">
        <v>0</v>
      </c>
      <c r="F534" s="197">
        <v>0</v>
      </c>
      <c r="G534" s="197">
        <v>0</v>
      </c>
      <c r="H534" s="198">
        <v>0</v>
      </c>
    </row>
    <row r="535" spans="1:8" ht="18" hidden="1" customHeight="1" outlineLevel="1">
      <c r="A535" s="4" t="s">
        <v>222</v>
      </c>
      <c r="B535" s="195"/>
      <c r="C535" s="196">
        <v>0</v>
      </c>
      <c r="D535" s="196">
        <v>0</v>
      </c>
      <c r="E535" s="196">
        <v>0</v>
      </c>
      <c r="F535" s="197">
        <v>0</v>
      </c>
      <c r="G535" s="197">
        <v>0</v>
      </c>
      <c r="H535" s="198">
        <v>0</v>
      </c>
    </row>
    <row r="536" spans="1:8" ht="18" hidden="1" customHeight="1" outlineLevel="1">
      <c r="A536" s="4" t="s">
        <v>223</v>
      </c>
      <c r="B536" s="195"/>
      <c r="C536" s="196">
        <v>0</v>
      </c>
      <c r="D536" s="196">
        <v>0</v>
      </c>
      <c r="E536" s="196">
        <v>0</v>
      </c>
      <c r="F536" s="197">
        <v>0</v>
      </c>
      <c r="G536" s="197">
        <v>0</v>
      </c>
      <c r="H536" s="198">
        <v>0</v>
      </c>
    </row>
    <row r="537" spans="1:8" ht="18" hidden="1" customHeight="1" outlineLevel="1">
      <c r="A537" s="4" t="s">
        <v>224</v>
      </c>
      <c r="B537" s="195"/>
      <c r="C537" s="196">
        <v>0</v>
      </c>
      <c r="D537" s="196">
        <v>0</v>
      </c>
      <c r="E537" s="196">
        <v>0</v>
      </c>
      <c r="F537" s="197">
        <v>0</v>
      </c>
      <c r="G537" s="197">
        <v>0</v>
      </c>
      <c r="H537" s="198">
        <v>0</v>
      </c>
    </row>
    <row r="538" spans="1:8" ht="18" hidden="1" customHeight="1" outlineLevel="1">
      <c r="A538" s="4" t="s">
        <v>225</v>
      </c>
      <c r="B538" s="195"/>
      <c r="C538" s="196">
        <v>0</v>
      </c>
      <c r="D538" s="196">
        <v>0</v>
      </c>
      <c r="E538" s="196">
        <v>0</v>
      </c>
      <c r="F538" s="197">
        <v>0</v>
      </c>
      <c r="G538" s="197">
        <v>0</v>
      </c>
      <c r="H538" s="198">
        <v>0</v>
      </c>
    </row>
    <row r="539" spans="1:8" ht="18" customHeight="1" collapsed="1">
      <c r="A539" s="4"/>
      <c r="B539" s="195" t="s">
        <v>371</v>
      </c>
      <c r="C539" s="199">
        <f t="shared" ref="C539:H539" si="21">SUM(C516:C538)</f>
        <v>6</v>
      </c>
      <c r="D539" s="199">
        <f t="shared" si="21"/>
        <v>4</v>
      </c>
      <c r="E539" s="199">
        <f t="shared" si="21"/>
        <v>0</v>
      </c>
      <c r="F539" s="200">
        <f t="shared" si="21"/>
        <v>-2000</v>
      </c>
      <c r="G539" s="200">
        <f t="shared" si="21"/>
        <v>2060</v>
      </c>
      <c r="H539" s="201">
        <f t="shared" si="21"/>
        <v>0</v>
      </c>
    </row>
    <row r="540" spans="1:8" ht="18" hidden="1" customHeight="1" outlineLevel="1">
      <c r="A540" s="4" t="s">
        <v>272</v>
      </c>
      <c r="B540" s="195"/>
      <c r="C540" s="196">
        <v>0</v>
      </c>
      <c r="D540" s="196">
        <v>0</v>
      </c>
      <c r="E540" s="196">
        <v>0</v>
      </c>
      <c r="F540" s="197">
        <v>0</v>
      </c>
      <c r="G540" s="197">
        <v>0</v>
      </c>
      <c r="H540" s="198">
        <v>0</v>
      </c>
    </row>
    <row r="541" spans="1:8" ht="18" hidden="1" customHeight="1" outlineLevel="1">
      <c r="A541" s="4" t="s">
        <v>203</v>
      </c>
      <c r="B541" s="195"/>
      <c r="C541" s="196">
        <v>1</v>
      </c>
      <c r="D541" s="196">
        <v>1</v>
      </c>
      <c r="E541" s="196">
        <v>0</v>
      </c>
      <c r="F541" s="197">
        <v>0</v>
      </c>
      <c r="G541" s="197">
        <v>45</v>
      </c>
      <c r="H541" s="198">
        <v>0</v>
      </c>
    </row>
    <row r="542" spans="1:8" ht="18" hidden="1" customHeight="1" outlineLevel="1">
      <c r="A542" s="4" t="s">
        <v>204</v>
      </c>
      <c r="B542" s="195"/>
      <c r="C542" s="196">
        <v>2</v>
      </c>
      <c r="D542" s="196">
        <v>0</v>
      </c>
      <c r="E542" s="196">
        <v>1</v>
      </c>
      <c r="F542" s="197">
        <v>0</v>
      </c>
      <c r="G542" s="197">
        <v>0</v>
      </c>
      <c r="H542" s="198">
        <v>0</v>
      </c>
    </row>
    <row r="543" spans="1:8" ht="18" hidden="1" customHeight="1" outlineLevel="1">
      <c r="A543" s="4" t="s">
        <v>205</v>
      </c>
      <c r="B543" s="195"/>
      <c r="C543" s="196">
        <v>0</v>
      </c>
      <c r="D543" s="196">
        <v>0</v>
      </c>
      <c r="E543" s="196">
        <v>0</v>
      </c>
      <c r="F543" s="197">
        <v>0</v>
      </c>
      <c r="G543" s="197">
        <v>0</v>
      </c>
      <c r="H543" s="198">
        <v>0</v>
      </c>
    </row>
    <row r="544" spans="1:8" ht="18" hidden="1" customHeight="1" outlineLevel="1">
      <c r="A544" s="4" t="s">
        <v>206</v>
      </c>
      <c r="B544" s="195"/>
      <c r="C544" s="196">
        <v>0</v>
      </c>
      <c r="D544" s="196">
        <v>0</v>
      </c>
      <c r="E544" s="196">
        <v>0</v>
      </c>
      <c r="F544" s="197">
        <v>0</v>
      </c>
      <c r="G544" s="197">
        <v>0</v>
      </c>
      <c r="H544" s="198">
        <v>0</v>
      </c>
    </row>
    <row r="545" spans="1:8" ht="18" hidden="1" customHeight="1" outlineLevel="1">
      <c r="A545" s="4" t="s">
        <v>207</v>
      </c>
      <c r="B545" s="195"/>
      <c r="C545" s="196">
        <v>0</v>
      </c>
      <c r="D545" s="196">
        <v>0</v>
      </c>
      <c r="E545" s="196">
        <v>0</v>
      </c>
      <c r="F545" s="197">
        <v>0</v>
      </c>
      <c r="G545" s="197">
        <v>0</v>
      </c>
      <c r="H545" s="198">
        <v>0</v>
      </c>
    </row>
    <row r="546" spans="1:8" ht="18" hidden="1" customHeight="1" outlineLevel="1">
      <c r="A546" s="4" t="s">
        <v>208</v>
      </c>
      <c r="B546" s="195"/>
      <c r="C546" s="196">
        <v>0</v>
      </c>
      <c r="D546" s="196">
        <v>0</v>
      </c>
      <c r="E546" s="196">
        <v>0</v>
      </c>
      <c r="F546" s="197">
        <v>0</v>
      </c>
      <c r="G546" s="197">
        <v>0</v>
      </c>
      <c r="H546" s="198">
        <v>0</v>
      </c>
    </row>
    <row r="547" spans="1:8" ht="18" hidden="1" customHeight="1" outlineLevel="1">
      <c r="A547" s="4" t="s">
        <v>209</v>
      </c>
      <c r="B547" s="195"/>
      <c r="C547" s="196">
        <v>0</v>
      </c>
      <c r="D547" s="196">
        <v>0</v>
      </c>
      <c r="E547" s="196">
        <v>0</v>
      </c>
      <c r="F547" s="197">
        <v>0</v>
      </c>
      <c r="G547" s="197">
        <v>0</v>
      </c>
      <c r="H547" s="198">
        <v>0</v>
      </c>
    </row>
    <row r="548" spans="1:8" ht="18" hidden="1" customHeight="1" outlineLevel="1">
      <c r="A548" s="4" t="s">
        <v>211</v>
      </c>
      <c r="B548" s="195"/>
      <c r="C548" s="196">
        <v>1</v>
      </c>
      <c r="D548" s="196">
        <v>1</v>
      </c>
      <c r="E548" s="196">
        <v>0</v>
      </c>
      <c r="F548" s="197">
        <v>4848.75</v>
      </c>
      <c r="G548" s="197">
        <v>14265</v>
      </c>
      <c r="H548" s="198">
        <v>0</v>
      </c>
    </row>
    <row r="549" spans="1:8" ht="19.5" hidden="1" customHeight="1" outlineLevel="1">
      <c r="A549" s="4" t="s">
        <v>212</v>
      </c>
      <c r="B549" s="195"/>
      <c r="C549" s="196">
        <v>0</v>
      </c>
      <c r="D549" s="196">
        <v>0</v>
      </c>
      <c r="E549" s="196">
        <v>0</v>
      </c>
      <c r="F549" s="197">
        <v>0</v>
      </c>
      <c r="G549" s="197">
        <v>0</v>
      </c>
      <c r="H549" s="198">
        <v>0</v>
      </c>
    </row>
    <row r="550" spans="1:8" ht="25.5" hidden="1" customHeight="1" outlineLevel="1">
      <c r="A550" s="4" t="s">
        <v>213</v>
      </c>
      <c r="B550" s="195"/>
      <c r="C550" s="196">
        <v>0</v>
      </c>
      <c r="D550" s="196">
        <v>0</v>
      </c>
      <c r="E550" s="196">
        <v>0</v>
      </c>
      <c r="F550" s="197">
        <v>0</v>
      </c>
      <c r="G550" s="197">
        <v>0</v>
      </c>
      <c r="H550" s="198">
        <v>0</v>
      </c>
    </row>
    <row r="551" spans="1:8" ht="20.25" hidden="1" customHeight="1" outlineLevel="1">
      <c r="A551" s="4" t="s">
        <v>214</v>
      </c>
      <c r="B551" s="195"/>
      <c r="C551" s="196">
        <v>0</v>
      </c>
      <c r="D551" s="196">
        <v>0</v>
      </c>
      <c r="E551" s="196">
        <v>0</v>
      </c>
      <c r="F551" s="197">
        <v>0</v>
      </c>
      <c r="G551" s="197">
        <v>0</v>
      </c>
      <c r="H551" s="198">
        <v>0</v>
      </c>
    </row>
    <row r="552" spans="1:8" ht="18" hidden="1" customHeight="1" outlineLevel="1">
      <c r="A552" s="4" t="s">
        <v>215</v>
      </c>
      <c r="B552" s="195"/>
      <c r="C552" s="196">
        <v>0</v>
      </c>
      <c r="D552" s="196">
        <v>0</v>
      </c>
      <c r="E552" s="196">
        <v>0</v>
      </c>
      <c r="F552" s="197">
        <v>0</v>
      </c>
      <c r="G552" s="197">
        <v>0</v>
      </c>
      <c r="H552" s="198">
        <v>0</v>
      </c>
    </row>
    <row r="553" spans="1:8" ht="18" hidden="1" customHeight="1" outlineLevel="1">
      <c r="A553" s="4" t="s">
        <v>216</v>
      </c>
      <c r="B553" s="195"/>
      <c r="C553" s="196">
        <v>0</v>
      </c>
      <c r="D553" s="196">
        <v>0</v>
      </c>
      <c r="E553" s="196">
        <v>0</v>
      </c>
      <c r="F553" s="197">
        <v>0</v>
      </c>
      <c r="G553" s="197">
        <v>0</v>
      </c>
      <c r="H553" s="198">
        <v>0</v>
      </c>
    </row>
    <row r="554" spans="1:8" ht="18" hidden="1" customHeight="1" outlineLevel="1">
      <c r="A554" s="4" t="s">
        <v>217</v>
      </c>
      <c r="B554" s="195"/>
      <c r="C554" s="196">
        <v>0</v>
      </c>
      <c r="D554" s="196">
        <v>0</v>
      </c>
      <c r="E554" s="196">
        <v>0</v>
      </c>
      <c r="F554" s="197">
        <v>0</v>
      </c>
      <c r="G554" s="197">
        <v>0</v>
      </c>
      <c r="H554" s="198">
        <v>0</v>
      </c>
    </row>
    <row r="555" spans="1:8" ht="18" hidden="1" customHeight="1" outlineLevel="1">
      <c r="A555" s="4" t="s">
        <v>218</v>
      </c>
      <c r="B555" s="195"/>
      <c r="C555" s="196">
        <v>0</v>
      </c>
      <c r="D555" s="196">
        <v>0</v>
      </c>
      <c r="E555" s="196">
        <v>0</v>
      </c>
      <c r="F555" s="197">
        <v>0</v>
      </c>
      <c r="G555" s="197">
        <v>0</v>
      </c>
      <c r="H555" s="198">
        <v>0</v>
      </c>
    </row>
    <row r="556" spans="1:8" ht="18" hidden="1" customHeight="1" outlineLevel="1">
      <c r="A556" s="4" t="s">
        <v>219</v>
      </c>
      <c r="B556" s="195"/>
      <c r="C556" s="196">
        <v>0</v>
      </c>
      <c r="D556" s="196">
        <v>0</v>
      </c>
      <c r="E556" s="196">
        <v>0</v>
      </c>
      <c r="F556" s="197">
        <v>0</v>
      </c>
      <c r="G556" s="197">
        <v>0</v>
      </c>
      <c r="H556" s="198">
        <v>0</v>
      </c>
    </row>
    <row r="557" spans="1:8" ht="18" hidden="1" customHeight="1" outlineLevel="1">
      <c r="A557" s="4" t="s">
        <v>220</v>
      </c>
      <c r="B557" s="195"/>
      <c r="C557" s="196">
        <v>0</v>
      </c>
      <c r="D557" s="196">
        <v>0</v>
      </c>
      <c r="E557" s="196">
        <v>0</v>
      </c>
      <c r="F557" s="197">
        <v>0</v>
      </c>
      <c r="G557" s="197">
        <v>0</v>
      </c>
      <c r="H557" s="198">
        <v>0</v>
      </c>
    </row>
    <row r="558" spans="1:8" ht="18" hidden="1" customHeight="1" outlineLevel="1">
      <c r="A558" s="4" t="s">
        <v>349</v>
      </c>
      <c r="B558" s="195"/>
      <c r="C558" s="196">
        <v>0</v>
      </c>
      <c r="D558" s="196">
        <v>0</v>
      </c>
      <c r="E558" s="196">
        <v>0</v>
      </c>
      <c r="F558" s="197">
        <v>0</v>
      </c>
      <c r="G558" s="197">
        <v>0</v>
      </c>
      <c r="H558" s="198">
        <v>0</v>
      </c>
    </row>
    <row r="559" spans="1:8" ht="18" hidden="1" customHeight="1" outlineLevel="1">
      <c r="A559" s="4" t="s">
        <v>222</v>
      </c>
      <c r="B559" s="195"/>
      <c r="C559" s="196">
        <v>0</v>
      </c>
      <c r="D559" s="196">
        <v>0</v>
      </c>
      <c r="E559" s="196">
        <v>0</v>
      </c>
      <c r="F559" s="197">
        <v>0</v>
      </c>
      <c r="G559" s="197">
        <v>0</v>
      </c>
      <c r="H559" s="198">
        <v>0</v>
      </c>
    </row>
    <row r="560" spans="1:8" ht="18" hidden="1" customHeight="1" outlineLevel="1">
      <c r="A560" s="4" t="s">
        <v>223</v>
      </c>
      <c r="B560" s="195"/>
      <c r="C560" s="196">
        <v>0</v>
      </c>
      <c r="D560" s="196">
        <v>0</v>
      </c>
      <c r="E560" s="196">
        <v>0</v>
      </c>
      <c r="F560" s="197">
        <v>0</v>
      </c>
      <c r="G560" s="197">
        <v>0</v>
      </c>
      <c r="H560" s="198">
        <v>0</v>
      </c>
    </row>
    <row r="561" spans="1:8" ht="18" hidden="1" customHeight="1" outlineLevel="1">
      <c r="A561" s="4" t="s">
        <v>224</v>
      </c>
      <c r="B561" s="195"/>
      <c r="C561" s="196">
        <v>0</v>
      </c>
      <c r="D561" s="196">
        <v>0</v>
      </c>
      <c r="E561" s="196">
        <v>0</v>
      </c>
      <c r="F561" s="197">
        <v>0</v>
      </c>
      <c r="G561" s="197">
        <v>0</v>
      </c>
      <c r="H561" s="198">
        <v>0</v>
      </c>
    </row>
    <row r="562" spans="1:8" ht="18" hidden="1" customHeight="1" outlineLevel="1">
      <c r="A562" s="4" t="s">
        <v>225</v>
      </c>
      <c r="B562" s="195"/>
      <c r="C562" s="196">
        <v>0</v>
      </c>
      <c r="D562" s="196">
        <v>0</v>
      </c>
      <c r="E562" s="196">
        <v>0</v>
      </c>
      <c r="F562" s="197">
        <v>0</v>
      </c>
      <c r="G562" s="197">
        <v>0</v>
      </c>
      <c r="H562" s="198">
        <v>0</v>
      </c>
    </row>
    <row r="563" spans="1:8" ht="18" customHeight="1" collapsed="1">
      <c r="A563" s="4"/>
      <c r="B563" s="195" t="s">
        <v>372</v>
      </c>
      <c r="C563" s="199">
        <f t="shared" ref="C563:H563" si="22">SUM(C540:C562)</f>
        <v>4</v>
      </c>
      <c r="D563" s="199">
        <f t="shared" si="22"/>
        <v>2</v>
      </c>
      <c r="E563" s="199">
        <f t="shared" si="22"/>
        <v>1</v>
      </c>
      <c r="F563" s="200">
        <f t="shared" si="22"/>
        <v>4848.75</v>
      </c>
      <c r="G563" s="200">
        <f t="shared" si="22"/>
        <v>14310</v>
      </c>
      <c r="H563" s="201">
        <f t="shared" si="22"/>
        <v>0</v>
      </c>
    </row>
    <row r="564" spans="1:8" ht="18" hidden="1" customHeight="1" outlineLevel="1">
      <c r="A564" s="4" t="s">
        <v>272</v>
      </c>
      <c r="B564" s="195"/>
      <c r="C564" s="199">
        <v>0</v>
      </c>
      <c r="D564" s="199">
        <v>0</v>
      </c>
      <c r="E564" s="199">
        <v>0</v>
      </c>
      <c r="F564" s="200">
        <v>0</v>
      </c>
      <c r="G564" s="200">
        <v>0</v>
      </c>
      <c r="H564" s="201">
        <v>0</v>
      </c>
    </row>
    <row r="565" spans="1:8" ht="18" hidden="1" customHeight="1" outlineLevel="1">
      <c r="A565" s="4" t="s">
        <v>203</v>
      </c>
      <c r="B565" s="195"/>
      <c r="C565" s="199">
        <v>0</v>
      </c>
      <c r="D565" s="199">
        <v>0</v>
      </c>
      <c r="E565" s="199">
        <v>0</v>
      </c>
      <c r="F565" s="200">
        <v>0</v>
      </c>
      <c r="G565" s="200">
        <v>0</v>
      </c>
      <c r="H565" s="201">
        <v>0</v>
      </c>
    </row>
    <row r="566" spans="1:8" ht="18" hidden="1" customHeight="1" outlineLevel="1">
      <c r="A566" s="4" t="s">
        <v>204</v>
      </c>
      <c r="B566" s="195"/>
      <c r="C566" s="199">
        <v>0</v>
      </c>
      <c r="D566" s="199">
        <v>0</v>
      </c>
      <c r="E566" s="199">
        <v>0</v>
      </c>
      <c r="F566" s="200">
        <v>0</v>
      </c>
      <c r="G566" s="200">
        <v>0</v>
      </c>
      <c r="H566" s="201">
        <v>0</v>
      </c>
    </row>
    <row r="567" spans="1:8" ht="18" hidden="1" customHeight="1" outlineLevel="1">
      <c r="A567" s="4" t="s">
        <v>205</v>
      </c>
      <c r="B567" s="195"/>
      <c r="C567" s="199">
        <v>0</v>
      </c>
      <c r="D567" s="199">
        <v>0</v>
      </c>
      <c r="E567" s="199">
        <v>0</v>
      </c>
      <c r="F567" s="200">
        <v>0</v>
      </c>
      <c r="G567" s="200">
        <v>0</v>
      </c>
      <c r="H567" s="201">
        <v>0</v>
      </c>
    </row>
    <row r="568" spans="1:8" ht="18" hidden="1" customHeight="1" outlineLevel="1">
      <c r="A568" s="4" t="s">
        <v>206</v>
      </c>
      <c r="B568" s="195"/>
      <c r="C568" s="199">
        <v>0</v>
      </c>
      <c r="D568" s="199">
        <v>0</v>
      </c>
      <c r="E568" s="199">
        <v>0</v>
      </c>
      <c r="F568" s="200">
        <v>0</v>
      </c>
      <c r="G568" s="200">
        <v>0</v>
      </c>
      <c r="H568" s="201">
        <v>0</v>
      </c>
    </row>
    <row r="569" spans="1:8" ht="18" hidden="1" customHeight="1" outlineLevel="1">
      <c r="A569" s="4" t="s">
        <v>207</v>
      </c>
      <c r="B569" s="195"/>
      <c r="C569" s="199">
        <v>0</v>
      </c>
      <c r="D569" s="199">
        <v>0</v>
      </c>
      <c r="E569" s="199">
        <v>0</v>
      </c>
      <c r="F569" s="200">
        <v>0</v>
      </c>
      <c r="G569" s="200">
        <v>0</v>
      </c>
      <c r="H569" s="201">
        <v>0</v>
      </c>
    </row>
    <row r="570" spans="1:8" ht="18" hidden="1" customHeight="1" outlineLevel="1">
      <c r="A570" s="4" t="s">
        <v>208</v>
      </c>
      <c r="B570" s="195"/>
      <c r="C570" s="199">
        <v>0</v>
      </c>
      <c r="D570" s="199">
        <v>0</v>
      </c>
      <c r="E570" s="199">
        <v>0</v>
      </c>
      <c r="F570" s="200">
        <v>0</v>
      </c>
      <c r="G570" s="200">
        <v>0</v>
      </c>
      <c r="H570" s="201">
        <v>0</v>
      </c>
    </row>
    <row r="571" spans="1:8" ht="18" hidden="1" customHeight="1" outlineLevel="1">
      <c r="A571" s="4" t="s">
        <v>209</v>
      </c>
      <c r="B571" s="195"/>
      <c r="C571" s="199">
        <v>0</v>
      </c>
      <c r="D571" s="199">
        <v>0</v>
      </c>
      <c r="E571" s="199">
        <v>0</v>
      </c>
      <c r="F571" s="200">
        <v>0</v>
      </c>
      <c r="G571" s="200">
        <v>0</v>
      </c>
      <c r="H571" s="201">
        <v>0</v>
      </c>
    </row>
    <row r="572" spans="1:8" ht="18" hidden="1" customHeight="1" outlineLevel="1">
      <c r="A572" s="4" t="s">
        <v>211</v>
      </c>
      <c r="B572" s="195"/>
      <c r="C572" s="199">
        <v>0</v>
      </c>
      <c r="D572" s="199">
        <v>0</v>
      </c>
      <c r="E572" s="199">
        <v>0</v>
      </c>
      <c r="F572" s="200">
        <v>0</v>
      </c>
      <c r="G572" s="200">
        <v>0</v>
      </c>
      <c r="H572" s="201">
        <v>0</v>
      </c>
    </row>
    <row r="573" spans="1:8" ht="18" hidden="1" customHeight="1" outlineLevel="1">
      <c r="A573" s="4" t="s">
        <v>212</v>
      </c>
      <c r="B573" s="195"/>
      <c r="C573" s="199">
        <v>0</v>
      </c>
      <c r="D573" s="199">
        <v>0</v>
      </c>
      <c r="E573" s="199">
        <v>0</v>
      </c>
      <c r="F573" s="200">
        <v>0</v>
      </c>
      <c r="G573" s="200">
        <v>0</v>
      </c>
      <c r="H573" s="201">
        <v>0</v>
      </c>
    </row>
    <row r="574" spans="1:8" ht="18" hidden="1" customHeight="1" outlineLevel="1">
      <c r="A574" s="4" t="s">
        <v>213</v>
      </c>
      <c r="B574" s="195"/>
      <c r="C574" s="199">
        <v>0</v>
      </c>
      <c r="D574" s="199">
        <v>0</v>
      </c>
      <c r="E574" s="199">
        <v>0</v>
      </c>
      <c r="F574" s="200">
        <v>0</v>
      </c>
      <c r="G574" s="200">
        <v>0</v>
      </c>
      <c r="H574" s="201">
        <v>0</v>
      </c>
    </row>
    <row r="575" spans="1:8" ht="18" hidden="1" customHeight="1" outlineLevel="1">
      <c r="A575" s="4" t="s">
        <v>214</v>
      </c>
      <c r="B575" s="195"/>
      <c r="C575" s="199">
        <v>0</v>
      </c>
      <c r="D575" s="199">
        <v>0</v>
      </c>
      <c r="E575" s="199">
        <v>0</v>
      </c>
      <c r="F575" s="200">
        <v>0</v>
      </c>
      <c r="G575" s="200">
        <v>0</v>
      </c>
      <c r="H575" s="201">
        <v>0</v>
      </c>
    </row>
    <row r="576" spans="1:8" ht="18" hidden="1" customHeight="1" outlineLevel="1">
      <c r="A576" s="4" t="s">
        <v>215</v>
      </c>
      <c r="B576" s="195"/>
      <c r="C576" s="199">
        <v>0</v>
      </c>
      <c r="D576" s="199">
        <v>0</v>
      </c>
      <c r="E576" s="199">
        <v>0</v>
      </c>
      <c r="F576" s="200">
        <v>0</v>
      </c>
      <c r="G576" s="200">
        <v>0</v>
      </c>
      <c r="H576" s="201">
        <v>0</v>
      </c>
    </row>
    <row r="577" spans="1:8" ht="18" hidden="1" customHeight="1" outlineLevel="1">
      <c r="A577" s="4" t="s">
        <v>216</v>
      </c>
      <c r="B577" s="195"/>
      <c r="C577" s="199">
        <v>0</v>
      </c>
      <c r="D577" s="199">
        <v>0</v>
      </c>
      <c r="E577" s="199">
        <v>0</v>
      </c>
      <c r="F577" s="200">
        <v>0</v>
      </c>
      <c r="G577" s="200">
        <v>0</v>
      </c>
      <c r="H577" s="201">
        <v>0</v>
      </c>
    </row>
    <row r="578" spans="1:8" ht="18" hidden="1" customHeight="1" outlineLevel="1">
      <c r="A578" s="4" t="s">
        <v>217</v>
      </c>
      <c r="B578" s="195"/>
      <c r="C578" s="199">
        <v>0</v>
      </c>
      <c r="D578" s="199">
        <v>0</v>
      </c>
      <c r="E578" s="199">
        <v>0</v>
      </c>
      <c r="F578" s="200">
        <v>0</v>
      </c>
      <c r="G578" s="200">
        <v>0</v>
      </c>
      <c r="H578" s="201">
        <v>0</v>
      </c>
    </row>
    <row r="579" spans="1:8" ht="18" hidden="1" customHeight="1" outlineLevel="1">
      <c r="A579" s="4" t="s">
        <v>218</v>
      </c>
      <c r="B579" s="195"/>
      <c r="C579" s="199">
        <v>0</v>
      </c>
      <c r="D579" s="199">
        <v>0</v>
      </c>
      <c r="E579" s="199">
        <v>0</v>
      </c>
      <c r="F579" s="200">
        <v>0</v>
      </c>
      <c r="G579" s="200">
        <v>0</v>
      </c>
      <c r="H579" s="201">
        <v>0</v>
      </c>
    </row>
    <row r="580" spans="1:8" ht="18" hidden="1" customHeight="1" outlineLevel="1">
      <c r="A580" s="4" t="s">
        <v>219</v>
      </c>
      <c r="B580" s="195"/>
      <c r="C580" s="199">
        <v>0</v>
      </c>
      <c r="D580" s="199">
        <v>0</v>
      </c>
      <c r="E580" s="199">
        <v>0</v>
      </c>
      <c r="F580" s="200">
        <v>0</v>
      </c>
      <c r="G580" s="200">
        <v>0</v>
      </c>
      <c r="H580" s="201">
        <v>0</v>
      </c>
    </row>
    <row r="581" spans="1:8" ht="18" hidden="1" customHeight="1" outlineLevel="1">
      <c r="A581" s="4" t="s">
        <v>220</v>
      </c>
      <c r="B581" s="195"/>
      <c r="C581" s="199">
        <v>0</v>
      </c>
      <c r="D581" s="199">
        <v>0</v>
      </c>
      <c r="E581" s="199">
        <v>0</v>
      </c>
      <c r="F581" s="200">
        <v>0</v>
      </c>
      <c r="G581" s="200">
        <v>0</v>
      </c>
      <c r="H581" s="201">
        <v>0</v>
      </c>
    </row>
    <row r="582" spans="1:8" ht="18" hidden="1" customHeight="1" outlineLevel="1">
      <c r="A582" s="4" t="s">
        <v>349</v>
      </c>
      <c r="B582" s="195"/>
      <c r="C582" s="199">
        <v>0</v>
      </c>
      <c r="D582" s="199">
        <v>0</v>
      </c>
      <c r="E582" s="199">
        <v>0</v>
      </c>
      <c r="F582" s="200">
        <v>0</v>
      </c>
      <c r="G582" s="200">
        <v>0</v>
      </c>
      <c r="H582" s="201">
        <v>0</v>
      </c>
    </row>
    <row r="583" spans="1:8" ht="18" hidden="1" customHeight="1" outlineLevel="1">
      <c r="A583" s="4" t="s">
        <v>222</v>
      </c>
      <c r="B583" s="195"/>
      <c r="C583" s="199">
        <v>0</v>
      </c>
      <c r="D583" s="199">
        <v>0</v>
      </c>
      <c r="E583" s="199">
        <v>0</v>
      </c>
      <c r="F583" s="200">
        <v>0</v>
      </c>
      <c r="G583" s="200">
        <v>0</v>
      </c>
      <c r="H583" s="201">
        <v>0</v>
      </c>
    </row>
    <row r="584" spans="1:8" ht="18" hidden="1" customHeight="1" outlineLevel="1">
      <c r="A584" s="4" t="s">
        <v>223</v>
      </c>
      <c r="B584" s="195"/>
      <c r="C584" s="199">
        <v>0</v>
      </c>
      <c r="D584" s="199">
        <v>0</v>
      </c>
      <c r="E584" s="199">
        <v>0</v>
      </c>
      <c r="F584" s="200">
        <v>0</v>
      </c>
      <c r="G584" s="200">
        <v>0</v>
      </c>
      <c r="H584" s="201">
        <v>0</v>
      </c>
    </row>
    <row r="585" spans="1:8" ht="18" hidden="1" customHeight="1" outlineLevel="1">
      <c r="A585" s="4" t="s">
        <v>224</v>
      </c>
      <c r="B585" s="195"/>
      <c r="C585" s="199">
        <v>0</v>
      </c>
      <c r="D585" s="199">
        <v>0</v>
      </c>
      <c r="E585" s="199">
        <v>0</v>
      </c>
      <c r="F585" s="200">
        <v>0</v>
      </c>
      <c r="G585" s="200">
        <v>0</v>
      </c>
      <c r="H585" s="201">
        <v>0</v>
      </c>
    </row>
    <row r="586" spans="1:8" ht="18" hidden="1" customHeight="1" outlineLevel="1">
      <c r="A586" s="4" t="s">
        <v>225</v>
      </c>
      <c r="B586" s="195"/>
      <c r="C586" s="199">
        <v>0</v>
      </c>
      <c r="D586" s="199">
        <v>0</v>
      </c>
      <c r="E586" s="199">
        <v>0</v>
      </c>
      <c r="F586" s="200">
        <v>0</v>
      </c>
      <c r="G586" s="200">
        <v>0</v>
      </c>
      <c r="H586" s="201">
        <v>0</v>
      </c>
    </row>
    <row r="587" spans="1:8" ht="18" customHeight="1" collapsed="1">
      <c r="A587" s="4"/>
      <c r="B587" s="195" t="s">
        <v>373</v>
      </c>
      <c r="C587" s="199">
        <f t="shared" ref="C587:H587" si="23">SUM(C564:C586)</f>
        <v>0</v>
      </c>
      <c r="D587" s="199">
        <f t="shared" si="23"/>
        <v>0</v>
      </c>
      <c r="E587" s="199">
        <f t="shared" si="23"/>
        <v>0</v>
      </c>
      <c r="F587" s="200">
        <f t="shared" si="23"/>
        <v>0</v>
      </c>
      <c r="G587" s="200">
        <f t="shared" si="23"/>
        <v>0</v>
      </c>
      <c r="H587" s="201">
        <f t="shared" si="23"/>
        <v>0</v>
      </c>
    </row>
    <row r="588" spans="1:8" ht="18" hidden="1" customHeight="1" outlineLevel="1">
      <c r="A588" s="4" t="s">
        <v>272</v>
      </c>
      <c r="B588" s="195"/>
      <c r="C588" s="196">
        <v>0</v>
      </c>
      <c r="D588" s="196">
        <v>0</v>
      </c>
      <c r="E588" s="196">
        <v>0</v>
      </c>
      <c r="F588" s="197">
        <v>0</v>
      </c>
      <c r="G588" s="197">
        <v>0</v>
      </c>
      <c r="H588" s="198">
        <v>0</v>
      </c>
    </row>
    <row r="589" spans="1:8" ht="18" hidden="1" customHeight="1" outlineLevel="1">
      <c r="A589" s="4" t="s">
        <v>203</v>
      </c>
      <c r="B589" s="195"/>
      <c r="C589" s="196">
        <v>0</v>
      </c>
      <c r="D589" s="196">
        <v>0</v>
      </c>
      <c r="E589" s="196">
        <v>0</v>
      </c>
      <c r="F589" s="197">
        <v>0</v>
      </c>
      <c r="G589" s="197">
        <v>0</v>
      </c>
      <c r="H589" s="198">
        <v>0</v>
      </c>
    </row>
    <row r="590" spans="1:8" ht="18" hidden="1" customHeight="1" outlineLevel="1">
      <c r="A590" s="4" t="s">
        <v>204</v>
      </c>
      <c r="B590" s="195"/>
      <c r="C590" s="196">
        <v>0</v>
      </c>
      <c r="D590" s="196">
        <v>0</v>
      </c>
      <c r="E590" s="196">
        <v>0</v>
      </c>
      <c r="F590" s="197">
        <v>0</v>
      </c>
      <c r="G590" s="197">
        <v>0</v>
      </c>
      <c r="H590" s="198">
        <v>0</v>
      </c>
    </row>
    <row r="591" spans="1:8" ht="18" hidden="1" customHeight="1" outlineLevel="1">
      <c r="A591" s="4" t="s">
        <v>205</v>
      </c>
      <c r="B591" s="195"/>
      <c r="C591" s="196">
        <v>0</v>
      </c>
      <c r="D591" s="196">
        <v>0</v>
      </c>
      <c r="E591" s="196">
        <v>0</v>
      </c>
      <c r="F591" s="197">
        <v>0</v>
      </c>
      <c r="G591" s="197">
        <v>0</v>
      </c>
      <c r="H591" s="198">
        <v>0</v>
      </c>
    </row>
    <row r="592" spans="1:8" ht="18" hidden="1" customHeight="1" outlineLevel="1">
      <c r="A592" s="4" t="s">
        <v>206</v>
      </c>
      <c r="B592" s="195"/>
      <c r="C592" s="196">
        <v>0</v>
      </c>
      <c r="D592" s="196">
        <v>0</v>
      </c>
      <c r="E592" s="196">
        <v>0</v>
      </c>
      <c r="F592" s="197">
        <v>0</v>
      </c>
      <c r="G592" s="197">
        <v>0</v>
      </c>
      <c r="H592" s="198">
        <v>0</v>
      </c>
    </row>
    <row r="593" spans="1:8" ht="18" hidden="1" customHeight="1" outlineLevel="1">
      <c r="A593" s="4" t="s">
        <v>207</v>
      </c>
      <c r="B593" s="195"/>
      <c r="C593" s="196">
        <v>0</v>
      </c>
      <c r="D593" s="196">
        <v>0</v>
      </c>
      <c r="E593" s="196">
        <v>0</v>
      </c>
      <c r="F593" s="197">
        <v>0</v>
      </c>
      <c r="G593" s="197">
        <v>0</v>
      </c>
      <c r="H593" s="198">
        <v>0</v>
      </c>
    </row>
    <row r="594" spans="1:8" ht="18" hidden="1" customHeight="1" outlineLevel="1">
      <c r="A594" s="4" t="s">
        <v>208</v>
      </c>
      <c r="B594" s="195"/>
      <c r="C594" s="196">
        <v>0</v>
      </c>
      <c r="D594" s="196">
        <v>1</v>
      </c>
      <c r="E594" s="196">
        <v>0</v>
      </c>
      <c r="F594" s="197">
        <v>0</v>
      </c>
      <c r="G594" s="197">
        <v>325</v>
      </c>
      <c r="H594" s="198">
        <v>0</v>
      </c>
    </row>
    <row r="595" spans="1:8" ht="18" hidden="1" customHeight="1" outlineLevel="1">
      <c r="A595" s="4" t="s">
        <v>209</v>
      </c>
      <c r="B595" s="195"/>
      <c r="C595" s="196">
        <v>0</v>
      </c>
      <c r="D595" s="196">
        <v>0</v>
      </c>
      <c r="E595" s="196">
        <v>0</v>
      </c>
      <c r="F595" s="197">
        <v>0</v>
      </c>
      <c r="G595" s="197">
        <v>0</v>
      </c>
      <c r="H595" s="198">
        <v>0</v>
      </c>
    </row>
    <row r="596" spans="1:8" ht="18" hidden="1" customHeight="1" outlineLevel="1">
      <c r="A596" s="4" t="s">
        <v>211</v>
      </c>
      <c r="B596" s="195"/>
      <c r="C596" s="196">
        <v>0</v>
      </c>
      <c r="D596" s="196">
        <v>0</v>
      </c>
      <c r="E596" s="196">
        <v>0</v>
      </c>
      <c r="F596" s="197">
        <v>0</v>
      </c>
      <c r="G596" s="197">
        <v>0</v>
      </c>
      <c r="H596" s="198">
        <v>0</v>
      </c>
    </row>
    <row r="597" spans="1:8" ht="18" hidden="1" customHeight="1" outlineLevel="1">
      <c r="A597" s="4" t="s">
        <v>212</v>
      </c>
      <c r="B597" s="195"/>
      <c r="C597" s="196">
        <v>0</v>
      </c>
      <c r="D597" s="196">
        <v>0</v>
      </c>
      <c r="E597" s="196">
        <v>0</v>
      </c>
      <c r="F597" s="197">
        <v>0</v>
      </c>
      <c r="G597" s="197">
        <v>0</v>
      </c>
      <c r="H597" s="198">
        <v>0</v>
      </c>
    </row>
    <row r="598" spans="1:8" ht="18" hidden="1" customHeight="1" outlineLevel="1">
      <c r="A598" s="4" t="s">
        <v>213</v>
      </c>
      <c r="B598" s="195"/>
      <c r="C598" s="196">
        <v>0</v>
      </c>
      <c r="D598" s="196">
        <v>0</v>
      </c>
      <c r="E598" s="196">
        <v>0</v>
      </c>
      <c r="F598" s="197">
        <v>0</v>
      </c>
      <c r="G598" s="197">
        <v>0</v>
      </c>
      <c r="H598" s="198">
        <v>0</v>
      </c>
    </row>
    <row r="599" spans="1:8" ht="18" hidden="1" customHeight="1" outlineLevel="1">
      <c r="A599" s="4" t="s">
        <v>214</v>
      </c>
      <c r="B599" s="195"/>
      <c r="C599" s="196">
        <v>0</v>
      </c>
      <c r="D599" s="196">
        <v>0</v>
      </c>
      <c r="E599" s="196">
        <v>0</v>
      </c>
      <c r="F599" s="197">
        <v>0</v>
      </c>
      <c r="G599" s="197">
        <v>0</v>
      </c>
      <c r="H599" s="198">
        <v>0</v>
      </c>
    </row>
    <row r="600" spans="1:8" ht="18" hidden="1" customHeight="1" outlineLevel="1">
      <c r="A600" s="4" t="s">
        <v>215</v>
      </c>
      <c r="B600" s="195"/>
      <c r="C600" s="196">
        <v>0</v>
      </c>
      <c r="D600" s="196">
        <v>0</v>
      </c>
      <c r="E600" s="196">
        <v>0</v>
      </c>
      <c r="F600" s="197">
        <v>0</v>
      </c>
      <c r="G600" s="197">
        <v>0</v>
      </c>
      <c r="H600" s="198">
        <v>0</v>
      </c>
    </row>
    <row r="601" spans="1:8" ht="18" hidden="1" customHeight="1" outlineLevel="1">
      <c r="A601" s="4" t="s">
        <v>216</v>
      </c>
      <c r="B601" s="195"/>
      <c r="C601" s="196">
        <v>0</v>
      </c>
      <c r="D601" s="196">
        <v>0</v>
      </c>
      <c r="E601" s="196">
        <v>0</v>
      </c>
      <c r="F601" s="197">
        <v>0</v>
      </c>
      <c r="G601" s="197">
        <v>0</v>
      </c>
      <c r="H601" s="198">
        <v>0</v>
      </c>
    </row>
    <row r="602" spans="1:8" ht="18" hidden="1" customHeight="1" outlineLevel="1">
      <c r="A602" s="4" t="s">
        <v>217</v>
      </c>
      <c r="B602" s="195"/>
      <c r="C602" s="196">
        <v>0</v>
      </c>
      <c r="D602" s="196">
        <v>0</v>
      </c>
      <c r="E602" s="196">
        <v>0</v>
      </c>
      <c r="F602" s="197">
        <v>0</v>
      </c>
      <c r="G602" s="197">
        <v>0</v>
      </c>
      <c r="H602" s="198">
        <v>0</v>
      </c>
    </row>
    <row r="603" spans="1:8" ht="18" hidden="1" customHeight="1" outlineLevel="1">
      <c r="A603" s="4" t="s">
        <v>218</v>
      </c>
      <c r="B603" s="195"/>
      <c r="C603" s="196">
        <v>0</v>
      </c>
      <c r="D603" s="196">
        <v>0</v>
      </c>
      <c r="E603" s="196">
        <v>0</v>
      </c>
      <c r="F603" s="197">
        <v>0</v>
      </c>
      <c r="G603" s="197">
        <v>0</v>
      </c>
      <c r="H603" s="198">
        <v>0</v>
      </c>
    </row>
    <row r="604" spans="1:8" ht="18" hidden="1" customHeight="1" outlineLevel="1">
      <c r="A604" s="4" t="s">
        <v>219</v>
      </c>
      <c r="B604" s="195"/>
      <c r="C604" s="196">
        <v>0</v>
      </c>
      <c r="D604" s="196">
        <v>0</v>
      </c>
      <c r="E604" s="196">
        <v>0</v>
      </c>
      <c r="F604" s="197">
        <v>0</v>
      </c>
      <c r="G604" s="197">
        <v>0</v>
      </c>
      <c r="H604" s="198">
        <v>0</v>
      </c>
    </row>
    <row r="605" spans="1:8" ht="18" hidden="1" customHeight="1" outlineLevel="1">
      <c r="A605" s="4" t="s">
        <v>220</v>
      </c>
      <c r="B605" s="195"/>
      <c r="C605" s="196">
        <v>0</v>
      </c>
      <c r="D605" s="196">
        <v>0</v>
      </c>
      <c r="E605" s="196">
        <v>0</v>
      </c>
      <c r="F605" s="197">
        <v>0</v>
      </c>
      <c r="G605" s="197">
        <v>0</v>
      </c>
      <c r="H605" s="198">
        <v>0</v>
      </c>
    </row>
    <row r="606" spans="1:8" ht="18" hidden="1" customHeight="1" outlineLevel="1">
      <c r="A606" s="4" t="s">
        <v>349</v>
      </c>
      <c r="B606" s="195"/>
      <c r="C606" s="196">
        <v>0</v>
      </c>
      <c r="D606" s="196">
        <v>0</v>
      </c>
      <c r="E606" s="196">
        <v>0</v>
      </c>
      <c r="F606" s="197">
        <v>0</v>
      </c>
      <c r="G606" s="197">
        <v>0</v>
      </c>
      <c r="H606" s="198">
        <v>0</v>
      </c>
    </row>
    <row r="607" spans="1:8" ht="18" hidden="1" customHeight="1" outlineLevel="1">
      <c r="A607" s="4" t="s">
        <v>222</v>
      </c>
      <c r="B607" s="195"/>
      <c r="C607" s="196">
        <v>0</v>
      </c>
      <c r="D607" s="196">
        <v>0</v>
      </c>
      <c r="E607" s="196">
        <v>0</v>
      </c>
      <c r="F607" s="197">
        <v>0</v>
      </c>
      <c r="G607" s="197">
        <v>0</v>
      </c>
      <c r="H607" s="198">
        <v>0</v>
      </c>
    </row>
    <row r="608" spans="1:8" ht="18" hidden="1" customHeight="1" outlineLevel="1">
      <c r="A608" s="4" t="s">
        <v>223</v>
      </c>
      <c r="B608" s="195"/>
      <c r="C608" s="196">
        <v>0</v>
      </c>
      <c r="D608" s="196">
        <v>0</v>
      </c>
      <c r="E608" s="196">
        <v>0</v>
      </c>
      <c r="F608" s="197">
        <v>0</v>
      </c>
      <c r="G608" s="197">
        <v>0</v>
      </c>
      <c r="H608" s="198">
        <v>0</v>
      </c>
    </row>
    <row r="609" spans="1:8" ht="18" hidden="1" customHeight="1" outlineLevel="1">
      <c r="A609" s="4" t="s">
        <v>224</v>
      </c>
      <c r="B609" s="195"/>
      <c r="C609" s="196">
        <v>0</v>
      </c>
      <c r="D609" s="196">
        <v>0</v>
      </c>
      <c r="E609" s="196">
        <v>0</v>
      </c>
      <c r="F609" s="197">
        <v>0</v>
      </c>
      <c r="G609" s="197">
        <v>0</v>
      </c>
      <c r="H609" s="198">
        <v>0</v>
      </c>
    </row>
    <row r="610" spans="1:8" ht="18" hidden="1" customHeight="1" outlineLevel="1">
      <c r="A610" s="4" t="s">
        <v>225</v>
      </c>
      <c r="B610" s="195"/>
      <c r="C610" s="196">
        <v>0</v>
      </c>
      <c r="D610" s="196">
        <v>0</v>
      </c>
      <c r="E610" s="196">
        <v>0</v>
      </c>
      <c r="F610" s="197">
        <v>0</v>
      </c>
      <c r="G610" s="197">
        <v>0</v>
      </c>
      <c r="H610" s="198">
        <v>0</v>
      </c>
    </row>
    <row r="611" spans="1:8" ht="18" customHeight="1" collapsed="1">
      <c r="A611" s="4"/>
      <c r="B611" s="195" t="s">
        <v>374</v>
      </c>
      <c r="C611" s="199">
        <f t="shared" ref="C611:H611" si="24">SUM(C588:C610)</f>
        <v>0</v>
      </c>
      <c r="D611" s="199">
        <f t="shared" si="24"/>
        <v>1</v>
      </c>
      <c r="E611" s="199">
        <f t="shared" si="24"/>
        <v>0</v>
      </c>
      <c r="F611" s="200">
        <f t="shared" si="24"/>
        <v>0</v>
      </c>
      <c r="G611" s="200">
        <f t="shared" si="24"/>
        <v>325</v>
      </c>
      <c r="H611" s="201">
        <f t="shared" si="24"/>
        <v>0</v>
      </c>
    </row>
    <row r="612" spans="1:8" ht="18" hidden="1" customHeight="1" outlineLevel="1">
      <c r="A612" s="4" t="s">
        <v>272</v>
      </c>
      <c r="B612" s="195"/>
      <c r="C612" s="196">
        <v>0</v>
      </c>
      <c r="D612" s="196">
        <v>0</v>
      </c>
      <c r="E612" s="196">
        <v>0</v>
      </c>
      <c r="F612" s="197">
        <v>0</v>
      </c>
      <c r="G612" s="197">
        <v>0</v>
      </c>
      <c r="H612" s="198">
        <v>0</v>
      </c>
    </row>
    <row r="613" spans="1:8" ht="18" hidden="1" customHeight="1" outlineLevel="1">
      <c r="A613" s="4" t="s">
        <v>203</v>
      </c>
      <c r="B613" s="195"/>
      <c r="C613" s="196">
        <v>4</v>
      </c>
      <c r="D613" s="196">
        <v>5</v>
      </c>
      <c r="E613" s="196">
        <v>0</v>
      </c>
      <c r="F613" s="197">
        <v>61500</v>
      </c>
      <c r="G613" s="197">
        <v>18457</v>
      </c>
      <c r="H613" s="198">
        <v>0</v>
      </c>
    </row>
    <row r="614" spans="1:8" ht="18" hidden="1" customHeight="1" outlineLevel="1">
      <c r="A614" s="4" t="s">
        <v>204</v>
      </c>
      <c r="B614" s="195"/>
      <c r="C614" s="196">
        <v>11</v>
      </c>
      <c r="D614" s="196">
        <v>2</v>
      </c>
      <c r="E614" s="196">
        <v>0</v>
      </c>
      <c r="F614" s="197">
        <v>60143.34</v>
      </c>
      <c r="G614" s="197">
        <v>7110</v>
      </c>
      <c r="H614" s="198">
        <v>0</v>
      </c>
    </row>
    <row r="615" spans="1:8" ht="18" hidden="1" customHeight="1" outlineLevel="1">
      <c r="A615" s="4" t="s">
        <v>205</v>
      </c>
      <c r="B615" s="195"/>
      <c r="C615" s="196">
        <v>0</v>
      </c>
      <c r="D615" s="196">
        <v>0</v>
      </c>
      <c r="E615" s="196">
        <v>0</v>
      </c>
      <c r="F615" s="197">
        <v>0</v>
      </c>
      <c r="G615" s="197">
        <v>0</v>
      </c>
      <c r="H615" s="198">
        <v>0</v>
      </c>
    </row>
    <row r="616" spans="1:8" ht="18" hidden="1" customHeight="1" outlineLevel="1">
      <c r="A616" s="4" t="s">
        <v>206</v>
      </c>
      <c r="B616" s="195"/>
      <c r="C616" s="196">
        <v>0</v>
      </c>
      <c r="D616" s="196">
        <v>0</v>
      </c>
      <c r="E616" s="196">
        <v>0</v>
      </c>
      <c r="F616" s="197">
        <v>0</v>
      </c>
      <c r="G616" s="197">
        <v>0</v>
      </c>
      <c r="H616" s="198">
        <v>0</v>
      </c>
    </row>
    <row r="617" spans="1:8" ht="18" hidden="1" customHeight="1" outlineLevel="1">
      <c r="A617" s="4" t="s">
        <v>207</v>
      </c>
      <c r="B617" s="195"/>
      <c r="C617" s="196">
        <v>0</v>
      </c>
      <c r="D617" s="196">
        <v>0</v>
      </c>
      <c r="E617" s="196">
        <v>0</v>
      </c>
      <c r="F617" s="197">
        <v>0</v>
      </c>
      <c r="G617" s="197">
        <v>0</v>
      </c>
      <c r="H617" s="198">
        <v>0</v>
      </c>
    </row>
    <row r="618" spans="1:8" ht="18" hidden="1" customHeight="1" outlineLevel="1">
      <c r="A618" s="4" t="s">
        <v>208</v>
      </c>
      <c r="B618" s="195"/>
      <c r="C618" s="196">
        <v>1</v>
      </c>
      <c r="D618" s="196">
        <v>3</v>
      </c>
      <c r="E618" s="196">
        <v>0</v>
      </c>
      <c r="F618" s="197">
        <v>-207000</v>
      </c>
      <c r="G618" s="197">
        <v>-7624.5999999999985</v>
      </c>
      <c r="H618" s="198">
        <v>0</v>
      </c>
    </row>
    <row r="619" spans="1:8" ht="18" hidden="1" customHeight="1" outlineLevel="1">
      <c r="A619" s="4" t="s">
        <v>209</v>
      </c>
      <c r="B619" s="195"/>
      <c r="C619" s="196">
        <v>0</v>
      </c>
      <c r="D619" s="196">
        <v>1</v>
      </c>
      <c r="E619" s="196">
        <v>0</v>
      </c>
      <c r="F619" s="197">
        <v>0</v>
      </c>
      <c r="G619" s="197">
        <v>4603</v>
      </c>
      <c r="H619" s="198">
        <v>0</v>
      </c>
    </row>
    <row r="620" spans="1:8" ht="18" hidden="1" customHeight="1" outlineLevel="1">
      <c r="A620" s="4" t="s">
        <v>211</v>
      </c>
      <c r="B620" s="195"/>
      <c r="C620" s="196">
        <v>3</v>
      </c>
      <c r="D620" s="196">
        <v>3</v>
      </c>
      <c r="E620" s="196">
        <v>0</v>
      </c>
      <c r="F620" s="197">
        <v>11554.83</v>
      </c>
      <c r="G620" s="197">
        <v>15960</v>
      </c>
      <c r="H620" s="198">
        <v>0</v>
      </c>
    </row>
    <row r="621" spans="1:8" ht="18" hidden="1" customHeight="1" outlineLevel="1">
      <c r="A621" s="4" t="s">
        <v>212</v>
      </c>
      <c r="B621" s="195"/>
      <c r="C621" s="196">
        <v>0</v>
      </c>
      <c r="D621" s="196">
        <v>0</v>
      </c>
      <c r="E621" s="196">
        <v>0</v>
      </c>
      <c r="F621" s="197">
        <v>0</v>
      </c>
      <c r="G621" s="197">
        <v>0</v>
      </c>
      <c r="H621" s="198">
        <v>0</v>
      </c>
    </row>
    <row r="622" spans="1:8" ht="18" hidden="1" customHeight="1" outlineLevel="1">
      <c r="A622" s="4" t="s">
        <v>213</v>
      </c>
      <c r="B622" s="195"/>
      <c r="C622" s="196">
        <v>0</v>
      </c>
      <c r="D622" s="196">
        <v>0</v>
      </c>
      <c r="E622" s="196">
        <v>0</v>
      </c>
      <c r="F622" s="197">
        <v>0</v>
      </c>
      <c r="G622" s="197">
        <v>0</v>
      </c>
      <c r="H622" s="198">
        <v>0</v>
      </c>
    </row>
    <row r="623" spans="1:8" ht="18" hidden="1" customHeight="1" outlineLevel="1">
      <c r="A623" s="4" t="s">
        <v>214</v>
      </c>
      <c r="B623" s="195"/>
      <c r="C623" s="196">
        <v>0</v>
      </c>
      <c r="D623" s="196">
        <v>0</v>
      </c>
      <c r="E623" s="196">
        <v>0</v>
      </c>
      <c r="F623" s="197">
        <v>0</v>
      </c>
      <c r="G623" s="197">
        <v>0</v>
      </c>
      <c r="H623" s="198">
        <v>0</v>
      </c>
    </row>
    <row r="624" spans="1:8" ht="18" hidden="1" customHeight="1" outlineLevel="1">
      <c r="A624" s="4" t="s">
        <v>215</v>
      </c>
      <c r="B624" s="195"/>
      <c r="C624" s="196">
        <v>0</v>
      </c>
      <c r="D624" s="196">
        <v>0</v>
      </c>
      <c r="E624" s="196">
        <v>0</v>
      </c>
      <c r="F624" s="197">
        <v>0</v>
      </c>
      <c r="G624" s="197">
        <v>0</v>
      </c>
      <c r="H624" s="198">
        <v>0</v>
      </c>
    </row>
    <row r="625" spans="1:8" ht="18" hidden="1" customHeight="1" outlineLevel="1">
      <c r="A625" s="4" t="s">
        <v>216</v>
      </c>
      <c r="B625" s="195"/>
      <c r="C625" s="196">
        <v>0</v>
      </c>
      <c r="D625" s="196">
        <v>0</v>
      </c>
      <c r="E625" s="196">
        <v>0</v>
      </c>
      <c r="F625" s="197">
        <v>0</v>
      </c>
      <c r="G625" s="197">
        <v>0</v>
      </c>
      <c r="H625" s="198">
        <v>0</v>
      </c>
    </row>
    <row r="626" spans="1:8" ht="18" hidden="1" customHeight="1" outlineLevel="1">
      <c r="A626" s="4" t="s">
        <v>217</v>
      </c>
      <c r="B626" s="195"/>
      <c r="C626" s="196">
        <v>0</v>
      </c>
      <c r="D626" s="196">
        <v>0</v>
      </c>
      <c r="E626" s="196">
        <v>0</v>
      </c>
      <c r="F626" s="197">
        <v>0</v>
      </c>
      <c r="G626" s="197">
        <v>0</v>
      </c>
      <c r="H626" s="198">
        <v>0</v>
      </c>
    </row>
    <row r="627" spans="1:8" ht="18" hidden="1" customHeight="1" outlineLevel="1">
      <c r="A627" s="4" t="s">
        <v>218</v>
      </c>
      <c r="B627" s="195"/>
      <c r="C627" s="196">
        <v>0</v>
      </c>
      <c r="D627" s="196">
        <v>0</v>
      </c>
      <c r="E627" s="196">
        <v>0</v>
      </c>
      <c r="F627" s="197">
        <v>0</v>
      </c>
      <c r="G627" s="197">
        <v>0</v>
      </c>
      <c r="H627" s="198">
        <v>0</v>
      </c>
    </row>
    <row r="628" spans="1:8" ht="18" hidden="1" customHeight="1" outlineLevel="1">
      <c r="A628" s="4" t="s">
        <v>219</v>
      </c>
      <c r="B628" s="195"/>
      <c r="C628" s="196">
        <v>0</v>
      </c>
      <c r="D628" s="196">
        <v>0</v>
      </c>
      <c r="E628" s="196">
        <v>0</v>
      </c>
      <c r="F628" s="197">
        <v>0</v>
      </c>
      <c r="G628" s="197">
        <v>0</v>
      </c>
      <c r="H628" s="198">
        <v>0</v>
      </c>
    </row>
    <row r="629" spans="1:8" ht="18" hidden="1" customHeight="1" outlineLevel="1">
      <c r="A629" s="4" t="s">
        <v>220</v>
      </c>
      <c r="B629" s="195"/>
      <c r="C629" s="196">
        <v>0</v>
      </c>
      <c r="D629" s="196">
        <v>0</v>
      </c>
      <c r="E629" s="196">
        <v>0</v>
      </c>
      <c r="F629" s="197">
        <v>0</v>
      </c>
      <c r="G629" s="197">
        <v>0</v>
      </c>
      <c r="H629" s="198">
        <v>0</v>
      </c>
    </row>
    <row r="630" spans="1:8" ht="18" hidden="1" customHeight="1" outlineLevel="1">
      <c r="A630" s="4" t="s">
        <v>349</v>
      </c>
      <c r="B630" s="195"/>
      <c r="C630" s="196">
        <v>0</v>
      </c>
      <c r="D630" s="196">
        <v>0</v>
      </c>
      <c r="E630" s="196">
        <v>0</v>
      </c>
      <c r="F630" s="197">
        <v>0</v>
      </c>
      <c r="G630" s="197">
        <v>0</v>
      </c>
      <c r="H630" s="198">
        <v>0</v>
      </c>
    </row>
    <row r="631" spans="1:8" ht="18" hidden="1" customHeight="1" outlineLevel="1">
      <c r="A631" s="4" t="s">
        <v>222</v>
      </c>
      <c r="B631" s="195"/>
      <c r="C631" s="196">
        <v>0</v>
      </c>
      <c r="D631" s="196">
        <v>0</v>
      </c>
      <c r="E631" s="196">
        <v>0</v>
      </c>
      <c r="F631" s="197">
        <v>0</v>
      </c>
      <c r="G631" s="197">
        <v>0</v>
      </c>
      <c r="H631" s="198">
        <v>0</v>
      </c>
    </row>
    <row r="632" spans="1:8" ht="18" hidden="1" customHeight="1" outlineLevel="1">
      <c r="A632" s="4" t="s">
        <v>223</v>
      </c>
      <c r="B632" s="195"/>
      <c r="C632" s="196">
        <v>0</v>
      </c>
      <c r="D632" s="196">
        <v>0</v>
      </c>
      <c r="E632" s="196">
        <v>0</v>
      </c>
      <c r="F632" s="197">
        <v>0</v>
      </c>
      <c r="G632" s="197">
        <v>0</v>
      </c>
      <c r="H632" s="198">
        <v>0</v>
      </c>
    </row>
    <row r="633" spans="1:8" ht="18" hidden="1" customHeight="1" outlineLevel="1">
      <c r="A633" s="4" t="s">
        <v>224</v>
      </c>
      <c r="B633" s="195"/>
      <c r="C633" s="196">
        <v>0</v>
      </c>
      <c r="D633" s="196">
        <v>0</v>
      </c>
      <c r="E633" s="196">
        <v>0</v>
      </c>
      <c r="F633" s="197">
        <v>0</v>
      </c>
      <c r="G633" s="197">
        <v>0</v>
      </c>
      <c r="H633" s="198">
        <v>0</v>
      </c>
    </row>
    <row r="634" spans="1:8" ht="18" hidden="1" customHeight="1" outlineLevel="1">
      <c r="A634" s="4" t="s">
        <v>225</v>
      </c>
      <c r="B634" s="195"/>
      <c r="C634" s="196">
        <v>1</v>
      </c>
      <c r="D634" s="196">
        <v>0</v>
      </c>
      <c r="E634" s="196">
        <v>0</v>
      </c>
      <c r="F634" s="197">
        <v>0</v>
      </c>
      <c r="G634" s="197">
        <v>0</v>
      </c>
      <c r="H634" s="198">
        <v>0</v>
      </c>
    </row>
    <row r="635" spans="1:8" ht="18" customHeight="1" collapsed="1">
      <c r="A635" s="4"/>
      <c r="B635" s="195" t="s">
        <v>375</v>
      </c>
      <c r="C635" s="199">
        <f t="shared" ref="C635:H635" si="25">SUM(C612:C634)</f>
        <v>20</v>
      </c>
      <c r="D635" s="199">
        <f t="shared" si="25"/>
        <v>14</v>
      </c>
      <c r="E635" s="199">
        <f t="shared" si="25"/>
        <v>0</v>
      </c>
      <c r="F635" s="200">
        <f t="shared" si="25"/>
        <v>-73801.83</v>
      </c>
      <c r="G635" s="200">
        <f t="shared" si="25"/>
        <v>38505.4</v>
      </c>
      <c r="H635" s="201">
        <f t="shared" si="25"/>
        <v>0</v>
      </c>
    </row>
    <row r="636" spans="1:8" ht="18" hidden="1" customHeight="1" outlineLevel="1">
      <c r="A636" s="4" t="s">
        <v>272</v>
      </c>
      <c r="B636" s="195"/>
      <c r="C636" s="196">
        <v>0</v>
      </c>
      <c r="D636" s="196">
        <v>0</v>
      </c>
      <c r="E636" s="196">
        <v>0</v>
      </c>
      <c r="F636" s="197">
        <v>0</v>
      </c>
      <c r="G636" s="197">
        <v>0</v>
      </c>
      <c r="H636" s="198">
        <v>0</v>
      </c>
    </row>
    <row r="637" spans="1:8" ht="18" hidden="1" customHeight="1" outlineLevel="1">
      <c r="A637" s="4" t="s">
        <v>203</v>
      </c>
      <c r="B637" s="195"/>
      <c r="C637" s="196">
        <v>1</v>
      </c>
      <c r="D637" s="196">
        <v>1</v>
      </c>
      <c r="E637" s="196">
        <v>0</v>
      </c>
      <c r="F637" s="197">
        <v>0</v>
      </c>
      <c r="G637" s="197">
        <v>0</v>
      </c>
      <c r="H637" s="198">
        <v>0</v>
      </c>
    </row>
    <row r="638" spans="1:8" ht="18" hidden="1" customHeight="1" outlineLevel="1">
      <c r="A638" s="4" t="s">
        <v>204</v>
      </c>
      <c r="B638" s="195"/>
      <c r="C638" s="196">
        <v>1</v>
      </c>
      <c r="D638" s="196">
        <v>0</v>
      </c>
      <c r="E638" s="196">
        <v>0</v>
      </c>
      <c r="F638" s="197">
        <v>0</v>
      </c>
      <c r="G638" s="197">
        <v>0</v>
      </c>
      <c r="H638" s="198">
        <v>0</v>
      </c>
    </row>
    <row r="639" spans="1:8" ht="18" hidden="1" customHeight="1" outlineLevel="1">
      <c r="A639" s="4" t="s">
        <v>205</v>
      </c>
      <c r="B639" s="195"/>
      <c r="C639" s="196">
        <v>0</v>
      </c>
      <c r="D639" s="196">
        <v>0</v>
      </c>
      <c r="E639" s="196">
        <v>0</v>
      </c>
      <c r="F639" s="197">
        <v>0</v>
      </c>
      <c r="G639" s="197">
        <v>0</v>
      </c>
      <c r="H639" s="198">
        <v>0</v>
      </c>
    </row>
    <row r="640" spans="1:8" ht="18" hidden="1" customHeight="1" outlineLevel="1">
      <c r="A640" s="4" t="s">
        <v>206</v>
      </c>
      <c r="B640" s="195"/>
      <c r="C640" s="196">
        <v>0</v>
      </c>
      <c r="D640" s="196">
        <v>0</v>
      </c>
      <c r="E640" s="196">
        <v>0</v>
      </c>
      <c r="F640" s="197">
        <v>0</v>
      </c>
      <c r="G640" s="197">
        <v>0</v>
      </c>
      <c r="H640" s="198">
        <v>0</v>
      </c>
    </row>
    <row r="641" spans="1:8" ht="18" hidden="1" customHeight="1" outlineLevel="1">
      <c r="A641" s="4" t="s">
        <v>207</v>
      </c>
      <c r="B641" s="195"/>
      <c r="C641" s="196">
        <v>0</v>
      </c>
      <c r="D641" s="196">
        <v>0</v>
      </c>
      <c r="E641" s="196">
        <v>0</v>
      </c>
      <c r="F641" s="197">
        <v>0</v>
      </c>
      <c r="G641" s="197">
        <v>0</v>
      </c>
      <c r="H641" s="198">
        <v>0</v>
      </c>
    </row>
    <row r="642" spans="1:8" ht="18" hidden="1" customHeight="1" outlineLevel="1">
      <c r="A642" s="4" t="s">
        <v>208</v>
      </c>
      <c r="B642" s="195"/>
      <c r="C642" s="196">
        <v>3</v>
      </c>
      <c r="D642" s="196">
        <v>5</v>
      </c>
      <c r="E642" s="196">
        <v>0</v>
      </c>
      <c r="F642" s="197">
        <v>12526.61</v>
      </c>
      <c r="G642" s="197">
        <v>-2656</v>
      </c>
      <c r="H642" s="198">
        <v>0</v>
      </c>
    </row>
    <row r="643" spans="1:8" ht="18" hidden="1" customHeight="1" outlineLevel="1">
      <c r="A643" s="4" t="s">
        <v>209</v>
      </c>
      <c r="B643" s="195"/>
      <c r="C643" s="196">
        <v>1</v>
      </c>
      <c r="D643" s="196">
        <v>2</v>
      </c>
      <c r="E643" s="196">
        <v>0</v>
      </c>
      <c r="F643" s="197">
        <v>7031.21</v>
      </c>
      <c r="G643" s="197">
        <v>0</v>
      </c>
      <c r="H643" s="198">
        <v>0</v>
      </c>
    </row>
    <row r="644" spans="1:8" ht="18" hidden="1" customHeight="1" outlineLevel="1">
      <c r="A644" s="4" t="s">
        <v>211</v>
      </c>
      <c r="B644" s="195"/>
      <c r="C644" s="196">
        <v>2</v>
      </c>
      <c r="D644" s="196">
        <v>3</v>
      </c>
      <c r="E644" s="196">
        <v>0</v>
      </c>
      <c r="F644" s="197">
        <v>-305</v>
      </c>
      <c r="G644" s="197">
        <v>195</v>
      </c>
      <c r="H644" s="198">
        <v>0</v>
      </c>
    </row>
    <row r="645" spans="1:8" ht="18" hidden="1" customHeight="1" outlineLevel="1">
      <c r="A645" s="4" t="s">
        <v>212</v>
      </c>
      <c r="B645" s="195"/>
      <c r="C645" s="196">
        <v>2</v>
      </c>
      <c r="D645" s="196">
        <v>2</v>
      </c>
      <c r="E645" s="196">
        <v>0</v>
      </c>
      <c r="F645" s="197">
        <v>12299.41</v>
      </c>
      <c r="G645" s="197">
        <v>0</v>
      </c>
      <c r="H645" s="198">
        <v>0</v>
      </c>
    </row>
    <row r="646" spans="1:8" ht="18" hidden="1" customHeight="1" outlineLevel="1">
      <c r="A646" s="4" t="s">
        <v>213</v>
      </c>
      <c r="B646" s="195"/>
      <c r="C646" s="196">
        <v>0</v>
      </c>
      <c r="D646" s="196">
        <v>0</v>
      </c>
      <c r="E646" s="196">
        <v>0</v>
      </c>
      <c r="F646" s="197">
        <v>0</v>
      </c>
      <c r="G646" s="197">
        <v>2920.5</v>
      </c>
      <c r="H646" s="198">
        <v>0</v>
      </c>
    </row>
    <row r="647" spans="1:8" ht="18" hidden="1" customHeight="1" outlineLevel="1">
      <c r="A647" s="4" t="s">
        <v>214</v>
      </c>
      <c r="B647" s="195"/>
      <c r="C647" s="196">
        <v>0</v>
      </c>
      <c r="D647" s="196">
        <v>0</v>
      </c>
      <c r="E647" s="196">
        <v>0</v>
      </c>
      <c r="F647" s="197">
        <v>0</v>
      </c>
      <c r="G647" s="197">
        <v>0</v>
      </c>
      <c r="H647" s="198">
        <v>0</v>
      </c>
    </row>
    <row r="648" spans="1:8" ht="18" hidden="1" customHeight="1" outlineLevel="1">
      <c r="A648" s="4" t="s">
        <v>215</v>
      </c>
      <c r="B648" s="195"/>
      <c r="C648" s="196">
        <v>0</v>
      </c>
      <c r="D648" s="196">
        <v>0</v>
      </c>
      <c r="E648" s="196">
        <v>0</v>
      </c>
      <c r="F648" s="197">
        <v>0</v>
      </c>
      <c r="G648" s="197">
        <v>0</v>
      </c>
      <c r="H648" s="198">
        <v>0</v>
      </c>
    </row>
    <row r="649" spans="1:8" ht="18" hidden="1" customHeight="1" outlineLevel="1">
      <c r="A649" s="4" t="s">
        <v>216</v>
      </c>
      <c r="B649" s="195"/>
      <c r="C649" s="196">
        <v>0</v>
      </c>
      <c r="D649" s="196">
        <v>0</v>
      </c>
      <c r="E649" s="196">
        <v>0</v>
      </c>
      <c r="F649" s="197">
        <v>0</v>
      </c>
      <c r="G649" s="197">
        <v>0</v>
      </c>
      <c r="H649" s="198">
        <v>0</v>
      </c>
    </row>
    <row r="650" spans="1:8" ht="18" hidden="1" customHeight="1" outlineLevel="1">
      <c r="A650" s="4" t="s">
        <v>217</v>
      </c>
      <c r="B650" s="195"/>
      <c r="C650" s="196">
        <v>0</v>
      </c>
      <c r="D650" s="196">
        <v>0</v>
      </c>
      <c r="E650" s="196">
        <v>0</v>
      </c>
      <c r="F650" s="197">
        <v>0</v>
      </c>
      <c r="G650" s="197">
        <v>0</v>
      </c>
      <c r="H650" s="198">
        <v>0</v>
      </c>
    </row>
    <row r="651" spans="1:8" ht="18" hidden="1" customHeight="1" outlineLevel="1">
      <c r="A651" s="4" t="s">
        <v>218</v>
      </c>
      <c r="B651" s="195"/>
      <c r="C651" s="196">
        <v>0</v>
      </c>
      <c r="D651" s="196">
        <v>0</v>
      </c>
      <c r="E651" s="196">
        <v>0</v>
      </c>
      <c r="F651" s="197">
        <v>0</v>
      </c>
      <c r="G651" s="197">
        <v>0</v>
      </c>
      <c r="H651" s="198">
        <v>0</v>
      </c>
    </row>
    <row r="652" spans="1:8" ht="18" hidden="1" customHeight="1" outlineLevel="1">
      <c r="A652" s="4" t="s">
        <v>219</v>
      </c>
      <c r="B652" s="195"/>
      <c r="C652" s="196">
        <v>0</v>
      </c>
      <c r="D652" s="196">
        <v>0</v>
      </c>
      <c r="E652" s="196">
        <v>0</v>
      </c>
      <c r="F652" s="197">
        <v>0</v>
      </c>
      <c r="G652" s="197">
        <v>0</v>
      </c>
      <c r="H652" s="198">
        <v>0</v>
      </c>
    </row>
    <row r="653" spans="1:8" ht="18" hidden="1" customHeight="1" outlineLevel="1">
      <c r="A653" s="4" t="s">
        <v>220</v>
      </c>
      <c r="B653" s="195"/>
      <c r="C653" s="196">
        <v>0</v>
      </c>
      <c r="D653" s="196">
        <v>0</v>
      </c>
      <c r="E653" s="196">
        <v>0</v>
      </c>
      <c r="F653" s="197">
        <v>0</v>
      </c>
      <c r="G653" s="197">
        <v>0</v>
      </c>
      <c r="H653" s="198">
        <v>0</v>
      </c>
    </row>
    <row r="654" spans="1:8" ht="18" hidden="1" customHeight="1" outlineLevel="1">
      <c r="A654" s="4" t="s">
        <v>349</v>
      </c>
      <c r="B654" s="195"/>
      <c r="C654" s="196">
        <v>0</v>
      </c>
      <c r="D654" s="196">
        <v>0</v>
      </c>
      <c r="E654" s="196">
        <v>0</v>
      </c>
      <c r="F654" s="197">
        <v>0</v>
      </c>
      <c r="G654" s="197">
        <v>0</v>
      </c>
      <c r="H654" s="198">
        <v>0</v>
      </c>
    </row>
    <row r="655" spans="1:8" ht="18" hidden="1" customHeight="1" outlineLevel="1">
      <c r="A655" s="4" t="s">
        <v>222</v>
      </c>
      <c r="B655" s="195"/>
      <c r="C655" s="196">
        <v>0</v>
      </c>
      <c r="D655" s="196">
        <v>0</v>
      </c>
      <c r="E655" s="196">
        <v>0</v>
      </c>
      <c r="F655" s="197">
        <v>0</v>
      </c>
      <c r="G655" s="197">
        <v>0</v>
      </c>
      <c r="H655" s="198">
        <v>0</v>
      </c>
    </row>
    <row r="656" spans="1:8" ht="18" hidden="1" customHeight="1" outlineLevel="1">
      <c r="A656" s="4" t="s">
        <v>223</v>
      </c>
      <c r="B656" s="195"/>
      <c r="C656" s="196">
        <v>0</v>
      </c>
      <c r="D656" s="196">
        <v>0</v>
      </c>
      <c r="E656" s="196">
        <v>0</v>
      </c>
      <c r="F656" s="197">
        <v>0</v>
      </c>
      <c r="G656" s="197">
        <v>0</v>
      </c>
      <c r="H656" s="198">
        <v>0</v>
      </c>
    </row>
    <row r="657" spans="1:8" ht="18" hidden="1" customHeight="1" outlineLevel="1">
      <c r="A657" s="4" t="s">
        <v>224</v>
      </c>
      <c r="B657" s="195"/>
      <c r="C657" s="196">
        <v>0</v>
      </c>
      <c r="D657" s="196">
        <v>0</v>
      </c>
      <c r="E657" s="196">
        <v>0</v>
      </c>
      <c r="F657" s="197">
        <v>0</v>
      </c>
      <c r="G657" s="197">
        <v>0</v>
      </c>
      <c r="H657" s="198">
        <v>0</v>
      </c>
    </row>
    <row r="658" spans="1:8" ht="18" hidden="1" customHeight="1" outlineLevel="1">
      <c r="A658" s="4" t="s">
        <v>225</v>
      </c>
      <c r="B658" s="195"/>
      <c r="C658" s="196">
        <v>0</v>
      </c>
      <c r="D658" s="196">
        <v>0</v>
      </c>
      <c r="E658" s="196">
        <v>0</v>
      </c>
      <c r="F658" s="197">
        <v>0</v>
      </c>
      <c r="G658" s="197">
        <v>0</v>
      </c>
      <c r="H658" s="198">
        <v>0</v>
      </c>
    </row>
    <row r="659" spans="1:8" ht="18" customHeight="1" collapsed="1">
      <c r="A659" s="4"/>
      <c r="B659" s="195" t="s">
        <v>376</v>
      </c>
      <c r="C659" s="199">
        <f t="shared" ref="C659:H659" si="26">SUM(C636:C658)</f>
        <v>10</v>
      </c>
      <c r="D659" s="199">
        <f t="shared" si="26"/>
        <v>13</v>
      </c>
      <c r="E659" s="199">
        <f t="shared" si="26"/>
        <v>0</v>
      </c>
      <c r="F659" s="200">
        <f t="shared" si="26"/>
        <v>31552.23</v>
      </c>
      <c r="G659" s="200">
        <f t="shared" si="26"/>
        <v>459.5</v>
      </c>
      <c r="H659" s="201">
        <f t="shared" si="26"/>
        <v>0</v>
      </c>
    </row>
    <row r="660" spans="1:8" ht="18" hidden="1" customHeight="1" outlineLevel="1">
      <c r="A660" s="4" t="s">
        <v>272</v>
      </c>
      <c r="B660" s="195"/>
      <c r="C660" s="199">
        <v>0</v>
      </c>
      <c r="D660" s="199">
        <v>0</v>
      </c>
      <c r="E660" s="199">
        <v>0</v>
      </c>
      <c r="F660" s="200">
        <v>0</v>
      </c>
      <c r="G660" s="200">
        <v>0</v>
      </c>
      <c r="H660" s="201">
        <v>0</v>
      </c>
    </row>
    <row r="661" spans="1:8" ht="18" hidden="1" customHeight="1" outlineLevel="1">
      <c r="A661" s="4" t="s">
        <v>203</v>
      </c>
      <c r="B661" s="195"/>
      <c r="C661" s="199">
        <v>0</v>
      </c>
      <c r="D661" s="199">
        <v>0</v>
      </c>
      <c r="E661" s="199">
        <v>0</v>
      </c>
      <c r="F661" s="200">
        <v>0</v>
      </c>
      <c r="G661" s="200">
        <v>0</v>
      </c>
      <c r="H661" s="201">
        <v>0</v>
      </c>
    </row>
    <row r="662" spans="1:8" ht="18" hidden="1" customHeight="1" outlineLevel="1">
      <c r="A662" s="4" t="s">
        <v>204</v>
      </c>
      <c r="B662" s="195"/>
      <c r="C662" s="199">
        <v>0</v>
      </c>
      <c r="D662" s="199">
        <v>0</v>
      </c>
      <c r="E662" s="199">
        <v>0</v>
      </c>
      <c r="F662" s="200">
        <v>0</v>
      </c>
      <c r="G662" s="200">
        <v>0</v>
      </c>
      <c r="H662" s="201">
        <v>0</v>
      </c>
    </row>
    <row r="663" spans="1:8" ht="18" hidden="1" customHeight="1" outlineLevel="1">
      <c r="A663" s="4" t="s">
        <v>205</v>
      </c>
      <c r="B663" s="195"/>
      <c r="C663" s="199">
        <v>0</v>
      </c>
      <c r="D663" s="199">
        <v>0</v>
      </c>
      <c r="E663" s="199">
        <v>0</v>
      </c>
      <c r="F663" s="200">
        <v>0</v>
      </c>
      <c r="G663" s="200">
        <v>0</v>
      </c>
      <c r="H663" s="201">
        <v>0</v>
      </c>
    </row>
    <row r="664" spans="1:8" ht="18" hidden="1" customHeight="1" outlineLevel="1">
      <c r="A664" s="4" t="s">
        <v>206</v>
      </c>
      <c r="B664" s="195"/>
      <c r="C664" s="199">
        <v>0</v>
      </c>
      <c r="D664" s="199">
        <v>0</v>
      </c>
      <c r="E664" s="199">
        <v>0</v>
      </c>
      <c r="F664" s="200">
        <v>0</v>
      </c>
      <c r="G664" s="200">
        <v>0</v>
      </c>
      <c r="H664" s="201">
        <v>0</v>
      </c>
    </row>
    <row r="665" spans="1:8" ht="18" hidden="1" customHeight="1" outlineLevel="1">
      <c r="A665" s="4" t="s">
        <v>207</v>
      </c>
      <c r="B665" s="195"/>
      <c r="C665" s="199">
        <v>0</v>
      </c>
      <c r="D665" s="199">
        <v>0</v>
      </c>
      <c r="E665" s="199">
        <v>0</v>
      </c>
      <c r="F665" s="200">
        <v>0</v>
      </c>
      <c r="G665" s="200">
        <v>0</v>
      </c>
      <c r="H665" s="201">
        <v>0</v>
      </c>
    </row>
    <row r="666" spans="1:8" ht="18" hidden="1" customHeight="1" outlineLevel="1">
      <c r="A666" s="4" t="s">
        <v>208</v>
      </c>
      <c r="B666" s="195"/>
      <c r="C666" s="199">
        <v>0</v>
      </c>
      <c r="D666" s="199">
        <v>0</v>
      </c>
      <c r="E666" s="199">
        <v>0</v>
      </c>
      <c r="F666" s="200">
        <v>0</v>
      </c>
      <c r="G666" s="200">
        <v>0</v>
      </c>
      <c r="H666" s="201">
        <v>0</v>
      </c>
    </row>
    <row r="667" spans="1:8" ht="18" hidden="1" customHeight="1" outlineLevel="1">
      <c r="A667" s="4" t="s">
        <v>209</v>
      </c>
      <c r="B667" s="195"/>
      <c r="C667" s="199">
        <v>0</v>
      </c>
      <c r="D667" s="199">
        <v>0</v>
      </c>
      <c r="E667" s="199">
        <v>0</v>
      </c>
      <c r="F667" s="200">
        <v>0</v>
      </c>
      <c r="G667" s="200">
        <v>0</v>
      </c>
      <c r="H667" s="201">
        <v>0</v>
      </c>
    </row>
    <row r="668" spans="1:8" ht="18" hidden="1" customHeight="1" outlineLevel="1">
      <c r="A668" s="4" t="s">
        <v>211</v>
      </c>
      <c r="B668" s="195"/>
      <c r="C668" s="199">
        <v>0</v>
      </c>
      <c r="D668" s="199">
        <v>0</v>
      </c>
      <c r="E668" s="199">
        <v>0</v>
      </c>
      <c r="F668" s="200">
        <v>0</v>
      </c>
      <c r="G668" s="200">
        <v>0</v>
      </c>
      <c r="H668" s="201">
        <v>0</v>
      </c>
    </row>
    <row r="669" spans="1:8" ht="18" hidden="1" customHeight="1" outlineLevel="1">
      <c r="A669" s="4" t="s">
        <v>212</v>
      </c>
      <c r="B669" s="195"/>
      <c r="C669" s="199">
        <v>0</v>
      </c>
      <c r="D669" s="199">
        <v>0</v>
      </c>
      <c r="E669" s="199">
        <v>0</v>
      </c>
      <c r="F669" s="200">
        <v>0</v>
      </c>
      <c r="G669" s="200">
        <v>0</v>
      </c>
      <c r="H669" s="201">
        <v>0</v>
      </c>
    </row>
    <row r="670" spans="1:8" ht="18" hidden="1" customHeight="1" outlineLevel="1">
      <c r="A670" s="4" t="s">
        <v>213</v>
      </c>
      <c r="B670" s="195"/>
      <c r="C670" s="199">
        <v>0</v>
      </c>
      <c r="D670" s="199">
        <v>0</v>
      </c>
      <c r="E670" s="199">
        <v>0</v>
      </c>
      <c r="F670" s="200">
        <v>0</v>
      </c>
      <c r="G670" s="200">
        <v>0</v>
      </c>
      <c r="H670" s="201">
        <v>0</v>
      </c>
    </row>
    <row r="671" spans="1:8" ht="18" hidden="1" customHeight="1" outlineLevel="1">
      <c r="A671" s="4" t="s">
        <v>214</v>
      </c>
      <c r="B671" s="195"/>
      <c r="C671" s="199">
        <v>0</v>
      </c>
      <c r="D671" s="199">
        <v>0</v>
      </c>
      <c r="E671" s="199">
        <v>0</v>
      </c>
      <c r="F671" s="200">
        <v>0</v>
      </c>
      <c r="G671" s="200">
        <v>0</v>
      </c>
      <c r="H671" s="201">
        <v>0</v>
      </c>
    </row>
    <row r="672" spans="1:8" ht="18" hidden="1" customHeight="1" outlineLevel="1">
      <c r="A672" s="4" t="s">
        <v>215</v>
      </c>
      <c r="B672" s="195"/>
      <c r="C672" s="199">
        <v>0</v>
      </c>
      <c r="D672" s="199">
        <v>0</v>
      </c>
      <c r="E672" s="199">
        <v>0</v>
      </c>
      <c r="F672" s="200">
        <v>0</v>
      </c>
      <c r="G672" s="200">
        <v>0</v>
      </c>
      <c r="H672" s="201">
        <v>0</v>
      </c>
    </row>
    <row r="673" spans="1:8" ht="18" hidden="1" customHeight="1" outlineLevel="1">
      <c r="A673" s="4" t="s">
        <v>216</v>
      </c>
      <c r="B673" s="195"/>
      <c r="C673" s="199">
        <v>0</v>
      </c>
      <c r="D673" s="199">
        <v>0</v>
      </c>
      <c r="E673" s="199">
        <v>0</v>
      </c>
      <c r="F673" s="200">
        <v>0</v>
      </c>
      <c r="G673" s="200">
        <v>0</v>
      </c>
      <c r="H673" s="201">
        <v>0</v>
      </c>
    </row>
    <row r="674" spans="1:8" ht="18" hidden="1" customHeight="1" outlineLevel="1">
      <c r="A674" s="4" t="s">
        <v>217</v>
      </c>
      <c r="B674" s="195"/>
      <c r="C674" s="199">
        <v>0</v>
      </c>
      <c r="D674" s="199">
        <v>0</v>
      </c>
      <c r="E674" s="199">
        <v>0</v>
      </c>
      <c r="F674" s="200">
        <v>0</v>
      </c>
      <c r="G674" s="200">
        <v>0</v>
      </c>
      <c r="H674" s="201">
        <v>0</v>
      </c>
    </row>
    <row r="675" spans="1:8" ht="18" hidden="1" customHeight="1" outlineLevel="1">
      <c r="A675" s="4" t="s">
        <v>218</v>
      </c>
      <c r="B675" s="195"/>
      <c r="C675" s="199">
        <v>0</v>
      </c>
      <c r="D675" s="199">
        <v>0</v>
      </c>
      <c r="E675" s="199">
        <v>0</v>
      </c>
      <c r="F675" s="200">
        <v>0</v>
      </c>
      <c r="G675" s="200">
        <v>0</v>
      </c>
      <c r="H675" s="201">
        <v>0</v>
      </c>
    </row>
    <row r="676" spans="1:8" ht="18" hidden="1" customHeight="1" outlineLevel="1">
      <c r="A676" s="4" t="s">
        <v>219</v>
      </c>
      <c r="B676" s="195"/>
      <c r="C676" s="199">
        <v>0</v>
      </c>
      <c r="D676" s="199">
        <v>0</v>
      </c>
      <c r="E676" s="199">
        <v>0</v>
      </c>
      <c r="F676" s="200">
        <v>0</v>
      </c>
      <c r="G676" s="200">
        <v>0</v>
      </c>
      <c r="H676" s="201">
        <v>0</v>
      </c>
    </row>
    <row r="677" spans="1:8" ht="18" hidden="1" customHeight="1" outlineLevel="1">
      <c r="A677" s="4" t="s">
        <v>220</v>
      </c>
      <c r="B677" s="195"/>
      <c r="C677" s="199">
        <v>0</v>
      </c>
      <c r="D677" s="199">
        <v>0</v>
      </c>
      <c r="E677" s="199">
        <v>0</v>
      </c>
      <c r="F677" s="200">
        <v>0</v>
      </c>
      <c r="G677" s="200">
        <v>0</v>
      </c>
      <c r="H677" s="201">
        <v>0</v>
      </c>
    </row>
    <row r="678" spans="1:8" ht="18" hidden="1" customHeight="1" outlineLevel="1">
      <c r="A678" s="4" t="s">
        <v>349</v>
      </c>
      <c r="B678" s="195"/>
      <c r="C678" s="199">
        <v>0</v>
      </c>
      <c r="D678" s="199">
        <v>0</v>
      </c>
      <c r="E678" s="199">
        <v>0</v>
      </c>
      <c r="F678" s="200">
        <v>0</v>
      </c>
      <c r="G678" s="200">
        <v>0</v>
      </c>
      <c r="H678" s="201">
        <v>0</v>
      </c>
    </row>
    <row r="679" spans="1:8" ht="18" hidden="1" customHeight="1" outlineLevel="1">
      <c r="A679" s="4" t="s">
        <v>222</v>
      </c>
      <c r="B679" s="195"/>
      <c r="C679" s="199">
        <v>0</v>
      </c>
      <c r="D679" s="199">
        <v>0</v>
      </c>
      <c r="E679" s="199">
        <v>0</v>
      </c>
      <c r="F679" s="200">
        <v>0</v>
      </c>
      <c r="G679" s="200">
        <v>0</v>
      </c>
      <c r="H679" s="201">
        <v>0</v>
      </c>
    </row>
    <row r="680" spans="1:8" ht="18" hidden="1" customHeight="1" outlineLevel="1">
      <c r="A680" s="4" t="s">
        <v>223</v>
      </c>
      <c r="B680" s="195"/>
      <c r="C680" s="199">
        <v>0</v>
      </c>
      <c r="D680" s="199">
        <v>0</v>
      </c>
      <c r="E680" s="199">
        <v>0</v>
      </c>
      <c r="F680" s="200">
        <v>0</v>
      </c>
      <c r="G680" s="200">
        <v>0</v>
      </c>
      <c r="H680" s="201">
        <v>0</v>
      </c>
    </row>
    <row r="681" spans="1:8" ht="18" hidden="1" customHeight="1" outlineLevel="1">
      <c r="A681" s="4" t="s">
        <v>224</v>
      </c>
      <c r="B681" s="195"/>
      <c r="C681" s="199">
        <v>0</v>
      </c>
      <c r="D681" s="199">
        <v>0</v>
      </c>
      <c r="E681" s="199">
        <v>0</v>
      </c>
      <c r="F681" s="200">
        <v>0</v>
      </c>
      <c r="G681" s="200">
        <v>0</v>
      </c>
      <c r="H681" s="201">
        <v>0</v>
      </c>
    </row>
    <row r="682" spans="1:8" ht="18" hidden="1" customHeight="1" outlineLevel="1">
      <c r="A682" s="4" t="s">
        <v>225</v>
      </c>
      <c r="B682" s="195"/>
      <c r="C682" s="199">
        <v>0</v>
      </c>
      <c r="D682" s="199">
        <v>0</v>
      </c>
      <c r="E682" s="199">
        <v>0</v>
      </c>
      <c r="F682" s="200">
        <v>0</v>
      </c>
      <c r="G682" s="200">
        <v>0</v>
      </c>
      <c r="H682" s="201">
        <v>0</v>
      </c>
    </row>
    <row r="683" spans="1:8" ht="18" customHeight="1" collapsed="1">
      <c r="A683" s="4"/>
      <c r="B683" s="195" t="s">
        <v>377</v>
      </c>
      <c r="C683" s="199">
        <f t="shared" ref="C683:H683" si="27">SUM(C660:C682)</f>
        <v>0</v>
      </c>
      <c r="D683" s="199">
        <f t="shared" si="27"/>
        <v>0</v>
      </c>
      <c r="E683" s="199">
        <f t="shared" si="27"/>
        <v>0</v>
      </c>
      <c r="F683" s="200">
        <f t="shared" si="27"/>
        <v>0</v>
      </c>
      <c r="G683" s="200">
        <f t="shared" si="27"/>
        <v>0</v>
      </c>
      <c r="H683" s="201">
        <f t="shared" si="27"/>
        <v>0</v>
      </c>
    </row>
    <row r="684" spans="1:8" ht="18" hidden="1" customHeight="1" outlineLevel="1">
      <c r="A684" s="4" t="s">
        <v>272</v>
      </c>
      <c r="B684" s="195"/>
      <c r="C684" s="199">
        <v>0</v>
      </c>
      <c r="D684" s="199">
        <v>0</v>
      </c>
      <c r="E684" s="199">
        <v>0</v>
      </c>
      <c r="F684" s="200">
        <v>0</v>
      </c>
      <c r="G684" s="200">
        <v>0</v>
      </c>
      <c r="H684" s="201">
        <v>0</v>
      </c>
    </row>
    <row r="685" spans="1:8" ht="18" hidden="1" customHeight="1" outlineLevel="1">
      <c r="A685" s="4" t="s">
        <v>203</v>
      </c>
      <c r="B685" s="195"/>
      <c r="C685" s="199">
        <v>0</v>
      </c>
      <c r="D685" s="199">
        <v>0</v>
      </c>
      <c r="E685" s="199">
        <v>0</v>
      </c>
      <c r="F685" s="200">
        <v>0</v>
      </c>
      <c r="G685" s="200">
        <v>0</v>
      </c>
      <c r="H685" s="201">
        <v>0</v>
      </c>
    </row>
    <row r="686" spans="1:8" ht="18" hidden="1" customHeight="1" outlineLevel="1">
      <c r="A686" s="4" t="s">
        <v>204</v>
      </c>
      <c r="B686" s="195"/>
      <c r="C686" s="199">
        <v>0</v>
      </c>
      <c r="D686" s="199">
        <v>0</v>
      </c>
      <c r="E686" s="199">
        <v>0</v>
      </c>
      <c r="F686" s="200">
        <v>0</v>
      </c>
      <c r="G686" s="200">
        <v>0</v>
      </c>
      <c r="H686" s="201">
        <v>0</v>
      </c>
    </row>
    <row r="687" spans="1:8" ht="18" hidden="1" customHeight="1" outlineLevel="1">
      <c r="A687" s="4" t="s">
        <v>205</v>
      </c>
      <c r="B687" s="195"/>
      <c r="C687" s="199">
        <v>0</v>
      </c>
      <c r="D687" s="199">
        <v>0</v>
      </c>
      <c r="E687" s="199">
        <v>0</v>
      </c>
      <c r="F687" s="200">
        <v>0</v>
      </c>
      <c r="G687" s="200">
        <v>0</v>
      </c>
      <c r="H687" s="201">
        <v>0</v>
      </c>
    </row>
    <row r="688" spans="1:8" ht="18" hidden="1" customHeight="1" outlineLevel="1">
      <c r="A688" s="4" t="s">
        <v>206</v>
      </c>
      <c r="B688" s="195"/>
      <c r="C688" s="199">
        <v>0</v>
      </c>
      <c r="D688" s="199">
        <v>0</v>
      </c>
      <c r="E688" s="199">
        <v>0</v>
      </c>
      <c r="F688" s="200">
        <v>0</v>
      </c>
      <c r="G688" s="200">
        <v>0</v>
      </c>
      <c r="H688" s="201">
        <v>0</v>
      </c>
    </row>
    <row r="689" spans="1:8" ht="18" hidden="1" customHeight="1" outlineLevel="1">
      <c r="A689" s="4" t="s">
        <v>207</v>
      </c>
      <c r="B689" s="195"/>
      <c r="C689" s="199">
        <v>0</v>
      </c>
      <c r="D689" s="199">
        <v>0</v>
      </c>
      <c r="E689" s="199">
        <v>0</v>
      </c>
      <c r="F689" s="200">
        <v>0</v>
      </c>
      <c r="G689" s="200">
        <v>0</v>
      </c>
      <c r="H689" s="201">
        <v>0</v>
      </c>
    </row>
    <row r="690" spans="1:8" ht="18" hidden="1" customHeight="1" outlineLevel="1">
      <c r="A690" s="4" t="s">
        <v>208</v>
      </c>
      <c r="B690" s="195"/>
      <c r="C690" s="199">
        <v>0</v>
      </c>
      <c r="D690" s="199">
        <v>0</v>
      </c>
      <c r="E690" s="199">
        <v>0</v>
      </c>
      <c r="F690" s="200">
        <v>0</v>
      </c>
      <c r="G690" s="200">
        <v>0</v>
      </c>
      <c r="H690" s="201">
        <v>0</v>
      </c>
    </row>
    <row r="691" spans="1:8" ht="18" hidden="1" customHeight="1" outlineLevel="1">
      <c r="A691" s="4" t="s">
        <v>209</v>
      </c>
      <c r="B691" s="195"/>
      <c r="C691" s="199">
        <v>0</v>
      </c>
      <c r="D691" s="199">
        <v>0</v>
      </c>
      <c r="E691" s="199">
        <v>0</v>
      </c>
      <c r="F691" s="200">
        <v>0</v>
      </c>
      <c r="G691" s="200">
        <v>0</v>
      </c>
      <c r="H691" s="201">
        <v>0</v>
      </c>
    </row>
    <row r="692" spans="1:8" ht="18" hidden="1" customHeight="1" outlineLevel="1">
      <c r="A692" s="4" t="s">
        <v>211</v>
      </c>
      <c r="B692" s="195"/>
      <c r="C692" s="199">
        <v>0</v>
      </c>
      <c r="D692" s="199">
        <v>0</v>
      </c>
      <c r="E692" s="199">
        <v>0</v>
      </c>
      <c r="F692" s="200">
        <v>0</v>
      </c>
      <c r="G692" s="200">
        <v>0</v>
      </c>
      <c r="H692" s="201">
        <v>0</v>
      </c>
    </row>
    <row r="693" spans="1:8" ht="18" hidden="1" customHeight="1" outlineLevel="1">
      <c r="A693" s="4" t="s">
        <v>212</v>
      </c>
      <c r="B693" s="195"/>
      <c r="C693" s="199">
        <v>0</v>
      </c>
      <c r="D693" s="199">
        <v>0</v>
      </c>
      <c r="E693" s="199">
        <v>0</v>
      </c>
      <c r="F693" s="200">
        <v>0</v>
      </c>
      <c r="G693" s="200">
        <v>0</v>
      </c>
      <c r="H693" s="201">
        <v>0</v>
      </c>
    </row>
    <row r="694" spans="1:8" ht="18" hidden="1" customHeight="1" outlineLevel="1">
      <c r="A694" s="4" t="s">
        <v>213</v>
      </c>
      <c r="B694" s="195"/>
      <c r="C694" s="199">
        <v>0</v>
      </c>
      <c r="D694" s="199">
        <v>0</v>
      </c>
      <c r="E694" s="199">
        <v>0</v>
      </c>
      <c r="F694" s="200">
        <v>0</v>
      </c>
      <c r="G694" s="200">
        <v>0</v>
      </c>
      <c r="H694" s="201">
        <v>0</v>
      </c>
    </row>
    <row r="695" spans="1:8" ht="18" hidden="1" customHeight="1" outlineLevel="1">
      <c r="A695" s="4" t="s">
        <v>214</v>
      </c>
      <c r="B695" s="195"/>
      <c r="C695" s="199">
        <v>0</v>
      </c>
      <c r="D695" s="199">
        <v>0</v>
      </c>
      <c r="E695" s="199">
        <v>0</v>
      </c>
      <c r="F695" s="200">
        <v>0</v>
      </c>
      <c r="G695" s="200">
        <v>0</v>
      </c>
      <c r="H695" s="201">
        <v>0</v>
      </c>
    </row>
    <row r="696" spans="1:8" ht="18" hidden="1" customHeight="1" outlineLevel="1">
      <c r="A696" s="4" t="s">
        <v>215</v>
      </c>
      <c r="B696" s="195"/>
      <c r="C696" s="199">
        <v>0</v>
      </c>
      <c r="D696" s="199">
        <v>0</v>
      </c>
      <c r="E696" s="199">
        <v>0</v>
      </c>
      <c r="F696" s="200">
        <v>0</v>
      </c>
      <c r="G696" s="200">
        <v>0</v>
      </c>
      <c r="H696" s="201">
        <v>0</v>
      </c>
    </row>
    <row r="697" spans="1:8" ht="18" hidden="1" customHeight="1" outlineLevel="1">
      <c r="A697" s="4" t="s">
        <v>216</v>
      </c>
      <c r="B697" s="195"/>
      <c r="C697" s="199">
        <v>0</v>
      </c>
      <c r="D697" s="199">
        <v>0</v>
      </c>
      <c r="E697" s="199">
        <v>0</v>
      </c>
      <c r="F697" s="200">
        <v>0</v>
      </c>
      <c r="G697" s="200">
        <v>0</v>
      </c>
      <c r="H697" s="201">
        <v>0</v>
      </c>
    </row>
    <row r="698" spans="1:8" ht="18" hidden="1" customHeight="1" outlineLevel="1">
      <c r="A698" s="4" t="s">
        <v>217</v>
      </c>
      <c r="B698" s="195"/>
      <c r="C698" s="199">
        <v>0</v>
      </c>
      <c r="D698" s="199">
        <v>0</v>
      </c>
      <c r="E698" s="199">
        <v>0</v>
      </c>
      <c r="F698" s="200">
        <v>0</v>
      </c>
      <c r="G698" s="200">
        <v>0</v>
      </c>
      <c r="H698" s="201">
        <v>0</v>
      </c>
    </row>
    <row r="699" spans="1:8" ht="18" hidden="1" customHeight="1" outlineLevel="1">
      <c r="A699" s="4" t="s">
        <v>218</v>
      </c>
      <c r="B699" s="195"/>
      <c r="C699" s="199">
        <v>0</v>
      </c>
      <c r="D699" s="199">
        <v>0</v>
      </c>
      <c r="E699" s="199">
        <v>0</v>
      </c>
      <c r="F699" s="200">
        <v>0</v>
      </c>
      <c r="G699" s="200">
        <v>0</v>
      </c>
      <c r="H699" s="201">
        <v>0</v>
      </c>
    </row>
    <row r="700" spans="1:8" ht="18" hidden="1" customHeight="1" outlineLevel="1">
      <c r="A700" s="4" t="s">
        <v>219</v>
      </c>
      <c r="B700" s="195"/>
      <c r="C700" s="199">
        <v>0</v>
      </c>
      <c r="D700" s="199">
        <v>0</v>
      </c>
      <c r="E700" s="199">
        <v>0</v>
      </c>
      <c r="F700" s="200">
        <v>0</v>
      </c>
      <c r="G700" s="200">
        <v>0</v>
      </c>
      <c r="H700" s="201">
        <v>0</v>
      </c>
    </row>
    <row r="701" spans="1:8" ht="18" hidden="1" customHeight="1" outlineLevel="1">
      <c r="A701" s="4" t="s">
        <v>220</v>
      </c>
      <c r="B701" s="195"/>
      <c r="C701" s="199">
        <v>0</v>
      </c>
      <c r="D701" s="199">
        <v>0</v>
      </c>
      <c r="E701" s="199">
        <v>0</v>
      </c>
      <c r="F701" s="200">
        <v>0</v>
      </c>
      <c r="G701" s="200">
        <v>0</v>
      </c>
      <c r="H701" s="201">
        <v>0</v>
      </c>
    </row>
    <row r="702" spans="1:8" ht="18" hidden="1" customHeight="1" outlineLevel="1">
      <c r="A702" s="4" t="s">
        <v>349</v>
      </c>
      <c r="B702" s="195"/>
      <c r="C702" s="199">
        <v>0</v>
      </c>
      <c r="D702" s="199">
        <v>0</v>
      </c>
      <c r="E702" s="199">
        <v>0</v>
      </c>
      <c r="F702" s="200">
        <v>0</v>
      </c>
      <c r="G702" s="200">
        <v>0</v>
      </c>
      <c r="H702" s="201">
        <v>0</v>
      </c>
    </row>
    <row r="703" spans="1:8" ht="18" hidden="1" customHeight="1" outlineLevel="1">
      <c r="A703" s="4" t="s">
        <v>222</v>
      </c>
      <c r="B703" s="195"/>
      <c r="C703" s="199">
        <v>0</v>
      </c>
      <c r="D703" s="199">
        <v>0</v>
      </c>
      <c r="E703" s="199">
        <v>0</v>
      </c>
      <c r="F703" s="200">
        <v>0</v>
      </c>
      <c r="G703" s="200">
        <v>0</v>
      </c>
      <c r="H703" s="201">
        <v>0</v>
      </c>
    </row>
    <row r="704" spans="1:8" ht="18" hidden="1" customHeight="1" outlineLevel="1">
      <c r="A704" s="4" t="s">
        <v>223</v>
      </c>
      <c r="B704" s="195"/>
      <c r="C704" s="199">
        <v>0</v>
      </c>
      <c r="D704" s="199">
        <v>0</v>
      </c>
      <c r="E704" s="199">
        <v>0</v>
      </c>
      <c r="F704" s="200">
        <v>0</v>
      </c>
      <c r="G704" s="200">
        <v>0</v>
      </c>
      <c r="H704" s="201">
        <v>0</v>
      </c>
    </row>
    <row r="705" spans="1:8" ht="18" hidden="1" customHeight="1" outlineLevel="1">
      <c r="A705" s="4" t="s">
        <v>224</v>
      </c>
      <c r="B705" s="195"/>
      <c r="C705" s="199">
        <v>0</v>
      </c>
      <c r="D705" s="199">
        <v>0</v>
      </c>
      <c r="E705" s="199">
        <v>0</v>
      </c>
      <c r="F705" s="200">
        <v>0</v>
      </c>
      <c r="G705" s="200">
        <v>0</v>
      </c>
      <c r="H705" s="201">
        <v>0</v>
      </c>
    </row>
    <row r="706" spans="1:8" ht="18" hidden="1" customHeight="1" outlineLevel="1">
      <c r="A706" s="4" t="s">
        <v>225</v>
      </c>
      <c r="B706" s="195"/>
      <c r="C706" s="199">
        <v>0</v>
      </c>
      <c r="D706" s="199">
        <v>0</v>
      </c>
      <c r="E706" s="199">
        <v>0</v>
      </c>
      <c r="F706" s="200">
        <v>0</v>
      </c>
      <c r="G706" s="200">
        <v>0</v>
      </c>
      <c r="H706" s="201">
        <v>0</v>
      </c>
    </row>
    <row r="707" spans="1:8" ht="18" customHeight="1" collapsed="1">
      <c r="A707" s="4"/>
      <c r="B707" s="195" t="s">
        <v>378</v>
      </c>
      <c r="C707" s="199">
        <f t="shared" ref="C707:H707" si="28">SUM(C684:C706)</f>
        <v>0</v>
      </c>
      <c r="D707" s="199">
        <f t="shared" si="28"/>
        <v>0</v>
      </c>
      <c r="E707" s="199">
        <f t="shared" si="28"/>
        <v>0</v>
      </c>
      <c r="F707" s="200">
        <f t="shared" si="28"/>
        <v>0</v>
      </c>
      <c r="G707" s="200">
        <f t="shared" si="28"/>
        <v>0</v>
      </c>
      <c r="H707" s="201">
        <f t="shared" si="28"/>
        <v>0</v>
      </c>
    </row>
    <row r="708" spans="1:8" ht="18" hidden="1" customHeight="1" outlineLevel="1">
      <c r="A708" s="4" t="s">
        <v>272</v>
      </c>
      <c r="B708" s="195"/>
      <c r="C708" s="196">
        <v>0</v>
      </c>
      <c r="D708" s="196">
        <v>0</v>
      </c>
      <c r="E708" s="196">
        <v>0</v>
      </c>
      <c r="F708" s="197">
        <v>0</v>
      </c>
      <c r="G708" s="197">
        <v>0</v>
      </c>
      <c r="H708" s="198">
        <v>0</v>
      </c>
    </row>
    <row r="709" spans="1:8" ht="18" hidden="1" customHeight="1" outlineLevel="1">
      <c r="A709" s="4" t="s">
        <v>203</v>
      </c>
      <c r="B709" s="195"/>
      <c r="C709" s="196">
        <v>0</v>
      </c>
      <c r="D709" s="196">
        <v>0</v>
      </c>
      <c r="E709" s="196">
        <v>0</v>
      </c>
      <c r="F709" s="197">
        <v>0</v>
      </c>
      <c r="G709" s="197">
        <v>0</v>
      </c>
      <c r="H709" s="198">
        <v>0</v>
      </c>
    </row>
    <row r="710" spans="1:8" ht="18" hidden="1" customHeight="1" outlineLevel="1">
      <c r="A710" s="4" t="s">
        <v>204</v>
      </c>
      <c r="B710" s="195"/>
      <c r="C710" s="196">
        <v>4</v>
      </c>
      <c r="D710" s="196">
        <v>0</v>
      </c>
      <c r="E710" s="196">
        <v>0</v>
      </c>
      <c r="F710" s="197">
        <v>3838</v>
      </c>
      <c r="G710" s="197">
        <v>35000</v>
      </c>
      <c r="H710" s="198">
        <v>0</v>
      </c>
    </row>
    <row r="711" spans="1:8" ht="18" hidden="1" customHeight="1" outlineLevel="1">
      <c r="A711" s="4" t="s">
        <v>205</v>
      </c>
      <c r="B711" s="195"/>
      <c r="C711" s="196">
        <v>0</v>
      </c>
      <c r="D711" s="196">
        <v>0</v>
      </c>
      <c r="E711" s="196">
        <v>0</v>
      </c>
      <c r="F711" s="197">
        <v>0</v>
      </c>
      <c r="G711" s="197">
        <v>0</v>
      </c>
      <c r="H711" s="198">
        <v>0</v>
      </c>
    </row>
    <row r="712" spans="1:8" ht="18" hidden="1" customHeight="1" outlineLevel="1">
      <c r="A712" s="4" t="s">
        <v>206</v>
      </c>
      <c r="B712" s="195"/>
      <c r="C712" s="196">
        <v>0</v>
      </c>
      <c r="D712" s="196">
        <v>0</v>
      </c>
      <c r="E712" s="196">
        <v>0</v>
      </c>
      <c r="F712" s="197">
        <v>0</v>
      </c>
      <c r="G712" s="197">
        <v>0</v>
      </c>
      <c r="H712" s="198">
        <v>0</v>
      </c>
    </row>
    <row r="713" spans="1:8" ht="18" hidden="1" customHeight="1" outlineLevel="1">
      <c r="A713" s="4" t="s">
        <v>207</v>
      </c>
      <c r="B713" s="195"/>
      <c r="C713" s="196">
        <v>0</v>
      </c>
      <c r="D713" s="196">
        <v>0</v>
      </c>
      <c r="E713" s="196">
        <v>0</v>
      </c>
      <c r="F713" s="197">
        <v>0</v>
      </c>
      <c r="G713" s="197">
        <v>0</v>
      </c>
      <c r="H713" s="198">
        <v>0</v>
      </c>
    </row>
    <row r="714" spans="1:8" ht="18" hidden="1" customHeight="1" outlineLevel="1">
      <c r="A714" s="4" t="s">
        <v>208</v>
      </c>
      <c r="B714" s="195"/>
      <c r="C714" s="196">
        <v>0</v>
      </c>
      <c r="D714" s="196">
        <v>1</v>
      </c>
      <c r="E714" s="196">
        <v>0</v>
      </c>
      <c r="F714" s="197">
        <v>0</v>
      </c>
      <c r="G714" s="197">
        <v>42636.32</v>
      </c>
      <c r="H714" s="198">
        <v>0</v>
      </c>
    </row>
    <row r="715" spans="1:8" ht="18" hidden="1" customHeight="1" outlineLevel="1">
      <c r="A715" s="4" t="s">
        <v>209</v>
      </c>
      <c r="B715" s="195"/>
      <c r="C715" s="196">
        <v>1</v>
      </c>
      <c r="D715" s="196">
        <v>2</v>
      </c>
      <c r="E715" s="196">
        <v>0</v>
      </c>
      <c r="F715" s="197">
        <v>0</v>
      </c>
      <c r="G715" s="197">
        <v>6630</v>
      </c>
      <c r="H715" s="198">
        <v>0</v>
      </c>
    </row>
    <row r="716" spans="1:8" ht="18" hidden="1" customHeight="1" outlineLevel="1">
      <c r="A716" s="4" t="s">
        <v>211</v>
      </c>
      <c r="B716" s="195"/>
      <c r="C716" s="196">
        <v>1</v>
      </c>
      <c r="D716" s="196">
        <v>4</v>
      </c>
      <c r="E716" s="196">
        <v>0</v>
      </c>
      <c r="F716" s="197">
        <v>39970.800000000003</v>
      </c>
      <c r="G716" s="197">
        <v>11529</v>
      </c>
      <c r="H716" s="198">
        <v>0</v>
      </c>
    </row>
    <row r="717" spans="1:8" ht="18" hidden="1" customHeight="1" outlineLevel="1">
      <c r="A717" s="4" t="s">
        <v>212</v>
      </c>
      <c r="B717" s="195"/>
      <c r="C717" s="196">
        <v>37</v>
      </c>
      <c r="D717" s="196">
        <v>5</v>
      </c>
      <c r="E717" s="196">
        <v>28</v>
      </c>
      <c r="F717" s="197">
        <v>71470.89</v>
      </c>
      <c r="G717" s="197">
        <v>31464.86</v>
      </c>
      <c r="H717" s="198">
        <v>0</v>
      </c>
    </row>
    <row r="718" spans="1:8" ht="18" hidden="1" customHeight="1" outlineLevel="1">
      <c r="A718" s="4" t="s">
        <v>213</v>
      </c>
      <c r="B718" s="195"/>
      <c r="C718" s="196">
        <v>111</v>
      </c>
      <c r="D718" s="196">
        <v>7</v>
      </c>
      <c r="E718" s="196">
        <v>87</v>
      </c>
      <c r="F718" s="197">
        <v>101009.93</v>
      </c>
      <c r="G718" s="197">
        <v>115581.05</v>
      </c>
      <c r="H718" s="198">
        <v>0</v>
      </c>
    </row>
    <row r="719" spans="1:8" ht="18" hidden="1" customHeight="1" outlineLevel="1">
      <c r="A719" s="4" t="s">
        <v>214</v>
      </c>
      <c r="B719" s="195"/>
      <c r="C719" s="196">
        <v>5</v>
      </c>
      <c r="D719" s="196">
        <v>1</v>
      </c>
      <c r="E719" s="196">
        <v>4</v>
      </c>
      <c r="F719" s="197">
        <v>10000</v>
      </c>
      <c r="G719" s="197">
        <v>64458.2</v>
      </c>
      <c r="H719" s="198">
        <v>0</v>
      </c>
    </row>
    <row r="720" spans="1:8" ht="18" hidden="1" customHeight="1" outlineLevel="1">
      <c r="A720" s="4" t="s">
        <v>215</v>
      </c>
      <c r="B720" s="195"/>
      <c r="C720" s="196">
        <v>0</v>
      </c>
      <c r="D720" s="196">
        <v>0</v>
      </c>
      <c r="E720" s="196">
        <v>0</v>
      </c>
      <c r="F720" s="197">
        <v>0</v>
      </c>
      <c r="G720" s="197">
        <v>0</v>
      </c>
      <c r="H720" s="198">
        <v>0</v>
      </c>
    </row>
    <row r="721" spans="1:8" ht="18" hidden="1" customHeight="1" outlineLevel="1">
      <c r="A721" s="4" t="s">
        <v>216</v>
      </c>
      <c r="B721" s="195"/>
      <c r="C721" s="196">
        <v>0</v>
      </c>
      <c r="D721" s="196">
        <v>0</v>
      </c>
      <c r="E721" s="196">
        <v>0</v>
      </c>
      <c r="F721" s="197">
        <v>0</v>
      </c>
      <c r="G721" s="197">
        <v>0</v>
      </c>
      <c r="H721" s="198">
        <v>0</v>
      </c>
    </row>
    <row r="722" spans="1:8" ht="18" hidden="1" customHeight="1" outlineLevel="1">
      <c r="A722" s="4" t="s">
        <v>217</v>
      </c>
      <c r="B722" s="195"/>
      <c r="C722" s="196">
        <v>0</v>
      </c>
      <c r="D722" s="196">
        <v>0</v>
      </c>
      <c r="E722" s="196">
        <v>0</v>
      </c>
      <c r="F722" s="197">
        <v>0</v>
      </c>
      <c r="G722" s="197">
        <v>0</v>
      </c>
      <c r="H722" s="198">
        <v>0</v>
      </c>
    </row>
    <row r="723" spans="1:8" ht="18" hidden="1" customHeight="1" outlineLevel="1">
      <c r="A723" s="4" t="s">
        <v>218</v>
      </c>
      <c r="B723" s="195"/>
      <c r="C723" s="196">
        <v>0</v>
      </c>
      <c r="D723" s="196">
        <v>0</v>
      </c>
      <c r="E723" s="196">
        <v>0</v>
      </c>
      <c r="F723" s="197">
        <v>0</v>
      </c>
      <c r="G723" s="197">
        <v>0</v>
      </c>
      <c r="H723" s="198">
        <v>0</v>
      </c>
    </row>
    <row r="724" spans="1:8" ht="18" hidden="1" customHeight="1" outlineLevel="1">
      <c r="A724" s="4" t="s">
        <v>219</v>
      </c>
      <c r="B724" s="195"/>
      <c r="C724" s="196">
        <v>0</v>
      </c>
      <c r="D724" s="196">
        <v>0</v>
      </c>
      <c r="E724" s="196">
        <v>0</v>
      </c>
      <c r="F724" s="197">
        <v>0</v>
      </c>
      <c r="G724" s="197">
        <v>0</v>
      </c>
      <c r="H724" s="198">
        <v>0</v>
      </c>
    </row>
    <row r="725" spans="1:8" ht="18" hidden="1" customHeight="1" outlineLevel="1">
      <c r="A725" s="4" t="s">
        <v>220</v>
      </c>
      <c r="B725" s="195"/>
      <c r="C725" s="196">
        <v>0</v>
      </c>
      <c r="D725" s="196">
        <v>0</v>
      </c>
      <c r="E725" s="196">
        <v>0</v>
      </c>
      <c r="F725" s="197">
        <v>0</v>
      </c>
      <c r="G725" s="197">
        <v>0</v>
      </c>
      <c r="H725" s="198">
        <v>0</v>
      </c>
    </row>
    <row r="726" spans="1:8" ht="18" hidden="1" customHeight="1" outlineLevel="1">
      <c r="A726" s="4" t="s">
        <v>349</v>
      </c>
      <c r="B726" s="195"/>
      <c r="C726" s="196">
        <v>0</v>
      </c>
      <c r="D726" s="196">
        <v>0</v>
      </c>
      <c r="E726" s="196">
        <v>0</v>
      </c>
      <c r="F726" s="197">
        <v>0</v>
      </c>
      <c r="G726" s="197">
        <v>0</v>
      </c>
      <c r="H726" s="198">
        <v>0</v>
      </c>
    </row>
    <row r="727" spans="1:8" ht="18" hidden="1" customHeight="1" outlineLevel="1">
      <c r="A727" s="4" t="s">
        <v>222</v>
      </c>
      <c r="B727" s="195"/>
      <c r="C727" s="196">
        <v>6</v>
      </c>
      <c r="D727" s="196">
        <v>6</v>
      </c>
      <c r="E727" s="196">
        <v>0</v>
      </c>
      <c r="F727" s="197">
        <v>-536462</v>
      </c>
      <c r="G727" s="197">
        <v>21811</v>
      </c>
      <c r="H727" s="198">
        <v>0</v>
      </c>
    </row>
    <row r="728" spans="1:8" ht="18" hidden="1" customHeight="1" outlineLevel="1">
      <c r="A728" s="4" t="s">
        <v>223</v>
      </c>
      <c r="B728" s="195"/>
      <c r="C728" s="196">
        <v>0</v>
      </c>
      <c r="D728" s="196">
        <v>0</v>
      </c>
      <c r="E728" s="196">
        <v>0</v>
      </c>
      <c r="F728" s="197">
        <v>0</v>
      </c>
      <c r="G728" s="197">
        <v>0</v>
      </c>
      <c r="H728" s="198">
        <v>0</v>
      </c>
    </row>
    <row r="729" spans="1:8" ht="18" hidden="1" customHeight="1" outlineLevel="1">
      <c r="A729" s="4" t="s">
        <v>224</v>
      </c>
      <c r="B729" s="195"/>
      <c r="C729" s="196">
        <v>0</v>
      </c>
      <c r="D729" s="196">
        <v>0</v>
      </c>
      <c r="E729" s="196">
        <v>0</v>
      </c>
      <c r="F729" s="197">
        <v>0</v>
      </c>
      <c r="G729" s="197">
        <v>0</v>
      </c>
      <c r="H729" s="198">
        <v>0</v>
      </c>
    </row>
    <row r="730" spans="1:8" ht="18" hidden="1" customHeight="1" outlineLevel="1">
      <c r="A730" s="4" t="s">
        <v>225</v>
      </c>
      <c r="B730" s="195"/>
      <c r="C730" s="196">
        <v>0</v>
      </c>
      <c r="D730" s="196">
        <v>0</v>
      </c>
      <c r="E730" s="196">
        <v>0</v>
      </c>
      <c r="F730" s="197">
        <v>0</v>
      </c>
      <c r="G730" s="197">
        <v>0</v>
      </c>
      <c r="H730" s="198">
        <v>0</v>
      </c>
    </row>
    <row r="731" spans="1:8" ht="18" customHeight="1" collapsed="1">
      <c r="A731" s="4"/>
      <c r="B731" s="205" t="s">
        <v>379</v>
      </c>
      <c r="C731" s="199">
        <f t="shared" ref="C731:H731" si="29">SUM(C708:C730)</f>
        <v>165</v>
      </c>
      <c r="D731" s="199">
        <f t="shared" si="29"/>
        <v>26</v>
      </c>
      <c r="E731" s="199">
        <f t="shared" si="29"/>
        <v>119</v>
      </c>
      <c r="F731" s="200">
        <f t="shared" si="29"/>
        <v>-310172.38</v>
      </c>
      <c r="G731" s="200">
        <f t="shared" si="29"/>
        <v>329110.43</v>
      </c>
      <c r="H731" s="201">
        <f t="shared" si="29"/>
        <v>0</v>
      </c>
    </row>
    <row r="732" spans="1:8" ht="18" hidden="1" customHeight="1" outlineLevel="1">
      <c r="A732" s="4" t="s">
        <v>217</v>
      </c>
      <c r="B732" s="214"/>
      <c r="C732" s="196">
        <v>3</v>
      </c>
      <c r="D732" s="196">
        <v>3</v>
      </c>
      <c r="E732" s="196">
        <v>3</v>
      </c>
      <c r="F732" s="196">
        <v>13000</v>
      </c>
      <c r="G732" s="196">
        <v>87900</v>
      </c>
      <c r="H732" s="196">
        <v>0</v>
      </c>
    </row>
    <row r="733" spans="1:8" ht="18" customHeight="1" collapsed="1">
      <c r="A733" s="4"/>
      <c r="B733" s="195" t="s">
        <v>460</v>
      </c>
      <c r="C733" s="199">
        <f>SUM(C732)</f>
        <v>3</v>
      </c>
      <c r="D733" s="199">
        <f t="shared" ref="D733:H733" si="30">SUM(D732)</f>
        <v>3</v>
      </c>
      <c r="E733" s="199">
        <f t="shared" si="30"/>
        <v>3</v>
      </c>
      <c r="F733" s="200">
        <f t="shared" si="30"/>
        <v>13000</v>
      </c>
      <c r="G733" s="200">
        <f t="shared" si="30"/>
        <v>87900</v>
      </c>
      <c r="H733" s="201">
        <f t="shared" si="30"/>
        <v>0</v>
      </c>
    </row>
    <row r="734" spans="1:8" ht="18" customHeight="1">
      <c r="B734" s="203" t="s">
        <v>380</v>
      </c>
      <c r="C734" s="204"/>
      <c r="D734" s="204"/>
      <c r="E734" s="204"/>
      <c r="F734" s="193"/>
      <c r="G734" s="193"/>
      <c r="H734" s="194"/>
    </row>
    <row r="735" spans="1:8" ht="18" hidden="1" customHeight="1" outlineLevel="1">
      <c r="A735" s="4" t="s">
        <v>272</v>
      </c>
      <c r="B735" s="195"/>
      <c r="C735" s="196">
        <v>0</v>
      </c>
      <c r="D735" s="196">
        <v>0</v>
      </c>
      <c r="E735" s="196">
        <v>0</v>
      </c>
      <c r="F735" s="197">
        <v>0</v>
      </c>
      <c r="G735" s="197">
        <v>0</v>
      </c>
      <c r="H735" s="198">
        <v>0</v>
      </c>
    </row>
    <row r="736" spans="1:8" ht="18" hidden="1" customHeight="1" outlineLevel="1">
      <c r="A736" s="4" t="s">
        <v>203</v>
      </c>
      <c r="B736" s="195"/>
      <c r="C736" s="196">
        <v>1</v>
      </c>
      <c r="D736" s="196">
        <v>1</v>
      </c>
      <c r="E736" s="196">
        <v>0</v>
      </c>
      <c r="F736" s="197">
        <v>-46000</v>
      </c>
      <c r="G736" s="197">
        <v>5124</v>
      </c>
      <c r="H736" s="198">
        <v>0</v>
      </c>
    </row>
    <row r="737" spans="1:8" ht="18" hidden="1" customHeight="1" outlineLevel="1">
      <c r="A737" s="4" t="s">
        <v>204</v>
      </c>
      <c r="B737" s="195"/>
      <c r="C737" s="196">
        <v>7</v>
      </c>
      <c r="D737" s="196">
        <v>0</v>
      </c>
      <c r="E737" s="196">
        <v>1</v>
      </c>
      <c r="F737" s="197">
        <v>579</v>
      </c>
      <c r="G737" s="197">
        <v>579</v>
      </c>
      <c r="H737" s="198">
        <v>0</v>
      </c>
    </row>
    <row r="738" spans="1:8" ht="18" hidden="1" customHeight="1" outlineLevel="1">
      <c r="A738" s="4" t="s">
        <v>205</v>
      </c>
      <c r="B738" s="195"/>
      <c r="C738" s="196">
        <v>0</v>
      </c>
      <c r="D738" s="196">
        <v>0</v>
      </c>
      <c r="E738" s="196">
        <v>0</v>
      </c>
      <c r="F738" s="197">
        <v>0</v>
      </c>
      <c r="G738" s="197">
        <v>0</v>
      </c>
      <c r="H738" s="198">
        <v>0</v>
      </c>
    </row>
    <row r="739" spans="1:8" ht="18" hidden="1" customHeight="1" outlineLevel="1">
      <c r="A739" s="4" t="s">
        <v>206</v>
      </c>
      <c r="B739" s="195"/>
      <c r="C739" s="196">
        <v>0</v>
      </c>
      <c r="D739" s="196">
        <v>0</v>
      </c>
      <c r="E739" s="196">
        <v>0</v>
      </c>
      <c r="F739" s="197">
        <v>0</v>
      </c>
      <c r="G739" s="197">
        <v>0</v>
      </c>
      <c r="H739" s="198">
        <v>0</v>
      </c>
    </row>
    <row r="740" spans="1:8" ht="18" hidden="1" customHeight="1" outlineLevel="1">
      <c r="A740" s="4" t="s">
        <v>207</v>
      </c>
      <c r="B740" s="195"/>
      <c r="C740" s="196">
        <v>0</v>
      </c>
      <c r="D740" s="196">
        <v>0</v>
      </c>
      <c r="E740" s="196">
        <v>0</v>
      </c>
      <c r="F740" s="197">
        <v>0</v>
      </c>
      <c r="G740" s="197">
        <v>0</v>
      </c>
      <c r="H740" s="198">
        <v>0</v>
      </c>
    </row>
    <row r="741" spans="1:8" ht="18" hidden="1" customHeight="1" outlineLevel="1">
      <c r="A741" s="4" t="s">
        <v>208</v>
      </c>
      <c r="B741" s="195"/>
      <c r="C741" s="196">
        <v>9</v>
      </c>
      <c r="D741" s="196">
        <v>7</v>
      </c>
      <c r="E741" s="196">
        <v>0</v>
      </c>
      <c r="F741" s="197">
        <v>0</v>
      </c>
      <c r="G741" s="197">
        <v>10829</v>
      </c>
      <c r="H741" s="198">
        <v>0</v>
      </c>
    </row>
    <row r="742" spans="1:8" ht="18" hidden="1" customHeight="1" outlineLevel="1">
      <c r="A742" s="4" t="s">
        <v>209</v>
      </c>
      <c r="B742" s="195"/>
      <c r="C742" s="196">
        <v>2</v>
      </c>
      <c r="D742" s="196">
        <v>1</v>
      </c>
      <c r="E742" s="196">
        <v>0</v>
      </c>
      <c r="F742" s="197">
        <v>0</v>
      </c>
      <c r="G742" s="197">
        <v>348861</v>
      </c>
      <c r="H742" s="198">
        <v>0</v>
      </c>
    </row>
    <row r="743" spans="1:8" ht="18" hidden="1" customHeight="1" outlineLevel="1">
      <c r="A743" s="4" t="s">
        <v>211</v>
      </c>
      <c r="B743" s="195"/>
      <c r="C743" s="196">
        <v>15</v>
      </c>
      <c r="D743" s="196">
        <v>11</v>
      </c>
      <c r="E743" s="196">
        <v>0</v>
      </c>
      <c r="F743" s="197">
        <v>15391.79</v>
      </c>
      <c r="G743" s="197">
        <v>-11603.55</v>
      </c>
      <c r="H743" s="198">
        <v>0</v>
      </c>
    </row>
    <row r="744" spans="1:8" ht="18" hidden="1" customHeight="1" outlineLevel="1">
      <c r="A744" s="4" t="s">
        <v>212</v>
      </c>
      <c r="B744" s="195"/>
      <c r="C744" s="196">
        <v>0</v>
      </c>
      <c r="D744" s="196">
        <v>0</v>
      </c>
      <c r="E744" s="196">
        <v>0</v>
      </c>
      <c r="F744" s="197">
        <v>0</v>
      </c>
      <c r="G744" s="197">
        <v>0</v>
      </c>
      <c r="H744" s="198">
        <v>0</v>
      </c>
    </row>
    <row r="745" spans="1:8" ht="18" hidden="1" customHeight="1" outlineLevel="1">
      <c r="A745" s="4" t="s">
        <v>213</v>
      </c>
      <c r="B745" s="195"/>
      <c r="C745" s="196">
        <v>0</v>
      </c>
      <c r="D745" s="196">
        <v>0</v>
      </c>
      <c r="E745" s="196">
        <v>0</v>
      </c>
      <c r="F745" s="197">
        <v>0</v>
      </c>
      <c r="G745" s="197">
        <v>0</v>
      </c>
      <c r="H745" s="198">
        <v>0</v>
      </c>
    </row>
    <row r="746" spans="1:8" ht="18" hidden="1" customHeight="1" outlineLevel="1">
      <c r="A746" s="4" t="s">
        <v>214</v>
      </c>
      <c r="B746" s="195"/>
      <c r="C746" s="196">
        <v>0</v>
      </c>
      <c r="D746" s="196">
        <v>0</v>
      </c>
      <c r="E746" s="196">
        <v>0</v>
      </c>
      <c r="F746" s="197">
        <v>0</v>
      </c>
      <c r="G746" s="197">
        <v>0</v>
      </c>
      <c r="H746" s="198">
        <v>0</v>
      </c>
    </row>
    <row r="747" spans="1:8" ht="18" hidden="1" customHeight="1" outlineLevel="1">
      <c r="A747" s="4" t="s">
        <v>215</v>
      </c>
      <c r="B747" s="195"/>
      <c r="C747" s="196">
        <v>0</v>
      </c>
      <c r="D747" s="196">
        <v>0</v>
      </c>
      <c r="E747" s="196">
        <v>0</v>
      </c>
      <c r="F747" s="197">
        <v>0</v>
      </c>
      <c r="G747" s="197">
        <v>0</v>
      </c>
      <c r="H747" s="198">
        <v>0</v>
      </c>
    </row>
    <row r="748" spans="1:8" ht="18" hidden="1" customHeight="1" outlineLevel="1">
      <c r="A748" s="4" t="s">
        <v>216</v>
      </c>
      <c r="B748" s="195"/>
      <c r="C748" s="196">
        <v>0</v>
      </c>
      <c r="D748" s="196">
        <v>0</v>
      </c>
      <c r="E748" s="196">
        <v>0</v>
      </c>
      <c r="F748" s="197">
        <v>0</v>
      </c>
      <c r="G748" s="197">
        <v>0</v>
      </c>
      <c r="H748" s="198">
        <v>0</v>
      </c>
    </row>
    <row r="749" spans="1:8" ht="18" hidden="1" customHeight="1" outlineLevel="1">
      <c r="A749" s="4" t="s">
        <v>217</v>
      </c>
      <c r="B749" s="195"/>
      <c r="C749" s="196">
        <v>0</v>
      </c>
      <c r="D749" s="196">
        <v>0</v>
      </c>
      <c r="E749" s="196">
        <v>0</v>
      </c>
      <c r="F749" s="197">
        <v>0</v>
      </c>
      <c r="G749" s="197">
        <v>0</v>
      </c>
      <c r="H749" s="198">
        <v>0</v>
      </c>
    </row>
    <row r="750" spans="1:8" ht="18" hidden="1" customHeight="1" outlineLevel="1">
      <c r="A750" s="4" t="s">
        <v>218</v>
      </c>
      <c r="B750" s="195"/>
      <c r="C750" s="196">
        <v>0</v>
      </c>
      <c r="D750" s="196">
        <v>0</v>
      </c>
      <c r="E750" s="196">
        <v>0</v>
      </c>
      <c r="F750" s="197">
        <v>-7962</v>
      </c>
      <c r="G750" s="197">
        <v>-946</v>
      </c>
      <c r="H750" s="198">
        <v>-9982</v>
      </c>
    </row>
    <row r="751" spans="1:8" ht="18" hidden="1" customHeight="1" outlineLevel="1">
      <c r="A751" s="4" t="s">
        <v>219</v>
      </c>
      <c r="B751" s="195"/>
      <c r="C751" s="196">
        <v>0</v>
      </c>
      <c r="D751" s="196">
        <v>0</v>
      </c>
      <c r="E751" s="196">
        <v>0</v>
      </c>
      <c r="F751" s="197">
        <v>0</v>
      </c>
      <c r="G751" s="197">
        <v>0</v>
      </c>
      <c r="H751" s="198">
        <v>0</v>
      </c>
    </row>
    <row r="752" spans="1:8" ht="18" hidden="1" customHeight="1" outlineLevel="1">
      <c r="A752" s="4" t="s">
        <v>220</v>
      </c>
      <c r="B752" s="195"/>
      <c r="C752" s="196">
        <v>0</v>
      </c>
      <c r="D752" s="196">
        <v>0</v>
      </c>
      <c r="E752" s="196">
        <v>0</v>
      </c>
      <c r="F752" s="197">
        <v>0</v>
      </c>
      <c r="G752" s="197">
        <v>0</v>
      </c>
      <c r="H752" s="198">
        <v>0</v>
      </c>
    </row>
    <row r="753" spans="1:8" ht="18" hidden="1" customHeight="1" outlineLevel="1">
      <c r="A753" s="4" t="s">
        <v>349</v>
      </c>
      <c r="B753" s="195"/>
      <c r="C753" s="196">
        <v>0</v>
      </c>
      <c r="D753" s="196">
        <v>0</v>
      </c>
      <c r="E753" s="196">
        <v>0</v>
      </c>
      <c r="F753" s="197">
        <v>0</v>
      </c>
      <c r="G753" s="197">
        <v>0</v>
      </c>
      <c r="H753" s="198">
        <v>0</v>
      </c>
    </row>
    <row r="754" spans="1:8" ht="18" hidden="1" customHeight="1" outlineLevel="1">
      <c r="A754" s="4" t="s">
        <v>222</v>
      </c>
      <c r="B754" s="195"/>
      <c r="C754" s="196">
        <v>0</v>
      </c>
      <c r="D754" s="196">
        <v>0</v>
      </c>
      <c r="E754" s="196">
        <v>0</v>
      </c>
      <c r="F754" s="197">
        <v>0</v>
      </c>
      <c r="G754" s="197">
        <v>0</v>
      </c>
      <c r="H754" s="198">
        <v>0</v>
      </c>
    </row>
    <row r="755" spans="1:8" ht="18" hidden="1" customHeight="1" outlineLevel="1">
      <c r="A755" s="4" t="s">
        <v>223</v>
      </c>
      <c r="B755" s="195"/>
      <c r="C755" s="196">
        <v>2</v>
      </c>
      <c r="D755" s="196">
        <v>1</v>
      </c>
      <c r="E755" s="196">
        <v>0</v>
      </c>
      <c r="F755" s="197">
        <v>4413.71</v>
      </c>
      <c r="G755" s="197">
        <v>0</v>
      </c>
      <c r="H755" s="198">
        <v>53333.35</v>
      </c>
    </row>
    <row r="756" spans="1:8" ht="18" hidden="1" customHeight="1" outlineLevel="1">
      <c r="A756" s="4" t="s">
        <v>224</v>
      </c>
      <c r="B756" s="195"/>
      <c r="C756" s="196">
        <v>5</v>
      </c>
      <c r="D756" s="196">
        <v>0</v>
      </c>
      <c r="E756" s="196">
        <v>1</v>
      </c>
      <c r="F756" s="197">
        <v>0</v>
      </c>
      <c r="G756" s="197">
        <v>0</v>
      </c>
      <c r="H756" s="198">
        <v>0</v>
      </c>
    </row>
    <row r="757" spans="1:8" ht="18" hidden="1" customHeight="1" outlineLevel="1">
      <c r="A757" s="4" t="s">
        <v>225</v>
      </c>
      <c r="B757" s="195"/>
      <c r="C757" s="196">
        <v>2</v>
      </c>
      <c r="D757" s="196">
        <v>2</v>
      </c>
      <c r="E757" s="196">
        <v>0</v>
      </c>
      <c r="F757" s="197">
        <v>85078</v>
      </c>
      <c r="G757" s="197">
        <v>44345</v>
      </c>
      <c r="H757" s="198">
        <v>375</v>
      </c>
    </row>
    <row r="758" spans="1:8" collapsed="1">
      <c r="A758" s="4"/>
      <c r="B758" s="195" t="s">
        <v>381</v>
      </c>
      <c r="C758" s="199">
        <f t="shared" ref="C758:H758" si="31">SUM(C735:C757)</f>
        <v>43</v>
      </c>
      <c r="D758" s="199">
        <f t="shared" si="31"/>
        <v>23</v>
      </c>
      <c r="E758" s="199">
        <f t="shared" si="31"/>
        <v>2</v>
      </c>
      <c r="F758" s="200">
        <f t="shared" si="31"/>
        <v>51500.5</v>
      </c>
      <c r="G758" s="200">
        <f t="shared" si="31"/>
        <v>397188.45</v>
      </c>
      <c r="H758" s="201">
        <f t="shared" si="31"/>
        <v>43726.35</v>
      </c>
    </row>
    <row r="759" spans="1:8" ht="18" hidden="1" customHeight="1" outlineLevel="1">
      <c r="A759" s="4" t="s">
        <v>272</v>
      </c>
      <c r="B759" s="195"/>
      <c r="C759" s="196">
        <v>0</v>
      </c>
      <c r="D759" s="196">
        <v>0</v>
      </c>
      <c r="E759" s="196">
        <v>0</v>
      </c>
      <c r="F759" s="197">
        <v>0</v>
      </c>
      <c r="G759" s="197">
        <v>0</v>
      </c>
      <c r="H759" s="198">
        <v>0</v>
      </c>
    </row>
    <row r="760" spans="1:8" ht="18" hidden="1" customHeight="1" outlineLevel="1">
      <c r="A760" s="4" t="s">
        <v>203</v>
      </c>
      <c r="B760" s="195"/>
      <c r="C760" s="196">
        <v>0</v>
      </c>
      <c r="D760" s="196">
        <v>0</v>
      </c>
      <c r="E760" s="196">
        <v>0</v>
      </c>
      <c r="F760" s="197">
        <v>0</v>
      </c>
      <c r="G760" s="197">
        <v>0</v>
      </c>
      <c r="H760" s="198">
        <v>0</v>
      </c>
    </row>
    <row r="761" spans="1:8" ht="18" hidden="1" customHeight="1" outlineLevel="1">
      <c r="A761" s="4" t="s">
        <v>204</v>
      </c>
      <c r="B761" s="195"/>
      <c r="C761" s="196">
        <v>14</v>
      </c>
      <c r="D761" s="196">
        <v>0</v>
      </c>
      <c r="E761" s="196">
        <v>1</v>
      </c>
      <c r="F761" s="197">
        <v>0</v>
      </c>
      <c r="G761" s="197">
        <v>0</v>
      </c>
      <c r="H761" s="198">
        <v>0</v>
      </c>
    </row>
    <row r="762" spans="1:8" ht="18" hidden="1" customHeight="1" outlineLevel="1">
      <c r="A762" s="4" t="s">
        <v>205</v>
      </c>
      <c r="B762" s="195"/>
      <c r="C762" s="196">
        <v>0</v>
      </c>
      <c r="D762" s="196">
        <v>0</v>
      </c>
      <c r="E762" s="196">
        <v>0</v>
      </c>
      <c r="F762" s="197">
        <v>0</v>
      </c>
      <c r="G762" s="197">
        <v>0</v>
      </c>
      <c r="H762" s="198">
        <v>0</v>
      </c>
    </row>
    <row r="763" spans="1:8" ht="18" hidden="1" customHeight="1" outlineLevel="1">
      <c r="A763" s="4" t="s">
        <v>206</v>
      </c>
      <c r="B763" s="195"/>
      <c r="C763" s="196">
        <v>0</v>
      </c>
      <c r="D763" s="196">
        <v>0</v>
      </c>
      <c r="E763" s="196">
        <v>0</v>
      </c>
      <c r="F763" s="197">
        <v>0</v>
      </c>
      <c r="G763" s="197">
        <v>0</v>
      </c>
      <c r="H763" s="198">
        <v>0</v>
      </c>
    </row>
    <row r="764" spans="1:8" ht="18" hidden="1" customHeight="1" outlineLevel="1">
      <c r="A764" s="4" t="s">
        <v>207</v>
      </c>
      <c r="B764" s="195"/>
      <c r="C764" s="196">
        <v>0</v>
      </c>
      <c r="D764" s="196">
        <v>0</v>
      </c>
      <c r="E764" s="196">
        <v>0</v>
      </c>
      <c r="F764" s="197">
        <v>0</v>
      </c>
      <c r="G764" s="197">
        <v>0</v>
      </c>
      <c r="H764" s="198">
        <v>0</v>
      </c>
    </row>
    <row r="765" spans="1:8" ht="18" hidden="1" customHeight="1" outlineLevel="1">
      <c r="A765" s="4" t="s">
        <v>208</v>
      </c>
      <c r="B765" s="195"/>
      <c r="C765" s="196">
        <v>0</v>
      </c>
      <c r="D765" s="196">
        <v>0</v>
      </c>
      <c r="E765" s="196">
        <v>0</v>
      </c>
      <c r="F765" s="197">
        <v>0</v>
      </c>
      <c r="G765" s="197">
        <v>0</v>
      </c>
      <c r="H765" s="198">
        <v>0</v>
      </c>
    </row>
    <row r="766" spans="1:8" ht="18" hidden="1" customHeight="1" outlineLevel="1">
      <c r="A766" s="4" t="s">
        <v>209</v>
      </c>
      <c r="B766" s="195"/>
      <c r="C766" s="196">
        <v>0</v>
      </c>
      <c r="D766" s="196">
        <v>0</v>
      </c>
      <c r="E766" s="196">
        <v>0</v>
      </c>
      <c r="F766" s="197">
        <v>0</v>
      </c>
      <c r="G766" s="197">
        <v>0</v>
      </c>
      <c r="H766" s="198">
        <v>0</v>
      </c>
    </row>
    <row r="767" spans="1:8" ht="18" hidden="1" customHeight="1" outlineLevel="1">
      <c r="A767" s="4" t="s">
        <v>211</v>
      </c>
      <c r="B767" s="195"/>
      <c r="C767" s="196">
        <v>0</v>
      </c>
      <c r="D767" s="196">
        <v>1</v>
      </c>
      <c r="E767" s="196">
        <v>0</v>
      </c>
      <c r="F767" s="197">
        <v>0</v>
      </c>
      <c r="G767" s="197">
        <v>0</v>
      </c>
      <c r="H767" s="198">
        <v>0</v>
      </c>
    </row>
    <row r="768" spans="1:8" ht="18" hidden="1" customHeight="1" outlineLevel="1">
      <c r="A768" s="4" t="s">
        <v>212</v>
      </c>
      <c r="B768" s="195"/>
      <c r="C768" s="196">
        <v>0</v>
      </c>
      <c r="D768" s="196">
        <v>0</v>
      </c>
      <c r="E768" s="196">
        <v>0</v>
      </c>
      <c r="F768" s="197">
        <v>0</v>
      </c>
      <c r="G768" s="197">
        <v>0</v>
      </c>
      <c r="H768" s="198">
        <v>0</v>
      </c>
    </row>
    <row r="769" spans="1:8" ht="18" hidden="1" customHeight="1" outlineLevel="1">
      <c r="A769" s="4" t="s">
        <v>213</v>
      </c>
      <c r="B769" s="195"/>
      <c r="C769" s="196">
        <v>0</v>
      </c>
      <c r="D769" s="196">
        <v>0</v>
      </c>
      <c r="E769" s="196">
        <v>0</v>
      </c>
      <c r="F769" s="197">
        <v>0</v>
      </c>
      <c r="G769" s="197">
        <v>0</v>
      </c>
      <c r="H769" s="198">
        <v>0</v>
      </c>
    </row>
    <row r="770" spans="1:8" ht="18" hidden="1" customHeight="1" outlineLevel="1">
      <c r="A770" s="4" t="s">
        <v>214</v>
      </c>
      <c r="B770" s="195"/>
      <c r="C770" s="196">
        <v>0</v>
      </c>
      <c r="D770" s="196">
        <v>0</v>
      </c>
      <c r="E770" s="196">
        <v>0</v>
      </c>
      <c r="F770" s="197">
        <v>0</v>
      </c>
      <c r="G770" s="197">
        <v>0</v>
      </c>
      <c r="H770" s="198">
        <v>0</v>
      </c>
    </row>
    <row r="771" spans="1:8" ht="18" hidden="1" customHeight="1" outlineLevel="1">
      <c r="A771" s="4" t="s">
        <v>215</v>
      </c>
      <c r="B771" s="195"/>
      <c r="C771" s="196">
        <v>0</v>
      </c>
      <c r="D771" s="196">
        <v>0</v>
      </c>
      <c r="E771" s="196">
        <v>0</v>
      </c>
      <c r="F771" s="197">
        <v>0</v>
      </c>
      <c r="G771" s="197">
        <v>0</v>
      </c>
      <c r="H771" s="198">
        <v>0</v>
      </c>
    </row>
    <row r="772" spans="1:8" ht="18" hidden="1" customHeight="1" outlineLevel="1">
      <c r="A772" s="4" t="s">
        <v>216</v>
      </c>
      <c r="B772" s="195"/>
      <c r="C772" s="196">
        <v>0</v>
      </c>
      <c r="D772" s="196">
        <v>0</v>
      </c>
      <c r="E772" s="196">
        <v>0</v>
      </c>
      <c r="F772" s="197">
        <v>0</v>
      </c>
      <c r="G772" s="197">
        <v>0</v>
      </c>
      <c r="H772" s="198">
        <v>0</v>
      </c>
    </row>
    <row r="773" spans="1:8" ht="18" hidden="1" customHeight="1" outlineLevel="1">
      <c r="A773" s="4" t="s">
        <v>217</v>
      </c>
      <c r="B773" s="195"/>
      <c r="C773" s="196">
        <v>0</v>
      </c>
      <c r="D773" s="196">
        <v>0</v>
      </c>
      <c r="E773" s="196">
        <v>0</v>
      </c>
      <c r="F773" s="197">
        <v>0</v>
      </c>
      <c r="G773" s="197">
        <v>0</v>
      </c>
      <c r="H773" s="198">
        <v>0</v>
      </c>
    </row>
    <row r="774" spans="1:8" ht="18" hidden="1" customHeight="1" outlineLevel="1">
      <c r="A774" s="4" t="s">
        <v>218</v>
      </c>
      <c r="B774" s="195"/>
      <c r="C774" s="196">
        <v>0</v>
      </c>
      <c r="D774" s="196">
        <v>0</v>
      </c>
      <c r="E774" s="196">
        <v>0</v>
      </c>
      <c r="F774" s="197">
        <v>0</v>
      </c>
      <c r="G774" s="197">
        <v>0</v>
      </c>
      <c r="H774" s="198">
        <v>0</v>
      </c>
    </row>
    <row r="775" spans="1:8" ht="18" hidden="1" customHeight="1" outlineLevel="1">
      <c r="A775" s="4" t="s">
        <v>219</v>
      </c>
      <c r="B775" s="195"/>
      <c r="C775" s="196">
        <v>0</v>
      </c>
      <c r="D775" s="196">
        <v>0</v>
      </c>
      <c r="E775" s="196">
        <v>0</v>
      </c>
      <c r="F775" s="197">
        <v>0</v>
      </c>
      <c r="G775" s="197">
        <v>0</v>
      </c>
      <c r="H775" s="198">
        <v>0</v>
      </c>
    </row>
    <row r="776" spans="1:8" ht="18" hidden="1" customHeight="1" outlineLevel="1">
      <c r="A776" s="4" t="s">
        <v>220</v>
      </c>
      <c r="B776" s="195"/>
      <c r="C776" s="196">
        <v>0</v>
      </c>
      <c r="D776" s="196">
        <v>0</v>
      </c>
      <c r="E776" s="196">
        <v>0</v>
      </c>
      <c r="F776" s="197">
        <v>0</v>
      </c>
      <c r="G776" s="197">
        <v>0</v>
      </c>
      <c r="H776" s="198">
        <v>0</v>
      </c>
    </row>
    <row r="777" spans="1:8" ht="18" hidden="1" customHeight="1" outlineLevel="1">
      <c r="A777" s="4" t="s">
        <v>349</v>
      </c>
      <c r="B777" s="195"/>
      <c r="C777" s="196">
        <v>0</v>
      </c>
      <c r="D777" s="196">
        <v>0</v>
      </c>
      <c r="E777" s="196">
        <v>0</v>
      </c>
      <c r="F777" s="197">
        <v>0</v>
      </c>
      <c r="G777" s="197">
        <v>0</v>
      </c>
      <c r="H777" s="198">
        <v>0</v>
      </c>
    </row>
    <row r="778" spans="1:8" ht="18" hidden="1" customHeight="1" outlineLevel="1">
      <c r="A778" s="4" t="s">
        <v>222</v>
      </c>
      <c r="B778" s="195"/>
      <c r="C778" s="196">
        <v>0</v>
      </c>
      <c r="D778" s="196">
        <v>0</v>
      </c>
      <c r="E778" s="196">
        <v>0</v>
      </c>
      <c r="F778" s="197">
        <v>-26247</v>
      </c>
      <c r="G778" s="197">
        <v>4823</v>
      </c>
      <c r="H778" s="198">
        <v>0</v>
      </c>
    </row>
    <row r="779" spans="1:8" ht="18" hidden="1" customHeight="1" outlineLevel="1">
      <c r="A779" s="4" t="s">
        <v>223</v>
      </c>
      <c r="B779" s="195"/>
      <c r="C779" s="196">
        <v>0</v>
      </c>
      <c r="D779" s="196">
        <v>0</v>
      </c>
      <c r="E779" s="196">
        <v>0</v>
      </c>
      <c r="F779" s="197">
        <v>0</v>
      </c>
      <c r="G779" s="197">
        <v>0</v>
      </c>
      <c r="H779" s="198">
        <v>0</v>
      </c>
    </row>
    <row r="780" spans="1:8" ht="18" hidden="1" customHeight="1" outlineLevel="1">
      <c r="A780" s="4" t="s">
        <v>224</v>
      </c>
      <c r="B780" s="195"/>
      <c r="C780" s="196">
        <v>0</v>
      </c>
      <c r="D780" s="196">
        <v>0</v>
      </c>
      <c r="E780" s="196">
        <v>0</v>
      </c>
      <c r="F780" s="197">
        <v>0</v>
      </c>
      <c r="G780" s="197">
        <v>0</v>
      </c>
      <c r="H780" s="198">
        <v>0</v>
      </c>
    </row>
    <row r="781" spans="1:8" ht="18" hidden="1" customHeight="1" outlineLevel="1">
      <c r="A781" s="4" t="s">
        <v>225</v>
      </c>
      <c r="B781" s="195"/>
      <c r="C781" s="196">
        <v>0</v>
      </c>
      <c r="D781" s="196">
        <v>0</v>
      </c>
      <c r="E781" s="196">
        <v>0</v>
      </c>
      <c r="F781" s="197">
        <v>0</v>
      </c>
      <c r="G781" s="197">
        <v>0</v>
      </c>
      <c r="H781" s="198">
        <v>0</v>
      </c>
    </row>
    <row r="782" spans="1:8" ht="18" customHeight="1" collapsed="1">
      <c r="A782" s="4"/>
      <c r="B782" s="195" t="s">
        <v>382</v>
      </c>
      <c r="C782" s="199">
        <f t="shared" ref="C782:H782" si="32">SUM(C759:C781)</f>
        <v>14</v>
      </c>
      <c r="D782" s="199">
        <f t="shared" si="32"/>
        <v>1</v>
      </c>
      <c r="E782" s="199">
        <f t="shared" si="32"/>
        <v>1</v>
      </c>
      <c r="F782" s="200">
        <f t="shared" si="32"/>
        <v>-26247</v>
      </c>
      <c r="G782" s="200">
        <f t="shared" si="32"/>
        <v>4823</v>
      </c>
      <c r="H782" s="201">
        <f t="shared" si="32"/>
        <v>0</v>
      </c>
    </row>
    <row r="783" spans="1:8" ht="18" hidden="1" customHeight="1" outlineLevel="1">
      <c r="A783" s="4" t="s">
        <v>272</v>
      </c>
      <c r="B783" s="195"/>
      <c r="C783" s="196">
        <v>0</v>
      </c>
      <c r="D783" s="196">
        <v>0</v>
      </c>
      <c r="E783" s="196">
        <v>0</v>
      </c>
      <c r="F783" s="197">
        <v>0</v>
      </c>
      <c r="G783" s="197">
        <v>0</v>
      </c>
      <c r="H783" s="198">
        <v>0</v>
      </c>
    </row>
    <row r="784" spans="1:8" ht="18" hidden="1" customHeight="1" outlineLevel="1">
      <c r="A784" s="4" t="s">
        <v>203</v>
      </c>
      <c r="B784" s="195"/>
      <c r="C784" s="196">
        <v>0</v>
      </c>
      <c r="D784" s="196">
        <v>0</v>
      </c>
      <c r="E784" s="196">
        <v>0</v>
      </c>
      <c r="F784" s="197">
        <v>0</v>
      </c>
      <c r="G784" s="197">
        <v>0</v>
      </c>
      <c r="H784" s="198">
        <v>0</v>
      </c>
    </row>
    <row r="785" spans="1:8" ht="18" hidden="1" customHeight="1" outlineLevel="1">
      <c r="A785" s="4" t="s">
        <v>204</v>
      </c>
      <c r="B785" s="195"/>
      <c r="C785" s="196">
        <v>14</v>
      </c>
      <c r="D785" s="196">
        <v>0</v>
      </c>
      <c r="E785" s="196">
        <v>2</v>
      </c>
      <c r="F785" s="197">
        <v>0</v>
      </c>
      <c r="G785" s="197">
        <v>0</v>
      </c>
      <c r="H785" s="198">
        <v>0</v>
      </c>
    </row>
    <row r="786" spans="1:8" ht="18" hidden="1" customHeight="1" outlineLevel="1">
      <c r="A786" s="4" t="s">
        <v>205</v>
      </c>
      <c r="B786" s="195"/>
      <c r="C786" s="196">
        <v>0</v>
      </c>
      <c r="D786" s="196">
        <v>0</v>
      </c>
      <c r="E786" s="196">
        <v>0</v>
      </c>
      <c r="F786" s="197">
        <v>0</v>
      </c>
      <c r="G786" s="197">
        <v>0</v>
      </c>
      <c r="H786" s="198">
        <v>0</v>
      </c>
    </row>
    <row r="787" spans="1:8" ht="18" hidden="1" customHeight="1" outlineLevel="1">
      <c r="A787" s="4" t="s">
        <v>206</v>
      </c>
      <c r="B787" s="195"/>
      <c r="C787" s="196">
        <v>0</v>
      </c>
      <c r="D787" s="196">
        <v>0</v>
      </c>
      <c r="E787" s="196">
        <v>0</v>
      </c>
      <c r="F787" s="197">
        <v>0</v>
      </c>
      <c r="G787" s="197">
        <v>0</v>
      </c>
      <c r="H787" s="198">
        <v>0</v>
      </c>
    </row>
    <row r="788" spans="1:8" ht="18" hidden="1" customHeight="1" outlineLevel="1">
      <c r="A788" s="4" t="s">
        <v>207</v>
      </c>
      <c r="B788" s="195"/>
      <c r="C788" s="196">
        <v>0</v>
      </c>
      <c r="D788" s="196">
        <v>0</v>
      </c>
      <c r="E788" s="196">
        <v>0</v>
      </c>
      <c r="F788" s="197">
        <v>0</v>
      </c>
      <c r="G788" s="197">
        <v>0</v>
      </c>
      <c r="H788" s="198">
        <v>0</v>
      </c>
    </row>
    <row r="789" spans="1:8" ht="18" hidden="1" customHeight="1" outlineLevel="1">
      <c r="A789" s="4" t="s">
        <v>208</v>
      </c>
      <c r="B789" s="195"/>
      <c r="C789" s="196">
        <v>0</v>
      </c>
      <c r="D789" s="196">
        <v>0</v>
      </c>
      <c r="E789" s="196">
        <v>0</v>
      </c>
      <c r="F789" s="197">
        <v>0</v>
      </c>
      <c r="G789" s="197">
        <v>0</v>
      </c>
      <c r="H789" s="198">
        <v>0</v>
      </c>
    </row>
    <row r="790" spans="1:8" ht="18" hidden="1" customHeight="1" outlineLevel="1">
      <c r="A790" s="4" t="s">
        <v>209</v>
      </c>
      <c r="B790" s="195"/>
      <c r="C790" s="196">
        <v>0</v>
      </c>
      <c r="D790" s="196">
        <v>0</v>
      </c>
      <c r="E790" s="196">
        <v>0</v>
      </c>
      <c r="F790" s="197">
        <v>0</v>
      </c>
      <c r="G790" s="197">
        <v>0</v>
      </c>
      <c r="H790" s="198">
        <v>0</v>
      </c>
    </row>
    <row r="791" spans="1:8" ht="18" hidden="1" customHeight="1" outlineLevel="1">
      <c r="A791" s="4" t="s">
        <v>211</v>
      </c>
      <c r="B791" s="195"/>
      <c r="C791" s="196">
        <v>0</v>
      </c>
      <c r="D791" s="196">
        <v>0</v>
      </c>
      <c r="E791" s="196">
        <v>0</v>
      </c>
      <c r="F791" s="197">
        <v>0</v>
      </c>
      <c r="G791" s="197">
        <v>0</v>
      </c>
      <c r="H791" s="198">
        <v>0</v>
      </c>
    </row>
    <row r="792" spans="1:8" ht="18" hidden="1" customHeight="1" outlineLevel="1">
      <c r="A792" s="4" t="s">
        <v>212</v>
      </c>
      <c r="B792" s="195"/>
      <c r="C792" s="196">
        <v>1</v>
      </c>
      <c r="D792" s="196">
        <v>0</v>
      </c>
      <c r="E792" s="196">
        <v>0</v>
      </c>
      <c r="F792" s="197">
        <v>0</v>
      </c>
      <c r="G792" s="197">
        <v>25000</v>
      </c>
      <c r="H792" s="198">
        <v>0</v>
      </c>
    </row>
    <row r="793" spans="1:8" ht="18" hidden="1" customHeight="1" outlineLevel="1">
      <c r="A793" s="4" t="s">
        <v>213</v>
      </c>
      <c r="B793" s="195"/>
      <c r="C793" s="196">
        <v>3</v>
      </c>
      <c r="D793" s="196">
        <v>0</v>
      </c>
      <c r="E793" s="196">
        <v>0</v>
      </c>
      <c r="F793" s="197">
        <v>0</v>
      </c>
      <c r="G793" s="197">
        <v>21747.279999999999</v>
      </c>
      <c r="H793" s="198">
        <v>0</v>
      </c>
    </row>
    <row r="794" spans="1:8" ht="18" hidden="1" customHeight="1" outlineLevel="1">
      <c r="A794" s="4" t="s">
        <v>214</v>
      </c>
      <c r="B794" s="195"/>
      <c r="C794" s="196">
        <v>3</v>
      </c>
      <c r="D794" s="196">
        <v>1</v>
      </c>
      <c r="E794" s="196">
        <v>0</v>
      </c>
      <c r="F794" s="197">
        <v>0</v>
      </c>
      <c r="G794" s="197">
        <v>4331.21</v>
      </c>
      <c r="H794" s="198">
        <v>0</v>
      </c>
    </row>
    <row r="795" spans="1:8" ht="18" hidden="1" customHeight="1" outlineLevel="1">
      <c r="A795" s="4" t="s">
        <v>215</v>
      </c>
      <c r="B795" s="195"/>
      <c r="C795" s="196">
        <v>1</v>
      </c>
      <c r="D795" s="196">
        <v>0</v>
      </c>
      <c r="E795" s="196">
        <v>0</v>
      </c>
      <c r="F795" s="197">
        <v>0</v>
      </c>
      <c r="G795" s="197">
        <v>0</v>
      </c>
      <c r="H795" s="198">
        <v>0</v>
      </c>
    </row>
    <row r="796" spans="1:8" ht="18" hidden="1" customHeight="1" outlineLevel="1">
      <c r="A796" s="4" t="s">
        <v>216</v>
      </c>
      <c r="B796" s="195"/>
      <c r="C796" s="196">
        <v>0</v>
      </c>
      <c r="D796" s="196">
        <v>0</v>
      </c>
      <c r="E796" s="196">
        <v>0</v>
      </c>
      <c r="F796" s="197">
        <v>0</v>
      </c>
      <c r="G796" s="197">
        <v>0</v>
      </c>
      <c r="H796" s="198">
        <v>0</v>
      </c>
    </row>
    <row r="797" spans="1:8" ht="18" hidden="1" customHeight="1" outlineLevel="1">
      <c r="A797" s="4" t="s">
        <v>217</v>
      </c>
      <c r="B797" s="195"/>
      <c r="C797" s="196">
        <v>0</v>
      </c>
      <c r="D797" s="196">
        <v>0</v>
      </c>
      <c r="E797" s="196">
        <v>0</v>
      </c>
      <c r="F797" s="197">
        <v>0</v>
      </c>
      <c r="G797" s="197">
        <v>0</v>
      </c>
      <c r="H797" s="198">
        <v>0</v>
      </c>
    </row>
    <row r="798" spans="1:8" ht="18" hidden="1" customHeight="1" outlineLevel="1">
      <c r="A798" s="4" t="s">
        <v>218</v>
      </c>
      <c r="B798" s="195"/>
      <c r="C798" s="196">
        <v>0</v>
      </c>
      <c r="D798" s="196">
        <v>0</v>
      </c>
      <c r="E798" s="196">
        <v>0</v>
      </c>
      <c r="F798" s="197">
        <v>0</v>
      </c>
      <c r="G798" s="197">
        <v>0</v>
      </c>
      <c r="H798" s="198">
        <v>0</v>
      </c>
    </row>
    <row r="799" spans="1:8" ht="18" hidden="1" customHeight="1" outlineLevel="1">
      <c r="A799" s="4" t="s">
        <v>219</v>
      </c>
      <c r="B799" s="195"/>
      <c r="C799" s="196">
        <v>0</v>
      </c>
      <c r="D799" s="196">
        <v>0</v>
      </c>
      <c r="E799" s="196">
        <v>0</v>
      </c>
      <c r="F799" s="197">
        <v>0</v>
      </c>
      <c r="G799" s="197">
        <v>0</v>
      </c>
      <c r="H799" s="198">
        <v>0</v>
      </c>
    </row>
    <row r="800" spans="1:8" ht="18" hidden="1" customHeight="1" outlineLevel="1">
      <c r="A800" s="4" t="s">
        <v>220</v>
      </c>
      <c r="B800" s="195"/>
      <c r="C800" s="196">
        <v>0</v>
      </c>
      <c r="D800" s="196">
        <v>0</v>
      </c>
      <c r="E800" s="196">
        <v>0</v>
      </c>
      <c r="F800" s="197">
        <v>0</v>
      </c>
      <c r="G800" s="197">
        <v>0</v>
      </c>
      <c r="H800" s="198">
        <v>0</v>
      </c>
    </row>
    <row r="801" spans="1:8" ht="18" hidden="1" customHeight="1" outlineLevel="1">
      <c r="A801" s="4" t="s">
        <v>349</v>
      </c>
      <c r="B801" s="195"/>
      <c r="C801" s="196">
        <v>0</v>
      </c>
      <c r="D801" s="196">
        <v>0</v>
      </c>
      <c r="E801" s="196">
        <v>0</v>
      </c>
      <c r="F801" s="197">
        <v>0</v>
      </c>
      <c r="G801" s="197">
        <v>0</v>
      </c>
      <c r="H801" s="198">
        <v>0</v>
      </c>
    </row>
    <row r="802" spans="1:8" ht="18" hidden="1" customHeight="1" outlineLevel="1">
      <c r="A802" s="4" t="s">
        <v>222</v>
      </c>
      <c r="B802" s="195"/>
      <c r="C802" s="196">
        <v>4</v>
      </c>
      <c r="D802" s="196">
        <v>2</v>
      </c>
      <c r="E802" s="196">
        <v>0</v>
      </c>
      <c r="F802" s="197">
        <v>102530</v>
      </c>
      <c r="G802" s="197">
        <v>109922</v>
      </c>
      <c r="H802" s="198">
        <v>-6663</v>
      </c>
    </row>
    <row r="803" spans="1:8" ht="18" hidden="1" customHeight="1" outlineLevel="1">
      <c r="A803" s="4" t="s">
        <v>223</v>
      </c>
      <c r="B803" s="195"/>
      <c r="C803" s="196">
        <v>0</v>
      </c>
      <c r="D803" s="196">
        <v>0</v>
      </c>
      <c r="E803" s="196">
        <v>0</v>
      </c>
      <c r="F803" s="197">
        <v>0</v>
      </c>
      <c r="G803" s="197">
        <v>0</v>
      </c>
      <c r="H803" s="198">
        <v>1500</v>
      </c>
    </row>
    <row r="804" spans="1:8" ht="18" hidden="1" customHeight="1" outlineLevel="1">
      <c r="A804" s="4" t="s">
        <v>224</v>
      </c>
      <c r="B804" s="195"/>
      <c r="C804" s="196">
        <v>0</v>
      </c>
      <c r="D804" s="196">
        <v>0</v>
      </c>
      <c r="E804" s="196">
        <v>0</v>
      </c>
      <c r="F804" s="197">
        <v>0</v>
      </c>
      <c r="G804" s="197">
        <v>0</v>
      </c>
      <c r="H804" s="198">
        <v>0</v>
      </c>
    </row>
    <row r="805" spans="1:8" ht="18" hidden="1" customHeight="1" outlineLevel="1">
      <c r="A805" s="4" t="s">
        <v>225</v>
      </c>
      <c r="B805" s="195"/>
      <c r="C805" s="196">
        <v>0</v>
      </c>
      <c r="D805" s="196">
        <v>0</v>
      </c>
      <c r="E805" s="196">
        <v>0</v>
      </c>
      <c r="F805" s="197">
        <v>0</v>
      </c>
      <c r="G805" s="197">
        <v>0</v>
      </c>
      <c r="H805" s="198">
        <v>0</v>
      </c>
    </row>
    <row r="806" spans="1:8" collapsed="1">
      <c r="A806" s="4"/>
      <c r="B806" s="195" t="s">
        <v>383</v>
      </c>
      <c r="C806" s="199">
        <f t="shared" ref="C806:H806" si="33">SUM(C783:C805)</f>
        <v>26</v>
      </c>
      <c r="D806" s="199">
        <f t="shared" si="33"/>
        <v>3</v>
      </c>
      <c r="E806" s="199">
        <f t="shared" si="33"/>
        <v>2</v>
      </c>
      <c r="F806" s="200">
        <f t="shared" si="33"/>
        <v>102530</v>
      </c>
      <c r="G806" s="200">
        <f t="shared" si="33"/>
        <v>161000.49</v>
      </c>
      <c r="H806" s="201">
        <f t="shared" si="33"/>
        <v>-5163</v>
      </c>
    </row>
    <row r="807" spans="1:8" ht="18" hidden="1" customHeight="1" outlineLevel="1">
      <c r="A807" s="4" t="s">
        <v>272</v>
      </c>
      <c r="B807" s="195"/>
      <c r="C807" s="196">
        <v>0</v>
      </c>
      <c r="D807" s="196">
        <v>0</v>
      </c>
      <c r="E807" s="196">
        <v>0</v>
      </c>
      <c r="F807" s="197">
        <v>0</v>
      </c>
      <c r="G807" s="197">
        <v>0</v>
      </c>
      <c r="H807" s="198">
        <v>0</v>
      </c>
    </row>
    <row r="808" spans="1:8" ht="18" hidden="1" customHeight="1" outlineLevel="1">
      <c r="A808" s="4" t="s">
        <v>203</v>
      </c>
      <c r="B808" s="195"/>
      <c r="C808" s="196">
        <v>1</v>
      </c>
      <c r="D808" s="196">
        <v>2</v>
      </c>
      <c r="E808" s="196">
        <v>0</v>
      </c>
      <c r="F808" s="197">
        <v>32500</v>
      </c>
      <c r="G808" s="197">
        <v>4877</v>
      </c>
      <c r="H808" s="198">
        <v>0</v>
      </c>
    </row>
    <row r="809" spans="1:8" ht="18" hidden="1" customHeight="1" outlineLevel="1">
      <c r="A809" s="4" t="s">
        <v>204</v>
      </c>
      <c r="B809" s="195"/>
      <c r="C809" s="196">
        <v>0</v>
      </c>
      <c r="D809" s="196">
        <v>0</v>
      </c>
      <c r="E809" s="196">
        <v>0</v>
      </c>
      <c r="F809" s="197">
        <v>0</v>
      </c>
      <c r="G809" s="197">
        <v>0</v>
      </c>
      <c r="H809" s="198">
        <v>0</v>
      </c>
    </row>
    <row r="810" spans="1:8" ht="18" hidden="1" customHeight="1" outlineLevel="1">
      <c r="A810" s="4" t="s">
        <v>205</v>
      </c>
      <c r="B810" s="195"/>
      <c r="C810" s="196">
        <v>0</v>
      </c>
      <c r="D810" s="196">
        <v>0</v>
      </c>
      <c r="E810" s="196">
        <v>0</v>
      </c>
      <c r="F810" s="197">
        <v>0</v>
      </c>
      <c r="G810" s="197">
        <v>0</v>
      </c>
      <c r="H810" s="198">
        <v>0</v>
      </c>
    </row>
    <row r="811" spans="1:8" ht="18" hidden="1" customHeight="1" outlineLevel="1">
      <c r="A811" s="4" t="s">
        <v>206</v>
      </c>
      <c r="B811" s="195"/>
      <c r="C811" s="196">
        <v>0</v>
      </c>
      <c r="D811" s="196">
        <v>0</v>
      </c>
      <c r="E811" s="196">
        <v>0</v>
      </c>
      <c r="F811" s="197">
        <v>0</v>
      </c>
      <c r="G811" s="197">
        <v>0</v>
      </c>
      <c r="H811" s="198">
        <v>0</v>
      </c>
    </row>
    <row r="812" spans="1:8" ht="18" hidden="1" customHeight="1" outlineLevel="1">
      <c r="A812" s="4" t="s">
        <v>207</v>
      </c>
      <c r="B812" s="195"/>
      <c r="C812" s="196">
        <v>0</v>
      </c>
      <c r="D812" s="196">
        <v>0</v>
      </c>
      <c r="E812" s="196">
        <v>0</v>
      </c>
      <c r="F812" s="197">
        <v>0</v>
      </c>
      <c r="G812" s="197">
        <v>0</v>
      </c>
      <c r="H812" s="198">
        <v>0</v>
      </c>
    </row>
    <row r="813" spans="1:8" ht="18" hidden="1" customHeight="1" outlineLevel="1">
      <c r="A813" s="4" t="s">
        <v>208</v>
      </c>
      <c r="B813" s="195"/>
      <c r="C813" s="196">
        <v>1</v>
      </c>
      <c r="D813" s="196">
        <v>2</v>
      </c>
      <c r="E813" s="196">
        <v>0</v>
      </c>
      <c r="F813" s="197">
        <v>0</v>
      </c>
      <c r="G813" s="197">
        <v>24432</v>
      </c>
      <c r="H813" s="198">
        <v>0</v>
      </c>
    </row>
    <row r="814" spans="1:8" ht="18" hidden="1" customHeight="1" outlineLevel="1">
      <c r="A814" s="4" t="s">
        <v>209</v>
      </c>
      <c r="B814" s="195"/>
      <c r="C814" s="196">
        <v>1</v>
      </c>
      <c r="D814" s="196">
        <v>1</v>
      </c>
      <c r="E814" s="196">
        <v>0</v>
      </c>
      <c r="F814" s="197">
        <v>0</v>
      </c>
      <c r="G814" s="197">
        <v>12500</v>
      </c>
      <c r="H814" s="198">
        <v>0</v>
      </c>
    </row>
    <row r="815" spans="1:8" ht="18" hidden="1" customHeight="1" outlineLevel="1">
      <c r="A815" s="4" t="s">
        <v>211</v>
      </c>
      <c r="B815" s="195"/>
      <c r="C815" s="196">
        <v>0</v>
      </c>
      <c r="D815" s="196">
        <v>2</v>
      </c>
      <c r="E815" s="196">
        <v>0</v>
      </c>
      <c r="F815" s="197">
        <v>0</v>
      </c>
      <c r="G815" s="197">
        <v>5.5</v>
      </c>
      <c r="H815" s="198">
        <v>0</v>
      </c>
    </row>
    <row r="816" spans="1:8" ht="18" hidden="1" customHeight="1" outlineLevel="1">
      <c r="A816" s="4" t="s">
        <v>212</v>
      </c>
      <c r="B816" s="195"/>
      <c r="C816" s="196">
        <v>0</v>
      </c>
      <c r="D816" s="196">
        <v>0</v>
      </c>
      <c r="E816" s="196">
        <v>0</v>
      </c>
      <c r="F816" s="197">
        <v>0</v>
      </c>
      <c r="G816" s="197">
        <v>0</v>
      </c>
      <c r="H816" s="198">
        <v>0</v>
      </c>
    </row>
    <row r="817" spans="1:8" ht="18" hidden="1" customHeight="1" outlineLevel="1">
      <c r="A817" s="4" t="s">
        <v>213</v>
      </c>
      <c r="B817" s="195"/>
      <c r="C817" s="196">
        <v>0</v>
      </c>
      <c r="D817" s="196">
        <v>0</v>
      </c>
      <c r="E817" s="196">
        <v>0</v>
      </c>
      <c r="F817" s="197">
        <v>0</v>
      </c>
      <c r="G817" s="197">
        <v>0</v>
      </c>
      <c r="H817" s="198">
        <v>0</v>
      </c>
    </row>
    <row r="818" spans="1:8" ht="18" hidden="1" customHeight="1" outlineLevel="1">
      <c r="A818" s="4" t="s">
        <v>214</v>
      </c>
      <c r="B818" s="195"/>
      <c r="C818" s="196">
        <v>0</v>
      </c>
      <c r="D818" s="196">
        <v>0</v>
      </c>
      <c r="E818" s="196">
        <v>0</v>
      </c>
      <c r="F818" s="197">
        <v>0</v>
      </c>
      <c r="G818" s="197">
        <v>0</v>
      </c>
      <c r="H818" s="198">
        <v>0</v>
      </c>
    </row>
    <row r="819" spans="1:8" ht="18" hidden="1" customHeight="1" outlineLevel="1">
      <c r="A819" s="4" t="s">
        <v>215</v>
      </c>
      <c r="B819" s="195"/>
      <c r="C819" s="196">
        <v>0</v>
      </c>
      <c r="D819" s="196">
        <v>0</v>
      </c>
      <c r="E819" s="196">
        <v>0</v>
      </c>
      <c r="F819" s="197">
        <v>0</v>
      </c>
      <c r="G819" s="197">
        <v>0</v>
      </c>
      <c r="H819" s="198">
        <v>0</v>
      </c>
    </row>
    <row r="820" spans="1:8" ht="18" hidden="1" customHeight="1" outlineLevel="1">
      <c r="A820" s="4" t="s">
        <v>216</v>
      </c>
      <c r="B820" s="195"/>
      <c r="C820" s="196">
        <v>0</v>
      </c>
      <c r="D820" s="196">
        <v>0</v>
      </c>
      <c r="E820" s="196">
        <v>0</v>
      </c>
      <c r="F820" s="197">
        <v>0</v>
      </c>
      <c r="G820" s="197">
        <v>0</v>
      </c>
      <c r="H820" s="198">
        <v>0</v>
      </c>
    </row>
    <row r="821" spans="1:8" ht="18" hidden="1" customHeight="1" outlineLevel="1">
      <c r="A821" s="4" t="s">
        <v>217</v>
      </c>
      <c r="B821" s="195"/>
      <c r="C821" s="196">
        <v>0</v>
      </c>
      <c r="D821" s="196">
        <v>0</v>
      </c>
      <c r="E821" s="196">
        <v>0</v>
      </c>
      <c r="F821" s="197">
        <v>0</v>
      </c>
      <c r="G821" s="197">
        <v>0</v>
      </c>
      <c r="H821" s="198">
        <v>0</v>
      </c>
    </row>
    <row r="822" spans="1:8" ht="18" hidden="1" customHeight="1" outlineLevel="1">
      <c r="A822" s="4" t="s">
        <v>218</v>
      </c>
      <c r="B822" s="195"/>
      <c r="C822" s="196">
        <v>0</v>
      </c>
      <c r="D822" s="196">
        <v>0</v>
      </c>
      <c r="E822" s="196">
        <v>0</v>
      </c>
      <c r="F822" s="197">
        <v>0</v>
      </c>
      <c r="G822" s="197">
        <v>0</v>
      </c>
      <c r="H822" s="198">
        <v>0</v>
      </c>
    </row>
    <row r="823" spans="1:8" ht="18" hidden="1" customHeight="1" outlineLevel="1">
      <c r="A823" s="4" t="s">
        <v>219</v>
      </c>
      <c r="B823" s="195"/>
      <c r="C823" s="196">
        <v>0</v>
      </c>
      <c r="D823" s="196">
        <v>0</v>
      </c>
      <c r="E823" s="196">
        <v>0</v>
      </c>
      <c r="F823" s="197">
        <v>0</v>
      </c>
      <c r="G823" s="197">
        <v>0</v>
      </c>
      <c r="H823" s="198">
        <v>0</v>
      </c>
    </row>
    <row r="824" spans="1:8" ht="18" hidden="1" customHeight="1" outlineLevel="1">
      <c r="A824" s="4" t="s">
        <v>220</v>
      </c>
      <c r="B824" s="195"/>
      <c r="C824" s="196">
        <v>0</v>
      </c>
      <c r="D824" s="196">
        <v>0</v>
      </c>
      <c r="E824" s="196">
        <v>0</v>
      </c>
      <c r="F824" s="197">
        <v>0</v>
      </c>
      <c r="G824" s="197">
        <v>0</v>
      </c>
      <c r="H824" s="198">
        <v>0</v>
      </c>
    </row>
    <row r="825" spans="1:8" ht="18" hidden="1" customHeight="1" outlineLevel="1">
      <c r="A825" s="4" t="s">
        <v>349</v>
      </c>
      <c r="B825" s="195"/>
      <c r="C825" s="196">
        <v>0</v>
      </c>
      <c r="D825" s="196">
        <v>0</v>
      </c>
      <c r="E825" s="196">
        <v>0</v>
      </c>
      <c r="F825" s="197">
        <v>0</v>
      </c>
      <c r="G825" s="197">
        <v>0</v>
      </c>
      <c r="H825" s="198">
        <v>0</v>
      </c>
    </row>
    <row r="826" spans="1:8" ht="18" hidden="1" customHeight="1" outlineLevel="1">
      <c r="A826" s="4" t="s">
        <v>222</v>
      </c>
      <c r="B826" s="195"/>
      <c r="C826" s="196">
        <v>0</v>
      </c>
      <c r="D826" s="196">
        <v>0</v>
      </c>
      <c r="E826" s="196">
        <v>0</v>
      </c>
      <c r="F826" s="197">
        <v>0</v>
      </c>
      <c r="G826" s="197">
        <v>0</v>
      </c>
      <c r="H826" s="198">
        <v>0</v>
      </c>
    </row>
    <row r="827" spans="1:8" ht="18" hidden="1" customHeight="1" outlineLevel="1">
      <c r="A827" s="4" t="s">
        <v>223</v>
      </c>
      <c r="B827" s="195"/>
      <c r="C827" s="196">
        <v>0</v>
      </c>
      <c r="D827" s="196">
        <v>0</v>
      </c>
      <c r="E827" s="196">
        <v>0</v>
      </c>
      <c r="F827" s="197">
        <v>0</v>
      </c>
      <c r="G827" s="197">
        <v>0</v>
      </c>
      <c r="H827" s="198">
        <v>0</v>
      </c>
    </row>
    <row r="828" spans="1:8" ht="18" hidden="1" customHeight="1" outlineLevel="1">
      <c r="A828" s="4" t="s">
        <v>224</v>
      </c>
      <c r="B828" s="195"/>
      <c r="C828" s="196">
        <v>3</v>
      </c>
      <c r="D828" s="196">
        <v>0</v>
      </c>
      <c r="E828" s="196">
        <v>0</v>
      </c>
      <c r="F828" s="197">
        <v>0</v>
      </c>
      <c r="G828" s="197">
        <v>0</v>
      </c>
      <c r="H828" s="198">
        <v>0</v>
      </c>
    </row>
    <row r="829" spans="1:8" ht="11.25" hidden="1" customHeight="1" outlineLevel="1">
      <c r="A829" s="4" t="s">
        <v>225</v>
      </c>
      <c r="B829" s="195"/>
      <c r="C829" s="196">
        <v>0</v>
      </c>
      <c r="D829" s="196">
        <v>0</v>
      </c>
      <c r="E829" s="196">
        <v>0</v>
      </c>
      <c r="F829" s="197">
        <v>0</v>
      </c>
      <c r="G829" s="197">
        <v>0</v>
      </c>
      <c r="H829" s="198">
        <v>0</v>
      </c>
    </row>
    <row r="830" spans="1:8" ht="18" customHeight="1" collapsed="1">
      <c r="A830" s="4"/>
      <c r="B830" s="195" t="s">
        <v>384</v>
      </c>
      <c r="C830" s="199">
        <f t="shared" ref="C830:H830" si="34">SUM(C807:C829)</f>
        <v>6</v>
      </c>
      <c r="D830" s="199">
        <f t="shared" si="34"/>
        <v>7</v>
      </c>
      <c r="E830" s="199">
        <f t="shared" si="34"/>
        <v>0</v>
      </c>
      <c r="F830" s="200">
        <f t="shared" si="34"/>
        <v>32500</v>
      </c>
      <c r="G830" s="200">
        <f t="shared" si="34"/>
        <v>41814.5</v>
      </c>
      <c r="H830" s="201">
        <f t="shared" si="34"/>
        <v>0</v>
      </c>
    </row>
    <row r="831" spans="1:8" ht="18" hidden="1" customHeight="1" outlineLevel="1">
      <c r="A831" s="4" t="s">
        <v>272</v>
      </c>
      <c r="B831" s="195"/>
      <c r="C831" s="196">
        <v>1</v>
      </c>
      <c r="D831" s="196">
        <v>0</v>
      </c>
      <c r="E831" s="196">
        <v>0</v>
      </c>
      <c r="F831" s="197">
        <v>0</v>
      </c>
      <c r="G831" s="197">
        <v>0</v>
      </c>
      <c r="H831" s="198">
        <v>0</v>
      </c>
    </row>
    <row r="832" spans="1:8" ht="18" hidden="1" customHeight="1" outlineLevel="1">
      <c r="A832" s="4" t="s">
        <v>203</v>
      </c>
      <c r="B832" s="195"/>
      <c r="C832" s="196">
        <v>0</v>
      </c>
      <c r="D832" s="196">
        <v>0</v>
      </c>
      <c r="E832" s="196">
        <v>0</v>
      </c>
      <c r="F832" s="197">
        <v>0</v>
      </c>
      <c r="G832" s="197">
        <v>0</v>
      </c>
      <c r="H832" s="198">
        <v>0</v>
      </c>
    </row>
    <row r="833" spans="1:8" ht="18" hidden="1" customHeight="1" outlineLevel="1">
      <c r="A833" s="4" t="s">
        <v>204</v>
      </c>
      <c r="B833" s="195"/>
      <c r="C833" s="196">
        <v>0</v>
      </c>
      <c r="D833" s="196">
        <v>0</v>
      </c>
      <c r="E833" s="196">
        <v>0</v>
      </c>
      <c r="F833" s="197">
        <v>0</v>
      </c>
      <c r="G833" s="197">
        <v>0</v>
      </c>
      <c r="H833" s="198">
        <v>0</v>
      </c>
    </row>
    <row r="834" spans="1:8" ht="18" hidden="1" customHeight="1" outlineLevel="1">
      <c r="A834" s="4" t="s">
        <v>205</v>
      </c>
      <c r="B834" s="195"/>
      <c r="C834" s="196">
        <v>0</v>
      </c>
      <c r="D834" s="196">
        <v>0</v>
      </c>
      <c r="E834" s="196">
        <v>0</v>
      </c>
      <c r="F834" s="197">
        <v>0</v>
      </c>
      <c r="G834" s="197">
        <v>0</v>
      </c>
      <c r="H834" s="198">
        <v>0</v>
      </c>
    </row>
    <row r="835" spans="1:8" ht="18" hidden="1" customHeight="1" outlineLevel="1">
      <c r="A835" s="4" t="s">
        <v>206</v>
      </c>
      <c r="B835" s="195"/>
      <c r="C835" s="196">
        <v>0</v>
      </c>
      <c r="D835" s="196">
        <v>0</v>
      </c>
      <c r="E835" s="196">
        <v>0</v>
      </c>
      <c r="F835" s="197">
        <v>0</v>
      </c>
      <c r="G835" s="197">
        <v>0</v>
      </c>
      <c r="H835" s="198">
        <v>0</v>
      </c>
    </row>
    <row r="836" spans="1:8" ht="18" hidden="1" customHeight="1" outlineLevel="1">
      <c r="A836" s="4" t="s">
        <v>207</v>
      </c>
      <c r="B836" s="195"/>
      <c r="C836" s="196">
        <v>0</v>
      </c>
      <c r="D836" s="196">
        <v>0</v>
      </c>
      <c r="E836" s="196">
        <v>0</v>
      </c>
      <c r="F836" s="197">
        <v>0</v>
      </c>
      <c r="G836" s="197">
        <v>0</v>
      </c>
      <c r="H836" s="198">
        <v>0</v>
      </c>
    </row>
    <row r="837" spans="1:8" ht="18" hidden="1" customHeight="1" outlineLevel="1">
      <c r="A837" s="4" t="s">
        <v>208</v>
      </c>
      <c r="B837" s="195"/>
      <c r="C837" s="196">
        <v>1</v>
      </c>
      <c r="D837" s="196">
        <v>0</v>
      </c>
      <c r="E837" s="196">
        <v>0</v>
      </c>
      <c r="F837" s="197">
        <v>0</v>
      </c>
      <c r="G837" s="197">
        <v>0</v>
      </c>
      <c r="H837" s="198">
        <v>0</v>
      </c>
    </row>
    <row r="838" spans="1:8" ht="18" hidden="1" customHeight="1" outlineLevel="1">
      <c r="A838" s="4" t="s">
        <v>209</v>
      </c>
      <c r="B838" s="195"/>
      <c r="C838" s="196">
        <v>0</v>
      </c>
      <c r="D838" s="196">
        <v>0</v>
      </c>
      <c r="E838" s="196">
        <v>0</v>
      </c>
      <c r="F838" s="197">
        <v>0</v>
      </c>
      <c r="G838" s="197">
        <v>0</v>
      </c>
      <c r="H838" s="198">
        <v>0</v>
      </c>
    </row>
    <row r="839" spans="1:8" ht="18" hidden="1" customHeight="1" outlineLevel="1">
      <c r="A839" s="4" t="s">
        <v>211</v>
      </c>
      <c r="B839" s="195"/>
      <c r="C839" s="196">
        <v>1</v>
      </c>
      <c r="D839" s="196">
        <v>2</v>
      </c>
      <c r="E839" s="196">
        <v>0</v>
      </c>
      <c r="F839" s="197">
        <v>2755.08</v>
      </c>
      <c r="G839" s="197">
        <v>19</v>
      </c>
      <c r="H839" s="198">
        <v>0</v>
      </c>
    </row>
    <row r="840" spans="1:8" ht="18" hidden="1" customHeight="1" outlineLevel="1">
      <c r="A840" s="4" t="s">
        <v>212</v>
      </c>
      <c r="B840" s="195"/>
      <c r="C840" s="196">
        <v>0</v>
      </c>
      <c r="D840" s="196">
        <v>0</v>
      </c>
      <c r="E840" s="196">
        <v>0</v>
      </c>
      <c r="F840" s="197">
        <v>0</v>
      </c>
      <c r="G840" s="197">
        <v>0</v>
      </c>
      <c r="H840" s="198">
        <v>0</v>
      </c>
    </row>
    <row r="841" spans="1:8" ht="18" hidden="1" customHeight="1" outlineLevel="1">
      <c r="A841" s="4" t="s">
        <v>213</v>
      </c>
      <c r="B841" s="195"/>
      <c r="C841" s="196">
        <v>0</v>
      </c>
      <c r="D841" s="196">
        <v>0</v>
      </c>
      <c r="E841" s="196">
        <v>0</v>
      </c>
      <c r="F841" s="197">
        <v>0</v>
      </c>
      <c r="G841" s="197">
        <v>0</v>
      </c>
      <c r="H841" s="198">
        <v>0</v>
      </c>
    </row>
    <row r="842" spans="1:8" ht="18" hidden="1" customHeight="1" outlineLevel="1">
      <c r="A842" s="4" t="s">
        <v>214</v>
      </c>
      <c r="B842" s="195"/>
      <c r="C842" s="196">
        <v>0</v>
      </c>
      <c r="D842" s="196">
        <v>0</v>
      </c>
      <c r="E842" s="196">
        <v>0</v>
      </c>
      <c r="F842" s="197">
        <v>0</v>
      </c>
      <c r="G842" s="197">
        <v>0</v>
      </c>
      <c r="H842" s="198">
        <v>0</v>
      </c>
    </row>
    <row r="843" spans="1:8" ht="18" hidden="1" customHeight="1" outlineLevel="1">
      <c r="A843" s="4" t="s">
        <v>215</v>
      </c>
      <c r="B843" s="195"/>
      <c r="C843" s="196">
        <v>2</v>
      </c>
      <c r="D843" s="196">
        <v>0</v>
      </c>
      <c r="E843" s="196">
        <v>0</v>
      </c>
      <c r="F843" s="197">
        <v>20000</v>
      </c>
      <c r="G843" s="197">
        <v>7500</v>
      </c>
      <c r="H843" s="198">
        <v>0</v>
      </c>
    </row>
    <row r="844" spans="1:8" ht="18" hidden="1" customHeight="1" outlineLevel="1">
      <c r="A844" s="4" t="s">
        <v>216</v>
      </c>
      <c r="B844" s="195"/>
      <c r="C844" s="196">
        <v>0</v>
      </c>
      <c r="D844" s="196">
        <v>0</v>
      </c>
      <c r="E844" s="196">
        <v>0</v>
      </c>
      <c r="F844" s="197">
        <v>0</v>
      </c>
      <c r="G844" s="197">
        <v>0</v>
      </c>
      <c r="H844" s="198">
        <v>0</v>
      </c>
    </row>
    <row r="845" spans="1:8" ht="18" hidden="1" customHeight="1" outlineLevel="1">
      <c r="A845" s="4" t="s">
        <v>217</v>
      </c>
      <c r="B845" s="195"/>
      <c r="C845" s="196">
        <v>0</v>
      </c>
      <c r="D845" s="196">
        <v>0</v>
      </c>
      <c r="E845" s="196">
        <v>0</v>
      </c>
      <c r="F845" s="197">
        <v>0</v>
      </c>
      <c r="G845" s="197">
        <v>0</v>
      </c>
      <c r="H845" s="198">
        <v>0</v>
      </c>
    </row>
    <row r="846" spans="1:8" ht="18" hidden="1" customHeight="1" outlineLevel="1">
      <c r="A846" s="4" t="s">
        <v>218</v>
      </c>
      <c r="B846" s="195"/>
      <c r="C846" s="196">
        <v>0</v>
      </c>
      <c r="D846" s="196">
        <v>0</v>
      </c>
      <c r="E846" s="196">
        <v>0</v>
      </c>
      <c r="F846" s="197">
        <v>0</v>
      </c>
      <c r="G846" s="197">
        <v>0</v>
      </c>
      <c r="H846" s="198">
        <v>0</v>
      </c>
    </row>
    <row r="847" spans="1:8" ht="18" hidden="1" customHeight="1" outlineLevel="1">
      <c r="A847" s="4" t="s">
        <v>219</v>
      </c>
      <c r="B847" s="195"/>
      <c r="C847" s="196">
        <v>0</v>
      </c>
      <c r="D847" s="196">
        <v>0</v>
      </c>
      <c r="E847" s="196">
        <v>0</v>
      </c>
      <c r="F847" s="197">
        <v>0</v>
      </c>
      <c r="G847" s="197">
        <v>0</v>
      </c>
      <c r="H847" s="198">
        <v>0</v>
      </c>
    </row>
    <row r="848" spans="1:8" ht="18" hidden="1" customHeight="1" outlineLevel="1">
      <c r="A848" s="4" t="s">
        <v>220</v>
      </c>
      <c r="B848" s="195"/>
      <c r="C848" s="196">
        <v>0</v>
      </c>
      <c r="D848" s="196">
        <v>0</v>
      </c>
      <c r="E848" s="196">
        <v>0</v>
      </c>
      <c r="F848" s="197">
        <v>0</v>
      </c>
      <c r="G848" s="197">
        <v>0</v>
      </c>
      <c r="H848" s="198">
        <v>0</v>
      </c>
    </row>
    <row r="849" spans="1:8" ht="18" hidden="1" customHeight="1" outlineLevel="1">
      <c r="A849" s="4" t="s">
        <v>349</v>
      </c>
      <c r="B849" s="195"/>
      <c r="C849" s="196">
        <v>0</v>
      </c>
      <c r="D849" s="196">
        <v>0</v>
      </c>
      <c r="E849" s="196">
        <v>0</v>
      </c>
      <c r="F849" s="197">
        <v>0</v>
      </c>
      <c r="G849" s="197">
        <v>0</v>
      </c>
      <c r="H849" s="198">
        <v>0</v>
      </c>
    </row>
    <row r="850" spans="1:8" ht="18" hidden="1" customHeight="1" outlineLevel="1">
      <c r="A850" s="4" t="s">
        <v>222</v>
      </c>
      <c r="B850" s="195"/>
      <c r="C850" s="196">
        <v>0</v>
      </c>
      <c r="D850" s="196">
        <v>0</v>
      </c>
      <c r="E850" s="196">
        <v>0</v>
      </c>
      <c r="F850" s="197">
        <v>0</v>
      </c>
      <c r="G850" s="197">
        <v>0</v>
      </c>
      <c r="H850" s="198">
        <v>0</v>
      </c>
    </row>
    <row r="851" spans="1:8" ht="18" hidden="1" customHeight="1" outlineLevel="1">
      <c r="A851" s="4" t="s">
        <v>223</v>
      </c>
      <c r="B851" s="195"/>
      <c r="C851" s="196">
        <v>0</v>
      </c>
      <c r="D851" s="196">
        <v>0</v>
      </c>
      <c r="E851" s="196">
        <v>0</v>
      </c>
      <c r="F851" s="197">
        <v>0</v>
      </c>
      <c r="G851" s="197">
        <v>0</v>
      </c>
      <c r="H851" s="198">
        <v>0</v>
      </c>
    </row>
    <row r="852" spans="1:8" ht="18" hidden="1" customHeight="1" outlineLevel="1">
      <c r="A852" s="4" t="s">
        <v>224</v>
      </c>
      <c r="B852" s="195"/>
      <c r="C852" s="196">
        <v>0</v>
      </c>
      <c r="D852" s="196">
        <v>0</v>
      </c>
      <c r="E852" s="196">
        <v>0</v>
      </c>
      <c r="F852" s="197">
        <v>0</v>
      </c>
      <c r="G852" s="197">
        <v>0</v>
      </c>
      <c r="H852" s="198">
        <v>0</v>
      </c>
    </row>
    <row r="853" spans="1:8" hidden="1" outlineLevel="1">
      <c r="A853" s="4" t="s">
        <v>225</v>
      </c>
      <c r="B853" s="195"/>
      <c r="C853" s="196">
        <v>0</v>
      </c>
      <c r="D853" s="196">
        <v>0</v>
      </c>
      <c r="E853" s="196">
        <v>0</v>
      </c>
      <c r="F853" s="197">
        <v>0</v>
      </c>
      <c r="G853" s="197">
        <v>0</v>
      </c>
      <c r="H853" s="198">
        <v>0</v>
      </c>
    </row>
    <row r="854" spans="1:8" ht="18" customHeight="1" collapsed="1">
      <c r="A854" s="4"/>
      <c r="B854" s="195" t="s">
        <v>385</v>
      </c>
      <c r="C854" s="199">
        <f t="shared" ref="C854:H854" si="35">SUM(C831:C853)</f>
        <v>5</v>
      </c>
      <c r="D854" s="199">
        <f t="shared" si="35"/>
        <v>2</v>
      </c>
      <c r="E854" s="199">
        <f t="shared" si="35"/>
        <v>0</v>
      </c>
      <c r="F854" s="200">
        <f t="shared" si="35"/>
        <v>22755.08</v>
      </c>
      <c r="G854" s="200">
        <f t="shared" si="35"/>
        <v>7519</v>
      </c>
      <c r="H854" s="201">
        <f t="shared" si="35"/>
        <v>0</v>
      </c>
    </row>
    <row r="855" spans="1:8" ht="18" hidden="1" customHeight="1" outlineLevel="1">
      <c r="A855" s="4" t="s">
        <v>272</v>
      </c>
      <c r="B855" s="195"/>
      <c r="C855" s="196">
        <v>2</v>
      </c>
      <c r="D855" s="196">
        <v>0</v>
      </c>
      <c r="E855" s="196">
        <v>0</v>
      </c>
      <c r="F855" s="197">
        <v>10778</v>
      </c>
      <c r="G855" s="197">
        <v>0</v>
      </c>
      <c r="H855" s="198">
        <v>0</v>
      </c>
    </row>
    <row r="856" spans="1:8" ht="18" hidden="1" customHeight="1" outlineLevel="1">
      <c r="A856" s="4" t="s">
        <v>203</v>
      </c>
      <c r="B856" s="195"/>
      <c r="C856" s="196">
        <v>1</v>
      </c>
      <c r="D856" s="196">
        <v>1</v>
      </c>
      <c r="E856" s="196">
        <v>0</v>
      </c>
      <c r="F856" s="197">
        <v>250</v>
      </c>
      <c r="G856" s="197">
        <v>32</v>
      </c>
      <c r="H856" s="198">
        <v>0</v>
      </c>
    </row>
    <row r="857" spans="1:8" ht="18" hidden="1" customHeight="1" outlineLevel="1">
      <c r="A857" s="4" t="s">
        <v>204</v>
      </c>
      <c r="B857" s="195"/>
      <c r="C857" s="196">
        <v>0</v>
      </c>
      <c r="D857" s="196">
        <v>0</v>
      </c>
      <c r="E857" s="196">
        <v>0</v>
      </c>
      <c r="F857" s="197">
        <v>0</v>
      </c>
      <c r="G857" s="197">
        <v>0</v>
      </c>
      <c r="H857" s="198">
        <v>0</v>
      </c>
    </row>
    <row r="858" spans="1:8" ht="18" hidden="1" customHeight="1" outlineLevel="1">
      <c r="A858" s="4" t="s">
        <v>205</v>
      </c>
      <c r="B858" s="195"/>
      <c r="C858" s="196">
        <v>0</v>
      </c>
      <c r="D858" s="196">
        <v>0</v>
      </c>
      <c r="E858" s="196">
        <v>0</v>
      </c>
      <c r="F858" s="197">
        <v>0</v>
      </c>
      <c r="G858" s="197">
        <v>0</v>
      </c>
      <c r="H858" s="198">
        <v>0</v>
      </c>
    </row>
    <row r="859" spans="1:8" ht="18" hidden="1" customHeight="1" outlineLevel="1">
      <c r="A859" s="4" t="s">
        <v>206</v>
      </c>
      <c r="B859" s="195"/>
      <c r="C859" s="196">
        <v>0</v>
      </c>
      <c r="D859" s="196">
        <v>0</v>
      </c>
      <c r="E859" s="196">
        <v>0</v>
      </c>
      <c r="F859" s="197">
        <v>0</v>
      </c>
      <c r="G859" s="197">
        <v>0</v>
      </c>
      <c r="H859" s="198">
        <v>0</v>
      </c>
    </row>
    <row r="860" spans="1:8" ht="18" hidden="1" customHeight="1" outlineLevel="1">
      <c r="A860" s="4" t="s">
        <v>207</v>
      </c>
      <c r="B860" s="195"/>
      <c r="C860" s="196">
        <v>0</v>
      </c>
      <c r="D860" s="196">
        <v>0</v>
      </c>
      <c r="E860" s="196">
        <v>0</v>
      </c>
      <c r="F860" s="197">
        <v>0</v>
      </c>
      <c r="G860" s="197">
        <v>0</v>
      </c>
      <c r="H860" s="198">
        <v>0</v>
      </c>
    </row>
    <row r="861" spans="1:8" ht="18" hidden="1" customHeight="1" outlineLevel="1">
      <c r="A861" s="4" t="s">
        <v>208</v>
      </c>
      <c r="B861" s="195"/>
      <c r="C861" s="196">
        <v>1</v>
      </c>
      <c r="D861" s="196">
        <v>2</v>
      </c>
      <c r="E861" s="196">
        <v>0</v>
      </c>
      <c r="F861" s="197">
        <v>-12200</v>
      </c>
      <c r="G861" s="197">
        <v>42</v>
      </c>
      <c r="H861" s="198">
        <v>0</v>
      </c>
    </row>
    <row r="862" spans="1:8" ht="18" hidden="1" customHeight="1" outlineLevel="1">
      <c r="A862" s="4" t="s">
        <v>209</v>
      </c>
      <c r="B862" s="195"/>
      <c r="C862" s="196">
        <v>0</v>
      </c>
      <c r="D862" s="196">
        <v>1</v>
      </c>
      <c r="E862" s="196">
        <v>0</v>
      </c>
      <c r="F862" s="197">
        <v>-25000</v>
      </c>
      <c r="G862" s="197">
        <v>-20917</v>
      </c>
      <c r="H862" s="198">
        <v>0</v>
      </c>
    </row>
    <row r="863" spans="1:8" ht="18" hidden="1" customHeight="1" outlineLevel="1">
      <c r="A863" s="4" t="s">
        <v>211</v>
      </c>
      <c r="B863" s="195"/>
      <c r="C863" s="196">
        <v>3</v>
      </c>
      <c r="D863" s="196">
        <v>3</v>
      </c>
      <c r="E863" s="196">
        <v>0</v>
      </c>
      <c r="F863" s="197">
        <v>1616.5</v>
      </c>
      <c r="G863" s="197">
        <v>57065</v>
      </c>
      <c r="H863" s="198">
        <v>0</v>
      </c>
    </row>
    <row r="864" spans="1:8" ht="18" hidden="1" customHeight="1" outlineLevel="1">
      <c r="A864" s="4" t="s">
        <v>212</v>
      </c>
      <c r="B864" s="195"/>
      <c r="C864" s="196">
        <v>0</v>
      </c>
      <c r="D864" s="196">
        <v>0</v>
      </c>
      <c r="E864" s="196">
        <v>0</v>
      </c>
      <c r="F864" s="197">
        <v>0</v>
      </c>
      <c r="G864" s="197">
        <v>0</v>
      </c>
      <c r="H864" s="198">
        <v>0</v>
      </c>
    </row>
    <row r="865" spans="1:8" ht="18" hidden="1" customHeight="1" outlineLevel="1">
      <c r="A865" s="4" t="s">
        <v>213</v>
      </c>
      <c r="B865" s="195"/>
      <c r="C865" s="196">
        <v>0</v>
      </c>
      <c r="D865" s="196">
        <v>0</v>
      </c>
      <c r="E865" s="196">
        <v>0</v>
      </c>
      <c r="F865" s="197">
        <v>0</v>
      </c>
      <c r="G865" s="197">
        <v>0</v>
      </c>
      <c r="H865" s="198">
        <v>0</v>
      </c>
    </row>
    <row r="866" spans="1:8" ht="18" hidden="1" customHeight="1" outlineLevel="1">
      <c r="A866" s="4" t="s">
        <v>214</v>
      </c>
      <c r="B866" s="195"/>
      <c r="C866" s="196">
        <v>1</v>
      </c>
      <c r="D866" s="196">
        <v>0</v>
      </c>
      <c r="E866" s="196">
        <v>0</v>
      </c>
      <c r="F866" s="197">
        <v>0</v>
      </c>
      <c r="G866" s="197">
        <v>1169.8</v>
      </c>
      <c r="H866" s="198">
        <v>0</v>
      </c>
    </row>
    <row r="867" spans="1:8" ht="18" hidden="1" customHeight="1" outlineLevel="1">
      <c r="A867" s="4" t="s">
        <v>215</v>
      </c>
      <c r="B867" s="195"/>
      <c r="C867" s="196">
        <v>0</v>
      </c>
      <c r="D867" s="196">
        <v>0</v>
      </c>
      <c r="E867" s="196">
        <v>0</v>
      </c>
      <c r="F867" s="197">
        <v>0</v>
      </c>
      <c r="G867" s="197">
        <v>0</v>
      </c>
      <c r="H867" s="198">
        <v>0</v>
      </c>
    </row>
    <row r="868" spans="1:8" ht="18" hidden="1" customHeight="1" outlineLevel="1">
      <c r="A868" s="4" t="s">
        <v>216</v>
      </c>
      <c r="B868" s="195"/>
      <c r="C868" s="196">
        <v>0</v>
      </c>
      <c r="D868" s="196">
        <v>0</v>
      </c>
      <c r="E868" s="196">
        <v>0</v>
      </c>
      <c r="F868" s="197">
        <v>0</v>
      </c>
      <c r="G868" s="197">
        <v>0</v>
      </c>
      <c r="H868" s="198">
        <v>0</v>
      </c>
    </row>
    <row r="869" spans="1:8" ht="18" hidden="1" customHeight="1" outlineLevel="1">
      <c r="A869" s="4" t="s">
        <v>217</v>
      </c>
      <c r="B869" s="195"/>
      <c r="C869" s="196">
        <v>0</v>
      </c>
      <c r="D869" s="196">
        <v>0</v>
      </c>
      <c r="E869" s="196">
        <v>0</v>
      </c>
      <c r="F869" s="197">
        <v>0</v>
      </c>
      <c r="G869" s="197">
        <v>0</v>
      </c>
      <c r="H869" s="198">
        <v>0</v>
      </c>
    </row>
    <row r="870" spans="1:8" ht="18" hidden="1" customHeight="1" outlineLevel="1">
      <c r="A870" s="4" t="s">
        <v>218</v>
      </c>
      <c r="B870" s="195"/>
      <c r="C870" s="196">
        <v>27</v>
      </c>
      <c r="D870" s="196">
        <v>33</v>
      </c>
      <c r="E870" s="196">
        <v>0</v>
      </c>
      <c r="F870" s="197">
        <v>163984</v>
      </c>
      <c r="G870" s="197">
        <v>450916</v>
      </c>
      <c r="H870" s="198">
        <v>-4100</v>
      </c>
    </row>
    <row r="871" spans="1:8" ht="18" hidden="1" customHeight="1" outlineLevel="1">
      <c r="A871" s="4" t="s">
        <v>219</v>
      </c>
      <c r="B871" s="195"/>
      <c r="C871" s="196">
        <v>0</v>
      </c>
      <c r="D871" s="196">
        <v>0</v>
      </c>
      <c r="E871" s="196">
        <v>0</v>
      </c>
      <c r="F871" s="197">
        <v>0</v>
      </c>
      <c r="G871" s="197">
        <v>0</v>
      </c>
      <c r="H871" s="198">
        <v>0</v>
      </c>
    </row>
    <row r="872" spans="1:8" ht="18" hidden="1" customHeight="1" outlineLevel="1">
      <c r="A872" s="4" t="s">
        <v>220</v>
      </c>
      <c r="B872" s="195"/>
      <c r="C872" s="196">
        <v>0</v>
      </c>
      <c r="D872" s="196">
        <v>0</v>
      </c>
      <c r="E872" s="196">
        <v>0</v>
      </c>
      <c r="F872" s="197">
        <v>0</v>
      </c>
      <c r="G872" s="197">
        <v>0</v>
      </c>
      <c r="H872" s="198">
        <v>0</v>
      </c>
    </row>
    <row r="873" spans="1:8" ht="18" hidden="1" customHeight="1" outlineLevel="1">
      <c r="A873" s="4" t="s">
        <v>349</v>
      </c>
      <c r="B873" s="195"/>
      <c r="C873" s="196">
        <v>0</v>
      </c>
      <c r="D873" s="196">
        <v>0</v>
      </c>
      <c r="E873" s="196">
        <v>0</v>
      </c>
      <c r="F873" s="197">
        <v>0</v>
      </c>
      <c r="G873" s="197">
        <v>0</v>
      </c>
      <c r="H873" s="198">
        <v>0</v>
      </c>
    </row>
    <row r="874" spans="1:8" ht="18" hidden="1" customHeight="1" outlineLevel="1">
      <c r="A874" s="4" t="s">
        <v>222</v>
      </c>
      <c r="B874" s="195"/>
      <c r="C874" s="196">
        <v>0</v>
      </c>
      <c r="D874" s="196">
        <v>0</v>
      </c>
      <c r="E874" s="196">
        <v>0</v>
      </c>
      <c r="F874" s="197">
        <v>0</v>
      </c>
      <c r="G874" s="197">
        <v>0</v>
      </c>
      <c r="H874" s="198">
        <v>0</v>
      </c>
    </row>
    <row r="875" spans="1:8" ht="18" hidden="1" customHeight="1" outlineLevel="1">
      <c r="A875" s="4" t="s">
        <v>223</v>
      </c>
      <c r="B875" s="195"/>
      <c r="C875" s="196">
        <v>1</v>
      </c>
      <c r="D875" s="196">
        <v>1</v>
      </c>
      <c r="E875" s="196">
        <v>0</v>
      </c>
      <c r="F875" s="197">
        <v>50000</v>
      </c>
      <c r="G875" s="197">
        <v>0</v>
      </c>
      <c r="H875" s="198">
        <v>50600</v>
      </c>
    </row>
    <row r="876" spans="1:8" ht="18" hidden="1" customHeight="1" outlineLevel="1">
      <c r="A876" s="4" t="s">
        <v>224</v>
      </c>
      <c r="B876" s="195"/>
      <c r="C876" s="196">
        <v>0</v>
      </c>
      <c r="D876" s="196">
        <v>0</v>
      </c>
      <c r="E876" s="196">
        <v>0</v>
      </c>
      <c r="F876" s="197">
        <v>0</v>
      </c>
      <c r="G876" s="197">
        <v>0</v>
      </c>
      <c r="H876" s="198">
        <v>0</v>
      </c>
    </row>
    <row r="877" spans="1:8" ht="18" hidden="1" customHeight="1" outlineLevel="1">
      <c r="A877" s="4" t="s">
        <v>225</v>
      </c>
      <c r="B877" s="195"/>
      <c r="C877" s="196">
        <v>0</v>
      </c>
      <c r="D877" s="196">
        <v>0</v>
      </c>
      <c r="E877" s="196">
        <v>0</v>
      </c>
      <c r="F877" s="197">
        <v>-1236</v>
      </c>
      <c r="G877" s="197">
        <v>0</v>
      </c>
      <c r="H877" s="198">
        <v>0</v>
      </c>
    </row>
    <row r="878" spans="1:8" ht="18" customHeight="1" collapsed="1">
      <c r="A878" s="4"/>
      <c r="B878" s="195" t="s">
        <v>386</v>
      </c>
      <c r="C878" s="199">
        <f t="shared" ref="C878:H878" si="36">SUM(C855:C877)</f>
        <v>36</v>
      </c>
      <c r="D878" s="199">
        <f t="shared" si="36"/>
        <v>41</v>
      </c>
      <c r="E878" s="199">
        <f t="shared" si="36"/>
        <v>0</v>
      </c>
      <c r="F878" s="200">
        <f t="shared" si="36"/>
        <v>188192.5</v>
      </c>
      <c r="G878" s="200">
        <f t="shared" si="36"/>
        <v>488307.8</v>
      </c>
      <c r="H878" s="201">
        <f t="shared" si="36"/>
        <v>46500</v>
      </c>
    </row>
    <row r="879" spans="1:8" ht="18" hidden="1" customHeight="1" outlineLevel="1">
      <c r="A879" s="4" t="s">
        <v>272</v>
      </c>
      <c r="B879" s="195"/>
      <c r="C879" s="196">
        <v>0</v>
      </c>
      <c r="D879" s="196">
        <v>0</v>
      </c>
      <c r="E879" s="196">
        <v>0</v>
      </c>
      <c r="F879" s="197">
        <v>0</v>
      </c>
      <c r="G879" s="197">
        <v>0</v>
      </c>
      <c r="H879" s="198">
        <v>0</v>
      </c>
    </row>
    <row r="880" spans="1:8" ht="18" hidden="1" customHeight="1" outlineLevel="1">
      <c r="A880" s="4" t="s">
        <v>203</v>
      </c>
      <c r="B880" s="195"/>
      <c r="C880" s="196">
        <v>1</v>
      </c>
      <c r="D880" s="196">
        <v>1</v>
      </c>
      <c r="E880" s="196">
        <v>0</v>
      </c>
      <c r="F880" s="197">
        <v>0</v>
      </c>
      <c r="G880" s="197">
        <v>9949</v>
      </c>
      <c r="H880" s="198">
        <v>0</v>
      </c>
    </row>
    <row r="881" spans="1:8" ht="18" hidden="1" customHeight="1" outlineLevel="1">
      <c r="A881" s="4" t="s">
        <v>204</v>
      </c>
      <c r="B881" s="195"/>
      <c r="C881" s="196">
        <v>4</v>
      </c>
      <c r="D881" s="196">
        <v>0</v>
      </c>
      <c r="E881" s="196">
        <v>1</v>
      </c>
      <c r="F881" s="197">
        <v>67.5</v>
      </c>
      <c r="G881" s="197">
        <v>4702.5</v>
      </c>
      <c r="H881" s="198">
        <v>0</v>
      </c>
    </row>
    <row r="882" spans="1:8" ht="18" hidden="1" customHeight="1" outlineLevel="1">
      <c r="A882" s="4" t="s">
        <v>205</v>
      </c>
      <c r="B882" s="195"/>
      <c r="C882" s="196">
        <v>0</v>
      </c>
      <c r="D882" s="196">
        <v>0</v>
      </c>
      <c r="E882" s="196">
        <v>0</v>
      </c>
      <c r="F882" s="197">
        <v>0</v>
      </c>
      <c r="G882" s="197">
        <v>0</v>
      </c>
      <c r="H882" s="198">
        <v>0</v>
      </c>
    </row>
    <row r="883" spans="1:8" ht="18" hidden="1" customHeight="1" outlineLevel="1">
      <c r="A883" s="4" t="s">
        <v>206</v>
      </c>
      <c r="B883" s="195"/>
      <c r="C883" s="196">
        <v>0</v>
      </c>
      <c r="D883" s="196">
        <v>0</v>
      </c>
      <c r="E883" s="196">
        <v>0</v>
      </c>
      <c r="F883" s="197">
        <v>0</v>
      </c>
      <c r="G883" s="197">
        <v>0</v>
      </c>
      <c r="H883" s="198">
        <v>0</v>
      </c>
    </row>
    <row r="884" spans="1:8" ht="18" hidden="1" customHeight="1" outlineLevel="1">
      <c r="A884" s="4" t="s">
        <v>207</v>
      </c>
      <c r="B884" s="195"/>
      <c r="C884" s="196">
        <v>0</v>
      </c>
      <c r="D884" s="196">
        <v>0</v>
      </c>
      <c r="E884" s="196">
        <v>0</v>
      </c>
      <c r="F884" s="197">
        <v>0</v>
      </c>
      <c r="G884" s="197">
        <v>0</v>
      </c>
      <c r="H884" s="198">
        <v>0</v>
      </c>
    </row>
    <row r="885" spans="1:8" ht="18" hidden="1" customHeight="1" outlineLevel="1">
      <c r="A885" s="4" t="s">
        <v>208</v>
      </c>
      <c r="B885" s="195"/>
      <c r="C885" s="196">
        <v>1</v>
      </c>
      <c r="D885" s="196">
        <v>0</v>
      </c>
      <c r="E885" s="196">
        <v>0</v>
      </c>
      <c r="F885" s="197">
        <v>0</v>
      </c>
      <c r="G885" s="197">
        <v>0</v>
      </c>
      <c r="H885" s="198">
        <v>0</v>
      </c>
    </row>
    <row r="886" spans="1:8" ht="18" hidden="1" customHeight="1" outlineLevel="1">
      <c r="A886" s="4" t="s">
        <v>209</v>
      </c>
      <c r="B886" s="195"/>
      <c r="C886" s="196">
        <v>0</v>
      </c>
      <c r="D886" s="196">
        <v>0</v>
      </c>
      <c r="E886" s="196">
        <v>0</v>
      </c>
      <c r="F886" s="197">
        <v>0</v>
      </c>
      <c r="G886" s="197">
        <v>0</v>
      </c>
      <c r="H886" s="198">
        <v>0</v>
      </c>
    </row>
    <row r="887" spans="1:8" ht="18" hidden="1" customHeight="1" outlineLevel="1">
      <c r="A887" s="4" t="s">
        <v>211</v>
      </c>
      <c r="B887" s="195"/>
      <c r="C887" s="196">
        <v>2</v>
      </c>
      <c r="D887" s="196">
        <v>1</v>
      </c>
      <c r="E887" s="196">
        <v>0</v>
      </c>
      <c r="F887" s="197">
        <v>0</v>
      </c>
      <c r="G887" s="197">
        <v>3500</v>
      </c>
      <c r="H887" s="198">
        <v>0</v>
      </c>
    </row>
    <row r="888" spans="1:8" ht="18" hidden="1" customHeight="1" outlineLevel="1">
      <c r="A888" s="4" t="s">
        <v>212</v>
      </c>
      <c r="B888" s="195"/>
      <c r="C888" s="196">
        <v>0</v>
      </c>
      <c r="D888" s="196">
        <v>0</v>
      </c>
      <c r="E888" s="196">
        <v>0</v>
      </c>
      <c r="F888" s="197">
        <v>0</v>
      </c>
      <c r="G888" s="197">
        <v>0</v>
      </c>
      <c r="H888" s="198">
        <v>0</v>
      </c>
    </row>
    <row r="889" spans="1:8" ht="18" hidden="1" customHeight="1" outlineLevel="1">
      <c r="A889" s="4" t="s">
        <v>213</v>
      </c>
      <c r="B889" s="195"/>
      <c r="C889" s="196">
        <v>0</v>
      </c>
      <c r="D889" s="196">
        <v>0</v>
      </c>
      <c r="E889" s="196">
        <v>0</v>
      </c>
      <c r="F889" s="197">
        <v>0</v>
      </c>
      <c r="G889" s="197">
        <v>0</v>
      </c>
      <c r="H889" s="198">
        <v>0</v>
      </c>
    </row>
    <row r="890" spans="1:8" ht="18" hidden="1" customHeight="1" outlineLevel="1">
      <c r="A890" s="4" t="s">
        <v>214</v>
      </c>
      <c r="B890" s="195"/>
      <c r="C890" s="196">
        <v>0</v>
      </c>
      <c r="D890" s="196">
        <v>0</v>
      </c>
      <c r="E890" s="196">
        <v>0</v>
      </c>
      <c r="F890" s="197">
        <v>0</v>
      </c>
      <c r="G890" s="197">
        <v>0</v>
      </c>
      <c r="H890" s="198">
        <v>0</v>
      </c>
    </row>
    <row r="891" spans="1:8" ht="18" hidden="1" customHeight="1" outlineLevel="1">
      <c r="A891" s="4" t="s">
        <v>215</v>
      </c>
      <c r="B891" s="195"/>
      <c r="C891" s="196">
        <v>1</v>
      </c>
      <c r="D891" s="196">
        <v>0</v>
      </c>
      <c r="E891" s="196">
        <v>0</v>
      </c>
      <c r="F891" s="197">
        <v>0</v>
      </c>
      <c r="G891" s="197">
        <v>0</v>
      </c>
      <c r="H891" s="198">
        <v>0</v>
      </c>
    </row>
    <row r="892" spans="1:8" ht="18" hidden="1" customHeight="1" outlineLevel="1">
      <c r="A892" s="4" t="s">
        <v>216</v>
      </c>
      <c r="B892" s="195"/>
      <c r="C892" s="196">
        <v>0</v>
      </c>
      <c r="D892" s="196">
        <v>0</v>
      </c>
      <c r="E892" s="196">
        <v>0</v>
      </c>
      <c r="F892" s="197">
        <v>0</v>
      </c>
      <c r="G892" s="197">
        <v>0</v>
      </c>
      <c r="H892" s="198">
        <v>0</v>
      </c>
    </row>
    <row r="893" spans="1:8" ht="18" hidden="1" customHeight="1" outlineLevel="1">
      <c r="A893" s="4" t="s">
        <v>217</v>
      </c>
      <c r="B893" s="195"/>
      <c r="C893" s="196">
        <v>0</v>
      </c>
      <c r="D893" s="196">
        <v>0</v>
      </c>
      <c r="E893" s="196">
        <v>0</v>
      </c>
      <c r="F893" s="197">
        <v>0</v>
      </c>
      <c r="G893" s="197">
        <v>0</v>
      </c>
      <c r="H893" s="198">
        <v>0</v>
      </c>
    </row>
    <row r="894" spans="1:8" ht="18" hidden="1" customHeight="1" outlineLevel="1">
      <c r="A894" s="4" t="s">
        <v>218</v>
      </c>
      <c r="B894" s="195"/>
      <c r="C894" s="196">
        <v>0</v>
      </c>
      <c r="D894" s="196">
        <v>0</v>
      </c>
      <c r="E894" s="196">
        <v>0</v>
      </c>
      <c r="F894" s="197">
        <v>0</v>
      </c>
      <c r="G894" s="197">
        <v>0</v>
      </c>
      <c r="H894" s="198">
        <v>0</v>
      </c>
    </row>
    <row r="895" spans="1:8" ht="18" hidden="1" customHeight="1" outlineLevel="1">
      <c r="A895" s="4" t="s">
        <v>219</v>
      </c>
      <c r="B895" s="195"/>
      <c r="C895" s="196">
        <v>0</v>
      </c>
      <c r="D895" s="196">
        <v>0</v>
      </c>
      <c r="E895" s="196">
        <v>0</v>
      </c>
      <c r="F895" s="197">
        <v>0</v>
      </c>
      <c r="G895" s="197">
        <v>0</v>
      </c>
      <c r="H895" s="198">
        <v>0</v>
      </c>
    </row>
    <row r="896" spans="1:8" ht="18" hidden="1" customHeight="1" outlineLevel="1">
      <c r="A896" s="4" t="s">
        <v>220</v>
      </c>
      <c r="B896" s="195"/>
      <c r="C896" s="196">
        <v>0</v>
      </c>
      <c r="D896" s="196">
        <v>0</v>
      </c>
      <c r="E896" s="196">
        <v>0</v>
      </c>
      <c r="F896" s="197">
        <v>0</v>
      </c>
      <c r="G896" s="197">
        <v>0</v>
      </c>
      <c r="H896" s="198">
        <v>0</v>
      </c>
    </row>
    <row r="897" spans="1:8" ht="18" hidden="1" customHeight="1" outlineLevel="1">
      <c r="A897" s="4" t="s">
        <v>349</v>
      </c>
      <c r="B897" s="195"/>
      <c r="C897" s="196">
        <v>0</v>
      </c>
      <c r="D897" s="196">
        <v>0</v>
      </c>
      <c r="E897" s="196">
        <v>0</v>
      </c>
      <c r="F897" s="197">
        <v>0</v>
      </c>
      <c r="G897" s="197">
        <v>0</v>
      </c>
      <c r="H897" s="198">
        <v>0</v>
      </c>
    </row>
    <row r="898" spans="1:8" ht="18" hidden="1" customHeight="1" outlineLevel="1">
      <c r="A898" s="4" t="s">
        <v>222</v>
      </c>
      <c r="B898" s="195"/>
      <c r="C898" s="196">
        <v>0</v>
      </c>
      <c r="D898" s="196">
        <v>0</v>
      </c>
      <c r="E898" s="196">
        <v>0</v>
      </c>
      <c r="F898" s="197">
        <v>0</v>
      </c>
      <c r="G898" s="197">
        <v>0</v>
      </c>
      <c r="H898" s="198">
        <v>0</v>
      </c>
    </row>
    <row r="899" spans="1:8" ht="18" hidden="1" customHeight="1" outlineLevel="1">
      <c r="A899" s="4" t="s">
        <v>223</v>
      </c>
      <c r="B899" s="195"/>
      <c r="C899" s="196">
        <v>0</v>
      </c>
      <c r="D899" s="196">
        <v>0</v>
      </c>
      <c r="E899" s="196">
        <v>0</v>
      </c>
      <c r="F899" s="197">
        <v>0</v>
      </c>
      <c r="G899" s="197">
        <v>0</v>
      </c>
      <c r="H899" s="198">
        <v>0</v>
      </c>
    </row>
    <row r="900" spans="1:8" ht="18" hidden="1" customHeight="1" outlineLevel="1">
      <c r="A900" s="4" t="s">
        <v>224</v>
      </c>
      <c r="B900" s="195"/>
      <c r="C900" s="196">
        <v>0</v>
      </c>
      <c r="D900" s="196">
        <v>0</v>
      </c>
      <c r="E900" s="196">
        <v>0</v>
      </c>
      <c r="F900" s="197">
        <v>0</v>
      </c>
      <c r="G900" s="197">
        <v>0</v>
      </c>
      <c r="H900" s="198">
        <v>0</v>
      </c>
    </row>
    <row r="901" spans="1:8" ht="18" hidden="1" customHeight="1" outlineLevel="1">
      <c r="A901" s="4" t="s">
        <v>225</v>
      </c>
      <c r="B901" s="195"/>
      <c r="C901" s="196">
        <v>0</v>
      </c>
      <c r="D901" s="196">
        <v>0</v>
      </c>
      <c r="E901" s="196">
        <v>0</v>
      </c>
      <c r="F901" s="197">
        <v>0</v>
      </c>
      <c r="G901" s="197">
        <v>0</v>
      </c>
      <c r="H901" s="198">
        <v>0</v>
      </c>
    </row>
    <row r="902" spans="1:8" ht="18" customHeight="1" collapsed="1">
      <c r="A902" s="4"/>
      <c r="B902" s="195" t="s">
        <v>387</v>
      </c>
      <c r="C902" s="199">
        <f t="shared" ref="C902:H902" si="37">SUM(C879:C901)</f>
        <v>9</v>
      </c>
      <c r="D902" s="199">
        <f t="shared" si="37"/>
        <v>2</v>
      </c>
      <c r="E902" s="199">
        <f t="shared" si="37"/>
        <v>1</v>
      </c>
      <c r="F902" s="200">
        <f t="shared" si="37"/>
        <v>67.5</v>
      </c>
      <c r="G902" s="200">
        <f t="shared" si="37"/>
        <v>18151.5</v>
      </c>
      <c r="H902" s="201">
        <f t="shared" si="37"/>
        <v>0</v>
      </c>
    </row>
    <row r="903" spans="1:8" ht="18" hidden="1" customHeight="1" outlineLevel="1">
      <c r="A903" s="4" t="s">
        <v>272</v>
      </c>
      <c r="B903" s="195"/>
      <c r="C903" s="196">
        <v>0</v>
      </c>
      <c r="D903" s="196">
        <v>0</v>
      </c>
      <c r="E903" s="196">
        <v>0</v>
      </c>
      <c r="F903" s="197">
        <v>0</v>
      </c>
      <c r="G903" s="197">
        <v>0</v>
      </c>
      <c r="H903" s="198">
        <v>0</v>
      </c>
    </row>
    <row r="904" spans="1:8" ht="18" hidden="1" customHeight="1" outlineLevel="1">
      <c r="A904" s="4" t="s">
        <v>203</v>
      </c>
      <c r="B904" s="195"/>
      <c r="C904" s="196">
        <v>0</v>
      </c>
      <c r="D904" s="196">
        <v>0</v>
      </c>
      <c r="E904" s="196">
        <v>0</v>
      </c>
      <c r="F904" s="197">
        <v>0</v>
      </c>
      <c r="G904" s="197">
        <v>0</v>
      </c>
      <c r="H904" s="198">
        <v>0</v>
      </c>
    </row>
    <row r="905" spans="1:8" ht="18" hidden="1" customHeight="1" outlineLevel="1">
      <c r="A905" s="4" t="s">
        <v>204</v>
      </c>
      <c r="B905" s="195"/>
      <c r="C905" s="196">
        <v>1</v>
      </c>
      <c r="D905" s="196">
        <v>0</v>
      </c>
      <c r="E905" s="196">
        <v>0</v>
      </c>
      <c r="F905" s="197">
        <v>0</v>
      </c>
      <c r="G905" s="197">
        <v>0</v>
      </c>
      <c r="H905" s="198">
        <v>0</v>
      </c>
    </row>
    <row r="906" spans="1:8" ht="18" hidden="1" customHeight="1" outlineLevel="1">
      <c r="A906" s="4" t="s">
        <v>205</v>
      </c>
      <c r="B906" s="195"/>
      <c r="C906" s="196">
        <v>0</v>
      </c>
      <c r="D906" s="196">
        <v>0</v>
      </c>
      <c r="E906" s="196">
        <v>0</v>
      </c>
      <c r="F906" s="197">
        <v>0</v>
      </c>
      <c r="G906" s="197">
        <v>0</v>
      </c>
      <c r="H906" s="198">
        <v>0</v>
      </c>
    </row>
    <row r="907" spans="1:8" ht="18" hidden="1" customHeight="1" outlineLevel="1">
      <c r="A907" s="4" t="s">
        <v>206</v>
      </c>
      <c r="B907" s="195"/>
      <c r="C907" s="196">
        <v>0</v>
      </c>
      <c r="D907" s="196">
        <v>0</v>
      </c>
      <c r="E907" s="196">
        <v>0</v>
      </c>
      <c r="F907" s="197">
        <v>0</v>
      </c>
      <c r="G907" s="197">
        <v>0</v>
      </c>
      <c r="H907" s="198">
        <v>0</v>
      </c>
    </row>
    <row r="908" spans="1:8" ht="18" hidden="1" customHeight="1" outlineLevel="1">
      <c r="A908" s="4" t="s">
        <v>207</v>
      </c>
      <c r="B908" s="195"/>
      <c r="C908" s="196">
        <v>0</v>
      </c>
      <c r="D908" s="196">
        <v>0</v>
      </c>
      <c r="E908" s="196">
        <v>0</v>
      </c>
      <c r="F908" s="197">
        <v>0</v>
      </c>
      <c r="G908" s="197">
        <v>0</v>
      </c>
      <c r="H908" s="198">
        <v>0</v>
      </c>
    </row>
    <row r="909" spans="1:8" ht="18" hidden="1" customHeight="1" outlineLevel="1">
      <c r="A909" s="4" t="s">
        <v>208</v>
      </c>
      <c r="B909" s="195"/>
      <c r="C909" s="196">
        <v>0</v>
      </c>
      <c r="D909" s="196">
        <v>0</v>
      </c>
      <c r="E909" s="196">
        <v>0</v>
      </c>
      <c r="F909" s="197">
        <v>0</v>
      </c>
      <c r="G909" s="197">
        <v>0</v>
      </c>
      <c r="H909" s="198">
        <v>0</v>
      </c>
    </row>
    <row r="910" spans="1:8" ht="18" hidden="1" customHeight="1" outlineLevel="1">
      <c r="A910" s="4" t="s">
        <v>209</v>
      </c>
      <c r="B910" s="195"/>
      <c r="C910" s="196">
        <v>0</v>
      </c>
      <c r="D910" s="196">
        <v>0</v>
      </c>
      <c r="E910" s="196">
        <v>0</v>
      </c>
      <c r="F910" s="197">
        <v>0</v>
      </c>
      <c r="G910" s="197">
        <v>0</v>
      </c>
      <c r="H910" s="198">
        <v>0</v>
      </c>
    </row>
    <row r="911" spans="1:8" ht="18" hidden="1" customHeight="1" outlineLevel="1">
      <c r="A911" s="4" t="s">
        <v>211</v>
      </c>
      <c r="B911" s="195"/>
      <c r="C911" s="196">
        <v>0</v>
      </c>
      <c r="D911" s="196">
        <v>0</v>
      </c>
      <c r="E911" s="196">
        <v>0</v>
      </c>
      <c r="F911" s="197">
        <v>0</v>
      </c>
      <c r="G911" s="197">
        <v>0</v>
      </c>
      <c r="H911" s="198">
        <v>0</v>
      </c>
    </row>
    <row r="912" spans="1:8" ht="18" hidden="1" customHeight="1" outlineLevel="1">
      <c r="A912" s="4" t="s">
        <v>212</v>
      </c>
      <c r="B912" s="195"/>
      <c r="C912" s="196">
        <v>0</v>
      </c>
      <c r="D912" s="196">
        <v>0</v>
      </c>
      <c r="E912" s="196">
        <v>0</v>
      </c>
      <c r="F912" s="197">
        <v>0</v>
      </c>
      <c r="G912" s="197">
        <v>0</v>
      </c>
      <c r="H912" s="198">
        <v>0</v>
      </c>
    </row>
    <row r="913" spans="1:8" ht="18" hidden="1" customHeight="1" outlineLevel="1">
      <c r="A913" s="4" t="s">
        <v>213</v>
      </c>
      <c r="B913" s="195"/>
      <c r="C913" s="196">
        <v>0</v>
      </c>
      <c r="D913" s="196">
        <v>0</v>
      </c>
      <c r="E913" s="196">
        <v>0</v>
      </c>
      <c r="F913" s="197">
        <v>0</v>
      </c>
      <c r="G913" s="197">
        <v>0</v>
      </c>
      <c r="H913" s="198">
        <v>0</v>
      </c>
    </row>
    <row r="914" spans="1:8" ht="18" hidden="1" customHeight="1" outlineLevel="1">
      <c r="A914" s="4" t="s">
        <v>214</v>
      </c>
      <c r="B914" s="195"/>
      <c r="C914" s="196">
        <v>0</v>
      </c>
      <c r="D914" s="196">
        <v>0</v>
      </c>
      <c r="E914" s="196">
        <v>0</v>
      </c>
      <c r="F914" s="197">
        <v>0</v>
      </c>
      <c r="G914" s="197">
        <v>0</v>
      </c>
      <c r="H914" s="198">
        <v>0</v>
      </c>
    </row>
    <row r="915" spans="1:8" ht="18" hidden="1" customHeight="1" outlineLevel="1">
      <c r="A915" s="4" t="s">
        <v>215</v>
      </c>
      <c r="B915" s="195"/>
      <c r="C915" s="196">
        <v>0</v>
      </c>
      <c r="D915" s="196">
        <v>0</v>
      </c>
      <c r="E915" s="196">
        <v>0</v>
      </c>
      <c r="F915" s="197">
        <v>0</v>
      </c>
      <c r="G915" s="197">
        <v>0</v>
      </c>
      <c r="H915" s="198">
        <v>0</v>
      </c>
    </row>
    <row r="916" spans="1:8" ht="18" hidden="1" customHeight="1" outlineLevel="1">
      <c r="A916" s="4" t="s">
        <v>216</v>
      </c>
      <c r="B916" s="195"/>
      <c r="C916" s="196">
        <v>0</v>
      </c>
      <c r="D916" s="196">
        <v>0</v>
      </c>
      <c r="E916" s="196">
        <v>0</v>
      </c>
      <c r="F916" s="197">
        <v>0</v>
      </c>
      <c r="G916" s="197">
        <v>0</v>
      </c>
      <c r="H916" s="198">
        <v>0</v>
      </c>
    </row>
    <row r="917" spans="1:8" ht="18" hidden="1" customHeight="1" outlineLevel="1">
      <c r="A917" s="4" t="s">
        <v>217</v>
      </c>
      <c r="B917" s="195"/>
      <c r="C917" s="196">
        <v>0</v>
      </c>
      <c r="D917" s="196">
        <v>0</v>
      </c>
      <c r="E917" s="196">
        <v>0</v>
      </c>
      <c r="F917" s="197">
        <v>0</v>
      </c>
      <c r="G917" s="197">
        <v>0</v>
      </c>
      <c r="H917" s="198">
        <v>0</v>
      </c>
    </row>
    <row r="918" spans="1:8" ht="18" hidden="1" customHeight="1" outlineLevel="1">
      <c r="A918" s="4" t="s">
        <v>218</v>
      </c>
      <c r="B918" s="195"/>
      <c r="C918" s="196">
        <v>0</v>
      </c>
      <c r="D918" s="196">
        <v>0</v>
      </c>
      <c r="E918" s="196">
        <v>0</v>
      </c>
      <c r="F918" s="197">
        <v>0</v>
      </c>
      <c r="G918" s="197">
        <v>0</v>
      </c>
      <c r="H918" s="198">
        <v>0</v>
      </c>
    </row>
    <row r="919" spans="1:8" ht="18" hidden="1" customHeight="1" outlineLevel="1">
      <c r="A919" s="4" t="s">
        <v>219</v>
      </c>
      <c r="B919" s="195"/>
      <c r="C919" s="196">
        <v>0</v>
      </c>
      <c r="D919" s="196">
        <v>0</v>
      </c>
      <c r="E919" s="196">
        <v>0</v>
      </c>
      <c r="F919" s="197">
        <v>0</v>
      </c>
      <c r="G919" s="197">
        <v>0</v>
      </c>
      <c r="H919" s="198">
        <v>0</v>
      </c>
    </row>
    <row r="920" spans="1:8" ht="18" hidden="1" customHeight="1" outlineLevel="1">
      <c r="A920" s="4" t="s">
        <v>220</v>
      </c>
      <c r="B920" s="195"/>
      <c r="C920" s="196">
        <v>0</v>
      </c>
      <c r="D920" s="196">
        <v>0</v>
      </c>
      <c r="E920" s="196">
        <v>0</v>
      </c>
      <c r="F920" s="197">
        <v>0</v>
      </c>
      <c r="G920" s="197">
        <v>0</v>
      </c>
      <c r="H920" s="198">
        <v>0</v>
      </c>
    </row>
    <row r="921" spans="1:8" ht="18" hidden="1" customHeight="1" outlineLevel="1">
      <c r="A921" s="4" t="s">
        <v>349</v>
      </c>
      <c r="B921" s="195"/>
      <c r="C921" s="196">
        <v>0</v>
      </c>
      <c r="D921" s="196">
        <v>0</v>
      </c>
      <c r="E921" s="196">
        <v>0</v>
      </c>
      <c r="F921" s="197">
        <v>0</v>
      </c>
      <c r="G921" s="197">
        <v>0</v>
      </c>
      <c r="H921" s="198">
        <v>0</v>
      </c>
    </row>
    <row r="922" spans="1:8" ht="18" hidden="1" customHeight="1" outlineLevel="1">
      <c r="A922" s="4" t="s">
        <v>222</v>
      </c>
      <c r="B922" s="195"/>
      <c r="C922" s="196">
        <v>0</v>
      </c>
      <c r="D922" s="196">
        <v>0</v>
      </c>
      <c r="E922" s="196">
        <v>0</v>
      </c>
      <c r="F922" s="197">
        <v>0</v>
      </c>
      <c r="G922" s="197">
        <v>0</v>
      </c>
      <c r="H922" s="198">
        <v>0</v>
      </c>
    </row>
    <row r="923" spans="1:8" ht="18" hidden="1" customHeight="1" outlineLevel="1">
      <c r="A923" s="4" t="s">
        <v>223</v>
      </c>
      <c r="B923" s="195"/>
      <c r="C923" s="196">
        <v>0</v>
      </c>
      <c r="D923" s="196">
        <v>0</v>
      </c>
      <c r="E923" s="196">
        <v>0</v>
      </c>
      <c r="F923" s="197">
        <v>0</v>
      </c>
      <c r="G923" s="197">
        <v>0</v>
      </c>
      <c r="H923" s="198">
        <v>0</v>
      </c>
    </row>
    <row r="924" spans="1:8" ht="18" hidden="1" customHeight="1" outlineLevel="1">
      <c r="A924" s="4" t="s">
        <v>224</v>
      </c>
      <c r="B924" s="195"/>
      <c r="C924" s="196">
        <v>0</v>
      </c>
      <c r="D924" s="196">
        <v>0</v>
      </c>
      <c r="E924" s="196">
        <v>0</v>
      </c>
      <c r="F924" s="197">
        <v>0</v>
      </c>
      <c r="G924" s="197">
        <v>0</v>
      </c>
      <c r="H924" s="198">
        <v>0</v>
      </c>
    </row>
    <row r="925" spans="1:8" ht="18" hidden="1" customHeight="1" outlineLevel="1">
      <c r="A925" s="4" t="s">
        <v>225</v>
      </c>
      <c r="B925" s="195"/>
      <c r="C925" s="196">
        <v>0</v>
      </c>
      <c r="D925" s="196">
        <v>0</v>
      </c>
      <c r="E925" s="196">
        <v>0</v>
      </c>
      <c r="F925" s="197">
        <v>0</v>
      </c>
      <c r="G925" s="197">
        <v>0</v>
      </c>
      <c r="H925" s="198">
        <v>0</v>
      </c>
    </row>
    <row r="926" spans="1:8" ht="18" customHeight="1" collapsed="1">
      <c r="A926" s="4"/>
      <c r="B926" s="195" t="s">
        <v>388</v>
      </c>
      <c r="C926" s="199">
        <f t="shared" ref="C926:H926" si="38">SUM(C903:C925)</f>
        <v>1</v>
      </c>
      <c r="D926" s="199">
        <f t="shared" si="38"/>
        <v>0</v>
      </c>
      <c r="E926" s="199">
        <f t="shared" si="38"/>
        <v>0</v>
      </c>
      <c r="F926" s="200">
        <f t="shared" si="38"/>
        <v>0</v>
      </c>
      <c r="G926" s="200">
        <f t="shared" si="38"/>
        <v>0</v>
      </c>
      <c r="H926" s="201">
        <f t="shared" si="38"/>
        <v>0</v>
      </c>
    </row>
    <row r="927" spans="1:8" ht="18" hidden="1" customHeight="1" outlineLevel="1">
      <c r="A927" s="4" t="s">
        <v>272</v>
      </c>
      <c r="B927" s="195"/>
      <c r="C927" s="196">
        <v>0</v>
      </c>
      <c r="D927" s="196">
        <v>0</v>
      </c>
      <c r="E927" s="196">
        <v>0</v>
      </c>
      <c r="F927" s="197">
        <v>0</v>
      </c>
      <c r="G927" s="197">
        <v>0</v>
      </c>
      <c r="H927" s="198">
        <v>0</v>
      </c>
    </row>
    <row r="928" spans="1:8" ht="18" hidden="1" customHeight="1" outlineLevel="1">
      <c r="A928" s="4" t="s">
        <v>203</v>
      </c>
      <c r="B928" s="195"/>
      <c r="C928" s="196">
        <v>0</v>
      </c>
      <c r="D928" s="196">
        <v>0</v>
      </c>
      <c r="E928" s="196">
        <v>0</v>
      </c>
      <c r="F928" s="197">
        <v>0</v>
      </c>
      <c r="G928" s="197">
        <v>0</v>
      </c>
      <c r="H928" s="198">
        <v>0</v>
      </c>
    </row>
    <row r="929" spans="1:8" ht="18" hidden="1" customHeight="1" outlineLevel="1">
      <c r="A929" s="4" t="s">
        <v>204</v>
      </c>
      <c r="B929" s="195"/>
      <c r="C929" s="196">
        <v>2</v>
      </c>
      <c r="D929" s="196">
        <v>0</v>
      </c>
      <c r="E929" s="196">
        <v>0</v>
      </c>
      <c r="F929" s="197">
        <v>0</v>
      </c>
      <c r="G929" s="197">
        <v>0</v>
      </c>
      <c r="H929" s="198">
        <v>0</v>
      </c>
    </row>
    <row r="930" spans="1:8" ht="18" hidden="1" customHeight="1" outlineLevel="1">
      <c r="A930" s="4" t="s">
        <v>205</v>
      </c>
      <c r="B930" s="195"/>
      <c r="C930" s="196">
        <v>0</v>
      </c>
      <c r="D930" s="196">
        <v>0</v>
      </c>
      <c r="E930" s="196">
        <v>0</v>
      </c>
      <c r="F930" s="197">
        <v>0</v>
      </c>
      <c r="G930" s="197">
        <v>0</v>
      </c>
      <c r="H930" s="198">
        <v>0</v>
      </c>
    </row>
    <row r="931" spans="1:8" ht="18" hidden="1" customHeight="1" outlineLevel="1">
      <c r="A931" s="4" t="s">
        <v>206</v>
      </c>
      <c r="B931" s="195"/>
      <c r="C931" s="196">
        <v>0</v>
      </c>
      <c r="D931" s="196">
        <v>0</v>
      </c>
      <c r="E931" s="196">
        <v>0</v>
      </c>
      <c r="F931" s="197">
        <v>0</v>
      </c>
      <c r="G931" s="197">
        <v>0</v>
      </c>
      <c r="H931" s="198">
        <v>0</v>
      </c>
    </row>
    <row r="932" spans="1:8" ht="18" hidden="1" customHeight="1" outlineLevel="1">
      <c r="A932" s="4" t="s">
        <v>207</v>
      </c>
      <c r="B932" s="195"/>
      <c r="C932" s="196">
        <v>0</v>
      </c>
      <c r="D932" s="196">
        <v>0</v>
      </c>
      <c r="E932" s="196">
        <v>0</v>
      </c>
      <c r="F932" s="197">
        <v>0</v>
      </c>
      <c r="G932" s="197">
        <v>0</v>
      </c>
      <c r="H932" s="198">
        <v>0</v>
      </c>
    </row>
    <row r="933" spans="1:8" ht="18" hidden="1" customHeight="1" outlineLevel="1">
      <c r="A933" s="4" t="s">
        <v>208</v>
      </c>
      <c r="B933" s="195"/>
      <c r="C933" s="196">
        <v>0</v>
      </c>
      <c r="D933" s="196">
        <v>0</v>
      </c>
      <c r="E933" s="196">
        <v>0</v>
      </c>
      <c r="F933" s="197">
        <v>0</v>
      </c>
      <c r="G933" s="197">
        <v>0</v>
      </c>
      <c r="H933" s="198">
        <v>0</v>
      </c>
    </row>
    <row r="934" spans="1:8" ht="18" hidden="1" customHeight="1" outlineLevel="1">
      <c r="A934" s="4" t="s">
        <v>209</v>
      </c>
      <c r="B934" s="195"/>
      <c r="C934" s="196">
        <v>0</v>
      </c>
      <c r="D934" s="196">
        <v>0</v>
      </c>
      <c r="E934" s="196">
        <v>0</v>
      </c>
      <c r="F934" s="197">
        <v>0</v>
      </c>
      <c r="G934" s="197">
        <v>0</v>
      </c>
      <c r="H934" s="198">
        <v>0</v>
      </c>
    </row>
    <row r="935" spans="1:8" ht="18" hidden="1" customHeight="1" outlineLevel="1">
      <c r="A935" s="4" t="s">
        <v>211</v>
      </c>
      <c r="B935" s="195"/>
      <c r="C935" s="196">
        <v>4</v>
      </c>
      <c r="D935" s="196">
        <v>2</v>
      </c>
      <c r="E935" s="196">
        <v>0</v>
      </c>
      <c r="F935" s="197">
        <v>25000</v>
      </c>
      <c r="G935" s="197">
        <v>8531.75</v>
      </c>
      <c r="H935" s="198">
        <v>0</v>
      </c>
    </row>
    <row r="936" spans="1:8" ht="18" hidden="1" customHeight="1" outlineLevel="1">
      <c r="A936" s="4" t="s">
        <v>212</v>
      </c>
      <c r="B936" s="195"/>
      <c r="C936" s="196">
        <v>0</v>
      </c>
      <c r="D936" s="196">
        <v>1</v>
      </c>
      <c r="E936" s="196">
        <v>0</v>
      </c>
      <c r="F936" s="197">
        <v>3925</v>
      </c>
      <c r="G936" s="197">
        <v>3500</v>
      </c>
      <c r="H936" s="198">
        <v>0</v>
      </c>
    </row>
    <row r="937" spans="1:8" ht="18" hidden="1" customHeight="1" outlineLevel="1">
      <c r="A937" s="4" t="s">
        <v>213</v>
      </c>
      <c r="B937" s="195"/>
      <c r="C937" s="196">
        <v>1</v>
      </c>
      <c r="D937" s="196">
        <v>0</v>
      </c>
      <c r="E937" s="196">
        <v>0</v>
      </c>
      <c r="F937" s="197">
        <v>0</v>
      </c>
      <c r="G937" s="197">
        <v>40086</v>
      </c>
      <c r="H937" s="198">
        <v>0</v>
      </c>
    </row>
    <row r="938" spans="1:8" ht="18" hidden="1" customHeight="1" outlineLevel="1">
      <c r="A938" s="4" t="s">
        <v>214</v>
      </c>
      <c r="B938" s="195"/>
      <c r="C938" s="196">
        <v>0</v>
      </c>
      <c r="D938" s="196">
        <v>0</v>
      </c>
      <c r="E938" s="196">
        <v>0</v>
      </c>
      <c r="F938" s="197">
        <v>0</v>
      </c>
      <c r="G938" s="197">
        <v>0</v>
      </c>
      <c r="H938" s="198">
        <v>0</v>
      </c>
    </row>
    <row r="939" spans="1:8" ht="18" hidden="1" customHeight="1" outlineLevel="1">
      <c r="A939" s="4" t="s">
        <v>215</v>
      </c>
      <c r="B939" s="195"/>
      <c r="C939" s="196">
        <v>0</v>
      </c>
      <c r="D939" s="196">
        <v>0</v>
      </c>
      <c r="E939" s="196">
        <v>0</v>
      </c>
      <c r="F939" s="197">
        <v>0</v>
      </c>
      <c r="G939" s="197">
        <v>0</v>
      </c>
      <c r="H939" s="198">
        <v>0</v>
      </c>
    </row>
    <row r="940" spans="1:8" ht="18" hidden="1" customHeight="1" outlineLevel="1">
      <c r="A940" s="4" t="s">
        <v>216</v>
      </c>
      <c r="B940" s="195"/>
      <c r="C940" s="196">
        <v>0</v>
      </c>
      <c r="D940" s="196">
        <v>0</v>
      </c>
      <c r="E940" s="196">
        <v>0</v>
      </c>
      <c r="F940" s="197">
        <v>0</v>
      </c>
      <c r="G940" s="197">
        <v>0</v>
      </c>
      <c r="H940" s="198">
        <v>0</v>
      </c>
    </row>
    <row r="941" spans="1:8" ht="18" hidden="1" customHeight="1" outlineLevel="1">
      <c r="A941" s="4" t="s">
        <v>217</v>
      </c>
      <c r="B941" s="195"/>
      <c r="C941" s="196">
        <v>0</v>
      </c>
      <c r="D941" s="196">
        <v>0</v>
      </c>
      <c r="E941" s="196">
        <v>0</v>
      </c>
      <c r="F941" s="197">
        <v>0</v>
      </c>
      <c r="G941" s="197">
        <v>0</v>
      </c>
      <c r="H941" s="198">
        <v>0</v>
      </c>
    </row>
    <row r="942" spans="1:8" ht="18" hidden="1" customHeight="1" outlineLevel="1">
      <c r="A942" s="4" t="s">
        <v>218</v>
      </c>
      <c r="B942" s="195"/>
      <c r="C942" s="196">
        <v>0</v>
      </c>
      <c r="D942" s="196">
        <v>0</v>
      </c>
      <c r="E942" s="196">
        <v>0</v>
      </c>
      <c r="F942" s="197">
        <v>0</v>
      </c>
      <c r="G942" s="197">
        <v>0</v>
      </c>
      <c r="H942" s="198">
        <v>0</v>
      </c>
    </row>
    <row r="943" spans="1:8" ht="18" hidden="1" customHeight="1" outlineLevel="1">
      <c r="A943" s="4" t="s">
        <v>219</v>
      </c>
      <c r="B943" s="195"/>
      <c r="C943" s="196">
        <v>0</v>
      </c>
      <c r="D943" s="196">
        <v>0</v>
      </c>
      <c r="E943" s="196">
        <v>0</v>
      </c>
      <c r="F943" s="197">
        <v>0</v>
      </c>
      <c r="G943" s="197">
        <v>0</v>
      </c>
      <c r="H943" s="198">
        <v>0</v>
      </c>
    </row>
    <row r="944" spans="1:8" ht="18" hidden="1" customHeight="1" outlineLevel="1">
      <c r="A944" s="4" t="s">
        <v>220</v>
      </c>
      <c r="B944" s="195"/>
      <c r="C944" s="196">
        <v>0</v>
      </c>
      <c r="D944" s="196">
        <v>0</v>
      </c>
      <c r="E944" s="196">
        <v>0</v>
      </c>
      <c r="F944" s="197">
        <v>0</v>
      </c>
      <c r="G944" s="197">
        <v>0</v>
      </c>
      <c r="H944" s="198">
        <v>0</v>
      </c>
    </row>
    <row r="945" spans="1:8" ht="18" hidden="1" customHeight="1" outlineLevel="1">
      <c r="A945" s="4" t="s">
        <v>349</v>
      </c>
      <c r="B945" s="195"/>
      <c r="C945" s="196">
        <v>0</v>
      </c>
      <c r="D945" s="196">
        <v>0</v>
      </c>
      <c r="E945" s="196">
        <v>0</v>
      </c>
      <c r="F945" s="197">
        <v>0</v>
      </c>
      <c r="G945" s="197">
        <v>0</v>
      </c>
      <c r="H945" s="198">
        <v>0</v>
      </c>
    </row>
    <row r="946" spans="1:8" ht="18" hidden="1" customHeight="1" outlineLevel="1">
      <c r="A946" s="4" t="s">
        <v>222</v>
      </c>
      <c r="B946" s="195"/>
      <c r="C946" s="196">
        <v>0</v>
      </c>
      <c r="D946" s="196">
        <v>0</v>
      </c>
      <c r="E946" s="196">
        <v>0</v>
      </c>
      <c r="F946" s="197">
        <v>0</v>
      </c>
      <c r="G946" s="197">
        <v>0</v>
      </c>
      <c r="H946" s="198">
        <v>0</v>
      </c>
    </row>
    <row r="947" spans="1:8" ht="18" hidden="1" customHeight="1" outlineLevel="1">
      <c r="A947" s="4" t="s">
        <v>223</v>
      </c>
      <c r="B947" s="195"/>
      <c r="C947" s="196">
        <v>0</v>
      </c>
      <c r="D947" s="196">
        <v>0</v>
      </c>
      <c r="E947" s="196">
        <v>0</v>
      </c>
      <c r="F947" s="197">
        <v>0</v>
      </c>
      <c r="G947" s="197">
        <v>0</v>
      </c>
      <c r="H947" s="198">
        <v>0</v>
      </c>
    </row>
    <row r="948" spans="1:8" ht="18" hidden="1" customHeight="1" outlineLevel="1">
      <c r="A948" s="4" t="s">
        <v>224</v>
      </c>
      <c r="B948" s="195"/>
      <c r="C948" s="196">
        <v>0</v>
      </c>
      <c r="D948" s="196">
        <v>0</v>
      </c>
      <c r="E948" s="196">
        <v>0</v>
      </c>
      <c r="F948" s="197">
        <v>0</v>
      </c>
      <c r="G948" s="197">
        <v>0</v>
      </c>
      <c r="H948" s="198">
        <v>0</v>
      </c>
    </row>
    <row r="949" spans="1:8" ht="18" hidden="1" customHeight="1" outlineLevel="1">
      <c r="A949" s="4" t="s">
        <v>225</v>
      </c>
      <c r="B949" s="195"/>
      <c r="C949" s="196">
        <v>0</v>
      </c>
      <c r="D949" s="196">
        <v>0</v>
      </c>
      <c r="E949" s="196">
        <v>0</v>
      </c>
      <c r="F949" s="197">
        <v>0</v>
      </c>
      <c r="G949" s="197">
        <v>0</v>
      </c>
      <c r="H949" s="198">
        <v>0</v>
      </c>
    </row>
    <row r="950" spans="1:8" ht="18" customHeight="1" collapsed="1">
      <c r="A950" s="4"/>
      <c r="B950" s="195" t="s">
        <v>389</v>
      </c>
      <c r="C950" s="199">
        <f t="shared" ref="C950:H950" si="39">SUM(C927:C949)</f>
        <v>7</v>
      </c>
      <c r="D950" s="199">
        <f t="shared" si="39"/>
        <v>3</v>
      </c>
      <c r="E950" s="199">
        <f t="shared" si="39"/>
        <v>0</v>
      </c>
      <c r="F950" s="200">
        <f t="shared" si="39"/>
        <v>28925</v>
      </c>
      <c r="G950" s="200">
        <f t="shared" si="39"/>
        <v>52117.75</v>
      </c>
      <c r="H950" s="201">
        <f t="shared" si="39"/>
        <v>0</v>
      </c>
    </row>
    <row r="951" spans="1:8" ht="18" hidden="1" customHeight="1" outlineLevel="1">
      <c r="A951" s="4" t="s">
        <v>272</v>
      </c>
      <c r="B951" s="195"/>
      <c r="C951" s="196">
        <v>0</v>
      </c>
      <c r="D951" s="196">
        <v>0</v>
      </c>
      <c r="E951" s="196">
        <v>0</v>
      </c>
      <c r="F951" s="197">
        <v>0</v>
      </c>
      <c r="G951" s="197">
        <v>0</v>
      </c>
      <c r="H951" s="198">
        <v>0</v>
      </c>
    </row>
    <row r="952" spans="1:8" ht="18" hidden="1" customHeight="1" outlineLevel="1">
      <c r="A952" s="4" t="s">
        <v>203</v>
      </c>
      <c r="B952" s="195"/>
      <c r="C952" s="196">
        <v>32</v>
      </c>
      <c r="D952" s="196">
        <v>38</v>
      </c>
      <c r="E952" s="196">
        <v>0</v>
      </c>
      <c r="F952" s="197">
        <v>-108911</v>
      </c>
      <c r="G952" s="197">
        <v>114321</v>
      </c>
      <c r="H952" s="198">
        <v>0</v>
      </c>
    </row>
    <row r="953" spans="1:8" ht="18" hidden="1" customHeight="1" outlineLevel="1">
      <c r="A953" s="4" t="s">
        <v>204</v>
      </c>
      <c r="B953" s="195"/>
      <c r="C953" s="196">
        <v>503</v>
      </c>
      <c r="D953" s="196">
        <v>6</v>
      </c>
      <c r="E953" s="196">
        <v>54</v>
      </c>
      <c r="F953" s="197">
        <v>750061.24</v>
      </c>
      <c r="G953" s="197">
        <v>5309.3499999999767</v>
      </c>
      <c r="H953" s="198">
        <v>-14250</v>
      </c>
    </row>
    <row r="954" spans="1:8" ht="18" hidden="1" customHeight="1" outlineLevel="1">
      <c r="A954" s="4" t="s">
        <v>205</v>
      </c>
      <c r="B954" s="195"/>
      <c r="C954" s="196">
        <v>0</v>
      </c>
      <c r="D954" s="196">
        <v>0</v>
      </c>
      <c r="E954" s="196">
        <v>0</v>
      </c>
      <c r="F954" s="197">
        <v>0</v>
      </c>
      <c r="G954" s="197">
        <v>0</v>
      </c>
      <c r="H954" s="198">
        <v>0</v>
      </c>
    </row>
    <row r="955" spans="1:8" ht="18" hidden="1" customHeight="1" outlineLevel="1">
      <c r="A955" s="4" t="s">
        <v>206</v>
      </c>
      <c r="B955" s="195"/>
      <c r="C955" s="196">
        <v>0</v>
      </c>
      <c r="D955" s="196">
        <v>0</v>
      </c>
      <c r="E955" s="196">
        <v>0</v>
      </c>
      <c r="F955" s="197">
        <v>0</v>
      </c>
      <c r="G955" s="197">
        <v>0</v>
      </c>
      <c r="H955" s="198">
        <v>0</v>
      </c>
    </row>
    <row r="956" spans="1:8" ht="18" hidden="1" customHeight="1" outlineLevel="1">
      <c r="A956" s="4" t="s">
        <v>207</v>
      </c>
      <c r="B956" s="195"/>
      <c r="C956" s="196">
        <v>0</v>
      </c>
      <c r="D956" s="196">
        <v>0</v>
      </c>
      <c r="E956" s="196">
        <v>0</v>
      </c>
      <c r="F956" s="197">
        <v>0</v>
      </c>
      <c r="G956" s="197">
        <v>0</v>
      </c>
      <c r="H956" s="198">
        <v>0</v>
      </c>
    </row>
    <row r="957" spans="1:8" ht="18" hidden="1" customHeight="1" outlineLevel="1">
      <c r="A957" s="4" t="s">
        <v>208</v>
      </c>
      <c r="B957" s="195"/>
      <c r="C957" s="196">
        <v>35</v>
      </c>
      <c r="D957" s="196">
        <v>52</v>
      </c>
      <c r="E957" s="196">
        <v>0</v>
      </c>
      <c r="F957" s="197">
        <v>55742.140000000014</v>
      </c>
      <c r="G957" s="197">
        <v>46360.480000000003</v>
      </c>
      <c r="H957" s="198">
        <v>0</v>
      </c>
    </row>
    <row r="958" spans="1:8" ht="18" hidden="1" customHeight="1" outlineLevel="1">
      <c r="A958" s="4" t="s">
        <v>209</v>
      </c>
      <c r="B958" s="195"/>
      <c r="C958" s="196">
        <v>13</v>
      </c>
      <c r="D958" s="196">
        <v>11</v>
      </c>
      <c r="E958" s="196">
        <v>0</v>
      </c>
      <c r="F958" s="197">
        <v>-29683.47</v>
      </c>
      <c r="G958" s="197">
        <v>70232.740000000005</v>
      </c>
      <c r="H958" s="198">
        <v>0</v>
      </c>
    </row>
    <row r="959" spans="1:8" ht="18" hidden="1" customHeight="1" outlineLevel="1">
      <c r="A959" s="4" t="s">
        <v>211</v>
      </c>
      <c r="B959" s="195"/>
      <c r="C959" s="196">
        <v>96</v>
      </c>
      <c r="D959" s="196">
        <v>149</v>
      </c>
      <c r="E959" s="196">
        <v>0</v>
      </c>
      <c r="F959" s="197">
        <v>3299327.21</v>
      </c>
      <c r="G959" s="197">
        <v>230630.13</v>
      </c>
      <c r="H959" s="198">
        <v>0</v>
      </c>
    </row>
    <row r="960" spans="1:8" ht="18" hidden="1" customHeight="1" outlineLevel="1">
      <c r="A960" s="4" t="s">
        <v>212</v>
      </c>
      <c r="B960" s="195"/>
      <c r="C960" s="196">
        <v>0</v>
      </c>
      <c r="D960" s="196">
        <v>0</v>
      </c>
      <c r="E960" s="196">
        <v>0</v>
      </c>
      <c r="F960" s="197">
        <v>0</v>
      </c>
      <c r="G960" s="197">
        <v>0</v>
      </c>
      <c r="H960" s="198">
        <v>0</v>
      </c>
    </row>
    <row r="961" spans="1:8" ht="18" hidden="1" customHeight="1" outlineLevel="1">
      <c r="A961" s="4" t="s">
        <v>213</v>
      </c>
      <c r="B961" s="195"/>
      <c r="C961" s="196">
        <v>0</v>
      </c>
      <c r="D961" s="196">
        <v>0</v>
      </c>
      <c r="E961" s="196">
        <v>0</v>
      </c>
      <c r="F961" s="197">
        <v>0</v>
      </c>
      <c r="G961" s="197">
        <v>0</v>
      </c>
      <c r="H961" s="198">
        <v>0</v>
      </c>
    </row>
    <row r="962" spans="1:8" ht="18" hidden="1" customHeight="1" outlineLevel="1">
      <c r="A962" s="4" t="s">
        <v>214</v>
      </c>
      <c r="B962" s="195"/>
      <c r="C962" s="196">
        <v>54</v>
      </c>
      <c r="D962" s="196">
        <v>10</v>
      </c>
      <c r="E962" s="196">
        <v>0</v>
      </c>
      <c r="F962" s="197">
        <v>440909.18000000005</v>
      </c>
      <c r="G962" s="197">
        <v>30573.53</v>
      </c>
      <c r="H962" s="198">
        <v>0</v>
      </c>
    </row>
    <row r="963" spans="1:8" ht="18" hidden="1" customHeight="1" outlineLevel="1">
      <c r="A963" s="4" t="s">
        <v>215</v>
      </c>
      <c r="B963" s="195"/>
      <c r="C963" s="196">
        <v>7</v>
      </c>
      <c r="D963" s="196">
        <v>0</v>
      </c>
      <c r="E963" s="196">
        <v>0</v>
      </c>
      <c r="F963" s="197">
        <v>0</v>
      </c>
      <c r="G963" s="197">
        <v>0</v>
      </c>
      <c r="H963" s="198">
        <v>770</v>
      </c>
    </row>
    <row r="964" spans="1:8" ht="18" hidden="1" customHeight="1" outlineLevel="1">
      <c r="A964" s="4" t="s">
        <v>216</v>
      </c>
      <c r="B964" s="195"/>
      <c r="C964" s="196">
        <v>0</v>
      </c>
      <c r="D964" s="196">
        <v>0</v>
      </c>
      <c r="E964" s="196">
        <v>0</v>
      </c>
      <c r="F964" s="197">
        <v>-220</v>
      </c>
      <c r="G964" s="197">
        <v>220</v>
      </c>
      <c r="H964" s="198">
        <v>0</v>
      </c>
    </row>
    <row r="965" spans="1:8" ht="18" hidden="1" customHeight="1" outlineLevel="1">
      <c r="A965" s="4" t="s">
        <v>217</v>
      </c>
      <c r="B965" s="195"/>
      <c r="C965" s="196">
        <v>0</v>
      </c>
      <c r="D965" s="196">
        <v>0</v>
      </c>
      <c r="E965" s="196">
        <v>0</v>
      </c>
      <c r="F965" s="197">
        <v>0</v>
      </c>
      <c r="G965" s="197">
        <v>0</v>
      </c>
      <c r="H965" s="198">
        <v>0</v>
      </c>
    </row>
    <row r="966" spans="1:8" ht="18" hidden="1" customHeight="1" outlineLevel="1">
      <c r="A966" s="4" t="s">
        <v>218</v>
      </c>
      <c r="B966" s="195"/>
      <c r="C966" s="196">
        <v>0</v>
      </c>
      <c r="D966" s="196">
        <v>0</v>
      </c>
      <c r="E966" s="196">
        <v>0</v>
      </c>
      <c r="F966" s="197">
        <v>0</v>
      </c>
      <c r="G966" s="197">
        <v>0</v>
      </c>
      <c r="H966" s="198">
        <v>0</v>
      </c>
    </row>
    <row r="967" spans="1:8" ht="18" hidden="1" customHeight="1" outlineLevel="1">
      <c r="A967" s="4" t="s">
        <v>219</v>
      </c>
      <c r="B967" s="213"/>
      <c r="C967" s="196">
        <v>4</v>
      </c>
      <c r="D967" s="196">
        <v>0</v>
      </c>
      <c r="E967" s="196">
        <v>3</v>
      </c>
      <c r="F967" s="197">
        <v>0</v>
      </c>
      <c r="G967" s="197">
        <v>0</v>
      </c>
      <c r="H967" s="198">
        <v>0</v>
      </c>
    </row>
    <row r="968" spans="1:8" ht="18" hidden="1" customHeight="1" outlineLevel="1">
      <c r="A968" s="4" t="s">
        <v>323</v>
      </c>
      <c r="B968" s="214"/>
      <c r="C968" s="196">
        <v>1</v>
      </c>
      <c r="D968" s="196">
        <v>1</v>
      </c>
      <c r="E968" s="196">
        <v>0</v>
      </c>
      <c r="F968" s="196">
        <v>211450</v>
      </c>
      <c r="G968" s="196">
        <v>140786</v>
      </c>
      <c r="H968" s="196">
        <v>0</v>
      </c>
    </row>
    <row r="969" spans="1:8" ht="18" hidden="1" customHeight="1" outlineLevel="1">
      <c r="A969" s="4" t="s">
        <v>220</v>
      </c>
      <c r="B969" s="195"/>
      <c r="C969" s="196">
        <v>0</v>
      </c>
      <c r="D969" s="196">
        <v>0</v>
      </c>
      <c r="E969" s="196">
        <v>0</v>
      </c>
      <c r="F969" s="197">
        <v>0</v>
      </c>
      <c r="G969" s="197">
        <v>0</v>
      </c>
      <c r="H969" s="198">
        <v>0</v>
      </c>
    </row>
    <row r="970" spans="1:8" ht="18" hidden="1" customHeight="1" outlineLevel="1">
      <c r="A970" s="4" t="s">
        <v>349</v>
      </c>
      <c r="B970" s="195"/>
      <c r="C970" s="196">
        <v>0</v>
      </c>
      <c r="D970" s="196">
        <v>0</v>
      </c>
      <c r="E970" s="196">
        <v>0</v>
      </c>
      <c r="F970" s="197">
        <v>0</v>
      </c>
      <c r="G970" s="197">
        <v>0</v>
      </c>
      <c r="H970" s="198">
        <v>0</v>
      </c>
    </row>
    <row r="971" spans="1:8" ht="18" hidden="1" customHeight="1" outlineLevel="1">
      <c r="A971" s="4" t="s">
        <v>222</v>
      </c>
      <c r="B971" s="213"/>
      <c r="C971" s="196">
        <v>0</v>
      </c>
      <c r="D971" s="196">
        <v>0</v>
      </c>
      <c r="E971" s="196">
        <v>0</v>
      </c>
      <c r="F971" s="197">
        <v>50000</v>
      </c>
      <c r="G971" s="197">
        <v>51476</v>
      </c>
      <c r="H971" s="198">
        <v>0</v>
      </c>
    </row>
    <row r="972" spans="1:8" ht="18" hidden="1" customHeight="1" outlineLevel="1">
      <c r="A972" s="4" t="s">
        <v>278</v>
      </c>
      <c r="B972" s="214"/>
      <c r="C972" s="196">
        <v>2</v>
      </c>
      <c r="D972" s="196">
        <v>0</v>
      </c>
      <c r="E972" s="196">
        <v>0</v>
      </c>
      <c r="F972" s="196">
        <v>0</v>
      </c>
      <c r="G972" s="196">
        <v>8425</v>
      </c>
      <c r="H972" s="196">
        <v>0</v>
      </c>
    </row>
    <row r="973" spans="1:8" ht="18" hidden="1" customHeight="1" outlineLevel="1">
      <c r="A973" s="4" t="s">
        <v>223</v>
      </c>
      <c r="B973" s="195"/>
      <c r="C973" s="196">
        <v>0</v>
      </c>
      <c r="D973" s="196">
        <v>1</v>
      </c>
      <c r="E973" s="196">
        <v>0</v>
      </c>
      <c r="F973" s="197">
        <v>0</v>
      </c>
      <c r="G973" s="197">
        <v>-8545.66</v>
      </c>
      <c r="H973" s="198">
        <v>52.38</v>
      </c>
    </row>
    <row r="974" spans="1:8" ht="18" hidden="1" customHeight="1" outlineLevel="1">
      <c r="A974" s="4" t="s">
        <v>224</v>
      </c>
      <c r="B974" s="195"/>
      <c r="C974" s="196">
        <v>70</v>
      </c>
      <c r="D974" s="196">
        <v>1</v>
      </c>
      <c r="E974" s="196">
        <v>8</v>
      </c>
      <c r="F974" s="197">
        <v>19250</v>
      </c>
      <c r="G974" s="197">
        <v>44536.55</v>
      </c>
      <c r="H974" s="198">
        <v>0</v>
      </c>
    </row>
    <row r="975" spans="1:8" ht="18" hidden="1" customHeight="1" outlineLevel="1">
      <c r="A975" s="4" t="s">
        <v>225</v>
      </c>
      <c r="B975" s="195"/>
      <c r="C975" s="196">
        <v>26</v>
      </c>
      <c r="D975" s="196">
        <v>15</v>
      </c>
      <c r="E975" s="196">
        <v>5</v>
      </c>
      <c r="F975" s="197">
        <v>516924</v>
      </c>
      <c r="G975" s="197">
        <v>450254</v>
      </c>
      <c r="H975" s="198">
        <v>43329</v>
      </c>
    </row>
    <row r="976" spans="1:8" ht="18" customHeight="1" collapsed="1">
      <c r="A976" s="4"/>
      <c r="B976" s="195" t="s">
        <v>390</v>
      </c>
      <c r="C976" s="199">
        <f t="shared" ref="C976:H976" si="40">SUM(C951:C975)</f>
        <v>843</v>
      </c>
      <c r="D976" s="199">
        <f t="shared" si="40"/>
        <v>284</v>
      </c>
      <c r="E976" s="199">
        <f t="shared" si="40"/>
        <v>70</v>
      </c>
      <c r="F976" s="200">
        <f t="shared" si="40"/>
        <v>5204849.3</v>
      </c>
      <c r="G976" s="200">
        <f t="shared" si="40"/>
        <v>1184579.1200000001</v>
      </c>
      <c r="H976" s="201">
        <f t="shared" si="40"/>
        <v>29901.379999999997</v>
      </c>
    </row>
    <row r="977" spans="1:8" ht="18" hidden="1" customHeight="1" outlineLevel="1">
      <c r="A977" s="4" t="s">
        <v>272</v>
      </c>
      <c r="B977" s="195"/>
      <c r="C977" s="199">
        <v>0</v>
      </c>
      <c r="D977" s="199">
        <v>0</v>
      </c>
      <c r="E977" s="199">
        <v>0</v>
      </c>
      <c r="F977" s="200">
        <v>0</v>
      </c>
      <c r="G977" s="200">
        <v>0</v>
      </c>
      <c r="H977" s="201">
        <v>0</v>
      </c>
    </row>
    <row r="978" spans="1:8" ht="18" hidden="1" customHeight="1" outlineLevel="1">
      <c r="A978" s="4" t="s">
        <v>203</v>
      </c>
      <c r="B978" s="195"/>
      <c r="C978" s="199">
        <v>0</v>
      </c>
      <c r="D978" s="199">
        <v>0</v>
      </c>
      <c r="E978" s="199">
        <v>0</v>
      </c>
      <c r="F978" s="200">
        <v>0</v>
      </c>
      <c r="G978" s="200">
        <v>0</v>
      </c>
      <c r="H978" s="201">
        <v>0</v>
      </c>
    </row>
    <row r="979" spans="1:8" ht="18" hidden="1" customHeight="1" outlineLevel="1">
      <c r="A979" s="4" t="s">
        <v>204</v>
      </c>
      <c r="B979" s="195"/>
      <c r="C979" s="199">
        <v>0</v>
      </c>
      <c r="D979" s="199">
        <v>0</v>
      </c>
      <c r="E979" s="199">
        <v>0</v>
      </c>
      <c r="F979" s="200">
        <v>0</v>
      </c>
      <c r="G979" s="200">
        <v>0</v>
      </c>
      <c r="H979" s="201">
        <v>0</v>
      </c>
    </row>
    <row r="980" spans="1:8" ht="18" hidden="1" customHeight="1" outlineLevel="1">
      <c r="A980" s="4" t="s">
        <v>205</v>
      </c>
      <c r="B980" s="195"/>
      <c r="C980" s="199">
        <v>0</v>
      </c>
      <c r="D980" s="199">
        <v>0</v>
      </c>
      <c r="E980" s="199">
        <v>0</v>
      </c>
      <c r="F980" s="200">
        <v>0</v>
      </c>
      <c r="G980" s="200">
        <v>0</v>
      </c>
      <c r="H980" s="201">
        <v>0</v>
      </c>
    </row>
    <row r="981" spans="1:8" ht="18" hidden="1" customHeight="1" outlineLevel="1">
      <c r="A981" s="4" t="s">
        <v>206</v>
      </c>
      <c r="B981" s="195"/>
      <c r="C981" s="199">
        <v>0</v>
      </c>
      <c r="D981" s="199">
        <v>0</v>
      </c>
      <c r="E981" s="199">
        <v>0</v>
      </c>
      <c r="F981" s="200">
        <v>0</v>
      </c>
      <c r="G981" s="200">
        <v>0</v>
      </c>
      <c r="H981" s="201">
        <v>0</v>
      </c>
    </row>
    <row r="982" spans="1:8" ht="18" hidden="1" customHeight="1" outlineLevel="1">
      <c r="A982" s="4" t="s">
        <v>207</v>
      </c>
      <c r="B982" s="195"/>
      <c r="C982" s="199">
        <v>0</v>
      </c>
      <c r="D982" s="199">
        <v>0</v>
      </c>
      <c r="E982" s="199">
        <v>0</v>
      </c>
      <c r="F982" s="200">
        <v>0</v>
      </c>
      <c r="G982" s="200">
        <v>0</v>
      </c>
      <c r="H982" s="201">
        <v>0</v>
      </c>
    </row>
    <row r="983" spans="1:8" ht="18" hidden="1" customHeight="1" outlineLevel="1">
      <c r="A983" s="4" t="s">
        <v>208</v>
      </c>
      <c r="B983" s="195"/>
      <c r="C983" s="199">
        <v>0</v>
      </c>
      <c r="D983" s="199">
        <v>0</v>
      </c>
      <c r="E983" s="199">
        <v>0</v>
      </c>
      <c r="F983" s="200">
        <v>0</v>
      </c>
      <c r="G983" s="200">
        <v>0</v>
      </c>
      <c r="H983" s="201">
        <v>0</v>
      </c>
    </row>
    <row r="984" spans="1:8" ht="18" hidden="1" customHeight="1" outlineLevel="1">
      <c r="A984" s="4" t="s">
        <v>209</v>
      </c>
      <c r="B984" s="195"/>
      <c r="C984" s="199">
        <v>0</v>
      </c>
      <c r="D984" s="199">
        <v>0</v>
      </c>
      <c r="E984" s="199">
        <v>0</v>
      </c>
      <c r="F984" s="200">
        <v>0</v>
      </c>
      <c r="G984" s="200">
        <v>0</v>
      </c>
      <c r="H984" s="201">
        <v>0</v>
      </c>
    </row>
    <row r="985" spans="1:8" ht="18" hidden="1" customHeight="1" outlineLevel="1">
      <c r="A985" s="4" t="s">
        <v>211</v>
      </c>
      <c r="B985" s="195"/>
      <c r="C985" s="199">
        <v>0</v>
      </c>
      <c r="D985" s="199">
        <v>0</v>
      </c>
      <c r="E985" s="199">
        <v>0</v>
      </c>
      <c r="F985" s="200">
        <v>0</v>
      </c>
      <c r="G985" s="200">
        <v>0</v>
      </c>
      <c r="H985" s="201">
        <v>0</v>
      </c>
    </row>
    <row r="986" spans="1:8" ht="18" hidden="1" customHeight="1" outlineLevel="1">
      <c r="A986" s="4" t="s">
        <v>212</v>
      </c>
      <c r="B986" s="195"/>
      <c r="C986" s="199">
        <v>0</v>
      </c>
      <c r="D986" s="199">
        <v>0</v>
      </c>
      <c r="E986" s="199">
        <v>0</v>
      </c>
      <c r="F986" s="200">
        <v>0</v>
      </c>
      <c r="G986" s="200">
        <v>0</v>
      </c>
      <c r="H986" s="201">
        <v>0</v>
      </c>
    </row>
    <row r="987" spans="1:8" ht="18" hidden="1" customHeight="1" outlineLevel="1">
      <c r="A987" s="4" t="s">
        <v>213</v>
      </c>
      <c r="B987" s="195"/>
      <c r="C987" s="199">
        <v>0</v>
      </c>
      <c r="D987" s="199">
        <v>0</v>
      </c>
      <c r="E987" s="199">
        <v>0</v>
      </c>
      <c r="F987" s="200">
        <v>0</v>
      </c>
      <c r="G987" s="200">
        <v>0</v>
      </c>
      <c r="H987" s="201">
        <v>0</v>
      </c>
    </row>
    <row r="988" spans="1:8" ht="18" hidden="1" customHeight="1" outlineLevel="1">
      <c r="A988" s="4" t="s">
        <v>214</v>
      </c>
      <c r="B988" s="195"/>
      <c r="C988" s="199">
        <v>0</v>
      </c>
      <c r="D988" s="199">
        <v>0</v>
      </c>
      <c r="E988" s="199">
        <v>0</v>
      </c>
      <c r="F988" s="200">
        <v>0</v>
      </c>
      <c r="G988" s="200">
        <v>0</v>
      </c>
      <c r="H988" s="201">
        <v>0</v>
      </c>
    </row>
    <row r="989" spans="1:8" ht="18" hidden="1" customHeight="1" outlineLevel="1">
      <c r="A989" s="4" t="s">
        <v>215</v>
      </c>
      <c r="B989" s="195"/>
      <c r="C989" s="199">
        <v>0</v>
      </c>
      <c r="D989" s="199">
        <v>0</v>
      </c>
      <c r="E989" s="199">
        <v>0</v>
      </c>
      <c r="F989" s="200">
        <v>0</v>
      </c>
      <c r="G989" s="200">
        <v>0</v>
      </c>
      <c r="H989" s="201">
        <v>0</v>
      </c>
    </row>
    <row r="990" spans="1:8" ht="18" hidden="1" customHeight="1" outlineLevel="1">
      <c r="A990" s="4" t="s">
        <v>216</v>
      </c>
      <c r="B990" s="195"/>
      <c r="C990" s="199">
        <v>0</v>
      </c>
      <c r="D990" s="199">
        <v>0</v>
      </c>
      <c r="E990" s="199">
        <v>0</v>
      </c>
      <c r="F990" s="200">
        <v>0</v>
      </c>
      <c r="G990" s="200">
        <v>0</v>
      </c>
      <c r="H990" s="201">
        <v>0</v>
      </c>
    </row>
    <row r="991" spans="1:8" ht="18" hidden="1" customHeight="1" outlineLevel="1">
      <c r="A991" s="4" t="s">
        <v>217</v>
      </c>
      <c r="B991" s="195"/>
      <c r="C991" s="199">
        <v>0</v>
      </c>
      <c r="D991" s="199">
        <v>0</v>
      </c>
      <c r="E991" s="199">
        <v>0</v>
      </c>
      <c r="F991" s="200">
        <v>0</v>
      </c>
      <c r="G991" s="200">
        <v>0</v>
      </c>
      <c r="H991" s="201">
        <v>0</v>
      </c>
    </row>
    <row r="992" spans="1:8" ht="18" hidden="1" customHeight="1" outlineLevel="1">
      <c r="A992" s="4" t="s">
        <v>218</v>
      </c>
      <c r="B992" s="195"/>
      <c r="C992" s="199">
        <v>0</v>
      </c>
      <c r="D992" s="199">
        <v>0</v>
      </c>
      <c r="E992" s="199">
        <v>0</v>
      </c>
      <c r="F992" s="200">
        <v>0</v>
      </c>
      <c r="G992" s="200">
        <v>0</v>
      </c>
      <c r="H992" s="201">
        <v>0</v>
      </c>
    </row>
    <row r="993" spans="1:8" ht="18" hidden="1" customHeight="1" outlineLevel="1">
      <c r="A993" s="4" t="s">
        <v>219</v>
      </c>
      <c r="B993" s="195"/>
      <c r="C993" s="199">
        <v>0</v>
      </c>
      <c r="D993" s="199">
        <v>0</v>
      </c>
      <c r="E993" s="199">
        <v>0</v>
      </c>
      <c r="F993" s="200">
        <v>0</v>
      </c>
      <c r="G993" s="200">
        <v>0</v>
      </c>
      <c r="H993" s="201">
        <v>0</v>
      </c>
    </row>
    <row r="994" spans="1:8" ht="18" hidden="1" customHeight="1" outlineLevel="1">
      <c r="A994" s="4" t="s">
        <v>220</v>
      </c>
      <c r="B994" s="195"/>
      <c r="C994" s="199">
        <v>0</v>
      </c>
      <c r="D994" s="199">
        <v>0</v>
      </c>
      <c r="E994" s="199">
        <v>0</v>
      </c>
      <c r="F994" s="200">
        <v>0</v>
      </c>
      <c r="G994" s="200">
        <v>0</v>
      </c>
      <c r="H994" s="201">
        <v>0</v>
      </c>
    </row>
    <row r="995" spans="1:8" ht="18" hidden="1" customHeight="1" outlineLevel="1">
      <c r="A995" s="4" t="s">
        <v>349</v>
      </c>
      <c r="B995" s="195"/>
      <c r="C995" s="199">
        <v>0</v>
      </c>
      <c r="D995" s="199">
        <v>0</v>
      </c>
      <c r="E995" s="199">
        <v>0</v>
      </c>
      <c r="F995" s="200">
        <v>0</v>
      </c>
      <c r="G995" s="200">
        <v>0</v>
      </c>
      <c r="H995" s="201">
        <v>0</v>
      </c>
    </row>
    <row r="996" spans="1:8" ht="18" hidden="1" customHeight="1" outlineLevel="1">
      <c r="A996" s="4" t="s">
        <v>222</v>
      </c>
      <c r="B996" s="195"/>
      <c r="C996" s="199">
        <v>0</v>
      </c>
      <c r="D996" s="199">
        <v>0</v>
      </c>
      <c r="E996" s="199">
        <v>0</v>
      </c>
      <c r="F996" s="200">
        <v>0</v>
      </c>
      <c r="G996" s="200">
        <v>0</v>
      </c>
      <c r="H996" s="201">
        <v>0</v>
      </c>
    </row>
    <row r="997" spans="1:8" ht="18" hidden="1" customHeight="1" outlineLevel="1">
      <c r="A997" s="4" t="s">
        <v>223</v>
      </c>
      <c r="B997" s="195"/>
      <c r="C997" s="199">
        <v>0</v>
      </c>
      <c r="D997" s="199">
        <v>0</v>
      </c>
      <c r="E997" s="199">
        <v>0</v>
      </c>
      <c r="F997" s="200">
        <v>0</v>
      </c>
      <c r="G997" s="200">
        <v>0</v>
      </c>
      <c r="H997" s="201">
        <v>0</v>
      </c>
    </row>
    <row r="998" spans="1:8" ht="18" hidden="1" customHeight="1" outlineLevel="1">
      <c r="A998" s="4" t="s">
        <v>224</v>
      </c>
      <c r="B998" s="195"/>
      <c r="C998" s="199">
        <v>0</v>
      </c>
      <c r="D998" s="199">
        <v>0</v>
      </c>
      <c r="E998" s="199">
        <v>0</v>
      </c>
      <c r="F998" s="200">
        <v>0</v>
      </c>
      <c r="G998" s="200">
        <v>0</v>
      </c>
      <c r="H998" s="201">
        <v>0</v>
      </c>
    </row>
    <row r="999" spans="1:8" ht="18" hidden="1" customHeight="1" outlineLevel="1">
      <c r="A999" s="4" t="s">
        <v>225</v>
      </c>
      <c r="B999" s="195"/>
      <c r="C999" s="199">
        <v>0</v>
      </c>
      <c r="D999" s="199">
        <v>0</v>
      </c>
      <c r="E999" s="199">
        <v>0</v>
      </c>
      <c r="F999" s="200">
        <v>0</v>
      </c>
      <c r="G999" s="200">
        <v>0</v>
      </c>
      <c r="H999" s="201">
        <v>0</v>
      </c>
    </row>
    <row r="1000" spans="1:8" ht="18" customHeight="1" collapsed="1">
      <c r="A1000" s="4"/>
      <c r="B1000" s="195" t="s">
        <v>391</v>
      </c>
      <c r="C1000" s="199">
        <f t="shared" ref="C1000:H1000" si="41">SUM(C977:C999)</f>
        <v>0</v>
      </c>
      <c r="D1000" s="199">
        <f t="shared" si="41"/>
        <v>0</v>
      </c>
      <c r="E1000" s="199">
        <f t="shared" si="41"/>
        <v>0</v>
      </c>
      <c r="F1000" s="200">
        <f t="shared" si="41"/>
        <v>0</v>
      </c>
      <c r="G1000" s="200">
        <f t="shared" si="41"/>
        <v>0</v>
      </c>
      <c r="H1000" s="201">
        <f t="shared" si="41"/>
        <v>0</v>
      </c>
    </row>
    <row r="1001" spans="1:8" ht="18" hidden="1" customHeight="1" outlineLevel="1">
      <c r="A1001" s="4" t="s">
        <v>272</v>
      </c>
      <c r="B1001" s="195"/>
      <c r="C1001" s="196">
        <v>0</v>
      </c>
      <c r="D1001" s="196">
        <v>0</v>
      </c>
      <c r="E1001" s="196">
        <v>0</v>
      </c>
      <c r="F1001" s="197">
        <v>0</v>
      </c>
      <c r="G1001" s="197">
        <v>0</v>
      </c>
      <c r="H1001" s="198">
        <v>0</v>
      </c>
    </row>
    <row r="1002" spans="1:8" ht="18" hidden="1" customHeight="1" outlineLevel="1">
      <c r="A1002" s="4" t="s">
        <v>203</v>
      </c>
      <c r="B1002" s="195"/>
      <c r="C1002" s="196">
        <v>0</v>
      </c>
      <c r="D1002" s="196">
        <v>0</v>
      </c>
      <c r="E1002" s="196">
        <v>0</v>
      </c>
      <c r="F1002" s="197">
        <v>0</v>
      </c>
      <c r="G1002" s="197">
        <v>0</v>
      </c>
      <c r="H1002" s="198">
        <v>0</v>
      </c>
    </row>
    <row r="1003" spans="1:8" ht="18" hidden="1" customHeight="1" outlineLevel="1">
      <c r="A1003" s="4" t="s">
        <v>204</v>
      </c>
      <c r="B1003" s="195"/>
      <c r="C1003" s="196">
        <v>0</v>
      </c>
      <c r="D1003" s="196">
        <v>0</v>
      </c>
      <c r="E1003" s="196">
        <v>0</v>
      </c>
      <c r="F1003" s="197">
        <v>0</v>
      </c>
      <c r="G1003" s="197">
        <v>0</v>
      </c>
      <c r="H1003" s="198">
        <v>0</v>
      </c>
    </row>
    <row r="1004" spans="1:8" ht="18" hidden="1" customHeight="1" outlineLevel="1">
      <c r="A1004" s="4" t="s">
        <v>205</v>
      </c>
      <c r="B1004" s="195"/>
      <c r="C1004" s="196">
        <v>0</v>
      </c>
      <c r="D1004" s="196">
        <v>0</v>
      </c>
      <c r="E1004" s="196">
        <v>0</v>
      </c>
      <c r="F1004" s="197">
        <v>0</v>
      </c>
      <c r="G1004" s="197">
        <v>0</v>
      </c>
      <c r="H1004" s="198">
        <v>0</v>
      </c>
    </row>
    <row r="1005" spans="1:8" ht="18" hidden="1" customHeight="1" outlineLevel="1">
      <c r="A1005" s="4" t="s">
        <v>206</v>
      </c>
      <c r="B1005" s="195"/>
      <c r="C1005" s="196">
        <v>0</v>
      </c>
      <c r="D1005" s="196">
        <v>0</v>
      </c>
      <c r="E1005" s="196">
        <v>0</v>
      </c>
      <c r="F1005" s="197">
        <v>0</v>
      </c>
      <c r="G1005" s="197">
        <v>0</v>
      </c>
      <c r="H1005" s="198">
        <v>0</v>
      </c>
    </row>
    <row r="1006" spans="1:8" ht="18" hidden="1" customHeight="1" outlineLevel="1">
      <c r="A1006" s="4" t="s">
        <v>207</v>
      </c>
      <c r="B1006" s="195"/>
      <c r="C1006" s="196">
        <v>0</v>
      </c>
      <c r="D1006" s="196">
        <v>0</v>
      </c>
      <c r="E1006" s="196">
        <v>0</v>
      </c>
      <c r="F1006" s="197">
        <v>0</v>
      </c>
      <c r="G1006" s="197">
        <v>0</v>
      </c>
      <c r="H1006" s="198">
        <v>0</v>
      </c>
    </row>
    <row r="1007" spans="1:8" ht="18" hidden="1" customHeight="1" outlineLevel="1">
      <c r="A1007" s="4" t="s">
        <v>208</v>
      </c>
      <c r="B1007" s="195"/>
      <c r="C1007" s="196">
        <v>0</v>
      </c>
      <c r="D1007" s="196">
        <v>0</v>
      </c>
      <c r="E1007" s="196">
        <v>0</v>
      </c>
      <c r="F1007" s="197">
        <v>0</v>
      </c>
      <c r="G1007" s="197">
        <v>0</v>
      </c>
      <c r="H1007" s="198">
        <v>0</v>
      </c>
    </row>
    <row r="1008" spans="1:8" ht="18" hidden="1" customHeight="1" outlineLevel="1">
      <c r="A1008" s="4" t="s">
        <v>209</v>
      </c>
      <c r="B1008" s="195"/>
      <c r="C1008" s="196">
        <v>0</v>
      </c>
      <c r="D1008" s="196">
        <v>0</v>
      </c>
      <c r="E1008" s="196">
        <v>0</v>
      </c>
      <c r="F1008" s="197">
        <v>0</v>
      </c>
      <c r="G1008" s="197">
        <v>0</v>
      </c>
      <c r="H1008" s="198">
        <v>0</v>
      </c>
    </row>
    <row r="1009" spans="1:8" ht="18" hidden="1" customHeight="1" outlineLevel="1">
      <c r="A1009" s="4" t="s">
        <v>211</v>
      </c>
      <c r="B1009" s="195"/>
      <c r="C1009" s="196">
        <v>0</v>
      </c>
      <c r="D1009" s="196">
        <v>0</v>
      </c>
      <c r="E1009" s="196">
        <v>0</v>
      </c>
      <c r="F1009" s="197">
        <v>0</v>
      </c>
      <c r="G1009" s="197">
        <v>0</v>
      </c>
      <c r="H1009" s="198">
        <v>0</v>
      </c>
    </row>
    <row r="1010" spans="1:8" ht="18" hidden="1" customHeight="1" outlineLevel="1">
      <c r="A1010" s="4" t="s">
        <v>212</v>
      </c>
      <c r="B1010" s="195"/>
      <c r="C1010" s="196">
        <v>0</v>
      </c>
      <c r="D1010" s="196">
        <v>0</v>
      </c>
      <c r="E1010" s="196">
        <v>0</v>
      </c>
      <c r="F1010" s="197">
        <v>0</v>
      </c>
      <c r="G1010" s="197">
        <v>0</v>
      </c>
      <c r="H1010" s="198">
        <v>0</v>
      </c>
    </row>
    <row r="1011" spans="1:8" ht="18" hidden="1" customHeight="1" outlineLevel="1">
      <c r="A1011" s="4" t="s">
        <v>213</v>
      </c>
      <c r="B1011" s="195"/>
      <c r="C1011" s="196">
        <v>0</v>
      </c>
      <c r="D1011" s="196">
        <v>0</v>
      </c>
      <c r="E1011" s="196">
        <v>0</v>
      </c>
      <c r="F1011" s="197">
        <v>0</v>
      </c>
      <c r="G1011" s="197">
        <v>0</v>
      </c>
      <c r="H1011" s="198">
        <v>0</v>
      </c>
    </row>
    <row r="1012" spans="1:8" ht="18" hidden="1" customHeight="1" outlineLevel="1">
      <c r="A1012" s="4" t="s">
        <v>214</v>
      </c>
      <c r="B1012" s="195"/>
      <c r="C1012" s="196">
        <v>0</v>
      </c>
      <c r="D1012" s="196">
        <v>0</v>
      </c>
      <c r="E1012" s="196">
        <v>0</v>
      </c>
      <c r="F1012" s="197">
        <v>0</v>
      </c>
      <c r="G1012" s="197">
        <v>0</v>
      </c>
      <c r="H1012" s="198">
        <v>0</v>
      </c>
    </row>
    <row r="1013" spans="1:8" ht="18" hidden="1" customHeight="1" outlineLevel="1">
      <c r="A1013" s="4" t="s">
        <v>215</v>
      </c>
      <c r="B1013" s="195"/>
      <c r="C1013" s="196">
        <v>0</v>
      </c>
      <c r="D1013" s="196">
        <v>0</v>
      </c>
      <c r="E1013" s="196">
        <v>0</v>
      </c>
      <c r="F1013" s="197">
        <v>0</v>
      </c>
      <c r="G1013" s="197">
        <v>0</v>
      </c>
      <c r="H1013" s="198">
        <v>0</v>
      </c>
    </row>
    <row r="1014" spans="1:8" ht="18" hidden="1" customHeight="1" outlineLevel="1">
      <c r="A1014" s="4" t="s">
        <v>216</v>
      </c>
      <c r="B1014" s="195"/>
      <c r="C1014" s="196">
        <v>0</v>
      </c>
      <c r="D1014" s="196">
        <v>0</v>
      </c>
      <c r="E1014" s="196">
        <v>0</v>
      </c>
      <c r="F1014" s="197">
        <v>0</v>
      </c>
      <c r="G1014" s="197">
        <v>0</v>
      </c>
      <c r="H1014" s="198">
        <v>0</v>
      </c>
    </row>
    <row r="1015" spans="1:8" ht="18" hidden="1" customHeight="1" outlineLevel="1">
      <c r="A1015" s="4" t="s">
        <v>217</v>
      </c>
      <c r="B1015" s="195"/>
      <c r="C1015" s="196">
        <v>1</v>
      </c>
      <c r="D1015" s="196">
        <v>1</v>
      </c>
      <c r="E1015" s="196">
        <v>0</v>
      </c>
      <c r="F1015" s="197">
        <v>8086.45</v>
      </c>
      <c r="G1015" s="197">
        <v>0</v>
      </c>
      <c r="H1015" s="198">
        <v>0</v>
      </c>
    </row>
    <row r="1016" spans="1:8" ht="18" hidden="1" customHeight="1" outlineLevel="1">
      <c r="A1016" s="4" t="s">
        <v>218</v>
      </c>
      <c r="B1016" s="195"/>
      <c r="C1016" s="196">
        <v>0</v>
      </c>
      <c r="D1016" s="196">
        <v>0</v>
      </c>
      <c r="E1016" s="196">
        <v>0</v>
      </c>
      <c r="F1016" s="197">
        <v>0</v>
      </c>
      <c r="G1016" s="197">
        <v>0</v>
      </c>
      <c r="H1016" s="198">
        <v>0</v>
      </c>
    </row>
    <row r="1017" spans="1:8" ht="18" hidden="1" customHeight="1" outlineLevel="1">
      <c r="A1017" s="4" t="s">
        <v>219</v>
      </c>
      <c r="B1017" s="195"/>
      <c r="C1017" s="196">
        <v>0</v>
      </c>
      <c r="D1017" s="196">
        <v>0</v>
      </c>
      <c r="E1017" s="196">
        <v>0</v>
      </c>
      <c r="F1017" s="197">
        <v>0</v>
      </c>
      <c r="G1017" s="197">
        <v>0</v>
      </c>
      <c r="H1017" s="198">
        <v>0</v>
      </c>
    </row>
    <row r="1018" spans="1:8" ht="18" hidden="1" customHeight="1" outlineLevel="1">
      <c r="A1018" s="4" t="s">
        <v>220</v>
      </c>
      <c r="B1018" s="195"/>
      <c r="C1018" s="196">
        <v>0</v>
      </c>
      <c r="D1018" s="196">
        <v>0</v>
      </c>
      <c r="E1018" s="196">
        <v>0</v>
      </c>
      <c r="F1018" s="197">
        <v>0</v>
      </c>
      <c r="G1018" s="197">
        <v>0</v>
      </c>
      <c r="H1018" s="198">
        <v>0</v>
      </c>
    </row>
    <row r="1019" spans="1:8" ht="18" hidden="1" customHeight="1" outlineLevel="1">
      <c r="A1019" s="4" t="s">
        <v>349</v>
      </c>
      <c r="B1019" s="195"/>
      <c r="C1019" s="196">
        <v>0</v>
      </c>
      <c r="D1019" s="196">
        <v>0</v>
      </c>
      <c r="E1019" s="196">
        <v>0</v>
      </c>
      <c r="F1019" s="197">
        <v>0</v>
      </c>
      <c r="G1019" s="197">
        <v>0</v>
      </c>
      <c r="H1019" s="198">
        <v>0</v>
      </c>
    </row>
    <row r="1020" spans="1:8" ht="18" hidden="1" customHeight="1" outlineLevel="1">
      <c r="A1020" s="4" t="s">
        <v>222</v>
      </c>
      <c r="B1020" s="195"/>
      <c r="C1020" s="196">
        <v>0</v>
      </c>
      <c r="D1020" s="196">
        <v>0</v>
      </c>
      <c r="E1020" s="196">
        <v>0</v>
      </c>
      <c r="F1020" s="197">
        <v>0</v>
      </c>
      <c r="G1020" s="197">
        <v>0</v>
      </c>
      <c r="H1020" s="198">
        <v>0</v>
      </c>
    </row>
    <row r="1021" spans="1:8" ht="18" hidden="1" customHeight="1" outlineLevel="1">
      <c r="A1021" s="4" t="s">
        <v>223</v>
      </c>
      <c r="B1021" s="195"/>
      <c r="C1021" s="196">
        <v>0</v>
      </c>
      <c r="D1021" s="196">
        <v>0</v>
      </c>
      <c r="E1021" s="196">
        <v>0</v>
      </c>
      <c r="F1021" s="197">
        <v>0</v>
      </c>
      <c r="G1021" s="197">
        <v>0</v>
      </c>
      <c r="H1021" s="198">
        <v>0</v>
      </c>
    </row>
    <row r="1022" spans="1:8" ht="18" hidden="1" customHeight="1" outlineLevel="1">
      <c r="A1022" s="4" t="s">
        <v>224</v>
      </c>
      <c r="B1022" s="195"/>
      <c r="C1022" s="196">
        <v>0</v>
      </c>
      <c r="D1022" s="196">
        <v>0</v>
      </c>
      <c r="E1022" s="196">
        <v>0</v>
      </c>
      <c r="F1022" s="197">
        <v>0</v>
      </c>
      <c r="G1022" s="197">
        <v>0</v>
      </c>
      <c r="H1022" s="198">
        <v>0</v>
      </c>
    </row>
    <row r="1023" spans="1:8" ht="18" hidden="1" customHeight="1" outlineLevel="1">
      <c r="A1023" s="4" t="s">
        <v>225</v>
      </c>
      <c r="B1023" s="195"/>
      <c r="C1023" s="196">
        <v>0</v>
      </c>
      <c r="D1023" s="196">
        <v>0</v>
      </c>
      <c r="E1023" s="196">
        <v>0</v>
      </c>
      <c r="F1023" s="197">
        <v>0</v>
      </c>
      <c r="G1023" s="197">
        <v>0</v>
      </c>
      <c r="H1023" s="198">
        <v>0</v>
      </c>
    </row>
    <row r="1024" spans="1:8" ht="18" customHeight="1" collapsed="1">
      <c r="A1024" s="4"/>
      <c r="B1024" s="195" t="s">
        <v>392</v>
      </c>
      <c r="C1024" s="199">
        <f t="shared" ref="C1024:H1024" si="42">SUM(C1001:C1023)</f>
        <v>1</v>
      </c>
      <c r="D1024" s="199">
        <f t="shared" si="42"/>
        <v>1</v>
      </c>
      <c r="E1024" s="199">
        <f t="shared" si="42"/>
        <v>0</v>
      </c>
      <c r="F1024" s="200">
        <f t="shared" si="42"/>
        <v>8086.45</v>
      </c>
      <c r="G1024" s="200">
        <f t="shared" si="42"/>
        <v>0</v>
      </c>
      <c r="H1024" s="201">
        <f t="shared" si="42"/>
        <v>0</v>
      </c>
    </row>
    <row r="1025" spans="1:8" ht="18" hidden="1" customHeight="1" outlineLevel="1">
      <c r="A1025" s="4" t="s">
        <v>272</v>
      </c>
      <c r="B1025" s="195"/>
      <c r="C1025" s="196">
        <v>0</v>
      </c>
      <c r="D1025" s="196">
        <v>0</v>
      </c>
      <c r="E1025" s="196">
        <v>0</v>
      </c>
      <c r="F1025" s="197">
        <v>0</v>
      </c>
      <c r="G1025" s="197">
        <v>0</v>
      </c>
      <c r="H1025" s="198">
        <v>0</v>
      </c>
    </row>
    <row r="1026" spans="1:8" ht="18" hidden="1" customHeight="1" outlineLevel="1">
      <c r="A1026" s="4" t="s">
        <v>203</v>
      </c>
      <c r="B1026" s="195"/>
      <c r="C1026" s="196">
        <v>0</v>
      </c>
      <c r="D1026" s="196">
        <v>0</v>
      </c>
      <c r="E1026" s="196">
        <v>0</v>
      </c>
      <c r="F1026" s="197">
        <v>0</v>
      </c>
      <c r="G1026" s="197">
        <v>0</v>
      </c>
      <c r="H1026" s="198">
        <v>0</v>
      </c>
    </row>
    <row r="1027" spans="1:8" ht="18" hidden="1" customHeight="1" outlineLevel="1">
      <c r="A1027" s="4" t="s">
        <v>204</v>
      </c>
      <c r="B1027" s="195"/>
      <c r="C1027" s="196">
        <v>0</v>
      </c>
      <c r="D1027" s="196">
        <v>0</v>
      </c>
      <c r="E1027" s="196">
        <v>0</v>
      </c>
      <c r="F1027" s="197">
        <v>0</v>
      </c>
      <c r="G1027" s="197">
        <v>0</v>
      </c>
      <c r="H1027" s="198">
        <v>0</v>
      </c>
    </row>
    <row r="1028" spans="1:8" ht="18" hidden="1" customHeight="1" outlineLevel="1">
      <c r="A1028" s="4" t="s">
        <v>205</v>
      </c>
      <c r="B1028" s="195"/>
      <c r="C1028" s="196">
        <v>0</v>
      </c>
      <c r="D1028" s="196">
        <v>0</v>
      </c>
      <c r="E1028" s="196">
        <v>0</v>
      </c>
      <c r="F1028" s="197">
        <v>0</v>
      </c>
      <c r="G1028" s="197">
        <v>0</v>
      </c>
      <c r="H1028" s="198">
        <v>0</v>
      </c>
    </row>
    <row r="1029" spans="1:8" ht="18" hidden="1" customHeight="1" outlineLevel="1">
      <c r="A1029" s="4" t="s">
        <v>206</v>
      </c>
      <c r="B1029" s="195"/>
      <c r="C1029" s="196">
        <v>0</v>
      </c>
      <c r="D1029" s="196">
        <v>0</v>
      </c>
      <c r="E1029" s="196">
        <v>0</v>
      </c>
      <c r="F1029" s="197">
        <v>0</v>
      </c>
      <c r="G1029" s="197">
        <v>0</v>
      </c>
      <c r="H1029" s="198">
        <v>0</v>
      </c>
    </row>
    <row r="1030" spans="1:8" ht="18" hidden="1" customHeight="1" outlineLevel="1">
      <c r="A1030" s="4" t="s">
        <v>207</v>
      </c>
      <c r="B1030" s="195"/>
      <c r="C1030" s="196">
        <v>0</v>
      </c>
      <c r="D1030" s="196">
        <v>0</v>
      </c>
      <c r="E1030" s="196">
        <v>0</v>
      </c>
      <c r="F1030" s="197">
        <v>0</v>
      </c>
      <c r="G1030" s="197">
        <v>0</v>
      </c>
      <c r="H1030" s="198">
        <v>0</v>
      </c>
    </row>
    <row r="1031" spans="1:8" ht="18" hidden="1" customHeight="1" outlineLevel="1">
      <c r="A1031" s="4" t="s">
        <v>208</v>
      </c>
      <c r="B1031" s="195"/>
      <c r="C1031" s="196">
        <v>0</v>
      </c>
      <c r="D1031" s="196">
        <v>0</v>
      </c>
      <c r="E1031" s="196">
        <v>0</v>
      </c>
      <c r="F1031" s="197">
        <v>0</v>
      </c>
      <c r="G1031" s="197">
        <v>0</v>
      </c>
      <c r="H1031" s="198">
        <v>0</v>
      </c>
    </row>
    <row r="1032" spans="1:8" ht="18" hidden="1" customHeight="1" outlineLevel="1">
      <c r="A1032" s="4" t="s">
        <v>209</v>
      </c>
      <c r="B1032" s="195"/>
      <c r="C1032" s="196">
        <v>0</v>
      </c>
      <c r="D1032" s="196">
        <v>0</v>
      </c>
      <c r="E1032" s="196">
        <v>0</v>
      </c>
      <c r="F1032" s="197">
        <v>0</v>
      </c>
      <c r="G1032" s="197">
        <v>0</v>
      </c>
      <c r="H1032" s="198">
        <v>0</v>
      </c>
    </row>
    <row r="1033" spans="1:8" ht="18" hidden="1" customHeight="1" outlineLevel="1">
      <c r="A1033" s="4" t="s">
        <v>211</v>
      </c>
      <c r="B1033" s="195"/>
      <c r="C1033" s="196">
        <v>0</v>
      </c>
      <c r="D1033" s="196">
        <v>1</v>
      </c>
      <c r="E1033" s="196">
        <v>0</v>
      </c>
      <c r="F1033" s="197">
        <v>-275000</v>
      </c>
      <c r="G1033" s="197">
        <v>-2343.5</v>
      </c>
      <c r="H1033" s="198">
        <v>0</v>
      </c>
    </row>
    <row r="1034" spans="1:8" ht="18" hidden="1" customHeight="1" outlineLevel="1">
      <c r="A1034" s="4" t="s">
        <v>212</v>
      </c>
      <c r="B1034" s="195"/>
      <c r="C1034" s="196">
        <v>0</v>
      </c>
      <c r="D1034" s="196">
        <v>0</v>
      </c>
      <c r="E1034" s="196">
        <v>0</v>
      </c>
      <c r="F1034" s="197">
        <v>0</v>
      </c>
      <c r="G1034" s="197">
        <v>0</v>
      </c>
      <c r="H1034" s="198">
        <v>0</v>
      </c>
    </row>
    <row r="1035" spans="1:8" ht="18" hidden="1" customHeight="1" outlineLevel="1">
      <c r="A1035" s="4" t="s">
        <v>213</v>
      </c>
      <c r="B1035" s="195"/>
      <c r="C1035" s="196">
        <v>0</v>
      </c>
      <c r="D1035" s="196">
        <v>0</v>
      </c>
      <c r="E1035" s="196">
        <v>0</v>
      </c>
      <c r="F1035" s="197">
        <v>0</v>
      </c>
      <c r="G1035" s="197">
        <v>0</v>
      </c>
      <c r="H1035" s="198">
        <v>0</v>
      </c>
    </row>
    <row r="1036" spans="1:8" ht="18" hidden="1" customHeight="1" outlineLevel="1">
      <c r="A1036" s="4" t="s">
        <v>214</v>
      </c>
      <c r="B1036" s="195"/>
      <c r="C1036" s="196">
        <v>0</v>
      </c>
      <c r="D1036" s="196">
        <v>0</v>
      </c>
      <c r="E1036" s="196">
        <v>0</v>
      </c>
      <c r="F1036" s="197">
        <v>0</v>
      </c>
      <c r="G1036" s="197">
        <v>0</v>
      </c>
      <c r="H1036" s="198">
        <v>0</v>
      </c>
    </row>
    <row r="1037" spans="1:8" ht="18" hidden="1" customHeight="1" outlineLevel="1">
      <c r="A1037" s="4" t="s">
        <v>215</v>
      </c>
      <c r="B1037" s="195"/>
      <c r="C1037" s="196">
        <v>0</v>
      </c>
      <c r="D1037" s="196">
        <v>0</v>
      </c>
      <c r="E1037" s="196">
        <v>0</v>
      </c>
      <c r="F1037" s="197">
        <v>0</v>
      </c>
      <c r="G1037" s="197">
        <v>0</v>
      </c>
      <c r="H1037" s="198">
        <v>0</v>
      </c>
    </row>
    <row r="1038" spans="1:8" ht="18" hidden="1" customHeight="1" outlineLevel="1">
      <c r="A1038" s="4" t="s">
        <v>216</v>
      </c>
      <c r="B1038" s="195"/>
      <c r="C1038" s="196">
        <v>0</v>
      </c>
      <c r="D1038" s="196">
        <v>0</v>
      </c>
      <c r="E1038" s="196">
        <v>0</v>
      </c>
      <c r="F1038" s="197">
        <v>0</v>
      </c>
      <c r="G1038" s="197">
        <v>0</v>
      </c>
      <c r="H1038" s="198">
        <v>0</v>
      </c>
    </row>
    <row r="1039" spans="1:8" ht="18" hidden="1" customHeight="1" outlineLevel="1">
      <c r="A1039" s="4" t="s">
        <v>217</v>
      </c>
      <c r="B1039" s="195"/>
      <c r="C1039" s="196">
        <v>0</v>
      </c>
      <c r="D1039" s="196">
        <v>0</v>
      </c>
      <c r="E1039" s="196">
        <v>0</v>
      </c>
      <c r="F1039" s="197">
        <v>0</v>
      </c>
      <c r="G1039" s="197">
        <v>0</v>
      </c>
      <c r="H1039" s="198">
        <v>0</v>
      </c>
    </row>
    <row r="1040" spans="1:8" ht="18" hidden="1" customHeight="1" outlineLevel="1">
      <c r="A1040" s="4" t="s">
        <v>218</v>
      </c>
      <c r="B1040" s="195"/>
      <c r="C1040" s="196">
        <v>0</v>
      </c>
      <c r="D1040" s="196">
        <v>0</v>
      </c>
      <c r="E1040" s="196">
        <v>0</v>
      </c>
      <c r="F1040" s="197">
        <v>0</v>
      </c>
      <c r="G1040" s="197">
        <v>0</v>
      </c>
      <c r="H1040" s="198">
        <v>0</v>
      </c>
    </row>
    <row r="1041" spans="1:8" ht="18" hidden="1" customHeight="1" outlineLevel="1">
      <c r="A1041" s="4" t="s">
        <v>219</v>
      </c>
      <c r="B1041" s="195"/>
      <c r="C1041" s="196">
        <v>0</v>
      </c>
      <c r="D1041" s="196">
        <v>0</v>
      </c>
      <c r="E1041" s="196">
        <v>0</v>
      </c>
      <c r="F1041" s="197">
        <v>0</v>
      </c>
      <c r="G1041" s="197">
        <v>0</v>
      </c>
      <c r="H1041" s="198">
        <v>0</v>
      </c>
    </row>
    <row r="1042" spans="1:8" ht="18" hidden="1" customHeight="1" outlineLevel="1">
      <c r="A1042" s="4" t="s">
        <v>220</v>
      </c>
      <c r="B1042" s="195"/>
      <c r="C1042" s="196">
        <v>0</v>
      </c>
      <c r="D1042" s="196">
        <v>0</v>
      </c>
      <c r="E1042" s="196">
        <v>0</v>
      </c>
      <c r="F1042" s="197">
        <v>0</v>
      </c>
      <c r="G1042" s="197">
        <v>0</v>
      </c>
      <c r="H1042" s="198">
        <v>0</v>
      </c>
    </row>
    <row r="1043" spans="1:8" ht="18" hidden="1" customHeight="1" outlineLevel="1">
      <c r="A1043" s="4" t="s">
        <v>349</v>
      </c>
      <c r="B1043" s="195"/>
      <c r="C1043" s="196">
        <v>0</v>
      </c>
      <c r="D1043" s="196">
        <v>0</v>
      </c>
      <c r="E1043" s="196">
        <v>0</v>
      </c>
      <c r="F1043" s="197">
        <v>0</v>
      </c>
      <c r="G1043" s="197">
        <v>0</v>
      </c>
      <c r="H1043" s="198">
        <v>0</v>
      </c>
    </row>
    <row r="1044" spans="1:8" ht="18" hidden="1" customHeight="1" outlineLevel="1">
      <c r="A1044" s="4" t="s">
        <v>222</v>
      </c>
      <c r="B1044" s="195"/>
      <c r="C1044" s="196">
        <v>0</v>
      </c>
      <c r="D1044" s="196">
        <v>0</v>
      </c>
      <c r="E1044" s="196">
        <v>0</v>
      </c>
      <c r="F1044" s="197">
        <v>0</v>
      </c>
      <c r="G1044" s="197">
        <v>0</v>
      </c>
      <c r="H1044" s="198">
        <v>0</v>
      </c>
    </row>
    <row r="1045" spans="1:8" ht="18" hidden="1" customHeight="1" outlineLevel="1">
      <c r="A1045" s="4" t="s">
        <v>223</v>
      </c>
      <c r="B1045" s="195"/>
      <c r="C1045" s="196">
        <v>0</v>
      </c>
      <c r="D1045" s="196">
        <v>0</v>
      </c>
      <c r="E1045" s="196">
        <v>0</v>
      </c>
      <c r="F1045" s="197">
        <v>0</v>
      </c>
      <c r="G1045" s="197">
        <v>0</v>
      </c>
      <c r="H1045" s="198">
        <v>0</v>
      </c>
    </row>
    <row r="1046" spans="1:8" ht="18" hidden="1" customHeight="1" outlineLevel="1">
      <c r="A1046" s="4" t="s">
        <v>224</v>
      </c>
      <c r="B1046" s="195"/>
      <c r="C1046" s="196">
        <v>1</v>
      </c>
      <c r="D1046" s="196">
        <v>0</v>
      </c>
      <c r="E1046" s="196">
        <v>0</v>
      </c>
      <c r="F1046" s="197">
        <v>0</v>
      </c>
      <c r="G1046" s="197">
        <v>0</v>
      </c>
      <c r="H1046" s="198">
        <v>0</v>
      </c>
    </row>
    <row r="1047" spans="1:8" ht="18" hidden="1" customHeight="1" outlineLevel="1">
      <c r="A1047" s="4" t="s">
        <v>225</v>
      </c>
      <c r="B1047" s="195"/>
      <c r="C1047" s="196">
        <v>0</v>
      </c>
      <c r="D1047" s="196">
        <v>0</v>
      </c>
      <c r="E1047" s="196">
        <v>0</v>
      </c>
      <c r="F1047" s="197">
        <v>0</v>
      </c>
      <c r="G1047" s="197">
        <v>0</v>
      </c>
      <c r="H1047" s="198">
        <v>0</v>
      </c>
    </row>
    <row r="1048" spans="1:8" ht="18" customHeight="1" collapsed="1">
      <c r="A1048" s="4"/>
      <c r="B1048" s="195" t="s">
        <v>393</v>
      </c>
      <c r="C1048" s="199">
        <f t="shared" ref="C1048:H1048" si="43">SUM(C1025:C1047)</f>
        <v>1</v>
      </c>
      <c r="D1048" s="199">
        <f t="shared" si="43"/>
        <v>1</v>
      </c>
      <c r="E1048" s="199">
        <f t="shared" si="43"/>
        <v>0</v>
      </c>
      <c r="F1048" s="200">
        <f t="shared" si="43"/>
        <v>-275000</v>
      </c>
      <c r="G1048" s="200">
        <f t="shared" si="43"/>
        <v>-2343.5</v>
      </c>
      <c r="H1048" s="201">
        <f t="shared" si="43"/>
        <v>0</v>
      </c>
    </row>
    <row r="1049" spans="1:8" ht="18" hidden="1" customHeight="1" outlineLevel="1">
      <c r="A1049" s="4" t="s">
        <v>272</v>
      </c>
      <c r="B1049" s="195"/>
      <c r="C1049" s="199">
        <v>0</v>
      </c>
      <c r="D1049" s="199">
        <v>0</v>
      </c>
      <c r="E1049" s="199">
        <v>0</v>
      </c>
      <c r="F1049" s="200">
        <v>0</v>
      </c>
      <c r="G1049" s="200">
        <v>0</v>
      </c>
      <c r="H1049" s="201">
        <v>0</v>
      </c>
    </row>
    <row r="1050" spans="1:8" ht="18" hidden="1" customHeight="1" outlineLevel="1">
      <c r="A1050" s="4" t="s">
        <v>203</v>
      </c>
      <c r="B1050" s="195"/>
      <c r="C1050" s="199">
        <v>0</v>
      </c>
      <c r="D1050" s="199">
        <v>0</v>
      </c>
      <c r="E1050" s="199">
        <v>0</v>
      </c>
      <c r="F1050" s="200">
        <v>0</v>
      </c>
      <c r="G1050" s="200">
        <v>0</v>
      </c>
      <c r="H1050" s="201">
        <v>0</v>
      </c>
    </row>
    <row r="1051" spans="1:8" ht="18" hidden="1" customHeight="1" outlineLevel="1">
      <c r="A1051" s="4" t="s">
        <v>204</v>
      </c>
      <c r="B1051" s="195"/>
      <c r="C1051" s="199">
        <v>0</v>
      </c>
      <c r="D1051" s="199">
        <v>0</v>
      </c>
      <c r="E1051" s="199">
        <v>0</v>
      </c>
      <c r="F1051" s="200">
        <v>0</v>
      </c>
      <c r="G1051" s="200">
        <v>0</v>
      </c>
      <c r="H1051" s="201">
        <v>0</v>
      </c>
    </row>
    <row r="1052" spans="1:8" ht="18" hidden="1" customHeight="1" outlineLevel="1">
      <c r="A1052" s="4" t="s">
        <v>205</v>
      </c>
      <c r="B1052" s="195"/>
      <c r="C1052" s="199">
        <v>0</v>
      </c>
      <c r="D1052" s="199">
        <v>0</v>
      </c>
      <c r="E1052" s="199">
        <v>0</v>
      </c>
      <c r="F1052" s="200">
        <v>0</v>
      </c>
      <c r="G1052" s="200">
        <v>0</v>
      </c>
      <c r="H1052" s="201">
        <v>0</v>
      </c>
    </row>
    <row r="1053" spans="1:8" ht="18" hidden="1" customHeight="1" outlineLevel="1">
      <c r="A1053" s="4" t="s">
        <v>206</v>
      </c>
      <c r="B1053" s="195"/>
      <c r="C1053" s="199">
        <v>0</v>
      </c>
      <c r="D1053" s="199">
        <v>0</v>
      </c>
      <c r="E1053" s="199">
        <v>0</v>
      </c>
      <c r="F1053" s="200">
        <v>0</v>
      </c>
      <c r="G1053" s="200">
        <v>0</v>
      </c>
      <c r="H1053" s="201">
        <v>0</v>
      </c>
    </row>
    <row r="1054" spans="1:8" ht="18" hidden="1" customHeight="1" outlineLevel="1">
      <c r="A1054" s="4" t="s">
        <v>207</v>
      </c>
      <c r="B1054" s="195"/>
      <c r="C1054" s="199">
        <v>0</v>
      </c>
      <c r="D1054" s="199">
        <v>0</v>
      </c>
      <c r="E1054" s="199">
        <v>0</v>
      </c>
      <c r="F1054" s="200">
        <v>0</v>
      </c>
      <c r="G1054" s="200">
        <v>0</v>
      </c>
      <c r="H1054" s="201">
        <v>0</v>
      </c>
    </row>
    <row r="1055" spans="1:8" ht="18" hidden="1" customHeight="1" outlineLevel="1">
      <c r="A1055" s="4" t="s">
        <v>208</v>
      </c>
      <c r="B1055" s="195"/>
      <c r="C1055" s="199">
        <v>0</v>
      </c>
      <c r="D1055" s="199">
        <v>0</v>
      </c>
      <c r="E1055" s="199">
        <v>0</v>
      </c>
      <c r="F1055" s="200">
        <v>0</v>
      </c>
      <c r="G1055" s="200">
        <v>0</v>
      </c>
      <c r="H1055" s="201">
        <v>0</v>
      </c>
    </row>
    <row r="1056" spans="1:8" ht="18" hidden="1" customHeight="1" outlineLevel="1">
      <c r="A1056" s="4" t="s">
        <v>209</v>
      </c>
      <c r="B1056" s="195"/>
      <c r="C1056" s="199">
        <v>0</v>
      </c>
      <c r="D1056" s="199">
        <v>0</v>
      </c>
      <c r="E1056" s="199">
        <v>0</v>
      </c>
      <c r="F1056" s="200">
        <v>0</v>
      </c>
      <c r="G1056" s="200">
        <v>0</v>
      </c>
      <c r="H1056" s="201">
        <v>0</v>
      </c>
    </row>
    <row r="1057" spans="1:8" ht="18" hidden="1" customHeight="1" outlineLevel="1">
      <c r="A1057" s="4" t="s">
        <v>211</v>
      </c>
      <c r="B1057" s="195"/>
      <c r="C1057" s="199">
        <v>0</v>
      </c>
      <c r="D1057" s="199">
        <v>0</v>
      </c>
      <c r="E1057" s="199">
        <v>0</v>
      </c>
      <c r="F1057" s="200">
        <v>0</v>
      </c>
      <c r="G1057" s="200">
        <v>0</v>
      </c>
      <c r="H1057" s="201">
        <v>0</v>
      </c>
    </row>
    <row r="1058" spans="1:8" ht="18" hidden="1" customHeight="1" outlineLevel="1">
      <c r="A1058" s="4" t="s">
        <v>212</v>
      </c>
      <c r="B1058" s="195"/>
      <c r="C1058" s="199">
        <v>0</v>
      </c>
      <c r="D1058" s="199">
        <v>0</v>
      </c>
      <c r="E1058" s="199">
        <v>0</v>
      </c>
      <c r="F1058" s="200">
        <v>0</v>
      </c>
      <c r="G1058" s="200">
        <v>0</v>
      </c>
      <c r="H1058" s="201">
        <v>0</v>
      </c>
    </row>
    <row r="1059" spans="1:8" ht="18" hidden="1" customHeight="1" outlineLevel="1">
      <c r="A1059" s="4" t="s">
        <v>213</v>
      </c>
      <c r="B1059" s="195"/>
      <c r="C1059" s="199">
        <v>0</v>
      </c>
      <c r="D1059" s="199">
        <v>0</v>
      </c>
      <c r="E1059" s="199">
        <v>0</v>
      </c>
      <c r="F1059" s="200">
        <v>0</v>
      </c>
      <c r="G1059" s="200">
        <v>0</v>
      </c>
      <c r="H1059" s="201">
        <v>0</v>
      </c>
    </row>
    <row r="1060" spans="1:8" ht="18" hidden="1" customHeight="1" outlineLevel="1">
      <c r="A1060" s="4" t="s">
        <v>214</v>
      </c>
      <c r="B1060" s="195"/>
      <c r="C1060" s="199">
        <v>0</v>
      </c>
      <c r="D1060" s="199">
        <v>0</v>
      </c>
      <c r="E1060" s="199">
        <v>0</v>
      </c>
      <c r="F1060" s="200">
        <v>0</v>
      </c>
      <c r="G1060" s="200">
        <v>0</v>
      </c>
      <c r="H1060" s="201">
        <v>0</v>
      </c>
    </row>
    <row r="1061" spans="1:8" ht="18" hidden="1" customHeight="1" outlineLevel="1">
      <c r="A1061" s="4" t="s">
        <v>215</v>
      </c>
      <c r="B1061" s="195"/>
      <c r="C1061" s="199">
        <v>0</v>
      </c>
      <c r="D1061" s="199">
        <v>0</v>
      </c>
      <c r="E1061" s="199">
        <v>0</v>
      </c>
      <c r="F1061" s="200">
        <v>0</v>
      </c>
      <c r="G1061" s="200">
        <v>0</v>
      </c>
      <c r="H1061" s="201">
        <v>0</v>
      </c>
    </row>
    <row r="1062" spans="1:8" ht="18" hidden="1" customHeight="1" outlineLevel="1">
      <c r="A1062" s="4" t="s">
        <v>216</v>
      </c>
      <c r="B1062" s="195"/>
      <c r="C1062" s="199">
        <v>0</v>
      </c>
      <c r="D1062" s="199">
        <v>0</v>
      </c>
      <c r="E1062" s="199">
        <v>0</v>
      </c>
      <c r="F1062" s="200">
        <v>0</v>
      </c>
      <c r="G1062" s="200">
        <v>0</v>
      </c>
      <c r="H1062" s="201">
        <v>0</v>
      </c>
    </row>
    <row r="1063" spans="1:8" ht="18" hidden="1" customHeight="1" outlineLevel="1">
      <c r="A1063" s="4" t="s">
        <v>217</v>
      </c>
      <c r="B1063" s="195"/>
      <c r="C1063" s="199">
        <v>0</v>
      </c>
      <c r="D1063" s="199">
        <v>0</v>
      </c>
      <c r="E1063" s="199">
        <v>0</v>
      </c>
      <c r="F1063" s="200">
        <v>0</v>
      </c>
      <c r="G1063" s="200">
        <v>0</v>
      </c>
      <c r="H1063" s="201">
        <v>0</v>
      </c>
    </row>
    <row r="1064" spans="1:8" ht="18" hidden="1" customHeight="1" outlineLevel="1">
      <c r="A1064" s="4" t="s">
        <v>218</v>
      </c>
      <c r="B1064" s="195"/>
      <c r="C1064" s="199">
        <v>0</v>
      </c>
      <c r="D1064" s="199">
        <v>0</v>
      </c>
      <c r="E1064" s="199">
        <v>0</v>
      </c>
      <c r="F1064" s="200">
        <v>0</v>
      </c>
      <c r="G1064" s="200">
        <v>0</v>
      </c>
      <c r="H1064" s="201">
        <v>0</v>
      </c>
    </row>
    <row r="1065" spans="1:8" ht="18" hidden="1" customHeight="1" outlineLevel="1">
      <c r="A1065" s="4" t="s">
        <v>219</v>
      </c>
      <c r="B1065" s="195"/>
      <c r="C1065" s="199">
        <v>0</v>
      </c>
      <c r="D1065" s="199">
        <v>0</v>
      </c>
      <c r="E1065" s="199">
        <v>0</v>
      </c>
      <c r="F1065" s="200">
        <v>0</v>
      </c>
      <c r="G1065" s="200">
        <v>0</v>
      </c>
      <c r="H1065" s="201">
        <v>0</v>
      </c>
    </row>
    <row r="1066" spans="1:8" ht="18" hidden="1" customHeight="1" outlineLevel="1">
      <c r="A1066" s="4" t="s">
        <v>220</v>
      </c>
      <c r="B1066" s="195"/>
      <c r="C1066" s="199">
        <v>0</v>
      </c>
      <c r="D1066" s="199">
        <v>0</v>
      </c>
      <c r="E1066" s="199">
        <v>0</v>
      </c>
      <c r="F1066" s="200">
        <v>0</v>
      </c>
      <c r="G1066" s="200">
        <v>0</v>
      </c>
      <c r="H1066" s="201">
        <v>0</v>
      </c>
    </row>
    <row r="1067" spans="1:8" ht="18" hidden="1" customHeight="1" outlineLevel="1">
      <c r="A1067" s="4" t="s">
        <v>349</v>
      </c>
      <c r="B1067" s="195"/>
      <c r="C1067" s="199">
        <v>0</v>
      </c>
      <c r="D1067" s="199">
        <v>0</v>
      </c>
      <c r="E1067" s="199">
        <v>0</v>
      </c>
      <c r="F1067" s="200">
        <v>0</v>
      </c>
      <c r="G1067" s="200">
        <v>0</v>
      </c>
      <c r="H1067" s="201">
        <v>0</v>
      </c>
    </row>
    <row r="1068" spans="1:8" ht="18" hidden="1" customHeight="1" outlineLevel="1">
      <c r="A1068" s="4" t="s">
        <v>222</v>
      </c>
      <c r="B1068" s="195"/>
      <c r="C1068" s="199">
        <v>0</v>
      </c>
      <c r="D1068" s="199">
        <v>0</v>
      </c>
      <c r="E1068" s="199">
        <v>0</v>
      </c>
      <c r="F1068" s="200">
        <v>0</v>
      </c>
      <c r="G1068" s="200">
        <v>0</v>
      </c>
      <c r="H1068" s="201">
        <v>0</v>
      </c>
    </row>
    <row r="1069" spans="1:8" ht="18" hidden="1" customHeight="1" outlineLevel="1">
      <c r="A1069" s="4" t="s">
        <v>223</v>
      </c>
      <c r="B1069" s="195"/>
      <c r="C1069" s="199">
        <v>0</v>
      </c>
      <c r="D1069" s="199">
        <v>0</v>
      </c>
      <c r="E1069" s="199">
        <v>0</v>
      </c>
      <c r="F1069" s="200">
        <v>0</v>
      </c>
      <c r="G1069" s="200">
        <v>0</v>
      </c>
      <c r="H1069" s="201">
        <v>0</v>
      </c>
    </row>
    <row r="1070" spans="1:8" ht="18" hidden="1" customHeight="1" outlineLevel="1">
      <c r="A1070" s="4" t="s">
        <v>224</v>
      </c>
      <c r="B1070" s="195"/>
      <c r="C1070" s="199">
        <v>0</v>
      </c>
      <c r="D1070" s="199">
        <v>0</v>
      </c>
      <c r="E1070" s="199">
        <v>0</v>
      </c>
      <c r="F1070" s="200">
        <v>0</v>
      </c>
      <c r="G1070" s="200">
        <v>0</v>
      </c>
      <c r="H1070" s="201">
        <v>0</v>
      </c>
    </row>
    <row r="1071" spans="1:8" ht="18" hidden="1" customHeight="1" outlineLevel="1">
      <c r="A1071" s="4" t="s">
        <v>225</v>
      </c>
      <c r="B1071" s="195"/>
      <c r="C1071" s="196">
        <v>0</v>
      </c>
      <c r="D1071" s="196">
        <v>0</v>
      </c>
      <c r="E1071" s="196">
        <v>0</v>
      </c>
      <c r="F1071" s="197">
        <v>0</v>
      </c>
      <c r="G1071" s="197">
        <v>0</v>
      </c>
      <c r="H1071" s="198">
        <v>0</v>
      </c>
    </row>
    <row r="1072" spans="1:8" ht="18" customHeight="1" collapsed="1">
      <c r="A1072" s="4"/>
      <c r="B1072" s="195" t="s">
        <v>394</v>
      </c>
      <c r="C1072" s="199">
        <f t="shared" ref="C1072:H1072" si="44">SUM(C1049:C1071)</f>
        <v>0</v>
      </c>
      <c r="D1072" s="199">
        <f t="shared" si="44"/>
        <v>0</v>
      </c>
      <c r="E1072" s="199">
        <f t="shared" si="44"/>
        <v>0</v>
      </c>
      <c r="F1072" s="200">
        <f t="shared" si="44"/>
        <v>0</v>
      </c>
      <c r="G1072" s="200">
        <f t="shared" si="44"/>
        <v>0</v>
      </c>
      <c r="H1072" s="201">
        <f t="shared" si="44"/>
        <v>0</v>
      </c>
    </row>
    <row r="1073" spans="1:8" ht="18" hidden="1" customHeight="1" outlineLevel="1">
      <c r="A1073" s="4" t="s">
        <v>272</v>
      </c>
      <c r="B1073" s="195"/>
      <c r="C1073" s="199">
        <v>0</v>
      </c>
      <c r="D1073" s="199">
        <v>0</v>
      </c>
      <c r="E1073" s="199">
        <v>0</v>
      </c>
      <c r="F1073" s="200">
        <v>0</v>
      </c>
      <c r="G1073" s="200">
        <v>0</v>
      </c>
      <c r="H1073" s="201">
        <v>0</v>
      </c>
    </row>
    <row r="1074" spans="1:8" ht="18" hidden="1" customHeight="1" outlineLevel="1">
      <c r="A1074" s="4" t="s">
        <v>203</v>
      </c>
      <c r="B1074" s="195"/>
      <c r="C1074" s="199">
        <v>0</v>
      </c>
      <c r="D1074" s="199">
        <v>0</v>
      </c>
      <c r="E1074" s="199">
        <v>0</v>
      </c>
      <c r="F1074" s="200">
        <v>0</v>
      </c>
      <c r="G1074" s="200">
        <v>0</v>
      </c>
      <c r="H1074" s="201">
        <v>0</v>
      </c>
    </row>
    <row r="1075" spans="1:8" ht="18" hidden="1" customHeight="1" outlineLevel="1">
      <c r="A1075" s="4" t="s">
        <v>204</v>
      </c>
      <c r="B1075" s="195"/>
      <c r="C1075" s="199">
        <v>1</v>
      </c>
      <c r="D1075" s="199">
        <v>0</v>
      </c>
      <c r="E1075" s="199">
        <v>0</v>
      </c>
      <c r="F1075" s="200">
        <v>0</v>
      </c>
      <c r="G1075" s="200">
        <v>0</v>
      </c>
      <c r="H1075" s="201">
        <v>0</v>
      </c>
    </row>
    <row r="1076" spans="1:8" ht="18" hidden="1" customHeight="1" outlineLevel="1">
      <c r="A1076" s="4" t="s">
        <v>205</v>
      </c>
      <c r="B1076" s="195"/>
      <c r="C1076" s="199">
        <v>0</v>
      </c>
      <c r="D1076" s="199">
        <v>0</v>
      </c>
      <c r="E1076" s="199">
        <v>0</v>
      </c>
      <c r="F1076" s="200">
        <v>0</v>
      </c>
      <c r="G1076" s="200">
        <v>0</v>
      </c>
      <c r="H1076" s="201">
        <v>0</v>
      </c>
    </row>
    <row r="1077" spans="1:8" ht="18" hidden="1" customHeight="1" outlineLevel="1">
      <c r="A1077" s="4" t="s">
        <v>206</v>
      </c>
      <c r="B1077" s="195"/>
      <c r="C1077" s="199">
        <v>0</v>
      </c>
      <c r="D1077" s="199">
        <v>0</v>
      </c>
      <c r="E1077" s="199">
        <v>0</v>
      </c>
      <c r="F1077" s="200">
        <v>0</v>
      </c>
      <c r="G1077" s="200">
        <v>0</v>
      </c>
      <c r="H1077" s="201">
        <v>0</v>
      </c>
    </row>
    <row r="1078" spans="1:8" ht="18" hidden="1" customHeight="1" outlineLevel="1">
      <c r="A1078" s="4" t="s">
        <v>207</v>
      </c>
      <c r="B1078" s="195"/>
      <c r="C1078" s="199">
        <v>0</v>
      </c>
      <c r="D1078" s="199">
        <v>0</v>
      </c>
      <c r="E1078" s="199">
        <v>0</v>
      </c>
      <c r="F1078" s="200">
        <v>0</v>
      </c>
      <c r="G1078" s="200">
        <v>0</v>
      </c>
      <c r="H1078" s="201">
        <v>0</v>
      </c>
    </row>
    <row r="1079" spans="1:8" ht="18" hidden="1" customHeight="1" outlineLevel="1">
      <c r="A1079" s="4" t="s">
        <v>208</v>
      </c>
      <c r="B1079" s="195"/>
      <c r="C1079" s="199">
        <v>0</v>
      </c>
      <c r="D1079" s="199">
        <v>0</v>
      </c>
      <c r="E1079" s="199">
        <v>0</v>
      </c>
      <c r="F1079" s="200">
        <v>0</v>
      </c>
      <c r="G1079" s="200">
        <v>0</v>
      </c>
      <c r="H1079" s="201">
        <v>0</v>
      </c>
    </row>
    <row r="1080" spans="1:8" ht="18" hidden="1" customHeight="1" outlineLevel="1">
      <c r="A1080" s="4" t="s">
        <v>209</v>
      </c>
      <c r="B1080" s="195"/>
      <c r="C1080" s="199">
        <v>0</v>
      </c>
      <c r="D1080" s="199">
        <v>0</v>
      </c>
      <c r="E1080" s="199">
        <v>0</v>
      </c>
      <c r="F1080" s="200">
        <v>0</v>
      </c>
      <c r="G1080" s="200">
        <v>0</v>
      </c>
      <c r="H1080" s="201">
        <v>0</v>
      </c>
    </row>
    <row r="1081" spans="1:8" ht="18" hidden="1" customHeight="1" outlineLevel="1">
      <c r="A1081" s="4" t="s">
        <v>211</v>
      </c>
      <c r="B1081" s="195"/>
      <c r="C1081" s="199">
        <v>0</v>
      </c>
      <c r="D1081" s="199">
        <v>0</v>
      </c>
      <c r="E1081" s="199">
        <v>0</v>
      </c>
      <c r="F1081" s="200">
        <v>0</v>
      </c>
      <c r="G1081" s="200">
        <v>0</v>
      </c>
      <c r="H1081" s="201">
        <v>0</v>
      </c>
    </row>
    <row r="1082" spans="1:8" ht="18" hidden="1" customHeight="1" outlineLevel="1">
      <c r="A1082" s="4" t="s">
        <v>212</v>
      </c>
      <c r="B1082" s="195"/>
      <c r="C1082" s="199">
        <v>0</v>
      </c>
      <c r="D1082" s="199">
        <v>0</v>
      </c>
      <c r="E1082" s="199">
        <v>0</v>
      </c>
      <c r="F1082" s="200">
        <v>0</v>
      </c>
      <c r="G1082" s="200">
        <v>0</v>
      </c>
      <c r="H1082" s="201">
        <v>0</v>
      </c>
    </row>
    <row r="1083" spans="1:8" ht="18" hidden="1" customHeight="1" outlineLevel="1">
      <c r="A1083" s="4" t="s">
        <v>213</v>
      </c>
      <c r="B1083" s="195"/>
      <c r="C1083" s="199">
        <v>0</v>
      </c>
      <c r="D1083" s="199">
        <v>0</v>
      </c>
      <c r="E1083" s="199">
        <v>0</v>
      </c>
      <c r="F1083" s="200">
        <v>0</v>
      </c>
      <c r="G1083" s="200">
        <v>0</v>
      </c>
      <c r="H1083" s="201">
        <v>0</v>
      </c>
    </row>
    <row r="1084" spans="1:8" ht="18" hidden="1" customHeight="1" outlineLevel="1">
      <c r="A1084" s="4" t="s">
        <v>214</v>
      </c>
      <c r="B1084" s="195"/>
      <c r="C1084" s="199">
        <v>0</v>
      </c>
      <c r="D1084" s="199">
        <v>0</v>
      </c>
      <c r="E1084" s="199">
        <v>0</v>
      </c>
      <c r="F1084" s="200">
        <v>0</v>
      </c>
      <c r="G1084" s="200">
        <v>0</v>
      </c>
      <c r="H1084" s="201">
        <v>0</v>
      </c>
    </row>
    <row r="1085" spans="1:8" ht="18" hidden="1" customHeight="1" outlineLevel="1">
      <c r="A1085" s="4" t="s">
        <v>215</v>
      </c>
      <c r="B1085" s="195"/>
      <c r="C1085" s="199">
        <v>0</v>
      </c>
      <c r="D1085" s="199">
        <v>0</v>
      </c>
      <c r="E1085" s="199">
        <v>0</v>
      </c>
      <c r="F1085" s="200">
        <v>0</v>
      </c>
      <c r="G1085" s="200">
        <v>0</v>
      </c>
      <c r="H1085" s="201">
        <v>0</v>
      </c>
    </row>
    <row r="1086" spans="1:8" ht="18" hidden="1" customHeight="1" outlineLevel="1">
      <c r="A1086" s="4" t="s">
        <v>216</v>
      </c>
      <c r="B1086" s="195"/>
      <c r="C1086" s="199">
        <v>0</v>
      </c>
      <c r="D1086" s="199">
        <v>0</v>
      </c>
      <c r="E1086" s="199">
        <v>0</v>
      </c>
      <c r="F1086" s="200">
        <v>0</v>
      </c>
      <c r="G1086" s="200">
        <v>0</v>
      </c>
      <c r="H1086" s="201">
        <v>0</v>
      </c>
    </row>
    <row r="1087" spans="1:8" ht="18" hidden="1" customHeight="1" outlineLevel="1">
      <c r="A1087" s="4" t="s">
        <v>217</v>
      </c>
      <c r="B1087" s="195"/>
      <c r="C1087" s="199">
        <v>0</v>
      </c>
      <c r="D1087" s="199">
        <v>0</v>
      </c>
      <c r="E1087" s="199">
        <v>0</v>
      </c>
      <c r="F1087" s="200">
        <v>0</v>
      </c>
      <c r="G1087" s="200">
        <v>0</v>
      </c>
      <c r="H1087" s="201">
        <v>0</v>
      </c>
    </row>
    <row r="1088" spans="1:8" ht="18" hidden="1" customHeight="1" outlineLevel="1">
      <c r="A1088" s="4" t="s">
        <v>218</v>
      </c>
      <c r="B1088" s="195"/>
      <c r="C1088" s="199">
        <v>0</v>
      </c>
      <c r="D1088" s="199">
        <v>0</v>
      </c>
      <c r="E1088" s="199">
        <v>0</v>
      </c>
      <c r="F1088" s="200">
        <v>0</v>
      </c>
      <c r="G1088" s="200">
        <v>0</v>
      </c>
      <c r="H1088" s="201">
        <v>0</v>
      </c>
    </row>
    <row r="1089" spans="1:8" ht="18" hidden="1" customHeight="1" outlineLevel="1">
      <c r="A1089" s="4" t="s">
        <v>219</v>
      </c>
      <c r="B1089" s="195"/>
      <c r="C1089" s="199">
        <v>0</v>
      </c>
      <c r="D1089" s="199">
        <v>0</v>
      </c>
      <c r="E1089" s="199">
        <v>0</v>
      </c>
      <c r="F1089" s="200">
        <v>0</v>
      </c>
      <c r="G1089" s="200">
        <v>0</v>
      </c>
      <c r="H1089" s="201">
        <v>0</v>
      </c>
    </row>
    <row r="1090" spans="1:8" ht="18" hidden="1" customHeight="1" outlineLevel="1">
      <c r="A1090" s="4" t="s">
        <v>220</v>
      </c>
      <c r="B1090" s="195"/>
      <c r="C1090" s="199">
        <v>0</v>
      </c>
      <c r="D1090" s="199">
        <v>0</v>
      </c>
      <c r="E1090" s="199">
        <v>0</v>
      </c>
      <c r="F1090" s="200">
        <v>0</v>
      </c>
      <c r="G1090" s="200">
        <v>0</v>
      </c>
      <c r="H1090" s="201">
        <v>0</v>
      </c>
    </row>
    <row r="1091" spans="1:8" ht="18" hidden="1" customHeight="1" outlineLevel="1">
      <c r="A1091" s="4" t="s">
        <v>349</v>
      </c>
      <c r="B1091" s="195"/>
      <c r="C1091" s="199">
        <v>0</v>
      </c>
      <c r="D1091" s="199">
        <v>0</v>
      </c>
      <c r="E1091" s="199">
        <v>0</v>
      </c>
      <c r="F1091" s="200">
        <v>0</v>
      </c>
      <c r="G1091" s="200">
        <v>0</v>
      </c>
      <c r="H1091" s="201">
        <v>0</v>
      </c>
    </row>
    <row r="1092" spans="1:8" ht="18" hidden="1" customHeight="1" outlineLevel="1">
      <c r="A1092" s="4" t="s">
        <v>222</v>
      </c>
      <c r="B1092" s="195"/>
      <c r="C1092" s="199">
        <v>0</v>
      </c>
      <c r="D1092" s="199">
        <v>0</v>
      </c>
      <c r="E1092" s="199">
        <v>0</v>
      </c>
      <c r="F1092" s="200">
        <v>0</v>
      </c>
      <c r="G1092" s="200">
        <v>0</v>
      </c>
      <c r="H1092" s="201">
        <v>0</v>
      </c>
    </row>
    <row r="1093" spans="1:8" ht="18" hidden="1" customHeight="1" outlineLevel="1">
      <c r="A1093" s="4" t="s">
        <v>223</v>
      </c>
      <c r="B1093" s="195"/>
      <c r="C1093" s="199">
        <v>0</v>
      </c>
      <c r="D1093" s="199">
        <v>0</v>
      </c>
      <c r="E1093" s="199">
        <v>0</v>
      </c>
      <c r="F1093" s="200">
        <v>0</v>
      </c>
      <c r="G1093" s="200">
        <v>0</v>
      </c>
      <c r="H1093" s="201">
        <v>0</v>
      </c>
    </row>
    <row r="1094" spans="1:8" ht="18" hidden="1" customHeight="1" outlineLevel="1">
      <c r="A1094" s="4" t="s">
        <v>224</v>
      </c>
      <c r="B1094" s="195"/>
      <c r="C1094" s="199">
        <v>0</v>
      </c>
      <c r="D1094" s="199">
        <v>0</v>
      </c>
      <c r="E1094" s="199">
        <v>0</v>
      </c>
      <c r="F1094" s="200">
        <v>0</v>
      </c>
      <c r="G1094" s="200">
        <v>0</v>
      </c>
      <c r="H1094" s="201">
        <v>0</v>
      </c>
    </row>
    <row r="1095" spans="1:8" ht="18" hidden="1" customHeight="1" outlineLevel="1">
      <c r="A1095" s="4" t="s">
        <v>225</v>
      </c>
      <c r="B1095" s="195"/>
      <c r="C1095" s="199">
        <v>0</v>
      </c>
      <c r="D1095" s="199">
        <v>0</v>
      </c>
      <c r="E1095" s="199">
        <v>0</v>
      </c>
      <c r="F1095" s="200">
        <v>0</v>
      </c>
      <c r="G1095" s="200">
        <v>0</v>
      </c>
      <c r="H1095" s="201">
        <v>0</v>
      </c>
    </row>
    <row r="1096" spans="1:8" ht="18" customHeight="1" collapsed="1">
      <c r="A1096" s="4"/>
      <c r="B1096" s="195" t="s">
        <v>395</v>
      </c>
      <c r="C1096" s="199">
        <f t="shared" ref="C1096:H1096" si="45">SUM(C1073:C1095)</f>
        <v>1</v>
      </c>
      <c r="D1096" s="199">
        <f t="shared" si="45"/>
        <v>0</v>
      </c>
      <c r="E1096" s="199">
        <f t="shared" si="45"/>
        <v>0</v>
      </c>
      <c r="F1096" s="200">
        <f t="shared" si="45"/>
        <v>0</v>
      </c>
      <c r="G1096" s="200">
        <f t="shared" si="45"/>
        <v>0</v>
      </c>
      <c r="H1096" s="201">
        <f t="shared" si="45"/>
        <v>0</v>
      </c>
    </row>
    <row r="1097" spans="1:8" ht="18" hidden="1" customHeight="1" outlineLevel="1">
      <c r="A1097" s="4" t="s">
        <v>272</v>
      </c>
      <c r="B1097" s="195"/>
      <c r="C1097" s="199">
        <v>0</v>
      </c>
      <c r="D1097" s="199">
        <v>0</v>
      </c>
      <c r="E1097" s="199">
        <v>0</v>
      </c>
      <c r="F1097" s="200">
        <v>0</v>
      </c>
      <c r="G1097" s="200">
        <v>0</v>
      </c>
      <c r="H1097" s="201">
        <v>0</v>
      </c>
    </row>
    <row r="1098" spans="1:8" ht="18" hidden="1" customHeight="1" outlineLevel="1">
      <c r="A1098" s="4" t="s">
        <v>203</v>
      </c>
      <c r="B1098" s="195"/>
      <c r="C1098" s="199">
        <v>0</v>
      </c>
      <c r="D1098" s="199">
        <v>0</v>
      </c>
      <c r="E1098" s="199">
        <v>0</v>
      </c>
      <c r="F1098" s="200">
        <v>0</v>
      </c>
      <c r="G1098" s="200">
        <v>0</v>
      </c>
      <c r="H1098" s="201">
        <v>0</v>
      </c>
    </row>
    <row r="1099" spans="1:8" ht="18" hidden="1" customHeight="1" outlineLevel="1">
      <c r="A1099" s="4" t="s">
        <v>204</v>
      </c>
      <c r="B1099" s="195"/>
      <c r="C1099" s="199">
        <v>0</v>
      </c>
      <c r="D1099" s="199">
        <v>0</v>
      </c>
      <c r="E1099" s="199">
        <v>0</v>
      </c>
      <c r="F1099" s="200">
        <v>0</v>
      </c>
      <c r="G1099" s="200">
        <v>0</v>
      </c>
      <c r="H1099" s="201">
        <v>0</v>
      </c>
    </row>
    <row r="1100" spans="1:8" ht="18" hidden="1" customHeight="1" outlineLevel="1">
      <c r="A1100" s="4" t="s">
        <v>205</v>
      </c>
      <c r="B1100" s="195"/>
      <c r="C1100" s="199">
        <v>0</v>
      </c>
      <c r="D1100" s="199">
        <v>0</v>
      </c>
      <c r="E1100" s="199">
        <v>0</v>
      </c>
      <c r="F1100" s="200">
        <v>0</v>
      </c>
      <c r="G1100" s="200">
        <v>0</v>
      </c>
      <c r="H1100" s="201">
        <v>0</v>
      </c>
    </row>
    <row r="1101" spans="1:8" ht="18" hidden="1" customHeight="1" outlineLevel="1">
      <c r="A1101" s="4" t="s">
        <v>206</v>
      </c>
      <c r="B1101" s="195"/>
      <c r="C1101" s="199">
        <v>0</v>
      </c>
      <c r="D1101" s="199">
        <v>0</v>
      </c>
      <c r="E1101" s="199">
        <v>0</v>
      </c>
      <c r="F1101" s="200">
        <v>0</v>
      </c>
      <c r="G1101" s="200">
        <v>0</v>
      </c>
      <c r="H1101" s="201">
        <v>0</v>
      </c>
    </row>
    <row r="1102" spans="1:8" ht="18" hidden="1" customHeight="1" outlineLevel="1">
      <c r="A1102" s="4" t="s">
        <v>207</v>
      </c>
      <c r="B1102" s="195"/>
      <c r="C1102" s="199">
        <v>0</v>
      </c>
      <c r="D1102" s="199">
        <v>0</v>
      </c>
      <c r="E1102" s="199">
        <v>0</v>
      </c>
      <c r="F1102" s="200">
        <v>0</v>
      </c>
      <c r="G1102" s="200">
        <v>0</v>
      </c>
      <c r="H1102" s="201">
        <v>0</v>
      </c>
    </row>
    <row r="1103" spans="1:8" ht="18" hidden="1" customHeight="1" outlineLevel="1">
      <c r="A1103" s="4" t="s">
        <v>208</v>
      </c>
      <c r="B1103" s="195"/>
      <c r="C1103" s="199">
        <v>0</v>
      </c>
      <c r="D1103" s="199">
        <v>0</v>
      </c>
      <c r="E1103" s="199">
        <v>0</v>
      </c>
      <c r="F1103" s="200">
        <v>0</v>
      </c>
      <c r="G1103" s="200">
        <v>0</v>
      </c>
      <c r="H1103" s="201">
        <v>0</v>
      </c>
    </row>
    <row r="1104" spans="1:8" ht="18" hidden="1" customHeight="1" outlineLevel="1">
      <c r="A1104" s="4" t="s">
        <v>209</v>
      </c>
      <c r="B1104" s="195"/>
      <c r="C1104" s="199">
        <v>0</v>
      </c>
      <c r="D1104" s="199">
        <v>0</v>
      </c>
      <c r="E1104" s="199">
        <v>0</v>
      </c>
      <c r="F1104" s="200">
        <v>0</v>
      </c>
      <c r="G1104" s="200">
        <v>0</v>
      </c>
      <c r="H1104" s="201">
        <v>0</v>
      </c>
    </row>
    <row r="1105" spans="1:8" ht="18" hidden="1" customHeight="1" outlineLevel="1">
      <c r="A1105" s="4" t="s">
        <v>211</v>
      </c>
      <c r="B1105" s="195"/>
      <c r="C1105" s="199">
        <v>0</v>
      </c>
      <c r="D1105" s="199">
        <v>0</v>
      </c>
      <c r="E1105" s="199">
        <v>0</v>
      </c>
      <c r="F1105" s="200">
        <v>0</v>
      </c>
      <c r="G1105" s="200">
        <v>0</v>
      </c>
      <c r="H1105" s="201">
        <v>0</v>
      </c>
    </row>
    <row r="1106" spans="1:8" ht="18" hidden="1" customHeight="1" outlineLevel="1">
      <c r="A1106" s="4" t="s">
        <v>212</v>
      </c>
      <c r="B1106" s="195"/>
      <c r="C1106" s="199">
        <v>0</v>
      </c>
      <c r="D1106" s="199">
        <v>0</v>
      </c>
      <c r="E1106" s="199">
        <v>0</v>
      </c>
      <c r="F1106" s="200">
        <v>0</v>
      </c>
      <c r="G1106" s="200">
        <v>0</v>
      </c>
      <c r="H1106" s="201">
        <v>0</v>
      </c>
    </row>
    <row r="1107" spans="1:8" ht="18" hidden="1" customHeight="1" outlineLevel="1">
      <c r="A1107" s="4" t="s">
        <v>213</v>
      </c>
      <c r="B1107" s="205"/>
      <c r="C1107" s="206">
        <v>0</v>
      </c>
      <c r="D1107" s="206">
        <v>0</v>
      </c>
      <c r="E1107" s="206">
        <v>0</v>
      </c>
      <c r="F1107" s="207">
        <v>0</v>
      </c>
      <c r="G1107" s="207">
        <v>0</v>
      </c>
      <c r="H1107" s="202">
        <v>0</v>
      </c>
    </row>
    <row r="1108" spans="1:8" ht="17.25" hidden="1" customHeight="1" outlineLevel="1">
      <c r="A1108" s="4" t="s">
        <v>214</v>
      </c>
      <c r="B1108" s="195"/>
      <c r="C1108" s="199">
        <v>0</v>
      </c>
      <c r="D1108" s="199">
        <v>0</v>
      </c>
      <c r="E1108" s="199">
        <v>0</v>
      </c>
      <c r="F1108" s="200">
        <v>0</v>
      </c>
      <c r="G1108" s="200">
        <v>0</v>
      </c>
      <c r="H1108" s="201">
        <v>0</v>
      </c>
    </row>
    <row r="1109" spans="1:8" ht="18" hidden="1" customHeight="1" outlineLevel="1">
      <c r="A1109" s="4" t="s">
        <v>215</v>
      </c>
      <c r="B1109" s="195"/>
      <c r="C1109" s="199">
        <v>0</v>
      </c>
      <c r="D1109" s="199">
        <v>0</v>
      </c>
      <c r="E1109" s="199">
        <v>0</v>
      </c>
      <c r="F1109" s="200">
        <v>0</v>
      </c>
      <c r="G1109" s="200">
        <v>0</v>
      </c>
      <c r="H1109" s="201">
        <v>0</v>
      </c>
    </row>
    <row r="1110" spans="1:8" ht="18" hidden="1" customHeight="1" outlineLevel="1">
      <c r="A1110" s="4" t="s">
        <v>216</v>
      </c>
      <c r="B1110" s="195"/>
      <c r="C1110" s="199">
        <v>0</v>
      </c>
      <c r="D1110" s="199">
        <v>0</v>
      </c>
      <c r="E1110" s="199">
        <v>0</v>
      </c>
      <c r="F1110" s="200">
        <v>0</v>
      </c>
      <c r="G1110" s="200">
        <v>0</v>
      </c>
      <c r="H1110" s="201">
        <v>0</v>
      </c>
    </row>
    <row r="1111" spans="1:8" ht="18" hidden="1" customHeight="1" outlineLevel="1">
      <c r="A1111" s="4" t="s">
        <v>217</v>
      </c>
      <c r="B1111" s="195"/>
      <c r="C1111" s="199">
        <v>0</v>
      </c>
      <c r="D1111" s="199">
        <v>0</v>
      </c>
      <c r="E1111" s="199">
        <v>0</v>
      </c>
      <c r="F1111" s="200">
        <v>0</v>
      </c>
      <c r="G1111" s="200">
        <v>0</v>
      </c>
      <c r="H1111" s="201">
        <v>0</v>
      </c>
    </row>
    <row r="1112" spans="1:8" ht="18" hidden="1" customHeight="1" outlineLevel="1">
      <c r="A1112" s="4" t="s">
        <v>218</v>
      </c>
      <c r="B1112" s="195"/>
      <c r="C1112" s="199">
        <v>0</v>
      </c>
      <c r="D1112" s="199">
        <v>0</v>
      </c>
      <c r="E1112" s="199">
        <v>0</v>
      </c>
      <c r="F1112" s="200">
        <v>0</v>
      </c>
      <c r="G1112" s="200">
        <v>0</v>
      </c>
      <c r="H1112" s="201">
        <v>0</v>
      </c>
    </row>
    <row r="1113" spans="1:8" ht="18" hidden="1" customHeight="1" outlineLevel="1">
      <c r="A1113" s="4" t="s">
        <v>219</v>
      </c>
      <c r="B1113" s="195"/>
      <c r="C1113" s="199">
        <v>0</v>
      </c>
      <c r="D1113" s="199">
        <v>0</v>
      </c>
      <c r="E1113" s="199">
        <v>0</v>
      </c>
      <c r="F1113" s="200">
        <v>0</v>
      </c>
      <c r="G1113" s="200">
        <v>0</v>
      </c>
      <c r="H1113" s="201">
        <v>0</v>
      </c>
    </row>
    <row r="1114" spans="1:8" ht="18" hidden="1" customHeight="1" outlineLevel="1">
      <c r="A1114" s="4" t="s">
        <v>220</v>
      </c>
      <c r="B1114" s="195"/>
      <c r="C1114" s="199">
        <v>0</v>
      </c>
      <c r="D1114" s="199">
        <v>0</v>
      </c>
      <c r="E1114" s="199">
        <v>0</v>
      </c>
      <c r="F1114" s="200">
        <v>0</v>
      </c>
      <c r="G1114" s="200">
        <v>0</v>
      </c>
      <c r="H1114" s="201">
        <v>0</v>
      </c>
    </row>
    <row r="1115" spans="1:8" ht="18" hidden="1" customHeight="1" outlineLevel="1">
      <c r="A1115" s="4" t="s">
        <v>349</v>
      </c>
      <c r="B1115" s="195"/>
      <c r="C1115" s="199">
        <v>0</v>
      </c>
      <c r="D1115" s="199">
        <v>0</v>
      </c>
      <c r="E1115" s="199">
        <v>0</v>
      </c>
      <c r="F1115" s="200">
        <v>0</v>
      </c>
      <c r="G1115" s="200">
        <v>0</v>
      </c>
      <c r="H1115" s="201">
        <v>0</v>
      </c>
    </row>
    <row r="1116" spans="1:8" ht="18" hidden="1" customHeight="1" outlineLevel="1">
      <c r="A1116" s="4" t="s">
        <v>222</v>
      </c>
      <c r="B1116" s="195"/>
      <c r="C1116" s="199">
        <v>0</v>
      </c>
      <c r="D1116" s="199">
        <v>0</v>
      </c>
      <c r="E1116" s="199">
        <v>0</v>
      </c>
      <c r="F1116" s="200">
        <v>0</v>
      </c>
      <c r="G1116" s="200">
        <v>0</v>
      </c>
      <c r="H1116" s="201">
        <v>0</v>
      </c>
    </row>
    <row r="1117" spans="1:8" ht="18" hidden="1" customHeight="1" outlineLevel="1">
      <c r="A1117" s="4" t="s">
        <v>223</v>
      </c>
      <c r="B1117" s="195"/>
      <c r="C1117" s="199">
        <v>0</v>
      </c>
      <c r="D1117" s="199">
        <v>0</v>
      </c>
      <c r="E1117" s="199">
        <v>0</v>
      </c>
      <c r="F1117" s="200">
        <v>0</v>
      </c>
      <c r="G1117" s="200">
        <v>0</v>
      </c>
      <c r="H1117" s="201">
        <v>0</v>
      </c>
    </row>
    <row r="1118" spans="1:8" ht="18" hidden="1" customHeight="1" outlineLevel="1">
      <c r="A1118" s="4" t="s">
        <v>224</v>
      </c>
      <c r="B1118" s="195"/>
      <c r="C1118" s="199">
        <v>0</v>
      </c>
      <c r="D1118" s="199">
        <v>0</v>
      </c>
      <c r="E1118" s="199">
        <v>0</v>
      </c>
      <c r="F1118" s="200">
        <v>0</v>
      </c>
      <c r="G1118" s="200">
        <v>0</v>
      </c>
      <c r="H1118" s="201">
        <v>0</v>
      </c>
    </row>
    <row r="1119" spans="1:8" ht="18" hidden="1" customHeight="1" outlineLevel="1">
      <c r="A1119" s="4" t="s">
        <v>225</v>
      </c>
      <c r="B1119" s="195"/>
      <c r="C1119" s="196">
        <v>0</v>
      </c>
      <c r="D1119" s="196">
        <v>0</v>
      </c>
      <c r="E1119" s="196">
        <v>0</v>
      </c>
      <c r="F1119" s="197">
        <v>0</v>
      </c>
      <c r="G1119" s="197">
        <v>0</v>
      </c>
      <c r="H1119" s="198">
        <v>0</v>
      </c>
    </row>
    <row r="1120" spans="1:8" ht="18" customHeight="1" collapsed="1">
      <c r="A1120" s="4"/>
      <c r="B1120" s="195" t="s">
        <v>396</v>
      </c>
      <c r="C1120" s="199">
        <f t="shared" ref="C1120:H1120" si="46">SUM(C1097:C1119)</f>
        <v>0</v>
      </c>
      <c r="D1120" s="199">
        <f t="shared" si="46"/>
        <v>0</v>
      </c>
      <c r="E1120" s="199">
        <f t="shared" si="46"/>
        <v>0</v>
      </c>
      <c r="F1120" s="200">
        <f t="shared" si="46"/>
        <v>0</v>
      </c>
      <c r="G1120" s="200">
        <f t="shared" si="46"/>
        <v>0</v>
      </c>
      <c r="H1120" s="201">
        <f t="shared" si="46"/>
        <v>0</v>
      </c>
    </row>
    <row r="1121" spans="1:8" ht="18" hidden="1" customHeight="1" outlineLevel="1">
      <c r="A1121" s="4" t="s">
        <v>272</v>
      </c>
      <c r="B1121" s="195"/>
      <c r="C1121" s="196">
        <v>0</v>
      </c>
      <c r="D1121" s="196">
        <v>0</v>
      </c>
      <c r="E1121" s="196">
        <v>0</v>
      </c>
      <c r="F1121" s="197">
        <v>0</v>
      </c>
      <c r="G1121" s="197">
        <v>0</v>
      </c>
      <c r="H1121" s="198">
        <v>0</v>
      </c>
    </row>
    <row r="1122" spans="1:8" ht="18" hidden="1" customHeight="1" outlineLevel="1">
      <c r="A1122" s="4" t="s">
        <v>203</v>
      </c>
      <c r="B1122" s="195"/>
      <c r="C1122" s="196">
        <v>0</v>
      </c>
      <c r="D1122" s="196">
        <v>0</v>
      </c>
      <c r="E1122" s="196">
        <v>0</v>
      </c>
      <c r="F1122" s="197">
        <v>0</v>
      </c>
      <c r="G1122" s="197">
        <v>0</v>
      </c>
      <c r="H1122" s="198">
        <v>0</v>
      </c>
    </row>
    <row r="1123" spans="1:8" ht="18" hidden="1" customHeight="1" outlineLevel="1">
      <c r="A1123" s="4" t="s">
        <v>204</v>
      </c>
      <c r="B1123" s="195"/>
      <c r="C1123" s="196">
        <v>3</v>
      </c>
      <c r="D1123" s="196">
        <v>0</v>
      </c>
      <c r="E1123" s="196">
        <v>1</v>
      </c>
      <c r="F1123" s="197">
        <v>0</v>
      </c>
      <c r="G1123" s="197">
        <v>-982.5</v>
      </c>
      <c r="H1123" s="198">
        <v>0</v>
      </c>
    </row>
    <row r="1124" spans="1:8" ht="18" hidden="1" customHeight="1" outlineLevel="1">
      <c r="A1124" s="4" t="s">
        <v>205</v>
      </c>
      <c r="B1124" s="195"/>
      <c r="C1124" s="196">
        <v>0</v>
      </c>
      <c r="D1124" s="196">
        <v>0</v>
      </c>
      <c r="E1124" s="196">
        <v>0</v>
      </c>
      <c r="F1124" s="197">
        <v>0</v>
      </c>
      <c r="G1124" s="197">
        <v>0</v>
      </c>
      <c r="H1124" s="198">
        <v>0</v>
      </c>
    </row>
    <row r="1125" spans="1:8" ht="18" hidden="1" customHeight="1" outlineLevel="1">
      <c r="A1125" s="4" t="s">
        <v>206</v>
      </c>
      <c r="B1125" s="195"/>
      <c r="C1125" s="196">
        <v>0</v>
      </c>
      <c r="D1125" s="196">
        <v>0</v>
      </c>
      <c r="E1125" s="196">
        <v>0</v>
      </c>
      <c r="F1125" s="197">
        <v>0</v>
      </c>
      <c r="G1125" s="197">
        <v>0</v>
      </c>
      <c r="H1125" s="198">
        <v>0</v>
      </c>
    </row>
    <row r="1126" spans="1:8" ht="18" hidden="1" customHeight="1" outlineLevel="1">
      <c r="A1126" s="4" t="s">
        <v>207</v>
      </c>
      <c r="B1126" s="195"/>
      <c r="C1126" s="196">
        <v>0</v>
      </c>
      <c r="D1126" s="196">
        <v>0</v>
      </c>
      <c r="E1126" s="196">
        <v>0</v>
      </c>
      <c r="F1126" s="197">
        <v>0</v>
      </c>
      <c r="G1126" s="197">
        <v>0</v>
      </c>
      <c r="H1126" s="198">
        <v>0</v>
      </c>
    </row>
    <row r="1127" spans="1:8" ht="18" hidden="1" customHeight="1" outlineLevel="1">
      <c r="A1127" s="4" t="s">
        <v>208</v>
      </c>
      <c r="B1127" s="195"/>
      <c r="C1127" s="196">
        <v>0</v>
      </c>
      <c r="D1127" s="196">
        <v>0</v>
      </c>
      <c r="E1127" s="196">
        <v>0</v>
      </c>
      <c r="F1127" s="197">
        <v>0</v>
      </c>
      <c r="G1127" s="197">
        <v>0</v>
      </c>
      <c r="H1127" s="198">
        <v>0</v>
      </c>
    </row>
    <row r="1128" spans="1:8" ht="18" hidden="1" customHeight="1" outlineLevel="1">
      <c r="A1128" s="4" t="s">
        <v>209</v>
      </c>
      <c r="B1128" s="195"/>
      <c r="C1128" s="196">
        <v>0</v>
      </c>
      <c r="D1128" s="196">
        <v>1</v>
      </c>
      <c r="E1128" s="196">
        <v>0</v>
      </c>
      <c r="F1128" s="197">
        <v>0</v>
      </c>
      <c r="G1128" s="197">
        <v>-2500</v>
      </c>
      <c r="H1128" s="198">
        <v>0</v>
      </c>
    </row>
    <row r="1129" spans="1:8" ht="18" hidden="1" customHeight="1" outlineLevel="1">
      <c r="A1129" s="4" t="s">
        <v>211</v>
      </c>
      <c r="B1129" s="195"/>
      <c r="C1129" s="196">
        <v>0</v>
      </c>
      <c r="D1129" s="196">
        <v>1</v>
      </c>
      <c r="E1129" s="196">
        <v>0</v>
      </c>
      <c r="F1129" s="197">
        <v>-19057</v>
      </c>
      <c r="G1129" s="197">
        <v>-6530</v>
      </c>
      <c r="H1129" s="198">
        <v>0</v>
      </c>
    </row>
    <row r="1130" spans="1:8" ht="18" hidden="1" customHeight="1" outlineLevel="1">
      <c r="A1130" s="4" t="s">
        <v>212</v>
      </c>
      <c r="B1130" s="195"/>
      <c r="C1130" s="196">
        <v>0</v>
      </c>
      <c r="D1130" s="196">
        <v>0</v>
      </c>
      <c r="E1130" s="196">
        <v>0</v>
      </c>
      <c r="F1130" s="197">
        <v>0</v>
      </c>
      <c r="G1130" s="197">
        <v>0</v>
      </c>
      <c r="H1130" s="198">
        <v>0</v>
      </c>
    </row>
    <row r="1131" spans="1:8" ht="18" hidden="1" customHeight="1" outlineLevel="1">
      <c r="A1131" s="4" t="s">
        <v>213</v>
      </c>
      <c r="B1131" s="195"/>
      <c r="C1131" s="196">
        <v>0</v>
      </c>
      <c r="D1131" s="196">
        <v>0</v>
      </c>
      <c r="E1131" s="196">
        <v>0</v>
      </c>
      <c r="F1131" s="197">
        <v>0</v>
      </c>
      <c r="G1131" s="197">
        <v>0</v>
      </c>
      <c r="H1131" s="198">
        <v>0</v>
      </c>
    </row>
    <row r="1132" spans="1:8" ht="18" hidden="1" customHeight="1" outlineLevel="1">
      <c r="A1132" s="4" t="s">
        <v>214</v>
      </c>
      <c r="B1132" s="195"/>
      <c r="C1132" s="196">
        <v>0</v>
      </c>
      <c r="D1132" s="196">
        <v>0</v>
      </c>
      <c r="E1132" s="196">
        <v>0</v>
      </c>
      <c r="F1132" s="197">
        <v>0</v>
      </c>
      <c r="G1132" s="197">
        <v>0</v>
      </c>
      <c r="H1132" s="198">
        <v>0</v>
      </c>
    </row>
    <row r="1133" spans="1:8" ht="18" hidden="1" customHeight="1" outlineLevel="1">
      <c r="A1133" s="4" t="s">
        <v>215</v>
      </c>
      <c r="B1133" s="195"/>
      <c r="C1133" s="196">
        <v>0</v>
      </c>
      <c r="D1133" s="196">
        <v>0</v>
      </c>
      <c r="E1133" s="196">
        <v>0</v>
      </c>
      <c r="F1133" s="197">
        <v>0</v>
      </c>
      <c r="G1133" s="197">
        <v>0</v>
      </c>
      <c r="H1133" s="198">
        <v>0</v>
      </c>
    </row>
    <row r="1134" spans="1:8" ht="18" hidden="1" customHeight="1" outlineLevel="1">
      <c r="A1134" s="4" t="s">
        <v>216</v>
      </c>
      <c r="B1134" s="195"/>
      <c r="C1134" s="196">
        <v>0</v>
      </c>
      <c r="D1134" s="196">
        <v>0</v>
      </c>
      <c r="E1134" s="196">
        <v>0</v>
      </c>
      <c r="F1134" s="197">
        <v>0</v>
      </c>
      <c r="G1134" s="197">
        <v>0</v>
      </c>
      <c r="H1134" s="198">
        <v>0</v>
      </c>
    </row>
    <row r="1135" spans="1:8" ht="18" hidden="1" customHeight="1" outlineLevel="1">
      <c r="A1135" s="4" t="s">
        <v>217</v>
      </c>
      <c r="B1135" s="195"/>
      <c r="C1135" s="196">
        <v>1</v>
      </c>
      <c r="D1135" s="196">
        <v>1</v>
      </c>
      <c r="E1135" s="196">
        <v>0</v>
      </c>
      <c r="F1135" s="197">
        <v>-2220</v>
      </c>
      <c r="G1135" s="197">
        <v>6500</v>
      </c>
      <c r="H1135" s="198">
        <v>0</v>
      </c>
    </row>
    <row r="1136" spans="1:8" ht="18" hidden="1" customHeight="1" outlineLevel="1">
      <c r="A1136" s="4" t="s">
        <v>218</v>
      </c>
      <c r="B1136" s="195"/>
      <c r="C1136" s="196">
        <v>0</v>
      </c>
      <c r="D1136" s="196">
        <v>0</v>
      </c>
      <c r="E1136" s="196">
        <v>0</v>
      </c>
      <c r="F1136" s="197">
        <v>0</v>
      </c>
      <c r="G1136" s="197">
        <v>0</v>
      </c>
      <c r="H1136" s="198">
        <v>0</v>
      </c>
    </row>
    <row r="1137" spans="1:8" ht="18" hidden="1" customHeight="1" outlineLevel="1">
      <c r="A1137" s="4" t="s">
        <v>219</v>
      </c>
      <c r="B1137" s="195"/>
      <c r="C1137" s="196">
        <v>0</v>
      </c>
      <c r="D1137" s="196">
        <v>0</v>
      </c>
      <c r="E1137" s="196">
        <v>0</v>
      </c>
      <c r="F1137" s="197">
        <v>0</v>
      </c>
      <c r="G1137" s="197">
        <v>0</v>
      </c>
      <c r="H1137" s="198">
        <v>0</v>
      </c>
    </row>
    <row r="1138" spans="1:8" ht="18" hidden="1" customHeight="1" outlineLevel="1">
      <c r="A1138" s="4" t="s">
        <v>220</v>
      </c>
      <c r="B1138" s="195"/>
      <c r="C1138" s="196">
        <v>0</v>
      </c>
      <c r="D1138" s="196">
        <v>0</v>
      </c>
      <c r="E1138" s="196">
        <v>0</v>
      </c>
      <c r="F1138" s="197">
        <v>0</v>
      </c>
      <c r="G1138" s="197">
        <v>0</v>
      </c>
      <c r="H1138" s="198">
        <v>0</v>
      </c>
    </row>
    <row r="1139" spans="1:8" ht="18" hidden="1" customHeight="1" outlineLevel="1">
      <c r="A1139" s="4" t="s">
        <v>349</v>
      </c>
      <c r="B1139" s="195"/>
      <c r="C1139" s="196">
        <v>0</v>
      </c>
      <c r="D1139" s="196">
        <v>0</v>
      </c>
      <c r="E1139" s="196">
        <v>0</v>
      </c>
      <c r="F1139" s="197">
        <v>0</v>
      </c>
      <c r="G1139" s="197">
        <v>0</v>
      </c>
      <c r="H1139" s="198">
        <v>0</v>
      </c>
    </row>
    <row r="1140" spans="1:8" ht="18" hidden="1" customHeight="1" outlineLevel="1">
      <c r="A1140" s="4" t="s">
        <v>222</v>
      </c>
      <c r="B1140" s="195"/>
      <c r="C1140" s="196">
        <v>0</v>
      </c>
      <c r="D1140" s="196">
        <v>0</v>
      </c>
      <c r="E1140" s="196">
        <v>0</v>
      </c>
      <c r="F1140" s="197">
        <v>0</v>
      </c>
      <c r="G1140" s="197">
        <v>0</v>
      </c>
      <c r="H1140" s="198">
        <v>0</v>
      </c>
    </row>
    <row r="1141" spans="1:8" ht="18" hidden="1" customHeight="1" outlineLevel="1">
      <c r="A1141" s="4" t="s">
        <v>223</v>
      </c>
      <c r="B1141" s="195"/>
      <c r="C1141" s="196">
        <v>0</v>
      </c>
      <c r="D1141" s="196">
        <v>0</v>
      </c>
      <c r="E1141" s="196">
        <v>0</v>
      </c>
      <c r="F1141" s="197">
        <v>0</v>
      </c>
      <c r="G1141" s="197">
        <v>0</v>
      </c>
      <c r="H1141" s="198">
        <v>0</v>
      </c>
    </row>
    <row r="1142" spans="1:8" ht="18" hidden="1" customHeight="1" outlineLevel="1">
      <c r="A1142" s="4" t="s">
        <v>224</v>
      </c>
      <c r="B1142" s="195"/>
      <c r="C1142" s="196">
        <v>0</v>
      </c>
      <c r="D1142" s="196">
        <v>0</v>
      </c>
      <c r="E1142" s="196">
        <v>0</v>
      </c>
      <c r="F1142" s="197">
        <v>0</v>
      </c>
      <c r="G1142" s="197">
        <v>0</v>
      </c>
      <c r="H1142" s="198">
        <v>0</v>
      </c>
    </row>
    <row r="1143" spans="1:8" ht="18" hidden="1" customHeight="1" outlineLevel="1">
      <c r="A1143" s="4" t="s">
        <v>225</v>
      </c>
      <c r="B1143" s="195"/>
      <c r="C1143" s="196">
        <v>0</v>
      </c>
      <c r="D1143" s="196">
        <v>0</v>
      </c>
      <c r="E1143" s="196">
        <v>0</v>
      </c>
      <c r="F1143" s="197">
        <v>0</v>
      </c>
      <c r="G1143" s="197">
        <v>0</v>
      </c>
      <c r="H1143" s="198">
        <v>0</v>
      </c>
    </row>
    <row r="1144" spans="1:8" ht="18" customHeight="1" collapsed="1">
      <c r="A1144" s="4"/>
      <c r="B1144" s="195" t="s">
        <v>397</v>
      </c>
      <c r="C1144" s="199">
        <f t="shared" ref="C1144:H1144" si="47">SUM(C1121:C1143)</f>
        <v>4</v>
      </c>
      <c r="D1144" s="199">
        <f t="shared" si="47"/>
        <v>3</v>
      </c>
      <c r="E1144" s="199">
        <f t="shared" si="47"/>
        <v>1</v>
      </c>
      <c r="F1144" s="200">
        <f t="shared" si="47"/>
        <v>-21277</v>
      </c>
      <c r="G1144" s="200">
        <f t="shared" si="47"/>
        <v>-3512.5</v>
      </c>
      <c r="H1144" s="201">
        <f t="shared" si="47"/>
        <v>0</v>
      </c>
    </row>
    <row r="1145" spans="1:8" ht="18" hidden="1" customHeight="1" outlineLevel="1">
      <c r="A1145" s="4" t="s">
        <v>272</v>
      </c>
      <c r="B1145" s="195"/>
      <c r="C1145" s="196">
        <v>0</v>
      </c>
      <c r="D1145" s="196">
        <v>0</v>
      </c>
      <c r="E1145" s="196">
        <v>0</v>
      </c>
      <c r="F1145" s="197">
        <v>0</v>
      </c>
      <c r="G1145" s="197">
        <v>0</v>
      </c>
      <c r="H1145" s="198">
        <v>0</v>
      </c>
    </row>
    <row r="1146" spans="1:8" ht="18" hidden="1" customHeight="1" outlineLevel="1">
      <c r="A1146" s="4" t="s">
        <v>203</v>
      </c>
      <c r="B1146" s="195"/>
      <c r="C1146" s="196">
        <v>0</v>
      </c>
      <c r="D1146" s="196">
        <v>6</v>
      </c>
      <c r="E1146" s="196">
        <v>0</v>
      </c>
      <c r="F1146" s="197">
        <v>-15000</v>
      </c>
      <c r="G1146" s="197">
        <v>372807</v>
      </c>
      <c r="H1146" s="198">
        <v>0</v>
      </c>
    </row>
    <row r="1147" spans="1:8" ht="18" hidden="1" customHeight="1" outlineLevel="1">
      <c r="A1147" s="4" t="s">
        <v>204</v>
      </c>
      <c r="B1147" s="195"/>
      <c r="C1147" s="196">
        <v>6</v>
      </c>
      <c r="D1147" s="196">
        <v>0</v>
      </c>
      <c r="E1147" s="196">
        <v>0</v>
      </c>
      <c r="F1147" s="197">
        <v>10327.75</v>
      </c>
      <c r="G1147" s="197">
        <v>0</v>
      </c>
      <c r="H1147" s="198">
        <v>0</v>
      </c>
    </row>
    <row r="1148" spans="1:8" ht="18" hidden="1" customHeight="1" outlineLevel="1">
      <c r="A1148" s="4" t="s">
        <v>205</v>
      </c>
      <c r="B1148" s="195"/>
      <c r="C1148" s="196">
        <v>0</v>
      </c>
      <c r="D1148" s="196">
        <v>0</v>
      </c>
      <c r="E1148" s="196">
        <v>0</v>
      </c>
      <c r="F1148" s="197">
        <v>0</v>
      </c>
      <c r="G1148" s="197">
        <v>0</v>
      </c>
      <c r="H1148" s="198">
        <v>0</v>
      </c>
    </row>
    <row r="1149" spans="1:8" ht="18" hidden="1" customHeight="1" outlineLevel="1">
      <c r="A1149" s="4" t="s">
        <v>206</v>
      </c>
      <c r="B1149" s="195"/>
      <c r="C1149" s="196">
        <v>0</v>
      </c>
      <c r="D1149" s="196">
        <v>0</v>
      </c>
      <c r="E1149" s="196">
        <v>0</v>
      </c>
      <c r="F1149" s="197">
        <v>0</v>
      </c>
      <c r="G1149" s="197">
        <v>0</v>
      </c>
      <c r="H1149" s="198">
        <v>0</v>
      </c>
    </row>
    <row r="1150" spans="1:8" ht="18" hidden="1" customHeight="1" outlineLevel="1">
      <c r="A1150" s="4" t="s">
        <v>207</v>
      </c>
      <c r="B1150" s="195"/>
      <c r="C1150" s="196">
        <v>0</v>
      </c>
      <c r="D1150" s="196">
        <v>0</v>
      </c>
      <c r="E1150" s="196">
        <v>0</v>
      </c>
      <c r="F1150" s="197">
        <v>0</v>
      </c>
      <c r="G1150" s="197">
        <v>0</v>
      </c>
      <c r="H1150" s="198">
        <v>0</v>
      </c>
    </row>
    <row r="1151" spans="1:8" ht="18" hidden="1" customHeight="1" outlineLevel="1">
      <c r="A1151" s="4" t="s">
        <v>208</v>
      </c>
      <c r="B1151" s="195"/>
      <c r="C1151" s="196">
        <v>2</v>
      </c>
      <c r="D1151" s="196">
        <v>2</v>
      </c>
      <c r="E1151" s="196">
        <v>0</v>
      </c>
      <c r="F1151" s="197">
        <v>9000</v>
      </c>
      <c r="G1151" s="197">
        <v>7224</v>
      </c>
      <c r="H1151" s="198">
        <v>0</v>
      </c>
    </row>
    <row r="1152" spans="1:8" ht="18" hidden="1" customHeight="1" outlineLevel="1">
      <c r="A1152" s="4" t="s">
        <v>209</v>
      </c>
      <c r="B1152" s="195"/>
      <c r="C1152" s="196">
        <v>2</v>
      </c>
      <c r="D1152" s="196">
        <v>2</v>
      </c>
      <c r="E1152" s="196">
        <v>0</v>
      </c>
      <c r="F1152" s="197">
        <v>30000</v>
      </c>
      <c r="G1152" s="197">
        <v>1817</v>
      </c>
      <c r="H1152" s="198">
        <v>0</v>
      </c>
    </row>
    <row r="1153" spans="1:8" ht="18" hidden="1" customHeight="1" outlineLevel="1">
      <c r="A1153" s="4" t="s">
        <v>211</v>
      </c>
      <c r="B1153" s="195"/>
      <c r="C1153" s="196">
        <v>5</v>
      </c>
      <c r="D1153" s="196">
        <v>7</v>
      </c>
      <c r="E1153" s="196">
        <v>0</v>
      </c>
      <c r="F1153" s="197">
        <v>8153.12</v>
      </c>
      <c r="G1153" s="197">
        <v>56364.94</v>
      </c>
      <c r="H1153" s="198">
        <v>0</v>
      </c>
    </row>
    <row r="1154" spans="1:8" ht="18" hidden="1" customHeight="1" outlineLevel="1">
      <c r="A1154" s="4" t="s">
        <v>212</v>
      </c>
      <c r="B1154" s="195"/>
      <c r="C1154" s="196">
        <v>0</v>
      </c>
      <c r="D1154" s="196">
        <v>0</v>
      </c>
      <c r="E1154" s="196">
        <v>0</v>
      </c>
      <c r="F1154" s="197">
        <v>0</v>
      </c>
      <c r="G1154" s="197">
        <v>0</v>
      </c>
      <c r="H1154" s="198">
        <v>0</v>
      </c>
    </row>
    <row r="1155" spans="1:8" ht="18" hidden="1" customHeight="1" outlineLevel="1">
      <c r="A1155" s="4" t="s">
        <v>213</v>
      </c>
      <c r="B1155" s="195"/>
      <c r="C1155" s="196">
        <v>0</v>
      </c>
      <c r="D1155" s="196">
        <v>0</v>
      </c>
      <c r="E1155" s="196">
        <v>0</v>
      </c>
      <c r="F1155" s="197">
        <v>0</v>
      </c>
      <c r="G1155" s="197">
        <v>0</v>
      </c>
      <c r="H1155" s="198">
        <v>0</v>
      </c>
    </row>
    <row r="1156" spans="1:8" ht="18" hidden="1" customHeight="1" outlineLevel="1">
      <c r="A1156" s="4" t="s">
        <v>214</v>
      </c>
      <c r="B1156" s="195"/>
      <c r="C1156" s="196">
        <v>0</v>
      </c>
      <c r="D1156" s="196">
        <v>0</v>
      </c>
      <c r="E1156" s="196">
        <v>0</v>
      </c>
      <c r="F1156" s="197">
        <v>0</v>
      </c>
      <c r="G1156" s="197">
        <v>0</v>
      </c>
      <c r="H1156" s="198">
        <v>0</v>
      </c>
    </row>
    <row r="1157" spans="1:8" ht="18" hidden="1" customHeight="1" outlineLevel="1">
      <c r="A1157" s="4" t="s">
        <v>215</v>
      </c>
      <c r="B1157" s="195"/>
      <c r="C1157" s="196">
        <v>1</v>
      </c>
      <c r="D1157" s="196">
        <v>1</v>
      </c>
      <c r="E1157" s="196">
        <v>0</v>
      </c>
      <c r="F1157" s="197">
        <v>0</v>
      </c>
      <c r="G1157" s="197">
        <v>471</v>
      </c>
      <c r="H1157" s="198">
        <v>0</v>
      </c>
    </row>
    <row r="1158" spans="1:8" ht="18" hidden="1" customHeight="1" outlineLevel="1">
      <c r="A1158" s="4" t="s">
        <v>216</v>
      </c>
      <c r="B1158" s="195"/>
      <c r="C1158" s="196">
        <v>0</v>
      </c>
      <c r="D1158" s="196">
        <v>0</v>
      </c>
      <c r="E1158" s="196">
        <v>0</v>
      </c>
      <c r="F1158" s="197">
        <v>0</v>
      </c>
      <c r="G1158" s="197">
        <v>0</v>
      </c>
      <c r="H1158" s="198">
        <v>0</v>
      </c>
    </row>
    <row r="1159" spans="1:8" ht="18" hidden="1" customHeight="1" outlineLevel="1">
      <c r="A1159" s="4" t="s">
        <v>217</v>
      </c>
      <c r="B1159" s="195"/>
      <c r="C1159" s="196">
        <v>0</v>
      </c>
      <c r="D1159" s="196">
        <v>0</v>
      </c>
      <c r="E1159" s="196">
        <v>0</v>
      </c>
      <c r="F1159" s="197">
        <v>0</v>
      </c>
      <c r="G1159" s="197">
        <v>0</v>
      </c>
      <c r="H1159" s="198">
        <v>0</v>
      </c>
    </row>
    <row r="1160" spans="1:8" ht="18" hidden="1" customHeight="1" outlineLevel="1">
      <c r="A1160" s="4" t="s">
        <v>218</v>
      </c>
      <c r="B1160" s="195"/>
      <c r="C1160" s="196">
        <v>0</v>
      </c>
      <c r="D1160" s="196">
        <v>0</v>
      </c>
      <c r="E1160" s="196">
        <v>0</v>
      </c>
      <c r="F1160" s="197">
        <v>0</v>
      </c>
      <c r="G1160" s="197">
        <v>0</v>
      </c>
      <c r="H1160" s="198">
        <v>0</v>
      </c>
    </row>
    <row r="1161" spans="1:8" ht="18" hidden="1" customHeight="1" outlineLevel="1">
      <c r="A1161" s="4" t="s">
        <v>219</v>
      </c>
      <c r="B1161" s="195"/>
      <c r="C1161" s="196">
        <v>0</v>
      </c>
      <c r="D1161" s="196">
        <v>0</v>
      </c>
      <c r="E1161" s="196">
        <v>0</v>
      </c>
      <c r="F1161" s="197">
        <v>0</v>
      </c>
      <c r="G1161" s="197">
        <v>0</v>
      </c>
      <c r="H1161" s="198">
        <v>0</v>
      </c>
    </row>
    <row r="1162" spans="1:8" ht="18" hidden="1" customHeight="1" outlineLevel="1">
      <c r="A1162" s="4" t="s">
        <v>220</v>
      </c>
      <c r="B1162" s="195"/>
      <c r="C1162" s="196">
        <v>0</v>
      </c>
      <c r="D1162" s="196">
        <v>0</v>
      </c>
      <c r="E1162" s="196">
        <v>0</v>
      </c>
      <c r="F1162" s="197">
        <v>0</v>
      </c>
      <c r="G1162" s="197">
        <v>0</v>
      </c>
      <c r="H1162" s="198">
        <v>0</v>
      </c>
    </row>
    <row r="1163" spans="1:8" ht="18" hidden="1" customHeight="1" outlineLevel="1">
      <c r="A1163" s="4" t="s">
        <v>349</v>
      </c>
      <c r="B1163" s="195"/>
      <c r="C1163" s="196">
        <v>0</v>
      </c>
      <c r="D1163" s="196">
        <v>0</v>
      </c>
      <c r="E1163" s="196">
        <v>0</v>
      </c>
      <c r="F1163" s="197">
        <v>0</v>
      </c>
      <c r="G1163" s="197">
        <v>0</v>
      </c>
      <c r="H1163" s="198">
        <v>0</v>
      </c>
    </row>
    <row r="1164" spans="1:8" ht="18" hidden="1" customHeight="1" outlineLevel="1">
      <c r="A1164" s="4" t="s">
        <v>222</v>
      </c>
      <c r="B1164" s="195"/>
      <c r="C1164" s="196">
        <v>0</v>
      </c>
      <c r="D1164" s="196">
        <v>0</v>
      </c>
      <c r="E1164" s="196">
        <v>0</v>
      </c>
      <c r="F1164" s="197">
        <v>221122</v>
      </c>
      <c r="G1164" s="197">
        <v>178428</v>
      </c>
      <c r="H1164" s="198">
        <v>0</v>
      </c>
    </row>
    <row r="1165" spans="1:8" ht="18" hidden="1" customHeight="1" outlineLevel="1">
      <c r="A1165" s="4" t="s">
        <v>223</v>
      </c>
      <c r="B1165" s="195"/>
      <c r="C1165" s="196">
        <v>0</v>
      </c>
      <c r="D1165" s="196">
        <v>0</v>
      </c>
      <c r="E1165" s="196">
        <v>0</v>
      </c>
      <c r="F1165" s="197">
        <v>0</v>
      </c>
      <c r="G1165" s="197">
        <v>0</v>
      </c>
      <c r="H1165" s="198">
        <v>0</v>
      </c>
    </row>
    <row r="1166" spans="1:8" ht="18" hidden="1" customHeight="1" outlineLevel="1">
      <c r="A1166" s="4" t="s">
        <v>224</v>
      </c>
      <c r="B1166" s="195"/>
      <c r="C1166" s="196">
        <v>0</v>
      </c>
      <c r="D1166" s="196">
        <v>0</v>
      </c>
      <c r="E1166" s="196">
        <v>0</v>
      </c>
      <c r="F1166" s="197">
        <v>0</v>
      </c>
      <c r="G1166" s="197">
        <v>0</v>
      </c>
      <c r="H1166" s="198">
        <v>0</v>
      </c>
    </row>
    <row r="1167" spans="1:8" ht="18" hidden="1" customHeight="1" outlineLevel="1">
      <c r="A1167" s="4" t="s">
        <v>225</v>
      </c>
      <c r="B1167" s="195"/>
      <c r="C1167" s="196">
        <v>0</v>
      </c>
      <c r="D1167" s="196">
        <v>0</v>
      </c>
      <c r="E1167" s="196">
        <v>0</v>
      </c>
      <c r="F1167" s="197">
        <v>0</v>
      </c>
      <c r="G1167" s="197">
        <v>0</v>
      </c>
      <c r="H1167" s="198">
        <v>0</v>
      </c>
    </row>
    <row r="1168" spans="1:8" ht="18" customHeight="1" collapsed="1">
      <c r="A1168" s="4"/>
      <c r="B1168" s="195" t="s">
        <v>398</v>
      </c>
      <c r="C1168" s="199">
        <f t="shared" ref="C1168:H1168" si="48">SUM(C1145:C1167)</f>
        <v>16</v>
      </c>
      <c r="D1168" s="199">
        <f t="shared" si="48"/>
        <v>18</v>
      </c>
      <c r="E1168" s="199">
        <f t="shared" si="48"/>
        <v>0</v>
      </c>
      <c r="F1168" s="200">
        <f t="shared" si="48"/>
        <v>263602.87</v>
      </c>
      <c r="G1168" s="200">
        <f t="shared" si="48"/>
        <v>617111.93999999994</v>
      </c>
      <c r="H1168" s="201">
        <f t="shared" si="48"/>
        <v>0</v>
      </c>
    </row>
    <row r="1169" spans="1:8" ht="18" hidden="1" customHeight="1" outlineLevel="1">
      <c r="A1169" s="4" t="s">
        <v>272</v>
      </c>
      <c r="B1169" s="195"/>
      <c r="C1169" s="196">
        <v>0</v>
      </c>
      <c r="D1169" s="196">
        <v>0</v>
      </c>
      <c r="E1169" s="196">
        <v>0</v>
      </c>
      <c r="F1169" s="197">
        <v>0</v>
      </c>
      <c r="G1169" s="197">
        <v>0</v>
      </c>
      <c r="H1169" s="198">
        <v>0</v>
      </c>
    </row>
    <row r="1170" spans="1:8" ht="18" hidden="1" customHeight="1" outlineLevel="1">
      <c r="A1170" s="4" t="s">
        <v>203</v>
      </c>
      <c r="B1170" s="195"/>
      <c r="C1170" s="196">
        <v>0</v>
      </c>
      <c r="D1170" s="196">
        <v>0</v>
      </c>
      <c r="E1170" s="196">
        <v>0</v>
      </c>
      <c r="F1170" s="197">
        <v>0</v>
      </c>
      <c r="G1170" s="197">
        <v>0</v>
      </c>
      <c r="H1170" s="198">
        <v>0</v>
      </c>
    </row>
    <row r="1171" spans="1:8" ht="18" hidden="1" customHeight="1" outlineLevel="1">
      <c r="A1171" s="4" t="s">
        <v>204</v>
      </c>
      <c r="B1171" s="195"/>
      <c r="C1171" s="196">
        <v>3</v>
      </c>
      <c r="D1171" s="196">
        <v>0</v>
      </c>
      <c r="E1171" s="196">
        <v>1</v>
      </c>
      <c r="F1171" s="197">
        <v>630</v>
      </c>
      <c r="G1171" s="197">
        <v>-13875</v>
      </c>
      <c r="H1171" s="198">
        <v>0</v>
      </c>
    </row>
    <row r="1172" spans="1:8" ht="18" hidden="1" customHeight="1" outlineLevel="1">
      <c r="A1172" s="4" t="s">
        <v>205</v>
      </c>
      <c r="B1172" s="195"/>
      <c r="C1172" s="196">
        <v>0</v>
      </c>
      <c r="D1172" s="196">
        <v>0</v>
      </c>
      <c r="E1172" s="196">
        <v>0</v>
      </c>
      <c r="F1172" s="197">
        <v>0</v>
      </c>
      <c r="G1172" s="197">
        <v>0</v>
      </c>
      <c r="H1172" s="198">
        <v>0</v>
      </c>
    </row>
    <row r="1173" spans="1:8" ht="18" hidden="1" customHeight="1" outlineLevel="1">
      <c r="A1173" s="4" t="s">
        <v>206</v>
      </c>
      <c r="B1173" s="195"/>
      <c r="C1173" s="196">
        <v>0</v>
      </c>
      <c r="D1173" s="196">
        <v>0</v>
      </c>
      <c r="E1173" s="196">
        <v>0</v>
      </c>
      <c r="F1173" s="197">
        <v>0</v>
      </c>
      <c r="G1173" s="197">
        <v>0</v>
      </c>
      <c r="H1173" s="198">
        <v>0</v>
      </c>
    </row>
    <row r="1174" spans="1:8" ht="18" hidden="1" customHeight="1" outlineLevel="1">
      <c r="A1174" s="4" t="s">
        <v>207</v>
      </c>
      <c r="B1174" s="195"/>
      <c r="C1174" s="196">
        <v>0</v>
      </c>
      <c r="D1174" s="196">
        <v>0</v>
      </c>
      <c r="E1174" s="196">
        <v>0</v>
      </c>
      <c r="F1174" s="197">
        <v>0</v>
      </c>
      <c r="G1174" s="197">
        <v>0</v>
      </c>
      <c r="H1174" s="198">
        <v>0</v>
      </c>
    </row>
    <row r="1175" spans="1:8" ht="18" hidden="1" customHeight="1" outlineLevel="1">
      <c r="A1175" s="4" t="s">
        <v>208</v>
      </c>
      <c r="B1175" s="195"/>
      <c r="C1175" s="196">
        <v>0</v>
      </c>
      <c r="D1175" s="196">
        <v>0</v>
      </c>
      <c r="E1175" s="196">
        <v>0</v>
      </c>
      <c r="F1175" s="197">
        <v>0</v>
      </c>
      <c r="G1175" s="197">
        <v>0</v>
      </c>
      <c r="H1175" s="198">
        <v>0</v>
      </c>
    </row>
    <row r="1176" spans="1:8" ht="18" hidden="1" customHeight="1" outlineLevel="1">
      <c r="A1176" s="4" t="s">
        <v>209</v>
      </c>
      <c r="B1176" s="195"/>
      <c r="C1176" s="196">
        <v>0</v>
      </c>
      <c r="D1176" s="196">
        <v>2</v>
      </c>
      <c r="E1176" s="196">
        <v>0</v>
      </c>
      <c r="F1176" s="197">
        <v>-12500</v>
      </c>
      <c r="G1176" s="197">
        <v>-14101</v>
      </c>
      <c r="H1176" s="198">
        <v>0</v>
      </c>
    </row>
    <row r="1177" spans="1:8" ht="18" hidden="1" customHeight="1" outlineLevel="1">
      <c r="A1177" s="4" t="s">
        <v>211</v>
      </c>
      <c r="B1177" s="195"/>
      <c r="C1177" s="196">
        <v>1</v>
      </c>
      <c r="D1177" s="196">
        <v>1</v>
      </c>
      <c r="E1177" s="196">
        <v>0</v>
      </c>
      <c r="F1177" s="197">
        <v>0</v>
      </c>
      <c r="G1177" s="197">
        <v>-2058</v>
      </c>
      <c r="H1177" s="198">
        <v>0</v>
      </c>
    </row>
    <row r="1178" spans="1:8" ht="18" hidden="1" customHeight="1" outlineLevel="1">
      <c r="A1178" s="4" t="s">
        <v>212</v>
      </c>
      <c r="B1178" s="195"/>
      <c r="C1178" s="196">
        <v>0</v>
      </c>
      <c r="D1178" s="196">
        <v>0</v>
      </c>
      <c r="E1178" s="196">
        <v>0</v>
      </c>
      <c r="F1178" s="197">
        <v>0</v>
      </c>
      <c r="G1178" s="197">
        <v>0</v>
      </c>
      <c r="H1178" s="198">
        <v>0</v>
      </c>
    </row>
    <row r="1179" spans="1:8" ht="18" hidden="1" customHeight="1" outlineLevel="1">
      <c r="A1179" s="4" t="s">
        <v>213</v>
      </c>
      <c r="B1179" s="195"/>
      <c r="C1179" s="196">
        <v>1</v>
      </c>
      <c r="D1179" s="196">
        <v>0</v>
      </c>
      <c r="E1179" s="196">
        <v>0</v>
      </c>
      <c r="F1179" s="197">
        <v>0</v>
      </c>
      <c r="G1179" s="197">
        <v>4000</v>
      </c>
      <c r="H1179" s="198">
        <v>0</v>
      </c>
    </row>
    <row r="1180" spans="1:8" ht="18" hidden="1" customHeight="1" outlineLevel="1">
      <c r="A1180" s="4" t="s">
        <v>214</v>
      </c>
      <c r="B1180" s="195"/>
      <c r="C1180" s="196">
        <v>0</v>
      </c>
      <c r="D1180" s="196">
        <v>0</v>
      </c>
      <c r="E1180" s="196">
        <v>0</v>
      </c>
      <c r="F1180" s="197">
        <v>0</v>
      </c>
      <c r="G1180" s="197">
        <v>0</v>
      </c>
      <c r="H1180" s="198">
        <v>0</v>
      </c>
    </row>
    <row r="1181" spans="1:8" ht="18" hidden="1" customHeight="1" outlineLevel="1">
      <c r="A1181" s="4" t="s">
        <v>215</v>
      </c>
      <c r="B1181" s="195"/>
      <c r="C1181" s="196">
        <v>0</v>
      </c>
      <c r="D1181" s="196">
        <v>0</v>
      </c>
      <c r="E1181" s="196">
        <v>0</v>
      </c>
      <c r="F1181" s="197">
        <v>0</v>
      </c>
      <c r="G1181" s="197">
        <v>0</v>
      </c>
      <c r="H1181" s="198">
        <v>0</v>
      </c>
    </row>
    <row r="1182" spans="1:8" ht="18" hidden="1" customHeight="1" outlineLevel="1">
      <c r="A1182" s="4" t="s">
        <v>216</v>
      </c>
      <c r="B1182" s="195"/>
      <c r="C1182" s="196">
        <v>0</v>
      </c>
      <c r="D1182" s="196">
        <v>0</v>
      </c>
      <c r="E1182" s="196">
        <v>0</v>
      </c>
      <c r="F1182" s="197">
        <v>0</v>
      </c>
      <c r="G1182" s="197">
        <v>0</v>
      </c>
      <c r="H1182" s="198">
        <v>0</v>
      </c>
    </row>
    <row r="1183" spans="1:8" ht="18" hidden="1" customHeight="1" outlineLevel="1">
      <c r="A1183" s="4" t="s">
        <v>217</v>
      </c>
      <c r="B1183" s="195"/>
      <c r="C1183" s="196">
        <v>0</v>
      </c>
      <c r="D1183" s="196">
        <v>0</v>
      </c>
      <c r="E1183" s="196">
        <v>0</v>
      </c>
      <c r="F1183" s="197">
        <v>0</v>
      </c>
      <c r="G1183" s="197">
        <v>0</v>
      </c>
      <c r="H1183" s="198">
        <v>0</v>
      </c>
    </row>
    <row r="1184" spans="1:8" ht="18" hidden="1" customHeight="1" outlineLevel="1">
      <c r="A1184" s="4" t="s">
        <v>218</v>
      </c>
      <c r="B1184" s="195"/>
      <c r="C1184" s="196">
        <v>0</v>
      </c>
      <c r="D1184" s="196">
        <v>0</v>
      </c>
      <c r="E1184" s="196">
        <v>0</v>
      </c>
      <c r="F1184" s="197">
        <v>0</v>
      </c>
      <c r="G1184" s="197">
        <v>0</v>
      </c>
      <c r="H1184" s="198">
        <v>0</v>
      </c>
    </row>
    <row r="1185" spans="1:8" ht="18" hidden="1" customHeight="1" outlineLevel="1">
      <c r="A1185" s="4" t="s">
        <v>219</v>
      </c>
      <c r="B1185" s="195"/>
      <c r="C1185" s="196">
        <v>0</v>
      </c>
      <c r="D1185" s="196">
        <v>0</v>
      </c>
      <c r="E1185" s="196">
        <v>0</v>
      </c>
      <c r="F1185" s="197">
        <v>0</v>
      </c>
      <c r="G1185" s="197">
        <v>0</v>
      </c>
      <c r="H1185" s="198">
        <v>0</v>
      </c>
    </row>
    <row r="1186" spans="1:8" ht="18" hidden="1" customHeight="1" outlineLevel="1">
      <c r="A1186" s="4" t="s">
        <v>220</v>
      </c>
      <c r="B1186" s="195"/>
      <c r="C1186" s="196">
        <v>0</v>
      </c>
      <c r="D1186" s="196">
        <v>0</v>
      </c>
      <c r="E1186" s="196">
        <v>0</v>
      </c>
      <c r="F1186" s="197">
        <v>0</v>
      </c>
      <c r="G1186" s="197">
        <v>0</v>
      </c>
      <c r="H1186" s="198">
        <v>0</v>
      </c>
    </row>
    <row r="1187" spans="1:8" ht="18" hidden="1" customHeight="1" outlineLevel="1">
      <c r="A1187" s="4" t="s">
        <v>349</v>
      </c>
      <c r="B1187" s="195"/>
      <c r="C1187" s="196">
        <v>0</v>
      </c>
      <c r="D1187" s="196">
        <v>0</v>
      </c>
      <c r="E1187" s="196">
        <v>0</v>
      </c>
      <c r="F1187" s="197">
        <v>0</v>
      </c>
      <c r="G1187" s="197">
        <v>0</v>
      </c>
      <c r="H1187" s="198">
        <v>0</v>
      </c>
    </row>
    <row r="1188" spans="1:8" ht="18" hidden="1" customHeight="1" outlineLevel="1">
      <c r="A1188" s="4" t="s">
        <v>222</v>
      </c>
      <c r="B1188" s="195"/>
      <c r="C1188" s="196">
        <v>0</v>
      </c>
      <c r="D1188" s="196">
        <v>0</v>
      </c>
      <c r="E1188" s="196">
        <v>0</v>
      </c>
      <c r="F1188" s="197">
        <v>0</v>
      </c>
      <c r="G1188" s="197">
        <v>0</v>
      </c>
      <c r="H1188" s="198">
        <v>0</v>
      </c>
    </row>
    <row r="1189" spans="1:8" ht="18" hidden="1" customHeight="1" outlineLevel="1">
      <c r="A1189" s="4" t="s">
        <v>223</v>
      </c>
      <c r="B1189" s="195"/>
      <c r="C1189" s="196">
        <v>0</v>
      </c>
      <c r="D1189" s="196">
        <v>0</v>
      </c>
      <c r="E1189" s="196">
        <v>0</v>
      </c>
      <c r="F1189" s="197">
        <v>0</v>
      </c>
      <c r="G1189" s="197">
        <v>0</v>
      </c>
      <c r="H1189" s="198">
        <v>0</v>
      </c>
    </row>
    <row r="1190" spans="1:8" ht="18" hidden="1" customHeight="1" outlineLevel="1">
      <c r="A1190" s="4" t="s">
        <v>224</v>
      </c>
      <c r="B1190" s="195"/>
      <c r="C1190" s="196">
        <v>0</v>
      </c>
      <c r="D1190" s="196">
        <v>0</v>
      </c>
      <c r="E1190" s="196">
        <v>0</v>
      </c>
      <c r="F1190" s="197">
        <v>0</v>
      </c>
      <c r="G1190" s="197">
        <v>0</v>
      </c>
      <c r="H1190" s="198">
        <v>0</v>
      </c>
    </row>
    <row r="1191" spans="1:8" ht="18" hidden="1" customHeight="1" outlineLevel="1">
      <c r="A1191" s="4" t="s">
        <v>225</v>
      </c>
      <c r="B1191" s="195"/>
      <c r="C1191" s="196">
        <v>1</v>
      </c>
      <c r="D1191" s="196">
        <v>0</v>
      </c>
      <c r="E1191" s="196">
        <v>0</v>
      </c>
      <c r="F1191" s="197">
        <v>0</v>
      </c>
      <c r="G1191" s="197">
        <v>0</v>
      </c>
      <c r="H1191" s="198">
        <v>0</v>
      </c>
    </row>
    <row r="1192" spans="1:8" ht="18" customHeight="1" collapsed="1">
      <c r="A1192" s="4"/>
      <c r="B1192" s="195" t="s">
        <v>399</v>
      </c>
      <c r="C1192" s="199">
        <f t="shared" ref="C1192:H1192" si="49">SUM(C1169:C1191)</f>
        <v>6</v>
      </c>
      <c r="D1192" s="199">
        <f t="shared" si="49"/>
        <v>3</v>
      </c>
      <c r="E1192" s="199">
        <f t="shared" si="49"/>
        <v>1</v>
      </c>
      <c r="F1192" s="200">
        <f t="shared" si="49"/>
        <v>-11870</v>
      </c>
      <c r="G1192" s="200">
        <f t="shared" si="49"/>
        <v>-26034</v>
      </c>
      <c r="H1192" s="201">
        <f t="shared" si="49"/>
        <v>0</v>
      </c>
    </row>
    <row r="1193" spans="1:8" ht="18" hidden="1" customHeight="1" outlineLevel="1">
      <c r="A1193" s="4" t="s">
        <v>272</v>
      </c>
      <c r="B1193" s="195"/>
      <c r="C1193" s="196">
        <v>0</v>
      </c>
      <c r="D1193" s="196">
        <v>0</v>
      </c>
      <c r="E1193" s="196">
        <v>0</v>
      </c>
      <c r="F1193" s="197">
        <v>0</v>
      </c>
      <c r="G1193" s="197">
        <v>0</v>
      </c>
      <c r="H1193" s="198">
        <v>0</v>
      </c>
    </row>
    <row r="1194" spans="1:8" ht="18" hidden="1" customHeight="1" outlineLevel="1">
      <c r="A1194" s="4" t="s">
        <v>203</v>
      </c>
      <c r="B1194" s="195"/>
      <c r="C1194" s="196">
        <v>0</v>
      </c>
      <c r="D1194" s="196">
        <v>0</v>
      </c>
      <c r="E1194" s="196">
        <v>0</v>
      </c>
      <c r="F1194" s="197">
        <v>0</v>
      </c>
      <c r="G1194" s="197">
        <v>0</v>
      </c>
      <c r="H1194" s="198">
        <v>0</v>
      </c>
    </row>
    <row r="1195" spans="1:8" ht="18" hidden="1" customHeight="1" outlineLevel="1">
      <c r="A1195" s="4" t="s">
        <v>204</v>
      </c>
      <c r="B1195" s="195"/>
      <c r="C1195" s="196">
        <v>0</v>
      </c>
      <c r="D1195" s="196">
        <v>0</v>
      </c>
      <c r="E1195" s="196">
        <v>0</v>
      </c>
      <c r="F1195" s="197">
        <v>0</v>
      </c>
      <c r="G1195" s="197">
        <v>0</v>
      </c>
      <c r="H1195" s="198">
        <v>0</v>
      </c>
    </row>
    <row r="1196" spans="1:8" ht="18" hidden="1" customHeight="1" outlineLevel="1">
      <c r="A1196" s="4" t="s">
        <v>205</v>
      </c>
      <c r="B1196" s="195"/>
      <c r="C1196" s="196">
        <v>0</v>
      </c>
      <c r="D1196" s="196">
        <v>0</v>
      </c>
      <c r="E1196" s="196">
        <v>0</v>
      </c>
      <c r="F1196" s="197">
        <v>0</v>
      </c>
      <c r="G1196" s="197">
        <v>0</v>
      </c>
      <c r="H1196" s="198">
        <v>0</v>
      </c>
    </row>
    <row r="1197" spans="1:8" ht="18" hidden="1" customHeight="1" outlineLevel="1">
      <c r="A1197" s="4" t="s">
        <v>206</v>
      </c>
      <c r="B1197" s="195"/>
      <c r="C1197" s="196">
        <v>0</v>
      </c>
      <c r="D1197" s="196">
        <v>0</v>
      </c>
      <c r="E1197" s="196">
        <v>0</v>
      </c>
      <c r="F1197" s="197">
        <v>0</v>
      </c>
      <c r="G1197" s="197">
        <v>0</v>
      </c>
      <c r="H1197" s="198">
        <v>0</v>
      </c>
    </row>
    <row r="1198" spans="1:8" ht="18" hidden="1" customHeight="1" outlineLevel="1">
      <c r="A1198" s="4" t="s">
        <v>207</v>
      </c>
      <c r="B1198" s="195"/>
      <c r="C1198" s="196">
        <v>0</v>
      </c>
      <c r="D1198" s="196">
        <v>0</v>
      </c>
      <c r="E1198" s="196">
        <v>0</v>
      </c>
      <c r="F1198" s="197">
        <v>0</v>
      </c>
      <c r="G1198" s="197">
        <v>0</v>
      </c>
      <c r="H1198" s="198">
        <v>0</v>
      </c>
    </row>
    <row r="1199" spans="1:8" ht="18" hidden="1" customHeight="1" outlineLevel="1">
      <c r="A1199" s="4" t="s">
        <v>208</v>
      </c>
      <c r="B1199" s="195"/>
      <c r="C1199" s="196">
        <v>0</v>
      </c>
      <c r="D1199" s="196">
        <v>0</v>
      </c>
      <c r="E1199" s="196">
        <v>0</v>
      </c>
      <c r="F1199" s="197">
        <v>0</v>
      </c>
      <c r="G1199" s="197">
        <v>0</v>
      </c>
      <c r="H1199" s="198">
        <v>0</v>
      </c>
    </row>
    <row r="1200" spans="1:8" ht="18" hidden="1" customHeight="1" outlineLevel="1">
      <c r="A1200" s="4" t="s">
        <v>209</v>
      </c>
      <c r="B1200" s="195"/>
      <c r="C1200" s="196">
        <v>0</v>
      </c>
      <c r="D1200" s="196">
        <v>0</v>
      </c>
      <c r="E1200" s="196">
        <v>0</v>
      </c>
      <c r="F1200" s="197">
        <v>0</v>
      </c>
      <c r="G1200" s="197">
        <v>0</v>
      </c>
      <c r="H1200" s="198">
        <v>0</v>
      </c>
    </row>
    <row r="1201" spans="1:8" ht="18" hidden="1" customHeight="1" outlineLevel="1">
      <c r="A1201" s="4" t="s">
        <v>211</v>
      </c>
      <c r="B1201" s="195"/>
      <c r="C1201" s="196">
        <v>0</v>
      </c>
      <c r="D1201" s="196">
        <v>0</v>
      </c>
      <c r="E1201" s="196">
        <v>0</v>
      </c>
      <c r="F1201" s="197">
        <v>0</v>
      </c>
      <c r="G1201" s="197">
        <v>0</v>
      </c>
      <c r="H1201" s="198">
        <v>0</v>
      </c>
    </row>
    <row r="1202" spans="1:8" ht="18" hidden="1" customHeight="1" outlineLevel="1">
      <c r="A1202" s="4" t="s">
        <v>212</v>
      </c>
      <c r="B1202" s="195"/>
      <c r="C1202" s="196">
        <v>0</v>
      </c>
      <c r="D1202" s="196">
        <v>0</v>
      </c>
      <c r="E1202" s="196">
        <v>0</v>
      </c>
      <c r="F1202" s="197">
        <v>0</v>
      </c>
      <c r="G1202" s="197">
        <v>0</v>
      </c>
      <c r="H1202" s="198">
        <v>0</v>
      </c>
    </row>
    <row r="1203" spans="1:8" ht="18" hidden="1" customHeight="1" outlineLevel="1">
      <c r="A1203" s="4" t="s">
        <v>213</v>
      </c>
      <c r="B1203" s="195"/>
      <c r="C1203" s="196">
        <v>0</v>
      </c>
      <c r="D1203" s="196">
        <v>0</v>
      </c>
      <c r="E1203" s="196">
        <v>0</v>
      </c>
      <c r="F1203" s="197">
        <v>0</v>
      </c>
      <c r="G1203" s="197">
        <v>0</v>
      </c>
      <c r="H1203" s="198">
        <v>0</v>
      </c>
    </row>
    <row r="1204" spans="1:8" ht="18" hidden="1" customHeight="1" outlineLevel="1">
      <c r="A1204" s="4" t="s">
        <v>214</v>
      </c>
      <c r="B1204" s="195"/>
      <c r="C1204" s="196">
        <v>0</v>
      </c>
      <c r="D1204" s="196">
        <v>0</v>
      </c>
      <c r="E1204" s="196">
        <v>0</v>
      </c>
      <c r="F1204" s="197">
        <v>0</v>
      </c>
      <c r="G1204" s="197">
        <v>0</v>
      </c>
      <c r="H1204" s="198">
        <v>0</v>
      </c>
    </row>
    <row r="1205" spans="1:8" ht="18" hidden="1" customHeight="1" outlineLevel="1">
      <c r="A1205" s="4" t="s">
        <v>215</v>
      </c>
      <c r="B1205" s="195"/>
      <c r="C1205" s="196">
        <v>0</v>
      </c>
      <c r="D1205" s="196">
        <v>0</v>
      </c>
      <c r="E1205" s="196">
        <v>0</v>
      </c>
      <c r="F1205" s="197">
        <v>0</v>
      </c>
      <c r="G1205" s="197">
        <v>0</v>
      </c>
      <c r="H1205" s="198">
        <v>0</v>
      </c>
    </row>
    <row r="1206" spans="1:8" ht="18" hidden="1" customHeight="1" outlineLevel="1">
      <c r="A1206" s="4" t="s">
        <v>216</v>
      </c>
      <c r="B1206" s="195"/>
      <c r="C1206" s="196">
        <v>0</v>
      </c>
      <c r="D1206" s="196">
        <v>0</v>
      </c>
      <c r="E1206" s="196">
        <v>0</v>
      </c>
      <c r="F1206" s="197">
        <v>0</v>
      </c>
      <c r="G1206" s="197">
        <v>0</v>
      </c>
      <c r="H1206" s="198">
        <v>0</v>
      </c>
    </row>
    <row r="1207" spans="1:8" ht="18" hidden="1" customHeight="1" outlineLevel="1">
      <c r="A1207" s="4" t="s">
        <v>217</v>
      </c>
      <c r="B1207" s="195"/>
      <c r="C1207" s="196">
        <v>0</v>
      </c>
      <c r="D1207" s="196">
        <v>0</v>
      </c>
      <c r="E1207" s="196">
        <v>0</v>
      </c>
      <c r="F1207" s="197">
        <v>0</v>
      </c>
      <c r="G1207" s="197">
        <v>0</v>
      </c>
      <c r="H1207" s="198">
        <v>0</v>
      </c>
    </row>
    <row r="1208" spans="1:8" ht="18" hidden="1" customHeight="1" outlineLevel="1">
      <c r="A1208" s="4" t="s">
        <v>218</v>
      </c>
      <c r="B1208" s="195"/>
      <c r="C1208" s="196">
        <v>0</v>
      </c>
      <c r="D1208" s="196">
        <v>0</v>
      </c>
      <c r="E1208" s="196">
        <v>0</v>
      </c>
      <c r="F1208" s="197">
        <v>0</v>
      </c>
      <c r="G1208" s="197">
        <v>0</v>
      </c>
      <c r="H1208" s="198">
        <v>0</v>
      </c>
    </row>
    <row r="1209" spans="1:8" ht="18" hidden="1" customHeight="1" outlineLevel="1">
      <c r="A1209" s="4" t="s">
        <v>219</v>
      </c>
      <c r="B1209" s="195"/>
      <c r="C1209" s="196">
        <v>0</v>
      </c>
      <c r="D1209" s="196">
        <v>0</v>
      </c>
      <c r="E1209" s="196">
        <v>0</v>
      </c>
      <c r="F1209" s="197">
        <v>0</v>
      </c>
      <c r="G1209" s="197">
        <v>0</v>
      </c>
      <c r="H1209" s="198">
        <v>0</v>
      </c>
    </row>
    <row r="1210" spans="1:8" ht="18" hidden="1" customHeight="1" outlineLevel="1">
      <c r="A1210" s="4" t="s">
        <v>220</v>
      </c>
      <c r="B1210" s="195"/>
      <c r="C1210" s="196">
        <v>0</v>
      </c>
      <c r="D1210" s="196">
        <v>0</v>
      </c>
      <c r="E1210" s="196">
        <v>0</v>
      </c>
      <c r="F1210" s="197">
        <v>0</v>
      </c>
      <c r="G1210" s="197">
        <v>0</v>
      </c>
      <c r="H1210" s="198">
        <v>0</v>
      </c>
    </row>
    <row r="1211" spans="1:8" ht="18" hidden="1" customHeight="1" outlineLevel="1">
      <c r="A1211" s="4" t="s">
        <v>349</v>
      </c>
      <c r="B1211" s="195"/>
      <c r="C1211" s="196">
        <v>0</v>
      </c>
      <c r="D1211" s="196">
        <v>0</v>
      </c>
      <c r="E1211" s="196">
        <v>0</v>
      </c>
      <c r="F1211" s="197">
        <v>0</v>
      </c>
      <c r="G1211" s="197">
        <v>0</v>
      </c>
      <c r="H1211" s="198">
        <v>0</v>
      </c>
    </row>
    <row r="1212" spans="1:8" ht="18" hidden="1" customHeight="1" outlineLevel="1">
      <c r="A1212" s="4" t="s">
        <v>222</v>
      </c>
      <c r="B1212" s="195"/>
      <c r="C1212" s="196">
        <v>0</v>
      </c>
      <c r="D1212" s="196">
        <v>0</v>
      </c>
      <c r="E1212" s="196">
        <v>0</v>
      </c>
      <c r="F1212" s="197">
        <v>0</v>
      </c>
      <c r="G1212" s="197">
        <v>0</v>
      </c>
      <c r="H1212" s="198">
        <v>0</v>
      </c>
    </row>
    <row r="1213" spans="1:8" ht="18" hidden="1" customHeight="1" outlineLevel="1">
      <c r="A1213" s="4" t="s">
        <v>223</v>
      </c>
      <c r="B1213" s="195"/>
      <c r="C1213" s="196">
        <v>0</v>
      </c>
      <c r="D1213" s="196">
        <v>0</v>
      </c>
      <c r="E1213" s="196">
        <v>0</v>
      </c>
      <c r="F1213" s="197">
        <v>0</v>
      </c>
      <c r="G1213" s="197">
        <v>0</v>
      </c>
      <c r="H1213" s="198">
        <v>0</v>
      </c>
    </row>
    <row r="1214" spans="1:8" ht="18" hidden="1" customHeight="1" outlineLevel="1">
      <c r="A1214" s="4" t="s">
        <v>224</v>
      </c>
      <c r="B1214" s="195"/>
      <c r="C1214" s="196">
        <v>0</v>
      </c>
      <c r="D1214" s="196">
        <v>0</v>
      </c>
      <c r="E1214" s="196">
        <v>0</v>
      </c>
      <c r="F1214" s="197">
        <v>0</v>
      </c>
      <c r="G1214" s="197">
        <v>0</v>
      </c>
      <c r="H1214" s="198">
        <v>0</v>
      </c>
    </row>
    <row r="1215" spans="1:8" ht="18" hidden="1" customHeight="1" outlineLevel="1">
      <c r="A1215" s="4" t="s">
        <v>225</v>
      </c>
      <c r="B1215" s="195"/>
      <c r="C1215" s="196">
        <v>0</v>
      </c>
      <c r="D1215" s="196">
        <v>0</v>
      </c>
      <c r="E1215" s="196">
        <v>0</v>
      </c>
      <c r="F1215" s="197">
        <v>0</v>
      </c>
      <c r="G1215" s="197">
        <v>0</v>
      </c>
      <c r="H1215" s="198">
        <v>0</v>
      </c>
    </row>
    <row r="1216" spans="1:8" ht="18" customHeight="1" collapsed="1">
      <c r="A1216" s="4"/>
      <c r="B1216" s="195" t="s">
        <v>400</v>
      </c>
      <c r="C1216" s="199">
        <f t="shared" ref="C1216:H1216" si="50">SUM(C1193:C1215)</f>
        <v>0</v>
      </c>
      <c r="D1216" s="199">
        <f t="shared" si="50"/>
        <v>0</v>
      </c>
      <c r="E1216" s="199">
        <f t="shared" si="50"/>
        <v>0</v>
      </c>
      <c r="F1216" s="200">
        <f t="shared" si="50"/>
        <v>0</v>
      </c>
      <c r="G1216" s="200">
        <f t="shared" si="50"/>
        <v>0</v>
      </c>
      <c r="H1216" s="201">
        <f t="shared" si="50"/>
        <v>0</v>
      </c>
    </row>
    <row r="1217" spans="1:8" ht="18" hidden="1" customHeight="1" outlineLevel="1">
      <c r="A1217" s="4" t="s">
        <v>272</v>
      </c>
      <c r="B1217" s="195"/>
      <c r="C1217" s="199">
        <v>0</v>
      </c>
      <c r="D1217" s="199">
        <v>0</v>
      </c>
      <c r="E1217" s="199">
        <v>0</v>
      </c>
      <c r="F1217" s="200">
        <v>0</v>
      </c>
      <c r="G1217" s="200">
        <v>0</v>
      </c>
      <c r="H1217" s="201">
        <v>0</v>
      </c>
    </row>
    <row r="1218" spans="1:8" ht="18" hidden="1" customHeight="1" outlineLevel="1">
      <c r="A1218" s="4" t="s">
        <v>203</v>
      </c>
      <c r="B1218" s="195"/>
      <c r="C1218" s="199">
        <v>0</v>
      </c>
      <c r="D1218" s="199">
        <v>0</v>
      </c>
      <c r="E1218" s="199">
        <v>0</v>
      </c>
      <c r="F1218" s="200">
        <v>0</v>
      </c>
      <c r="G1218" s="200">
        <v>0</v>
      </c>
      <c r="H1218" s="201">
        <v>0</v>
      </c>
    </row>
    <row r="1219" spans="1:8" ht="18" hidden="1" customHeight="1" outlineLevel="1">
      <c r="A1219" s="4" t="s">
        <v>204</v>
      </c>
      <c r="B1219" s="195"/>
      <c r="C1219" s="199">
        <v>0</v>
      </c>
      <c r="D1219" s="199">
        <v>0</v>
      </c>
      <c r="E1219" s="199">
        <v>0</v>
      </c>
      <c r="F1219" s="200">
        <v>0</v>
      </c>
      <c r="G1219" s="200">
        <v>0</v>
      </c>
      <c r="H1219" s="201">
        <v>0</v>
      </c>
    </row>
    <row r="1220" spans="1:8" ht="18" hidden="1" customHeight="1" outlineLevel="1">
      <c r="A1220" s="4" t="s">
        <v>205</v>
      </c>
      <c r="B1220" s="195"/>
      <c r="C1220" s="199">
        <v>0</v>
      </c>
      <c r="D1220" s="199">
        <v>0</v>
      </c>
      <c r="E1220" s="199">
        <v>0</v>
      </c>
      <c r="F1220" s="200">
        <v>0</v>
      </c>
      <c r="G1220" s="200">
        <v>0</v>
      </c>
      <c r="H1220" s="201">
        <v>0</v>
      </c>
    </row>
    <row r="1221" spans="1:8" ht="18" hidden="1" customHeight="1" outlineLevel="1">
      <c r="A1221" s="4" t="s">
        <v>206</v>
      </c>
      <c r="B1221" s="195"/>
      <c r="C1221" s="199">
        <v>0</v>
      </c>
      <c r="D1221" s="199">
        <v>0</v>
      </c>
      <c r="E1221" s="199">
        <v>0</v>
      </c>
      <c r="F1221" s="200">
        <v>0</v>
      </c>
      <c r="G1221" s="200">
        <v>0</v>
      </c>
      <c r="H1221" s="201">
        <v>0</v>
      </c>
    </row>
    <row r="1222" spans="1:8" ht="18" hidden="1" customHeight="1" outlineLevel="1">
      <c r="A1222" s="4" t="s">
        <v>207</v>
      </c>
      <c r="B1222" s="195"/>
      <c r="C1222" s="199">
        <v>0</v>
      </c>
      <c r="D1222" s="199">
        <v>0</v>
      </c>
      <c r="E1222" s="199">
        <v>0</v>
      </c>
      <c r="F1222" s="200">
        <v>0</v>
      </c>
      <c r="G1222" s="200">
        <v>0</v>
      </c>
      <c r="H1222" s="201">
        <v>0</v>
      </c>
    </row>
    <row r="1223" spans="1:8" ht="18" hidden="1" customHeight="1" outlineLevel="1">
      <c r="A1223" s="4" t="s">
        <v>208</v>
      </c>
      <c r="B1223" s="195"/>
      <c r="C1223" s="199">
        <v>0</v>
      </c>
      <c r="D1223" s="199">
        <v>0</v>
      </c>
      <c r="E1223" s="199">
        <v>0</v>
      </c>
      <c r="F1223" s="200">
        <v>0</v>
      </c>
      <c r="G1223" s="200">
        <v>0</v>
      </c>
      <c r="H1223" s="201">
        <v>0</v>
      </c>
    </row>
    <row r="1224" spans="1:8" ht="18" hidden="1" customHeight="1" outlineLevel="1">
      <c r="A1224" s="4" t="s">
        <v>209</v>
      </c>
      <c r="B1224" s="195"/>
      <c r="C1224" s="199">
        <v>0</v>
      </c>
      <c r="D1224" s="199">
        <v>0</v>
      </c>
      <c r="E1224" s="199">
        <v>0</v>
      </c>
      <c r="F1224" s="200">
        <v>0</v>
      </c>
      <c r="G1224" s="200">
        <v>0</v>
      </c>
      <c r="H1224" s="201">
        <v>0</v>
      </c>
    </row>
    <row r="1225" spans="1:8" ht="18" hidden="1" customHeight="1" outlineLevel="1">
      <c r="A1225" s="4" t="s">
        <v>211</v>
      </c>
      <c r="B1225" s="195"/>
      <c r="C1225" s="199">
        <v>0</v>
      </c>
      <c r="D1225" s="199">
        <v>0</v>
      </c>
      <c r="E1225" s="199">
        <v>0</v>
      </c>
      <c r="F1225" s="200">
        <v>0</v>
      </c>
      <c r="G1225" s="200">
        <v>0</v>
      </c>
      <c r="H1225" s="201">
        <v>0</v>
      </c>
    </row>
    <row r="1226" spans="1:8" ht="18" hidden="1" customHeight="1" outlineLevel="1">
      <c r="A1226" s="4" t="s">
        <v>212</v>
      </c>
      <c r="B1226" s="195"/>
      <c r="C1226" s="199">
        <v>0</v>
      </c>
      <c r="D1226" s="199">
        <v>0</v>
      </c>
      <c r="E1226" s="199">
        <v>0</v>
      </c>
      <c r="F1226" s="200">
        <v>0</v>
      </c>
      <c r="G1226" s="200">
        <v>0</v>
      </c>
      <c r="H1226" s="201">
        <v>0</v>
      </c>
    </row>
    <row r="1227" spans="1:8" ht="18" hidden="1" customHeight="1" outlineLevel="1">
      <c r="A1227" s="4" t="s">
        <v>213</v>
      </c>
      <c r="B1227" s="195"/>
      <c r="C1227" s="199">
        <v>0</v>
      </c>
      <c r="D1227" s="199">
        <v>0</v>
      </c>
      <c r="E1227" s="199">
        <v>0</v>
      </c>
      <c r="F1227" s="200">
        <v>0</v>
      </c>
      <c r="G1227" s="200">
        <v>0</v>
      </c>
      <c r="H1227" s="201">
        <v>0</v>
      </c>
    </row>
    <row r="1228" spans="1:8" ht="18" hidden="1" customHeight="1" outlineLevel="1">
      <c r="A1228" s="4" t="s">
        <v>214</v>
      </c>
      <c r="B1228" s="195"/>
      <c r="C1228" s="199">
        <v>0</v>
      </c>
      <c r="D1228" s="199">
        <v>0</v>
      </c>
      <c r="E1228" s="199">
        <v>0</v>
      </c>
      <c r="F1228" s="200">
        <v>0</v>
      </c>
      <c r="G1228" s="200">
        <v>0</v>
      </c>
      <c r="H1228" s="201">
        <v>0</v>
      </c>
    </row>
    <row r="1229" spans="1:8" ht="18" hidden="1" customHeight="1" outlineLevel="1">
      <c r="A1229" s="4" t="s">
        <v>215</v>
      </c>
      <c r="B1229" s="195"/>
      <c r="C1229" s="199">
        <v>0</v>
      </c>
      <c r="D1229" s="199">
        <v>0</v>
      </c>
      <c r="E1229" s="199">
        <v>0</v>
      </c>
      <c r="F1229" s="200">
        <v>0</v>
      </c>
      <c r="G1229" s="200">
        <v>0</v>
      </c>
      <c r="H1229" s="201">
        <v>0</v>
      </c>
    </row>
    <row r="1230" spans="1:8" ht="18" hidden="1" customHeight="1" outlineLevel="1">
      <c r="A1230" s="4" t="s">
        <v>216</v>
      </c>
      <c r="B1230" s="195"/>
      <c r="C1230" s="199">
        <v>0</v>
      </c>
      <c r="D1230" s="199">
        <v>0</v>
      </c>
      <c r="E1230" s="199">
        <v>0</v>
      </c>
      <c r="F1230" s="200">
        <v>0</v>
      </c>
      <c r="G1230" s="200">
        <v>0</v>
      </c>
      <c r="H1230" s="201">
        <v>0</v>
      </c>
    </row>
    <row r="1231" spans="1:8" ht="18" hidden="1" customHeight="1" outlineLevel="1">
      <c r="A1231" s="4" t="s">
        <v>217</v>
      </c>
      <c r="B1231" s="195"/>
      <c r="C1231" s="199">
        <v>0</v>
      </c>
      <c r="D1231" s="199">
        <v>0</v>
      </c>
      <c r="E1231" s="199">
        <v>0</v>
      </c>
      <c r="F1231" s="200">
        <v>0</v>
      </c>
      <c r="G1231" s="200">
        <v>0</v>
      </c>
      <c r="H1231" s="201">
        <v>0</v>
      </c>
    </row>
    <row r="1232" spans="1:8" ht="18" hidden="1" customHeight="1" outlineLevel="1">
      <c r="A1232" s="4" t="s">
        <v>218</v>
      </c>
      <c r="B1232" s="195"/>
      <c r="C1232" s="199">
        <v>0</v>
      </c>
      <c r="D1232" s="199">
        <v>0</v>
      </c>
      <c r="E1232" s="199">
        <v>0</v>
      </c>
      <c r="F1232" s="200">
        <v>0</v>
      </c>
      <c r="G1232" s="200">
        <v>0</v>
      </c>
      <c r="H1232" s="201">
        <v>0</v>
      </c>
    </row>
    <row r="1233" spans="1:8" ht="18" hidden="1" customHeight="1" outlineLevel="1">
      <c r="A1233" s="4" t="s">
        <v>219</v>
      </c>
      <c r="B1233" s="195"/>
      <c r="C1233" s="199">
        <v>0</v>
      </c>
      <c r="D1233" s="199">
        <v>0</v>
      </c>
      <c r="E1233" s="199">
        <v>0</v>
      </c>
      <c r="F1233" s="200">
        <v>0</v>
      </c>
      <c r="G1233" s="200">
        <v>0</v>
      </c>
      <c r="H1233" s="201">
        <v>0</v>
      </c>
    </row>
    <row r="1234" spans="1:8" ht="18" hidden="1" customHeight="1" outlineLevel="1">
      <c r="A1234" s="4" t="s">
        <v>220</v>
      </c>
      <c r="B1234" s="195"/>
      <c r="C1234" s="199">
        <v>0</v>
      </c>
      <c r="D1234" s="199">
        <v>0</v>
      </c>
      <c r="E1234" s="199">
        <v>0</v>
      </c>
      <c r="F1234" s="200">
        <v>0</v>
      </c>
      <c r="G1234" s="200">
        <v>0</v>
      </c>
      <c r="H1234" s="201">
        <v>0</v>
      </c>
    </row>
    <row r="1235" spans="1:8" ht="18" hidden="1" customHeight="1" outlineLevel="1">
      <c r="A1235" s="4" t="s">
        <v>349</v>
      </c>
      <c r="B1235" s="195"/>
      <c r="C1235" s="199">
        <v>0</v>
      </c>
      <c r="D1235" s="199">
        <v>0</v>
      </c>
      <c r="E1235" s="199">
        <v>0</v>
      </c>
      <c r="F1235" s="200">
        <v>0</v>
      </c>
      <c r="G1235" s="200">
        <v>0</v>
      </c>
      <c r="H1235" s="201">
        <v>0</v>
      </c>
    </row>
    <row r="1236" spans="1:8" ht="18" hidden="1" customHeight="1" outlineLevel="1">
      <c r="A1236" s="4" t="s">
        <v>222</v>
      </c>
      <c r="B1236" s="195"/>
      <c r="C1236" s="199">
        <v>0</v>
      </c>
      <c r="D1236" s="199">
        <v>0</v>
      </c>
      <c r="E1236" s="199">
        <v>0</v>
      </c>
      <c r="F1236" s="200">
        <v>0</v>
      </c>
      <c r="G1236" s="200">
        <v>0</v>
      </c>
      <c r="H1236" s="201">
        <v>0</v>
      </c>
    </row>
    <row r="1237" spans="1:8" ht="18" hidden="1" customHeight="1" outlineLevel="1">
      <c r="A1237" s="4" t="s">
        <v>223</v>
      </c>
      <c r="B1237" s="195"/>
      <c r="C1237" s="199">
        <v>0</v>
      </c>
      <c r="D1237" s="199">
        <v>0</v>
      </c>
      <c r="E1237" s="199">
        <v>0</v>
      </c>
      <c r="F1237" s="200">
        <v>0</v>
      </c>
      <c r="G1237" s="200">
        <v>0</v>
      </c>
      <c r="H1237" s="201">
        <v>0</v>
      </c>
    </row>
    <row r="1238" spans="1:8" ht="18" hidden="1" customHeight="1" outlineLevel="1">
      <c r="A1238" s="4" t="s">
        <v>224</v>
      </c>
      <c r="B1238" s="195"/>
      <c r="C1238" s="199">
        <v>0</v>
      </c>
      <c r="D1238" s="199">
        <v>0</v>
      </c>
      <c r="E1238" s="199">
        <v>0</v>
      </c>
      <c r="F1238" s="200">
        <v>0</v>
      </c>
      <c r="G1238" s="200">
        <v>0</v>
      </c>
      <c r="H1238" s="201">
        <v>0</v>
      </c>
    </row>
    <row r="1239" spans="1:8" ht="18" hidden="1" customHeight="1" outlineLevel="1">
      <c r="A1239" s="4" t="s">
        <v>225</v>
      </c>
      <c r="B1239" s="195"/>
      <c r="C1239" s="199">
        <v>0</v>
      </c>
      <c r="D1239" s="199">
        <v>0</v>
      </c>
      <c r="E1239" s="199">
        <v>0</v>
      </c>
      <c r="F1239" s="200">
        <v>0</v>
      </c>
      <c r="G1239" s="200">
        <v>0</v>
      </c>
      <c r="H1239" s="201">
        <v>0</v>
      </c>
    </row>
    <row r="1240" spans="1:8" ht="18" customHeight="1" collapsed="1">
      <c r="A1240" s="4"/>
      <c r="B1240" s="195" t="s">
        <v>401</v>
      </c>
      <c r="C1240" s="199">
        <f t="shared" ref="C1240:H1240" si="51">SUM(C1217:C1239)</f>
        <v>0</v>
      </c>
      <c r="D1240" s="199">
        <f t="shared" si="51"/>
        <v>0</v>
      </c>
      <c r="E1240" s="199">
        <f t="shared" si="51"/>
        <v>0</v>
      </c>
      <c r="F1240" s="200">
        <f t="shared" si="51"/>
        <v>0</v>
      </c>
      <c r="G1240" s="200">
        <f t="shared" si="51"/>
        <v>0</v>
      </c>
      <c r="H1240" s="201">
        <f t="shared" si="51"/>
        <v>0</v>
      </c>
    </row>
    <row r="1241" spans="1:8" ht="18" hidden="1" customHeight="1" outlineLevel="1">
      <c r="A1241" s="4" t="s">
        <v>272</v>
      </c>
      <c r="B1241" s="195"/>
      <c r="C1241" s="196">
        <v>0</v>
      </c>
      <c r="D1241" s="196">
        <v>0</v>
      </c>
      <c r="E1241" s="196">
        <v>0</v>
      </c>
      <c r="F1241" s="197">
        <v>0</v>
      </c>
      <c r="G1241" s="197">
        <v>0</v>
      </c>
      <c r="H1241" s="198">
        <v>0</v>
      </c>
    </row>
    <row r="1242" spans="1:8" ht="18" hidden="1" customHeight="1" outlineLevel="1">
      <c r="A1242" s="4" t="s">
        <v>203</v>
      </c>
      <c r="B1242" s="195"/>
      <c r="C1242" s="196">
        <v>1</v>
      </c>
      <c r="D1242" s="196">
        <v>2</v>
      </c>
      <c r="E1242" s="196">
        <v>0</v>
      </c>
      <c r="F1242" s="197">
        <v>5000</v>
      </c>
      <c r="G1242" s="197">
        <v>2449</v>
      </c>
      <c r="H1242" s="198">
        <v>0</v>
      </c>
    </row>
    <row r="1243" spans="1:8" ht="18" hidden="1" customHeight="1" outlineLevel="1">
      <c r="A1243" s="4" t="s">
        <v>204</v>
      </c>
      <c r="B1243" s="195"/>
      <c r="C1243" s="196">
        <v>12</v>
      </c>
      <c r="D1243" s="196">
        <v>2</v>
      </c>
      <c r="E1243" s="196">
        <v>1</v>
      </c>
      <c r="F1243" s="197">
        <v>144745.37</v>
      </c>
      <c r="G1243" s="197">
        <v>17825.62</v>
      </c>
      <c r="H1243" s="198">
        <v>0</v>
      </c>
    </row>
    <row r="1244" spans="1:8" ht="18" hidden="1" customHeight="1" outlineLevel="1">
      <c r="A1244" s="4" t="s">
        <v>205</v>
      </c>
      <c r="B1244" s="195"/>
      <c r="C1244" s="196">
        <v>0</v>
      </c>
      <c r="D1244" s="196">
        <v>0</v>
      </c>
      <c r="E1244" s="196">
        <v>0</v>
      </c>
      <c r="F1244" s="197">
        <v>0</v>
      </c>
      <c r="G1244" s="197">
        <v>0</v>
      </c>
      <c r="H1244" s="198">
        <v>0</v>
      </c>
    </row>
    <row r="1245" spans="1:8" ht="18" hidden="1" customHeight="1" outlineLevel="1">
      <c r="A1245" s="4" t="s">
        <v>206</v>
      </c>
      <c r="B1245" s="195"/>
      <c r="C1245" s="196">
        <v>0</v>
      </c>
      <c r="D1245" s="196">
        <v>0</v>
      </c>
      <c r="E1245" s="196">
        <v>0</v>
      </c>
      <c r="F1245" s="197">
        <v>0</v>
      </c>
      <c r="G1245" s="197">
        <v>0</v>
      </c>
      <c r="H1245" s="198">
        <v>0</v>
      </c>
    </row>
    <row r="1246" spans="1:8" ht="18" hidden="1" customHeight="1" outlineLevel="1">
      <c r="A1246" s="4" t="s">
        <v>207</v>
      </c>
      <c r="B1246" s="195"/>
      <c r="C1246" s="196">
        <v>0</v>
      </c>
      <c r="D1246" s="196">
        <v>0</v>
      </c>
      <c r="E1246" s="196">
        <v>0</v>
      </c>
      <c r="F1246" s="197">
        <v>0</v>
      </c>
      <c r="G1246" s="197">
        <v>0</v>
      </c>
      <c r="H1246" s="198">
        <v>0</v>
      </c>
    </row>
    <row r="1247" spans="1:8" ht="18" hidden="1" customHeight="1" outlineLevel="1">
      <c r="A1247" s="4" t="s">
        <v>208</v>
      </c>
      <c r="B1247" s="195"/>
      <c r="C1247" s="196">
        <v>0</v>
      </c>
      <c r="D1247" s="196">
        <v>0</v>
      </c>
      <c r="E1247" s="196">
        <v>0</v>
      </c>
      <c r="F1247" s="197">
        <v>0</v>
      </c>
      <c r="G1247" s="197">
        <v>0</v>
      </c>
      <c r="H1247" s="198">
        <v>0</v>
      </c>
    </row>
    <row r="1248" spans="1:8" ht="18" hidden="1" customHeight="1" outlineLevel="1">
      <c r="A1248" s="4" t="s">
        <v>209</v>
      </c>
      <c r="B1248" s="195"/>
      <c r="C1248" s="196">
        <v>0</v>
      </c>
      <c r="D1248" s="196">
        <v>0</v>
      </c>
      <c r="E1248" s="196">
        <v>0</v>
      </c>
      <c r="F1248" s="197">
        <v>0</v>
      </c>
      <c r="G1248" s="197">
        <v>0</v>
      </c>
      <c r="H1248" s="198">
        <v>0</v>
      </c>
    </row>
    <row r="1249" spans="1:8" ht="18" hidden="1" customHeight="1" outlineLevel="1">
      <c r="A1249" s="4" t="s">
        <v>211</v>
      </c>
      <c r="B1249" s="195"/>
      <c r="C1249" s="196">
        <v>4</v>
      </c>
      <c r="D1249" s="196">
        <v>5</v>
      </c>
      <c r="E1249" s="196">
        <v>0</v>
      </c>
      <c r="F1249" s="197">
        <v>0</v>
      </c>
      <c r="G1249" s="197">
        <v>849.13</v>
      </c>
      <c r="H1249" s="198">
        <v>0</v>
      </c>
    </row>
    <row r="1250" spans="1:8" ht="18" hidden="1" customHeight="1" outlineLevel="1">
      <c r="A1250" s="4" t="s">
        <v>212</v>
      </c>
      <c r="B1250" s="195"/>
      <c r="C1250" s="196">
        <v>1</v>
      </c>
      <c r="D1250" s="196">
        <v>2</v>
      </c>
      <c r="E1250" s="196">
        <v>0</v>
      </c>
      <c r="F1250" s="197">
        <v>11528.02</v>
      </c>
      <c r="G1250" s="197">
        <v>0</v>
      </c>
      <c r="H1250" s="198">
        <v>0</v>
      </c>
    </row>
    <row r="1251" spans="1:8" ht="18" hidden="1" customHeight="1" outlineLevel="1">
      <c r="A1251" s="4" t="s">
        <v>213</v>
      </c>
      <c r="B1251" s="195"/>
      <c r="C1251" s="196">
        <v>0</v>
      </c>
      <c r="D1251" s="196">
        <v>1</v>
      </c>
      <c r="E1251" s="196">
        <v>0</v>
      </c>
      <c r="F1251" s="197">
        <v>11000</v>
      </c>
      <c r="G1251" s="197">
        <v>-17188.29</v>
      </c>
      <c r="H1251" s="198">
        <v>0</v>
      </c>
    </row>
    <row r="1252" spans="1:8" ht="18" hidden="1" customHeight="1" outlineLevel="1">
      <c r="A1252" s="4" t="s">
        <v>214</v>
      </c>
      <c r="B1252" s="195"/>
      <c r="C1252" s="196">
        <v>0</v>
      </c>
      <c r="D1252" s="196">
        <v>0</v>
      </c>
      <c r="E1252" s="196">
        <v>0</v>
      </c>
      <c r="F1252" s="197">
        <v>0</v>
      </c>
      <c r="G1252" s="197">
        <v>0</v>
      </c>
      <c r="H1252" s="198">
        <v>0</v>
      </c>
    </row>
    <row r="1253" spans="1:8" ht="18" hidden="1" customHeight="1" outlineLevel="1">
      <c r="A1253" s="4" t="s">
        <v>215</v>
      </c>
      <c r="B1253" s="195"/>
      <c r="C1253" s="196">
        <v>4</v>
      </c>
      <c r="D1253" s="196">
        <v>1</v>
      </c>
      <c r="E1253" s="196">
        <v>2</v>
      </c>
      <c r="F1253" s="197">
        <v>50000</v>
      </c>
      <c r="G1253" s="197">
        <v>15000</v>
      </c>
      <c r="H1253" s="198">
        <v>0</v>
      </c>
    </row>
    <row r="1254" spans="1:8" ht="18" hidden="1" customHeight="1" outlineLevel="1">
      <c r="A1254" s="4" t="s">
        <v>216</v>
      </c>
      <c r="B1254" s="195"/>
      <c r="C1254" s="196">
        <v>0</v>
      </c>
      <c r="D1254" s="196">
        <v>0</v>
      </c>
      <c r="E1254" s="196">
        <v>0</v>
      </c>
      <c r="F1254" s="197">
        <v>0</v>
      </c>
      <c r="G1254" s="197">
        <v>0</v>
      </c>
      <c r="H1254" s="198">
        <v>0</v>
      </c>
    </row>
    <row r="1255" spans="1:8" ht="18" hidden="1" customHeight="1" outlineLevel="1">
      <c r="A1255" s="4" t="s">
        <v>217</v>
      </c>
      <c r="B1255" s="195"/>
      <c r="C1255" s="196">
        <v>0</v>
      </c>
      <c r="D1255" s="196">
        <v>0</v>
      </c>
      <c r="E1255" s="196">
        <v>0</v>
      </c>
      <c r="F1255" s="197">
        <v>0</v>
      </c>
      <c r="G1255" s="197">
        <v>0</v>
      </c>
      <c r="H1255" s="198">
        <v>0</v>
      </c>
    </row>
    <row r="1256" spans="1:8" ht="18" hidden="1" customHeight="1" outlineLevel="1">
      <c r="A1256" s="4" t="s">
        <v>218</v>
      </c>
      <c r="B1256" s="195"/>
      <c r="C1256" s="196">
        <v>0</v>
      </c>
      <c r="D1256" s="196">
        <v>0</v>
      </c>
      <c r="E1256" s="196">
        <v>0</v>
      </c>
      <c r="F1256" s="197">
        <v>0</v>
      </c>
      <c r="G1256" s="197">
        <v>0</v>
      </c>
      <c r="H1256" s="198">
        <v>0</v>
      </c>
    </row>
    <row r="1257" spans="1:8" ht="18" hidden="1" customHeight="1" outlineLevel="1">
      <c r="A1257" s="4" t="s">
        <v>219</v>
      </c>
      <c r="B1257" s="195"/>
      <c r="C1257" s="196">
        <v>0</v>
      </c>
      <c r="D1257" s="196">
        <v>0</v>
      </c>
      <c r="E1257" s="196">
        <v>0</v>
      </c>
      <c r="F1257" s="197">
        <v>0</v>
      </c>
      <c r="G1257" s="197">
        <v>0</v>
      </c>
      <c r="H1257" s="198">
        <v>0</v>
      </c>
    </row>
    <row r="1258" spans="1:8" ht="18" hidden="1" customHeight="1" outlineLevel="1">
      <c r="A1258" s="4" t="s">
        <v>220</v>
      </c>
      <c r="B1258" s="195"/>
      <c r="C1258" s="196">
        <v>0</v>
      </c>
      <c r="D1258" s="196">
        <v>0</v>
      </c>
      <c r="E1258" s="196">
        <v>0</v>
      </c>
      <c r="F1258" s="197">
        <v>0</v>
      </c>
      <c r="G1258" s="197">
        <v>0</v>
      </c>
      <c r="H1258" s="198">
        <v>0</v>
      </c>
    </row>
    <row r="1259" spans="1:8" ht="18" hidden="1" customHeight="1" outlineLevel="1">
      <c r="A1259" s="4" t="s">
        <v>349</v>
      </c>
      <c r="B1259" s="195"/>
      <c r="C1259" s="196">
        <v>0</v>
      </c>
      <c r="D1259" s="196">
        <v>0</v>
      </c>
      <c r="E1259" s="196">
        <v>0</v>
      </c>
      <c r="F1259" s="197">
        <v>0</v>
      </c>
      <c r="G1259" s="197">
        <v>0</v>
      </c>
      <c r="H1259" s="198">
        <v>0</v>
      </c>
    </row>
    <row r="1260" spans="1:8" ht="18" hidden="1" customHeight="1" outlineLevel="1">
      <c r="A1260" s="4" t="s">
        <v>222</v>
      </c>
      <c r="B1260" s="195"/>
      <c r="C1260" s="196">
        <v>0</v>
      </c>
      <c r="D1260" s="196">
        <v>0</v>
      </c>
      <c r="E1260" s="196">
        <v>0</v>
      </c>
      <c r="F1260" s="197">
        <v>0</v>
      </c>
      <c r="G1260" s="197">
        <v>0</v>
      </c>
      <c r="H1260" s="198">
        <v>0</v>
      </c>
    </row>
    <row r="1261" spans="1:8" ht="18" hidden="1" customHeight="1" outlineLevel="1">
      <c r="A1261" s="4" t="s">
        <v>223</v>
      </c>
      <c r="B1261" s="195"/>
      <c r="C1261" s="196">
        <v>3</v>
      </c>
      <c r="D1261" s="196">
        <v>9</v>
      </c>
      <c r="E1261" s="196">
        <v>0</v>
      </c>
      <c r="F1261" s="197">
        <v>69154</v>
      </c>
      <c r="G1261" s="197">
        <v>41597.19</v>
      </c>
      <c r="H1261" s="198">
        <v>171558</v>
      </c>
    </row>
    <row r="1262" spans="1:8" ht="18" hidden="1" customHeight="1" outlineLevel="1">
      <c r="A1262" s="4" t="s">
        <v>224</v>
      </c>
      <c r="B1262" s="195"/>
      <c r="C1262" s="196">
        <v>0</v>
      </c>
      <c r="D1262" s="196">
        <v>0</v>
      </c>
      <c r="E1262" s="196">
        <v>0</v>
      </c>
      <c r="F1262" s="197">
        <v>0</v>
      </c>
      <c r="G1262" s="197">
        <v>0</v>
      </c>
      <c r="H1262" s="198">
        <v>0</v>
      </c>
    </row>
    <row r="1263" spans="1:8" ht="18" hidden="1" customHeight="1" outlineLevel="1">
      <c r="A1263" s="4" t="s">
        <v>225</v>
      </c>
      <c r="B1263" s="195"/>
      <c r="C1263" s="196">
        <v>0</v>
      </c>
      <c r="D1263" s="196">
        <v>0</v>
      </c>
      <c r="E1263" s="196">
        <v>0</v>
      </c>
      <c r="F1263" s="197">
        <v>0</v>
      </c>
      <c r="G1263" s="197">
        <v>0</v>
      </c>
      <c r="H1263" s="198">
        <v>0</v>
      </c>
    </row>
    <row r="1264" spans="1:8" ht="18" customHeight="1" collapsed="1">
      <c r="A1264" s="4"/>
      <c r="B1264" s="195" t="s">
        <v>402</v>
      </c>
      <c r="C1264" s="199">
        <f t="shared" ref="C1264:H1264" si="52">SUM(C1241:C1263)</f>
        <v>25</v>
      </c>
      <c r="D1264" s="199">
        <f t="shared" si="52"/>
        <v>22</v>
      </c>
      <c r="E1264" s="199">
        <f t="shared" si="52"/>
        <v>3</v>
      </c>
      <c r="F1264" s="200">
        <f t="shared" si="52"/>
        <v>291427.39</v>
      </c>
      <c r="G1264" s="200">
        <f t="shared" si="52"/>
        <v>60532.65</v>
      </c>
      <c r="H1264" s="201">
        <f t="shared" si="52"/>
        <v>171558</v>
      </c>
    </row>
    <row r="1265" spans="1:8" ht="18" hidden="1" customHeight="1" outlineLevel="1">
      <c r="A1265" s="4" t="s">
        <v>272</v>
      </c>
      <c r="B1265" s="195"/>
      <c r="C1265" s="196">
        <v>0</v>
      </c>
      <c r="D1265" s="196">
        <v>0</v>
      </c>
      <c r="E1265" s="196">
        <v>0</v>
      </c>
      <c r="F1265" s="197">
        <v>0</v>
      </c>
      <c r="G1265" s="197">
        <v>0</v>
      </c>
      <c r="H1265" s="198">
        <v>0</v>
      </c>
    </row>
    <row r="1266" spans="1:8" ht="18" hidden="1" customHeight="1" outlineLevel="1">
      <c r="A1266" s="4" t="s">
        <v>203</v>
      </c>
      <c r="B1266" s="195"/>
      <c r="C1266" s="196">
        <v>1</v>
      </c>
      <c r="D1266" s="196">
        <v>1</v>
      </c>
      <c r="E1266" s="196">
        <v>0</v>
      </c>
      <c r="F1266" s="197">
        <v>0</v>
      </c>
      <c r="G1266" s="197">
        <v>-1157</v>
      </c>
      <c r="H1266" s="198">
        <v>0</v>
      </c>
    </row>
    <row r="1267" spans="1:8" ht="18" hidden="1" customHeight="1" outlineLevel="1">
      <c r="A1267" s="4" t="s">
        <v>204</v>
      </c>
      <c r="B1267" s="195"/>
      <c r="C1267" s="196">
        <v>15</v>
      </c>
      <c r="D1267" s="196">
        <v>1</v>
      </c>
      <c r="E1267" s="196">
        <v>1</v>
      </c>
      <c r="F1267" s="197">
        <v>50652.5</v>
      </c>
      <c r="G1267" s="197">
        <v>4470</v>
      </c>
      <c r="H1267" s="198">
        <v>0</v>
      </c>
    </row>
    <row r="1268" spans="1:8" ht="18" hidden="1" customHeight="1" outlineLevel="1">
      <c r="A1268" s="4" t="s">
        <v>205</v>
      </c>
      <c r="B1268" s="195"/>
      <c r="C1268" s="196">
        <v>0</v>
      </c>
      <c r="D1268" s="196">
        <v>0</v>
      </c>
      <c r="E1268" s="196">
        <v>0</v>
      </c>
      <c r="F1268" s="197">
        <v>0</v>
      </c>
      <c r="G1268" s="197">
        <v>0</v>
      </c>
      <c r="H1268" s="198">
        <v>0</v>
      </c>
    </row>
    <row r="1269" spans="1:8" ht="18" hidden="1" customHeight="1" outlineLevel="1">
      <c r="A1269" s="4" t="s">
        <v>206</v>
      </c>
      <c r="B1269" s="195"/>
      <c r="C1269" s="196">
        <v>0</v>
      </c>
      <c r="D1269" s="196">
        <v>0</v>
      </c>
      <c r="E1269" s="196">
        <v>0</v>
      </c>
      <c r="F1269" s="197">
        <v>0</v>
      </c>
      <c r="G1269" s="197">
        <v>0</v>
      </c>
      <c r="H1269" s="198">
        <v>0</v>
      </c>
    </row>
    <row r="1270" spans="1:8" ht="18" hidden="1" customHeight="1" outlineLevel="1">
      <c r="A1270" s="4" t="s">
        <v>207</v>
      </c>
      <c r="B1270" s="195"/>
      <c r="C1270" s="196">
        <v>0</v>
      </c>
      <c r="D1270" s="196">
        <v>0</v>
      </c>
      <c r="E1270" s="196">
        <v>0</v>
      </c>
      <c r="F1270" s="197">
        <v>0</v>
      </c>
      <c r="G1270" s="197">
        <v>0</v>
      </c>
      <c r="H1270" s="198">
        <v>0</v>
      </c>
    </row>
    <row r="1271" spans="1:8" ht="18" hidden="1" customHeight="1" outlineLevel="1">
      <c r="A1271" s="4" t="s">
        <v>208</v>
      </c>
      <c r="B1271" s="195"/>
      <c r="C1271" s="196">
        <v>2</v>
      </c>
      <c r="D1271" s="196">
        <v>4</v>
      </c>
      <c r="E1271" s="196">
        <v>0</v>
      </c>
      <c r="F1271" s="197">
        <v>21007.41</v>
      </c>
      <c r="G1271" s="197">
        <v>10470</v>
      </c>
      <c r="H1271" s="198">
        <v>0</v>
      </c>
    </row>
    <row r="1272" spans="1:8" ht="18" hidden="1" customHeight="1" outlineLevel="1">
      <c r="A1272" s="4" t="s">
        <v>209</v>
      </c>
      <c r="B1272" s="195"/>
      <c r="C1272" s="196">
        <v>0</v>
      </c>
      <c r="D1272" s="196">
        <v>0</v>
      </c>
      <c r="E1272" s="196">
        <v>0</v>
      </c>
      <c r="F1272" s="197">
        <v>0</v>
      </c>
      <c r="G1272" s="197">
        <v>0</v>
      </c>
      <c r="H1272" s="198">
        <v>0</v>
      </c>
    </row>
    <row r="1273" spans="1:8" ht="18" hidden="1" customHeight="1" outlineLevel="1">
      <c r="A1273" s="4" t="s">
        <v>211</v>
      </c>
      <c r="B1273" s="195"/>
      <c r="C1273" s="196">
        <v>3</v>
      </c>
      <c r="D1273" s="196">
        <v>3</v>
      </c>
      <c r="E1273" s="196">
        <v>0</v>
      </c>
      <c r="F1273" s="197">
        <v>19776.099999999999</v>
      </c>
      <c r="G1273" s="197">
        <v>223.5</v>
      </c>
      <c r="H1273" s="198">
        <v>0</v>
      </c>
    </row>
    <row r="1274" spans="1:8" ht="18" hidden="1" customHeight="1" outlineLevel="1">
      <c r="A1274" s="4" t="s">
        <v>212</v>
      </c>
      <c r="B1274" s="195"/>
      <c r="C1274" s="196">
        <v>0</v>
      </c>
      <c r="D1274" s="196">
        <v>0</v>
      </c>
      <c r="E1274" s="196">
        <v>0</v>
      </c>
      <c r="F1274" s="197">
        <v>0</v>
      </c>
      <c r="G1274" s="197">
        <v>0</v>
      </c>
      <c r="H1274" s="198">
        <v>0</v>
      </c>
    </row>
    <row r="1275" spans="1:8" ht="18" hidden="1" customHeight="1" outlineLevel="1">
      <c r="A1275" s="4" t="s">
        <v>213</v>
      </c>
      <c r="B1275" s="195"/>
      <c r="C1275" s="196">
        <v>0</v>
      </c>
      <c r="D1275" s="196">
        <v>0</v>
      </c>
      <c r="E1275" s="196">
        <v>0</v>
      </c>
      <c r="F1275" s="197">
        <v>0</v>
      </c>
      <c r="G1275" s="197">
        <v>0</v>
      </c>
      <c r="H1275" s="198">
        <v>0</v>
      </c>
    </row>
    <row r="1276" spans="1:8" ht="18" hidden="1" customHeight="1" outlineLevel="1">
      <c r="A1276" s="4" t="s">
        <v>214</v>
      </c>
      <c r="B1276" s="195"/>
      <c r="C1276" s="196">
        <v>0</v>
      </c>
      <c r="D1276" s="196">
        <v>0</v>
      </c>
      <c r="E1276" s="196">
        <v>0</v>
      </c>
      <c r="F1276" s="197">
        <v>0</v>
      </c>
      <c r="G1276" s="197">
        <v>0</v>
      </c>
      <c r="H1276" s="198">
        <v>0</v>
      </c>
    </row>
    <row r="1277" spans="1:8" ht="18" hidden="1" customHeight="1" outlineLevel="1">
      <c r="A1277" s="4" t="s">
        <v>215</v>
      </c>
      <c r="B1277" s="195"/>
      <c r="C1277" s="196">
        <v>0</v>
      </c>
      <c r="D1277" s="196">
        <v>0</v>
      </c>
      <c r="E1277" s="196">
        <v>0</v>
      </c>
      <c r="F1277" s="197">
        <v>0</v>
      </c>
      <c r="G1277" s="197">
        <v>0</v>
      </c>
      <c r="H1277" s="198">
        <v>0</v>
      </c>
    </row>
    <row r="1278" spans="1:8" ht="18" hidden="1" customHeight="1" outlineLevel="1">
      <c r="A1278" s="4" t="s">
        <v>216</v>
      </c>
      <c r="B1278" s="195"/>
      <c r="C1278" s="196">
        <v>0</v>
      </c>
      <c r="D1278" s="196">
        <v>0</v>
      </c>
      <c r="E1278" s="196">
        <v>0</v>
      </c>
      <c r="F1278" s="197">
        <v>0</v>
      </c>
      <c r="G1278" s="197">
        <v>0</v>
      </c>
      <c r="H1278" s="198">
        <v>0</v>
      </c>
    </row>
    <row r="1279" spans="1:8" ht="18" hidden="1" customHeight="1" outlineLevel="1">
      <c r="A1279" s="4" t="s">
        <v>217</v>
      </c>
      <c r="B1279" s="195"/>
      <c r="C1279" s="196">
        <v>0</v>
      </c>
      <c r="D1279" s="196">
        <v>0</v>
      </c>
      <c r="E1279" s="196">
        <v>0</v>
      </c>
      <c r="F1279" s="197">
        <v>0</v>
      </c>
      <c r="G1279" s="197">
        <v>0</v>
      </c>
      <c r="H1279" s="198">
        <v>0</v>
      </c>
    </row>
    <row r="1280" spans="1:8" ht="18" hidden="1" customHeight="1" outlineLevel="1">
      <c r="A1280" s="4" t="s">
        <v>218</v>
      </c>
      <c r="B1280" s="195"/>
      <c r="C1280" s="196">
        <v>0</v>
      </c>
      <c r="D1280" s="196">
        <v>0</v>
      </c>
      <c r="E1280" s="196">
        <v>0</v>
      </c>
      <c r="F1280" s="197">
        <v>0</v>
      </c>
      <c r="G1280" s="197">
        <v>0</v>
      </c>
      <c r="H1280" s="198">
        <v>0</v>
      </c>
    </row>
    <row r="1281" spans="1:8" ht="18" hidden="1" customHeight="1" outlineLevel="1">
      <c r="A1281" s="4" t="s">
        <v>219</v>
      </c>
      <c r="B1281" s="195"/>
      <c r="C1281" s="196">
        <v>0</v>
      </c>
      <c r="D1281" s="196">
        <v>0</v>
      </c>
      <c r="E1281" s="196">
        <v>0</v>
      </c>
      <c r="F1281" s="197">
        <v>0</v>
      </c>
      <c r="G1281" s="197">
        <v>0</v>
      </c>
      <c r="H1281" s="198">
        <v>0</v>
      </c>
    </row>
    <row r="1282" spans="1:8" ht="18" hidden="1" customHeight="1" outlineLevel="1">
      <c r="A1282" s="4" t="s">
        <v>220</v>
      </c>
      <c r="B1282" s="195"/>
      <c r="C1282" s="196">
        <v>0</v>
      </c>
      <c r="D1282" s="196">
        <v>0</v>
      </c>
      <c r="E1282" s="196">
        <v>0</v>
      </c>
      <c r="F1282" s="197">
        <v>0</v>
      </c>
      <c r="G1282" s="197">
        <v>0</v>
      </c>
      <c r="H1282" s="198">
        <v>0</v>
      </c>
    </row>
    <row r="1283" spans="1:8" ht="18" hidden="1" customHeight="1" outlineLevel="1">
      <c r="A1283" s="4" t="s">
        <v>349</v>
      </c>
      <c r="B1283" s="195"/>
      <c r="C1283" s="196">
        <v>0</v>
      </c>
      <c r="D1283" s="196">
        <v>0</v>
      </c>
      <c r="E1283" s="196">
        <v>0</v>
      </c>
      <c r="F1283" s="197">
        <v>0</v>
      </c>
      <c r="G1283" s="197">
        <v>0</v>
      </c>
      <c r="H1283" s="198">
        <v>0</v>
      </c>
    </row>
    <row r="1284" spans="1:8" ht="18" hidden="1" customHeight="1" outlineLevel="1">
      <c r="A1284" s="4" t="s">
        <v>222</v>
      </c>
      <c r="B1284" s="195"/>
      <c r="C1284" s="196">
        <v>3</v>
      </c>
      <c r="D1284" s="196">
        <v>5</v>
      </c>
      <c r="E1284" s="196">
        <v>0</v>
      </c>
      <c r="F1284" s="197">
        <v>300957</v>
      </c>
      <c r="G1284" s="197">
        <v>77178</v>
      </c>
      <c r="H1284" s="198">
        <v>0</v>
      </c>
    </row>
    <row r="1285" spans="1:8" ht="18" hidden="1" customHeight="1" outlineLevel="1">
      <c r="A1285" s="4" t="s">
        <v>223</v>
      </c>
      <c r="B1285" s="195"/>
      <c r="C1285" s="196">
        <v>0</v>
      </c>
      <c r="D1285" s="196">
        <v>0</v>
      </c>
      <c r="E1285" s="196">
        <v>0</v>
      </c>
      <c r="F1285" s="197">
        <v>0</v>
      </c>
      <c r="G1285" s="197">
        <v>0</v>
      </c>
      <c r="H1285" s="198">
        <v>0</v>
      </c>
    </row>
    <row r="1286" spans="1:8" ht="18" hidden="1" customHeight="1" outlineLevel="1">
      <c r="A1286" s="4" t="s">
        <v>224</v>
      </c>
      <c r="B1286" s="195"/>
      <c r="C1286" s="196">
        <v>0</v>
      </c>
      <c r="D1286" s="196">
        <v>0</v>
      </c>
      <c r="E1286" s="196">
        <v>0</v>
      </c>
      <c r="F1286" s="197">
        <v>0</v>
      </c>
      <c r="G1286" s="197">
        <v>0</v>
      </c>
      <c r="H1286" s="198">
        <v>0</v>
      </c>
    </row>
    <row r="1287" spans="1:8" ht="18" hidden="1" customHeight="1" outlineLevel="1">
      <c r="A1287" s="4" t="s">
        <v>225</v>
      </c>
      <c r="B1287" s="195"/>
      <c r="C1287" s="196">
        <v>0</v>
      </c>
      <c r="D1287" s="196">
        <v>0</v>
      </c>
      <c r="E1287" s="196">
        <v>0</v>
      </c>
      <c r="F1287" s="197">
        <v>0</v>
      </c>
      <c r="G1287" s="197">
        <v>0</v>
      </c>
      <c r="H1287" s="198">
        <v>0</v>
      </c>
    </row>
    <row r="1288" spans="1:8" ht="18" customHeight="1" collapsed="1">
      <c r="A1288" s="4"/>
      <c r="B1288" s="195" t="s">
        <v>403</v>
      </c>
      <c r="C1288" s="199">
        <f t="shared" ref="C1288:H1288" si="53">SUM(C1265:C1287)</f>
        <v>24</v>
      </c>
      <c r="D1288" s="199">
        <f t="shared" si="53"/>
        <v>14</v>
      </c>
      <c r="E1288" s="199">
        <f t="shared" si="53"/>
        <v>1</v>
      </c>
      <c r="F1288" s="200">
        <f t="shared" si="53"/>
        <v>392393.01</v>
      </c>
      <c r="G1288" s="200">
        <f t="shared" si="53"/>
        <v>91184.5</v>
      </c>
      <c r="H1288" s="201">
        <f t="shared" si="53"/>
        <v>0</v>
      </c>
    </row>
    <row r="1289" spans="1:8" ht="18" hidden="1" customHeight="1" outlineLevel="1">
      <c r="A1289" s="4" t="s">
        <v>272</v>
      </c>
      <c r="B1289" s="195"/>
      <c r="C1289" s="199">
        <v>0</v>
      </c>
      <c r="D1289" s="199">
        <v>0</v>
      </c>
      <c r="E1289" s="199">
        <v>0</v>
      </c>
      <c r="F1289" s="200">
        <v>0</v>
      </c>
      <c r="G1289" s="200">
        <v>0</v>
      </c>
      <c r="H1289" s="201">
        <v>0</v>
      </c>
    </row>
    <row r="1290" spans="1:8" ht="18" hidden="1" customHeight="1" outlineLevel="1">
      <c r="A1290" s="4" t="s">
        <v>203</v>
      </c>
      <c r="B1290" s="195"/>
      <c r="C1290" s="199">
        <v>0</v>
      </c>
      <c r="D1290" s="199">
        <v>0</v>
      </c>
      <c r="E1290" s="199">
        <v>0</v>
      </c>
      <c r="F1290" s="200">
        <v>0</v>
      </c>
      <c r="G1290" s="200">
        <v>0</v>
      </c>
      <c r="H1290" s="201">
        <v>0</v>
      </c>
    </row>
    <row r="1291" spans="1:8" ht="18" hidden="1" customHeight="1" outlineLevel="1">
      <c r="A1291" s="4" t="s">
        <v>204</v>
      </c>
      <c r="B1291" s="195"/>
      <c r="C1291" s="199">
        <v>0</v>
      </c>
      <c r="D1291" s="199">
        <v>0</v>
      </c>
      <c r="E1291" s="199">
        <v>0</v>
      </c>
      <c r="F1291" s="200">
        <v>0</v>
      </c>
      <c r="G1291" s="200">
        <v>0</v>
      </c>
      <c r="H1291" s="201">
        <v>0</v>
      </c>
    </row>
    <row r="1292" spans="1:8" ht="18" hidden="1" customHeight="1" outlineLevel="1">
      <c r="A1292" s="4" t="s">
        <v>205</v>
      </c>
      <c r="B1292" s="195"/>
      <c r="C1292" s="199">
        <v>0</v>
      </c>
      <c r="D1292" s="199">
        <v>0</v>
      </c>
      <c r="E1292" s="199">
        <v>0</v>
      </c>
      <c r="F1292" s="200">
        <v>0</v>
      </c>
      <c r="G1292" s="200">
        <v>0</v>
      </c>
      <c r="H1292" s="201">
        <v>0</v>
      </c>
    </row>
    <row r="1293" spans="1:8" ht="18" hidden="1" customHeight="1" outlineLevel="1">
      <c r="A1293" s="4" t="s">
        <v>206</v>
      </c>
      <c r="B1293" s="195"/>
      <c r="C1293" s="199">
        <v>0</v>
      </c>
      <c r="D1293" s="199">
        <v>0</v>
      </c>
      <c r="E1293" s="199">
        <v>0</v>
      </c>
      <c r="F1293" s="200">
        <v>0</v>
      </c>
      <c r="G1293" s="200">
        <v>0</v>
      </c>
      <c r="H1293" s="201">
        <v>0</v>
      </c>
    </row>
    <row r="1294" spans="1:8" ht="18" hidden="1" customHeight="1" outlineLevel="1">
      <c r="A1294" s="4" t="s">
        <v>207</v>
      </c>
      <c r="B1294" s="195"/>
      <c r="C1294" s="199">
        <v>0</v>
      </c>
      <c r="D1294" s="199">
        <v>0</v>
      </c>
      <c r="E1294" s="199">
        <v>0</v>
      </c>
      <c r="F1294" s="200">
        <v>0</v>
      </c>
      <c r="G1294" s="200">
        <v>0</v>
      </c>
      <c r="H1294" s="201">
        <v>0</v>
      </c>
    </row>
    <row r="1295" spans="1:8" ht="18" hidden="1" customHeight="1" outlineLevel="1">
      <c r="A1295" s="4" t="s">
        <v>208</v>
      </c>
      <c r="B1295" s="195"/>
      <c r="C1295" s="199">
        <v>0</v>
      </c>
      <c r="D1295" s="199">
        <v>0</v>
      </c>
      <c r="E1295" s="199">
        <v>0</v>
      </c>
      <c r="F1295" s="200">
        <v>0</v>
      </c>
      <c r="G1295" s="200">
        <v>0</v>
      </c>
      <c r="H1295" s="201">
        <v>0</v>
      </c>
    </row>
    <row r="1296" spans="1:8" ht="18" hidden="1" customHeight="1" outlineLevel="1">
      <c r="A1296" s="4" t="s">
        <v>209</v>
      </c>
      <c r="B1296" s="195"/>
      <c r="C1296" s="199">
        <v>0</v>
      </c>
      <c r="D1296" s="199">
        <v>0</v>
      </c>
      <c r="E1296" s="199">
        <v>0</v>
      </c>
      <c r="F1296" s="200">
        <v>0</v>
      </c>
      <c r="G1296" s="200">
        <v>0</v>
      </c>
      <c r="H1296" s="201">
        <v>0</v>
      </c>
    </row>
    <row r="1297" spans="1:8" ht="18" hidden="1" customHeight="1" outlineLevel="1">
      <c r="A1297" s="4" t="s">
        <v>211</v>
      </c>
      <c r="B1297" s="195"/>
      <c r="C1297" s="199">
        <v>0</v>
      </c>
      <c r="D1297" s="199">
        <v>0</v>
      </c>
      <c r="E1297" s="199">
        <v>0</v>
      </c>
      <c r="F1297" s="200">
        <v>0</v>
      </c>
      <c r="G1297" s="200">
        <v>0</v>
      </c>
      <c r="H1297" s="201">
        <v>0</v>
      </c>
    </row>
    <row r="1298" spans="1:8" ht="18" hidden="1" customHeight="1" outlineLevel="1">
      <c r="A1298" s="4" t="s">
        <v>212</v>
      </c>
      <c r="B1298" s="195"/>
      <c r="C1298" s="199">
        <v>0</v>
      </c>
      <c r="D1298" s="199">
        <v>0</v>
      </c>
      <c r="E1298" s="199">
        <v>0</v>
      </c>
      <c r="F1298" s="200">
        <v>0</v>
      </c>
      <c r="G1298" s="200">
        <v>0</v>
      </c>
      <c r="H1298" s="201">
        <v>0</v>
      </c>
    </row>
    <row r="1299" spans="1:8" ht="18" hidden="1" customHeight="1" outlineLevel="1">
      <c r="A1299" s="4" t="s">
        <v>213</v>
      </c>
      <c r="B1299" s="195"/>
      <c r="C1299" s="199">
        <v>0</v>
      </c>
      <c r="D1299" s="199">
        <v>0</v>
      </c>
      <c r="E1299" s="199">
        <v>0</v>
      </c>
      <c r="F1299" s="200">
        <v>0</v>
      </c>
      <c r="G1299" s="200">
        <v>0</v>
      </c>
      <c r="H1299" s="201">
        <v>0</v>
      </c>
    </row>
    <row r="1300" spans="1:8" ht="18" hidden="1" customHeight="1" outlineLevel="1">
      <c r="A1300" s="4" t="s">
        <v>214</v>
      </c>
      <c r="B1300" s="195"/>
      <c r="C1300" s="199">
        <v>0</v>
      </c>
      <c r="D1300" s="199">
        <v>0</v>
      </c>
      <c r="E1300" s="199">
        <v>0</v>
      </c>
      <c r="F1300" s="200">
        <v>0</v>
      </c>
      <c r="G1300" s="200">
        <v>0</v>
      </c>
      <c r="H1300" s="201">
        <v>0</v>
      </c>
    </row>
    <row r="1301" spans="1:8" ht="18" hidden="1" customHeight="1" outlineLevel="1">
      <c r="A1301" s="4" t="s">
        <v>215</v>
      </c>
      <c r="B1301" s="195"/>
      <c r="C1301" s="199">
        <v>0</v>
      </c>
      <c r="D1301" s="199">
        <v>0</v>
      </c>
      <c r="E1301" s="199">
        <v>0</v>
      </c>
      <c r="F1301" s="200">
        <v>0</v>
      </c>
      <c r="G1301" s="200">
        <v>0</v>
      </c>
      <c r="H1301" s="201">
        <v>0</v>
      </c>
    </row>
    <row r="1302" spans="1:8" ht="18" hidden="1" customHeight="1" outlineLevel="1">
      <c r="A1302" s="4" t="s">
        <v>216</v>
      </c>
      <c r="B1302" s="195"/>
      <c r="C1302" s="199">
        <v>0</v>
      </c>
      <c r="D1302" s="199">
        <v>0</v>
      </c>
      <c r="E1302" s="199">
        <v>0</v>
      </c>
      <c r="F1302" s="200">
        <v>0</v>
      </c>
      <c r="G1302" s="200">
        <v>0</v>
      </c>
      <c r="H1302" s="201">
        <v>0</v>
      </c>
    </row>
    <row r="1303" spans="1:8" ht="18" hidden="1" customHeight="1" outlineLevel="1">
      <c r="A1303" s="4" t="s">
        <v>217</v>
      </c>
      <c r="B1303" s="195"/>
      <c r="C1303" s="199">
        <v>0</v>
      </c>
      <c r="D1303" s="199">
        <v>0</v>
      </c>
      <c r="E1303" s="199">
        <v>0</v>
      </c>
      <c r="F1303" s="200">
        <v>0</v>
      </c>
      <c r="G1303" s="200">
        <v>0</v>
      </c>
      <c r="H1303" s="201">
        <v>0</v>
      </c>
    </row>
    <row r="1304" spans="1:8" ht="18" hidden="1" customHeight="1" outlineLevel="1">
      <c r="A1304" s="4" t="s">
        <v>218</v>
      </c>
      <c r="B1304" s="195"/>
      <c r="C1304" s="199">
        <v>0</v>
      </c>
      <c r="D1304" s="199">
        <v>0</v>
      </c>
      <c r="E1304" s="199">
        <v>0</v>
      </c>
      <c r="F1304" s="200">
        <v>0</v>
      </c>
      <c r="G1304" s="200">
        <v>0</v>
      </c>
      <c r="H1304" s="201">
        <v>0</v>
      </c>
    </row>
    <row r="1305" spans="1:8" ht="18" hidden="1" customHeight="1" outlineLevel="1">
      <c r="A1305" s="4" t="s">
        <v>219</v>
      </c>
      <c r="B1305" s="195"/>
      <c r="C1305" s="199">
        <v>0</v>
      </c>
      <c r="D1305" s="199">
        <v>0</v>
      </c>
      <c r="E1305" s="199">
        <v>0</v>
      </c>
      <c r="F1305" s="200">
        <v>0</v>
      </c>
      <c r="G1305" s="200">
        <v>0</v>
      </c>
      <c r="H1305" s="201">
        <v>0</v>
      </c>
    </row>
    <row r="1306" spans="1:8" ht="18" hidden="1" customHeight="1" outlineLevel="1">
      <c r="A1306" s="4" t="s">
        <v>220</v>
      </c>
      <c r="B1306" s="195"/>
      <c r="C1306" s="199">
        <v>0</v>
      </c>
      <c r="D1306" s="199">
        <v>0</v>
      </c>
      <c r="E1306" s="199">
        <v>0</v>
      </c>
      <c r="F1306" s="200">
        <v>0</v>
      </c>
      <c r="G1306" s="200">
        <v>0</v>
      </c>
      <c r="H1306" s="201">
        <v>0</v>
      </c>
    </row>
    <row r="1307" spans="1:8" ht="18" hidden="1" customHeight="1" outlineLevel="1">
      <c r="A1307" s="4" t="s">
        <v>349</v>
      </c>
      <c r="B1307" s="195"/>
      <c r="C1307" s="199">
        <v>0</v>
      </c>
      <c r="D1307" s="199">
        <v>0</v>
      </c>
      <c r="E1307" s="199">
        <v>0</v>
      </c>
      <c r="F1307" s="200">
        <v>0</v>
      </c>
      <c r="G1307" s="200">
        <v>0</v>
      </c>
      <c r="H1307" s="201">
        <v>0</v>
      </c>
    </row>
    <row r="1308" spans="1:8" ht="18" hidden="1" customHeight="1" outlineLevel="1">
      <c r="A1308" s="4" t="s">
        <v>222</v>
      </c>
      <c r="B1308" s="195"/>
      <c r="C1308" s="199">
        <v>0</v>
      </c>
      <c r="D1308" s="199">
        <v>0</v>
      </c>
      <c r="E1308" s="199">
        <v>0</v>
      </c>
      <c r="F1308" s="200">
        <v>0</v>
      </c>
      <c r="G1308" s="200">
        <v>0</v>
      </c>
      <c r="H1308" s="201">
        <v>0</v>
      </c>
    </row>
    <row r="1309" spans="1:8" ht="18" hidden="1" customHeight="1" outlineLevel="1">
      <c r="A1309" s="4" t="s">
        <v>223</v>
      </c>
      <c r="B1309" s="195"/>
      <c r="C1309" s="199">
        <v>0</v>
      </c>
      <c r="D1309" s="199">
        <v>0</v>
      </c>
      <c r="E1309" s="199">
        <v>0</v>
      </c>
      <c r="F1309" s="200">
        <v>0</v>
      </c>
      <c r="G1309" s="200">
        <v>0</v>
      </c>
      <c r="H1309" s="201">
        <v>0</v>
      </c>
    </row>
    <row r="1310" spans="1:8" ht="18" hidden="1" customHeight="1" outlineLevel="1">
      <c r="A1310" s="4" t="s">
        <v>224</v>
      </c>
      <c r="B1310" s="195"/>
      <c r="C1310" s="199">
        <v>0</v>
      </c>
      <c r="D1310" s="199">
        <v>0</v>
      </c>
      <c r="E1310" s="199">
        <v>0</v>
      </c>
      <c r="F1310" s="200">
        <v>0</v>
      </c>
      <c r="G1310" s="200">
        <v>0</v>
      </c>
      <c r="H1310" s="201">
        <v>0</v>
      </c>
    </row>
    <row r="1311" spans="1:8" ht="18" hidden="1" customHeight="1" outlineLevel="1">
      <c r="A1311" s="4" t="s">
        <v>225</v>
      </c>
      <c r="B1311" s="195"/>
      <c r="C1311" s="196">
        <v>0</v>
      </c>
      <c r="D1311" s="196">
        <v>0</v>
      </c>
      <c r="E1311" s="196">
        <v>0</v>
      </c>
      <c r="F1311" s="197">
        <v>0</v>
      </c>
      <c r="G1311" s="197">
        <v>0</v>
      </c>
      <c r="H1311" s="198">
        <v>0</v>
      </c>
    </row>
    <row r="1312" spans="1:8" ht="18" customHeight="1" collapsed="1">
      <c r="A1312" s="4"/>
      <c r="B1312" s="195" t="s">
        <v>404</v>
      </c>
      <c r="C1312" s="199">
        <f t="shared" ref="C1312:H1312" si="54">SUM(C1289:C1311)</f>
        <v>0</v>
      </c>
      <c r="D1312" s="199">
        <f t="shared" si="54"/>
        <v>0</v>
      </c>
      <c r="E1312" s="199">
        <f t="shared" si="54"/>
        <v>0</v>
      </c>
      <c r="F1312" s="200">
        <f t="shared" si="54"/>
        <v>0</v>
      </c>
      <c r="G1312" s="200">
        <f t="shared" si="54"/>
        <v>0</v>
      </c>
      <c r="H1312" s="201">
        <f t="shared" si="54"/>
        <v>0</v>
      </c>
    </row>
    <row r="1313" spans="1:8" ht="18" hidden="1" customHeight="1" outlineLevel="1">
      <c r="A1313" s="4" t="s">
        <v>272</v>
      </c>
      <c r="B1313" s="195"/>
      <c r="C1313" s="196">
        <v>0</v>
      </c>
      <c r="D1313" s="196">
        <v>0</v>
      </c>
      <c r="E1313" s="196">
        <v>0</v>
      </c>
      <c r="F1313" s="197">
        <v>0</v>
      </c>
      <c r="G1313" s="197">
        <v>0</v>
      </c>
      <c r="H1313" s="198">
        <v>0</v>
      </c>
    </row>
    <row r="1314" spans="1:8" ht="18" hidden="1" customHeight="1" outlineLevel="1">
      <c r="A1314" s="4" t="s">
        <v>203</v>
      </c>
      <c r="B1314" s="195"/>
      <c r="C1314" s="196">
        <v>0</v>
      </c>
      <c r="D1314" s="196">
        <v>0</v>
      </c>
      <c r="E1314" s="196">
        <v>0</v>
      </c>
      <c r="F1314" s="197">
        <v>0</v>
      </c>
      <c r="G1314" s="197">
        <v>0</v>
      </c>
      <c r="H1314" s="198">
        <v>0</v>
      </c>
    </row>
    <row r="1315" spans="1:8" ht="18" hidden="1" customHeight="1" outlineLevel="1">
      <c r="A1315" s="4" t="s">
        <v>204</v>
      </c>
      <c r="B1315" s="195"/>
      <c r="C1315" s="196">
        <v>1</v>
      </c>
      <c r="D1315" s="196">
        <v>0</v>
      </c>
      <c r="E1315" s="196">
        <v>0</v>
      </c>
      <c r="F1315" s="197">
        <v>0</v>
      </c>
      <c r="G1315" s="197">
        <v>0</v>
      </c>
      <c r="H1315" s="198">
        <v>0</v>
      </c>
    </row>
    <row r="1316" spans="1:8" ht="18" hidden="1" customHeight="1" outlineLevel="1">
      <c r="A1316" s="4" t="s">
        <v>205</v>
      </c>
      <c r="B1316" s="195"/>
      <c r="C1316" s="196">
        <v>0</v>
      </c>
      <c r="D1316" s="196">
        <v>0</v>
      </c>
      <c r="E1316" s="196">
        <v>0</v>
      </c>
      <c r="F1316" s="197">
        <v>0</v>
      </c>
      <c r="G1316" s="197">
        <v>0</v>
      </c>
      <c r="H1316" s="198">
        <v>0</v>
      </c>
    </row>
    <row r="1317" spans="1:8" ht="18" hidden="1" customHeight="1" outlineLevel="1">
      <c r="A1317" s="4" t="s">
        <v>206</v>
      </c>
      <c r="B1317" s="195"/>
      <c r="C1317" s="196">
        <v>0</v>
      </c>
      <c r="D1317" s="196">
        <v>0</v>
      </c>
      <c r="E1317" s="196">
        <v>0</v>
      </c>
      <c r="F1317" s="197">
        <v>0</v>
      </c>
      <c r="G1317" s="197">
        <v>0</v>
      </c>
      <c r="H1317" s="198">
        <v>0</v>
      </c>
    </row>
    <row r="1318" spans="1:8" ht="18" hidden="1" customHeight="1" outlineLevel="1">
      <c r="A1318" s="4" t="s">
        <v>207</v>
      </c>
      <c r="B1318" s="195"/>
      <c r="C1318" s="196">
        <v>0</v>
      </c>
      <c r="D1318" s="196">
        <v>0</v>
      </c>
      <c r="E1318" s="196">
        <v>0</v>
      </c>
      <c r="F1318" s="197">
        <v>0</v>
      </c>
      <c r="G1318" s="197">
        <v>0</v>
      </c>
      <c r="H1318" s="198">
        <v>0</v>
      </c>
    </row>
    <row r="1319" spans="1:8" ht="18" hidden="1" customHeight="1" outlineLevel="1">
      <c r="A1319" s="4" t="s">
        <v>208</v>
      </c>
      <c r="B1319" s="195"/>
      <c r="C1319" s="196">
        <v>0</v>
      </c>
      <c r="D1319" s="196">
        <v>0</v>
      </c>
      <c r="E1319" s="196">
        <v>0</v>
      </c>
      <c r="F1319" s="197">
        <v>0</v>
      </c>
      <c r="G1319" s="197">
        <v>0</v>
      </c>
      <c r="H1319" s="198">
        <v>0</v>
      </c>
    </row>
    <row r="1320" spans="1:8" ht="18" hidden="1" customHeight="1" outlineLevel="1">
      <c r="A1320" s="4" t="s">
        <v>209</v>
      </c>
      <c r="B1320" s="195"/>
      <c r="C1320" s="196">
        <v>0</v>
      </c>
      <c r="D1320" s="196">
        <v>0</v>
      </c>
      <c r="E1320" s="196">
        <v>0</v>
      </c>
      <c r="F1320" s="197">
        <v>0</v>
      </c>
      <c r="G1320" s="197">
        <v>0</v>
      </c>
      <c r="H1320" s="198">
        <v>0</v>
      </c>
    </row>
    <row r="1321" spans="1:8" ht="18" hidden="1" customHeight="1" outlineLevel="1">
      <c r="A1321" s="4" t="s">
        <v>211</v>
      </c>
      <c r="B1321" s="195"/>
      <c r="C1321" s="196">
        <v>0</v>
      </c>
      <c r="D1321" s="196">
        <v>0</v>
      </c>
      <c r="E1321" s="196">
        <v>0</v>
      </c>
      <c r="F1321" s="197">
        <v>0</v>
      </c>
      <c r="G1321" s="197">
        <v>0</v>
      </c>
      <c r="H1321" s="198">
        <v>0</v>
      </c>
    </row>
    <row r="1322" spans="1:8" ht="18" hidden="1" customHeight="1" outlineLevel="1">
      <c r="A1322" s="4" t="s">
        <v>212</v>
      </c>
      <c r="B1322" s="195"/>
      <c r="C1322" s="196">
        <v>0</v>
      </c>
      <c r="D1322" s="196">
        <v>0</v>
      </c>
      <c r="E1322" s="196">
        <v>0</v>
      </c>
      <c r="F1322" s="197">
        <v>0</v>
      </c>
      <c r="G1322" s="197">
        <v>0</v>
      </c>
      <c r="H1322" s="198">
        <v>0</v>
      </c>
    </row>
    <row r="1323" spans="1:8" ht="18" hidden="1" customHeight="1" outlineLevel="1">
      <c r="A1323" s="4" t="s">
        <v>213</v>
      </c>
      <c r="B1323" s="195"/>
      <c r="C1323" s="196">
        <v>0</v>
      </c>
      <c r="D1323" s="196">
        <v>0</v>
      </c>
      <c r="E1323" s="196">
        <v>0</v>
      </c>
      <c r="F1323" s="197">
        <v>0</v>
      </c>
      <c r="G1323" s="197">
        <v>0</v>
      </c>
      <c r="H1323" s="198">
        <v>0</v>
      </c>
    </row>
    <row r="1324" spans="1:8" ht="18" hidden="1" customHeight="1" outlineLevel="1">
      <c r="A1324" s="4" t="s">
        <v>214</v>
      </c>
      <c r="B1324" s="195"/>
      <c r="C1324" s="196">
        <v>0</v>
      </c>
      <c r="D1324" s="196">
        <v>0</v>
      </c>
      <c r="E1324" s="196">
        <v>0</v>
      </c>
      <c r="F1324" s="197">
        <v>0</v>
      </c>
      <c r="G1324" s="197">
        <v>0</v>
      </c>
      <c r="H1324" s="198">
        <v>0</v>
      </c>
    </row>
    <row r="1325" spans="1:8" ht="18" hidden="1" customHeight="1" outlineLevel="1">
      <c r="A1325" s="4" t="s">
        <v>215</v>
      </c>
      <c r="B1325" s="195"/>
      <c r="C1325" s="196">
        <v>0</v>
      </c>
      <c r="D1325" s="196">
        <v>0</v>
      </c>
      <c r="E1325" s="196">
        <v>0</v>
      </c>
      <c r="F1325" s="197">
        <v>0</v>
      </c>
      <c r="G1325" s="197">
        <v>0</v>
      </c>
      <c r="H1325" s="198">
        <v>0</v>
      </c>
    </row>
    <row r="1326" spans="1:8" ht="18" hidden="1" customHeight="1" outlineLevel="1">
      <c r="A1326" s="4" t="s">
        <v>216</v>
      </c>
      <c r="B1326" s="195"/>
      <c r="C1326" s="196">
        <v>0</v>
      </c>
      <c r="D1326" s="196">
        <v>0</v>
      </c>
      <c r="E1326" s="196">
        <v>0</v>
      </c>
      <c r="F1326" s="197">
        <v>0</v>
      </c>
      <c r="G1326" s="197">
        <v>0</v>
      </c>
      <c r="H1326" s="198">
        <v>0</v>
      </c>
    </row>
    <row r="1327" spans="1:8" ht="18" hidden="1" customHeight="1" outlineLevel="1">
      <c r="A1327" s="4" t="s">
        <v>217</v>
      </c>
      <c r="B1327" s="195"/>
      <c r="C1327" s="196">
        <v>0</v>
      </c>
      <c r="D1327" s="196">
        <v>0</v>
      </c>
      <c r="E1327" s="196">
        <v>0</v>
      </c>
      <c r="F1327" s="197">
        <v>0</v>
      </c>
      <c r="G1327" s="197">
        <v>0</v>
      </c>
      <c r="H1327" s="198">
        <v>0</v>
      </c>
    </row>
    <row r="1328" spans="1:8" ht="18" hidden="1" customHeight="1" outlineLevel="1">
      <c r="A1328" s="4" t="s">
        <v>218</v>
      </c>
      <c r="B1328" s="195"/>
      <c r="C1328" s="196">
        <v>0</v>
      </c>
      <c r="D1328" s="196">
        <v>0</v>
      </c>
      <c r="E1328" s="196">
        <v>0</v>
      </c>
      <c r="F1328" s="197">
        <v>0</v>
      </c>
      <c r="G1328" s="197">
        <v>0</v>
      </c>
      <c r="H1328" s="198">
        <v>0</v>
      </c>
    </row>
    <row r="1329" spans="1:8" ht="18" hidden="1" customHeight="1" outlineLevel="1">
      <c r="A1329" s="4" t="s">
        <v>219</v>
      </c>
      <c r="B1329" s="195"/>
      <c r="C1329" s="196">
        <v>0</v>
      </c>
      <c r="D1329" s="196">
        <v>0</v>
      </c>
      <c r="E1329" s="196">
        <v>0</v>
      </c>
      <c r="F1329" s="197">
        <v>0</v>
      </c>
      <c r="G1329" s="197">
        <v>0</v>
      </c>
      <c r="H1329" s="198">
        <v>0</v>
      </c>
    </row>
    <row r="1330" spans="1:8" ht="18" hidden="1" customHeight="1" outlineLevel="1">
      <c r="A1330" s="4" t="s">
        <v>220</v>
      </c>
      <c r="B1330" s="195"/>
      <c r="C1330" s="196">
        <v>0</v>
      </c>
      <c r="D1330" s="196">
        <v>0</v>
      </c>
      <c r="E1330" s="196">
        <v>0</v>
      </c>
      <c r="F1330" s="197">
        <v>0</v>
      </c>
      <c r="G1330" s="197">
        <v>0</v>
      </c>
      <c r="H1330" s="198">
        <v>0</v>
      </c>
    </row>
    <row r="1331" spans="1:8" ht="18" hidden="1" customHeight="1" outlineLevel="1">
      <c r="A1331" s="4" t="s">
        <v>349</v>
      </c>
      <c r="B1331" s="195"/>
      <c r="C1331" s="196">
        <v>0</v>
      </c>
      <c r="D1331" s="196">
        <v>0</v>
      </c>
      <c r="E1331" s="196">
        <v>0</v>
      </c>
      <c r="F1331" s="197">
        <v>0</v>
      </c>
      <c r="G1331" s="197">
        <v>0</v>
      </c>
      <c r="H1331" s="198">
        <v>0</v>
      </c>
    </row>
    <row r="1332" spans="1:8" ht="18" hidden="1" customHeight="1" outlineLevel="1">
      <c r="A1332" s="4" t="s">
        <v>222</v>
      </c>
      <c r="B1332" s="195"/>
      <c r="C1332" s="196">
        <v>0</v>
      </c>
      <c r="D1332" s="196">
        <v>0</v>
      </c>
      <c r="E1332" s="196">
        <v>0</v>
      </c>
      <c r="F1332" s="197">
        <v>0</v>
      </c>
      <c r="G1332" s="197">
        <v>0</v>
      </c>
      <c r="H1332" s="198">
        <v>0</v>
      </c>
    </row>
    <row r="1333" spans="1:8" ht="18" hidden="1" customHeight="1" outlineLevel="1">
      <c r="A1333" s="4" t="s">
        <v>223</v>
      </c>
      <c r="B1333" s="195"/>
      <c r="C1333" s="196">
        <v>0</v>
      </c>
      <c r="D1333" s="196">
        <v>0</v>
      </c>
      <c r="E1333" s="196">
        <v>0</v>
      </c>
      <c r="F1333" s="197">
        <v>0</v>
      </c>
      <c r="G1333" s="197">
        <v>0</v>
      </c>
      <c r="H1333" s="198">
        <v>0</v>
      </c>
    </row>
    <row r="1334" spans="1:8" ht="18" hidden="1" customHeight="1" outlineLevel="1">
      <c r="A1334" s="4" t="s">
        <v>224</v>
      </c>
      <c r="B1334" s="195"/>
      <c r="C1334" s="196">
        <v>0</v>
      </c>
      <c r="D1334" s="196">
        <v>0</v>
      </c>
      <c r="E1334" s="196">
        <v>0</v>
      </c>
      <c r="F1334" s="197">
        <v>0</v>
      </c>
      <c r="G1334" s="197">
        <v>0</v>
      </c>
      <c r="H1334" s="198">
        <v>0</v>
      </c>
    </row>
    <row r="1335" spans="1:8" ht="18" hidden="1" customHeight="1" outlineLevel="1">
      <c r="A1335" s="4" t="s">
        <v>225</v>
      </c>
      <c r="B1335" s="195"/>
      <c r="C1335" s="196">
        <v>0</v>
      </c>
      <c r="D1335" s="196">
        <v>0</v>
      </c>
      <c r="E1335" s="196">
        <v>0</v>
      </c>
      <c r="F1335" s="197">
        <v>0</v>
      </c>
      <c r="G1335" s="197">
        <v>0</v>
      </c>
      <c r="H1335" s="198">
        <v>0</v>
      </c>
    </row>
    <row r="1336" spans="1:8" ht="18" customHeight="1" collapsed="1">
      <c r="A1336" s="4"/>
      <c r="B1336" s="195" t="s">
        <v>405</v>
      </c>
      <c r="C1336" s="199">
        <f t="shared" ref="C1336:H1336" si="55">SUM(C1313:C1335)</f>
        <v>1</v>
      </c>
      <c r="D1336" s="199">
        <f t="shared" si="55"/>
        <v>0</v>
      </c>
      <c r="E1336" s="199">
        <f t="shared" si="55"/>
        <v>0</v>
      </c>
      <c r="F1336" s="200">
        <f t="shared" si="55"/>
        <v>0</v>
      </c>
      <c r="G1336" s="200">
        <f t="shared" si="55"/>
        <v>0</v>
      </c>
      <c r="H1336" s="201">
        <f t="shared" si="55"/>
        <v>0</v>
      </c>
    </row>
    <row r="1337" spans="1:8" ht="18" hidden="1" customHeight="1" outlineLevel="1">
      <c r="A1337" s="4" t="s">
        <v>272</v>
      </c>
      <c r="B1337" s="195"/>
      <c r="C1337" s="196">
        <v>0</v>
      </c>
      <c r="D1337" s="196">
        <v>0</v>
      </c>
      <c r="E1337" s="196">
        <v>0</v>
      </c>
      <c r="F1337" s="197">
        <v>0</v>
      </c>
      <c r="G1337" s="197">
        <v>0</v>
      </c>
      <c r="H1337" s="198">
        <v>0</v>
      </c>
    </row>
    <row r="1338" spans="1:8" ht="18" hidden="1" customHeight="1" outlineLevel="1">
      <c r="A1338" s="4" t="s">
        <v>203</v>
      </c>
      <c r="B1338" s="195"/>
      <c r="C1338" s="196">
        <v>0</v>
      </c>
      <c r="D1338" s="196">
        <v>0</v>
      </c>
      <c r="E1338" s="196">
        <v>0</v>
      </c>
      <c r="F1338" s="197">
        <v>0</v>
      </c>
      <c r="G1338" s="197">
        <v>0</v>
      </c>
      <c r="H1338" s="198">
        <v>0</v>
      </c>
    </row>
    <row r="1339" spans="1:8" ht="18" hidden="1" customHeight="1" outlineLevel="1">
      <c r="A1339" s="4" t="s">
        <v>204</v>
      </c>
      <c r="B1339" s="195"/>
      <c r="C1339" s="196">
        <v>1</v>
      </c>
      <c r="D1339" s="196">
        <v>0</v>
      </c>
      <c r="E1339" s="196">
        <v>0</v>
      </c>
      <c r="F1339" s="197">
        <v>0</v>
      </c>
      <c r="G1339" s="197">
        <v>0</v>
      </c>
      <c r="H1339" s="198">
        <v>0</v>
      </c>
    </row>
    <row r="1340" spans="1:8" ht="18" hidden="1" customHeight="1" outlineLevel="1">
      <c r="A1340" s="4" t="s">
        <v>205</v>
      </c>
      <c r="B1340" s="195"/>
      <c r="C1340" s="196">
        <v>0</v>
      </c>
      <c r="D1340" s="196">
        <v>0</v>
      </c>
      <c r="E1340" s="196">
        <v>0</v>
      </c>
      <c r="F1340" s="197">
        <v>0</v>
      </c>
      <c r="G1340" s="197">
        <v>0</v>
      </c>
      <c r="H1340" s="198">
        <v>0</v>
      </c>
    </row>
    <row r="1341" spans="1:8" ht="18" hidden="1" customHeight="1" outlineLevel="1">
      <c r="A1341" s="4" t="s">
        <v>206</v>
      </c>
      <c r="B1341" s="195"/>
      <c r="C1341" s="196">
        <v>0</v>
      </c>
      <c r="D1341" s="196">
        <v>0</v>
      </c>
      <c r="E1341" s="196">
        <v>0</v>
      </c>
      <c r="F1341" s="197">
        <v>0</v>
      </c>
      <c r="G1341" s="197">
        <v>0</v>
      </c>
      <c r="H1341" s="198">
        <v>0</v>
      </c>
    </row>
    <row r="1342" spans="1:8" ht="18" hidden="1" customHeight="1" outlineLevel="1">
      <c r="A1342" s="4" t="s">
        <v>207</v>
      </c>
      <c r="B1342" s="195"/>
      <c r="C1342" s="196">
        <v>0</v>
      </c>
      <c r="D1342" s="196">
        <v>0</v>
      </c>
      <c r="E1342" s="196">
        <v>0</v>
      </c>
      <c r="F1342" s="197">
        <v>0</v>
      </c>
      <c r="G1342" s="197">
        <v>0</v>
      </c>
      <c r="H1342" s="198">
        <v>0</v>
      </c>
    </row>
    <row r="1343" spans="1:8" ht="18" hidden="1" customHeight="1" outlineLevel="1">
      <c r="A1343" s="4" t="s">
        <v>208</v>
      </c>
      <c r="B1343" s="195"/>
      <c r="C1343" s="196">
        <v>0</v>
      </c>
      <c r="D1343" s="196">
        <v>0</v>
      </c>
      <c r="E1343" s="196">
        <v>0</v>
      </c>
      <c r="F1343" s="197">
        <v>0</v>
      </c>
      <c r="G1343" s="197">
        <v>0</v>
      </c>
      <c r="H1343" s="198">
        <v>0</v>
      </c>
    </row>
    <row r="1344" spans="1:8" ht="18" hidden="1" customHeight="1" outlineLevel="1">
      <c r="A1344" s="4" t="s">
        <v>209</v>
      </c>
      <c r="B1344" s="195"/>
      <c r="C1344" s="196">
        <v>0</v>
      </c>
      <c r="D1344" s="196">
        <v>0</v>
      </c>
      <c r="E1344" s="196">
        <v>0</v>
      </c>
      <c r="F1344" s="197">
        <v>0</v>
      </c>
      <c r="G1344" s="197">
        <v>0</v>
      </c>
      <c r="H1344" s="198">
        <v>0</v>
      </c>
    </row>
    <row r="1345" spans="1:8" ht="18" hidden="1" customHeight="1" outlineLevel="1">
      <c r="A1345" s="4" t="s">
        <v>211</v>
      </c>
      <c r="B1345" s="195"/>
      <c r="C1345" s="196">
        <v>0</v>
      </c>
      <c r="D1345" s="196">
        <v>0</v>
      </c>
      <c r="E1345" s="196">
        <v>0</v>
      </c>
      <c r="F1345" s="197">
        <v>0</v>
      </c>
      <c r="G1345" s="197">
        <v>0</v>
      </c>
      <c r="H1345" s="198">
        <v>0</v>
      </c>
    </row>
    <row r="1346" spans="1:8" ht="18" hidden="1" customHeight="1" outlineLevel="1">
      <c r="A1346" s="4" t="s">
        <v>212</v>
      </c>
      <c r="B1346" s="195"/>
      <c r="C1346" s="196">
        <v>0</v>
      </c>
      <c r="D1346" s="196">
        <v>0</v>
      </c>
      <c r="E1346" s="196">
        <v>0</v>
      </c>
      <c r="F1346" s="197">
        <v>0</v>
      </c>
      <c r="G1346" s="197">
        <v>0</v>
      </c>
      <c r="H1346" s="198">
        <v>0</v>
      </c>
    </row>
    <row r="1347" spans="1:8" ht="18" hidden="1" customHeight="1" outlineLevel="1">
      <c r="A1347" s="4" t="s">
        <v>213</v>
      </c>
      <c r="B1347" s="195"/>
      <c r="C1347" s="196">
        <v>0</v>
      </c>
      <c r="D1347" s="196">
        <v>0</v>
      </c>
      <c r="E1347" s="196">
        <v>0</v>
      </c>
      <c r="F1347" s="197">
        <v>0</v>
      </c>
      <c r="G1347" s="197">
        <v>0</v>
      </c>
      <c r="H1347" s="198">
        <v>0</v>
      </c>
    </row>
    <row r="1348" spans="1:8" ht="18" hidden="1" customHeight="1" outlineLevel="1">
      <c r="A1348" s="4" t="s">
        <v>214</v>
      </c>
      <c r="B1348" s="195"/>
      <c r="C1348" s="196">
        <v>0</v>
      </c>
      <c r="D1348" s="196">
        <v>0</v>
      </c>
      <c r="E1348" s="196">
        <v>0</v>
      </c>
      <c r="F1348" s="197">
        <v>0</v>
      </c>
      <c r="G1348" s="197">
        <v>0</v>
      </c>
      <c r="H1348" s="198">
        <v>0</v>
      </c>
    </row>
    <row r="1349" spans="1:8" ht="18" hidden="1" customHeight="1" outlineLevel="1">
      <c r="A1349" s="4" t="s">
        <v>215</v>
      </c>
      <c r="B1349" s="195"/>
      <c r="C1349" s="196">
        <v>0</v>
      </c>
      <c r="D1349" s="196">
        <v>0</v>
      </c>
      <c r="E1349" s="196">
        <v>0</v>
      </c>
      <c r="F1349" s="197">
        <v>0</v>
      </c>
      <c r="G1349" s="197">
        <v>0</v>
      </c>
      <c r="H1349" s="198">
        <v>0</v>
      </c>
    </row>
    <row r="1350" spans="1:8" ht="18" hidden="1" customHeight="1" outlineLevel="1">
      <c r="A1350" s="4" t="s">
        <v>216</v>
      </c>
      <c r="B1350" s="195"/>
      <c r="C1350" s="196">
        <v>0</v>
      </c>
      <c r="D1350" s="196">
        <v>0</v>
      </c>
      <c r="E1350" s="196">
        <v>0</v>
      </c>
      <c r="F1350" s="197">
        <v>0</v>
      </c>
      <c r="G1350" s="197">
        <v>0</v>
      </c>
      <c r="H1350" s="198">
        <v>0</v>
      </c>
    </row>
    <row r="1351" spans="1:8" ht="18" hidden="1" customHeight="1" outlineLevel="1">
      <c r="A1351" s="4" t="s">
        <v>217</v>
      </c>
      <c r="B1351" s="195"/>
      <c r="C1351" s="196">
        <v>0</v>
      </c>
      <c r="D1351" s="196">
        <v>0</v>
      </c>
      <c r="E1351" s="196">
        <v>0</v>
      </c>
      <c r="F1351" s="197">
        <v>0</v>
      </c>
      <c r="G1351" s="197">
        <v>0</v>
      </c>
      <c r="H1351" s="198">
        <v>0</v>
      </c>
    </row>
    <row r="1352" spans="1:8" ht="18" hidden="1" customHeight="1" outlineLevel="1">
      <c r="A1352" s="4" t="s">
        <v>218</v>
      </c>
      <c r="B1352" s="195"/>
      <c r="C1352" s="196">
        <v>0</v>
      </c>
      <c r="D1352" s="196">
        <v>0</v>
      </c>
      <c r="E1352" s="196">
        <v>0</v>
      </c>
      <c r="F1352" s="197">
        <v>0</v>
      </c>
      <c r="G1352" s="197">
        <v>0</v>
      </c>
      <c r="H1352" s="198">
        <v>0</v>
      </c>
    </row>
    <row r="1353" spans="1:8" ht="18" hidden="1" customHeight="1" outlineLevel="1">
      <c r="A1353" s="4" t="s">
        <v>219</v>
      </c>
      <c r="B1353" s="195"/>
      <c r="C1353" s="196">
        <v>0</v>
      </c>
      <c r="D1353" s="196">
        <v>0</v>
      </c>
      <c r="E1353" s="196">
        <v>0</v>
      </c>
      <c r="F1353" s="197">
        <v>0</v>
      </c>
      <c r="G1353" s="197">
        <v>0</v>
      </c>
      <c r="H1353" s="198">
        <v>0</v>
      </c>
    </row>
    <row r="1354" spans="1:8" ht="18" hidden="1" customHeight="1" outlineLevel="1">
      <c r="A1354" s="4" t="s">
        <v>220</v>
      </c>
      <c r="B1354" s="195"/>
      <c r="C1354" s="196">
        <v>0</v>
      </c>
      <c r="D1354" s="196">
        <v>0</v>
      </c>
      <c r="E1354" s="196">
        <v>0</v>
      </c>
      <c r="F1354" s="197">
        <v>0</v>
      </c>
      <c r="G1354" s="197">
        <v>0</v>
      </c>
      <c r="H1354" s="198">
        <v>0</v>
      </c>
    </row>
    <row r="1355" spans="1:8" ht="18" hidden="1" customHeight="1" outlineLevel="1">
      <c r="A1355" s="4" t="s">
        <v>349</v>
      </c>
      <c r="B1355" s="195"/>
      <c r="C1355" s="196">
        <v>0</v>
      </c>
      <c r="D1355" s="196">
        <v>0</v>
      </c>
      <c r="E1355" s="196">
        <v>0</v>
      </c>
      <c r="F1355" s="197">
        <v>0</v>
      </c>
      <c r="G1355" s="197">
        <v>0</v>
      </c>
      <c r="H1355" s="198">
        <v>0</v>
      </c>
    </row>
    <row r="1356" spans="1:8" ht="18" hidden="1" customHeight="1" outlineLevel="1">
      <c r="A1356" s="4" t="s">
        <v>222</v>
      </c>
      <c r="B1356" s="195"/>
      <c r="C1356" s="196">
        <v>0</v>
      </c>
      <c r="D1356" s="196">
        <v>0</v>
      </c>
      <c r="E1356" s="196">
        <v>0</v>
      </c>
      <c r="F1356" s="197">
        <v>0</v>
      </c>
      <c r="G1356" s="197">
        <v>0</v>
      </c>
      <c r="H1356" s="198">
        <v>0</v>
      </c>
    </row>
    <row r="1357" spans="1:8" ht="18" hidden="1" customHeight="1" outlineLevel="1">
      <c r="A1357" s="4" t="s">
        <v>223</v>
      </c>
      <c r="B1357" s="195"/>
      <c r="C1357" s="196">
        <v>0</v>
      </c>
      <c r="D1357" s="196">
        <v>0</v>
      </c>
      <c r="E1357" s="196">
        <v>0</v>
      </c>
      <c r="F1357" s="197">
        <v>0</v>
      </c>
      <c r="G1357" s="197">
        <v>0</v>
      </c>
      <c r="H1357" s="198">
        <v>0</v>
      </c>
    </row>
    <row r="1358" spans="1:8" ht="18" hidden="1" customHeight="1" outlineLevel="1">
      <c r="A1358" s="4" t="s">
        <v>224</v>
      </c>
      <c r="B1358" s="195"/>
      <c r="C1358" s="196">
        <v>0</v>
      </c>
      <c r="D1358" s="196">
        <v>0</v>
      </c>
      <c r="E1358" s="196">
        <v>0</v>
      </c>
      <c r="F1358" s="197">
        <v>0</v>
      </c>
      <c r="G1358" s="197">
        <v>0</v>
      </c>
      <c r="H1358" s="198">
        <v>0</v>
      </c>
    </row>
    <row r="1359" spans="1:8" ht="18" hidden="1" customHeight="1" outlineLevel="1">
      <c r="A1359" s="4" t="s">
        <v>225</v>
      </c>
      <c r="B1359" s="195"/>
      <c r="C1359" s="196">
        <v>0</v>
      </c>
      <c r="D1359" s="196">
        <v>0</v>
      </c>
      <c r="E1359" s="196">
        <v>0</v>
      </c>
      <c r="F1359" s="197">
        <v>0</v>
      </c>
      <c r="G1359" s="197">
        <v>0</v>
      </c>
      <c r="H1359" s="198">
        <v>0</v>
      </c>
    </row>
    <row r="1360" spans="1:8" ht="18" customHeight="1" collapsed="1">
      <c r="A1360" s="4"/>
      <c r="B1360" s="195" t="s">
        <v>406</v>
      </c>
      <c r="C1360" s="199">
        <f t="shared" ref="C1360:H1360" si="56">SUM(C1337:C1359)</f>
        <v>1</v>
      </c>
      <c r="D1360" s="199">
        <f t="shared" si="56"/>
        <v>0</v>
      </c>
      <c r="E1360" s="199">
        <f t="shared" si="56"/>
        <v>0</v>
      </c>
      <c r="F1360" s="200">
        <f t="shared" si="56"/>
        <v>0</v>
      </c>
      <c r="G1360" s="200">
        <f t="shared" si="56"/>
        <v>0</v>
      </c>
      <c r="H1360" s="201">
        <f t="shared" si="56"/>
        <v>0</v>
      </c>
    </row>
    <row r="1361" spans="1:8" ht="18" hidden="1" customHeight="1" outlineLevel="1">
      <c r="A1361" s="4" t="s">
        <v>272</v>
      </c>
      <c r="B1361" s="195"/>
      <c r="C1361" s="199">
        <v>0</v>
      </c>
      <c r="D1361" s="199">
        <v>0</v>
      </c>
      <c r="E1361" s="199">
        <v>0</v>
      </c>
      <c r="F1361" s="200">
        <v>0</v>
      </c>
      <c r="G1361" s="200">
        <v>0</v>
      </c>
      <c r="H1361" s="201">
        <v>0</v>
      </c>
    </row>
    <row r="1362" spans="1:8" ht="18" hidden="1" customHeight="1" outlineLevel="1">
      <c r="A1362" s="4" t="s">
        <v>203</v>
      </c>
      <c r="B1362" s="195"/>
      <c r="C1362" s="199">
        <v>0</v>
      </c>
      <c r="D1362" s="199">
        <v>0</v>
      </c>
      <c r="E1362" s="199">
        <v>0</v>
      </c>
      <c r="F1362" s="200">
        <v>0</v>
      </c>
      <c r="G1362" s="200">
        <v>0</v>
      </c>
      <c r="H1362" s="201">
        <v>0</v>
      </c>
    </row>
    <row r="1363" spans="1:8" ht="18" hidden="1" customHeight="1" outlineLevel="1">
      <c r="A1363" s="4" t="s">
        <v>204</v>
      </c>
      <c r="B1363" s="195"/>
      <c r="C1363" s="199">
        <v>0</v>
      </c>
      <c r="D1363" s="199">
        <v>0</v>
      </c>
      <c r="E1363" s="199">
        <v>0</v>
      </c>
      <c r="F1363" s="200">
        <v>0</v>
      </c>
      <c r="G1363" s="200">
        <v>0</v>
      </c>
      <c r="H1363" s="201">
        <v>0</v>
      </c>
    </row>
    <row r="1364" spans="1:8" ht="18" hidden="1" customHeight="1" outlineLevel="1">
      <c r="A1364" s="4" t="s">
        <v>205</v>
      </c>
      <c r="B1364" s="195"/>
      <c r="C1364" s="199">
        <v>0</v>
      </c>
      <c r="D1364" s="199">
        <v>0</v>
      </c>
      <c r="E1364" s="199">
        <v>0</v>
      </c>
      <c r="F1364" s="200">
        <v>0</v>
      </c>
      <c r="G1364" s="200">
        <v>0</v>
      </c>
      <c r="H1364" s="201">
        <v>0</v>
      </c>
    </row>
    <row r="1365" spans="1:8" ht="18" hidden="1" customHeight="1" outlineLevel="1">
      <c r="A1365" s="4" t="s">
        <v>206</v>
      </c>
      <c r="B1365" s="195"/>
      <c r="C1365" s="199">
        <v>0</v>
      </c>
      <c r="D1365" s="199">
        <v>0</v>
      </c>
      <c r="E1365" s="199">
        <v>0</v>
      </c>
      <c r="F1365" s="200">
        <v>0</v>
      </c>
      <c r="G1365" s="200">
        <v>0</v>
      </c>
      <c r="H1365" s="201">
        <v>0</v>
      </c>
    </row>
    <row r="1366" spans="1:8" ht="18" hidden="1" customHeight="1" outlineLevel="1">
      <c r="A1366" s="4" t="s">
        <v>207</v>
      </c>
      <c r="B1366" s="195"/>
      <c r="C1366" s="199">
        <v>0</v>
      </c>
      <c r="D1366" s="199">
        <v>0</v>
      </c>
      <c r="E1366" s="199">
        <v>0</v>
      </c>
      <c r="F1366" s="200">
        <v>0</v>
      </c>
      <c r="G1366" s="200">
        <v>0</v>
      </c>
      <c r="H1366" s="201">
        <v>0</v>
      </c>
    </row>
    <row r="1367" spans="1:8" ht="18" hidden="1" customHeight="1" outlineLevel="1">
      <c r="A1367" s="4" t="s">
        <v>208</v>
      </c>
      <c r="B1367" s="195"/>
      <c r="C1367" s="199">
        <v>0</v>
      </c>
      <c r="D1367" s="199">
        <v>0</v>
      </c>
      <c r="E1367" s="199">
        <v>0</v>
      </c>
      <c r="F1367" s="200">
        <v>0</v>
      </c>
      <c r="G1367" s="200">
        <v>0</v>
      </c>
      <c r="H1367" s="201">
        <v>0</v>
      </c>
    </row>
    <row r="1368" spans="1:8" ht="18" hidden="1" customHeight="1" outlineLevel="1">
      <c r="A1368" s="4" t="s">
        <v>209</v>
      </c>
      <c r="B1368" s="195"/>
      <c r="C1368" s="199">
        <v>0</v>
      </c>
      <c r="D1368" s="199">
        <v>0</v>
      </c>
      <c r="E1368" s="199">
        <v>0</v>
      </c>
      <c r="F1368" s="200">
        <v>0</v>
      </c>
      <c r="G1368" s="200">
        <v>0</v>
      </c>
      <c r="H1368" s="201">
        <v>0</v>
      </c>
    </row>
    <row r="1369" spans="1:8" ht="18" hidden="1" customHeight="1" outlineLevel="1">
      <c r="A1369" s="4" t="s">
        <v>211</v>
      </c>
      <c r="B1369" s="195"/>
      <c r="C1369" s="199">
        <v>0</v>
      </c>
      <c r="D1369" s="199">
        <v>0</v>
      </c>
      <c r="E1369" s="199">
        <v>0</v>
      </c>
      <c r="F1369" s="200">
        <v>0</v>
      </c>
      <c r="G1369" s="200">
        <v>0</v>
      </c>
      <c r="H1369" s="201">
        <v>0</v>
      </c>
    </row>
    <row r="1370" spans="1:8" ht="18" hidden="1" customHeight="1" outlineLevel="1">
      <c r="A1370" s="4" t="s">
        <v>212</v>
      </c>
      <c r="B1370" s="195"/>
      <c r="C1370" s="199">
        <v>0</v>
      </c>
      <c r="D1370" s="199">
        <v>0</v>
      </c>
      <c r="E1370" s="199">
        <v>0</v>
      </c>
      <c r="F1370" s="200">
        <v>0</v>
      </c>
      <c r="G1370" s="200">
        <v>0</v>
      </c>
      <c r="H1370" s="201">
        <v>0</v>
      </c>
    </row>
    <row r="1371" spans="1:8" ht="18" hidden="1" customHeight="1" outlineLevel="1">
      <c r="A1371" s="4" t="s">
        <v>213</v>
      </c>
      <c r="B1371" s="195"/>
      <c r="C1371" s="199">
        <v>0</v>
      </c>
      <c r="D1371" s="199">
        <v>0</v>
      </c>
      <c r="E1371" s="199">
        <v>0</v>
      </c>
      <c r="F1371" s="200">
        <v>0</v>
      </c>
      <c r="G1371" s="200">
        <v>0</v>
      </c>
      <c r="H1371" s="201">
        <v>0</v>
      </c>
    </row>
    <row r="1372" spans="1:8" ht="18" hidden="1" customHeight="1" outlineLevel="1">
      <c r="A1372" s="4" t="s">
        <v>214</v>
      </c>
      <c r="B1372" s="195"/>
      <c r="C1372" s="199">
        <v>0</v>
      </c>
      <c r="D1372" s="199">
        <v>0</v>
      </c>
      <c r="E1372" s="199">
        <v>0</v>
      </c>
      <c r="F1372" s="200">
        <v>0</v>
      </c>
      <c r="G1372" s="200">
        <v>0</v>
      </c>
      <c r="H1372" s="201">
        <v>0</v>
      </c>
    </row>
    <row r="1373" spans="1:8" ht="18" hidden="1" customHeight="1" outlineLevel="1">
      <c r="A1373" s="4" t="s">
        <v>215</v>
      </c>
      <c r="B1373" s="195"/>
      <c r="C1373" s="199">
        <v>0</v>
      </c>
      <c r="D1373" s="199">
        <v>0</v>
      </c>
      <c r="E1373" s="199">
        <v>0</v>
      </c>
      <c r="F1373" s="200">
        <v>0</v>
      </c>
      <c r="G1373" s="200">
        <v>0</v>
      </c>
      <c r="H1373" s="201">
        <v>0</v>
      </c>
    </row>
    <row r="1374" spans="1:8" ht="18" hidden="1" customHeight="1" outlineLevel="1">
      <c r="A1374" s="4" t="s">
        <v>216</v>
      </c>
      <c r="B1374" s="195"/>
      <c r="C1374" s="199">
        <v>0</v>
      </c>
      <c r="D1374" s="199">
        <v>0</v>
      </c>
      <c r="E1374" s="199">
        <v>0</v>
      </c>
      <c r="F1374" s="200">
        <v>0</v>
      </c>
      <c r="G1374" s="200">
        <v>0</v>
      </c>
      <c r="H1374" s="201">
        <v>0</v>
      </c>
    </row>
    <row r="1375" spans="1:8" ht="18" hidden="1" customHeight="1" outlineLevel="1">
      <c r="A1375" s="4" t="s">
        <v>217</v>
      </c>
      <c r="B1375" s="195"/>
      <c r="C1375" s="199">
        <v>0</v>
      </c>
      <c r="D1375" s="199">
        <v>0</v>
      </c>
      <c r="E1375" s="199">
        <v>0</v>
      </c>
      <c r="F1375" s="200">
        <v>0</v>
      </c>
      <c r="G1375" s="200">
        <v>0</v>
      </c>
      <c r="H1375" s="201">
        <v>0</v>
      </c>
    </row>
    <row r="1376" spans="1:8" ht="18" hidden="1" customHeight="1" outlineLevel="1">
      <c r="A1376" s="4" t="s">
        <v>218</v>
      </c>
      <c r="B1376" s="195"/>
      <c r="C1376" s="199">
        <v>0</v>
      </c>
      <c r="D1376" s="199">
        <v>0</v>
      </c>
      <c r="E1376" s="199">
        <v>0</v>
      </c>
      <c r="F1376" s="200">
        <v>0</v>
      </c>
      <c r="G1376" s="200">
        <v>0</v>
      </c>
      <c r="H1376" s="201">
        <v>0</v>
      </c>
    </row>
    <row r="1377" spans="1:8" ht="18" hidden="1" customHeight="1" outlineLevel="1">
      <c r="A1377" s="4" t="s">
        <v>219</v>
      </c>
      <c r="B1377" s="195"/>
      <c r="C1377" s="199">
        <v>0</v>
      </c>
      <c r="D1377" s="199">
        <v>0</v>
      </c>
      <c r="E1377" s="199">
        <v>0</v>
      </c>
      <c r="F1377" s="200">
        <v>0</v>
      </c>
      <c r="G1377" s="200">
        <v>0</v>
      </c>
      <c r="H1377" s="201">
        <v>0</v>
      </c>
    </row>
    <row r="1378" spans="1:8" ht="18" hidden="1" customHeight="1" outlineLevel="1">
      <c r="A1378" s="4" t="s">
        <v>220</v>
      </c>
      <c r="B1378" s="195"/>
      <c r="C1378" s="199">
        <v>0</v>
      </c>
      <c r="D1378" s="199">
        <v>0</v>
      </c>
      <c r="E1378" s="199">
        <v>0</v>
      </c>
      <c r="F1378" s="200">
        <v>0</v>
      </c>
      <c r="G1378" s="200">
        <v>0</v>
      </c>
      <c r="H1378" s="201">
        <v>0</v>
      </c>
    </row>
    <row r="1379" spans="1:8" ht="18" hidden="1" customHeight="1" outlineLevel="1">
      <c r="A1379" s="4" t="s">
        <v>349</v>
      </c>
      <c r="B1379" s="195"/>
      <c r="C1379" s="199">
        <v>0</v>
      </c>
      <c r="D1379" s="199">
        <v>0</v>
      </c>
      <c r="E1379" s="199">
        <v>0</v>
      </c>
      <c r="F1379" s="200">
        <v>0</v>
      </c>
      <c r="G1379" s="200">
        <v>0</v>
      </c>
      <c r="H1379" s="201">
        <v>0</v>
      </c>
    </row>
    <row r="1380" spans="1:8" ht="18" hidden="1" customHeight="1" outlineLevel="1">
      <c r="A1380" s="4" t="s">
        <v>222</v>
      </c>
      <c r="B1380" s="195"/>
      <c r="C1380" s="199">
        <v>0</v>
      </c>
      <c r="D1380" s="199">
        <v>0</v>
      </c>
      <c r="E1380" s="199">
        <v>0</v>
      </c>
      <c r="F1380" s="200">
        <v>0</v>
      </c>
      <c r="G1380" s="200">
        <v>0</v>
      </c>
      <c r="H1380" s="201">
        <v>0</v>
      </c>
    </row>
    <row r="1381" spans="1:8" ht="18" hidden="1" customHeight="1" outlineLevel="1">
      <c r="A1381" s="4" t="s">
        <v>223</v>
      </c>
      <c r="B1381" s="195"/>
      <c r="C1381" s="199">
        <v>0</v>
      </c>
      <c r="D1381" s="199">
        <v>0</v>
      </c>
      <c r="E1381" s="199">
        <v>0</v>
      </c>
      <c r="F1381" s="200">
        <v>0</v>
      </c>
      <c r="G1381" s="200">
        <v>0</v>
      </c>
      <c r="H1381" s="201">
        <v>0</v>
      </c>
    </row>
    <row r="1382" spans="1:8" ht="18" hidden="1" customHeight="1" outlineLevel="1">
      <c r="A1382" s="4" t="s">
        <v>224</v>
      </c>
      <c r="B1382" s="195"/>
      <c r="C1382" s="199">
        <v>0</v>
      </c>
      <c r="D1382" s="199">
        <v>0</v>
      </c>
      <c r="E1382" s="199">
        <v>0</v>
      </c>
      <c r="F1382" s="200">
        <v>0</v>
      </c>
      <c r="G1382" s="200">
        <v>0</v>
      </c>
      <c r="H1382" s="201">
        <v>0</v>
      </c>
    </row>
    <row r="1383" spans="1:8" ht="18" hidden="1" customHeight="1" outlineLevel="1">
      <c r="A1383" s="4" t="s">
        <v>225</v>
      </c>
      <c r="B1383" s="195"/>
      <c r="C1383" s="196">
        <v>0</v>
      </c>
      <c r="D1383" s="196">
        <v>0</v>
      </c>
      <c r="E1383" s="196">
        <v>0</v>
      </c>
      <c r="F1383" s="197">
        <v>0</v>
      </c>
      <c r="G1383" s="197">
        <v>0</v>
      </c>
      <c r="H1383" s="198">
        <v>0</v>
      </c>
    </row>
    <row r="1384" spans="1:8" ht="18" customHeight="1" collapsed="1">
      <c r="A1384" s="4"/>
      <c r="B1384" s="195" t="s">
        <v>407</v>
      </c>
      <c r="C1384" s="199">
        <f t="shared" ref="C1384:H1384" si="57">SUM(C1361:C1383)</f>
        <v>0</v>
      </c>
      <c r="D1384" s="199">
        <f t="shared" si="57"/>
        <v>0</v>
      </c>
      <c r="E1384" s="199">
        <f t="shared" si="57"/>
        <v>0</v>
      </c>
      <c r="F1384" s="200">
        <f t="shared" si="57"/>
        <v>0</v>
      </c>
      <c r="G1384" s="200">
        <f t="shared" si="57"/>
        <v>0</v>
      </c>
      <c r="H1384" s="201">
        <f t="shared" si="57"/>
        <v>0</v>
      </c>
    </row>
    <row r="1385" spans="1:8" ht="18" hidden="1" customHeight="1" outlineLevel="1">
      <c r="A1385" s="4" t="s">
        <v>272</v>
      </c>
      <c r="B1385" s="195"/>
      <c r="C1385" s="199">
        <v>0</v>
      </c>
      <c r="D1385" s="199">
        <v>0</v>
      </c>
      <c r="E1385" s="199">
        <v>0</v>
      </c>
      <c r="F1385" s="200">
        <v>0</v>
      </c>
      <c r="G1385" s="200">
        <v>0</v>
      </c>
      <c r="H1385" s="201">
        <v>0</v>
      </c>
    </row>
    <row r="1386" spans="1:8" ht="18" hidden="1" customHeight="1" outlineLevel="1">
      <c r="A1386" s="4" t="s">
        <v>203</v>
      </c>
      <c r="B1386" s="195"/>
      <c r="C1386" s="199">
        <v>0</v>
      </c>
      <c r="D1386" s="199">
        <v>0</v>
      </c>
      <c r="E1386" s="199">
        <v>0</v>
      </c>
      <c r="F1386" s="200">
        <v>0</v>
      </c>
      <c r="G1386" s="200">
        <v>0</v>
      </c>
      <c r="H1386" s="201">
        <v>0</v>
      </c>
    </row>
    <row r="1387" spans="1:8" ht="18" hidden="1" customHeight="1" outlineLevel="1">
      <c r="A1387" s="4" t="s">
        <v>204</v>
      </c>
      <c r="B1387" s="195"/>
      <c r="C1387" s="199">
        <v>2</v>
      </c>
      <c r="D1387" s="199">
        <v>0</v>
      </c>
      <c r="E1387" s="199">
        <v>0</v>
      </c>
      <c r="F1387" s="200">
        <v>3926</v>
      </c>
      <c r="G1387" s="200">
        <v>777.5</v>
      </c>
      <c r="H1387" s="201">
        <v>0</v>
      </c>
    </row>
    <row r="1388" spans="1:8" ht="18" hidden="1" customHeight="1" outlineLevel="1">
      <c r="A1388" s="4" t="s">
        <v>205</v>
      </c>
      <c r="B1388" s="195"/>
      <c r="C1388" s="199">
        <v>0</v>
      </c>
      <c r="D1388" s="199">
        <v>0</v>
      </c>
      <c r="E1388" s="199">
        <v>0</v>
      </c>
      <c r="F1388" s="200">
        <v>0</v>
      </c>
      <c r="G1388" s="200">
        <v>0</v>
      </c>
      <c r="H1388" s="201">
        <v>0</v>
      </c>
    </row>
    <row r="1389" spans="1:8" ht="18" hidden="1" customHeight="1" outlineLevel="1">
      <c r="A1389" s="4" t="s">
        <v>206</v>
      </c>
      <c r="B1389" s="195"/>
      <c r="C1389" s="199">
        <v>0</v>
      </c>
      <c r="D1389" s="199">
        <v>0</v>
      </c>
      <c r="E1389" s="199">
        <v>0</v>
      </c>
      <c r="F1389" s="200">
        <v>0</v>
      </c>
      <c r="G1389" s="200">
        <v>0</v>
      </c>
      <c r="H1389" s="201">
        <v>0</v>
      </c>
    </row>
    <row r="1390" spans="1:8" ht="18" hidden="1" customHeight="1" outlineLevel="1">
      <c r="A1390" s="4" t="s">
        <v>207</v>
      </c>
      <c r="B1390" s="195"/>
      <c r="C1390" s="199">
        <v>0</v>
      </c>
      <c r="D1390" s="199">
        <v>0</v>
      </c>
      <c r="E1390" s="199">
        <v>0</v>
      </c>
      <c r="F1390" s="200">
        <v>0</v>
      </c>
      <c r="G1390" s="200">
        <v>0</v>
      </c>
      <c r="H1390" s="201">
        <v>0</v>
      </c>
    </row>
    <row r="1391" spans="1:8" ht="18" hidden="1" customHeight="1" outlineLevel="1">
      <c r="A1391" s="4" t="s">
        <v>208</v>
      </c>
      <c r="B1391" s="195"/>
      <c r="C1391" s="199">
        <v>1</v>
      </c>
      <c r="D1391" s="199">
        <v>1</v>
      </c>
      <c r="E1391" s="199">
        <v>0</v>
      </c>
      <c r="F1391" s="200">
        <v>0</v>
      </c>
      <c r="G1391" s="200">
        <v>4200</v>
      </c>
      <c r="H1391" s="201">
        <v>0</v>
      </c>
    </row>
    <row r="1392" spans="1:8" ht="18" hidden="1" customHeight="1" outlineLevel="1">
      <c r="A1392" s="4" t="s">
        <v>209</v>
      </c>
      <c r="B1392" s="195"/>
      <c r="C1392" s="199">
        <v>0</v>
      </c>
      <c r="D1392" s="199">
        <v>0</v>
      </c>
      <c r="E1392" s="199">
        <v>0</v>
      </c>
      <c r="F1392" s="200">
        <v>0</v>
      </c>
      <c r="G1392" s="200">
        <v>0</v>
      </c>
      <c r="H1392" s="201">
        <v>0</v>
      </c>
    </row>
    <row r="1393" spans="1:8" ht="18" hidden="1" customHeight="1" outlineLevel="1">
      <c r="A1393" s="4" t="s">
        <v>211</v>
      </c>
      <c r="B1393" s="195"/>
      <c r="C1393" s="199">
        <v>3</v>
      </c>
      <c r="D1393" s="199">
        <v>1</v>
      </c>
      <c r="E1393" s="199">
        <v>0</v>
      </c>
      <c r="F1393" s="200">
        <v>0</v>
      </c>
      <c r="G1393" s="200">
        <v>195</v>
      </c>
      <c r="H1393" s="201">
        <v>0</v>
      </c>
    </row>
    <row r="1394" spans="1:8" ht="18" hidden="1" customHeight="1" outlineLevel="1">
      <c r="A1394" s="4" t="s">
        <v>212</v>
      </c>
      <c r="B1394" s="195"/>
      <c r="C1394" s="199">
        <v>0</v>
      </c>
      <c r="D1394" s="199">
        <v>0</v>
      </c>
      <c r="E1394" s="199">
        <v>0</v>
      </c>
      <c r="F1394" s="200">
        <v>0</v>
      </c>
      <c r="G1394" s="200">
        <v>0</v>
      </c>
      <c r="H1394" s="201">
        <v>0</v>
      </c>
    </row>
    <row r="1395" spans="1:8" ht="18" hidden="1" customHeight="1" outlineLevel="1">
      <c r="A1395" s="4" t="s">
        <v>213</v>
      </c>
      <c r="B1395" s="195"/>
      <c r="C1395" s="199">
        <v>0</v>
      </c>
      <c r="D1395" s="199">
        <v>0</v>
      </c>
      <c r="E1395" s="199">
        <v>0</v>
      </c>
      <c r="F1395" s="200">
        <v>0</v>
      </c>
      <c r="G1395" s="200">
        <v>0</v>
      </c>
      <c r="H1395" s="201">
        <v>0</v>
      </c>
    </row>
    <row r="1396" spans="1:8" ht="18" hidden="1" customHeight="1" outlineLevel="1">
      <c r="A1396" s="4" t="s">
        <v>214</v>
      </c>
      <c r="B1396" s="195"/>
      <c r="C1396" s="199">
        <v>0</v>
      </c>
      <c r="D1396" s="199">
        <v>0</v>
      </c>
      <c r="E1396" s="199">
        <v>0</v>
      </c>
      <c r="F1396" s="200">
        <v>0</v>
      </c>
      <c r="G1396" s="200">
        <v>0</v>
      </c>
      <c r="H1396" s="201">
        <v>0</v>
      </c>
    </row>
    <row r="1397" spans="1:8" ht="18" hidden="1" customHeight="1" outlineLevel="1">
      <c r="A1397" s="4" t="s">
        <v>215</v>
      </c>
      <c r="B1397" s="195"/>
      <c r="C1397" s="199">
        <v>0</v>
      </c>
      <c r="D1397" s="199">
        <v>0</v>
      </c>
      <c r="E1397" s="199">
        <v>0</v>
      </c>
      <c r="F1397" s="200">
        <v>0</v>
      </c>
      <c r="G1397" s="200">
        <v>0</v>
      </c>
      <c r="H1397" s="201">
        <v>0</v>
      </c>
    </row>
    <row r="1398" spans="1:8" ht="18" hidden="1" customHeight="1" outlineLevel="1">
      <c r="A1398" s="4" t="s">
        <v>216</v>
      </c>
      <c r="B1398" s="195"/>
      <c r="C1398" s="199">
        <v>0</v>
      </c>
      <c r="D1398" s="199">
        <v>0</v>
      </c>
      <c r="E1398" s="199">
        <v>0</v>
      </c>
      <c r="F1398" s="200">
        <v>0</v>
      </c>
      <c r="G1398" s="200">
        <v>0</v>
      </c>
      <c r="H1398" s="201">
        <v>0</v>
      </c>
    </row>
    <row r="1399" spans="1:8" ht="18" hidden="1" customHeight="1" outlineLevel="1">
      <c r="A1399" s="4" t="s">
        <v>217</v>
      </c>
      <c r="B1399" s="195"/>
      <c r="C1399" s="199">
        <v>1</v>
      </c>
      <c r="D1399" s="199">
        <v>1</v>
      </c>
      <c r="E1399" s="199">
        <v>9</v>
      </c>
      <c r="F1399" s="200">
        <v>0</v>
      </c>
      <c r="G1399" s="200">
        <v>19000</v>
      </c>
      <c r="H1399" s="201">
        <v>0</v>
      </c>
    </row>
    <row r="1400" spans="1:8" ht="18" hidden="1" customHeight="1" outlineLevel="1">
      <c r="A1400" s="4" t="s">
        <v>218</v>
      </c>
      <c r="B1400" s="195"/>
      <c r="C1400" s="199">
        <v>0</v>
      </c>
      <c r="D1400" s="199">
        <v>0</v>
      </c>
      <c r="E1400" s="199">
        <v>0</v>
      </c>
      <c r="F1400" s="200">
        <v>0</v>
      </c>
      <c r="G1400" s="200">
        <v>0</v>
      </c>
      <c r="H1400" s="201">
        <v>0</v>
      </c>
    </row>
    <row r="1401" spans="1:8" ht="18" hidden="1" customHeight="1" outlineLevel="1">
      <c r="A1401" s="4" t="s">
        <v>219</v>
      </c>
      <c r="B1401" s="195"/>
      <c r="C1401" s="199">
        <v>0</v>
      </c>
      <c r="D1401" s="199">
        <v>0</v>
      </c>
      <c r="E1401" s="199">
        <v>0</v>
      </c>
      <c r="F1401" s="200">
        <v>0</v>
      </c>
      <c r="G1401" s="200">
        <v>0</v>
      </c>
      <c r="H1401" s="201">
        <v>0</v>
      </c>
    </row>
    <row r="1402" spans="1:8" ht="18" hidden="1" customHeight="1" outlineLevel="1">
      <c r="A1402" s="4" t="s">
        <v>220</v>
      </c>
      <c r="B1402" s="195"/>
      <c r="C1402" s="199">
        <v>0</v>
      </c>
      <c r="D1402" s="199">
        <v>0</v>
      </c>
      <c r="E1402" s="199">
        <v>0</v>
      </c>
      <c r="F1402" s="200">
        <v>0</v>
      </c>
      <c r="G1402" s="200">
        <v>0</v>
      </c>
      <c r="H1402" s="201">
        <v>0</v>
      </c>
    </row>
    <row r="1403" spans="1:8" ht="18" hidden="1" customHeight="1" outlineLevel="1">
      <c r="A1403" s="4" t="s">
        <v>349</v>
      </c>
      <c r="B1403" s="195"/>
      <c r="C1403" s="199">
        <v>0</v>
      </c>
      <c r="D1403" s="199">
        <v>0</v>
      </c>
      <c r="E1403" s="199">
        <v>0</v>
      </c>
      <c r="F1403" s="200">
        <v>0</v>
      </c>
      <c r="G1403" s="200">
        <v>0</v>
      </c>
      <c r="H1403" s="201">
        <v>0</v>
      </c>
    </row>
    <row r="1404" spans="1:8" ht="18" hidden="1" customHeight="1" outlineLevel="1">
      <c r="A1404" s="4" t="s">
        <v>222</v>
      </c>
      <c r="B1404" s="195"/>
      <c r="C1404" s="199">
        <v>0</v>
      </c>
      <c r="D1404" s="199">
        <v>0</v>
      </c>
      <c r="E1404" s="199">
        <v>0</v>
      </c>
      <c r="F1404" s="200">
        <v>0</v>
      </c>
      <c r="G1404" s="200">
        <v>0</v>
      </c>
      <c r="H1404" s="201">
        <v>0</v>
      </c>
    </row>
    <row r="1405" spans="1:8" ht="18" hidden="1" customHeight="1" outlineLevel="1">
      <c r="A1405" s="4" t="s">
        <v>223</v>
      </c>
      <c r="B1405" s="195"/>
      <c r="C1405" s="199">
        <v>0</v>
      </c>
      <c r="D1405" s="199">
        <v>0</v>
      </c>
      <c r="E1405" s="199">
        <v>0</v>
      </c>
      <c r="F1405" s="200">
        <v>0</v>
      </c>
      <c r="G1405" s="200">
        <v>0</v>
      </c>
      <c r="H1405" s="201">
        <v>0</v>
      </c>
    </row>
    <row r="1406" spans="1:8" ht="18" hidden="1" customHeight="1" outlineLevel="1">
      <c r="A1406" s="4" t="s">
        <v>224</v>
      </c>
      <c r="B1406" s="195"/>
      <c r="C1406" s="199">
        <v>0</v>
      </c>
      <c r="D1406" s="199">
        <v>0</v>
      </c>
      <c r="E1406" s="199">
        <v>0</v>
      </c>
      <c r="F1406" s="200">
        <v>0</v>
      </c>
      <c r="G1406" s="200">
        <v>0</v>
      </c>
      <c r="H1406" s="201">
        <v>0</v>
      </c>
    </row>
    <row r="1407" spans="1:8" ht="18" hidden="1" customHeight="1" outlineLevel="1">
      <c r="A1407" s="4" t="s">
        <v>225</v>
      </c>
      <c r="B1407" s="195"/>
      <c r="C1407" s="196">
        <v>0</v>
      </c>
      <c r="D1407" s="196">
        <v>0</v>
      </c>
      <c r="E1407" s="196">
        <v>0</v>
      </c>
      <c r="F1407" s="197">
        <v>0</v>
      </c>
      <c r="G1407" s="197">
        <v>0</v>
      </c>
      <c r="H1407" s="198">
        <v>0</v>
      </c>
    </row>
    <row r="1408" spans="1:8" ht="18" customHeight="1" collapsed="1">
      <c r="A1408" s="4"/>
      <c r="B1408" s="195" t="s">
        <v>408</v>
      </c>
      <c r="C1408" s="199">
        <f t="shared" ref="C1408:H1408" si="58">SUM(C1385:C1407)</f>
        <v>7</v>
      </c>
      <c r="D1408" s="199">
        <f t="shared" si="58"/>
        <v>3</v>
      </c>
      <c r="E1408" s="199">
        <f t="shared" si="58"/>
        <v>9</v>
      </c>
      <c r="F1408" s="200">
        <f t="shared" si="58"/>
        <v>3926</v>
      </c>
      <c r="G1408" s="200">
        <f t="shared" si="58"/>
        <v>24172.5</v>
      </c>
      <c r="H1408" s="201">
        <f t="shared" si="58"/>
        <v>0</v>
      </c>
    </row>
    <row r="1409" spans="1:8" ht="18" hidden="1" customHeight="1" outlineLevel="1">
      <c r="A1409" s="4" t="s">
        <v>272</v>
      </c>
      <c r="B1409" s="195"/>
      <c r="C1409" s="196">
        <v>0</v>
      </c>
      <c r="D1409" s="196">
        <v>0</v>
      </c>
      <c r="E1409" s="196">
        <v>0</v>
      </c>
      <c r="F1409" s="197">
        <v>0</v>
      </c>
      <c r="G1409" s="197">
        <v>0</v>
      </c>
      <c r="H1409" s="198">
        <v>0</v>
      </c>
    </row>
    <row r="1410" spans="1:8" ht="18" hidden="1" customHeight="1" outlineLevel="1">
      <c r="A1410" s="4" t="s">
        <v>203</v>
      </c>
      <c r="B1410" s="195"/>
      <c r="C1410" s="196">
        <v>0</v>
      </c>
      <c r="D1410" s="196">
        <v>0</v>
      </c>
      <c r="E1410" s="196">
        <v>0</v>
      </c>
      <c r="F1410" s="197">
        <v>0</v>
      </c>
      <c r="G1410" s="197">
        <v>0</v>
      </c>
      <c r="H1410" s="198">
        <v>0</v>
      </c>
    </row>
    <row r="1411" spans="1:8" ht="18" hidden="1" customHeight="1" outlineLevel="1">
      <c r="A1411" s="4" t="s">
        <v>204</v>
      </c>
      <c r="B1411" s="195"/>
      <c r="C1411" s="196">
        <v>2</v>
      </c>
      <c r="D1411" s="196">
        <v>0</v>
      </c>
      <c r="E1411" s="196">
        <v>0</v>
      </c>
      <c r="F1411" s="197">
        <v>0</v>
      </c>
      <c r="G1411" s="197">
        <v>0</v>
      </c>
      <c r="H1411" s="198">
        <v>0</v>
      </c>
    </row>
    <row r="1412" spans="1:8" ht="18" hidden="1" customHeight="1" outlineLevel="1">
      <c r="A1412" s="4" t="s">
        <v>205</v>
      </c>
      <c r="B1412" s="195"/>
      <c r="C1412" s="196">
        <v>0</v>
      </c>
      <c r="D1412" s="196">
        <v>0</v>
      </c>
      <c r="E1412" s="196">
        <v>0</v>
      </c>
      <c r="F1412" s="197">
        <v>0</v>
      </c>
      <c r="G1412" s="197">
        <v>0</v>
      </c>
      <c r="H1412" s="198">
        <v>0</v>
      </c>
    </row>
    <row r="1413" spans="1:8" ht="18" hidden="1" customHeight="1" outlineLevel="1">
      <c r="A1413" s="4" t="s">
        <v>206</v>
      </c>
      <c r="B1413" s="195"/>
      <c r="C1413" s="196">
        <v>0</v>
      </c>
      <c r="D1413" s="196">
        <v>0</v>
      </c>
      <c r="E1413" s="196">
        <v>0</v>
      </c>
      <c r="F1413" s="197">
        <v>0</v>
      </c>
      <c r="G1413" s="197">
        <v>0</v>
      </c>
      <c r="H1413" s="198">
        <v>0</v>
      </c>
    </row>
    <row r="1414" spans="1:8" ht="18" hidden="1" customHeight="1" outlineLevel="1">
      <c r="A1414" s="4" t="s">
        <v>207</v>
      </c>
      <c r="B1414" s="195"/>
      <c r="C1414" s="196">
        <v>0</v>
      </c>
      <c r="D1414" s="196">
        <v>0</v>
      </c>
      <c r="E1414" s="196">
        <v>0</v>
      </c>
      <c r="F1414" s="197">
        <v>0</v>
      </c>
      <c r="G1414" s="197">
        <v>0</v>
      </c>
      <c r="H1414" s="198">
        <v>0</v>
      </c>
    </row>
    <row r="1415" spans="1:8" ht="18" hidden="1" customHeight="1" outlineLevel="1">
      <c r="A1415" s="4" t="s">
        <v>208</v>
      </c>
      <c r="B1415" s="195"/>
      <c r="C1415" s="196">
        <v>0</v>
      </c>
      <c r="D1415" s="196">
        <v>0</v>
      </c>
      <c r="E1415" s="196">
        <v>0</v>
      </c>
      <c r="F1415" s="197">
        <v>0</v>
      </c>
      <c r="G1415" s="197">
        <v>0</v>
      </c>
      <c r="H1415" s="198">
        <v>0</v>
      </c>
    </row>
    <row r="1416" spans="1:8" ht="18" hidden="1" customHeight="1" outlineLevel="1">
      <c r="A1416" s="4" t="s">
        <v>209</v>
      </c>
      <c r="B1416" s="195"/>
      <c r="C1416" s="196">
        <v>0</v>
      </c>
      <c r="D1416" s="196">
        <v>0</v>
      </c>
      <c r="E1416" s="196">
        <v>0</v>
      </c>
      <c r="F1416" s="197">
        <v>0</v>
      </c>
      <c r="G1416" s="197">
        <v>0</v>
      </c>
      <c r="H1416" s="198">
        <v>0</v>
      </c>
    </row>
    <row r="1417" spans="1:8" ht="18" hidden="1" customHeight="1" outlineLevel="1">
      <c r="A1417" s="4" t="s">
        <v>211</v>
      </c>
      <c r="B1417" s="195"/>
      <c r="C1417" s="196">
        <v>1</v>
      </c>
      <c r="D1417" s="196">
        <v>0</v>
      </c>
      <c r="E1417" s="196">
        <v>0</v>
      </c>
      <c r="F1417" s="197">
        <v>0</v>
      </c>
      <c r="G1417" s="197">
        <v>0</v>
      </c>
      <c r="H1417" s="198">
        <v>0</v>
      </c>
    </row>
    <row r="1418" spans="1:8" ht="18" hidden="1" customHeight="1" outlineLevel="1">
      <c r="A1418" s="4" t="s">
        <v>212</v>
      </c>
      <c r="B1418" s="195"/>
      <c r="C1418" s="196">
        <v>0</v>
      </c>
      <c r="D1418" s="196">
        <v>0</v>
      </c>
      <c r="E1418" s="196">
        <v>0</v>
      </c>
      <c r="F1418" s="197">
        <v>0</v>
      </c>
      <c r="G1418" s="197">
        <v>0</v>
      </c>
      <c r="H1418" s="198">
        <v>0</v>
      </c>
    </row>
    <row r="1419" spans="1:8" ht="18" hidden="1" customHeight="1" outlineLevel="1">
      <c r="A1419" s="4" t="s">
        <v>213</v>
      </c>
      <c r="B1419" s="195"/>
      <c r="C1419" s="196">
        <v>0</v>
      </c>
      <c r="D1419" s="196">
        <v>0</v>
      </c>
      <c r="E1419" s="196">
        <v>0</v>
      </c>
      <c r="F1419" s="197">
        <v>0</v>
      </c>
      <c r="G1419" s="197">
        <v>0</v>
      </c>
      <c r="H1419" s="198">
        <v>0</v>
      </c>
    </row>
    <row r="1420" spans="1:8" ht="18" hidden="1" customHeight="1" outlineLevel="1">
      <c r="A1420" s="4" t="s">
        <v>214</v>
      </c>
      <c r="B1420" s="195"/>
      <c r="C1420" s="196">
        <v>0</v>
      </c>
      <c r="D1420" s="196">
        <v>0</v>
      </c>
      <c r="E1420" s="196">
        <v>0</v>
      </c>
      <c r="F1420" s="197">
        <v>0</v>
      </c>
      <c r="G1420" s="197">
        <v>0</v>
      </c>
      <c r="H1420" s="198">
        <v>0</v>
      </c>
    </row>
    <row r="1421" spans="1:8" ht="18" hidden="1" customHeight="1" outlineLevel="1">
      <c r="A1421" s="4" t="s">
        <v>215</v>
      </c>
      <c r="B1421" s="195"/>
      <c r="C1421" s="196">
        <v>0</v>
      </c>
      <c r="D1421" s="196">
        <v>0</v>
      </c>
      <c r="E1421" s="196">
        <v>0</v>
      </c>
      <c r="F1421" s="197">
        <v>0</v>
      </c>
      <c r="G1421" s="197">
        <v>0</v>
      </c>
      <c r="H1421" s="198">
        <v>0</v>
      </c>
    </row>
    <row r="1422" spans="1:8" ht="18" hidden="1" customHeight="1" outlineLevel="1">
      <c r="A1422" s="4" t="s">
        <v>216</v>
      </c>
      <c r="B1422" s="195"/>
      <c r="C1422" s="196">
        <v>0</v>
      </c>
      <c r="D1422" s="196">
        <v>0</v>
      </c>
      <c r="E1422" s="196">
        <v>0</v>
      </c>
      <c r="F1422" s="197">
        <v>0</v>
      </c>
      <c r="G1422" s="197">
        <v>0</v>
      </c>
      <c r="H1422" s="198">
        <v>0</v>
      </c>
    </row>
    <row r="1423" spans="1:8" ht="18" hidden="1" customHeight="1" outlineLevel="1">
      <c r="A1423" s="4" t="s">
        <v>217</v>
      </c>
      <c r="B1423" s="195"/>
      <c r="C1423" s="196">
        <v>0</v>
      </c>
      <c r="D1423" s="196">
        <v>0</v>
      </c>
      <c r="E1423" s="196">
        <v>0</v>
      </c>
      <c r="F1423" s="197">
        <v>0</v>
      </c>
      <c r="G1423" s="197">
        <v>0</v>
      </c>
      <c r="H1423" s="198">
        <v>0</v>
      </c>
    </row>
    <row r="1424" spans="1:8" ht="18" hidden="1" customHeight="1" outlineLevel="1">
      <c r="A1424" s="4" t="s">
        <v>218</v>
      </c>
      <c r="B1424" s="195"/>
      <c r="C1424" s="196">
        <v>0</v>
      </c>
      <c r="D1424" s="196">
        <v>0</v>
      </c>
      <c r="E1424" s="196">
        <v>0</v>
      </c>
      <c r="F1424" s="197">
        <v>0</v>
      </c>
      <c r="G1424" s="197">
        <v>0</v>
      </c>
      <c r="H1424" s="198">
        <v>0</v>
      </c>
    </row>
    <row r="1425" spans="1:8" ht="18" hidden="1" customHeight="1" outlineLevel="1">
      <c r="A1425" s="4" t="s">
        <v>219</v>
      </c>
      <c r="B1425" s="195"/>
      <c r="C1425" s="196">
        <v>0</v>
      </c>
      <c r="D1425" s="196">
        <v>0</v>
      </c>
      <c r="E1425" s="196">
        <v>0</v>
      </c>
      <c r="F1425" s="197">
        <v>0</v>
      </c>
      <c r="G1425" s="197">
        <v>0</v>
      </c>
      <c r="H1425" s="198">
        <v>0</v>
      </c>
    </row>
    <row r="1426" spans="1:8" ht="18" hidden="1" customHeight="1" outlineLevel="1">
      <c r="A1426" s="4" t="s">
        <v>220</v>
      </c>
      <c r="B1426" s="195"/>
      <c r="C1426" s="196">
        <v>0</v>
      </c>
      <c r="D1426" s="196">
        <v>0</v>
      </c>
      <c r="E1426" s="196">
        <v>0</v>
      </c>
      <c r="F1426" s="197">
        <v>0</v>
      </c>
      <c r="G1426" s="197">
        <v>0</v>
      </c>
      <c r="H1426" s="198">
        <v>0</v>
      </c>
    </row>
    <row r="1427" spans="1:8" ht="18" hidden="1" customHeight="1" outlineLevel="1">
      <c r="A1427" s="4" t="s">
        <v>349</v>
      </c>
      <c r="B1427" s="195"/>
      <c r="C1427" s="196">
        <v>0</v>
      </c>
      <c r="D1427" s="196">
        <v>0</v>
      </c>
      <c r="E1427" s="196">
        <v>0</v>
      </c>
      <c r="F1427" s="197">
        <v>0</v>
      </c>
      <c r="G1427" s="197">
        <v>0</v>
      </c>
      <c r="H1427" s="198">
        <v>0</v>
      </c>
    </row>
    <row r="1428" spans="1:8" ht="18" hidden="1" customHeight="1" outlineLevel="1">
      <c r="A1428" s="4" t="s">
        <v>222</v>
      </c>
      <c r="B1428" s="195"/>
      <c r="C1428" s="196">
        <v>0</v>
      </c>
      <c r="D1428" s="196">
        <v>0</v>
      </c>
      <c r="E1428" s="196">
        <v>0</v>
      </c>
      <c r="F1428" s="197">
        <v>0</v>
      </c>
      <c r="G1428" s="197">
        <v>0</v>
      </c>
      <c r="H1428" s="198">
        <v>0</v>
      </c>
    </row>
    <row r="1429" spans="1:8" ht="18" hidden="1" customHeight="1" outlineLevel="1">
      <c r="A1429" s="4" t="s">
        <v>223</v>
      </c>
      <c r="B1429" s="195"/>
      <c r="C1429" s="196">
        <v>0</v>
      </c>
      <c r="D1429" s="196">
        <v>0</v>
      </c>
      <c r="E1429" s="196">
        <v>0</v>
      </c>
      <c r="F1429" s="197">
        <v>0</v>
      </c>
      <c r="G1429" s="197">
        <v>0</v>
      </c>
      <c r="H1429" s="198">
        <v>0</v>
      </c>
    </row>
    <row r="1430" spans="1:8" ht="18" hidden="1" customHeight="1" outlineLevel="1">
      <c r="A1430" s="4" t="s">
        <v>224</v>
      </c>
      <c r="B1430" s="195"/>
      <c r="C1430" s="196">
        <v>0</v>
      </c>
      <c r="D1430" s="196">
        <v>0</v>
      </c>
      <c r="E1430" s="196">
        <v>0</v>
      </c>
      <c r="F1430" s="197">
        <v>0</v>
      </c>
      <c r="G1430" s="197">
        <v>0</v>
      </c>
      <c r="H1430" s="198">
        <v>0</v>
      </c>
    </row>
    <row r="1431" spans="1:8" ht="18" hidden="1" customHeight="1" outlineLevel="1">
      <c r="A1431" s="4" t="s">
        <v>225</v>
      </c>
      <c r="B1431" s="195"/>
      <c r="C1431" s="196">
        <v>0</v>
      </c>
      <c r="D1431" s="196">
        <v>0</v>
      </c>
      <c r="E1431" s="196">
        <v>0</v>
      </c>
      <c r="F1431" s="197">
        <v>0</v>
      </c>
      <c r="G1431" s="197">
        <v>0</v>
      </c>
      <c r="H1431" s="198">
        <v>0</v>
      </c>
    </row>
    <row r="1432" spans="1:8" ht="18" customHeight="1" collapsed="1">
      <c r="A1432" s="4"/>
      <c r="B1432" s="195" t="s">
        <v>409</v>
      </c>
      <c r="C1432" s="199">
        <f t="shared" ref="C1432:H1432" si="59">SUM(C1409:C1431)</f>
        <v>3</v>
      </c>
      <c r="D1432" s="199">
        <f t="shared" si="59"/>
        <v>0</v>
      </c>
      <c r="E1432" s="199">
        <f t="shared" si="59"/>
        <v>0</v>
      </c>
      <c r="F1432" s="200">
        <f t="shared" si="59"/>
        <v>0</v>
      </c>
      <c r="G1432" s="200">
        <f t="shared" si="59"/>
        <v>0</v>
      </c>
      <c r="H1432" s="201">
        <f t="shared" si="59"/>
        <v>0</v>
      </c>
    </row>
    <row r="1433" spans="1:8" ht="18" hidden="1" customHeight="1" outlineLevel="1">
      <c r="A1433" s="4" t="s">
        <v>272</v>
      </c>
      <c r="B1433" s="195"/>
      <c r="C1433" s="199">
        <v>0</v>
      </c>
      <c r="D1433" s="199">
        <v>0</v>
      </c>
      <c r="E1433" s="199">
        <v>0</v>
      </c>
      <c r="F1433" s="200">
        <v>0</v>
      </c>
      <c r="G1433" s="200">
        <v>0</v>
      </c>
      <c r="H1433" s="201">
        <v>0</v>
      </c>
    </row>
    <row r="1434" spans="1:8" ht="18" hidden="1" customHeight="1" outlineLevel="1">
      <c r="A1434" s="4" t="s">
        <v>203</v>
      </c>
      <c r="B1434" s="195"/>
      <c r="C1434" s="199">
        <v>0</v>
      </c>
      <c r="D1434" s="199">
        <v>0</v>
      </c>
      <c r="E1434" s="199">
        <v>0</v>
      </c>
      <c r="F1434" s="200">
        <v>0</v>
      </c>
      <c r="G1434" s="200">
        <v>0</v>
      </c>
      <c r="H1434" s="201">
        <v>0</v>
      </c>
    </row>
    <row r="1435" spans="1:8" ht="18" hidden="1" customHeight="1" outlineLevel="1">
      <c r="A1435" s="4" t="s">
        <v>204</v>
      </c>
      <c r="B1435" s="195"/>
      <c r="C1435" s="199">
        <v>0</v>
      </c>
      <c r="D1435" s="199">
        <v>0</v>
      </c>
      <c r="E1435" s="199">
        <v>0</v>
      </c>
      <c r="F1435" s="200">
        <v>0</v>
      </c>
      <c r="G1435" s="200">
        <v>0</v>
      </c>
      <c r="H1435" s="201">
        <v>0</v>
      </c>
    </row>
    <row r="1436" spans="1:8" ht="18" hidden="1" customHeight="1" outlineLevel="1">
      <c r="A1436" s="4" t="s">
        <v>205</v>
      </c>
      <c r="B1436" s="195"/>
      <c r="C1436" s="199">
        <v>0</v>
      </c>
      <c r="D1436" s="199">
        <v>0</v>
      </c>
      <c r="E1436" s="199">
        <v>0</v>
      </c>
      <c r="F1436" s="200">
        <v>0</v>
      </c>
      <c r="G1436" s="200">
        <v>0</v>
      </c>
      <c r="H1436" s="201">
        <v>0</v>
      </c>
    </row>
    <row r="1437" spans="1:8" ht="18" hidden="1" customHeight="1" outlineLevel="1">
      <c r="A1437" s="4" t="s">
        <v>206</v>
      </c>
      <c r="B1437" s="195"/>
      <c r="C1437" s="199">
        <v>0</v>
      </c>
      <c r="D1437" s="199">
        <v>0</v>
      </c>
      <c r="E1437" s="199">
        <v>0</v>
      </c>
      <c r="F1437" s="200">
        <v>0</v>
      </c>
      <c r="G1437" s="200">
        <v>0</v>
      </c>
      <c r="H1437" s="201">
        <v>0</v>
      </c>
    </row>
    <row r="1438" spans="1:8" ht="18" hidden="1" customHeight="1" outlineLevel="1">
      <c r="A1438" s="4" t="s">
        <v>207</v>
      </c>
      <c r="B1438" s="195"/>
      <c r="C1438" s="199">
        <v>0</v>
      </c>
      <c r="D1438" s="199">
        <v>0</v>
      </c>
      <c r="E1438" s="199">
        <v>0</v>
      </c>
      <c r="F1438" s="200">
        <v>0</v>
      </c>
      <c r="G1438" s="200">
        <v>0</v>
      </c>
      <c r="H1438" s="201">
        <v>0</v>
      </c>
    </row>
    <row r="1439" spans="1:8" ht="18" hidden="1" customHeight="1" outlineLevel="1">
      <c r="A1439" s="4" t="s">
        <v>208</v>
      </c>
      <c r="B1439" s="195"/>
      <c r="C1439" s="199">
        <v>0</v>
      </c>
      <c r="D1439" s="199">
        <v>0</v>
      </c>
      <c r="E1439" s="199">
        <v>0</v>
      </c>
      <c r="F1439" s="200">
        <v>0</v>
      </c>
      <c r="G1439" s="200">
        <v>0</v>
      </c>
      <c r="H1439" s="201">
        <v>0</v>
      </c>
    </row>
    <row r="1440" spans="1:8" ht="18" hidden="1" customHeight="1" outlineLevel="1">
      <c r="A1440" s="4" t="s">
        <v>209</v>
      </c>
      <c r="B1440" s="195"/>
      <c r="C1440" s="199">
        <v>0</v>
      </c>
      <c r="D1440" s="199">
        <v>0</v>
      </c>
      <c r="E1440" s="199">
        <v>0</v>
      </c>
      <c r="F1440" s="200">
        <v>0</v>
      </c>
      <c r="G1440" s="200">
        <v>0</v>
      </c>
      <c r="H1440" s="201">
        <v>0</v>
      </c>
    </row>
    <row r="1441" spans="1:8" ht="18" hidden="1" customHeight="1" outlineLevel="1">
      <c r="A1441" s="4" t="s">
        <v>211</v>
      </c>
      <c r="B1441" s="195"/>
      <c r="C1441" s="199">
        <v>0</v>
      </c>
      <c r="D1441" s="199">
        <v>0</v>
      </c>
      <c r="E1441" s="199">
        <v>0</v>
      </c>
      <c r="F1441" s="200">
        <v>0</v>
      </c>
      <c r="G1441" s="200">
        <v>0</v>
      </c>
      <c r="H1441" s="201">
        <v>0</v>
      </c>
    </row>
    <row r="1442" spans="1:8" ht="18" hidden="1" customHeight="1" outlineLevel="1">
      <c r="A1442" s="4" t="s">
        <v>212</v>
      </c>
      <c r="B1442" s="195"/>
      <c r="C1442" s="199">
        <v>0</v>
      </c>
      <c r="D1442" s="199">
        <v>0</v>
      </c>
      <c r="E1442" s="199">
        <v>0</v>
      </c>
      <c r="F1442" s="200">
        <v>0</v>
      </c>
      <c r="G1442" s="200">
        <v>0</v>
      </c>
      <c r="H1442" s="201">
        <v>0</v>
      </c>
    </row>
    <row r="1443" spans="1:8" ht="18" hidden="1" customHeight="1" outlineLevel="1">
      <c r="A1443" s="4" t="s">
        <v>213</v>
      </c>
      <c r="B1443" s="195"/>
      <c r="C1443" s="199">
        <v>0</v>
      </c>
      <c r="D1443" s="199">
        <v>0</v>
      </c>
      <c r="E1443" s="199">
        <v>0</v>
      </c>
      <c r="F1443" s="200">
        <v>0</v>
      </c>
      <c r="G1443" s="200">
        <v>0</v>
      </c>
      <c r="H1443" s="201">
        <v>0</v>
      </c>
    </row>
    <row r="1444" spans="1:8" ht="18" hidden="1" customHeight="1" outlineLevel="1">
      <c r="A1444" s="4" t="s">
        <v>214</v>
      </c>
      <c r="B1444" s="195"/>
      <c r="C1444" s="199">
        <v>0</v>
      </c>
      <c r="D1444" s="199">
        <v>0</v>
      </c>
      <c r="E1444" s="199">
        <v>0</v>
      </c>
      <c r="F1444" s="200">
        <v>0</v>
      </c>
      <c r="G1444" s="200">
        <v>0</v>
      </c>
      <c r="H1444" s="201">
        <v>0</v>
      </c>
    </row>
    <row r="1445" spans="1:8" ht="18" hidden="1" customHeight="1" outlineLevel="1">
      <c r="A1445" s="4" t="s">
        <v>215</v>
      </c>
      <c r="B1445" s="195"/>
      <c r="C1445" s="199">
        <v>0</v>
      </c>
      <c r="D1445" s="199">
        <v>0</v>
      </c>
      <c r="E1445" s="199">
        <v>0</v>
      </c>
      <c r="F1445" s="200">
        <v>0</v>
      </c>
      <c r="G1445" s="200">
        <v>0</v>
      </c>
      <c r="H1445" s="201">
        <v>0</v>
      </c>
    </row>
    <row r="1446" spans="1:8" ht="18" hidden="1" customHeight="1" outlineLevel="1">
      <c r="A1446" s="4" t="s">
        <v>216</v>
      </c>
      <c r="B1446" s="195"/>
      <c r="C1446" s="199">
        <v>0</v>
      </c>
      <c r="D1446" s="199">
        <v>0</v>
      </c>
      <c r="E1446" s="199">
        <v>0</v>
      </c>
      <c r="F1446" s="200">
        <v>0</v>
      </c>
      <c r="G1446" s="200">
        <v>0</v>
      </c>
      <c r="H1446" s="201">
        <v>0</v>
      </c>
    </row>
    <row r="1447" spans="1:8" ht="18" hidden="1" customHeight="1" outlineLevel="1">
      <c r="A1447" s="4" t="s">
        <v>217</v>
      </c>
      <c r="B1447" s="195"/>
      <c r="C1447" s="199">
        <v>1</v>
      </c>
      <c r="D1447" s="199">
        <v>1</v>
      </c>
      <c r="E1447" s="199">
        <v>0</v>
      </c>
      <c r="F1447" s="200">
        <v>-2550</v>
      </c>
      <c r="G1447" s="200">
        <v>5000</v>
      </c>
      <c r="H1447" s="201">
        <v>0</v>
      </c>
    </row>
    <row r="1448" spans="1:8" ht="18" hidden="1" customHeight="1" outlineLevel="1">
      <c r="A1448" s="4" t="s">
        <v>218</v>
      </c>
      <c r="B1448" s="195"/>
      <c r="C1448" s="199">
        <v>0</v>
      </c>
      <c r="D1448" s="199">
        <v>0</v>
      </c>
      <c r="E1448" s="199">
        <v>0</v>
      </c>
      <c r="F1448" s="200">
        <v>0</v>
      </c>
      <c r="G1448" s="200">
        <v>0</v>
      </c>
      <c r="H1448" s="201">
        <v>0</v>
      </c>
    </row>
    <row r="1449" spans="1:8" ht="18" hidden="1" customHeight="1" outlineLevel="1">
      <c r="A1449" s="4" t="s">
        <v>219</v>
      </c>
      <c r="B1449" s="195"/>
      <c r="C1449" s="199">
        <v>0</v>
      </c>
      <c r="D1449" s="199">
        <v>0</v>
      </c>
      <c r="E1449" s="199">
        <v>0</v>
      </c>
      <c r="F1449" s="200">
        <v>0</v>
      </c>
      <c r="G1449" s="200">
        <v>0</v>
      </c>
      <c r="H1449" s="201">
        <v>0</v>
      </c>
    </row>
    <row r="1450" spans="1:8" ht="18" hidden="1" customHeight="1" outlineLevel="1">
      <c r="A1450" s="4" t="s">
        <v>220</v>
      </c>
      <c r="B1450" s="195"/>
      <c r="C1450" s="199">
        <v>0</v>
      </c>
      <c r="D1450" s="199">
        <v>0</v>
      </c>
      <c r="E1450" s="199">
        <v>0</v>
      </c>
      <c r="F1450" s="200">
        <v>0</v>
      </c>
      <c r="G1450" s="200">
        <v>0</v>
      </c>
      <c r="H1450" s="201">
        <v>0</v>
      </c>
    </row>
    <row r="1451" spans="1:8" ht="18" hidden="1" customHeight="1" outlineLevel="1">
      <c r="A1451" s="4" t="s">
        <v>349</v>
      </c>
      <c r="B1451" s="195"/>
      <c r="C1451" s="199">
        <v>0</v>
      </c>
      <c r="D1451" s="199">
        <v>0</v>
      </c>
      <c r="E1451" s="199">
        <v>0</v>
      </c>
      <c r="F1451" s="200">
        <v>0</v>
      </c>
      <c r="G1451" s="200">
        <v>0</v>
      </c>
      <c r="H1451" s="201">
        <v>0</v>
      </c>
    </row>
    <row r="1452" spans="1:8" ht="18" hidden="1" customHeight="1" outlineLevel="1">
      <c r="A1452" s="4" t="s">
        <v>222</v>
      </c>
      <c r="B1452" s="195"/>
      <c r="C1452" s="199">
        <v>0</v>
      </c>
      <c r="D1452" s="199">
        <v>0</v>
      </c>
      <c r="E1452" s="199">
        <v>0</v>
      </c>
      <c r="F1452" s="200">
        <v>0</v>
      </c>
      <c r="G1452" s="200">
        <v>0</v>
      </c>
      <c r="H1452" s="201">
        <v>0</v>
      </c>
    </row>
    <row r="1453" spans="1:8" ht="18" hidden="1" customHeight="1" outlineLevel="1">
      <c r="A1453" s="4" t="s">
        <v>223</v>
      </c>
      <c r="B1453" s="195"/>
      <c r="C1453" s="199">
        <v>0</v>
      </c>
      <c r="D1453" s="199">
        <v>0</v>
      </c>
      <c r="E1453" s="199">
        <v>0</v>
      </c>
      <c r="F1453" s="200">
        <v>0</v>
      </c>
      <c r="G1453" s="200">
        <v>0</v>
      </c>
      <c r="H1453" s="201">
        <v>11600</v>
      </c>
    </row>
    <row r="1454" spans="1:8" ht="18" hidden="1" customHeight="1" outlineLevel="1">
      <c r="A1454" s="4" t="s">
        <v>224</v>
      </c>
      <c r="B1454" s="195"/>
      <c r="C1454" s="199">
        <v>0</v>
      </c>
      <c r="D1454" s="199">
        <v>0</v>
      </c>
      <c r="E1454" s="199">
        <v>0</v>
      </c>
      <c r="F1454" s="200">
        <v>0</v>
      </c>
      <c r="G1454" s="200">
        <v>0</v>
      </c>
      <c r="H1454" s="201">
        <v>0</v>
      </c>
    </row>
    <row r="1455" spans="1:8" ht="18" hidden="1" customHeight="1" outlineLevel="1">
      <c r="A1455" s="4" t="s">
        <v>225</v>
      </c>
      <c r="B1455" s="195"/>
      <c r="C1455" s="199">
        <v>0</v>
      </c>
      <c r="D1455" s="199">
        <v>0</v>
      </c>
      <c r="E1455" s="199">
        <v>0</v>
      </c>
      <c r="F1455" s="200">
        <v>0</v>
      </c>
      <c r="G1455" s="200">
        <v>0</v>
      </c>
      <c r="H1455" s="201">
        <v>0</v>
      </c>
    </row>
    <row r="1456" spans="1:8" ht="18" customHeight="1" collapsed="1">
      <c r="A1456" s="4"/>
      <c r="B1456" s="195" t="s">
        <v>410</v>
      </c>
      <c r="C1456" s="199">
        <f t="shared" ref="C1456:H1456" si="60">SUM(C1433:C1455)</f>
        <v>1</v>
      </c>
      <c r="D1456" s="199">
        <f t="shared" si="60"/>
        <v>1</v>
      </c>
      <c r="E1456" s="199">
        <f t="shared" si="60"/>
        <v>0</v>
      </c>
      <c r="F1456" s="200">
        <f t="shared" si="60"/>
        <v>-2550</v>
      </c>
      <c r="G1456" s="200">
        <f t="shared" si="60"/>
        <v>5000</v>
      </c>
      <c r="H1456" s="201">
        <f t="shared" si="60"/>
        <v>11600</v>
      </c>
    </row>
    <row r="1457" spans="1:8" ht="18" hidden="1" customHeight="1" outlineLevel="1">
      <c r="A1457" s="4" t="s">
        <v>272</v>
      </c>
      <c r="B1457" s="195"/>
      <c r="C1457" s="199">
        <v>0</v>
      </c>
      <c r="D1457" s="199">
        <v>0</v>
      </c>
      <c r="E1457" s="199">
        <v>0</v>
      </c>
      <c r="F1457" s="200">
        <v>0</v>
      </c>
      <c r="G1457" s="200">
        <v>0</v>
      </c>
      <c r="H1457" s="201">
        <v>0</v>
      </c>
    </row>
    <row r="1458" spans="1:8" ht="18" hidden="1" customHeight="1" outlineLevel="1">
      <c r="A1458" s="4" t="s">
        <v>203</v>
      </c>
      <c r="B1458" s="195"/>
      <c r="C1458" s="199">
        <v>0</v>
      </c>
      <c r="D1458" s="199">
        <v>0</v>
      </c>
      <c r="E1458" s="199">
        <v>0</v>
      </c>
      <c r="F1458" s="200">
        <v>0</v>
      </c>
      <c r="G1458" s="200">
        <v>0</v>
      </c>
      <c r="H1458" s="201">
        <v>0</v>
      </c>
    </row>
    <row r="1459" spans="1:8" ht="18" hidden="1" customHeight="1" outlineLevel="1">
      <c r="A1459" s="4" t="s">
        <v>204</v>
      </c>
      <c r="B1459" s="195"/>
      <c r="C1459" s="199">
        <v>0</v>
      </c>
      <c r="D1459" s="199">
        <v>0</v>
      </c>
      <c r="E1459" s="199">
        <v>0</v>
      </c>
      <c r="F1459" s="200">
        <v>0</v>
      </c>
      <c r="G1459" s="200">
        <v>0</v>
      </c>
      <c r="H1459" s="201">
        <v>0</v>
      </c>
    </row>
    <row r="1460" spans="1:8" ht="18" hidden="1" customHeight="1" outlineLevel="1">
      <c r="A1460" s="4" t="s">
        <v>205</v>
      </c>
      <c r="B1460" s="195"/>
      <c r="C1460" s="199">
        <v>0</v>
      </c>
      <c r="D1460" s="199">
        <v>0</v>
      </c>
      <c r="E1460" s="199">
        <v>0</v>
      </c>
      <c r="F1460" s="200">
        <v>0</v>
      </c>
      <c r="G1460" s="200">
        <v>0</v>
      </c>
      <c r="H1460" s="201">
        <v>0</v>
      </c>
    </row>
    <row r="1461" spans="1:8" ht="18" hidden="1" customHeight="1" outlineLevel="1">
      <c r="A1461" s="4" t="s">
        <v>206</v>
      </c>
      <c r="B1461" s="195"/>
      <c r="C1461" s="199">
        <v>0</v>
      </c>
      <c r="D1461" s="199">
        <v>0</v>
      </c>
      <c r="E1461" s="199">
        <v>0</v>
      </c>
      <c r="F1461" s="200">
        <v>0</v>
      </c>
      <c r="G1461" s="200">
        <v>0</v>
      </c>
      <c r="H1461" s="201">
        <v>0</v>
      </c>
    </row>
    <row r="1462" spans="1:8" ht="18" hidden="1" customHeight="1" outlineLevel="1">
      <c r="A1462" s="4" t="s">
        <v>207</v>
      </c>
      <c r="B1462" s="195"/>
      <c r="C1462" s="199">
        <v>0</v>
      </c>
      <c r="D1462" s="199">
        <v>0</v>
      </c>
      <c r="E1462" s="199">
        <v>0</v>
      </c>
      <c r="F1462" s="200">
        <v>0</v>
      </c>
      <c r="G1462" s="200">
        <v>0</v>
      </c>
      <c r="H1462" s="201">
        <v>0</v>
      </c>
    </row>
    <row r="1463" spans="1:8" ht="18" hidden="1" customHeight="1" outlineLevel="1">
      <c r="A1463" s="4" t="s">
        <v>208</v>
      </c>
      <c r="B1463" s="195"/>
      <c r="C1463" s="199">
        <v>0</v>
      </c>
      <c r="D1463" s="199">
        <v>0</v>
      </c>
      <c r="E1463" s="199">
        <v>0</v>
      </c>
      <c r="F1463" s="200">
        <v>0</v>
      </c>
      <c r="G1463" s="200">
        <v>0</v>
      </c>
      <c r="H1463" s="201">
        <v>0</v>
      </c>
    </row>
    <row r="1464" spans="1:8" ht="18" hidden="1" customHeight="1" outlineLevel="1">
      <c r="A1464" s="4" t="s">
        <v>209</v>
      </c>
      <c r="B1464" s="195"/>
      <c r="C1464" s="199">
        <v>0</v>
      </c>
      <c r="D1464" s="199">
        <v>0</v>
      </c>
      <c r="E1464" s="199">
        <v>0</v>
      </c>
      <c r="F1464" s="200">
        <v>0</v>
      </c>
      <c r="G1464" s="200">
        <v>0</v>
      </c>
      <c r="H1464" s="201">
        <v>0</v>
      </c>
    </row>
    <row r="1465" spans="1:8" ht="18" hidden="1" customHeight="1" outlineLevel="1">
      <c r="A1465" s="4" t="s">
        <v>211</v>
      </c>
      <c r="B1465" s="195"/>
      <c r="C1465" s="199">
        <v>0</v>
      </c>
      <c r="D1465" s="199">
        <v>0</v>
      </c>
      <c r="E1465" s="199">
        <v>0</v>
      </c>
      <c r="F1465" s="200">
        <v>0</v>
      </c>
      <c r="G1465" s="200">
        <v>0</v>
      </c>
      <c r="H1465" s="201">
        <v>0</v>
      </c>
    </row>
    <row r="1466" spans="1:8" ht="18" hidden="1" customHeight="1" outlineLevel="1">
      <c r="A1466" s="4" t="s">
        <v>212</v>
      </c>
      <c r="B1466" s="195"/>
      <c r="C1466" s="199">
        <v>0</v>
      </c>
      <c r="D1466" s="199">
        <v>0</v>
      </c>
      <c r="E1466" s="199">
        <v>0</v>
      </c>
      <c r="F1466" s="200">
        <v>0</v>
      </c>
      <c r="G1466" s="200">
        <v>0</v>
      </c>
      <c r="H1466" s="201">
        <v>0</v>
      </c>
    </row>
    <row r="1467" spans="1:8" ht="18" hidden="1" customHeight="1" outlineLevel="1">
      <c r="A1467" s="4" t="s">
        <v>213</v>
      </c>
      <c r="B1467" s="195"/>
      <c r="C1467" s="199">
        <v>0</v>
      </c>
      <c r="D1467" s="199">
        <v>0</v>
      </c>
      <c r="E1467" s="199">
        <v>0</v>
      </c>
      <c r="F1467" s="200">
        <v>0</v>
      </c>
      <c r="G1467" s="200">
        <v>0</v>
      </c>
      <c r="H1467" s="201">
        <v>0</v>
      </c>
    </row>
    <row r="1468" spans="1:8" ht="18" hidden="1" customHeight="1" outlineLevel="1">
      <c r="A1468" s="4" t="s">
        <v>214</v>
      </c>
      <c r="B1468" s="195"/>
      <c r="C1468" s="199">
        <v>0</v>
      </c>
      <c r="D1468" s="199">
        <v>0</v>
      </c>
      <c r="E1468" s="199">
        <v>0</v>
      </c>
      <c r="F1468" s="200">
        <v>0</v>
      </c>
      <c r="G1468" s="200">
        <v>0</v>
      </c>
      <c r="H1468" s="201">
        <v>0</v>
      </c>
    </row>
    <row r="1469" spans="1:8" ht="18" hidden="1" customHeight="1" outlineLevel="1">
      <c r="A1469" s="4" t="s">
        <v>215</v>
      </c>
      <c r="B1469" s="195"/>
      <c r="C1469" s="199">
        <v>0</v>
      </c>
      <c r="D1469" s="199">
        <v>0</v>
      </c>
      <c r="E1469" s="199">
        <v>0</v>
      </c>
      <c r="F1469" s="200">
        <v>0</v>
      </c>
      <c r="G1469" s="200">
        <v>0</v>
      </c>
      <c r="H1469" s="201">
        <v>0</v>
      </c>
    </row>
    <row r="1470" spans="1:8" ht="18" hidden="1" customHeight="1" outlineLevel="1">
      <c r="A1470" s="4" t="s">
        <v>216</v>
      </c>
      <c r="B1470" s="195"/>
      <c r="C1470" s="199">
        <v>0</v>
      </c>
      <c r="D1470" s="199">
        <v>0</v>
      </c>
      <c r="E1470" s="199">
        <v>0</v>
      </c>
      <c r="F1470" s="200">
        <v>0</v>
      </c>
      <c r="G1470" s="200">
        <v>0</v>
      </c>
      <c r="H1470" s="201">
        <v>0</v>
      </c>
    </row>
    <row r="1471" spans="1:8" ht="18" hidden="1" customHeight="1" outlineLevel="1">
      <c r="A1471" s="4" t="s">
        <v>217</v>
      </c>
      <c r="B1471" s="195"/>
      <c r="C1471" s="199">
        <v>0</v>
      </c>
      <c r="D1471" s="199">
        <v>0</v>
      </c>
      <c r="E1471" s="199">
        <v>0</v>
      </c>
      <c r="F1471" s="200">
        <v>0</v>
      </c>
      <c r="G1471" s="200">
        <v>0</v>
      </c>
      <c r="H1471" s="201">
        <v>0</v>
      </c>
    </row>
    <row r="1472" spans="1:8" ht="18" hidden="1" customHeight="1" outlineLevel="1">
      <c r="A1472" s="4" t="s">
        <v>218</v>
      </c>
      <c r="B1472" s="195"/>
      <c r="C1472" s="199">
        <v>0</v>
      </c>
      <c r="D1472" s="199">
        <v>0</v>
      </c>
      <c r="E1472" s="199">
        <v>0</v>
      </c>
      <c r="F1472" s="200">
        <v>0</v>
      </c>
      <c r="G1472" s="200">
        <v>0</v>
      </c>
      <c r="H1472" s="201">
        <v>0</v>
      </c>
    </row>
    <row r="1473" spans="1:8" ht="18" hidden="1" customHeight="1" outlineLevel="1">
      <c r="A1473" s="4" t="s">
        <v>219</v>
      </c>
      <c r="B1473" s="195"/>
      <c r="C1473" s="199">
        <v>0</v>
      </c>
      <c r="D1473" s="199">
        <v>0</v>
      </c>
      <c r="E1473" s="199">
        <v>0</v>
      </c>
      <c r="F1473" s="200">
        <v>0</v>
      </c>
      <c r="G1473" s="200">
        <v>0</v>
      </c>
      <c r="H1473" s="201">
        <v>0</v>
      </c>
    </row>
    <row r="1474" spans="1:8" ht="18" hidden="1" customHeight="1" outlineLevel="1">
      <c r="A1474" s="4" t="s">
        <v>220</v>
      </c>
      <c r="B1474" s="195"/>
      <c r="C1474" s="199">
        <v>0</v>
      </c>
      <c r="D1474" s="199">
        <v>0</v>
      </c>
      <c r="E1474" s="199">
        <v>0</v>
      </c>
      <c r="F1474" s="200">
        <v>0</v>
      </c>
      <c r="G1474" s="200">
        <v>0</v>
      </c>
      <c r="H1474" s="201">
        <v>0</v>
      </c>
    </row>
    <row r="1475" spans="1:8" ht="18" hidden="1" customHeight="1" outlineLevel="1">
      <c r="A1475" s="4" t="s">
        <v>349</v>
      </c>
      <c r="B1475" s="195"/>
      <c r="C1475" s="199">
        <v>0</v>
      </c>
      <c r="D1475" s="199">
        <v>0</v>
      </c>
      <c r="E1475" s="199">
        <v>0</v>
      </c>
      <c r="F1475" s="200">
        <v>0</v>
      </c>
      <c r="G1475" s="200">
        <v>0</v>
      </c>
      <c r="H1475" s="201">
        <v>0</v>
      </c>
    </row>
    <row r="1476" spans="1:8" ht="18" hidden="1" customHeight="1" outlineLevel="1">
      <c r="A1476" s="4" t="s">
        <v>222</v>
      </c>
      <c r="B1476" s="195"/>
      <c r="C1476" s="199">
        <v>0</v>
      </c>
      <c r="D1476" s="199">
        <v>0</v>
      </c>
      <c r="E1476" s="199">
        <v>0</v>
      </c>
      <c r="F1476" s="200">
        <v>0</v>
      </c>
      <c r="G1476" s="200">
        <v>0</v>
      </c>
      <c r="H1476" s="201">
        <v>0</v>
      </c>
    </row>
    <row r="1477" spans="1:8" ht="18" hidden="1" customHeight="1" outlineLevel="1">
      <c r="A1477" s="4" t="s">
        <v>223</v>
      </c>
      <c r="B1477" s="195"/>
      <c r="C1477" s="199">
        <v>0</v>
      </c>
      <c r="D1477" s="199">
        <v>0</v>
      </c>
      <c r="E1477" s="199">
        <v>0</v>
      </c>
      <c r="F1477" s="200">
        <v>0</v>
      </c>
      <c r="G1477" s="200">
        <v>0</v>
      </c>
      <c r="H1477" s="201">
        <v>0</v>
      </c>
    </row>
    <row r="1478" spans="1:8" ht="18" hidden="1" customHeight="1" outlineLevel="1">
      <c r="A1478" s="4" t="s">
        <v>224</v>
      </c>
      <c r="B1478" s="195"/>
      <c r="C1478" s="199">
        <v>0</v>
      </c>
      <c r="D1478" s="199">
        <v>0</v>
      </c>
      <c r="E1478" s="199">
        <v>0</v>
      </c>
      <c r="F1478" s="200">
        <v>0</v>
      </c>
      <c r="G1478" s="200">
        <v>0</v>
      </c>
      <c r="H1478" s="201">
        <v>0</v>
      </c>
    </row>
    <row r="1479" spans="1:8" ht="18" hidden="1" customHeight="1" outlineLevel="1">
      <c r="A1479" s="4" t="s">
        <v>225</v>
      </c>
      <c r="B1479" s="195"/>
      <c r="C1479" s="199">
        <v>0</v>
      </c>
      <c r="D1479" s="199">
        <v>0</v>
      </c>
      <c r="E1479" s="199">
        <v>0</v>
      </c>
      <c r="F1479" s="200">
        <v>0</v>
      </c>
      <c r="G1479" s="200">
        <v>0</v>
      </c>
      <c r="H1479" s="201">
        <v>0</v>
      </c>
    </row>
    <row r="1480" spans="1:8" ht="18" customHeight="1" collapsed="1">
      <c r="A1480" s="4"/>
      <c r="B1480" s="195" t="s">
        <v>411</v>
      </c>
      <c r="C1480" s="199">
        <f t="shared" ref="C1480:H1480" si="61">SUM(C1457:C1479)</f>
        <v>0</v>
      </c>
      <c r="D1480" s="199">
        <f t="shared" si="61"/>
        <v>0</v>
      </c>
      <c r="E1480" s="199">
        <f t="shared" si="61"/>
        <v>0</v>
      </c>
      <c r="F1480" s="200">
        <f t="shared" si="61"/>
        <v>0</v>
      </c>
      <c r="G1480" s="200">
        <f t="shared" si="61"/>
        <v>0</v>
      </c>
      <c r="H1480" s="201">
        <f t="shared" si="61"/>
        <v>0</v>
      </c>
    </row>
    <row r="1481" spans="1:8" ht="18" hidden="1" customHeight="1" outlineLevel="1">
      <c r="A1481" s="4" t="s">
        <v>272</v>
      </c>
      <c r="B1481" s="195"/>
      <c r="C1481" s="199">
        <v>0</v>
      </c>
      <c r="D1481" s="199">
        <v>0</v>
      </c>
      <c r="E1481" s="199">
        <v>0</v>
      </c>
      <c r="F1481" s="200">
        <v>0</v>
      </c>
      <c r="G1481" s="200">
        <v>0</v>
      </c>
      <c r="H1481" s="201">
        <v>0</v>
      </c>
    </row>
    <row r="1482" spans="1:8" ht="18" hidden="1" customHeight="1" outlineLevel="1">
      <c r="A1482" s="4" t="s">
        <v>203</v>
      </c>
      <c r="B1482" s="195"/>
      <c r="C1482" s="199">
        <v>0</v>
      </c>
      <c r="D1482" s="199">
        <v>0</v>
      </c>
      <c r="E1482" s="199">
        <v>0</v>
      </c>
      <c r="F1482" s="200">
        <v>0</v>
      </c>
      <c r="G1482" s="200">
        <v>0</v>
      </c>
      <c r="H1482" s="201">
        <v>0</v>
      </c>
    </row>
    <row r="1483" spans="1:8" ht="18" hidden="1" customHeight="1" outlineLevel="1">
      <c r="A1483" s="4" t="s">
        <v>204</v>
      </c>
      <c r="B1483" s="195"/>
      <c r="C1483" s="199">
        <v>0</v>
      </c>
      <c r="D1483" s="199">
        <v>0</v>
      </c>
      <c r="E1483" s="199">
        <v>0</v>
      </c>
      <c r="F1483" s="200">
        <v>0</v>
      </c>
      <c r="G1483" s="200">
        <v>0</v>
      </c>
      <c r="H1483" s="201">
        <v>0</v>
      </c>
    </row>
    <row r="1484" spans="1:8" ht="18" hidden="1" customHeight="1" outlineLevel="1">
      <c r="A1484" s="4" t="s">
        <v>205</v>
      </c>
      <c r="B1484" s="195"/>
      <c r="C1484" s="199">
        <v>0</v>
      </c>
      <c r="D1484" s="199">
        <v>0</v>
      </c>
      <c r="E1484" s="199">
        <v>0</v>
      </c>
      <c r="F1484" s="200">
        <v>0</v>
      </c>
      <c r="G1484" s="200">
        <v>0</v>
      </c>
      <c r="H1484" s="201">
        <v>0</v>
      </c>
    </row>
    <row r="1485" spans="1:8" ht="18" hidden="1" customHeight="1" outlineLevel="1">
      <c r="A1485" s="4" t="s">
        <v>206</v>
      </c>
      <c r="B1485" s="195"/>
      <c r="C1485" s="199">
        <v>0</v>
      </c>
      <c r="D1485" s="199">
        <v>0</v>
      </c>
      <c r="E1485" s="199">
        <v>0</v>
      </c>
      <c r="F1485" s="200">
        <v>0</v>
      </c>
      <c r="G1485" s="200">
        <v>0</v>
      </c>
      <c r="H1485" s="201">
        <v>0</v>
      </c>
    </row>
    <row r="1486" spans="1:8" ht="18" hidden="1" customHeight="1" outlineLevel="1">
      <c r="A1486" s="4" t="s">
        <v>207</v>
      </c>
      <c r="B1486" s="195"/>
      <c r="C1486" s="199">
        <v>0</v>
      </c>
      <c r="D1486" s="199">
        <v>0</v>
      </c>
      <c r="E1486" s="199">
        <v>0</v>
      </c>
      <c r="F1486" s="200">
        <v>0</v>
      </c>
      <c r="G1486" s="200">
        <v>0</v>
      </c>
      <c r="H1486" s="201">
        <v>0</v>
      </c>
    </row>
    <row r="1487" spans="1:8" ht="18" hidden="1" customHeight="1" outlineLevel="1">
      <c r="A1487" s="4" t="s">
        <v>208</v>
      </c>
      <c r="B1487" s="195"/>
      <c r="C1487" s="199">
        <v>0</v>
      </c>
      <c r="D1487" s="199">
        <v>0</v>
      </c>
      <c r="E1487" s="199">
        <v>0</v>
      </c>
      <c r="F1487" s="200">
        <v>0</v>
      </c>
      <c r="G1487" s="200">
        <v>0</v>
      </c>
      <c r="H1487" s="201">
        <v>0</v>
      </c>
    </row>
    <row r="1488" spans="1:8" ht="18" hidden="1" customHeight="1" outlineLevel="1">
      <c r="A1488" s="4" t="s">
        <v>209</v>
      </c>
      <c r="B1488" s="195"/>
      <c r="C1488" s="199">
        <v>0</v>
      </c>
      <c r="D1488" s="199">
        <v>0</v>
      </c>
      <c r="E1488" s="199">
        <v>0</v>
      </c>
      <c r="F1488" s="200">
        <v>0</v>
      </c>
      <c r="G1488" s="200">
        <v>0</v>
      </c>
      <c r="H1488" s="201">
        <v>0</v>
      </c>
    </row>
    <row r="1489" spans="1:8" ht="18" hidden="1" customHeight="1" outlineLevel="1">
      <c r="A1489" s="4" t="s">
        <v>211</v>
      </c>
      <c r="B1489" s="195"/>
      <c r="C1489" s="199">
        <v>0</v>
      </c>
      <c r="D1489" s="199">
        <v>0</v>
      </c>
      <c r="E1489" s="199">
        <v>0</v>
      </c>
      <c r="F1489" s="200">
        <v>0</v>
      </c>
      <c r="G1489" s="200">
        <v>0</v>
      </c>
      <c r="H1489" s="201">
        <v>0</v>
      </c>
    </row>
    <row r="1490" spans="1:8" ht="18" hidden="1" customHeight="1" outlineLevel="1">
      <c r="A1490" s="4" t="s">
        <v>212</v>
      </c>
      <c r="B1490" s="195"/>
      <c r="C1490" s="199">
        <v>0</v>
      </c>
      <c r="D1490" s="199">
        <v>0</v>
      </c>
      <c r="E1490" s="199">
        <v>0</v>
      </c>
      <c r="F1490" s="200">
        <v>0</v>
      </c>
      <c r="G1490" s="200">
        <v>0</v>
      </c>
      <c r="H1490" s="201">
        <v>0</v>
      </c>
    </row>
    <row r="1491" spans="1:8" ht="18" hidden="1" customHeight="1" outlineLevel="1">
      <c r="A1491" s="4" t="s">
        <v>213</v>
      </c>
      <c r="B1491" s="195"/>
      <c r="C1491" s="199">
        <v>0</v>
      </c>
      <c r="D1491" s="199">
        <v>0</v>
      </c>
      <c r="E1491" s="199">
        <v>0</v>
      </c>
      <c r="F1491" s="200">
        <v>0</v>
      </c>
      <c r="G1491" s="200">
        <v>0</v>
      </c>
      <c r="H1491" s="201">
        <v>0</v>
      </c>
    </row>
    <row r="1492" spans="1:8" ht="18" hidden="1" customHeight="1" outlineLevel="1">
      <c r="A1492" s="4" t="s">
        <v>214</v>
      </c>
      <c r="B1492" s="195"/>
      <c r="C1492" s="199">
        <v>0</v>
      </c>
      <c r="D1492" s="199">
        <v>0</v>
      </c>
      <c r="E1492" s="199">
        <v>0</v>
      </c>
      <c r="F1492" s="200">
        <v>0</v>
      </c>
      <c r="G1492" s="200">
        <v>0</v>
      </c>
      <c r="H1492" s="201">
        <v>0</v>
      </c>
    </row>
    <row r="1493" spans="1:8" ht="18" hidden="1" customHeight="1" outlineLevel="1">
      <c r="A1493" s="4" t="s">
        <v>215</v>
      </c>
      <c r="B1493" s="195"/>
      <c r="C1493" s="199">
        <v>0</v>
      </c>
      <c r="D1493" s="199">
        <v>0</v>
      </c>
      <c r="E1493" s="199">
        <v>0</v>
      </c>
      <c r="F1493" s="200">
        <v>0</v>
      </c>
      <c r="G1493" s="200">
        <v>0</v>
      </c>
      <c r="H1493" s="201">
        <v>0</v>
      </c>
    </row>
    <row r="1494" spans="1:8" ht="18" hidden="1" customHeight="1" outlineLevel="1">
      <c r="A1494" s="4" t="s">
        <v>216</v>
      </c>
      <c r="B1494" s="195"/>
      <c r="C1494" s="199">
        <v>0</v>
      </c>
      <c r="D1494" s="199">
        <v>0</v>
      </c>
      <c r="E1494" s="199">
        <v>0</v>
      </c>
      <c r="F1494" s="200">
        <v>0</v>
      </c>
      <c r="G1494" s="200">
        <v>0</v>
      </c>
      <c r="H1494" s="201">
        <v>0</v>
      </c>
    </row>
    <row r="1495" spans="1:8" ht="18" hidden="1" customHeight="1" outlineLevel="1">
      <c r="A1495" s="4" t="s">
        <v>217</v>
      </c>
      <c r="B1495" s="195"/>
      <c r="C1495" s="199">
        <v>0</v>
      </c>
      <c r="D1495" s="199">
        <v>0</v>
      </c>
      <c r="E1495" s="199">
        <v>0</v>
      </c>
      <c r="F1495" s="200">
        <v>0</v>
      </c>
      <c r="G1495" s="200">
        <v>0</v>
      </c>
      <c r="H1495" s="201">
        <v>0</v>
      </c>
    </row>
    <row r="1496" spans="1:8" ht="18" hidden="1" customHeight="1" outlineLevel="1">
      <c r="A1496" s="4" t="s">
        <v>218</v>
      </c>
      <c r="B1496" s="195"/>
      <c r="C1496" s="199">
        <v>0</v>
      </c>
      <c r="D1496" s="199">
        <v>0</v>
      </c>
      <c r="E1496" s="199">
        <v>0</v>
      </c>
      <c r="F1496" s="200">
        <v>0</v>
      </c>
      <c r="G1496" s="200">
        <v>0</v>
      </c>
      <c r="H1496" s="201">
        <v>0</v>
      </c>
    </row>
    <row r="1497" spans="1:8" ht="18" hidden="1" customHeight="1" outlineLevel="1">
      <c r="A1497" s="4" t="s">
        <v>219</v>
      </c>
      <c r="B1497" s="195"/>
      <c r="C1497" s="199">
        <v>0</v>
      </c>
      <c r="D1497" s="199">
        <v>0</v>
      </c>
      <c r="E1497" s="199">
        <v>0</v>
      </c>
      <c r="F1497" s="200">
        <v>0</v>
      </c>
      <c r="G1497" s="200">
        <v>0</v>
      </c>
      <c r="H1497" s="201">
        <v>0</v>
      </c>
    </row>
    <row r="1498" spans="1:8" ht="18" hidden="1" customHeight="1" outlineLevel="1">
      <c r="A1498" s="4" t="s">
        <v>220</v>
      </c>
      <c r="B1498" s="195"/>
      <c r="C1498" s="199">
        <v>0</v>
      </c>
      <c r="D1498" s="199">
        <v>0</v>
      </c>
      <c r="E1498" s="199">
        <v>0</v>
      </c>
      <c r="F1498" s="200">
        <v>0</v>
      </c>
      <c r="G1498" s="200">
        <v>0</v>
      </c>
      <c r="H1498" s="201">
        <v>0</v>
      </c>
    </row>
    <row r="1499" spans="1:8" ht="18" hidden="1" customHeight="1" outlineLevel="1">
      <c r="A1499" s="4" t="s">
        <v>349</v>
      </c>
      <c r="B1499" s="195"/>
      <c r="C1499" s="199">
        <v>0</v>
      </c>
      <c r="D1499" s="199">
        <v>0</v>
      </c>
      <c r="E1499" s="199">
        <v>0</v>
      </c>
      <c r="F1499" s="200">
        <v>0</v>
      </c>
      <c r="G1499" s="200">
        <v>0</v>
      </c>
      <c r="H1499" s="201">
        <v>0</v>
      </c>
    </row>
    <row r="1500" spans="1:8" ht="18" hidden="1" customHeight="1" outlineLevel="1">
      <c r="A1500" s="4" t="s">
        <v>222</v>
      </c>
      <c r="B1500" s="195"/>
      <c r="C1500" s="199">
        <v>0</v>
      </c>
      <c r="D1500" s="199">
        <v>0</v>
      </c>
      <c r="E1500" s="199">
        <v>0</v>
      </c>
      <c r="F1500" s="200">
        <v>0</v>
      </c>
      <c r="G1500" s="200">
        <v>0</v>
      </c>
      <c r="H1500" s="201">
        <v>0</v>
      </c>
    </row>
    <row r="1501" spans="1:8" ht="18" hidden="1" customHeight="1" outlineLevel="1">
      <c r="A1501" s="4" t="s">
        <v>223</v>
      </c>
      <c r="B1501" s="195"/>
      <c r="C1501" s="199">
        <v>0</v>
      </c>
      <c r="D1501" s="199">
        <v>0</v>
      </c>
      <c r="E1501" s="199">
        <v>0</v>
      </c>
      <c r="F1501" s="200">
        <v>0</v>
      </c>
      <c r="G1501" s="200">
        <v>0</v>
      </c>
      <c r="H1501" s="201">
        <v>0</v>
      </c>
    </row>
    <row r="1502" spans="1:8" ht="20.25" hidden="1" customHeight="1" outlineLevel="1">
      <c r="A1502" s="4" t="s">
        <v>224</v>
      </c>
      <c r="B1502" s="195"/>
      <c r="C1502" s="199">
        <v>0</v>
      </c>
      <c r="D1502" s="199">
        <v>0</v>
      </c>
      <c r="E1502" s="199">
        <v>0</v>
      </c>
      <c r="F1502" s="200">
        <v>0</v>
      </c>
      <c r="G1502" s="200">
        <v>0</v>
      </c>
      <c r="H1502" s="201">
        <v>0</v>
      </c>
    </row>
    <row r="1503" spans="1:8" ht="17.25" hidden="1" customHeight="1" outlineLevel="1">
      <c r="A1503" s="4" t="s">
        <v>225</v>
      </c>
      <c r="B1503" s="195"/>
      <c r="C1503" s="199">
        <v>0</v>
      </c>
      <c r="D1503" s="199">
        <v>0</v>
      </c>
      <c r="E1503" s="199">
        <v>0</v>
      </c>
      <c r="F1503" s="200">
        <v>0</v>
      </c>
      <c r="G1503" s="200">
        <v>0</v>
      </c>
      <c r="H1503" s="201">
        <v>0</v>
      </c>
    </row>
    <row r="1504" spans="1:8" ht="18" customHeight="1" collapsed="1">
      <c r="A1504" s="4"/>
      <c r="B1504" s="195" t="s">
        <v>456</v>
      </c>
      <c r="C1504" s="199">
        <f t="shared" ref="C1504:H1504" si="62">SUM(C1481:C1503)</f>
        <v>0</v>
      </c>
      <c r="D1504" s="199">
        <f t="shared" si="62"/>
        <v>0</v>
      </c>
      <c r="E1504" s="199">
        <f t="shared" si="62"/>
        <v>0</v>
      </c>
      <c r="F1504" s="200">
        <f t="shared" si="62"/>
        <v>0</v>
      </c>
      <c r="G1504" s="200">
        <f t="shared" si="62"/>
        <v>0</v>
      </c>
      <c r="H1504" s="201">
        <f t="shared" si="62"/>
        <v>0</v>
      </c>
    </row>
    <row r="1505" spans="1:8" ht="17.25" customHeight="1">
      <c r="B1505" s="203" t="s">
        <v>412</v>
      </c>
      <c r="C1505" s="204"/>
      <c r="D1505" s="204"/>
      <c r="E1505" s="204"/>
      <c r="F1505" s="193"/>
      <c r="G1505" s="193"/>
      <c r="H1505" s="194"/>
    </row>
    <row r="1506" spans="1:8" ht="18" hidden="1" customHeight="1" outlineLevel="1">
      <c r="A1506" s="4" t="s">
        <v>272</v>
      </c>
      <c r="B1506" s="195"/>
      <c r="C1506" s="196">
        <v>0</v>
      </c>
      <c r="D1506" s="196">
        <v>0</v>
      </c>
      <c r="E1506" s="196">
        <v>0</v>
      </c>
      <c r="F1506" s="197">
        <v>0</v>
      </c>
      <c r="G1506" s="197">
        <v>0</v>
      </c>
      <c r="H1506" s="198">
        <v>0</v>
      </c>
    </row>
    <row r="1507" spans="1:8" ht="18" hidden="1" customHeight="1" outlineLevel="1">
      <c r="A1507" s="4" t="s">
        <v>203</v>
      </c>
      <c r="B1507" s="195"/>
      <c r="C1507" s="196">
        <v>1</v>
      </c>
      <c r="D1507" s="196">
        <v>1</v>
      </c>
      <c r="E1507" s="196">
        <v>0</v>
      </c>
      <c r="F1507" s="197">
        <v>0</v>
      </c>
      <c r="G1507" s="197">
        <v>35</v>
      </c>
      <c r="H1507" s="198">
        <v>0</v>
      </c>
    </row>
    <row r="1508" spans="1:8" ht="18" hidden="1" customHeight="1" outlineLevel="1">
      <c r="A1508" s="4" t="s">
        <v>204</v>
      </c>
      <c r="B1508" s="195"/>
      <c r="C1508" s="196">
        <v>0</v>
      </c>
      <c r="D1508" s="196">
        <v>0</v>
      </c>
      <c r="E1508" s="196">
        <v>0</v>
      </c>
      <c r="F1508" s="197">
        <v>0</v>
      </c>
      <c r="G1508" s="197">
        <v>0</v>
      </c>
      <c r="H1508" s="198">
        <v>0</v>
      </c>
    </row>
    <row r="1509" spans="1:8" ht="18" hidden="1" customHeight="1" outlineLevel="1">
      <c r="A1509" s="4" t="s">
        <v>205</v>
      </c>
      <c r="B1509" s="195"/>
      <c r="C1509" s="196">
        <v>0</v>
      </c>
      <c r="D1509" s="196">
        <v>0</v>
      </c>
      <c r="E1509" s="196">
        <v>0</v>
      </c>
      <c r="F1509" s="197">
        <v>0</v>
      </c>
      <c r="G1509" s="197">
        <v>0</v>
      </c>
      <c r="H1509" s="198">
        <v>0</v>
      </c>
    </row>
    <row r="1510" spans="1:8" ht="18" hidden="1" customHeight="1" outlineLevel="1">
      <c r="A1510" s="4" t="s">
        <v>206</v>
      </c>
      <c r="B1510" s="195"/>
      <c r="C1510" s="196">
        <v>0</v>
      </c>
      <c r="D1510" s="196">
        <v>0</v>
      </c>
      <c r="E1510" s="196">
        <v>0</v>
      </c>
      <c r="F1510" s="197">
        <v>0</v>
      </c>
      <c r="G1510" s="197">
        <v>0</v>
      </c>
      <c r="H1510" s="198">
        <v>0</v>
      </c>
    </row>
    <row r="1511" spans="1:8" ht="18" hidden="1" customHeight="1" outlineLevel="1">
      <c r="A1511" s="4" t="s">
        <v>207</v>
      </c>
      <c r="B1511" s="195"/>
      <c r="C1511" s="196">
        <v>0</v>
      </c>
      <c r="D1511" s="196">
        <v>0</v>
      </c>
      <c r="E1511" s="196">
        <v>0</v>
      </c>
      <c r="F1511" s="197">
        <v>0</v>
      </c>
      <c r="G1511" s="197">
        <v>0</v>
      </c>
      <c r="H1511" s="198">
        <v>0</v>
      </c>
    </row>
    <row r="1512" spans="1:8" ht="18" hidden="1" customHeight="1" outlineLevel="1">
      <c r="A1512" s="4" t="s">
        <v>208</v>
      </c>
      <c r="B1512" s="195"/>
      <c r="C1512" s="196">
        <v>0</v>
      </c>
      <c r="D1512" s="196">
        <v>1</v>
      </c>
      <c r="E1512" s="196">
        <v>0</v>
      </c>
      <c r="F1512" s="197">
        <v>-2400</v>
      </c>
      <c r="G1512" s="197">
        <v>0</v>
      </c>
      <c r="H1512" s="198">
        <v>0</v>
      </c>
    </row>
    <row r="1513" spans="1:8" ht="18" hidden="1" customHeight="1" outlineLevel="1">
      <c r="A1513" s="4" t="s">
        <v>209</v>
      </c>
      <c r="B1513" s="195"/>
      <c r="C1513" s="196">
        <v>0</v>
      </c>
      <c r="D1513" s="196">
        <v>0</v>
      </c>
      <c r="E1513" s="196">
        <v>0</v>
      </c>
      <c r="F1513" s="197">
        <v>0</v>
      </c>
      <c r="G1513" s="197">
        <v>0</v>
      </c>
      <c r="H1513" s="198">
        <v>0</v>
      </c>
    </row>
    <row r="1514" spans="1:8" ht="18" hidden="1" customHeight="1" outlineLevel="1">
      <c r="A1514" s="4" t="s">
        <v>211</v>
      </c>
      <c r="B1514" s="195"/>
      <c r="C1514" s="196">
        <v>1</v>
      </c>
      <c r="D1514" s="196">
        <v>0</v>
      </c>
      <c r="E1514" s="196">
        <v>0</v>
      </c>
      <c r="F1514" s="197">
        <v>0</v>
      </c>
      <c r="G1514" s="197">
        <v>0</v>
      </c>
      <c r="H1514" s="198">
        <v>0</v>
      </c>
    </row>
    <row r="1515" spans="1:8" ht="18" hidden="1" customHeight="1" outlineLevel="1">
      <c r="A1515" s="4" t="s">
        <v>212</v>
      </c>
      <c r="B1515" s="195"/>
      <c r="C1515" s="196">
        <v>0</v>
      </c>
      <c r="D1515" s="196">
        <v>0</v>
      </c>
      <c r="E1515" s="196">
        <v>0</v>
      </c>
      <c r="F1515" s="197">
        <v>0</v>
      </c>
      <c r="G1515" s="197">
        <v>0</v>
      </c>
      <c r="H1515" s="198">
        <v>0</v>
      </c>
    </row>
    <row r="1516" spans="1:8" ht="18" hidden="1" customHeight="1" outlineLevel="1">
      <c r="A1516" s="4" t="s">
        <v>213</v>
      </c>
      <c r="B1516" s="195"/>
      <c r="C1516" s="196">
        <v>0</v>
      </c>
      <c r="D1516" s="196">
        <v>0</v>
      </c>
      <c r="E1516" s="196">
        <v>0</v>
      </c>
      <c r="F1516" s="197">
        <v>0</v>
      </c>
      <c r="G1516" s="197">
        <v>0</v>
      </c>
      <c r="H1516" s="198">
        <v>0</v>
      </c>
    </row>
    <row r="1517" spans="1:8" ht="18" hidden="1" customHeight="1" outlineLevel="1">
      <c r="A1517" s="4" t="s">
        <v>214</v>
      </c>
      <c r="B1517" s="195"/>
      <c r="C1517" s="196">
        <v>15</v>
      </c>
      <c r="D1517" s="196">
        <v>4</v>
      </c>
      <c r="E1517" s="196">
        <v>1</v>
      </c>
      <c r="F1517" s="197">
        <v>-34905.910000000003</v>
      </c>
      <c r="G1517" s="197">
        <v>68755.929999999993</v>
      </c>
      <c r="H1517" s="198">
        <v>0</v>
      </c>
    </row>
    <row r="1518" spans="1:8" ht="18" hidden="1" customHeight="1" outlineLevel="1">
      <c r="A1518" s="4" t="s">
        <v>215</v>
      </c>
      <c r="B1518" s="195"/>
      <c r="C1518" s="196">
        <v>0</v>
      </c>
      <c r="D1518" s="196">
        <v>0</v>
      </c>
      <c r="E1518" s="196">
        <v>0</v>
      </c>
      <c r="F1518" s="197">
        <v>0</v>
      </c>
      <c r="G1518" s="197">
        <v>0</v>
      </c>
      <c r="H1518" s="198">
        <v>0</v>
      </c>
    </row>
    <row r="1519" spans="1:8" ht="18" hidden="1" customHeight="1" outlineLevel="1">
      <c r="A1519" s="4" t="s">
        <v>216</v>
      </c>
      <c r="B1519" s="195"/>
      <c r="C1519" s="196">
        <v>0</v>
      </c>
      <c r="D1519" s="196">
        <v>0</v>
      </c>
      <c r="E1519" s="196">
        <v>0</v>
      </c>
      <c r="F1519" s="197">
        <v>0</v>
      </c>
      <c r="G1519" s="197">
        <v>0</v>
      </c>
      <c r="H1519" s="198">
        <v>0</v>
      </c>
    </row>
    <row r="1520" spans="1:8" ht="18" hidden="1" customHeight="1" outlineLevel="1">
      <c r="A1520" s="4" t="s">
        <v>217</v>
      </c>
      <c r="B1520" s="195"/>
      <c r="C1520" s="196">
        <v>0</v>
      </c>
      <c r="D1520" s="196">
        <v>0</v>
      </c>
      <c r="E1520" s="196">
        <v>0</v>
      </c>
      <c r="F1520" s="197">
        <v>0</v>
      </c>
      <c r="G1520" s="197">
        <v>0</v>
      </c>
      <c r="H1520" s="198">
        <v>0</v>
      </c>
    </row>
    <row r="1521" spans="1:8" ht="18" hidden="1" customHeight="1" outlineLevel="1">
      <c r="A1521" s="4" t="s">
        <v>218</v>
      </c>
      <c r="B1521" s="195"/>
      <c r="C1521" s="196">
        <v>0</v>
      </c>
      <c r="D1521" s="196">
        <v>1</v>
      </c>
      <c r="E1521" s="196">
        <v>0</v>
      </c>
      <c r="F1521" s="197">
        <v>0</v>
      </c>
      <c r="G1521" s="197">
        <v>842</v>
      </c>
      <c r="H1521" s="198">
        <v>0</v>
      </c>
    </row>
    <row r="1522" spans="1:8" ht="18" hidden="1" customHeight="1" outlineLevel="1">
      <c r="A1522" s="4" t="s">
        <v>219</v>
      </c>
      <c r="B1522" s="195"/>
      <c r="C1522" s="196">
        <v>0</v>
      </c>
      <c r="D1522" s="196">
        <v>0</v>
      </c>
      <c r="E1522" s="196">
        <v>0</v>
      </c>
      <c r="F1522" s="197">
        <v>0</v>
      </c>
      <c r="G1522" s="197">
        <v>0</v>
      </c>
      <c r="H1522" s="198">
        <v>0</v>
      </c>
    </row>
    <row r="1523" spans="1:8" ht="18" hidden="1" customHeight="1" outlineLevel="1">
      <c r="A1523" s="4" t="s">
        <v>220</v>
      </c>
      <c r="B1523" s="195"/>
      <c r="C1523" s="196">
        <v>0</v>
      </c>
      <c r="D1523" s="196">
        <v>0</v>
      </c>
      <c r="E1523" s="196">
        <v>0</v>
      </c>
      <c r="F1523" s="197">
        <v>0</v>
      </c>
      <c r="G1523" s="197">
        <v>0</v>
      </c>
      <c r="H1523" s="198">
        <v>0</v>
      </c>
    </row>
    <row r="1524" spans="1:8" ht="18" hidden="1" customHeight="1" outlineLevel="1">
      <c r="A1524" s="4" t="s">
        <v>349</v>
      </c>
      <c r="B1524" s="195"/>
      <c r="C1524" s="196">
        <v>0</v>
      </c>
      <c r="D1524" s="196">
        <v>0</v>
      </c>
      <c r="E1524" s="196">
        <v>0</v>
      </c>
      <c r="F1524" s="197">
        <v>0</v>
      </c>
      <c r="G1524" s="197">
        <v>0</v>
      </c>
      <c r="H1524" s="198">
        <v>0</v>
      </c>
    </row>
    <row r="1525" spans="1:8" ht="18" hidden="1" customHeight="1" outlineLevel="1">
      <c r="A1525" s="4" t="s">
        <v>222</v>
      </c>
      <c r="B1525" s="195"/>
      <c r="C1525" s="196">
        <v>0</v>
      </c>
      <c r="D1525" s="196">
        <v>0</v>
      </c>
      <c r="E1525" s="196">
        <v>0</v>
      </c>
      <c r="F1525" s="197">
        <v>0</v>
      </c>
      <c r="G1525" s="197">
        <v>0</v>
      </c>
      <c r="H1525" s="198">
        <v>0</v>
      </c>
    </row>
    <row r="1526" spans="1:8" ht="18" hidden="1" customHeight="1" outlineLevel="1">
      <c r="A1526" s="4" t="s">
        <v>223</v>
      </c>
      <c r="B1526" s="195"/>
      <c r="C1526" s="196">
        <v>0</v>
      </c>
      <c r="D1526" s="196">
        <v>0</v>
      </c>
      <c r="E1526" s="196">
        <v>0</v>
      </c>
      <c r="F1526" s="197">
        <v>0</v>
      </c>
      <c r="G1526" s="197">
        <v>0</v>
      </c>
      <c r="H1526" s="198">
        <v>0</v>
      </c>
    </row>
    <row r="1527" spans="1:8" ht="18" hidden="1" customHeight="1" outlineLevel="1">
      <c r="A1527" s="4" t="s">
        <v>224</v>
      </c>
      <c r="B1527" s="195"/>
      <c r="C1527" s="196">
        <v>2</v>
      </c>
      <c r="D1527" s="196">
        <v>0</v>
      </c>
      <c r="E1527" s="196">
        <v>0</v>
      </c>
      <c r="F1527" s="197">
        <v>0</v>
      </c>
      <c r="G1527" s="197">
        <v>0</v>
      </c>
      <c r="H1527" s="198">
        <v>0</v>
      </c>
    </row>
    <row r="1528" spans="1:8" ht="18" hidden="1" customHeight="1" outlineLevel="1">
      <c r="A1528" s="4" t="s">
        <v>225</v>
      </c>
      <c r="B1528" s="195"/>
      <c r="C1528" s="196">
        <v>0</v>
      </c>
      <c r="D1528" s="196">
        <v>0</v>
      </c>
      <c r="E1528" s="196">
        <v>0</v>
      </c>
      <c r="F1528" s="197">
        <v>0</v>
      </c>
      <c r="G1528" s="197">
        <v>0</v>
      </c>
      <c r="H1528" s="198">
        <v>0</v>
      </c>
    </row>
    <row r="1529" spans="1:8" collapsed="1">
      <c r="A1529" s="4"/>
      <c r="B1529" s="195" t="s">
        <v>413</v>
      </c>
      <c r="C1529" s="199">
        <f t="shared" ref="C1529:H1529" si="63">SUM(C1506:C1528)</f>
        <v>19</v>
      </c>
      <c r="D1529" s="199">
        <f t="shared" si="63"/>
        <v>7</v>
      </c>
      <c r="E1529" s="199">
        <f t="shared" si="63"/>
        <v>1</v>
      </c>
      <c r="F1529" s="200">
        <f t="shared" si="63"/>
        <v>-37305.910000000003</v>
      </c>
      <c r="G1529" s="200">
        <f t="shared" si="63"/>
        <v>69632.929999999993</v>
      </c>
      <c r="H1529" s="201">
        <f t="shared" si="63"/>
        <v>0</v>
      </c>
    </row>
    <row r="1530" spans="1:8" ht="18" hidden="1" customHeight="1" outlineLevel="1">
      <c r="A1530" s="4" t="s">
        <v>272</v>
      </c>
      <c r="B1530" s="195"/>
      <c r="C1530" s="196">
        <v>0</v>
      </c>
      <c r="D1530" s="196">
        <v>0</v>
      </c>
      <c r="E1530" s="196">
        <v>0</v>
      </c>
      <c r="F1530" s="197">
        <v>0</v>
      </c>
      <c r="G1530" s="197">
        <v>0</v>
      </c>
      <c r="H1530" s="198">
        <v>0</v>
      </c>
    </row>
    <row r="1531" spans="1:8" ht="18" hidden="1" customHeight="1" outlineLevel="1">
      <c r="A1531" s="4" t="s">
        <v>203</v>
      </c>
      <c r="B1531" s="195"/>
      <c r="C1531" s="196">
        <v>0</v>
      </c>
      <c r="D1531" s="196">
        <v>0</v>
      </c>
      <c r="E1531" s="196">
        <v>0</v>
      </c>
      <c r="F1531" s="197">
        <v>0</v>
      </c>
      <c r="G1531" s="197">
        <v>0</v>
      </c>
      <c r="H1531" s="198">
        <v>0</v>
      </c>
    </row>
    <row r="1532" spans="1:8" ht="18" hidden="1" customHeight="1" outlineLevel="1">
      <c r="A1532" s="4" t="s">
        <v>204</v>
      </c>
      <c r="B1532" s="195"/>
      <c r="C1532" s="196">
        <v>0</v>
      </c>
      <c r="D1532" s="196">
        <v>0</v>
      </c>
      <c r="E1532" s="196">
        <v>0</v>
      </c>
      <c r="F1532" s="197">
        <v>0</v>
      </c>
      <c r="G1532" s="197">
        <v>0</v>
      </c>
      <c r="H1532" s="198">
        <v>0</v>
      </c>
    </row>
    <row r="1533" spans="1:8" ht="18" hidden="1" customHeight="1" outlineLevel="1">
      <c r="A1533" s="4" t="s">
        <v>205</v>
      </c>
      <c r="B1533" s="195"/>
      <c r="C1533" s="196">
        <v>0</v>
      </c>
      <c r="D1533" s="196">
        <v>0</v>
      </c>
      <c r="E1533" s="196">
        <v>0</v>
      </c>
      <c r="F1533" s="197">
        <v>0</v>
      </c>
      <c r="G1533" s="197">
        <v>0</v>
      </c>
      <c r="H1533" s="198">
        <v>0</v>
      </c>
    </row>
    <row r="1534" spans="1:8" ht="18" hidden="1" customHeight="1" outlineLevel="1">
      <c r="A1534" s="4" t="s">
        <v>206</v>
      </c>
      <c r="B1534" s="195"/>
      <c r="C1534" s="196">
        <v>0</v>
      </c>
      <c r="D1534" s="196">
        <v>0</v>
      </c>
      <c r="E1534" s="196">
        <v>0</v>
      </c>
      <c r="F1534" s="197">
        <v>0</v>
      </c>
      <c r="G1534" s="197">
        <v>0</v>
      </c>
      <c r="H1534" s="198">
        <v>0</v>
      </c>
    </row>
    <row r="1535" spans="1:8" ht="18" hidden="1" customHeight="1" outlineLevel="1">
      <c r="A1535" s="4" t="s">
        <v>207</v>
      </c>
      <c r="B1535" s="195"/>
      <c r="C1535" s="196">
        <v>0</v>
      </c>
      <c r="D1535" s="196">
        <v>0</v>
      </c>
      <c r="E1535" s="196">
        <v>0</v>
      </c>
      <c r="F1535" s="197">
        <v>0</v>
      </c>
      <c r="G1535" s="197">
        <v>0</v>
      </c>
      <c r="H1535" s="198">
        <v>0</v>
      </c>
    </row>
    <row r="1536" spans="1:8" ht="18" hidden="1" customHeight="1" outlineLevel="1">
      <c r="A1536" s="4" t="s">
        <v>208</v>
      </c>
      <c r="B1536" s="195"/>
      <c r="C1536" s="196">
        <v>0</v>
      </c>
      <c r="D1536" s="196">
        <v>0</v>
      </c>
      <c r="E1536" s="196">
        <v>0</v>
      </c>
      <c r="F1536" s="197">
        <v>0</v>
      </c>
      <c r="G1536" s="197">
        <v>0</v>
      </c>
      <c r="H1536" s="198">
        <v>0</v>
      </c>
    </row>
    <row r="1537" spans="1:8" ht="18" hidden="1" customHeight="1" outlineLevel="1">
      <c r="A1537" s="4" t="s">
        <v>209</v>
      </c>
      <c r="B1537" s="195"/>
      <c r="C1537" s="196">
        <v>0</v>
      </c>
      <c r="D1537" s="196">
        <v>0</v>
      </c>
      <c r="E1537" s="196">
        <v>0</v>
      </c>
      <c r="F1537" s="197">
        <v>0</v>
      </c>
      <c r="G1537" s="197">
        <v>0</v>
      </c>
      <c r="H1537" s="198">
        <v>0</v>
      </c>
    </row>
    <row r="1538" spans="1:8" ht="18" hidden="1" customHeight="1" outlineLevel="1">
      <c r="A1538" s="4" t="s">
        <v>211</v>
      </c>
      <c r="B1538" s="195"/>
      <c r="C1538" s="196">
        <v>2</v>
      </c>
      <c r="D1538" s="196">
        <v>2</v>
      </c>
      <c r="E1538" s="196">
        <v>0</v>
      </c>
      <c r="F1538" s="197">
        <v>0</v>
      </c>
      <c r="G1538" s="197">
        <v>5138</v>
      </c>
      <c r="H1538" s="198">
        <v>0</v>
      </c>
    </row>
    <row r="1539" spans="1:8" ht="18" hidden="1" customHeight="1" outlineLevel="1">
      <c r="A1539" s="4" t="s">
        <v>212</v>
      </c>
      <c r="B1539" s="195"/>
      <c r="C1539" s="196">
        <v>2</v>
      </c>
      <c r="D1539" s="196">
        <v>1</v>
      </c>
      <c r="E1539" s="196">
        <v>0</v>
      </c>
      <c r="F1539" s="197">
        <v>31296.07</v>
      </c>
      <c r="G1539" s="197">
        <v>4681.78</v>
      </c>
      <c r="H1539" s="198">
        <v>0</v>
      </c>
    </row>
    <row r="1540" spans="1:8" ht="18" hidden="1" customHeight="1" outlineLevel="1">
      <c r="A1540" s="4" t="s">
        <v>213</v>
      </c>
      <c r="B1540" s="195"/>
      <c r="C1540" s="196">
        <v>0</v>
      </c>
      <c r="D1540" s="196">
        <v>0</v>
      </c>
      <c r="E1540" s="196">
        <v>0</v>
      </c>
      <c r="F1540" s="197">
        <v>0</v>
      </c>
      <c r="G1540" s="197">
        <v>10000</v>
      </c>
      <c r="H1540" s="198">
        <v>0</v>
      </c>
    </row>
    <row r="1541" spans="1:8" ht="18" hidden="1" customHeight="1" outlineLevel="1">
      <c r="A1541" s="4" t="s">
        <v>214</v>
      </c>
      <c r="B1541" s="195"/>
      <c r="C1541" s="196">
        <v>0</v>
      </c>
      <c r="D1541" s="196">
        <v>0</v>
      </c>
      <c r="E1541" s="196">
        <v>0</v>
      </c>
      <c r="F1541" s="197">
        <v>0</v>
      </c>
      <c r="G1541" s="197">
        <v>0</v>
      </c>
      <c r="H1541" s="198">
        <v>0</v>
      </c>
    </row>
    <row r="1542" spans="1:8" ht="18" hidden="1" customHeight="1" outlineLevel="1">
      <c r="A1542" s="4" t="s">
        <v>215</v>
      </c>
      <c r="B1542" s="195"/>
      <c r="C1542" s="196">
        <v>0</v>
      </c>
      <c r="D1542" s="196">
        <v>0</v>
      </c>
      <c r="E1542" s="196">
        <v>0</v>
      </c>
      <c r="F1542" s="197">
        <v>0</v>
      </c>
      <c r="G1542" s="197">
        <v>0</v>
      </c>
      <c r="H1542" s="198">
        <v>0</v>
      </c>
    </row>
    <row r="1543" spans="1:8" ht="18" hidden="1" customHeight="1" outlineLevel="1">
      <c r="A1543" s="4" t="s">
        <v>216</v>
      </c>
      <c r="B1543" s="195"/>
      <c r="C1543" s="196">
        <v>0</v>
      </c>
      <c r="D1543" s="196">
        <v>0</v>
      </c>
      <c r="E1543" s="196">
        <v>0</v>
      </c>
      <c r="F1543" s="197">
        <v>0</v>
      </c>
      <c r="G1543" s="197">
        <v>0</v>
      </c>
      <c r="H1543" s="198">
        <v>0</v>
      </c>
    </row>
    <row r="1544" spans="1:8" ht="18" hidden="1" customHeight="1" outlineLevel="1">
      <c r="A1544" s="4" t="s">
        <v>217</v>
      </c>
      <c r="B1544" s="195"/>
      <c r="C1544" s="196">
        <v>0</v>
      </c>
      <c r="D1544" s="196">
        <v>0</v>
      </c>
      <c r="E1544" s="196">
        <v>0</v>
      </c>
      <c r="F1544" s="197">
        <v>0</v>
      </c>
      <c r="G1544" s="197">
        <v>0</v>
      </c>
      <c r="H1544" s="198">
        <v>0</v>
      </c>
    </row>
    <row r="1545" spans="1:8" ht="18" hidden="1" customHeight="1" outlineLevel="1">
      <c r="A1545" s="4" t="s">
        <v>218</v>
      </c>
      <c r="B1545" s="195"/>
      <c r="C1545" s="196">
        <v>0</v>
      </c>
      <c r="D1545" s="196">
        <v>1</v>
      </c>
      <c r="E1545" s="196">
        <v>0</v>
      </c>
      <c r="F1545" s="197">
        <v>0</v>
      </c>
      <c r="G1545" s="197">
        <v>1395</v>
      </c>
      <c r="H1545" s="198">
        <v>0</v>
      </c>
    </row>
    <row r="1546" spans="1:8" ht="18" hidden="1" customHeight="1" outlineLevel="1">
      <c r="A1546" s="4" t="s">
        <v>219</v>
      </c>
      <c r="B1546" s="195"/>
      <c r="C1546" s="196">
        <v>0</v>
      </c>
      <c r="D1546" s="196">
        <v>0</v>
      </c>
      <c r="E1546" s="196">
        <v>0</v>
      </c>
      <c r="F1546" s="197">
        <v>0</v>
      </c>
      <c r="G1546" s="197">
        <v>0</v>
      </c>
      <c r="H1546" s="198">
        <v>0</v>
      </c>
    </row>
    <row r="1547" spans="1:8" ht="18" hidden="1" customHeight="1" outlineLevel="1">
      <c r="A1547" s="4" t="s">
        <v>220</v>
      </c>
      <c r="B1547" s="195"/>
      <c r="C1547" s="196">
        <v>0</v>
      </c>
      <c r="D1547" s="196">
        <v>0</v>
      </c>
      <c r="E1547" s="196">
        <v>0</v>
      </c>
      <c r="F1547" s="197">
        <v>0</v>
      </c>
      <c r="G1547" s="197">
        <v>0</v>
      </c>
      <c r="H1547" s="198">
        <v>0</v>
      </c>
    </row>
    <row r="1548" spans="1:8" ht="18" hidden="1" customHeight="1" outlineLevel="1">
      <c r="A1548" s="4" t="s">
        <v>349</v>
      </c>
      <c r="B1548" s="195"/>
      <c r="C1548" s="196">
        <v>0</v>
      </c>
      <c r="D1548" s="196">
        <v>0</v>
      </c>
      <c r="E1548" s="196">
        <v>0</v>
      </c>
      <c r="F1548" s="197">
        <v>0</v>
      </c>
      <c r="G1548" s="197">
        <v>0</v>
      </c>
      <c r="H1548" s="198">
        <v>0</v>
      </c>
    </row>
    <row r="1549" spans="1:8" ht="18" hidden="1" customHeight="1" outlineLevel="1">
      <c r="A1549" s="4" t="s">
        <v>222</v>
      </c>
      <c r="B1549" s="195"/>
      <c r="C1549" s="196">
        <v>0</v>
      </c>
      <c r="D1549" s="196">
        <v>0</v>
      </c>
      <c r="E1549" s="196">
        <v>0</v>
      </c>
      <c r="F1549" s="197">
        <v>0</v>
      </c>
      <c r="G1549" s="197">
        <v>0</v>
      </c>
      <c r="H1549" s="198">
        <v>0</v>
      </c>
    </row>
    <row r="1550" spans="1:8" ht="18" hidden="1" customHeight="1" outlineLevel="1">
      <c r="A1550" s="4" t="s">
        <v>223</v>
      </c>
      <c r="B1550" s="195"/>
      <c r="C1550" s="196">
        <v>0</v>
      </c>
      <c r="D1550" s="196">
        <v>0</v>
      </c>
      <c r="E1550" s="196">
        <v>0</v>
      </c>
      <c r="F1550" s="197">
        <v>0</v>
      </c>
      <c r="G1550" s="197">
        <v>0</v>
      </c>
      <c r="H1550" s="198">
        <v>0</v>
      </c>
    </row>
    <row r="1551" spans="1:8" ht="18" hidden="1" customHeight="1" outlineLevel="1">
      <c r="A1551" s="4" t="s">
        <v>224</v>
      </c>
      <c r="B1551" s="195"/>
      <c r="C1551" s="196">
        <v>0</v>
      </c>
      <c r="D1551" s="196">
        <v>0</v>
      </c>
      <c r="E1551" s="196">
        <v>0</v>
      </c>
      <c r="F1551" s="197">
        <v>0</v>
      </c>
      <c r="G1551" s="197">
        <v>0</v>
      </c>
      <c r="H1551" s="198">
        <v>0</v>
      </c>
    </row>
    <row r="1552" spans="1:8" ht="18" hidden="1" customHeight="1" outlineLevel="1">
      <c r="A1552" s="4" t="s">
        <v>225</v>
      </c>
      <c r="B1552" s="195"/>
      <c r="C1552" s="196">
        <v>0</v>
      </c>
      <c r="D1552" s="196">
        <v>0</v>
      </c>
      <c r="E1552" s="196">
        <v>0</v>
      </c>
      <c r="F1552" s="197">
        <v>0</v>
      </c>
      <c r="G1552" s="197">
        <v>0</v>
      </c>
      <c r="H1552" s="198">
        <v>0</v>
      </c>
    </row>
    <row r="1553" spans="1:10" ht="18" customHeight="1" collapsed="1">
      <c r="A1553" s="4"/>
      <c r="B1553" s="195" t="s">
        <v>414</v>
      </c>
      <c r="C1553" s="199">
        <f t="shared" ref="C1553:H1553" si="64">SUM(C1530:C1552)</f>
        <v>4</v>
      </c>
      <c r="D1553" s="199">
        <f t="shared" si="64"/>
        <v>4</v>
      </c>
      <c r="E1553" s="199">
        <f t="shared" si="64"/>
        <v>0</v>
      </c>
      <c r="F1553" s="200">
        <f t="shared" si="64"/>
        <v>31296.07</v>
      </c>
      <c r="G1553" s="200">
        <f t="shared" si="64"/>
        <v>21214.78</v>
      </c>
      <c r="H1553" s="201">
        <f t="shared" si="64"/>
        <v>0</v>
      </c>
    </row>
    <row r="1554" spans="1:10" ht="18" hidden="1" customHeight="1" outlineLevel="1">
      <c r="A1554" s="4" t="s">
        <v>272</v>
      </c>
      <c r="B1554" s="195"/>
      <c r="C1554" s="196">
        <v>1</v>
      </c>
      <c r="D1554" s="196">
        <v>1</v>
      </c>
      <c r="E1554" s="196">
        <v>0</v>
      </c>
      <c r="F1554" s="197">
        <v>-5470</v>
      </c>
      <c r="G1554" s="197">
        <v>0</v>
      </c>
      <c r="H1554" s="198">
        <v>9440</v>
      </c>
    </row>
    <row r="1555" spans="1:10" ht="18" hidden="1" customHeight="1" outlineLevel="1">
      <c r="A1555" s="4" t="s">
        <v>203</v>
      </c>
      <c r="B1555" s="195"/>
      <c r="C1555" s="196">
        <v>5</v>
      </c>
      <c r="D1555" s="196">
        <v>5</v>
      </c>
      <c r="E1555" s="196">
        <v>0</v>
      </c>
      <c r="F1555" s="197">
        <v>12456</v>
      </c>
      <c r="G1555" s="197">
        <v>7203</v>
      </c>
      <c r="H1555" s="198">
        <v>0</v>
      </c>
    </row>
    <row r="1556" spans="1:10" ht="18" hidden="1" customHeight="1" outlineLevel="1">
      <c r="A1556" s="4" t="s">
        <v>204</v>
      </c>
      <c r="B1556" s="195"/>
      <c r="C1556" s="196">
        <v>5</v>
      </c>
      <c r="D1556" s="196">
        <v>0</v>
      </c>
      <c r="E1556" s="196">
        <v>0</v>
      </c>
      <c r="F1556" s="197">
        <v>0</v>
      </c>
      <c r="G1556" s="197">
        <v>0</v>
      </c>
      <c r="H1556" s="198">
        <v>0</v>
      </c>
    </row>
    <row r="1557" spans="1:10" ht="18" hidden="1" customHeight="1" outlineLevel="1">
      <c r="A1557" s="4" t="s">
        <v>205</v>
      </c>
      <c r="B1557" s="195"/>
      <c r="C1557" s="196">
        <v>0</v>
      </c>
      <c r="D1557" s="196">
        <v>0</v>
      </c>
      <c r="E1557" s="196">
        <v>0</v>
      </c>
      <c r="F1557" s="197">
        <v>0</v>
      </c>
      <c r="G1557" s="197">
        <v>0</v>
      </c>
      <c r="H1557" s="198">
        <v>0</v>
      </c>
    </row>
    <row r="1558" spans="1:10" ht="18" hidden="1" customHeight="1" outlineLevel="1">
      <c r="A1558" s="4" t="s">
        <v>206</v>
      </c>
      <c r="B1558" s="195"/>
      <c r="C1558" s="196">
        <v>0</v>
      </c>
      <c r="D1558" s="196">
        <v>0</v>
      </c>
      <c r="E1558" s="196">
        <v>0</v>
      </c>
      <c r="F1558" s="197">
        <v>0</v>
      </c>
      <c r="G1558" s="197">
        <v>0</v>
      </c>
      <c r="H1558" s="198">
        <v>0</v>
      </c>
    </row>
    <row r="1559" spans="1:10" ht="18" hidden="1" customHeight="1" outlineLevel="1">
      <c r="A1559" s="4" t="s">
        <v>207</v>
      </c>
      <c r="B1559" s="195"/>
      <c r="C1559" s="196">
        <v>0</v>
      </c>
      <c r="D1559" s="196">
        <v>0</v>
      </c>
      <c r="E1559" s="196">
        <v>0</v>
      </c>
      <c r="F1559" s="197">
        <v>0</v>
      </c>
      <c r="G1559" s="197">
        <v>0</v>
      </c>
      <c r="H1559" s="198">
        <v>0</v>
      </c>
    </row>
    <row r="1560" spans="1:10" ht="18" hidden="1" customHeight="1" outlineLevel="1">
      <c r="A1560" s="4" t="s">
        <v>208</v>
      </c>
      <c r="B1560" s="195"/>
      <c r="C1560" s="196">
        <v>10</v>
      </c>
      <c r="D1560" s="196">
        <v>12</v>
      </c>
      <c r="E1560" s="196">
        <v>0</v>
      </c>
      <c r="F1560" s="197">
        <v>22237</v>
      </c>
      <c r="G1560" s="197">
        <v>31442.38</v>
      </c>
      <c r="H1560" s="198">
        <v>0</v>
      </c>
    </row>
    <row r="1561" spans="1:10" ht="18" hidden="1" customHeight="1" outlineLevel="1">
      <c r="A1561" s="4" t="s">
        <v>209</v>
      </c>
      <c r="B1561" s="195"/>
      <c r="C1561" s="196">
        <v>4</v>
      </c>
      <c r="D1561" s="196">
        <v>5</v>
      </c>
      <c r="E1561" s="196">
        <v>0</v>
      </c>
      <c r="F1561" s="197">
        <v>71112.59</v>
      </c>
      <c r="G1561" s="197">
        <v>205</v>
      </c>
      <c r="H1561" s="198">
        <v>0</v>
      </c>
    </row>
    <row r="1562" spans="1:10" ht="18" hidden="1" customHeight="1" outlineLevel="1">
      <c r="A1562" s="4" t="s">
        <v>211</v>
      </c>
      <c r="B1562" s="195"/>
      <c r="C1562" s="196">
        <v>12</v>
      </c>
      <c r="D1562" s="196">
        <v>17</v>
      </c>
      <c r="E1562" s="196">
        <v>0</v>
      </c>
      <c r="F1562" s="197">
        <v>-24598.560000000005</v>
      </c>
      <c r="G1562" s="197">
        <v>5480.630000000001</v>
      </c>
      <c r="H1562" s="198">
        <v>0</v>
      </c>
    </row>
    <row r="1563" spans="1:10" ht="18" hidden="1" customHeight="1" outlineLevel="1">
      <c r="A1563" s="4" t="s">
        <v>212</v>
      </c>
      <c r="B1563" s="195"/>
      <c r="C1563" s="196">
        <v>1</v>
      </c>
      <c r="D1563" s="196">
        <v>1</v>
      </c>
      <c r="E1563" s="196">
        <v>0</v>
      </c>
      <c r="F1563" s="197">
        <v>0</v>
      </c>
      <c r="G1563" s="197">
        <v>0</v>
      </c>
      <c r="H1563" s="198">
        <v>0</v>
      </c>
    </row>
    <row r="1564" spans="1:10" ht="18" hidden="1" customHeight="1" outlineLevel="1">
      <c r="A1564" s="4" t="s">
        <v>213</v>
      </c>
      <c r="B1564" s="195"/>
      <c r="C1564" s="196">
        <v>1</v>
      </c>
      <c r="D1564" s="196">
        <v>0</v>
      </c>
      <c r="E1564" s="196">
        <v>0</v>
      </c>
      <c r="F1564" s="197">
        <v>0</v>
      </c>
      <c r="G1564" s="197">
        <v>1452.8</v>
      </c>
      <c r="H1564" s="198">
        <v>0</v>
      </c>
    </row>
    <row r="1565" spans="1:10" ht="18" hidden="1" customHeight="1" outlineLevel="1">
      <c r="A1565" s="4" t="s">
        <v>214</v>
      </c>
      <c r="B1565" s="195"/>
      <c r="C1565" s="196">
        <v>1</v>
      </c>
      <c r="D1565" s="196">
        <v>0</v>
      </c>
      <c r="E1565" s="196">
        <v>0</v>
      </c>
      <c r="F1565" s="197">
        <v>-193.94</v>
      </c>
      <c r="G1565" s="197">
        <v>0</v>
      </c>
      <c r="H1565" s="198">
        <v>0</v>
      </c>
    </row>
    <row r="1566" spans="1:10" ht="18" hidden="1" customHeight="1" outlineLevel="1">
      <c r="A1566" s="4" t="s">
        <v>215</v>
      </c>
      <c r="B1566" s="195"/>
      <c r="C1566" s="196">
        <v>8</v>
      </c>
      <c r="D1566" s="196">
        <v>5</v>
      </c>
      <c r="E1566" s="196">
        <v>0</v>
      </c>
      <c r="F1566" s="197">
        <v>87787</v>
      </c>
      <c r="G1566" s="197">
        <v>46660</v>
      </c>
      <c r="H1566" s="198">
        <v>0</v>
      </c>
      <c r="J1566" s="4"/>
    </row>
    <row r="1567" spans="1:10" ht="18" hidden="1" customHeight="1" outlineLevel="1">
      <c r="A1567" s="4" t="s">
        <v>216</v>
      </c>
      <c r="B1567" s="195"/>
      <c r="C1567" s="196">
        <v>0</v>
      </c>
      <c r="D1567" s="196">
        <v>0</v>
      </c>
      <c r="E1567" s="196">
        <v>0</v>
      </c>
      <c r="F1567" s="197">
        <v>0</v>
      </c>
      <c r="G1567" s="197">
        <v>0</v>
      </c>
      <c r="H1567" s="198">
        <v>0</v>
      </c>
    </row>
    <row r="1568" spans="1:10" ht="18" hidden="1" customHeight="1" outlineLevel="1">
      <c r="A1568" s="4" t="s">
        <v>217</v>
      </c>
      <c r="B1568" s="195"/>
      <c r="C1568" s="196">
        <v>2</v>
      </c>
      <c r="D1568" s="196">
        <v>2</v>
      </c>
      <c r="E1568" s="196">
        <v>2</v>
      </c>
      <c r="F1568" s="197">
        <v>8000</v>
      </c>
      <c r="G1568" s="197">
        <v>41500</v>
      </c>
      <c r="H1568" s="198">
        <v>0</v>
      </c>
    </row>
    <row r="1569" spans="1:8" ht="18" hidden="1" customHeight="1" outlineLevel="1">
      <c r="A1569" s="4" t="s">
        <v>218</v>
      </c>
      <c r="B1569" s="195"/>
      <c r="C1569" s="196">
        <v>3</v>
      </c>
      <c r="D1569" s="196">
        <v>10</v>
      </c>
      <c r="E1569" s="196">
        <v>0</v>
      </c>
      <c r="F1569" s="197">
        <v>212832</v>
      </c>
      <c r="G1569" s="197">
        <v>44863</v>
      </c>
      <c r="H1569" s="198">
        <v>0</v>
      </c>
    </row>
    <row r="1570" spans="1:8" ht="18" hidden="1" customHeight="1" outlineLevel="1">
      <c r="A1570" s="4" t="s">
        <v>219</v>
      </c>
      <c r="B1570" s="195"/>
      <c r="C1570" s="196">
        <v>1</v>
      </c>
      <c r="D1570" s="196">
        <v>0</v>
      </c>
      <c r="E1570" s="196">
        <v>1</v>
      </c>
      <c r="F1570" s="197">
        <v>0</v>
      </c>
      <c r="G1570" s="197">
        <v>0</v>
      </c>
      <c r="H1570" s="198">
        <v>0</v>
      </c>
    </row>
    <row r="1571" spans="1:8" ht="18" hidden="1" customHeight="1" outlineLevel="1">
      <c r="A1571" s="4" t="s">
        <v>323</v>
      </c>
      <c r="B1571" s="195"/>
      <c r="C1571" s="196">
        <v>0</v>
      </c>
      <c r="D1571" s="196">
        <v>0</v>
      </c>
      <c r="E1571" s="196">
        <v>0</v>
      </c>
      <c r="F1571" s="197">
        <v>0</v>
      </c>
      <c r="G1571" s="197">
        <v>0</v>
      </c>
      <c r="H1571" s="198">
        <v>0</v>
      </c>
    </row>
    <row r="1572" spans="1:8" ht="18" hidden="1" customHeight="1" outlineLevel="1">
      <c r="A1572" s="4" t="s">
        <v>220</v>
      </c>
      <c r="B1572" s="195"/>
      <c r="C1572" s="196">
        <v>0</v>
      </c>
      <c r="D1572" s="196">
        <v>0</v>
      </c>
      <c r="E1572" s="196">
        <v>0</v>
      </c>
      <c r="F1572" s="197">
        <v>0</v>
      </c>
      <c r="G1572" s="197">
        <v>0</v>
      </c>
      <c r="H1572" s="198">
        <v>0</v>
      </c>
    </row>
    <row r="1573" spans="1:8" ht="18" hidden="1" customHeight="1" outlineLevel="1">
      <c r="A1573" s="4" t="s">
        <v>349</v>
      </c>
      <c r="B1573" s="195"/>
      <c r="C1573" s="196">
        <v>0</v>
      </c>
      <c r="D1573" s="196">
        <v>0</v>
      </c>
      <c r="E1573" s="196">
        <v>0</v>
      </c>
      <c r="F1573" s="197">
        <v>0</v>
      </c>
      <c r="G1573" s="197">
        <v>0</v>
      </c>
      <c r="H1573" s="198">
        <v>0</v>
      </c>
    </row>
    <row r="1574" spans="1:8" ht="18" hidden="1" customHeight="1" outlineLevel="1">
      <c r="A1574" s="4" t="s">
        <v>222</v>
      </c>
      <c r="B1574" s="195"/>
      <c r="C1574" s="196">
        <v>35</v>
      </c>
      <c r="D1574" s="196">
        <v>42</v>
      </c>
      <c r="E1574" s="196">
        <v>0</v>
      </c>
      <c r="F1574" s="197">
        <v>2690192</v>
      </c>
      <c r="G1574" s="197">
        <v>1096816</v>
      </c>
      <c r="H1574" s="198">
        <v>-182811</v>
      </c>
    </row>
    <row r="1575" spans="1:8" ht="18" hidden="1" customHeight="1" outlineLevel="1">
      <c r="A1575" s="4" t="s">
        <v>223</v>
      </c>
      <c r="B1575" s="195"/>
      <c r="C1575" s="196">
        <v>7</v>
      </c>
      <c r="D1575" s="196">
        <v>34</v>
      </c>
      <c r="E1575" s="196">
        <v>1</v>
      </c>
      <c r="F1575" s="197">
        <v>751504.73</v>
      </c>
      <c r="G1575" s="197">
        <v>546.37</v>
      </c>
      <c r="H1575" s="198">
        <v>106434.15</v>
      </c>
    </row>
    <row r="1576" spans="1:8" ht="18" hidden="1" customHeight="1" outlineLevel="1">
      <c r="A1576" s="4" t="s">
        <v>224</v>
      </c>
      <c r="B1576" s="195"/>
      <c r="C1576" s="196">
        <v>8</v>
      </c>
      <c r="D1576" s="196">
        <v>0</v>
      </c>
      <c r="E1576" s="196">
        <v>0</v>
      </c>
      <c r="F1576" s="197">
        <v>0</v>
      </c>
      <c r="G1576" s="197">
        <v>0</v>
      </c>
      <c r="H1576" s="198">
        <v>0</v>
      </c>
    </row>
    <row r="1577" spans="1:8" ht="18" hidden="1" customHeight="1" outlineLevel="1">
      <c r="A1577" s="4" t="s">
        <v>225</v>
      </c>
      <c r="B1577" s="195"/>
      <c r="C1577" s="196">
        <v>10</v>
      </c>
      <c r="D1577" s="196">
        <v>7</v>
      </c>
      <c r="E1577" s="196">
        <v>1</v>
      </c>
      <c r="F1577" s="197">
        <v>292433</v>
      </c>
      <c r="G1577" s="197">
        <v>260990</v>
      </c>
      <c r="H1577" s="198">
        <v>29553</v>
      </c>
    </row>
    <row r="1578" spans="1:8" ht="18" customHeight="1" collapsed="1">
      <c r="A1578" s="4"/>
      <c r="B1578" s="195" t="s">
        <v>415</v>
      </c>
      <c r="C1578" s="199">
        <f t="shared" ref="C1578:H1578" si="65">SUM(C1554:C1577)</f>
        <v>114</v>
      </c>
      <c r="D1578" s="199">
        <f t="shared" si="65"/>
        <v>141</v>
      </c>
      <c r="E1578" s="199">
        <f t="shared" si="65"/>
        <v>5</v>
      </c>
      <c r="F1578" s="200">
        <f t="shared" si="65"/>
        <v>4118291.82</v>
      </c>
      <c r="G1578" s="200">
        <f t="shared" si="65"/>
        <v>1537159.1800000002</v>
      </c>
      <c r="H1578" s="201">
        <f t="shared" si="65"/>
        <v>-37383.850000000006</v>
      </c>
    </row>
    <row r="1579" spans="1:8" ht="18" hidden="1" customHeight="1" outlineLevel="1">
      <c r="A1579" s="4" t="s">
        <v>272</v>
      </c>
      <c r="B1579" s="195"/>
      <c r="C1579" s="196">
        <v>0</v>
      </c>
      <c r="D1579" s="196">
        <v>0</v>
      </c>
      <c r="E1579" s="196">
        <v>0</v>
      </c>
      <c r="F1579" s="197">
        <v>0</v>
      </c>
      <c r="G1579" s="197">
        <v>0</v>
      </c>
      <c r="H1579" s="198">
        <v>0</v>
      </c>
    </row>
    <row r="1580" spans="1:8" ht="18" hidden="1" customHeight="1" outlineLevel="1">
      <c r="A1580" s="4" t="s">
        <v>203</v>
      </c>
      <c r="B1580" s="195"/>
      <c r="C1580" s="196">
        <v>0</v>
      </c>
      <c r="D1580" s="196">
        <v>0</v>
      </c>
      <c r="E1580" s="196">
        <v>0</v>
      </c>
      <c r="F1580" s="197">
        <v>0</v>
      </c>
      <c r="G1580" s="197">
        <v>0</v>
      </c>
      <c r="H1580" s="198">
        <v>0</v>
      </c>
    </row>
    <row r="1581" spans="1:8" ht="18" hidden="1" customHeight="1" outlineLevel="1">
      <c r="A1581" s="4" t="s">
        <v>204</v>
      </c>
      <c r="B1581" s="195"/>
      <c r="C1581" s="196">
        <v>1</v>
      </c>
      <c r="D1581" s="196">
        <v>0</v>
      </c>
      <c r="E1581" s="196">
        <v>0</v>
      </c>
      <c r="F1581" s="197">
        <v>0</v>
      </c>
      <c r="G1581" s="197">
        <v>0</v>
      </c>
      <c r="H1581" s="198">
        <v>0</v>
      </c>
    </row>
    <row r="1582" spans="1:8" ht="18" hidden="1" customHeight="1" outlineLevel="1">
      <c r="A1582" s="4" t="s">
        <v>205</v>
      </c>
      <c r="B1582" s="195"/>
      <c r="C1582" s="196">
        <v>0</v>
      </c>
      <c r="D1582" s="196">
        <v>0</v>
      </c>
      <c r="E1582" s="196">
        <v>0</v>
      </c>
      <c r="F1582" s="197">
        <v>0</v>
      </c>
      <c r="G1582" s="197">
        <v>0</v>
      </c>
      <c r="H1582" s="198">
        <v>0</v>
      </c>
    </row>
    <row r="1583" spans="1:8" ht="18" hidden="1" customHeight="1" outlineLevel="1">
      <c r="A1583" s="4" t="s">
        <v>206</v>
      </c>
      <c r="B1583" s="195"/>
      <c r="C1583" s="196">
        <v>0</v>
      </c>
      <c r="D1583" s="196">
        <v>0</v>
      </c>
      <c r="E1583" s="196">
        <v>0</v>
      </c>
      <c r="F1583" s="197">
        <v>0</v>
      </c>
      <c r="G1583" s="197">
        <v>0</v>
      </c>
      <c r="H1583" s="198">
        <v>0</v>
      </c>
    </row>
    <row r="1584" spans="1:8" ht="18" hidden="1" customHeight="1" outlineLevel="1">
      <c r="A1584" s="4" t="s">
        <v>207</v>
      </c>
      <c r="B1584" s="195"/>
      <c r="C1584" s="196">
        <v>0</v>
      </c>
      <c r="D1584" s="196">
        <v>0</v>
      </c>
      <c r="E1584" s="196">
        <v>0</v>
      </c>
      <c r="F1584" s="197">
        <v>0</v>
      </c>
      <c r="G1584" s="197">
        <v>0</v>
      </c>
      <c r="H1584" s="198">
        <v>0</v>
      </c>
    </row>
    <row r="1585" spans="1:8" ht="18" hidden="1" customHeight="1" outlineLevel="1">
      <c r="A1585" s="4" t="s">
        <v>208</v>
      </c>
      <c r="B1585" s="195"/>
      <c r="C1585" s="196">
        <v>1</v>
      </c>
      <c r="D1585" s="196">
        <v>1</v>
      </c>
      <c r="E1585" s="196">
        <v>0</v>
      </c>
      <c r="F1585" s="197">
        <v>0</v>
      </c>
      <c r="G1585" s="197">
        <v>2500</v>
      </c>
      <c r="H1585" s="198">
        <v>0</v>
      </c>
    </row>
    <row r="1586" spans="1:8" ht="18" hidden="1" customHeight="1" outlineLevel="1">
      <c r="A1586" s="4" t="s">
        <v>209</v>
      </c>
      <c r="B1586" s="195"/>
      <c r="C1586" s="196">
        <v>0</v>
      </c>
      <c r="D1586" s="196">
        <v>0</v>
      </c>
      <c r="E1586" s="196">
        <v>0</v>
      </c>
      <c r="F1586" s="197">
        <v>0</v>
      </c>
      <c r="G1586" s="197">
        <v>0</v>
      </c>
      <c r="H1586" s="198">
        <v>0</v>
      </c>
    </row>
    <row r="1587" spans="1:8" ht="18" hidden="1" customHeight="1" outlineLevel="1">
      <c r="A1587" s="4" t="s">
        <v>211</v>
      </c>
      <c r="B1587" s="195"/>
      <c r="C1587" s="196">
        <v>0</v>
      </c>
      <c r="D1587" s="196">
        <v>2</v>
      </c>
      <c r="E1587" s="196">
        <v>0</v>
      </c>
      <c r="F1587" s="197">
        <v>0</v>
      </c>
      <c r="G1587" s="197">
        <v>-2093</v>
      </c>
      <c r="H1587" s="198">
        <v>0</v>
      </c>
    </row>
    <row r="1588" spans="1:8" ht="18" hidden="1" customHeight="1" outlineLevel="1">
      <c r="A1588" s="4" t="s">
        <v>212</v>
      </c>
      <c r="B1588" s="195"/>
      <c r="C1588" s="196">
        <v>0</v>
      </c>
      <c r="D1588" s="196">
        <v>0</v>
      </c>
      <c r="E1588" s="196">
        <v>0</v>
      </c>
      <c r="F1588" s="197">
        <v>0</v>
      </c>
      <c r="G1588" s="197">
        <v>0</v>
      </c>
      <c r="H1588" s="198">
        <v>0</v>
      </c>
    </row>
    <row r="1589" spans="1:8" ht="18" hidden="1" customHeight="1" outlineLevel="1">
      <c r="A1589" s="4" t="s">
        <v>213</v>
      </c>
      <c r="B1589" s="195"/>
      <c r="C1589" s="196">
        <v>0</v>
      </c>
      <c r="D1589" s="196">
        <v>0</v>
      </c>
      <c r="E1589" s="196">
        <v>0</v>
      </c>
      <c r="F1589" s="197">
        <v>0</v>
      </c>
      <c r="G1589" s="197">
        <v>0</v>
      </c>
      <c r="H1589" s="198">
        <v>0</v>
      </c>
    </row>
    <row r="1590" spans="1:8" ht="18" hidden="1" customHeight="1" outlineLevel="1">
      <c r="A1590" s="4" t="s">
        <v>214</v>
      </c>
      <c r="B1590" s="195"/>
      <c r="C1590" s="196">
        <v>0</v>
      </c>
      <c r="D1590" s="196">
        <v>0</v>
      </c>
      <c r="E1590" s="196">
        <v>0</v>
      </c>
      <c r="F1590" s="197">
        <v>0</v>
      </c>
      <c r="G1590" s="197">
        <v>0</v>
      </c>
      <c r="H1590" s="198">
        <v>0</v>
      </c>
    </row>
    <row r="1591" spans="1:8" ht="18" hidden="1" customHeight="1" outlineLevel="1">
      <c r="A1591" s="4" t="s">
        <v>215</v>
      </c>
      <c r="B1591" s="195"/>
      <c r="C1591" s="196">
        <v>0</v>
      </c>
      <c r="D1591" s="196">
        <v>0</v>
      </c>
      <c r="E1591" s="196">
        <v>0</v>
      </c>
      <c r="F1591" s="197">
        <v>0</v>
      </c>
      <c r="G1591" s="197">
        <v>0</v>
      </c>
      <c r="H1591" s="198">
        <v>0</v>
      </c>
    </row>
    <row r="1592" spans="1:8" ht="18" hidden="1" customHeight="1" outlineLevel="1">
      <c r="A1592" s="4" t="s">
        <v>216</v>
      </c>
      <c r="B1592" s="195"/>
      <c r="C1592" s="196">
        <v>0</v>
      </c>
      <c r="D1592" s="196">
        <v>0</v>
      </c>
      <c r="E1592" s="196">
        <v>0</v>
      </c>
      <c r="F1592" s="197">
        <v>0</v>
      </c>
      <c r="G1592" s="197">
        <v>0</v>
      </c>
      <c r="H1592" s="198">
        <v>0</v>
      </c>
    </row>
    <row r="1593" spans="1:8" ht="18" hidden="1" customHeight="1" outlineLevel="1">
      <c r="A1593" s="4" t="s">
        <v>217</v>
      </c>
      <c r="B1593" s="195"/>
      <c r="C1593" s="196">
        <v>0</v>
      </c>
      <c r="D1593" s="196">
        <v>0</v>
      </c>
      <c r="E1593" s="196">
        <v>0</v>
      </c>
      <c r="F1593" s="197">
        <v>0</v>
      </c>
      <c r="G1593" s="197">
        <v>0</v>
      </c>
      <c r="H1593" s="198">
        <v>0</v>
      </c>
    </row>
    <row r="1594" spans="1:8" ht="18" hidden="1" customHeight="1" outlineLevel="1">
      <c r="A1594" s="4" t="s">
        <v>218</v>
      </c>
      <c r="B1594" s="195"/>
      <c r="C1594" s="196">
        <v>0</v>
      </c>
      <c r="D1594" s="196">
        <v>0</v>
      </c>
      <c r="E1594" s="196">
        <v>0</v>
      </c>
      <c r="F1594" s="197">
        <v>0</v>
      </c>
      <c r="G1594" s="197">
        <v>0</v>
      </c>
      <c r="H1594" s="198">
        <v>0</v>
      </c>
    </row>
    <row r="1595" spans="1:8" ht="18" hidden="1" customHeight="1" outlineLevel="1">
      <c r="A1595" s="4" t="s">
        <v>219</v>
      </c>
      <c r="B1595" s="195"/>
      <c r="C1595" s="196">
        <v>0</v>
      </c>
      <c r="D1595" s="196">
        <v>0</v>
      </c>
      <c r="E1595" s="196">
        <v>0</v>
      </c>
      <c r="F1595" s="197">
        <v>0</v>
      </c>
      <c r="G1595" s="197">
        <v>0</v>
      </c>
      <c r="H1595" s="198">
        <v>0</v>
      </c>
    </row>
    <row r="1596" spans="1:8" ht="18" hidden="1" customHeight="1" outlineLevel="1">
      <c r="A1596" s="4" t="s">
        <v>220</v>
      </c>
      <c r="B1596" s="195"/>
      <c r="C1596" s="196">
        <v>0</v>
      </c>
      <c r="D1596" s="196">
        <v>0</v>
      </c>
      <c r="E1596" s="196">
        <v>0</v>
      </c>
      <c r="F1596" s="197">
        <v>0</v>
      </c>
      <c r="G1596" s="197">
        <v>0</v>
      </c>
      <c r="H1596" s="198">
        <v>0</v>
      </c>
    </row>
    <row r="1597" spans="1:8" ht="18" hidden="1" customHeight="1" outlineLevel="1">
      <c r="A1597" s="4" t="s">
        <v>349</v>
      </c>
      <c r="B1597" s="195"/>
      <c r="C1597" s="196">
        <v>0</v>
      </c>
      <c r="D1597" s="196">
        <v>0</v>
      </c>
      <c r="E1597" s="196">
        <v>0</v>
      </c>
      <c r="F1597" s="197">
        <v>0</v>
      </c>
      <c r="G1597" s="197">
        <v>0</v>
      </c>
      <c r="H1597" s="198">
        <v>0</v>
      </c>
    </row>
    <row r="1598" spans="1:8" ht="18" hidden="1" customHeight="1" outlineLevel="1">
      <c r="A1598" s="4" t="s">
        <v>222</v>
      </c>
      <c r="B1598" s="195"/>
      <c r="C1598" s="196">
        <v>0</v>
      </c>
      <c r="D1598" s="196">
        <v>0</v>
      </c>
      <c r="E1598" s="196">
        <v>0</v>
      </c>
      <c r="F1598" s="197">
        <v>0</v>
      </c>
      <c r="G1598" s="197">
        <v>0</v>
      </c>
      <c r="H1598" s="198">
        <v>0</v>
      </c>
    </row>
    <row r="1599" spans="1:8" ht="18" hidden="1" customHeight="1" outlineLevel="1">
      <c r="A1599" s="4" t="s">
        <v>223</v>
      </c>
      <c r="B1599" s="195"/>
      <c r="C1599" s="196">
        <v>0</v>
      </c>
      <c r="D1599" s="196">
        <v>0</v>
      </c>
      <c r="E1599" s="196">
        <v>0</v>
      </c>
      <c r="F1599" s="197">
        <v>0</v>
      </c>
      <c r="G1599" s="197">
        <v>0</v>
      </c>
      <c r="H1599" s="198">
        <v>0</v>
      </c>
    </row>
    <row r="1600" spans="1:8" ht="18" hidden="1" customHeight="1" outlineLevel="1">
      <c r="A1600" s="4" t="s">
        <v>224</v>
      </c>
      <c r="B1600" s="195"/>
      <c r="C1600" s="196">
        <v>1</v>
      </c>
      <c r="D1600" s="196">
        <v>0</v>
      </c>
      <c r="E1600" s="196">
        <v>0</v>
      </c>
      <c r="F1600" s="197">
        <v>0</v>
      </c>
      <c r="G1600" s="197">
        <v>0</v>
      </c>
      <c r="H1600" s="198">
        <v>0</v>
      </c>
    </row>
    <row r="1601" spans="1:8" ht="18" hidden="1" customHeight="1" outlineLevel="1">
      <c r="A1601" s="4" t="s">
        <v>225</v>
      </c>
      <c r="B1601" s="195"/>
      <c r="C1601" s="196">
        <v>0</v>
      </c>
      <c r="D1601" s="196">
        <v>0</v>
      </c>
      <c r="E1601" s="196">
        <v>0</v>
      </c>
      <c r="F1601" s="197">
        <v>0</v>
      </c>
      <c r="G1601" s="197">
        <v>0</v>
      </c>
      <c r="H1601" s="198">
        <v>0</v>
      </c>
    </row>
    <row r="1602" spans="1:8" ht="18" customHeight="1" collapsed="1">
      <c r="A1602" s="4"/>
      <c r="B1602" s="195" t="s">
        <v>416</v>
      </c>
      <c r="C1602" s="199">
        <f t="shared" ref="C1602:H1602" si="66">SUM(C1579:C1601)</f>
        <v>3</v>
      </c>
      <c r="D1602" s="199">
        <f t="shared" si="66"/>
        <v>3</v>
      </c>
      <c r="E1602" s="199">
        <f t="shared" si="66"/>
        <v>0</v>
      </c>
      <c r="F1602" s="200">
        <f t="shared" si="66"/>
        <v>0</v>
      </c>
      <c r="G1602" s="200">
        <f t="shared" si="66"/>
        <v>407</v>
      </c>
      <c r="H1602" s="201">
        <f t="shared" si="66"/>
        <v>0</v>
      </c>
    </row>
    <row r="1603" spans="1:8" ht="18" hidden="1" customHeight="1" outlineLevel="1">
      <c r="A1603" s="4" t="s">
        <v>272</v>
      </c>
      <c r="B1603" s="195"/>
      <c r="C1603" s="196">
        <v>0</v>
      </c>
      <c r="D1603" s="196">
        <v>0</v>
      </c>
      <c r="E1603" s="196">
        <v>0</v>
      </c>
      <c r="F1603" s="197">
        <v>0</v>
      </c>
      <c r="G1603" s="197">
        <v>0</v>
      </c>
      <c r="H1603" s="198">
        <v>0</v>
      </c>
    </row>
    <row r="1604" spans="1:8" ht="18" hidden="1" customHeight="1" outlineLevel="1">
      <c r="A1604" s="4" t="s">
        <v>203</v>
      </c>
      <c r="B1604" s="195"/>
      <c r="C1604" s="196">
        <v>10</v>
      </c>
      <c r="D1604" s="196">
        <v>26</v>
      </c>
      <c r="E1604" s="196">
        <v>0</v>
      </c>
      <c r="F1604" s="197">
        <v>214424</v>
      </c>
      <c r="G1604" s="197">
        <v>121814</v>
      </c>
      <c r="H1604" s="198">
        <v>0</v>
      </c>
    </row>
    <row r="1605" spans="1:8" ht="18" hidden="1" customHeight="1" outlineLevel="1">
      <c r="A1605" s="4" t="s">
        <v>204</v>
      </c>
      <c r="B1605" s="195"/>
      <c r="C1605" s="196">
        <v>2</v>
      </c>
      <c r="D1605" s="196">
        <v>0</v>
      </c>
      <c r="E1605" s="196">
        <v>0</v>
      </c>
      <c r="F1605" s="197">
        <v>0</v>
      </c>
      <c r="G1605" s="197">
        <v>0</v>
      </c>
      <c r="H1605" s="198">
        <v>0</v>
      </c>
    </row>
    <row r="1606" spans="1:8" ht="18" hidden="1" customHeight="1" outlineLevel="1">
      <c r="A1606" s="4" t="s">
        <v>205</v>
      </c>
      <c r="B1606" s="195"/>
      <c r="C1606" s="196">
        <v>0</v>
      </c>
      <c r="D1606" s="196">
        <v>0</v>
      </c>
      <c r="E1606" s="196">
        <v>0</v>
      </c>
      <c r="F1606" s="197">
        <v>0</v>
      </c>
      <c r="G1606" s="197">
        <v>0</v>
      </c>
      <c r="H1606" s="198">
        <v>0</v>
      </c>
    </row>
    <row r="1607" spans="1:8" ht="18" hidden="1" customHeight="1" outlineLevel="1">
      <c r="A1607" s="4" t="s">
        <v>206</v>
      </c>
      <c r="B1607" s="195"/>
      <c r="C1607" s="196">
        <v>0</v>
      </c>
      <c r="D1607" s="196">
        <v>0</v>
      </c>
      <c r="E1607" s="196">
        <v>0</v>
      </c>
      <c r="F1607" s="197">
        <v>0</v>
      </c>
      <c r="G1607" s="197">
        <v>0</v>
      </c>
      <c r="H1607" s="198">
        <v>0</v>
      </c>
    </row>
    <row r="1608" spans="1:8" ht="18" hidden="1" customHeight="1" outlineLevel="1">
      <c r="A1608" s="4" t="s">
        <v>207</v>
      </c>
      <c r="B1608" s="195"/>
      <c r="C1608" s="196">
        <v>0</v>
      </c>
      <c r="D1608" s="196">
        <v>0</v>
      </c>
      <c r="E1608" s="196">
        <v>0</v>
      </c>
      <c r="F1608" s="197">
        <v>0</v>
      </c>
      <c r="G1608" s="197">
        <v>0</v>
      </c>
      <c r="H1608" s="198">
        <v>0</v>
      </c>
    </row>
    <row r="1609" spans="1:8" ht="18" hidden="1" customHeight="1" outlineLevel="1">
      <c r="A1609" s="4" t="s">
        <v>208</v>
      </c>
      <c r="B1609" s="195"/>
      <c r="C1609" s="196">
        <v>18</v>
      </c>
      <c r="D1609" s="196">
        <v>19</v>
      </c>
      <c r="E1609" s="196">
        <v>0</v>
      </c>
      <c r="F1609" s="197">
        <v>-240185.27000000002</v>
      </c>
      <c r="G1609" s="197">
        <v>55548.99</v>
      </c>
      <c r="H1609" s="198">
        <v>0</v>
      </c>
    </row>
    <row r="1610" spans="1:8" ht="18" hidden="1" customHeight="1" outlineLevel="1">
      <c r="A1610" s="4" t="s">
        <v>209</v>
      </c>
      <c r="B1610" s="195"/>
      <c r="C1610" s="196">
        <v>7</v>
      </c>
      <c r="D1610" s="196">
        <v>6</v>
      </c>
      <c r="E1610" s="196">
        <v>0</v>
      </c>
      <c r="F1610" s="197">
        <v>-23000</v>
      </c>
      <c r="G1610" s="197">
        <v>19446</v>
      </c>
      <c r="H1610" s="198">
        <v>0</v>
      </c>
    </row>
    <row r="1611" spans="1:8" ht="18" hidden="1" customHeight="1" outlineLevel="1">
      <c r="A1611" s="4" t="s">
        <v>211</v>
      </c>
      <c r="B1611" s="195"/>
      <c r="C1611" s="196">
        <v>38</v>
      </c>
      <c r="D1611" s="196">
        <v>46</v>
      </c>
      <c r="E1611" s="196">
        <v>0</v>
      </c>
      <c r="F1611" s="197">
        <v>794297.57000000007</v>
      </c>
      <c r="G1611" s="197">
        <v>107967.16</v>
      </c>
      <c r="H1611" s="198">
        <v>0</v>
      </c>
    </row>
    <row r="1612" spans="1:8" ht="18" hidden="1" customHeight="1" outlineLevel="1">
      <c r="A1612" s="4" t="s">
        <v>212</v>
      </c>
      <c r="B1612" s="195"/>
      <c r="C1612" s="196">
        <v>0</v>
      </c>
      <c r="D1612" s="196">
        <v>0</v>
      </c>
      <c r="E1612" s="196">
        <v>0</v>
      </c>
      <c r="F1612" s="197">
        <v>0</v>
      </c>
      <c r="G1612" s="197">
        <v>0</v>
      </c>
      <c r="H1612" s="198">
        <v>0</v>
      </c>
    </row>
    <row r="1613" spans="1:8" ht="18" hidden="1" customHeight="1" outlineLevel="1">
      <c r="A1613" s="4" t="s">
        <v>213</v>
      </c>
      <c r="B1613" s="195"/>
      <c r="C1613" s="196">
        <v>0</v>
      </c>
      <c r="D1613" s="196">
        <v>0</v>
      </c>
      <c r="E1613" s="196">
        <v>0</v>
      </c>
      <c r="F1613" s="197">
        <v>0</v>
      </c>
      <c r="G1613" s="197">
        <v>0</v>
      </c>
      <c r="H1613" s="198">
        <v>0</v>
      </c>
    </row>
    <row r="1614" spans="1:8" ht="18" hidden="1" customHeight="1" outlineLevel="1">
      <c r="A1614" s="4" t="s">
        <v>214</v>
      </c>
      <c r="B1614" s="195"/>
      <c r="C1614" s="196">
        <v>9</v>
      </c>
      <c r="D1614" s="196">
        <v>1</v>
      </c>
      <c r="E1614" s="196">
        <v>1</v>
      </c>
      <c r="F1614" s="197">
        <v>4726.47</v>
      </c>
      <c r="G1614" s="197">
        <v>11595.83</v>
      </c>
      <c r="H1614" s="198">
        <v>0</v>
      </c>
    </row>
    <row r="1615" spans="1:8" ht="18" hidden="1" customHeight="1" outlineLevel="1">
      <c r="A1615" s="4" t="s">
        <v>215</v>
      </c>
      <c r="B1615" s="195"/>
      <c r="C1615" s="196">
        <v>0</v>
      </c>
      <c r="D1615" s="196">
        <v>0</v>
      </c>
      <c r="E1615" s="196">
        <v>0</v>
      </c>
      <c r="F1615" s="197">
        <v>0</v>
      </c>
      <c r="G1615" s="197">
        <v>0</v>
      </c>
      <c r="H1615" s="198">
        <v>0</v>
      </c>
    </row>
    <row r="1616" spans="1:8" ht="18" hidden="1" customHeight="1" outlineLevel="1">
      <c r="A1616" s="4" t="s">
        <v>216</v>
      </c>
      <c r="B1616" s="195"/>
      <c r="C1616" s="196">
        <v>0</v>
      </c>
      <c r="D1616" s="196">
        <v>0</v>
      </c>
      <c r="E1616" s="196">
        <v>0</v>
      </c>
      <c r="F1616" s="197">
        <v>0</v>
      </c>
      <c r="G1616" s="197">
        <v>0</v>
      </c>
      <c r="H1616" s="198">
        <v>0</v>
      </c>
    </row>
    <row r="1617" spans="1:8" ht="18" hidden="1" customHeight="1" outlineLevel="1">
      <c r="A1617" s="4" t="s">
        <v>217</v>
      </c>
      <c r="B1617" s="195"/>
      <c r="C1617" s="196">
        <v>1</v>
      </c>
      <c r="D1617" s="196">
        <v>1</v>
      </c>
      <c r="E1617" s="196">
        <v>0</v>
      </c>
      <c r="F1617" s="197">
        <v>0</v>
      </c>
      <c r="G1617" s="197">
        <v>-2331.86</v>
      </c>
      <c r="H1617" s="198">
        <v>0</v>
      </c>
    </row>
    <row r="1618" spans="1:8" ht="18" hidden="1" customHeight="1" outlineLevel="1">
      <c r="A1618" s="4" t="s">
        <v>218</v>
      </c>
      <c r="B1618" s="195"/>
      <c r="C1618" s="196">
        <v>0</v>
      </c>
      <c r="D1618" s="196">
        <v>2</v>
      </c>
      <c r="E1618" s="196">
        <v>0</v>
      </c>
      <c r="F1618" s="197">
        <v>0</v>
      </c>
      <c r="G1618" s="197">
        <v>7306</v>
      </c>
      <c r="H1618" s="198">
        <v>0</v>
      </c>
    </row>
    <row r="1619" spans="1:8" ht="18" hidden="1" customHeight="1" outlineLevel="1">
      <c r="A1619" s="4" t="s">
        <v>219</v>
      </c>
      <c r="B1619" s="195"/>
      <c r="C1619" s="196">
        <v>1</v>
      </c>
      <c r="D1619" s="196">
        <v>0</v>
      </c>
      <c r="E1619" s="196">
        <v>1</v>
      </c>
      <c r="F1619" s="197">
        <v>0</v>
      </c>
      <c r="G1619" s="197">
        <v>0</v>
      </c>
      <c r="H1619" s="198">
        <v>0</v>
      </c>
    </row>
    <row r="1620" spans="1:8" ht="18" hidden="1" customHeight="1" outlineLevel="1">
      <c r="A1620" s="4" t="s">
        <v>220</v>
      </c>
      <c r="B1620" s="195"/>
      <c r="C1620" s="196">
        <v>0</v>
      </c>
      <c r="D1620" s="196">
        <v>0</v>
      </c>
      <c r="E1620" s="196">
        <v>0</v>
      </c>
      <c r="F1620" s="197">
        <v>0</v>
      </c>
      <c r="G1620" s="197">
        <v>0</v>
      </c>
      <c r="H1620" s="198">
        <v>0</v>
      </c>
    </row>
    <row r="1621" spans="1:8" ht="18" hidden="1" customHeight="1" outlineLevel="1">
      <c r="A1621" s="4" t="s">
        <v>349</v>
      </c>
      <c r="B1621" s="195"/>
      <c r="C1621" s="196">
        <v>0</v>
      </c>
      <c r="D1621" s="196">
        <v>0</v>
      </c>
      <c r="E1621" s="196">
        <v>0</v>
      </c>
      <c r="F1621" s="197">
        <v>0</v>
      </c>
      <c r="G1621" s="197">
        <v>0</v>
      </c>
      <c r="H1621" s="198">
        <v>0</v>
      </c>
    </row>
    <row r="1622" spans="1:8" ht="18" hidden="1" customHeight="1" outlineLevel="1">
      <c r="A1622" s="4" t="s">
        <v>222</v>
      </c>
      <c r="B1622" s="195"/>
      <c r="C1622" s="196">
        <v>1</v>
      </c>
      <c r="D1622" s="196">
        <v>0</v>
      </c>
      <c r="E1622" s="196">
        <v>0</v>
      </c>
      <c r="F1622" s="197">
        <v>95000</v>
      </c>
      <c r="G1622" s="197">
        <v>57835</v>
      </c>
      <c r="H1622" s="198">
        <v>0</v>
      </c>
    </row>
    <row r="1623" spans="1:8" ht="18" hidden="1" customHeight="1" outlineLevel="1">
      <c r="A1623" s="4" t="s">
        <v>223</v>
      </c>
      <c r="B1623" s="195"/>
      <c r="C1623" s="196">
        <v>0</v>
      </c>
      <c r="D1623" s="196">
        <v>0</v>
      </c>
      <c r="E1623" s="196">
        <v>0</v>
      </c>
      <c r="F1623" s="197">
        <v>0</v>
      </c>
      <c r="G1623" s="197">
        <v>0</v>
      </c>
      <c r="H1623" s="198">
        <v>0</v>
      </c>
    </row>
    <row r="1624" spans="1:8" ht="18" hidden="1" customHeight="1" outlineLevel="1">
      <c r="A1624" s="4" t="s">
        <v>224</v>
      </c>
      <c r="B1624" s="195"/>
      <c r="C1624" s="196">
        <v>1</v>
      </c>
      <c r="D1624" s="196">
        <v>0</v>
      </c>
      <c r="E1624" s="196">
        <v>0</v>
      </c>
      <c r="F1624" s="197">
        <v>0</v>
      </c>
      <c r="G1624" s="197">
        <v>0</v>
      </c>
      <c r="H1624" s="198">
        <v>0</v>
      </c>
    </row>
    <row r="1625" spans="1:8" ht="18" hidden="1" customHeight="1" outlineLevel="1">
      <c r="A1625" s="4" t="s">
        <v>225</v>
      </c>
      <c r="B1625" s="195"/>
      <c r="C1625" s="196">
        <v>0</v>
      </c>
      <c r="D1625" s="196">
        <v>0</v>
      </c>
      <c r="E1625" s="196">
        <v>0</v>
      </c>
      <c r="F1625" s="197">
        <v>0</v>
      </c>
      <c r="G1625" s="197">
        <v>0</v>
      </c>
      <c r="H1625" s="198">
        <v>0</v>
      </c>
    </row>
    <row r="1626" spans="1:8" ht="18" customHeight="1" collapsed="1">
      <c r="A1626" s="4"/>
      <c r="B1626" s="195" t="s">
        <v>417</v>
      </c>
      <c r="C1626" s="199">
        <f t="shared" ref="C1626:H1626" si="67">SUM(C1603:C1625)</f>
        <v>88</v>
      </c>
      <c r="D1626" s="199">
        <f t="shared" si="67"/>
        <v>101</v>
      </c>
      <c r="E1626" s="199">
        <f t="shared" si="67"/>
        <v>2</v>
      </c>
      <c r="F1626" s="200">
        <f t="shared" si="67"/>
        <v>845262.77</v>
      </c>
      <c r="G1626" s="200">
        <f t="shared" si="67"/>
        <v>379181.12000000005</v>
      </c>
      <c r="H1626" s="201">
        <f t="shared" si="67"/>
        <v>0</v>
      </c>
    </row>
    <row r="1627" spans="1:8" ht="18" customHeight="1">
      <c r="B1627" s="203" t="s">
        <v>418</v>
      </c>
      <c r="C1627" s="204"/>
      <c r="D1627" s="204"/>
      <c r="E1627" s="204"/>
      <c r="F1627" s="193"/>
      <c r="G1627" s="193"/>
      <c r="H1627" s="194"/>
    </row>
    <row r="1628" spans="1:8" ht="18" hidden="1" customHeight="1" outlineLevel="1">
      <c r="A1628" s="4" t="s">
        <v>272</v>
      </c>
      <c r="B1628" s="195"/>
      <c r="C1628" s="196">
        <v>0</v>
      </c>
      <c r="D1628" s="196">
        <v>0</v>
      </c>
      <c r="E1628" s="196">
        <v>0</v>
      </c>
      <c r="F1628" s="197">
        <v>0</v>
      </c>
      <c r="G1628" s="197">
        <v>0</v>
      </c>
      <c r="H1628" s="198">
        <v>0</v>
      </c>
    </row>
    <row r="1629" spans="1:8" ht="18" hidden="1" customHeight="1" outlineLevel="1">
      <c r="A1629" s="4" t="s">
        <v>203</v>
      </c>
      <c r="B1629" s="195"/>
      <c r="C1629" s="196">
        <v>0</v>
      </c>
      <c r="D1629" s="196">
        <v>0</v>
      </c>
      <c r="E1629" s="196">
        <v>0</v>
      </c>
      <c r="F1629" s="197">
        <v>0</v>
      </c>
      <c r="G1629" s="197">
        <v>0</v>
      </c>
      <c r="H1629" s="198">
        <v>0</v>
      </c>
    </row>
    <row r="1630" spans="1:8" ht="18" hidden="1" customHeight="1" outlineLevel="1">
      <c r="A1630" s="4" t="s">
        <v>204</v>
      </c>
      <c r="B1630" s="195"/>
      <c r="C1630" s="196">
        <v>1</v>
      </c>
      <c r="D1630" s="196">
        <v>0</v>
      </c>
      <c r="E1630" s="196">
        <v>0</v>
      </c>
      <c r="F1630" s="197">
        <v>0</v>
      </c>
      <c r="G1630" s="197">
        <v>0</v>
      </c>
      <c r="H1630" s="198">
        <v>0</v>
      </c>
    </row>
    <row r="1631" spans="1:8" ht="18" hidden="1" customHeight="1" outlineLevel="1">
      <c r="A1631" s="4" t="s">
        <v>205</v>
      </c>
      <c r="B1631" s="195"/>
      <c r="C1631" s="196">
        <v>0</v>
      </c>
      <c r="D1631" s="196">
        <v>0</v>
      </c>
      <c r="E1631" s="196">
        <v>0</v>
      </c>
      <c r="F1631" s="197">
        <v>0</v>
      </c>
      <c r="G1631" s="197">
        <v>0</v>
      </c>
      <c r="H1631" s="198">
        <v>0</v>
      </c>
    </row>
    <row r="1632" spans="1:8" ht="18" hidden="1" customHeight="1" outlineLevel="1">
      <c r="A1632" s="4" t="s">
        <v>206</v>
      </c>
      <c r="B1632" s="195"/>
      <c r="C1632" s="196">
        <v>0</v>
      </c>
      <c r="D1632" s="196">
        <v>0</v>
      </c>
      <c r="E1632" s="196">
        <v>0</v>
      </c>
      <c r="F1632" s="197">
        <v>0</v>
      </c>
      <c r="G1632" s="197">
        <v>0</v>
      </c>
      <c r="H1632" s="198">
        <v>0</v>
      </c>
    </row>
    <row r="1633" spans="1:8" ht="18" hidden="1" customHeight="1" outlineLevel="1">
      <c r="A1633" s="4" t="s">
        <v>207</v>
      </c>
      <c r="B1633" s="195"/>
      <c r="C1633" s="196">
        <v>0</v>
      </c>
      <c r="D1633" s="196">
        <v>0</v>
      </c>
      <c r="E1633" s="196">
        <v>0</v>
      </c>
      <c r="F1633" s="197">
        <v>0</v>
      </c>
      <c r="G1633" s="197">
        <v>0</v>
      </c>
      <c r="H1633" s="198">
        <v>0</v>
      </c>
    </row>
    <row r="1634" spans="1:8" ht="18" hidden="1" customHeight="1" outlineLevel="1">
      <c r="A1634" s="4" t="s">
        <v>208</v>
      </c>
      <c r="B1634" s="195"/>
      <c r="C1634" s="196">
        <v>0</v>
      </c>
      <c r="D1634" s="196">
        <v>0</v>
      </c>
      <c r="E1634" s="196">
        <v>0</v>
      </c>
      <c r="F1634" s="197">
        <v>0</v>
      </c>
      <c r="G1634" s="197">
        <v>0</v>
      </c>
      <c r="H1634" s="198">
        <v>0</v>
      </c>
    </row>
    <row r="1635" spans="1:8" ht="18" hidden="1" customHeight="1" outlineLevel="1">
      <c r="A1635" s="4" t="s">
        <v>209</v>
      </c>
      <c r="B1635" s="195"/>
      <c r="C1635" s="196">
        <v>0</v>
      </c>
      <c r="D1635" s="196">
        <v>1</v>
      </c>
      <c r="E1635" s="196">
        <v>0</v>
      </c>
      <c r="F1635" s="197">
        <v>0</v>
      </c>
      <c r="G1635" s="197">
        <v>-18065.599999999999</v>
      </c>
      <c r="H1635" s="198">
        <v>0</v>
      </c>
    </row>
    <row r="1636" spans="1:8" ht="18" hidden="1" customHeight="1" outlineLevel="1">
      <c r="A1636" s="4" t="s">
        <v>211</v>
      </c>
      <c r="B1636" s="195"/>
      <c r="C1636" s="196">
        <v>2</v>
      </c>
      <c r="D1636" s="196">
        <v>4</v>
      </c>
      <c r="E1636" s="196">
        <v>0</v>
      </c>
      <c r="F1636" s="197">
        <v>5000</v>
      </c>
      <c r="G1636" s="197">
        <v>22856</v>
      </c>
      <c r="H1636" s="198">
        <v>0</v>
      </c>
    </row>
    <row r="1637" spans="1:8" ht="18" hidden="1" customHeight="1" outlineLevel="1">
      <c r="A1637" s="4" t="s">
        <v>212</v>
      </c>
      <c r="B1637" s="195"/>
      <c r="C1637" s="196">
        <v>3</v>
      </c>
      <c r="D1637" s="196">
        <v>0</v>
      </c>
      <c r="E1637" s="196">
        <v>0</v>
      </c>
      <c r="F1637" s="197">
        <v>0</v>
      </c>
      <c r="G1637" s="197">
        <v>1435.94</v>
      </c>
      <c r="H1637" s="198">
        <v>0</v>
      </c>
    </row>
    <row r="1638" spans="1:8" ht="18" hidden="1" customHeight="1" outlineLevel="1">
      <c r="A1638" s="4" t="s">
        <v>213</v>
      </c>
      <c r="B1638" s="195"/>
      <c r="C1638" s="196">
        <v>10</v>
      </c>
      <c r="D1638" s="196">
        <v>4</v>
      </c>
      <c r="E1638" s="196">
        <v>0</v>
      </c>
      <c r="F1638" s="197">
        <v>576034.16999999993</v>
      </c>
      <c r="G1638" s="197">
        <v>393069.02</v>
      </c>
      <c r="H1638" s="198">
        <v>0</v>
      </c>
    </row>
    <row r="1639" spans="1:8" ht="18" hidden="1" customHeight="1" outlineLevel="1">
      <c r="A1639" s="4" t="s">
        <v>214</v>
      </c>
      <c r="B1639" s="195"/>
      <c r="C1639" s="196">
        <v>0</v>
      </c>
      <c r="D1639" s="196">
        <v>0</v>
      </c>
      <c r="E1639" s="196">
        <v>0</v>
      </c>
      <c r="F1639" s="197">
        <v>2997.78</v>
      </c>
      <c r="G1639" s="197">
        <v>4686.13</v>
      </c>
      <c r="H1639" s="198">
        <v>0</v>
      </c>
    </row>
    <row r="1640" spans="1:8" ht="18" hidden="1" customHeight="1" outlineLevel="1">
      <c r="A1640" s="4" t="s">
        <v>215</v>
      </c>
      <c r="B1640" s="195"/>
      <c r="C1640" s="196">
        <v>0</v>
      </c>
      <c r="D1640" s="196">
        <v>0</v>
      </c>
      <c r="E1640" s="196">
        <v>0</v>
      </c>
      <c r="F1640" s="197">
        <v>0</v>
      </c>
      <c r="G1640" s="197">
        <v>0</v>
      </c>
      <c r="H1640" s="198">
        <v>0</v>
      </c>
    </row>
    <row r="1641" spans="1:8" ht="18" hidden="1" customHeight="1" outlineLevel="1">
      <c r="A1641" s="4" t="s">
        <v>216</v>
      </c>
      <c r="B1641" s="195"/>
      <c r="C1641" s="196">
        <v>0</v>
      </c>
      <c r="D1641" s="196">
        <v>0</v>
      </c>
      <c r="E1641" s="196">
        <v>0</v>
      </c>
      <c r="F1641" s="197">
        <v>0</v>
      </c>
      <c r="G1641" s="197">
        <v>0</v>
      </c>
      <c r="H1641" s="198">
        <v>0</v>
      </c>
    </row>
    <row r="1642" spans="1:8" ht="18" hidden="1" customHeight="1" outlineLevel="1">
      <c r="A1642" s="4" t="s">
        <v>217</v>
      </c>
      <c r="B1642" s="195"/>
      <c r="C1642" s="196">
        <v>0</v>
      </c>
      <c r="D1642" s="196">
        <v>0</v>
      </c>
      <c r="E1642" s="196">
        <v>0</v>
      </c>
      <c r="F1642" s="197">
        <v>0</v>
      </c>
      <c r="G1642" s="197">
        <v>0</v>
      </c>
      <c r="H1642" s="198">
        <v>0</v>
      </c>
    </row>
    <row r="1643" spans="1:8" ht="18" hidden="1" customHeight="1" outlineLevel="1">
      <c r="A1643" s="4" t="s">
        <v>218</v>
      </c>
      <c r="B1643" s="195"/>
      <c r="C1643" s="196">
        <v>0</v>
      </c>
      <c r="D1643" s="196">
        <v>0</v>
      </c>
      <c r="E1643" s="196">
        <v>0</v>
      </c>
      <c r="F1643" s="197">
        <v>0</v>
      </c>
      <c r="G1643" s="197">
        <v>0</v>
      </c>
      <c r="H1643" s="198">
        <v>0</v>
      </c>
    </row>
    <row r="1644" spans="1:8" ht="18" hidden="1" customHeight="1" outlineLevel="1">
      <c r="A1644" s="4" t="s">
        <v>219</v>
      </c>
      <c r="B1644" s="195"/>
      <c r="C1644" s="196">
        <v>0</v>
      </c>
      <c r="D1644" s="196">
        <v>0</v>
      </c>
      <c r="E1644" s="196">
        <v>0</v>
      </c>
      <c r="F1644" s="197">
        <v>0</v>
      </c>
      <c r="G1644" s="197">
        <v>0</v>
      </c>
      <c r="H1644" s="198">
        <v>0</v>
      </c>
    </row>
    <row r="1645" spans="1:8" ht="18" hidden="1" customHeight="1" outlineLevel="1">
      <c r="A1645" s="4" t="s">
        <v>220</v>
      </c>
      <c r="B1645" s="195"/>
      <c r="C1645" s="196">
        <v>0</v>
      </c>
      <c r="D1645" s="196">
        <v>0</v>
      </c>
      <c r="E1645" s="196">
        <v>0</v>
      </c>
      <c r="F1645" s="197">
        <v>0</v>
      </c>
      <c r="G1645" s="197">
        <v>0</v>
      </c>
      <c r="H1645" s="198">
        <v>0</v>
      </c>
    </row>
    <row r="1646" spans="1:8" ht="18" hidden="1" customHeight="1" outlineLevel="1">
      <c r="A1646" s="4" t="s">
        <v>349</v>
      </c>
      <c r="B1646" s="195"/>
      <c r="C1646" s="196">
        <v>0</v>
      </c>
      <c r="D1646" s="196">
        <v>0</v>
      </c>
      <c r="E1646" s="196">
        <v>0</v>
      </c>
      <c r="F1646" s="197">
        <v>0</v>
      </c>
      <c r="G1646" s="197">
        <v>0</v>
      </c>
      <c r="H1646" s="198">
        <v>0</v>
      </c>
    </row>
    <row r="1647" spans="1:8" ht="18" hidden="1" customHeight="1" outlineLevel="1">
      <c r="A1647" s="4" t="s">
        <v>222</v>
      </c>
      <c r="B1647" s="195"/>
      <c r="C1647" s="196">
        <v>7</v>
      </c>
      <c r="D1647" s="196">
        <v>6</v>
      </c>
      <c r="E1647" s="196">
        <v>0</v>
      </c>
      <c r="F1647" s="197">
        <v>698563</v>
      </c>
      <c r="G1647" s="197">
        <v>135934</v>
      </c>
      <c r="H1647" s="198">
        <v>-32405</v>
      </c>
    </row>
    <row r="1648" spans="1:8" ht="18" hidden="1" customHeight="1" outlineLevel="1">
      <c r="A1648" s="4" t="s">
        <v>223</v>
      </c>
      <c r="B1648" s="195"/>
      <c r="C1648" s="196">
        <v>0</v>
      </c>
      <c r="D1648" s="196">
        <v>0</v>
      </c>
      <c r="E1648" s="196">
        <v>0</v>
      </c>
      <c r="F1648" s="197">
        <v>0</v>
      </c>
      <c r="G1648" s="197">
        <v>0</v>
      </c>
      <c r="H1648" s="198">
        <v>0</v>
      </c>
    </row>
    <row r="1649" spans="1:8" ht="18" hidden="1" customHeight="1" outlineLevel="1">
      <c r="A1649" s="4" t="s">
        <v>224</v>
      </c>
      <c r="B1649" s="195"/>
      <c r="C1649" s="196">
        <v>3</v>
      </c>
      <c r="D1649" s="196">
        <v>0</v>
      </c>
      <c r="E1649" s="196">
        <v>0</v>
      </c>
      <c r="F1649" s="197">
        <v>0</v>
      </c>
      <c r="G1649" s="197">
        <v>0</v>
      </c>
      <c r="H1649" s="198">
        <v>0</v>
      </c>
    </row>
    <row r="1650" spans="1:8" ht="18" hidden="1" customHeight="1" outlineLevel="1">
      <c r="A1650" s="4" t="s">
        <v>225</v>
      </c>
      <c r="B1650" s="195"/>
      <c r="C1650" s="196">
        <v>5</v>
      </c>
      <c r="D1650" s="196">
        <v>3</v>
      </c>
      <c r="E1650" s="196">
        <v>3</v>
      </c>
      <c r="F1650" s="197">
        <v>3042</v>
      </c>
      <c r="G1650" s="197">
        <v>232721</v>
      </c>
      <c r="H1650" s="198">
        <v>0</v>
      </c>
    </row>
    <row r="1651" spans="1:8" ht="18" customHeight="1" collapsed="1">
      <c r="A1651" s="4"/>
      <c r="B1651" s="195" t="s">
        <v>419</v>
      </c>
      <c r="C1651" s="199">
        <f t="shared" ref="C1651:H1651" si="68">SUM(C1628:C1650)</f>
        <v>31</v>
      </c>
      <c r="D1651" s="199">
        <f t="shared" si="68"/>
        <v>18</v>
      </c>
      <c r="E1651" s="199">
        <f t="shared" si="68"/>
        <v>3</v>
      </c>
      <c r="F1651" s="200">
        <f t="shared" si="68"/>
        <v>1285636.95</v>
      </c>
      <c r="G1651" s="200">
        <f t="shared" si="68"/>
        <v>772636.49</v>
      </c>
      <c r="H1651" s="201">
        <f t="shared" si="68"/>
        <v>-32405</v>
      </c>
    </row>
    <row r="1652" spans="1:8" ht="18" hidden="1" customHeight="1" outlineLevel="1">
      <c r="A1652" s="4" t="s">
        <v>272</v>
      </c>
      <c r="B1652" s="195"/>
      <c r="C1652" s="196">
        <v>0</v>
      </c>
      <c r="D1652" s="196">
        <v>0</v>
      </c>
      <c r="E1652" s="196">
        <v>0</v>
      </c>
      <c r="F1652" s="197">
        <v>0</v>
      </c>
      <c r="G1652" s="197">
        <v>0</v>
      </c>
      <c r="H1652" s="198">
        <v>0</v>
      </c>
    </row>
    <row r="1653" spans="1:8" ht="18" hidden="1" customHeight="1" outlineLevel="1">
      <c r="A1653" s="4" t="s">
        <v>203</v>
      </c>
      <c r="B1653" s="195"/>
      <c r="C1653" s="196">
        <v>2</v>
      </c>
      <c r="D1653" s="196">
        <v>2</v>
      </c>
      <c r="E1653" s="196">
        <v>0</v>
      </c>
      <c r="F1653" s="197">
        <v>0</v>
      </c>
      <c r="G1653" s="197">
        <v>5435</v>
      </c>
      <c r="H1653" s="198">
        <v>0</v>
      </c>
    </row>
    <row r="1654" spans="1:8" ht="18" hidden="1" customHeight="1" outlineLevel="1">
      <c r="A1654" s="4" t="s">
        <v>204</v>
      </c>
      <c r="B1654" s="195"/>
      <c r="C1654" s="196">
        <v>8</v>
      </c>
      <c r="D1654" s="196">
        <v>0</v>
      </c>
      <c r="E1654" s="196">
        <v>0</v>
      </c>
      <c r="F1654" s="197">
        <v>0</v>
      </c>
      <c r="G1654" s="197">
        <v>0</v>
      </c>
      <c r="H1654" s="198">
        <v>0</v>
      </c>
    </row>
    <row r="1655" spans="1:8" ht="18" hidden="1" customHeight="1" outlineLevel="1">
      <c r="A1655" s="4" t="s">
        <v>205</v>
      </c>
      <c r="B1655" s="195"/>
      <c r="C1655" s="196">
        <v>0</v>
      </c>
      <c r="D1655" s="196">
        <v>0</v>
      </c>
      <c r="E1655" s="196">
        <v>0</v>
      </c>
      <c r="F1655" s="197">
        <v>0</v>
      </c>
      <c r="G1655" s="197">
        <v>0</v>
      </c>
      <c r="H1655" s="198">
        <v>0</v>
      </c>
    </row>
    <row r="1656" spans="1:8" ht="18" hidden="1" customHeight="1" outlineLevel="1">
      <c r="A1656" s="4" t="s">
        <v>206</v>
      </c>
      <c r="B1656" s="195"/>
      <c r="C1656" s="196">
        <v>0</v>
      </c>
      <c r="D1656" s="196">
        <v>0</v>
      </c>
      <c r="E1656" s="196">
        <v>0</v>
      </c>
      <c r="F1656" s="197">
        <v>0</v>
      </c>
      <c r="G1656" s="197">
        <v>0</v>
      </c>
      <c r="H1656" s="198">
        <v>0</v>
      </c>
    </row>
    <row r="1657" spans="1:8" ht="18" hidden="1" customHeight="1" outlineLevel="1">
      <c r="A1657" s="4" t="s">
        <v>207</v>
      </c>
      <c r="B1657" s="195"/>
      <c r="C1657" s="196">
        <v>0</v>
      </c>
      <c r="D1657" s="196">
        <v>0</v>
      </c>
      <c r="E1657" s="196">
        <v>0</v>
      </c>
      <c r="F1657" s="197">
        <v>0</v>
      </c>
      <c r="G1657" s="197">
        <v>0</v>
      </c>
      <c r="H1657" s="198">
        <v>0</v>
      </c>
    </row>
    <row r="1658" spans="1:8" ht="18" hidden="1" customHeight="1" outlineLevel="1">
      <c r="A1658" s="4" t="s">
        <v>208</v>
      </c>
      <c r="B1658" s="195"/>
      <c r="C1658" s="196">
        <v>2</v>
      </c>
      <c r="D1658" s="196">
        <v>1</v>
      </c>
      <c r="E1658" s="196">
        <v>0</v>
      </c>
      <c r="F1658" s="197">
        <v>0</v>
      </c>
      <c r="G1658" s="197">
        <v>50</v>
      </c>
      <c r="H1658" s="198">
        <v>0</v>
      </c>
    </row>
    <row r="1659" spans="1:8" ht="18" hidden="1" customHeight="1" outlineLevel="1">
      <c r="A1659" s="4" t="s">
        <v>209</v>
      </c>
      <c r="B1659" s="195"/>
      <c r="C1659" s="196">
        <v>0</v>
      </c>
      <c r="D1659" s="196">
        <v>0</v>
      </c>
      <c r="E1659" s="196">
        <v>0</v>
      </c>
      <c r="F1659" s="197">
        <v>0</v>
      </c>
      <c r="G1659" s="197">
        <v>0</v>
      </c>
      <c r="H1659" s="198">
        <v>0</v>
      </c>
    </row>
    <row r="1660" spans="1:8" ht="18" hidden="1" customHeight="1" outlineLevel="1">
      <c r="A1660" s="4" t="s">
        <v>211</v>
      </c>
      <c r="B1660" s="195"/>
      <c r="C1660" s="196">
        <v>2</v>
      </c>
      <c r="D1660" s="196">
        <v>3</v>
      </c>
      <c r="E1660" s="196">
        <v>0</v>
      </c>
      <c r="F1660" s="197">
        <v>200</v>
      </c>
      <c r="G1660" s="197">
        <v>1156.5</v>
      </c>
      <c r="H1660" s="198">
        <v>0</v>
      </c>
    </row>
    <row r="1661" spans="1:8" ht="18" hidden="1" customHeight="1" outlineLevel="1">
      <c r="A1661" s="4" t="s">
        <v>212</v>
      </c>
      <c r="B1661" s="195"/>
      <c r="C1661" s="196">
        <v>7</v>
      </c>
      <c r="D1661" s="196">
        <v>4</v>
      </c>
      <c r="E1661" s="196">
        <v>0</v>
      </c>
      <c r="F1661" s="197">
        <v>-20271.579999999998</v>
      </c>
      <c r="G1661" s="197">
        <v>38497.01</v>
      </c>
      <c r="H1661" s="198">
        <v>0</v>
      </c>
    </row>
    <row r="1662" spans="1:8" ht="18" hidden="1" customHeight="1" outlineLevel="1">
      <c r="A1662" s="4" t="s">
        <v>213</v>
      </c>
      <c r="B1662" s="195"/>
      <c r="C1662" s="196">
        <v>14</v>
      </c>
      <c r="D1662" s="196">
        <v>12</v>
      </c>
      <c r="E1662" s="196">
        <v>0</v>
      </c>
      <c r="F1662" s="197">
        <v>205003.06</v>
      </c>
      <c r="G1662" s="197">
        <v>177218.93000000002</v>
      </c>
      <c r="H1662" s="198">
        <v>0</v>
      </c>
    </row>
    <row r="1663" spans="1:8" ht="18" hidden="1" customHeight="1" outlineLevel="1">
      <c r="A1663" s="4" t="s">
        <v>214</v>
      </c>
      <c r="B1663" s="195"/>
      <c r="C1663" s="196">
        <v>1</v>
      </c>
      <c r="D1663" s="196">
        <v>0</v>
      </c>
      <c r="E1663" s="196">
        <v>0</v>
      </c>
      <c r="F1663" s="197">
        <v>0</v>
      </c>
      <c r="G1663" s="197">
        <v>0</v>
      </c>
      <c r="H1663" s="198">
        <v>0</v>
      </c>
    </row>
    <row r="1664" spans="1:8" ht="18" hidden="1" customHeight="1" outlineLevel="1">
      <c r="A1664" s="4" t="s">
        <v>215</v>
      </c>
      <c r="B1664" s="195"/>
      <c r="C1664" s="196">
        <v>0</v>
      </c>
      <c r="D1664" s="196">
        <v>0</v>
      </c>
      <c r="E1664" s="196">
        <v>0</v>
      </c>
      <c r="F1664" s="197">
        <v>0</v>
      </c>
      <c r="G1664" s="197">
        <v>0</v>
      </c>
      <c r="H1664" s="198">
        <v>0</v>
      </c>
    </row>
    <row r="1665" spans="1:8" ht="18" hidden="1" customHeight="1" outlineLevel="1">
      <c r="A1665" s="4" t="s">
        <v>216</v>
      </c>
      <c r="B1665" s="195"/>
      <c r="C1665" s="196">
        <v>0</v>
      </c>
      <c r="D1665" s="196">
        <v>0</v>
      </c>
      <c r="E1665" s="196">
        <v>0</v>
      </c>
      <c r="F1665" s="197">
        <v>0</v>
      </c>
      <c r="G1665" s="197">
        <v>0</v>
      </c>
      <c r="H1665" s="198">
        <v>0</v>
      </c>
    </row>
    <row r="1666" spans="1:8" ht="18" hidden="1" customHeight="1" outlineLevel="1">
      <c r="A1666" s="4" t="s">
        <v>217</v>
      </c>
      <c r="B1666" s="195"/>
      <c r="C1666" s="196">
        <v>0</v>
      </c>
      <c r="D1666" s="196">
        <v>0</v>
      </c>
      <c r="E1666" s="196">
        <v>0</v>
      </c>
      <c r="F1666" s="197">
        <v>0</v>
      </c>
      <c r="G1666" s="197">
        <v>0</v>
      </c>
      <c r="H1666" s="198">
        <v>0</v>
      </c>
    </row>
    <row r="1667" spans="1:8" ht="18" hidden="1" customHeight="1" outlineLevel="1">
      <c r="A1667" s="4" t="s">
        <v>218</v>
      </c>
      <c r="B1667" s="195"/>
      <c r="C1667" s="196">
        <v>0</v>
      </c>
      <c r="D1667" s="196">
        <v>0</v>
      </c>
      <c r="E1667" s="196">
        <v>0</v>
      </c>
      <c r="F1667" s="197">
        <v>0</v>
      </c>
      <c r="G1667" s="197">
        <v>0</v>
      </c>
      <c r="H1667" s="198">
        <v>0</v>
      </c>
    </row>
    <row r="1668" spans="1:8" ht="18" hidden="1" customHeight="1" outlineLevel="1">
      <c r="A1668" s="4" t="s">
        <v>219</v>
      </c>
      <c r="B1668" s="195"/>
      <c r="C1668" s="196">
        <v>0</v>
      </c>
      <c r="D1668" s="196">
        <v>0</v>
      </c>
      <c r="E1668" s="196">
        <v>0</v>
      </c>
      <c r="F1668" s="197">
        <v>0</v>
      </c>
      <c r="G1668" s="197">
        <v>0</v>
      </c>
      <c r="H1668" s="198">
        <v>0</v>
      </c>
    </row>
    <row r="1669" spans="1:8" ht="18" hidden="1" customHeight="1" outlineLevel="1">
      <c r="A1669" s="4" t="s">
        <v>220</v>
      </c>
      <c r="B1669" s="195"/>
      <c r="C1669" s="196">
        <v>0</v>
      </c>
      <c r="D1669" s="196">
        <v>0</v>
      </c>
      <c r="E1669" s="196">
        <v>0</v>
      </c>
      <c r="F1669" s="197">
        <v>0</v>
      </c>
      <c r="G1669" s="197">
        <v>0</v>
      </c>
      <c r="H1669" s="198">
        <v>0</v>
      </c>
    </row>
    <row r="1670" spans="1:8" ht="18" hidden="1" customHeight="1" outlineLevel="1">
      <c r="A1670" s="4" t="s">
        <v>349</v>
      </c>
      <c r="B1670" s="195"/>
      <c r="C1670" s="196">
        <v>0</v>
      </c>
      <c r="D1670" s="196">
        <v>0</v>
      </c>
      <c r="E1670" s="196">
        <v>0</v>
      </c>
      <c r="F1670" s="197">
        <v>0</v>
      </c>
      <c r="G1670" s="197">
        <v>0</v>
      </c>
      <c r="H1670" s="198">
        <v>0</v>
      </c>
    </row>
    <row r="1671" spans="1:8" ht="18" hidden="1" customHeight="1" outlineLevel="1">
      <c r="A1671" s="4" t="s">
        <v>222</v>
      </c>
      <c r="B1671" s="195"/>
      <c r="C1671" s="196">
        <v>1</v>
      </c>
      <c r="D1671" s="196">
        <v>1</v>
      </c>
      <c r="E1671" s="196">
        <v>0</v>
      </c>
      <c r="F1671" s="197">
        <v>36522</v>
      </c>
      <c r="G1671" s="197">
        <v>27748</v>
      </c>
      <c r="H1671" s="198">
        <v>-1500</v>
      </c>
    </row>
    <row r="1672" spans="1:8" ht="18" hidden="1" customHeight="1" outlineLevel="1">
      <c r="A1672" s="4" t="s">
        <v>223</v>
      </c>
      <c r="B1672" s="195"/>
      <c r="C1672" s="196">
        <v>0</v>
      </c>
      <c r="D1672" s="196">
        <v>0</v>
      </c>
      <c r="E1672" s="196">
        <v>0</v>
      </c>
      <c r="F1672" s="197">
        <v>0</v>
      </c>
      <c r="G1672" s="197">
        <v>0</v>
      </c>
      <c r="H1672" s="198">
        <v>0</v>
      </c>
    </row>
    <row r="1673" spans="1:8" ht="18" hidden="1" customHeight="1" outlineLevel="1">
      <c r="A1673" s="4" t="s">
        <v>224</v>
      </c>
      <c r="B1673" s="195"/>
      <c r="C1673" s="196">
        <v>164</v>
      </c>
      <c r="D1673" s="196">
        <v>1</v>
      </c>
      <c r="E1673" s="196">
        <v>14</v>
      </c>
      <c r="F1673" s="197">
        <v>1155339.51</v>
      </c>
      <c r="G1673" s="197">
        <v>-220126.14</v>
      </c>
      <c r="H1673" s="198">
        <v>17002.849999999999</v>
      </c>
    </row>
    <row r="1674" spans="1:8" ht="18" hidden="1" customHeight="1" outlineLevel="1">
      <c r="A1674" s="4" t="s">
        <v>225</v>
      </c>
      <c r="B1674" s="195"/>
      <c r="C1674" s="196">
        <v>1</v>
      </c>
      <c r="D1674" s="196">
        <v>2</v>
      </c>
      <c r="E1674" s="196">
        <v>0</v>
      </c>
      <c r="F1674" s="197">
        <v>304819</v>
      </c>
      <c r="G1674" s="197">
        <v>20142</v>
      </c>
      <c r="H1674" s="198">
        <v>0</v>
      </c>
    </row>
    <row r="1675" spans="1:8" ht="18" customHeight="1" collapsed="1">
      <c r="A1675" s="4"/>
      <c r="B1675" s="195" t="s">
        <v>420</v>
      </c>
      <c r="C1675" s="199">
        <f t="shared" ref="C1675:H1675" si="69">SUM(C1652:C1674)</f>
        <v>202</v>
      </c>
      <c r="D1675" s="199">
        <f t="shared" si="69"/>
        <v>26</v>
      </c>
      <c r="E1675" s="199">
        <f t="shared" si="69"/>
        <v>14</v>
      </c>
      <c r="F1675" s="200">
        <f t="shared" si="69"/>
        <v>1681611.99</v>
      </c>
      <c r="G1675" s="200">
        <f t="shared" si="69"/>
        <v>50121.300000000017</v>
      </c>
      <c r="H1675" s="201">
        <f t="shared" si="69"/>
        <v>15502.849999999999</v>
      </c>
    </row>
    <row r="1676" spans="1:8" ht="18" hidden="1" customHeight="1" outlineLevel="1">
      <c r="A1676" s="4" t="s">
        <v>272</v>
      </c>
      <c r="B1676" s="195"/>
      <c r="C1676" s="196">
        <v>0</v>
      </c>
      <c r="D1676" s="196">
        <v>0</v>
      </c>
      <c r="E1676" s="196">
        <v>0</v>
      </c>
      <c r="F1676" s="197">
        <v>0</v>
      </c>
      <c r="G1676" s="197">
        <v>0</v>
      </c>
      <c r="H1676" s="198">
        <v>0</v>
      </c>
    </row>
    <row r="1677" spans="1:8" ht="18" hidden="1" customHeight="1" outlineLevel="1">
      <c r="A1677" s="4" t="s">
        <v>203</v>
      </c>
      <c r="B1677" s="195"/>
      <c r="C1677" s="196">
        <v>2</v>
      </c>
      <c r="D1677" s="196">
        <v>2</v>
      </c>
      <c r="E1677" s="196">
        <v>0</v>
      </c>
      <c r="F1677" s="197">
        <v>0</v>
      </c>
      <c r="G1677" s="197">
        <v>122</v>
      </c>
      <c r="H1677" s="198">
        <v>0</v>
      </c>
    </row>
    <row r="1678" spans="1:8" ht="18" hidden="1" customHeight="1" outlineLevel="1">
      <c r="A1678" s="4" t="s">
        <v>204</v>
      </c>
      <c r="B1678" s="195"/>
      <c r="C1678" s="196">
        <v>7</v>
      </c>
      <c r="D1678" s="196">
        <v>0</v>
      </c>
      <c r="E1678" s="196">
        <v>0</v>
      </c>
      <c r="F1678" s="197">
        <v>0</v>
      </c>
      <c r="G1678" s="197">
        <v>0</v>
      </c>
      <c r="H1678" s="198">
        <v>0</v>
      </c>
    </row>
    <row r="1679" spans="1:8" ht="18" hidden="1" customHeight="1" outlineLevel="1">
      <c r="A1679" s="4" t="s">
        <v>205</v>
      </c>
      <c r="B1679" s="195"/>
      <c r="C1679" s="196">
        <v>0</v>
      </c>
      <c r="D1679" s="196">
        <v>0</v>
      </c>
      <c r="E1679" s="196">
        <v>0</v>
      </c>
      <c r="F1679" s="197">
        <v>0</v>
      </c>
      <c r="G1679" s="197">
        <v>0</v>
      </c>
      <c r="H1679" s="198">
        <v>0</v>
      </c>
    </row>
    <row r="1680" spans="1:8" ht="18" hidden="1" customHeight="1" outlineLevel="1">
      <c r="A1680" s="4" t="s">
        <v>206</v>
      </c>
      <c r="B1680" s="195"/>
      <c r="C1680" s="196">
        <v>0</v>
      </c>
      <c r="D1680" s="196">
        <v>0</v>
      </c>
      <c r="E1680" s="196">
        <v>0</v>
      </c>
      <c r="F1680" s="197">
        <v>0</v>
      </c>
      <c r="G1680" s="197">
        <v>0</v>
      </c>
      <c r="H1680" s="198">
        <v>0</v>
      </c>
    </row>
    <row r="1681" spans="1:8" ht="18" hidden="1" customHeight="1" outlineLevel="1">
      <c r="A1681" s="4" t="s">
        <v>207</v>
      </c>
      <c r="B1681" s="195"/>
      <c r="C1681" s="196">
        <v>0</v>
      </c>
      <c r="D1681" s="196">
        <v>0</v>
      </c>
      <c r="E1681" s="196">
        <v>0</v>
      </c>
      <c r="F1681" s="197">
        <v>0</v>
      </c>
      <c r="G1681" s="197">
        <v>0</v>
      </c>
      <c r="H1681" s="198">
        <v>0</v>
      </c>
    </row>
    <row r="1682" spans="1:8" ht="18" hidden="1" customHeight="1" outlineLevel="1">
      <c r="A1682" s="4" t="s">
        <v>208</v>
      </c>
      <c r="B1682" s="195"/>
      <c r="C1682" s="196">
        <v>3</v>
      </c>
      <c r="D1682" s="196">
        <v>2</v>
      </c>
      <c r="E1682" s="196">
        <v>0</v>
      </c>
      <c r="F1682" s="197">
        <v>12500</v>
      </c>
      <c r="G1682" s="197">
        <v>-2465.5</v>
      </c>
      <c r="H1682" s="198">
        <v>0</v>
      </c>
    </row>
    <row r="1683" spans="1:8" ht="18" hidden="1" customHeight="1" outlineLevel="1">
      <c r="A1683" s="4" t="s">
        <v>209</v>
      </c>
      <c r="B1683" s="195"/>
      <c r="C1683" s="196">
        <v>0</v>
      </c>
      <c r="D1683" s="196">
        <v>0</v>
      </c>
      <c r="E1683" s="196">
        <v>0</v>
      </c>
      <c r="F1683" s="197">
        <v>0</v>
      </c>
      <c r="G1683" s="197">
        <v>0</v>
      </c>
      <c r="H1683" s="198">
        <v>0</v>
      </c>
    </row>
    <row r="1684" spans="1:8" ht="18" hidden="1" customHeight="1" outlineLevel="1">
      <c r="A1684" s="4" t="s">
        <v>211</v>
      </c>
      <c r="B1684" s="195"/>
      <c r="C1684" s="196">
        <v>8</v>
      </c>
      <c r="D1684" s="196">
        <v>3</v>
      </c>
      <c r="E1684" s="196">
        <v>0</v>
      </c>
      <c r="F1684" s="197">
        <v>67600</v>
      </c>
      <c r="G1684" s="197">
        <v>5592</v>
      </c>
      <c r="H1684" s="198">
        <v>0</v>
      </c>
    </row>
    <row r="1685" spans="1:8" ht="18" hidden="1" customHeight="1" outlineLevel="1">
      <c r="A1685" s="4" t="s">
        <v>212</v>
      </c>
      <c r="B1685" s="195"/>
      <c r="C1685" s="196">
        <v>17</v>
      </c>
      <c r="D1685" s="196">
        <v>3</v>
      </c>
      <c r="E1685" s="196">
        <v>0</v>
      </c>
      <c r="F1685" s="197">
        <v>94745.55</v>
      </c>
      <c r="G1685" s="197">
        <v>35502</v>
      </c>
      <c r="H1685" s="198">
        <v>0</v>
      </c>
    </row>
    <row r="1686" spans="1:8" ht="18" hidden="1" customHeight="1" outlineLevel="1">
      <c r="A1686" s="4" t="s">
        <v>213</v>
      </c>
      <c r="B1686" s="195"/>
      <c r="C1686" s="196">
        <v>26</v>
      </c>
      <c r="D1686" s="196">
        <v>11</v>
      </c>
      <c r="E1686" s="196">
        <v>0</v>
      </c>
      <c r="F1686" s="197">
        <v>335157.03000000003</v>
      </c>
      <c r="G1686" s="197">
        <v>137658.82</v>
      </c>
      <c r="H1686" s="198">
        <v>0</v>
      </c>
    </row>
    <row r="1687" spans="1:8" ht="18" hidden="1" customHeight="1" outlineLevel="1">
      <c r="A1687" s="4" t="s">
        <v>214</v>
      </c>
      <c r="B1687" s="195"/>
      <c r="C1687" s="196">
        <v>2</v>
      </c>
      <c r="D1687" s="196">
        <v>0</v>
      </c>
      <c r="E1687" s="196">
        <v>1</v>
      </c>
      <c r="F1687" s="197">
        <v>50000</v>
      </c>
      <c r="G1687" s="197">
        <v>0</v>
      </c>
      <c r="H1687" s="198">
        <v>0</v>
      </c>
    </row>
    <row r="1688" spans="1:8" ht="18" hidden="1" customHeight="1" outlineLevel="1">
      <c r="A1688" s="4" t="s">
        <v>215</v>
      </c>
      <c r="B1688" s="195"/>
      <c r="C1688" s="196">
        <v>0</v>
      </c>
      <c r="D1688" s="196">
        <v>0</v>
      </c>
      <c r="E1688" s="196">
        <v>0</v>
      </c>
      <c r="F1688" s="197">
        <v>0</v>
      </c>
      <c r="G1688" s="197">
        <v>0</v>
      </c>
      <c r="H1688" s="198">
        <v>0</v>
      </c>
    </row>
    <row r="1689" spans="1:8" ht="18" hidden="1" customHeight="1" outlineLevel="1">
      <c r="A1689" s="4" t="s">
        <v>216</v>
      </c>
      <c r="B1689" s="195"/>
      <c r="C1689" s="196">
        <v>0</v>
      </c>
      <c r="D1689" s="196">
        <v>0</v>
      </c>
      <c r="E1689" s="196">
        <v>0</v>
      </c>
      <c r="F1689" s="197">
        <v>0</v>
      </c>
      <c r="G1689" s="197">
        <v>0</v>
      </c>
      <c r="H1689" s="198">
        <v>0</v>
      </c>
    </row>
    <row r="1690" spans="1:8" ht="18" hidden="1" customHeight="1" outlineLevel="1">
      <c r="A1690" s="4" t="s">
        <v>217</v>
      </c>
      <c r="B1690" s="195"/>
      <c r="C1690" s="196">
        <v>0</v>
      </c>
      <c r="D1690" s="196">
        <v>0</v>
      </c>
      <c r="E1690" s="196">
        <v>0</v>
      </c>
      <c r="F1690" s="197">
        <v>0</v>
      </c>
      <c r="G1690" s="197">
        <v>0</v>
      </c>
      <c r="H1690" s="198">
        <v>0</v>
      </c>
    </row>
    <row r="1691" spans="1:8" ht="18" hidden="1" customHeight="1" outlineLevel="1">
      <c r="A1691" s="4" t="s">
        <v>218</v>
      </c>
      <c r="B1691" s="195"/>
      <c r="C1691" s="196">
        <v>0</v>
      </c>
      <c r="D1691" s="196">
        <v>1</v>
      </c>
      <c r="E1691" s="196">
        <v>0</v>
      </c>
      <c r="F1691" s="197">
        <v>0</v>
      </c>
      <c r="G1691" s="197">
        <v>20000</v>
      </c>
      <c r="H1691" s="198">
        <v>0</v>
      </c>
    </row>
    <row r="1692" spans="1:8" ht="18" hidden="1" customHeight="1" outlineLevel="1">
      <c r="A1692" s="4" t="s">
        <v>219</v>
      </c>
      <c r="B1692" s="195"/>
      <c r="C1692" s="196">
        <v>0</v>
      </c>
      <c r="D1692" s="196">
        <v>0</v>
      </c>
      <c r="E1692" s="196">
        <v>0</v>
      </c>
      <c r="F1692" s="197">
        <v>0</v>
      </c>
      <c r="G1692" s="197">
        <v>0</v>
      </c>
      <c r="H1692" s="198">
        <v>0</v>
      </c>
    </row>
    <row r="1693" spans="1:8" ht="18" hidden="1" customHeight="1" outlineLevel="1">
      <c r="A1693" s="4" t="s">
        <v>220</v>
      </c>
      <c r="B1693" s="195"/>
      <c r="C1693" s="196">
        <v>0</v>
      </c>
      <c r="D1693" s="196">
        <v>0</v>
      </c>
      <c r="E1693" s="196">
        <v>0</v>
      </c>
      <c r="F1693" s="197">
        <v>0</v>
      </c>
      <c r="G1693" s="197">
        <v>0</v>
      </c>
      <c r="H1693" s="198">
        <v>0</v>
      </c>
    </row>
    <row r="1694" spans="1:8" ht="18" hidden="1" customHeight="1" outlineLevel="1">
      <c r="A1694" s="4" t="s">
        <v>349</v>
      </c>
      <c r="B1694" s="195"/>
      <c r="C1694" s="196">
        <v>0</v>
      </c>
      <c r="D1694" s="196">
        <v>0</v>
      </c>
      <c r="E1694" s="196">
        <v>0</v>
      </c>
      <c r="F1694" s="197">
        <v>0</v>
      </c>
      <c r="G1694" s="197">
        <v>0</v>
      </c>
      <c r="H1694" s="198">
        <v>0</v>
      </c>
    </row>
    <row r="1695" spans="1:8" ht="18" hidden="1" customHeight="1" outlineLevel="1">
      <c r="A1695" s="4" t="s">
        <v>222</v>
      </c>
      <c r="B1695" s="195"/>
      <c r="C1695" s="196">
        <v>8</v>
      </c>
      <c r="D1695" s="196">
        <v>5</v>
      </c>
      <c r="E1695" s="196">
        <v>0</v>
      </c>
      <c r="F1695" s="197">
        <v>341708</v>
      </c>
      <c r="G1695" s="197">
        <v>83882</v>
      </c>
      <c r="H1695" s="198">
        <v>-3750</v>
      </c>
    </row>
    <row r="1696" spans="1:8" ht="18" hidden="1" customHeight="1" outlineLevel="1">
      <c r="A1696" s="4" t="s">
        <v>223</v>
      </c>
      <c r="B1696" s="195"/>
      <c r="C1696" s="196">
        <v>0</v>
      </c>
      <c r="D1696" s="196">
        <v>0</v>
      </c>
      <c r="E1696" s="196">
        <v>0</v>
      </c>
      <c r="F1696" s="197">
        <v>0</v>
      </c>
      <c r="G1696" s="197">
        <v>-806.18</v>
      </c>
      <c r="H1696" s="198">
        <v>0</v>
      </c>
    </row>
    <row r="1697" spans="1:8" ht="18" hidden="1" customHeight="1" outlineLevel="1">
      <c r="A1697" s="4" t="s">
        <v>224</v>
      </c>
      <c r="B1697" s="195"/>
      <c r="C1697" s="196">
        <v>2</v>
      </c>
      <c r="D1697" s="196">
        <v>0</v>
      </c>
      <c r="E1697" s="196">
        <v>0</v>
      </c>
      <c r="F1697" s="197">
        <v>0</v>
      </c>
      <c r="G1697" s="197">
        <v>0</v>
      </c>
      <c r="H1697" s="198">
        <v>0</v>
      </c>
    </row>
    <row r="1698" spans="1:8" ht="18" hidden="1" customHeight="1" outlineLevel="1">
      <c r="A1698" s="4" t="s">
        <v>225</v>
      </c>
      <c r="B1698" s="195"/>
      <c r="C1698" s="196">
        <v>1</v>
      </c>
      <c r="D1698" s="196">
        <v>1</v>
      </c>
      <c r="E1698" s="196">
        <v>0</v>
      </c>
      <c r="F1698" s="197">
        <v>13314</v>
      </c>
      <c r="G1698" s="197">
        <v>11685</v>
      </c>
      <c r="H1698" s="198">
        <v>0</v>
      </c>
    </row>
    <row r="1699" spans="1:8" ht="18" customHeight="1" collapsed="1">
      <c r="A1699" s="4"/>
      <c r="B1699" s="195" t="s">
        <v>421</v>
      </c>
      <c r="C1699" s="199">
        <f t="shared" ref="C1699:H1699" si="70">SUM(C1676:C1698)</f>
        <v>76</v>
      </c>
      <c r="D1699" s="199">
        <f t="shared" si="70"/>
        <v>28</v>
      </c>
      <c r="E1699" s="199">
        <f t="shared" si="70"/>
        <v>1</v>
      </c>
      <c r="F1699" s="200">
        <f t="shared" si="70"/>
        <v>915024.58000000007</v>
      </c>
      <c r="G1699" s="200">
        <f t="shared" si="70"/>
        <v>291170.14</v>
      </c>
      <c r="H1699" s="201">
        <f t="shared" si="70"/>
        <v>-3750</v>
      </c>
    </row>
    <row r="1700" spans="1:8" ht="18" hidden="1" customHeight="1" outlineLevel="1">
      <c r="A1700" s="4" t="s">
        <v>272</v>
      </c>
      <c r="B1700" s="195"/>
      <c r="C1700" s="199">
        <v>0</v>
      </c>
      <c r="D1700" s="199">
        <v>0</v>
      </c>
      <c r="E1700" s="199">
        <v>0</v>
      </c>
      <c r="F1700" s="200">
        <v>0</v>
      </c>
      <c r="G1700" s="200">
        <v>0</v>
      </c>
      <c r="H1700" s="201">
        <v>0</v>
      </c>
    </row>
    <row r="1701" spans="1:8" ht="18" hidden="1" customHeight="1" outlineLevel="1">
      <c r="A1701" s="4" t="s">
        <v>203</v>
      </c>
      <c r="B1701" s="195"/>
      <c r="C1701" s="199">
        <v>0</v>
      </c>
      <c r="D1701" s="199">
        <v>0</v>
      </c>
      <c r="E1701" s="199">
        <v>0</v>
      </c>
      <c r="F1701" s="200">
        <v>0</v>
      </c>
      <c r="G1701" s="200">
        <v>0</v>
      </c>
      <c r="H1701" s="201">
        <v>0</v>
      </c>
    </row>
    <row r="1702" spans="1:8" ht="18" hidden="1" customHeight="1" outlineLevel="1">
      <c r="A1702" s="4" t="s">
        <v>204</v>
      </c>
      <c r="B1702" s="195"/>
      <c r="C1702" s="199">
        <v>0</v>
      </c>
      <c r="D1702" s="199">
        <v>0</v>
      </c>
      <c r="E1702" s="199">
        <v>0</v>
      </c>
      <c r="F1702" s="200">
        <v>0</v>
      </c>
      <c r="G1702" s="200">
        <v>0</v>
      </c>
      <c r="H1702" s="201">
        <v>0</v>
      </c>
    </row>
    <row r="1703" spans="1:8" ht="18" hidden="1" customHeight="1" outlineLevel="1">
      <c r="A1703" s="4" t="s">
        <v>205</v>
      </c>
      <c r="B1703" s="195"/>
      <c r="C1703" s="199">
        <v>0</v>
      </c>
      <c r="D1703" s="199">
        <v>0</v>
      </c>
      <c r="E1703" s="199">
        <v>0</v>
      </c>
      <c r="F1703" s="200">
        <v>0</v>
      </c>
      <c r="G1703" s="200">
        <v>0</v>
      </c>
      <c r="H1703" s="201">
        <v>0</v>
      </c>
    </row>
    <row r="1704" spans="1:8" ht="18" hidden="1" customHeight="1" outlineLevel="1">
      <c r="A1704" s="4" t="s">
        <v>206</v>
      </c>
      <c r="B1704" s="195"/>
      <c r="C1704" s="199">
        <v>0</v>
      </c>
      <c r="D1704" s="199">
        <v>0</v>
      </c>
      <c r="E1704" s="199">
        <v>0</v>
      </c>
      <c r="F1704" s="200">
        <v>0</v>
      </c>
      <c r="G1704" s="200">
        <v>0</v>
      </c>
      <c r="H1704" s="201">
        <v>0</v>
      </c>
    </row>
    <row r="1705" spans="1:8" ht="18" hidden="1" customHeight="1" outlineLevel="1">
      <c r="A1705" s="4" t="s">
        <v>207</v>
      </c>
      <c r="B1705" s="195"/>
      <c r="C1705" s="199">
        <v>0</v>
      </c>
      <c r="D1705" s="199">
        <v>0</v>
      </c>
      <c r="E1705" s="199">
        <v>0</v>
      </c>
      <c r="F1705" s="200">
        <v>0</v>
      </c>
      <c r="G1705" s="200">
        <v>0</v>
      </c>
      <c r="H1705" s="201">
        <v>0</v>
      </c>
    </row>
    <row r="1706" spans="1:8" ht="18" hidden="1" customHeight="1" outlineLevel="1">
      <c r="A1706" s="4" t="s">
        <v>208</v>
      </c>
      <c r="B1706" s="195"/>
      <c r="C1706" s="199">
        <v>0</v>
      </c>
      <c r="D1706" s="199">
        <v>0</v>
      </c>
      <c r="E1706" s="199">
        <v>0</v>
      </c>
      <c r="F1706" s="200">
        <v>0</v>
      </c>
      <c r="G1706" s="200">
        <v>0</v>
      </c>
      <c r="H1706" s="201">
        <v>0</v>
      </c>
    </row>
    <row r="1707" spans="1:8" ht="18" hidden="1" customHeight="1" outlineLevel="1">
      <c r="A1707" s="4" t="s">
        <v>209</v>
      </c>
      <c r="B1707" s="195"/>
      <c r="C1707" s="199">
        <v>0</v>
      </c>
      <c r="D1707" s="199">
        <v>0</v>
      </c>
      <c r="E1707" s="199">
        <v>0</v>
      </c>
      <c r="F1707" s="200">
        <v>0</v>
      </c>
      <c r="G1707" s="200">
        <v>0</v>
      </c>
      <c r="H1707" s="201">
        <v>0</v>
      </c>
    </row>
    <row r="1708" spans="1:8" ht="18" hidden="1" customHeight="1" outlineLevel="1">
      <c r="A1708" s="4" t="s">
        <v>211</v>
      </c>
      <c r="B1708" s="195"/>
      <c r="C1708" s="199">
        <v>0</v>
      </c>
      <c r="D1708" s="199">
        <v>0</v>
      </c>
      <c r="E1708" s="199">
        <v>0</v>
      </c>
      <c r="F1708" s="200">
        <v>0</v>
      </c>
      <c r="G1708" s="200">
        <v>0</v>
      </c>
      <c r="H1708" s="201">
        <v>0</v>
      </c>
    </row>
    <row r="1709" spans="1:8" ht="18" hidden="1" customHeight="1" outlineLevel="1">
      <c r="A1709" s="4" t="s">
        <v>212</v>
      </c>
      <c r="B1709" s="195"/>
      <c r="C1709" s="199">
        <v>0</v>
      </c>
      <c r="D1709" s="199">
        <v>0</v>
      </c>
      <c r="E1709" s="199">
        <v>0</v>
      </c>
      <c r="F1709" s="200">
        <v>0</v>
      </c>
      <c r="G1709" s="200">
        <v>0</v>
      </c>
      <c r="H1709" s="201">
        <v>0</v>
      </c>
    </row>
    <row r="1710" spans="1:8" ht="18" hidden="1" customHeight="1" outlineLevel="1">
      <c r="A1710" s="4" t="s">
        <v>213</v>
      </c>
      <c r="B1710" s="195"/>
      <c r="C1710" s="199">
        <v>0</v>
      </c>
      <c r="D1710" s="199">
        <v>0</v>
      </c>
      <c r="E1710" s="199">
        <v>0</v>
      </c>
      <c r="F1710" s="200">
        <v>0</v>
      </c>
      <c r="G1710" s="200">
        <v>0</v>
      </c>
      <c r="H1710" s="201">
        <v>0</v>
      </c>
    </row>
    <row r="1711" spans="1:8" ht="18" hidden="1" customHeight="1" outlineLevel="1">
      <c r="A1711" s="4" t="s">
        <v>214</v>
      </c>
      <c r="B1711" s="195"/>
      <c r="C1711" s="199">
        <v>0</v>
      </c>
      <c r="D1711" s="199">
        <v>0</v>
      </c>
      <c r="E1711" s="199">
        <v>0</v>
      </c>
      <c r="F1711" s="200">
        <v>0</v>
      </c>
      <c r="G1711" s="200">
        <v>0</v>
      </c>
      <c r="H1711" s="201">
        <v>0</v>
      </c>
    </row>
    <row r="1712" spans="1:8" ht="18" hidden="1" customHeight="1" outlineLevel="1">
      <c r="A1712" s="4" t="s">
        <v>215</v>
      </c>
      <c r="B1712" s="195"/>
      <c r="C1712" s="199">
        <v>0</v>
      </c>
      <c r="D1712" s="199">
        <v>0</v>
      </c>
      <c r="E1712" s="199">
        <v>0</v>
      </c>
      <c r="F1712" s="200">
        <v>0</v>
      </c>
      <c r="G1712" s="200">
        <v>0</v>
      </c>
      <c r="H1712" s="201">
        <v>0</v>
      </c>
    </row>
    <row r="1713" spans="1:8" ht="18" hidden="1" customHeight="1" outlineLevel="1">
      <c r="A1713" s="4" t="s">
        <v>216</v>
      </c>
      <c r="B1713" s="195"/>
      <c r="C1713" s="199">
        <v>0</v>
      </c>
      <c r="D1713" s="199">
        <v>0</v>
      </c>
      <c r="E1713" s="199">
        <v>0</v>
      </c>
      <c r="F1713" s="200">
        <v>0</v>
      </c>
      <c r="G1713" s="200">
        <v>0</v>
      </c>
      <c r="H1713" s="201">
        <v>0</v>
      </c>
    </row>
    <row r="1714" spans="1:8" ht="18" hidden="1" customHeight="1" outlineLevel="1">
      <c r="A1714" s="4" t="s">
        <v>217</v>
      </c>
      <c r="B1714" s="195"/>
      <c r="C1714" s="199">
        <v>0</v>
      </c>
      <c r="D1714" s="199">
        <v>0</v>
      </c>
      <c r="E1714" s="199">
        <v>0</v>
      </c>
      <c r="F1714" s="200">
        <v>0</v>
      </c>
      <c r="G1714" s="200">
        <v>0</v>
      </c>
      <c r="H1714" s="201">
        <v>0</v>
      </c>
    </row>
    <row r="1715" spans="1:8" ht="18" hidden="1" customHeight="1" outlineLevel="1">
      <c r="A1715" s="4" t="s">
        <v>218</v>
      </c>
      <c r="B1715" s="195"/>
      <c r="C1715" s="199">
        <v>0</v>
      </c>
      <c r="D1715" s="199">
        <v>0</v>
      </c>
      <c r="E1715" s="199">
        <v>0</v>
      </c>
      <c r="F1715" s="200">
        <v>0</v>
      </c>
      <c r="G1715" s="200">
        <v>0</v>
      </c>
      <c r="H1715" s="201">
        <v>0</v>
      </c>
    </row>
    <row r="1716" spans="1:8" ht="18" hidden="1" customHeight="1" outlineLevel="1">
      <c r="A1716" s="4" t="s">
        <v>219</v>
      </c>
      <c r="B1716" s="195"/>
      <c r="C1716" s="199">
        <v>0</v>
      </c>
      <c r="D1716" s="199">
        <v>0</v>
      </c>
      <c r="E1716" s="199">
        <v>0</v>
      </c>
      <c r="F1716" s="200">
        <v>0</v>
      </c>
      <c r="G1716" s="200">
        <v>0</v>
      </c>
      <c r="H1716" s="201">
        <v>0</v>
      </c>
    </row>
    <row r="1717" spans="1:8" ht="18" hidden="1" customHeight="1" outlineLevel="1">
      <c r="A1717" s="4" t="s">
        <v>220</v>
      </c>
      <c r="B1717" s="195"/>
      <c r="C1717" s="199">
        <v>0</v>
      </c>
      <c r="D1717" s="199">
        <v>0</v>
      </c>
      <c r="E1717" s="199">
        <v>0</v>
      </c>
      <c r="F1717" s="200">
        <v>0</v>
      </c>
      <c r="G1717" s="200">
        <v>0</v>
      </c>
      <c r="H1717" s="201">
        <v>0</v>
      </c>
    </row>
    <row r="1718" spans="1:8" ht="18" hidden="1" customHeight="1" outlineLevel="1">
      <c r="A1718" s="4" t="s">
        <v>349</v>
      </c>
      <c r="B1718" s="195"/>
      <c r="C1718" s="199">
        <v>0</v>
      </c>
      <c r="D1718" s="199">
        <v>0</v>
      </c>
      <c r="E1718" s="199">
        <v>0</v>
      </c>
      <c r="F1718" s="200">
        <v>0</v>
      </c>
      <c r="G1718" s="200">
        <v>0</v>
      </c>
      <c r="H1718" s="201">
        <v>0</v>
      </c>
    </row>
    <row r="1719" spans="1:8" ht="18" hidden="1" customHeight="1" outlineLevel="1">
      <c r="A1719" s="4" t="s">
        <v>222</v>
      </c>
      <c r="B1719" s="195"/>
      <c r="C1719" s="199">
        <v>0</v>
      </c>
      <c r="D1719" s="199">
        <v>0</v>
      </c>
      <c r="E1719" s="199">
        <v>0</v>
      </c>
      <c r="F1719" s="200">
        <v>0</v>
      </c>
      <c r="G1719" s="200">
        <v>0</v>
      </c>
      <c r="H1719" s="201">
        <v>0</v>
      </c>
    </row>
    <row r="1720" spans="1:8" ht="18" hidden="1" customHeight="1" outlineLevel="1">
      <c r="A1720" s="4" t="s">
        <v>223</v>
      </c>
      <c r="B1720" s="195"/>
      <c r="C1720" s="199">
        <v>0</v>
      </c>
      <c r="D1720" s="199">
        <v>0</v>
      </c>
      <c r="E1720" s="199">
        <v>0</v>
      </c>
      <c r="F1720" s="200">
        <v>0</v>
      </c>
      <c r="G1720" s="200">
        <v>0</v>
      </c>
      <c r="H1720" s="201">
        <v>0</v>
      </c>
    </row>
    <row r="1721" spans="1:8" ht="18" hidden="1" customHeight="1" outlineLevel="1">
      <c r="A1721" s="4" t="s">
        <v>224</v>
      </c>
      <c r="B1721" s="195"/>
      <c r="C1721" s="199">
        <v>0</v>
      </c>
      <c r="D1721" s="199">
        <v>0</v>
      </c>
      <c r="E1721" s="199">
        <v>0</v>
      </c>
      <c r="F1721" s="200">
        <v>0</v>
      </c>
      <c r="G1721" s="200">
        <v>0</v>
      </c>
      <c r="H1721" s="201">
        <v>0</v>
      </c>
    </row>
    <row r="1722" spans="1:8" ht="18" hidden="1" customHeight="1" outlineLevel="1">
      <c r="A1722" s="4" t="s">
        <v>225</v>
      </c>
      <c r="B1722" s="195"/>
      <c r="C1722" s="199">
        <v>0</v>
      </c>
      <c r="D1722" s="199">
        <v>0</v>
      </c>
      <c r="E1722" s="199">
        <v>0</v>
      </c>
      <c r="F1722" s="200">
        <v>0</v>
      </c>
      <c r="G1722" s="200">
        <v>0</v>
      </c>
      <c r="H1722" s="201">
        <v>0</v>
      </c>
    </row>
    <row r="1723" spans="1:8" ht="18" customHeight="1" collapsed="1">
      <c r="A1723" s="4"/>
      <c r="B1723" s="195" t="s">
        <v>422</v>
      </c>
      <c r="C1723" s="199">
        <f t="shared" ref="C1723:H1723" si="71">SUM(C1700:C1722)</f>
        <v>0</v>
      </c>
      <c r="D1723" s="199">
        <f t="shared" si="71"/>
        <v>0</v>
      </c>
      <c r="E1723" s="199">
        <f t="shared" si="71"/>
        <v>0</v>
      </c>
      <c r="F1723" s="200">
        <f t="shared" si="71"/>
        <v>0</v>
      </c>
      <c r="G1723" s="200">
        <f t="shared" si="71"/>
        <v>0</v>
      </c>
      <c r="H1723" s="201">
        <f t="shared" si="71"/>
        <v>0</v>
      </c>
    </row>
    <row r="1724" spans="1:8" ht="18" customHeight="1">
      <c r="B1724" s="203" t="s">
        <v>423</v>
      </c>
      <c r="C1724" s="204"/>
      <c r="D1724" s="204"/>
      <c r="E1724" s="204"/>
      <c r="F1724" s="193"/>
      <c r="G1724" s="193"/>
      <c r="H1724" s="194"/>
    </row>
    <row r="1725" spans="1:8" ht="18" hidden="1" customHeight="1" outlineLevel="1">
      <c r="A1725" s="4" t="s">
        <v>272</v>
      </c>
      <c r="B1725" s="195"/>
      <c r="C1725" s="196">
        <v>0</v>
      </c>
      <c r="D1725" s="196">
        <v>0</v>
      </c>
      <c r="E1725" s="196">
        <v>0</v>
      </c>
      <c r="F1725" s="197">
        <v>0</v>
      </c>
      <c r="G1725" s="197">
        <v>0</v>
      </c>
      <c r="H1725" s="198">
        <v>0</v>
      </c>
    </row>
    <row r="1726" spans="1:8" ht="18" hidden="1" customHeight="1" outlineLevel="1">
      <c r="A1726" s="4" t="s">
        <v>203</v>
      </c>
      <c r="B1726" s="195"/>
      <c r="C1726" s="196">
        <v>4</v>
      </c>
      <c r="D1726" s="196">
        <v>3</v>
      </c>
      <c r="E1726" s="196">
        <v>0</v>
      </c>
      <c r="F1726" s="197">
        <v>15000</v>
      </c>
      <c r="G1726" s="197">
        <v>7421</v>
      </c>
      <c r="H1726" s="198">
        <v>0</v>
      </c>
    </row>
    <row r="1727" spans="1:8" ht="18" hidden="1" customHeight="1" outlineLevel="1">
      <c r="A1727" s="4" t="s">
        <v>204</v>
      </c>
      <c r="B1727" s="195"/>
      <c r="C1727" s="196">
        <v>12</v>
      </c>
      <c r="D1727" s="196">
        <v>0</v>
      </c>
      <c r="E1727" s="196">
        <v>0</v>
      </c>
      <c r="F1727" s="197">
        <v>0</v>
      </c>
      <c r="G1727" s="197">
        <v>0</v>
      </c>
      <c r="H1727" s="198">
        <v>0</v>
      </c>
    </row>
    <row r="1728" spans="1:8" ht="18" hidden="1" customHeight="1" outlineLevel="1">
      <c r="A1728" s="4" t="s">
        <v>205</v>
      </c>
      <c r="B1728" s="195"/>
      <c r="C1728" s="196">
        <v>0</v>
      </c>
      <c r="D1728" s="196">
        <v>0</v>
      </c>
      <c r="E1728" s="196">
        <v>0</v>
      </c>
      <c r="F1728" s="197">
        <v>0</v>
      </c>
      <c r="G1728" s="197">
        <v>0</v>
      </c>
      <c r="H1728" s="198">
        <v>0</v>
      </c>
    </row>
    <row r="1729" spans="1:8" ht="18" hidden="1" customHeight="1" outlineLevel="1">
      <c r="A1729" s="4" t="s">
        <v>206</v>
      </c>
      <c r="B1729" s="195"/>
      <c r="C1729" s="196">
        <v>0</v>
      </c>
      <c r="D1729" s="196">
        <v>0</v>
      </c>
      <c r="E1729" s="196">
        <v>0</v>
      </c>
      <c r="F1729" s="197">
        <v>0</v>
      </c>
      <c r="G1729" s="197">
        <v>0</v>
      </c>
      <c r="H1729" s="198">
        <v>0</v>
      </c>
    </row>
    <row r="1730" spans="1:8" ht="18" hidden="1" customHeight="1" outlineLevel="1">
      <c r="A1730" s="4" t="s">
        <v>207</v>
      </c>
      <c r="B1730" s="195"/>
      <c r="C1730" s="196">
        <v>0</v>
      </c>
      <c r="D1730" s="196">
        <v>0</v>
      </c>
      <c r="E1730" s="196">
        <v>0</v>
      </c>
      <c r="F1730" s="197">
        <v>0</v>
      </c>
      <c r="G1730" s="197">
        <v>0</v>
      </c>
      <c r="H1730" s="198">
        <v>0</v>
      </c>
    </row>
    <row r="1731" spans="1:8" ht="18" hidden="1" customHeight="1" outlineLevel="1">
      <c r="A1731" s="4" t="s">
        <v>208</v>
      </c>
      <c r="B1731" s="195"/>
      <c r="C1731" s="196">
        <v>10</v>
      </c>
      <c r="D1731" s="196">
        <v>6</v>
      </c>
      <c r="E1731" s="196">
        <v>0</v>
      </c>
      <c r="F1731" s="197">
        <v>995</v>
      </c>
      <c r="G1731" s="197">
        <v>66300.23</v>
      </c>
      <c r="H1731" s="198">
        <v>0</v>
      </c>
    </row>
    <row r="1732" spans="1:8" ht="18" hidden="1" customHeight="1" outlineLevel="1">
      <c r="A1732" s="4" t="s">
        <v>209</v>
      </c>
      <c r="B1732" s="195"/>
      <c r="C1732" s="196">
        <v>2</v>
      </c>
      <c r="D1732" s="196">
        <v>2</v>
      </c>
      <c r="E1732" s="196">
        <v>0</v>
      </c>
      <c r="F1732" s="197">
        <v>0</v>
      </c>
      <c r="G1732" s="197">
        <v>-300.5</v>
      </c>
      <c r="H1732" s="198">
        <v>0</v>
      </c>
    </row>
    <row r="1733" spans="1:8" ht="18" hidden="1" customHeight="1" outlineLevel="1">
      <c r="A1733" s="4" t="s">
        <v>211</v>
      </c>
      <c r="B1733" s="195"/>
      <c r="C1733" s="196">
        <v>17</v>
      </c>
      <c r="D1733" s="196">
        <v>16</v>
      </c>
      <c r="E1733" s="196">
        <v>0</v>
      </c>
      <c r="F1733" s="197">
        <v>91498.32</v>
      </c>
      <c r="G1733" s="197">
        <v>-39956.69999999999</v>
      </c>
      <c r="H1733" s="198">
        <v>0</v>
      </c>
    </row>
    <row r="1734" spans="1:8" ht="18" hidden="1" customHeight="1" outlineLevel="1">
      <c r="A1734" s="4" t="s">
        <v>212</v>
      </c>
      <c r="B1734" s="195"/>
      <c r="C1734" s="196">
        <v>1</v>
      </c>
      <c r="D1734" s="196">
        <v>1</v>
      </c>
      <c r="E1734" s="196">
        <v>0</v>
      </c>
      <c r="F1734" s="197">
        <v>3050</v>
      </c>
      <c r="G1734" s="197">
        <v>0</v>
      </c>
      <c r="H1734" s="198">
        <v>0</v>
      </c>
    </row>
    <row r="1735" spans="1:8" ht="18" hidden="1" customHeight="1" outlineLevel="1">
      <c r="A1735" s="4" t="s">
        <v>213</v>
      </c>
      <c r="B1735" s="195"/>
      <c r="C1735" s="196">
        <v>0</v>
      </c>
      <c r="D1735" s="196">
        <v>0</v>
      </c>
      <c r="E1735" s="196">
        <v>0</v>
      </c>
      <c r="F1735" s="197">
        <v>0</v>
      </c>
      <c r="G1735" s="197">
        <v>20000</v>
      </c>
      <c r="H1735" s="198">
        <v>0</v>
      </c>
    </row>
    <row r="1736" spans="1:8" ht="18" hidden="1" customHeight="1" outlineLevel="1">
      <c r="A1736" s="4" t="s">
        <v>214</v>
      </c>
      <c r="B1736" s="195"/>
      <c r="C1736" s="196">
        <v>5</v>
      </c>
      <c r="D1736" s="196">
        <v>1</v>
      </c>
      <c r="E1736" s="196">
        <v>3</v>
      </c>
      <c r="F1736" s="197">
        <v>2954.04</v>
      </c>
      <c r="G1736" s="197">
        <v>0</v>
      </c>
      <c r="H1736" s="198">
        <v>0</v>
      </c>
    </row>
    <row r="1737" spans="1:8" ht="18" hidden="1" customHeight="1" outlineLevel="1">
      <c r="A1737" s="4" t="s">
        <v>215</v>
      </c>
      <c r="B1737" s="195"/>
      <c r="C1737" s="196">
        <v>3</v>
      </c>
      <c r="D1737" s="196">
        <v>2</v>
      </c>
      <c r="E1737" s="196">
        <v>1</v>
      </c>
      <c r="F1737" s="197">
        <v>599</v>
      </c>
      <c r="G1737" s="197">
        <v>815</v>
      </c>
      <c r="H1737" s="198">
        <v>0</v>
      </c>
    </row>
    <row r="1738" spans="1:8" ht="18" hidden="1" customHeight="1" outlineLevel="1">
      <c r="A1738" s="4" t="s">
        <v>216</v>
      </c>
      <c r="B1738" s="195"/>
      <c r="C1738" s="196">
        <v>0</v>
      </c>
      <c r="D1738" s="196">
        <v>0</v>
      </c>
      <c r="E1738" s="196">
        <v>0</v>
      </c>
      <c r="F1738" s="197">
        <v>0</v>
      </c>
      <c r="G1738" s="197">
        <v>0</v>
      </c>
      <c r="H1738" s="198">
        <v>0</v>
      </c>
    </row>
    <row r="1739" spans="1:8" ht="18" hidden="1" customHeight="1" outlineLevel="1">
      <c r="A1739" s="4" t="s">
        <v>217</v>
      </c>
      <c r="B1739" s="195"/>
      <c r="C1739" s="196">
        <v>0</v>
      </c>
      <c r="D1739" s="196">
        <v>0</v>
      </c>
      <c r="E1739" s="196">
        <v>0</v>
      </c>
      <c r="F1739" s="197">
        <v>0</v>
      </c>
      <c r="G1739" s="197">
        <v>0</v>
      </c>
      <c r="H1739" s="198">
        <v>0</v>
      </c>
    </row>
    <row r="1740" spans="1:8" ht="18" hidden="1" customHeight="1" outlineLevel="1">
      <c r="A1740" s="4" t="s">
        <v>218</v>
      </c>
      <c r="B1740" s="195"/>
      <c r="C1740" s="196">
        <v>0</v>
      </c>
      <c r="D1740" s="196">
        <v>1</v>
      </c>
      <c r="E1740" s="196">
        <v>0</v>
      </c>
      <c r="F1740" s="197">
        <v>6000</v>
      </c>
      <c r="G1740" s="197">
        <v>80</v>
      </c>
      <c r="H1740" s="198">
        <v>0</v>
      </c>
    </row>
    <row r="1741" spans="1:8" ht="18" hidden="1" customHeight="1" outlineLevel="1">
      <c r="A1741" s="4" t="s">
        <v>219</v>
      </c>
      <c r="B1741" s="195"/>
      <c r="C1741" s="196">
        <v>0</v>
      </c>
      <c r="D1741" s="196">
        <v>0</v>
      </c>
      <c r="E1741" s="196">
        <v>0</v>
      </c>
      <c r="F1741" s="197">
        <v>0</v>
      </c>
      <c r="G1741" s="197">
        <v>0</v>
      </c>
      <c r="H1741" s="198">
        <v>0</v>
      </c>
    </row>
    <row r="1742" spans="1:8" ht="18" hidden="1" customHeight="1" outlineLevel="1">
      <c r="A1742" s="4" t="s">
        <v>220</v>
      </c>
      <c r="B1742" s="195"/>
      <c r="C1742" s="196">
        <v>0</v>
      </c>
      <c r="D1742" s="196">
        <v>0</v>
      </c>
      <c r="E1742" s="196">
        <v>0</v>
      </c>
      <c r="F1742" s="197">
        <v>0</v>
      </c>
      <c r="G1742" s="197">
        <v>0</v>
      </c>
      <c r="H1742" s="198">
        <v>0</v>
      </c>
    </row>
    <row r="1743" spans="1:8" ht="18" hidden="1" customHeight="1" outlineLevel="1">
      <c r="A1743" s="4" t="s">
        <v>349</v>
      </c>
      <c r="B1743" s="195"/>
      <c r="C1743" s="196">
        <v>0</v>
      </c>
      <c r="D1743" s="196">
        <v>0</v>
      </c>
      <c r="E1743" s="196">
        <v>0</v>
      </c>
      <c r="F1743" s="197">
        <v>0</v>
      </c>
      <c r="G1743" s="197">
        <v>0</v>
      </c>
      <c r="H1743" s="198">
        <v>0</v>
      </c>
    </row>
    <row r="1744" spans="1:8" ht="18" hidden="1" customHeight="1" outlineLevel="1">
      <c r="A1744" s="4" t="s">
        <v>222</v>
      </c>
      <c r="B1744" s="195"/>
      <c r="C1744" s="196">
        <v>4</v>
      </c>
      <c r="D1744" s="196">
        <v>8</v>
      </c>
      <c r="E1744" s="196">
        <v>0</v>
      </c>
      <c r="F1744" s="197">
        <v>122199</v>
      </c>
      <c r="G1744" s="197">
        <v>97296</v>
      </c>
      <c r="H1744" s="198">
        <v>0</v>
      </c>
    </row>
    <row r="1745" spans="1:8" ht="18" hidden="1" customHeight="1" outlineLevel="1">
      <c r="A1745" s="4" t="s">
        <v>223</v>
      </c>
      <c r="B1745" s="195"/>
      <c r="C1745" s="196">
        <v>0</v>
      </c>
      <c r="D1745" s="196">
        <v>0</v>
      </c>
      <c r="E1745" s="196">
        <v>0</v>
      </c>
      <c r="F1745" s="197">
        <v>0</v>
      </c>
      <c r="G1745" s="197">
        <v>0</v>
      </c>
      <c r="H1745" s="198">
        <v>0</v>
      </c>
    </row>
    <row r="1746" spans="1:8" ht="18" hidden="1" customHeight="1" outlineLevel="1">
      <c r="A1746" s="4" t="s">
        <v>224</v>
      </c>
      <c r="B1746" s="195"/>
      <c r="C1746" s="196">
        <v>24</v>
      </c>
      <c r="D1746" s="196">
        <v>0</v>
      </c>
      <c r="E1746" s="196">
        <v>4</v>
      </c>
      <c r="F1746" s="197">
        <v>0</v>
      </c>
      <c r="G1746" s="197">
        <v>20318.5</v>
      </c>
      <c r="H1746" s="198">
        <v>0</v>
      </c>
    </row>
    <row r="1747" spans="1:8" ht="18" hidden="1" customHeight="1" outlineLevel="1">
      <c r="A1747" s="4" t="s">
        <v>225</v>
      </c>
      <c r="B1747" s="195"/>
      <c r="C1747" s="196">
        <v>0</v>
      </c>
      <c r="D1747" s="196">
        <v>0</v>
      </c>
      <c r="E1747" s="196">
        <v>0</v>
      </c>
      <c r="F1747" s="197">
        <v>0</v>
      </c>
      <c r="G1747" s="197">
        <v>0</v>
      </c>
      <c r="H1747" s="198">
        <v>0</v>
      </c>
    </row>
    <row r="1748" spans="1:8" ht="18" customHeight="1" collapsed="1">
      <c r="A1748" s="4"/>
      <c r="B1748" s="195" t="s">
        <v>424</v>
      </c>
      <c r="C1748" s="199">
        <f t="shared" ref="C1748:H1748" si="72">SUM(C1725:C1747)</f>
        <v>82</v>
      </c>
      <c r="D1748" s="199">
        <f t="shared" si="72"/>
        <v>40</v>
      </c>
      <c r="E1748" s="199">
        <f t="shared" si="72"/>
        <v>8</v>
      </c>
      <c r="F1748" s="200">
        <f t="shared" si="72"/>
        <v>242295.36</v>
      </c>
      <c r="G1748" s="200">
        <f t="shared" si="72"/>
        <v>171973.53</v>
      </c>
      <c r="H1748" s="201">
        <f t="shared" si="72"/>
        <v>0</v>
      </c>
    </row>
    <row r="1749" spans="1:8" ht="18" hidden="1" customHeight="1" outlineLevel="1">
      <c r="A1749" s="4" t="s">
        <v>272</v>
      </c>
      <c r="B1749" s="195"/>
      <c r="C1749" s="196">
        <v>0</v>
      </c>
      <c r="D1749" s="196">
        <v>0</v>
      </c>
      <c r="E1749" s="196">
        <v>0</v>
      </c>
      <c r="F1749" s="197">
        <v>0</v>
      </c>
      <c r="G1749" s="197">
        <v>0</v>
      </c>
      <c r="H1749" s="198">
        <v>0</v>
      </c>
    </row>
    <row r="1750" spans="1:8" ht="18" hidden="1" customHeight="1" outlineLevel="1">
      <c r="A1750" s="4" t="s">
        <v>203</v>
      </c>
      <c r="B1750" s="195"/>
      <c r="C1750" s="196">
        <v>13</v>
      </c>
      <c r="D1750" s="196">
        <v>16</v>
      </c>
      <c r="E1750" s="196">
        <v>0</v>
      </c>
      <c r="F1750" s="197">
        <v>68050</v>
      </c>
      <c r="G1750" s="197">
        <v>48584</v>
      </c>
      <c r="H1750" s="198">
        <v>0</v>
      </c>
    </row>
    <row r="1751" spans="1:8" ht="18" hidden="1" customHeight="1" outlineLevel="1">
      <c r="A1751" s="4" t="s">
        <v>204</v>
      </c>
      <c r="B1751" s="195"/>
      <c r="C1751" s="196">
        <v>144</v>
      </c>
      <c r="D1751" s="196">
        <v>0</v>
      </c>
      <c r="E1751" s="196">
        <v>20</v>
      </c>
      <c r="F1751" s="197">
        <v>3734</v>
      </c>
      <c r="G1751" s="197">
        <v>4478</v>
      </c>
      <c r="H1751" s="198">
        <v>0</v>
      </c>
    </row>
    <row r="1752" spans="1:8" ht="18" hidden="1" customHeight="1" outlineLevel="1">
      <c r="A1752" s="4" t="s">
        <v>205</v>
      </c>
      <c r="B1752" s="195"/>
      <c r="C1752" s="196">
        <v>0</v>
      </c>
      <c r="D1752" s="196">
        <v>0</v>
      </c>
      <c r="E1752" s="196">
        <v>0</v>
      </c>
      <c r="F1752" s="197">
        <v>0</v>
      </c>
      <c r="G1752" s="197">
        <v>0</v>
      </c>
      <c r="H1752" s="198">
        <v>0</v>
      </c>
    </row>
    <row r="1753" spans="1:8" ht="18" hidden="1" customHeight="1" outlineLevel="1">
      <c r="A1753" s="4" t="s">
        <v>206</v>
      </c>
      <c r="B1753" s="195"/>
      <c r="C1753" s="196">
        <v>0</v>
      </c>
      <c r="D1753" s="196">
        <v>0</v>
      </c>
      <c r="E1753" s="196">
        <v>0</v>
      </c>
      <c r="F1753" s="197">
        <v>0</v>
      </c>
      <c r="G1753" s="197">
        <v>0</v>
      </c>
      <c r="H1753" s="198">
        <v>0</v>
      </c>
    </row>
    <row r="1754" spans="1:8" ht="18" hidden="1" customHeight="1" outlineLevel="1">
      <c r="A1754" s="4" t="s">
        <v>207</v>
      </c>
      <c r="B1754" s="195"/>
      <c r="C1754" s="196">
        <v>0</v>
      </c>
      <c r="D1754" s="196">
        <v>0</v>
      </c>
      <c r="E1754" s="196">
        <v>0</v>
      </c>
      <c r="F1754" s="197">
        <v>0</v>
      </c>
      <c r="G1754" s="197">
        <v>0</v>
      </c>
      <c r="H1754" s="198">
        <v>0</v>
      </c>
    </row>
    <row r="1755" spans="1:8" ht="18" hidden="1" customHeight="1" outlineLevel="1">
      <c r="A1755" s="4" t="s">
        <v>208</v>
      </c>
      <c r="B1755" s="195"/>
      <c r="C1755" s="196">
        <v>10</v>
      </c>
      <c r="D1755" s="196">
        <v>14</v>
      </c>
      <c r="E1755" s="196">
        <v>0</v>
      </c>
      <c r="F1755" s="197">
        <v>40284.07</v>
      </c>
      <c r="G1755" s="197">
        <v>13428.220000000001</v>
      </c>
      <c r="H1755" s="198">
        <v>0</v>
      </c>
    </row>
    <row r="1756" spans="1:8" ht="18" hidden="1" customHeight="1" outlineLevel="1">
      <c r="A1756" s="4" t="s">
        <v>209</v>
      </c>
      <c r="B1756" s="195"/>
      <c r="C1756" s="196">
        <v>3</v>
      </c>
      <c r="D1756" s="196">
        <v>8</v>
      </c>
      <c r="E1756" s="196">
        <v>0</v>
      </c>
      <c r="F1756" s="197">
        <v>-46793.56</v>
      </c>
      <c r="G1756" s="197">
        <v>14083.18</v>
      </c>
      <c r="H1756" s="198">
        <v>0</v>
      </c>
    </row>
    <row r="1757" spans="1:8" ht="18" hidden="1" customHeight="1" outlineLevel="1">
      <c r="A1757" s="4" t="s">
        <v>211</v>
      </c>
      <c r="B1757" s="195"/>
      <c r="C1757" s="196">
        <v>40</v>
      </c>
      <c r="D1757" s="196">
        <v>46</v>
      </c>
      <c r="E1757" s="196">
        <v>0</v>
      </c>
      <c r="F1757" s="197">
        <v>-36581.03</v>
      </c>
      <c r="G1757" s="197">
        <v>74747.759999999995</v>
      </c>
      <c r="H1757" s="198">
        <v>0</v>
      </c>
    </row>
    <row r="1758" spans="1:8" ht="18" hidden="1" customHeight="1" outlineLevel="1">
      <c r="A1758" s="4" t="s">
        <v>212</v>
      </c>
      <c r="B1758" s="195"/>
      <c r="C1758" s="196">
        <v>1</v>
      </c>
      <c r="D1758" s="196">
        <v>1</v>
      </c>
      <c r="E1758" s="196">
        <v>0</v>
      </c>
      <c r="F1758" s="197">
        <v>664.7</v>
      </c>
      <c r="G1758" s="197">
        <v>-139.4</v>
      </c>
      <c r="H1758" s="198">
        <v>0</v>
      </c>
    </row>
    <row r="1759" spans="1:8" ht="18" hidden="1" customHeight="1" outlineLevel="1">
      <c r="A1759" s="4" t="s">
        <v>213</v>
      </c>
      <c r="B1759" s="195"/>
      <c r="C1759" s="196">
        <v>2</v>
      </c>
      <c r="D1759" s="196">
        <v>2</v>
      </c>
      <c r="E1759" s="196">
        <v>0</v>
      </c>
      <c r="F1759" s="197">
        <v>137767.95000000001</v>
      </c>
      <c r="G1759" s="197">
        <v>0</v>
      </c>
      <c r="H1759" s="198">
        <v>0</v>
      </c>
    </row>
    <row r="1760" spans="1:8" ht="18" hidden="1" customHeight="1" outlineLevel="1">
      <c r="A1760" s="4" t="s">
        <v>214</v>
      </c>
      <c r="B1760" s="195"/>
      <c r="C1760" s="196">
        <v>16</v>
      </c>
      <c r="D1760" s="196">
        <v>0</v>
      </c>
      <c r="E1760" s="196">
        <v>1</v>
      </c>
      <c r="F1760" s="197">
        <v>0</v>
      </c>
      <c r="G1760" s="197">
        <v>0</v>
      </c>
      <c r="H1760" s="198">
        <v>0</v>
      </c>
    </row>
    <row r="1761" spans="1:8" ht="18" hidden="1" customHeight="1" outlineLevel="1">
      <c r="A1761" s="4" t="s">
        <v>215</v>
      </c>
      <c r="B1761" s="195"/>
      <c r="C1761" s="196">
        <v>2</v>
      </c>
      <c r="D1761" s="196">
        <v>1</v>
      </c>
      <c r="E1761" s="196">
        <v>0</v>
      </c>
      <c r="F1761" s="197">
        <v>0</v>
      </c>
      <c r="G1761" s="197">
        <v>9000</v>
      </c>
      <c r="H1761" s="198">
        <v>0</v>
      </c>
    </row>
    <row r="1762" spans="1:8" ht="18" hidden="1" customHeight="1" outlineLevel="1">
      <c r="A1762" s="4" t="s">
        <v>216</v>
      </c>
      <c r="B1762" s="195"/>
      <c r="C1762" s="196">
        <v>2</v>
      </c>
      <c r="D1762" s="196">
        <v>2</v>
      </c>
      <c r="E1762" s="196">
        <v>0</v>
      </c>
      <c r="F1762" s="197">
        <v>-1053</v>
      </c>
      <c r="G1762" s="197">
        <v>1264</v>
      </c>
      <c r="H1762" s="198">
        <v>0</v>
      </c>
    </row>
    <row r="1763" spans="1:8" ht="18" hidden="1" customHeight="1" outlineLevel="1">
      <c r="A1763" s="4" t="s">
        <v>217</v>
      </c>
      <c r="B1763" s="195"/>
      <c r="C1763" s="196">
        <v>0</v>
      </c>
      <c r="D1763" s="196">
        <v>0</v>
      </c>
      <c r="E1763" s="196">
        <v>0</v>
      </c>
      <c r="F1763" s="197">
        <v>0</v>
      </c>
      <c r="G1763" s="197">
        <v>0</v>
      </c>
      <c r="H1763" s="198">
        <v>0</v>
      </c>
    </row>
    <row r="1764" spans="1:8" ht="18" hidden="1" customHeight="1" outlineLevel="1">
      <c r="A1764" s="4" t="s">
        <v>218</v>
      </c>
      <c r="B1764" s="195"/>
      <c r="C1764" s="196">
        <v>3</v>
      </c>
      <c r="D1764" s="196">
        <v>5</v>
      </c>
      <c r="E1764" s="196">
        <v>0</v>
      </c>
      <c r="F1764" s="197">
        <v>25</v>
      </c>
      <c r="G1764" s="197">
        <v>59328</v>
      </c>
      <c r="H1764" s="198">
        <v>0</v>
      </c>
    </row>
    <row r="1765" spans="1:8" ht="18" hidden="1" customHeight="1" outlineLevel="1">
      <c r="A1765" s="4" t="s">
        <v>219</v>
      </c>
      <c r="B1765" s="195"/>
      <c r="C1765" s="196">
        <v>4</v>
      </c>
      <c r="D1765" s="196">
        <v>0</v>
      </c>
      <c r="E1765" s="196">
        <v>1</v>
      </c>
      <c r="F1765" s="197">
        <v>0</v>
      </c>
      <c r="G1765" s="197">
        <v>0</v>
      </c>
      <c r="H1765" s="198">
        <v>0</v>
      </c>
    </row>
    <row r="1766" spans="1:8" ht="18" hidden="1" customHeight="1" outlineLevel="1">
      <c r="A1766" s="4" t="s">
        <v>220</v>
      </c>
      <c r="B1766" s="195"/>
      <c r="C1766" s="196">
        <v>0</v>
      </c>
      <c r="D1766" s="196">
        <v>0</v>
      </c>
      <c r="E1766" s="196">
        <v>0</v>
      </c>
      <c r="F1766" s="197">
        <v>0</v>
      </c>
      <c r="G1766" s="197">
        <v>0</v>
      </c>
      <c r="H1766" s="198">
        <v>0</v>
      </c>
    </row>
    <row r="1767" spans="1:8" ht="18" hidden="1" customHeight="1" outlineLevel="1">
      <c r="A1767" s="4" t="s">
        <v>349</v>
      </c>
      <c r="B1767" s="195"/>
      <c r="C1767" s="196">
        <v>0</v>
      </c>
      <c r="D1767" s="196">
        <v>0</v>
      </c>
      <c r="E1767" s="196">
        <v>0</v>
      </c>
      <c r="F1767" s="197">
        <v>0</v>
      </c>
      <c r="G1767" s="197">
        <v>0</v>
      </c>
      <c r="H1767" s="198">
        <v>0</v>
      </c>
    </row>
    <row r="1768" spans="1:8" ht="18" hidden="1" customHeight="1" outlineLevel="1">
      <c r="A1768" s="4" t="s">
        <v>222</v>
      </c>
      <c r="B1768" s="195"/>
      <c r="C1768" s="196">
        <v>0</v>
      </c>
      <c r="D1768" s="196">
        <v>1</v>
      </c>
      <c r="E1768" s="196">
        <v>0</v>
      </c>
      <c r="F1768" s="197">
        <v>-14124</v>
      </c>
      <c r="G1768" s="197">
        <v>29111</v>
      </c>
      <c r="H1768" s="198">
        <v>0</v>
      </c>
    </row>
    <row r="1769" spans="1:8" ht="18" hidden="1" customHeight="1" outlineLevel="1">
      <c r="A1769" s="4" t="s">
        <v>223</v>
      </c>
      <c r="B1769" s="195"/>
      <c r="C1769" s="196">
        <v>0</v>
      </c>
      <c r="D1769" s="196">
        <v>0</v>
      </c>
      <c r="E1769" s="196">
        <v>0</v>
      </c>
      <c r="F1769" s="197">
        <v>0</v>
      </c>
      <c r="G1769" s="197">
        <v>0</v>
      </c>
      <c r="H1769" s="198">
        <v>0</v>
      </c>
    </row>
    <row r="1770" spans="1:8" ht="18" hidden="1" customHeight="1" outlineLevel="1">
      <c r="A1770" s="4" t="s">
        <v>224</v>
      </c>
      <c r="B1770" s="195"/>
      <c r="C1770" s="196">
        <v>106</v>
      </c>
      <c r="D1770" s="196">
        <v>1</v>
      </c>
      <c r="E1770" s="196">
        <v>9</v>
      </c>
      <c r="F1770" s="197">
        <v>-31849.910000000003</v>
      </c>
      <c r="G1770" s="197">
        <v>-20.169999999990978</v>
      </c>
      <c r="H1770" s="198">
        <v>45149.91</v>
      </c>
    </row>
    <row r="1771" spans="1:8" ht="18" hidden="1" customHeight="1" outlineLevel="1">
      <c r="A1771" s="4" t="s">
        <v>225</v>
      </c>
      <c r="B1771" s="195"/>
      <c r="C1771" s="196">
        <v>2</v>
      </c>
      <c r="D1771" s="196">
        <v>0</v>
      </c>
      <c r="E1771" s="196">
        <v>1</v>
      </c>
      <c r="F1771" s="197">
        <v>-7710</v>
      </c>
      <c r="G1771" s="197">
        <v>13140</v>
      </c>
      <c r="H1771" s="198">
        <v>0</v>
      </c>
    </row>
    <row r="1772" spans="1:8" ht="18" customHeight="1" collapsed="1">
      <c r="A1772" s="4"/>
      <c r="B1772" s="195" t="s">
        <v>425</v>
      </c>
      <c r="C1772" s="199">
        <f t="shared" ref="C1772:H1772" si="73">SUM(C1749:C1771)</f>
        <v>348</v>
      </c>
      <c r="D1772" s="199">
        <f t="shared" si="73"/>
        <v>97</v>
      </c>
      <c r="E1772" s="199">
        <f t="shared" si="73"/>
        <v>32</v>
      </c>
      <c r="F1772" s="200">
        <f t="shared" si="73"/>
        <v>112414.22000000003</v>
      </c>
      <c r="G1772" s="200">
        <f t="shared" si="73"/>
        <v>267004.58999999997</v>
      </c>
      <c r="H1772" s="201">
        <f t="shared" si="73"/>
        <v>45149.91</v>
      </c>
    </row>
    <row r="1773" spans="1:8" ht="18" customHeight="1">
      <c r="B1773" s="203" t="s">
        <v>426</v>
      </c>
      <c r="C1773" s="204"/>
      <c r="D1773" s="204"/>
      <c r="E1773" s="204"/>
      <c r="F1773" s="193"/>
      <c r="G1773" s="193"/>
      <c r="H1773" s="194"/>
    </row>
    <row r="1774" spans="1:8" ht="18" hidden="1" customHeight="1" outlineLevel="1">
      <c r="A1774" s="4" t="s">
        <v>272</v>
      </c>
      <c r="B1774" s="195"/>
      <c r="C1774" s="196">
        <v>0</v>
      </c>
      <c r="D1774" s="196">
        <v>0</v>
      </c>
      <c r="E1774" s="196">
        <v>0</v>
      </c>
      <c r="F1774" s="197">
        <v>0</v>
      </c>
      <c r="G1774" s="197">
        <v>0</v>
      </c>
      <c r="H1774" s="198">
        <v>0</v>
      </c>
    </row>
    <row r="1775" spans="1:8" ht="18" hidden="1" customHeight="1" outlineLevel="1">
      <c r="A1775" s="4" t="s">
        <v>203</v>
      </c>
      <c r="B1775" s="195"/>
      <c r="C1775" s="196">
        <v>0</v>
      </c>
      <c r="D1775" s="196">
        <v>0</v>
      </c>
      <c r="E1775" s="196">
        <v>0</v>
      </c>
      <c r="F1775" s="197">
        <v>0</v>
      </c>
      <c r="G1775" s="197">
        <v>0</v>
      </c>
      <c r="H1775" s="198">
        <v>0</v>
      </c>
    </row>
    <row r="1776" spans="1:8" ht="18" hidden="1" customHeight="1" outlineLevel="1">
      <c r="A1776" s="4" t="s">
        <v>204</v>
      </c>
      <c r="B1776" s="195"/>
      <c r="C1776" s="196">
        <v>1</v>
      </c>
      <c r="D1776" s="196">
        <v>0</v>
      </c>
      <c r="E1776" s="196">
        <v>0</v>
      </c>
      <c r="F1776" s="197">
        <v>0</v>
      </c>
      <c r="G1776" s="197">
        <v>0</v>
      </c>
      <c r="H1776" s="198">
        <v>0</v>
      </c>
    </row>
    <row r="1777" spans="1:8" ht="18" hidden="1" customHeight="1" outlineLevel="1">
      <c r="A1777" s="4" t="s">
        <v>205</v>
      </c>
      <c r="B1777" s="195"/>
      <c r="C1777" s="196">
        <v>0</v>
      </c>
      <c r="D1777" s="196">
        <v>0</v>
      </c>
      <c r="E1777" s="196">
        <v>0</v>
      </c>
      <c r="F1777" s="197">
        <v>0</v>
      </c>
      <c r="G1777" s="197">
        <v>0</v>
      </c>
      <c r="H1777" s="198">
        <v>0</v>
      </c>
    </row>
    <row r="1778" spans="1:8" ht="18" hidden="1" customHeight="1" outlineLevel="1">
      <c r="A1778" s="4" t="s">
        <v>206</v>
      </c>
      <c r="B1778" s="195"/>
      <c r="C1778" s="196">
        <v>0</v>
      </c>
      <c r="D1778" s="196">
        <v>0</v>
      </c>
      <c r="E1778" s="196">
        <v>0</v>
      </c>
      <c r="F1778" s="197">
        <v>0</v>
      </c>
      <c r="G1778" s="197">
        <v>0</v>
      </c>
      <c r="H1778" s="198">
        <v>0</v>
      </c>
    </row>
    <row r="1779" spans="1:8" ht="18" hidden="1" customHeight="1" outlineLevel="1">
      <c r="A1779" s="4" t="s">
        <v>207</v>
      </c>
      <c r="B1779" s="195"/>
      <c r="C1779" s="196">
        <v>0</v>
      </c>
      <c r="D1779" s="196">
        <v>0</v>
      </c>
      <c r="E1779" s="196">
        <v>0</v>
      </c>
      <c r="F1779" s="197">
        <v>0</v>
      </c>
      <c r="G1779" s="197">
        <v>0</v>
      </c>
      <c r="H1779" s="198">
        <v>0</v>
      </c>
    </row>
    <row r="1780" spans="1:8" ht="18" hidden="1" customHeight="1" outlineLevel="1">
      <c r="A1780" s="4" t="s">
        <v>208</v>
      </c>
      <c r="B1780" s="195"/>
      <c r="C1780" s="196">
        <v>0</v>
      </c>
      <c r="D1780" s="196">
        <v>0</v>
      </c>
      <c r="E1780" s="196">
        <v>0</v>
      </c>
      <c r="F1780" s="197">
        <v>0</v>
      </c>
      <c r="G1780" s="197">
        <v>0</v>
      </c>
      <c r="H1780" s="198">
        <v>0</v>
      </c>
    </row>
    <row r="1781" spans="1:8" ht="18" hidden="1" customHeight="1" outlineLevel="1">
      <c r="A1781" s="4" t="s">
        <v>209</v>
      </c>
      <c r="B1781" s="195"/>
      <c r="C1781" s="196">
        <v>0</v>
      </c>
      <c r="D1781" s="196">
        <v>0</v>
      </c>
      <c r="E1781" s="196">
        <v>0</v>
      </c>
      <c r="F1781" s="197">
        <v>0</v>
      </c>
      <c r="G1781" s="197">
        <v>0</v>
      </c>
      <c r="H1781" s="198">
        <v>0</v>
      </c>
    </row>
    <row r="1782" spans="1:8" ht="18" hidden="1" customHeight="1" outlineLevel="1">
      <c r="A1782" s="4" t="s">
        <v>211</v>
      </c>
      <c r="B1782" s="195"/>
      <c r="C1782" s="196">
        <v>0</v>
      </c>
      <c r="D1782" s="196">
        <v>0</v>
      </c>
      <c r="E1782" s="196">
        <v>0</v>
      </c>
      <c r="F1782" s="197">
        <v>0</v>
      </c>
      <c r="G1782" s="197">
        <v>0</v>
      </c>
      <c r="H1782" s="198">
        <v>0</v>
      </c>
    </row>
    <row r="1783" spans="1:8" ht="18" hidden="1" customHeight="1" outlineLevel="1">
      <c r="A1783" s="4" t="s">
        <v>212</v>
      </c>
      <c r="B1783" s="195"/>
      <c r="C1783" s="196">
        <v>2</v>
      </c>
      <c r="D1783" s="196">
        <v>1</v>
      </c>
      <c r="E1783" s="196">
        <v>0</v>
      </c>
      <c r="F1783" s="197">
        <v>3770.07</v>
      </c>
      <c r="G1783" s="197">
        <v>0</v>
      </c>
      <c r="H1783" s="198">
        <v>0</v>
      </c>
    </row>
    <row r="1784" spans="1:8" ht="18" hidden="1" customHeight="1" outlineLevel="1">
      <c r="A1784" s="4" t="s">
        <v>213</v>
      </c>
      <c r="B1784" s="195"/>
      <c r="C1784" s="196">
        <v>0</v>
      </c>
      <c r="D1784" s="196">
        <v>0</v>
      </c>
      <c r="E1784" s="196">
        <v>0</v>
      </c>
      <c r="F1784" s="197">
        <v>0</v>
      </c>
      <c r="G1784" s="197">
        <v>0</v>
      </c>
      <c r="H1784" s="198">
        <v>0</v>
      </c>
    </row>
    <row r="1785" spans="1:8" ht="18" hidden="1" customHeight="1" outlineLevel="1">
      <c r="A1785" s="4" t="s">
        <v>214</v>
      </c>
      <c r="B1785" s="195"/>
      <c r="C1785" s="196">
        <v>0</v>
      </c>
      <c r="D1785" s="196">
        <v>0</v>
      </c>
      <c r="E1785" s="196">
        <v>0</v>
      </c>
      <c r="F1785" s="197">
        <v>0</v>
      </c>
      <c r="G1785" s="197">
        <v>0</v>
      </c>
      <c r="H1785" s="198">
        <v>0</v>
      </c>
    </row>
    <row r="1786" spans="1:8" ht="18" hidden="1" customHeight="1" outlineLevel="1">
      <c r="A1786" s="4" t="s">
        <v>215</v>
      </c>
      <c r="B1786" s="195"/>
      <c r="C1786" s="196">
        <v>0</v>
      </c>
      <c r="D1786" s="196">
        <v>0</v>
      </c>
      <c r="E1786" s="196">
        <v>0</v>
      </c>
      <c r="F1786" s="197">
        <v>0</v>
      </c>
      <c r="G1786" s="197">
        <v>0</v>
      </c>
      <c r="H1786" s="198">
        <v>0</v>
      </c>
    </row>
    <row r="1787" spans="1:8" ht="18" hidden="1" customHeight="1" outlineLevel="1">
      <c r="A1787" s="4" t="s">
        <v>216</v>
      </c>
      <c r="B1787" s="195"/>
      <c r="C1787" s="196">
        <v>0</v>
      </c>
      <c r="D1787" s="196">
        <v>0</v>
      </c>
      <c r="E1787" s="196">
        <v>0</v>
      </c>
      <c r="F1787" s="197">
        <v>0</v>
      </c>
      <c r="G1787" s="197">
        <v>0</v>
      </c>
      <c r="H1787" s="198">
        <v>0</v>
      </c>
    </row>
    <row r="1788" spans="1:8" ht="18" hidden="1" customHeight="1" outlineLevel="1">
      <c r="A1788" s="4" t="s">
        <v>217</v>
      </c>
      <c r="B1788" s="195"/>
      <c r="C1788" s="196">
        <v>0</v>
      </c>
      <c r="D1788" s="196">
        <v>0</v>
      </c>
      <c r="E1788" s="196">
        <v>0</v>
      </c>
      <c r="F1788" s="197">
        <v>0</v>
      </c>
      <c r="G1788" s="197">
        <v>0</v>
      </c>
      <c r="H1788" s="198">
        <v>0</v>
      </c>
    </row>
    <row r="1789" spans="1:8" ht="18" hidden="1" customHeight="1" outlineLevel="1">
      <c r="A1789" s="4" t="s">
        <v>218</v>
      </c>
      <c r="B1789" s="195"/>
      <c r="C1789" s="196">
        <v>0</v>
      </c>
      <c r="D1789" s="196">
        <v>0</v>
      </c>
      <c r="E1789" s="196">
        <v>0</v>
      </c>
      <c r="F1789" s="197">
        <v>0</v>
      </c>
      <c r="G1789" s="197">
        <v>0</v>
      </c>
      <c r="H1789" s="198">
        <v>0</v>
      </c>
    </row>
    <row r="1790" spans="1:8" ht="18" hidden="1" customHeight="1" outlineLevel="1">
      <c r="A1790" s="4" t="s">
        <v>219</v>
      </c>
      <c r="B1790" s="195"/>
      <c r="C1790" s="196">
        <v>0</v>
      </c>
      <c r="D1790" s="196">
        <v>0</v>
      </c>
      <c r="E1790" s="196">
        <v>0</v>
      </c>
      <c r="F1790" s="197">
        <v>0</v>
      </c>
      <c r="G1790" s="197">
        <v>0</v>
      </c>
      <c r="H1790" s="198">
        <v>0</v>
      </c>
    </row>
    <row r="1791" spans="1:8" ht="18" hidden="1" customHeight="1" outlineLevel="1">
      <c r="A1791" s="4" t="s">
        <v>220</v>
      </c>
      <c r="B1791" s="195"/>
      <c r="C1791" s="196">
        <v>0</v>
      </c>
      <c r="D1791" s="196">
        <v>0</v>
      </c>
      <c r="E1791" s="196">
        <v>0</v>
      </c>
      <c r="F1791" s="197">
        <v>0</v>
      </c>
      <c r="G1791" s="197">
        <v>0</v>
      </c>
      <c r="H1791" s="198">
        <v>0</v>
      </c>
    </row>
    <row r="1792" spans="1:8" ht="18" hidden="1" customHeight="1" outlineLevel="1">
      <c r="A1792" s="4" t="s">
        <v>349</v>
      </c>
      <c r="B1792" s="195"/>
      <c r="C1792" s="196">
        <v>0</v>
      </c>
      <c r="D1792" s="196">
        <v>0</v>
      </c>
      <c r="E1792" s="196">
        <v>0</v>
      </c>
      <c r="F1792" s="197">
        <v>0</v>
      </c>
      <c r="G1792" s="197">
        <v>0</v>
      </c>
      <c r="H1792" s="198">
        <v>0</v>
      </c>
    </row>
    <row r="1793" spans="1:8" ht="18" hidden="1" customHeight="1" outlineLevel="1">
      <c r="A1793" s="4" t="s">
        <v>222</v>
      </c>
      <c r="B1793" s="195"/>
      <c r="C1793" s="196">
        <v>0</v>
      </c>
      <c r="D1793" s="196">
        <v>0</v>
      </c>
      <c r="E1793" s="196">
        <v>0</v>
      </c>
      <c r="F1793" s="197">
        <v>0</v>
      </c>
      <c r="G1793" s="197">
        <v>0</v>
      </c>
      <c r="H1793" s="198">
        <v>0</v>
      </c>
    </row>
    <row r="1794" spans="1:8" ht="18" hidden="1" customHeight="1" outlineLevel="1">
      <c r="A1794" s="4" t="s">
        <v>223</v>
      </c>
      <c r="B1794" s="195"/>
      <c r="C1794" s="196">
        <v>0</v>
      </c>
      <c r="D1794" s="196">
        <v>0</v>
      </c>
      <c r="E1794" s="196">
        <v>0</v>
      </c>
      <c r="F1794" s="197">
        <v>0</v>
      </c>
      <c r="G1794" s="197">
        <v>0</v>
      </c>
      <c r="H1794" s="198">
        <v>0</v>
      </c>
    </row>
    <row r="1795" spans="1:8" ht="18" hidden="1" customHeight="1" outlineLevel="1">
      <c r="A1795" s="4" t="s">
        <v>224</v>
      </c>
      <c r="B1795" s="195"/>
      <c r="C1795" s="196">
        <v>1</v>
      </c>
      <c r="D1795" s="196">
        <v>0</v>
      </c>
      <c r="E1795" s="196">
        <v>0</v>
      </c>
      <c r="F1795" s="197">
        <v>0</v>
      </c>
      <c r="G1795" s="197">
        <v>0</v>
      </c>
      <c r="H1795" s="198">
        <v>0</v>
      </c>
    </row>
    <row r="1796" spans="1:8" ht="18" hidden="1" customHeight="1" outlineLevel="1">
      <c r="A1796" s="4" t="s">
        <v>225</v>
      </c>
      <c r="B1796" s="195"/>
      <c r="C1796" s="196">
        <v>0</v>
      </c>
      <c r="D1796" s="196">
        <v>0</v>
      </c>
      <c r="E1796" s="196">
        <v>0</v>
      </c>
      <c r="F1796" s="197">
        <v>0</v>
      </c>
      <c r="G1796" s="197">
        <v>0</v>
      </c>
      <c r="H1796" s="198">
        <v>0</v>
      </c>
    </row>
    <row r="1797" spans="1:8" collapsed="1">
      <c r="A1797" s="4"/>
      <c r="B1797" s="195" t="s">
        <v>427</v>
      </c>
      <c r="C1797" s="199">
        <f t="shared" ref="C1797:H1797" si="74">SUM(C1774:C1796)</f>
        <v>4</v>
      </c>
      <c r="D1797" s="199">
        <f t="shared" si="74"/>
        <v>1</v>
      </c>
      <c r="E1797" s="199">
        <f t="shared" si="74"/>
        <v>0</v>
      </c>
      <c r="F1797" s="200">
        <f t="shared" si="74"/>
        <v>3770.07</v>
      </c>
      <c r="G1797" s="200">
        <f t="shared" si="74"/>
        <v>0</v>
      </c>
      <c r="H1797" s="201">
        <f t="shared" si="74"/>
        <v>0</v>
      </c>
    </row>
    <row r="1798" spans="1:8" ht="18" hidden="1" customHeight="1" outlineLevel="1">
      <c r="A1798" s="4" t="s">
        <v>272</v>
      </c>
      <c r="B1798" s="195"/>
      <c r="C1798" s="196">
        <v>0</v>
      </c>
      <c r="D1798" s="196">
        <v>0</v>
      </c>
      <c r="E1798" s="196">
        <v>0</v>
      </c>
      <c r="F1798" s="197">
        <v>0</v>
      </c>
      <c r="G1798" s="197">
        <v>0</v>
      </c>
      <c r="H1798" s="198">
        <v>0</v>
      </c>
    </row>
    <row r="1799" spans="1:8" ht="18" hidden="1" customHeight="1" outlineLevel="1">
      <c r="A1799" s="4" t="s">
        <v>203</v>
      </c>
      <c r="B1799" s="195"/>
      <c r="C1799" s="196">
        <v>0</v>
      </c>
      <c r="D1799" s="196">
        <v>0</v>
      </c>
      <c r="E1799" s="196">
        <v>0</v>
      </c>
      <c r="F1799" s="197">
        <v>0</v>
      </c>
      <c r="G1799" s="197">
        <v>0</v>
      </c>
      <c r="H1799" s="198">
        <v>0</v>
      </c>
    </row>
    <row r="1800" spans="1:8" ht="18" hidden="1" customHeight="1" outlineLevel="1">
      <c r="A1800" s="4" t="s">
        <v>204</v>
      </c>
      <c r="B1800" s="195"/>
      <c r="C1800" s="196">
        <v>17</v>
      </c>
      <c r="D1800" s="196">
        <v>0</v>
      </c>
      <c r="E1800" s="196">
        <v>0</v>
      </c>
      <c r="F1800" s="197">
        <v>0</v>
      </c>
      <c r="G1800" s="197">
        <v>0</v>
      </c>
      <c r="H1800" s="198">
        <v>0</v>
      </c>
    </row>
    <row r="1801" spans="1:8" ht="18" hidden="1" customHeight="1" outlineLevel="1">
      <c r="A1801" s="4" t="s">
        <v>205</v>
      </c>
      <c r="B1801" s="195"/>
      <c r="C1801" s="196">
        <v>0</v>
      </c>
      <c r="D1801" s="196">
        <v>0</v>
      </c>
      <c r="E1801" s="196">
        <v>0</v>
      </c>
      <c r="F1801" s="197">
        <v>0</v>
      </c>
      <c r="G1801" s="197">
        <v>0</v>
      </c>
      <c r="H1801" s="198">
        <v>0</v>
      </c>
    </row>
    <row r="1802" spans="1:8" ht="18" hidden="1" customHeight="1" outlineLevel="1">
      <c r="A1802" s="4" t="s">
        <v>206</v>
      </c>
      <c r="B1802" s="195"/>
      <c r="C1802" s="196">
        <v>0</v>
      </c>
      <c r="D1802" s="196">
        <v>0</v>
      </c>
      <c r="E1802" s="196">
        <v>0</v>
      </c>
      <c r="F1802" s="197">
        <v>0</v>
      </c>
      <c r="G1802" s="197">
        <v>0</v>
      </c>
      <c r="H1802" s="198">
        <v>0</v>
      </c>
    </row>
    <row r="1803" spans="1:8" ht="18" hidden="1" customHeight="1" outlineLevel="1">
      <c r="A1803" s="4" t="s">
        <v>207</v>
      </c>
      <c r="B1803" s="195"/>
      <c r="C1803" s="196">
        <v>0</v>
      </c>
      <c r="D1803" s="196">
        <v>0</v>
      </c>
      <c r="E1803" s="196">
        <v>0</v>
      </c>
      <c r="F1803" s="197">
        <v>0</v>
      </c>
      <c r="G1803" s="197">
        <v>0</v>
      </c>
      <c r="H1803" s="198">
        <v>0</v>
      </c>
    </row>
    <row r="1804" spans="1:8" ht="18" hidden="1" customHeight="1" outlineLevel="1">
      <c r="A1804" s="4" t="s">
        <v>208</v>
      </c>
      <c r="B1804" s="195"/>
      <c r="C1804" s="196">
        <v>1</v>
      </c>
      <c r="D1804" s="196">
        <v>1</v>
      </c>
      <c r="E1804" s="196">
        <v>0</v>
      </c>
      <c r="F1804" s="197">
        <v>0</v>
      </c>
      <c r="G1804" s="197">
        <v>16774</v>
      </c>
      <c r="H1804" s="198">
        <v>0</v>
      </c>
    </row>
    <row r="1805" spans="1:8" ht="18" hidden="1" customHeight="1" outlineLevel="1">
      <c r="A1805" s="4" t="s">
        <v>209</v>
      </c>
      <c r="B1805" s="195"/>
      <c r="C1805" s="196">
        <v>0</v>
      </c>
      <c r="D1805" s="196">
        <v>0</v>
      </c>
      <c r="E1805" s="196">
        <v>0</v>
      </c>
      <c r="F1805" s="197">
        <v>0</v>
      </c>
      <c r="G1805" s="197">
        <v>0</v>
      </c>
      <c r="H1805" s="198">
        <v>0</v>
      </c>
    </row>
    <row r="1806" spans="1:8" ht="18" hidden="1" customHeight="1" outlineLevel="1">
      <c r="A1806" s="4" t="s">
        <v>211</v>
      </c>
      <c r="B1806" s="195"/>
      <c r="C1806" s="196">
        <v>1</v>
      </c>
      <c r="D1806" s="196">
        <v>3</v>
      </c>
      <c r="E1806" s="196">
        <v>0</v>
      </c>
      <c r="F1806" s="197">
        <v>140500</v>
      </c>
      <c r="G1806" s="197">
        <v>36136.660000000003</v>
      </c>
      <c r="H1806" s="198">
        <v>0</v>
      </c>
    </row>
    <row r="1807" spans="1:8" ht="18" hidden="1" customHeight="1" outlineLevel="1">
      <c r="A1807" s="4" t="s">
        <v>212</v>
      </c>
      <c r="B1807" s="195"/>
      <c r="C1807" s="196">
        <v>17</v>
      </c>
      <c r="D1807" s="196">
        <v>0</v>
      </c>
      <c r="E1807" s="196">
        <v>0</v>
      </c>
      <c r="F1807" s="197">
        <v>-200</v>
      </c>
      <c r="G1807" s="197">
        <v>16750</v>
      </c>
      <c r="H1807" s="198">
        <v>0</v>
      </c>
    </row>
    <row r="1808" spans="1:8" ht="18" hidden="1" customHeight="1" outlineLevel="1">
      <c r="A1808" s="4" t="s">
        <v>213</v>
      </c>
      <c r="B1808" s="195"/>
      <c r="C1808" s="196">
        <v>60</v>
      </c>
      <c r="D1808" s="196">
        <v>2</v>
      </c>
      <c r="E1808" s="196">
        <v>0</v>
      </c>
      <c r="F1808" s="197">
        <v>289500</v>
      </c>
      <c r="G1808" s="197">
        <v>18580.440000000002</v>
      </c>
      <c r="H1808" s="198">
        <v>0</v>
      </c>
    </row>
    <row r="1809" spans="1:8" ht="18" hidden="1" customHeight="1" outlineLevel="1">
      <c r="A1809" s="4" t="s">
        <v>214</v>
      </c>
      <c r="B1809" s="195"/>
      <c r="C1809" s="196">
        <v>5</v>
      </c>
      <c r="D1809" s="196">
        <v>3</v>
      </c>
      <c r="E1809" s="196">
        <v>1</v>
      </c>
      <c r="F1809" s="197">
        <v>40140.19</v>
      </c>
      <c r="G1809" s="197">
        <v>12600.54</v>
      </c>
      <c r="H1809" s="198">
        <v>0</v>
      </c>
    </row>
    <row r="1810" spans="1:8" ht="18" hidden="1" customHeight="1" outlineLevel="1">
      <c r="A1810" s="4" t="s">
        <v>215</v>
      </c>
      <c r="B1810" s="195"/>
      <c r="C1810" s="196">
        <v>0</v>
      </c>
      <c r="D1810" s="196">
        <v>0</v>
      </c>
      <c r="E1810" s="196">
        <v>0</v>
      </c>
      <c r="F1810" s="197">
        <v>0</v>
      </c>
      <c r="G1810" s="197">
        <v>0</v>
      </c>
      <c r="H1810" s="198">
        <v>0</v>
      </c>
    </row>
    <row r="1811" spans="1:8" ht="18" hidden="1" customHeight="1" outlineLevel="1">
      <c r="A1811" s="4" t="s">
        <v>216</v>
      </c>
      <c r="B1811" s="195"/>
      <c r="C1811" s="196">
        <v>0</v>
      </c>
      <c r="D1811" s="196">
        <v>0</v>
      </c>
      <c r="E1811" s="196">
        <v>0</v>
      </c>
      <c r="F1811" s="197">
        <v>0</v>
      </c>
      <c r="G1811" s="197">
        <v>0</v>
      </c>
      <c r="H1811" s="198">
        <v>0</v>
      </c>
    </row>
    <row r="1812" spans="1:8" ht="18" hidden="1" customHeight="1" outlineLevel="1">
      <c r="A1812" s="4" t="s">
        <v>217</v>
      </c>
      <c r="B1812" s="195"/>
      <c r="C1812" s="196">
        <v>1</v>
      </c>
      <c r="D1812" s="196">
        <v>1</v>
      </c>
      <c r="E1812" s="196">
        <v>0</v>
      </c>
      <c r="F1812" s="197">
        <v>2168.1999999999998</v>
      </c>
      <c r="G1812" s="197">
        <v>7077.2</v>
      </c>
      <c r="H1812" s="198">
        <v>0</v>
      </c>
    </row>
    <row r="1813" spans="1:8" ht="18" hidden="1" customHeight="1" outlineLevel="1">
      <c r="A1813" s="4" t="s">
        <v>218</v>
      </c>
      <c r="B1813" s="195"/>
      <c r="C1813" s="196">
        <v>0</v>
      </c>
      <c r="D1813" s="196">
        <v>1</v>
      </c>
      <c r="E1813" s="196">
        <v>0</v>
      </c>
      <c r="F1813" s="197">
        <v>-2310</v>
      </c>
      <c r="G1813" s="197">
        <v>13361</v>
      </c>
      <c r="H1813" s="198">
        <v>-2310</v>
      </c>
    </row>
    <row r="1814" spans="1:8" ht="18" hidden="1" customHeight="1" outlineLevel="1">
      <c r="A1814" s="4" t="s">
        <v>219</v>
      </c>
      <c r="B1814" s="195"/>
      <c r="C1814" s="196">
        <v>2</v>
      </c>
      <c r="D1814" s="196">
        <v>1</v>
      </c>
      <c r="E1814" s="196">
        <v>0</v>
      </c>
      <c r="F1814" s="197">
        <v>2549</v>
      </c>
      <c r="G1814" s="197">
        <v>0</v>
      </c>
      <c r="H1814" s="198">
        <v>0</v>
      </c>
    </row>
    <row r="1815" spans="1:8" ht="18" hidden="1" customHeight="1" outlineLevel="1">
      <c r="A1815" s="4" t="s">
        <v>220</v>
      </c>
      <c r="B1815" s="195"/>
      <c r="C1815" s="196">
        <v>0</v>
      </c>
      <c r="D1815" s="196">
        <v>0</v>
      </c>
      <c r="E1815" s="196">
        <v>0</v>
      </c>
      <c r="F1815" s="197">
        <v>0</v>
      </c>
      <c r="G1815" s="197">
        <v>0</v>
      </c>
      <c r="H1815" s="198">
        <v>0</v>
      </c>
    </row>
    <row r="1816" spans="1:8" ht="18" hidden="1" customHeight="1" outlineLevel="1">
      <c r="A1816" s="4" t="s">
        <v>349</v>
      </c>
      <c r="B1816" s="195"/>
      <c r="C1816" s="196">
        <v>0</v>
      </c>
      <c r="D1816" s="196">
        <v>0</v>
      </c>
      <c r="E1816" s="196">
        <v>0</v>
      </c>
      <c r="F1816" s="197">
        <v>0</v>
      </c>
      <c r="G1816" s="197">
        <v>0</v>
      </c>
      <c r="H1816" s="198">
        <v>0</v>
      </c>
    </row>
    <row r="1817" spans="1:8" ht="18" hidden="1" customHeight="1" outlineLevel="1">
      <c r="A1817" s="4" t="s">
        <v>222</v>
      </c>
      <c r="B1817" s="195"/>
      <c r="C1817" s="196">
        <v>2</v>
      </c>
      <c r="D1817" s="196">
        <v>3</v>
      </c>
      <c r="E1817" s="196">
        <v>0</v>
      </c>
      <c r="F1817" s="197">
        <v>67270</v>
      </c>
      <c r="G1817" s="197">
        <v>0</v>
      </c>
      <c r="H1817" s="198">
        <v>0</v>
      </c>
    </row>
    <row r="1818" spans="1:8" ht="18" hidden="1" customHeight="1" outlineLevel="1">
      <c r="A1818" s="4" t="s">
        <v>223</v>
      </c>
      <c r="B1818" s="195"/>
      <c r="C1818" s="196">
        <v>3</v>
      </c>
      <c r="D1818" s="196">
        <v>8</v>
      </c>
      <c r="E1818" s="196">
        <v>0</v>
      </c>
      <c r="F1818" s="197">
        <v>557578.18999999994</v>
      </c>
      <c r="G1818" s="197">
        <v>16000</v>
      </c>
      <c r="H1818" s="198">
        <v>6650</v>
      </c>
    </row>
    <row r="1819" spans="1:8" ht="18" hidden="1" customHeight="1" outlineLevel="1">
      <c r="A1819" s="4" t="s">
        <v>224</v>
      </c>
      <c r="B1819" s="195"/>
      <c r="C1819" s="196">
        <v>120</v>
      </c>
      <c r="D1819" s="196">
        <v>1</v>
      </c>
      <c r="E1819" s="196">
        <v>8</v>
      </c>
      <c r="F1819" s="197">
        <v>3810.55</v>
      </c>
      <c r="G1819" s="197">
        <v>64954.87000000001</v>
      </c>
      <c r="H1819" s="198">
        <v>2084.9300000000003</v>
      </c>
    </row>
    <row r="1820" spans="1:8" ht="18" hidden="1" customHeight="1" outlineLevel="1">
      <c r="A1820" s="4" t="s">
        <v>225</v>
      </c>
      <c r="B1820" s="195"/>
      <c r="C1820" s="196">
        <v>2</v>
      </c>
      <c r="D1820" s="196">
        <v>1</v>
      </c>
      <c r="E1820" s="196">
        <v>0</v>
      </c>
      <c r="F1820" s="197">
        <v>329</v>
      </c>
      <c r="G1820" s="197">
        <v>13598</v>
      </c>
      <c r="H1820" s="198">
        <v>0</v>
      </c>
    </row>
    <row r="1821" spans="1:8" ht="18" customHeight="1" collapsed="1">
      <c r="A1821" s="4"/>
      <c r="B1821" s="195" t="s">
        <v>428</v>
      </c>
      <c r="C1821" s="199">
        <f t="shared" ref="C1821:H1821" si="75">SUM(C1798:C1820)</f>
        <v>231</v>
      </c>
      <c r="D1821" s="199">
        <f t="shared" si="75"/>
        <v>25</v>
      </c>
      <c r="E1821" s="199">
        <f t="shared" si="75"/>
        <v>9</v>
      </c>
      <c r="F1821" s="200">
        <f t="shared" si="75"/>
        <v>1101335.1300000001</v>
      </c>
      <c r="G1821" s="200">
        <f t="shared" si="75"/>
        <v>215832.71000000002</v>
      </c>
      <c r="H1821" s="201">
        <f t="shared" si="75"/>
        <v>6424.93</v>
      </c>
    </row>
    <row r="1822" spans="1:8" ht="18" hidden="1" customHeight="1" outlineLevel="1">
      <c r="A1822" s="4" t="s">
        <v>272</v>
      </c>
      <c r="B1822" s="195"/>
      <c r="C1822" s="196">
        <v>1</v>
      </c>
      <c r="D1822" s="196">
        <v>0</v>
      </c>
      <c r="E1822" s="196">
        <v>0</v>
      </c>
      <c r="F1822" s="197">
        <v>0</v>
      </c>
      <c r="G1822" s="197">
        <v>0</v>
      </c>
      <c r="H1822" s="198">
        <v>0</v>
      </c>
    </row>
    <row r="1823" spans="1:8" ht="18" hidden="1" customHeight="1" outlineLevel="1">
      <c r="A1823" s="4" t="s">
        <v>203</v>
      </c>
      <c r="B1823" s="195"/>
      <c r="C1823" s="196">
        <v>4</v>
      </c>
      <c r="D1823" s="196">
        <v>5</v>
      </c>
      <c r="E1823" s="196">
        <v>0</v>
      </c>
      <c r="F1823" s="197">
        <v>13345</v>
      </c>
      <c r="G1823" s="197">
        <v>39</v>
      </c>
      <c r="H1823" s="198">
        <v>0</v>
      </c>
    </row>
    <row r="1824" spans="1:8" ht="18" hidden="1" customHeight="1" outlineLevel="1">
      <c r="A1824" s="4" t="s">
        <v>204</v>
      </c>
      <c r="B1824" s="195"/>
      <c r="C1824" s="196">
        <v>10</v>
      </c>
      <c r="D1824" s="196">
        <v>0</v>
      </c>
      <c r="E1824" s="196">
        <v>1</v>
      </c>
      <c r="F1824" s="197">
        <v>0</v>
      </c>
      <c r="G1824" s="197">
        <v>2475</v>
      </c>
      <c r="H1824" s="198">
        <v>0</v>
      </c>
    </row>
    <row r="1825" spans="1:8" ht="18" hidden="1" customHeight="1" outlineLevel="1">
      <c r="A1825" s="4" t="s">
        <v>205</v>
      </c>
      <c r="B1825" s="195"/>
      <c r="C1825" s="196">
        <v>0</v>
      </c>
      <c r="D1825" s="196">
        <v>0</v>
      </c>
      <c r="E1825" s="196">
        <v>0</v>
      </c>
      <c r="F1825" s="197">
        <v>0</v>
      </c>
      <c r="G1825" s="197">
        <v>0</v>
      </c>
      <c r="H1825" s="198">
        <v>0</v>
      </c>
    </row>
    <row r="1826" spans="1:8" ht="18" hidden="1" customHeight="1" outlineLevel="1">
      <c r="A1826" s="4" t="s">
        <v>206</v>
      </c>
      <c r="B1826" s="195"/>
      <c r="C1826" s="196">
        <v>0</v>
      </c>
      <c r="D1826" s="196">
        <v>0</v>
      </c>
      <c r="E1826" s="196">
        <v>0</v>
      </c>
      <c r="F1826" s="197">
        <v>0</v>
      </c>
      <c r="G1826" s="197">
        <v>0</v>
      </c>
      <c r="H1826" s="198">
        <v>0</v>
      </c>
    </row>
    <row r="1827" spans="1:8" ht="18" hidden="1" customHeight="1" outlineLevel="1">
      <c r="A1827" s="4" t="s">
        <v>207</v>
      </c>
      <c r="B1827" s="195"/>
      <c r="C1827" s="196">
        <v>0</v>
      </c>
      <c r="D1827" s="196">
        <v>0</v>
      </c>
      <c r="E1827" s="196">
        <v>0</v>
      </c>
      <c r="F1827" s="197">
        <v>0</v>
      </c>
      <c r="G1827" s="197">
        <v>0</v>
      </c>
      <c r="H1827" s="198">
        <v>0</v>
      </c>
    </row>
    <row r="1828" spans="1:8" ht="18" hidden="1" customHeight="1" outlineLevel="1">
      <c r="A1828" s="4" t="s">
        <v>208</v>
      </c>
      <c r="B1828" s="195"/>
      <c r="C1828" s="196">
        <v>3</v>
      </c>
      <c r="D1828" s="196">
        <v>5</v>
      </c>
      <c r="E1828" s="196">
        <v>0</v>
      </c>
      <c r="F1828" s="197">
        <v>152043.96</v>
      </c>
      <c r="G1828" s="197">
        <v>-10</v>
      </c>
      <c r="H1828" s="198">
        <v>0</v>
      </c>
    </row>
    <row r="1829" spans="1:8" ht="18" hidden="1" customHeight="1" outlineLevel="1">
      <c r="A1829" s="4" t="s">
        <v>209</v>
      </c>
      <c r="B1829" s="195"/>
      <c r="C1829" s="196">
        <v>0</v>
      </c>
      <c r="D1829" s="196">
        <v>2</v>
      </c>
      <c r="E1829" s="196">
        <v>0</v>
      </c>
      <c r="F1829" s="197">
        <v>-2306.56</v>
      </c>
      <c r="G1829" s="197">
        <v>0</v>
      </c>
      <c r="H1829" s="198">
        <v>0</v>
      </c>
    </row>
    <row r="1830" spans="1:8" ht="18" hidden="1" customHeight="1" outlineLevel="1">
      <c r="A1830" s="4" t="s">
        <v>211</v>
      </c>
      <c r="B1830" s="195"/>
      <c r="C1830" s="196">
        <v>8</v>
      </c>
      <c r="D1830" s="196">
        <v>14</v>
      </c>
      <c r="E1830" s="196">
        <v>0</v>
      </c>
      <c r="F1830" s="197">
        <v>-11569.290000000005</v>
      </c>
      <c r="G1830" s="197">
        <v>25707</v>
      </c>
      <c r="H1830" s="198">
        <v>0</v>
      </c>
    </row>
    <row r="1831" spans="1:8" ht="18" hidden="1" customHeight="1" outlineLevel="1">
      <c r="A1831" s="4" t="s">
        <v>212</v>
      </c>
      <c r="B1831" s="195"/>
      <c r="C1831" s="196">
        <v>24</v>
      </c>
      <c r="D1831" s="196">
        <v>17</v>
      </c>
      <c r="E1831" s="196">
        <v>0</v>
      </c>
      <c r="F1831" s="197">
        <v>146684.70000000001</v>
      </c>
      <c r="G1831" s="197">
        <v>38872.559999999998</v>
      </c>
      <c r="H1831" s="198">
        <v>0</v>
      </c>
    </row>
    <row r="1832" spans="1:8" ht="18" hidden="1" customHeight="1" outlineLevel="1">
      <c r="A1832" s="4" t="s">
        <v>213</v>
      </c>
      <c r="B1832" s="195"/>
      <c r="C1832" s="196">
        <v>15</v>
      </c>
      <c r="D1832" s="196">
        <v>15</v>
      </c>
      <c r="E1832" s="196">
        <v>0</v>
      </c>
      <c r="F1832" s="197">
        <v>87167.26</v>
      </c>
      <c r="G1832" s="197">
        <v>14033.27</v>
      </c>
      <c r="H1832" s="198">
        <v>0</v>
      </c>
    </row>
    <row r="1833" spans="1:8" ht="18" hidden="1" customHeight="1" outlineLevel="1">
      <c r="A1833" s="4" t="s">
        <v>214</v>
      </c>
      <c r="B1833" s="195"/>
      <c r="C1833" s="196">
        <v>2</v>
      </c>
      <c r="D1833" s="196">
        <v>1</v>
      </c>
      <c r="E1833" s="196">
        <v>1</v>
      </c>
      <c r="F1833" s="197">
        <v>38161.629999999997</v>
      </c>
      <c r="G1833" s="197">
        <v>44860.770000000004</v>
      </c>
      <c r="H1833" s="198">
        <v>0</v>
      </c>
    </row>
    <row r="1834" spans="1:8" ht="18" hidden="1" customHeight="1" outlineLevel="1">
      <c r="A1834" s="4" t="s">
        <v>215</v>
      </c>
      <c r="B1834" s="195"/>
      <c r="C1834" s="196">
        <v>0</v>
      </c>
      <c r="D1834" s="196">
        <v>0</v>
      </c>
      <c r="E1834" s="196">
        <v>0</v>
      </c>
      <c r="F1834" s="197">
        <v>0</v>
      </c>
      <c r="G1834" s="197">
        <v>0</v>
      </c>
      <c r="H1834" s="198">
        <v>0</v>
      </c>
    </row>
    <row r="1835" spans="1:8" ht="18" hidden="1" customHeight="1" outlineLevel="1">
      <c r="A1835" s="4" t="s">
        <v>216</v>
      </c>
      <c r="B1835" s="195"/>
      <c r="C1835" s="196">
        <v>0</v>
      </c>
      <c r="D1835" s="196">
        <v>0</v>
      </c>
      <c r="E1835" s="196">
        <v>0</v>
      </c>
      <c r="F1835" s="197">
        <v>0</v>
      </c>
      <c r="G1835" s="197">
        <v>0</v>
      </c>
      <c r="H1835" s="198">
        <v>0</v>
      </c>
    </row>
    <row r="1836" spans="1:8" ht="18" hidden="1" customHeight="1" outlineLevel="1">
      <c r="A1836" s="4" t="s">
        <v>217</v>
      </c>
      <c r="B1836" s="195"/>
      <c r="C1836" s="196">
        <v>0</v>
      </c>
      <c r="D1836" s="196">
        <v>0</v>
      </c>
      <c r="E1836" s="196">
        <v>0</v>
      </c>
      <c r="F1836" s="197">
        <v>0</v>
      </c>
      <c r="G1836" s="197">
        <v>0</v>
      </c>
      <c r="H1836" s="198">
        <v>0</v>
      </c>
    </row>
    <row r="1837" spans="1:8" ht="18" hidden="1" customHeight="1" outlineLevel="1">
      <c r="A1837" s="4" t="s">
        <v>218</v>
      </c>
      <c r="B1837" s="195"/>
      <c r="C1837" s="196">
        <v>0</v>
      </c>
      <c r="D1837" s="196">
        <v>1</v>
      </c>
      <c r="E1837" s="196">
        <v>0</v>
      </c>
      <c r="F1837" s="197">
        <v>-72440</v>
      </c>
      <c r="G1837" s="197">
        <v>15480</v>
      </c>
      <c r="H1837" s="198">
        <v>-10000</v>
      </c>
    </row>
    <row r="1838" spans="1:8" ht="18" hidden="1" customHeight="1" outlineLevel="1">
      <c r="A1838" s="4" t="s">
        <v>219</v>
      </c>
      <c r="B1838" s="195"/>
      <c r="C1838" s="196">
        <v>0</v>
      </c>
      <c r="D1838" s="196">
        <v>0</v>
      </c>
      <c r="E1838" s="196">
        <v>0</v>
      </c>
      <c r="F1838" s="197">
        <v>0</v>
      </c>
      <c r="G1838" s="197">
        <v>0</v>
      </c>
      <c r="H1838" s="198">
        <v>0</v>
      </c>
    </row>
    <row r="1839" spans="1:8" ht="18" hidden="1" customHeight="1" outlineLevel="1">
      <c r="A1839" s="4" t="s">
        <v>220</v>
      </c>
      <c r="B1839" s="195"/>
      <c r="C1839" s="196">
        <v>0</v>
      </c>
      <c r="D1839" s="196">
        <v>0</v>
      </c>
      <c r="E1839" s="196">
        <v>0</v>
      </c>
      <c r="F1839" s="197">
        <v>0</v>
      </c>
      <c r="G1839" s="197">
        <v>0</v>
      </c>
      <c r="H1839" s="198">
        <v>0</v>
      </c>
    </row>
    <row r="1840" spans="1:8" ht="18" hidden="1" customHeight="1" outlineLevel="1">
      <c r="A1840" s="4" t="s">
        <v>349</v>
      </c>
      <c r="B1840" s="213"/>
      <c r="C1840" s="196">
        <v>0</v>
      </c>
      <c r="D1840" s="196">
        <v>0</v>
      </c>
      <c r="E1840" s="196">
        <v>0</v>
      </c>
      <c r="F1840" s="197">
        <v>0</v>
      </c>
      <c r="G1840" s="197">
        <v>0</v>
      </c>
      <c r="H1840" s="198">
        <v>0</v>
      </c>
    </row>
    <row r="1841" spans="1:8" ht="18" hidden="1" customHeight="1" outlineLevel="1">
      <c r="A1841" s="4" t="s">
        <v>274</v>
      </c>
      <c r="B1841" s="214"/>
      <c r="C1841" s="196">
        <v>1</v>
      </c>
      <c r="D1841" s="196">
        <v>1</v>
      </c>
      <c r="E1841" s="196">
        <v>0</v>
      </c>
      <c r="F1841" s="196">
        <v>0</v>
      </c>
      <c r="G1841" s="196">
        <v>666</v>
      </c>
      <c r="H1841" s="196">
        <v>0</v>
      </c>
    </row>
    <row r="1842" spans="1:8" ht="18" hidden="1" customHeight="1" outlineLevel="1">
      <c r="A1842" s="4" t="s">
        <v>222</v>
      </c>
      <c r="B1842" s="195"/>
      <c r="C1842" s="196">
        <v>3</v>
      </c>
      <c r="D1842" s="196">
        <v>0</v>
      </c>
      <c r="E1842" s="196">
        <v>0</v>
      </c>
      <c r="F1842" s="197">
        <v>324520</v>
      </c>
      <c r="G1842" s="197">
        <v>-480</v>
      </c>
      <c r="H1842" s="198">
        <v>-38593</v>
      </c>
    </row>
    <row r="1843" spans="1:8" ht="18" hidden="1" customHeight="1" outlineLevel="1">
      <c r="A1843" s="4" t="s">
        <v>223</v>
      </c>
      <c r="B1843" s="195"/>
      <c r="C1843" s="196">
        <v>0</v>
      </c>
      <c r="D1843" s="196">
        <v>0</v>
      </c>
      <c r="E1843" s="196">
        <v>0</v>
      </c>
      <c r="F1843" s="197">
        <v>0</v>
      </c>
      <c r="G1843" s="197">
        <v>0</v>
      </c>
      <c r="H1843" s="198">
        <v>0</v>
      </c>
    </row>
    <row r="1844" spans="1:8" ht="18" hidden="1" customHeight="1" outlineLevel="1">
      <c r="A1844" s="4" t="s">
        <v>224</v>
      </c>
      <c r="B1844" s="195"/>
      <c r="C1844" s="196">
        <v>3</v>
      </c>
      <c r="D1844" s="196">
        <v>0</v>
      </c>
      <c r="E1844" s="196">
        <v>0</v>
      </c>
      <c r="F1844" s="197">
        <v>0</v>
      </c>
      <c r="G1844" s="197">
        <v>10000</v>
      </c>
      <c r="H1844" s="198">
        <v>0</v>
      </c>
    </row>
    <row r="1845" spans="1:8" ht="18" hidden="1" customHeight="1" outlineLevel="1">
      <c r="A1845" s="4" t="s">
        <v>225</v>
      </c>
      <c r="B1845" s="195"/>
      <c r="C1845" s="196">
        <v>1</v>
      </c>
      <c r="D1845" s="196">
        <v>1</v>
      </c>
      <c r="E1845" s="196">
        <v>0</v>
      </c>
      <c r="F1845" s="197">
        <v>-1427</v>
      </c>
      <c r="G1845" s="197">
        <v>57257</v>
      </c>
      <c r="H1845" s="198">
        <v>0</v>
      </c>
    </row>
    <row r="1846" spans="1:8" ht="18" customHeight="1" collapsed="1">
      <c r="A1846" s="4"/>
      <c r="B1846" s="195" t="s">
        <v>429</v>
      </c>
      <c r="C1846" s="199">
        <f t="shared" ref="C1846:H1846" si="76">SUM(C1822:C1845)</f>
        <v>75</v>
      </c>
      <c r="D1846" s="199">
        <f t="shared" si="76"/>
        <v>62</v>
      </c>
      <c r="E1846" s="199">
        <f t="shared" si="76"/>
        <v>2</v>
      </c>
      <c r="F1846" s="200">
        <f t="shared" si="76"/>
        <v>674179.7</v>
      </c>
      <c r="G1846" s="200">
        <f t="shared" si="76"/>
        <v>208900.6</v>
      </c>
      <c r="H1846" s="201">
        <f t="shared" si="76"/>
        <v>-48593</v>
      </c>
    </row>
    <row r="1847" spans="1:8" ht="18" hidden="1" customHeight="1" outlineLevel="1">
      <c r="A1847" s="4" t="s">
        <v>272</v>
      </c>
      <c r="B1847" s="195"/>
      <c r="C1847" s="196">
        <v>0</v>
      </c>
      <c r="D1847" s="196">
        <v>0</v>
      </c>
      <c r="E1847" s="196">
        <v>0</v>
      </c>
      <c r="F1847" s="197">
        <v>0</v>
      </c>
      <c r="G1847" s="197">
        <v>0</v>
      </c>
      <c r="H1847" s="198">
        <v>0</v>
      </c>
    </row>
    <row r="1848" spans="1:8" ht="18" hidden="1" customHeight="1" outlineLevel="1">
      <c r="A1848" s="4" t="s">
        <v>203</v>
      </c>
      <c r="B1848" s="195"/>
      <c r="C1848" s="196">
        <v>0</v>
      </c>
      <c r="D1848" s="196">
        <v>0</v>
      </c>
      <c r="E1848" s="196">
        <v>0</v>
      </c>
      <c r="F1848" s="197">
        <v>0</v>
      </c>
      <c r="G1848" s="197">
        <v>0</v>
      </c>
      <c r="H1848" s="198">
        <v>0</v>
      </c>
    </row>
    <row r="1849" spans="1:8" ht="18" hidden="1" customHeight="1" outlineLevel="1">
      <c r="A1849" s="4" t="s">
        <v>204</v>
      </c>
      <c r="B1849" s="195"/>
      <c r="C1849" s="196">
        <v>1</v>
      </c>
      <c r="D1849" s="196">
        <v>0</v>
      </c>
      <c r="E1849" s="196">
        <v>0</v>
      </c>
      <c r="F1849" s="197">
        <v>0</v>
      </c>
      <c r="G1849" s="197">
        <v>0</v>
      </c>
      <c r="H1849" s="198">
        <v>0</v>
      </c>
    </row>
    <row r="1850" spans="1:8" ht="18" hidden="1" customHeight="1" outlineLevel="1">
      <c r="A1850" s="4" t="s">
        <v>205</v>
      </c>
      <c r="B1850" s="195"/>
      <c r="C1850" s="196">
        <v>0</v>
      </c>
      <c r="D1850" s="196">
        <v>0</v>
      </c>
      <c r="E1850" s="196">
        <v>0</v>
      </c>
      <c r="F1850" s="197">
        <v>0</v>
      </c>
      <c r="G1850" s="197">
        <v>0</v>
      </c>
      <c r="H1850" s="198">
        <v>0</v>
      </c>
    </row>
    <row r="1851" spans="1:8" ht="18" hidden="1" customHeight="1" outlineLevel="1">
      <c r="A1851" s="4" t="s">
        <v>206</v>
      </c>
      <c r="B1851" s="195"/>
      <c r="C1851" s="196">
        <v>0</v>
      </c>
      <c r="D1851" s="196">
        <v>0</v>
      </c>
      <c r="E1851" s="196">
        <v>0</v>
      </c>
      <c r="F1851" s="197">
        <v>0</v>
      </c>
      <c r="G1851" s="197">
        <v>0</v>
      </c>
      <c r="H1851" s="198">
        <v>0</v>
      </c>
    </row>
    <row r="1852" spans="1:8" ht="18" hidden="1" customHeight="1" outlineLevel="1">
      <c r="A1852" s="4" t="s">
        <v>207</v>
      </c>
      <c r="B1852" s="195"/>
      <c r="C1852" s="196">
        <v>0</v>
      </c>
      <c r="D1852" s="196">
        <v>0</v>
      </c>
      <c r="E1852" s="196">
        <v>0</v>
      </c>
      <c r="F1852" s="197">
        <v>0</v>
      </c>
      <c r="G1852" s="197">
        <v>0</v>
      </c>
      <c r="H1852" s="198">
        <v>0</v>
      </c>
    </row>
    <row r="1853" spans="1:8" ht="18" hidden="1" customHeight="1" outlineLevel="1">
      <c r="A1853" s="4" t="s">
        <v>208</v>
      </c>
      <c r="B1853" s="195"/>
      <c r="C1853" s="196">
        <v>0</v>
      </c>
      <c r="D1853" s="196">
        <v>0</v>
      </c>
      <c r="E1853" s="196">
        <v>0</v>
      </c>
      <c r="F1853" s="197">
        <v>0</v>
      </c>
      <c r="G1853" s="197">
        <v>0</v>
      </c>
      <c r="H1853" s="198">
        <v>0</v>
      </c>
    </row>
    <row r="1854" spans="1:8" ht="18" hidden="1" customHeight="1" outlineLevel="1">
      <c r="A1854" s="4" t="s">
        <v>209</v>
      </c>
      <c r="B1854" s="195"/>
      <c r="C1854" s="196">
        <v>0</v>
      </c>
      <c r="D1854" s="196">
        <v>1</v>
      </c>
      <c r="E1854" s="196">
        <v>0</v>
      </c>
      <c r="F1854" s="197">
        <v>0</v>
      </c>
      <c r="G1854" s="197">
        <v>2500</v>
      </c>
      <c r="H1854" s="198">
        <v>0</v>
      </c>
    </row>
    <row r="1855" spans="1:8" ht="18" hidden="1" customHeight="1" outlineLevel="1">
      <c r="A1855" s="4" t="s">
        <v>211</v>
      </c>
      <c r="B1855" s="195"/>
      <c r="C1855" s="196">
        <v>0</v>
      </c>
      <c r="D1855" s="196">
        <v>1</v>
      </c>
      <c r="E1855" s="196">
        <v>0</v>
      </c>
      <c r="F1855" s="197">
        <v>-155</v>
      </c>
      <c r="G1855" s="197">
        <v>0</v>
      </c>
      <c r="H1855" s="198">
        <v>0</v>
      </c>
    </row>
    <row r="1856" spans="1:8" ht="18" hidden="1" customHeight="1" outlineLevel="1">
      <c r="A1856" s="4" t="s">
        <v>212</v>
      </c>
      <c r="B1856" s="195"/>
      <c r="C1856" s="196">
        <v>0</v>
      </c>
      <c r="D1856" s="196">
        <v>0</v>
      </c>
      <c r="E1856" s="196">
        <v>0</v>
      </c>
      <c r="F1856" s="197">
        <v>0</v>
      </c>
      <c r="G1856" s="197">
        <v>0</v>
      </c>
      <c r="H1856" s="198">
        <v>0</v>
      </c>
    </row>
    <row r="1857" spans="1:8" ht="18" hidden="1" customHeight="1" outlineLevel="1">
      <c r="A1857" s="4" t="s">
        <v>213</v>
      </c>
      <c r="B1857" s="195"/>
      <c r="C1857" s="196">
        <v>0</v>
      </c>
      <c r="D1857" s="196">
        <v>0</v>
      </c>
      <c r="E1857" s="196">
        <v>0</v>
      </c>
      <c r="F1857" s="197">
        <v>0</v>
      </c>
      <c r="G1857" s="197">
        <v>0</v>
      </c>
      <c r="H1857" s="198">
        <v>0</v>
      </c>
    </row>
    <row r="1858" spans="1:8" ht="18" hidden="1" customHeight="1" outlineLevel="1">
      <c r="A1858" s="4" t="s">
        <v>214</v>
      </c>
      <c r="B1858" s="195"/>
      <c r="C1858" s="196">
        <v>0</v>
      </c>
      <c r="D1858" s="196">
        <v>0</v>
      </c>
      <c r="E1858" s="196">
        <v>0</v>
      </c>
      <c r="F1858" s="197">
        <v>0</v>
      </c>
      <c r="G1858" s="197">
        <v>0</v>
      </c>
      <c r="H1858" s="198">
        <v>0</v>
      </c>
    </row>
    <row r="1859" spans="1:8" ht="18" hidden="1" customHeight="1" outlineLevel="1">
      <c r="A1859" s="4" t="s">
        <v>215</v>
      </c>
      <c r="B1859" s="195"/>
      <c r="C1859" s="196">
        <v>0</v>
      </c>
      <c r="D1859" s="196">
        <v>0</v>
      </c>
      <c r="E1859" s="196">
        <v>0</v>
      </c>
      <c r="F1859" s="197">
        <v>0</v>
      </c>
      <c r="G1859" s="197">
        <v>0</v>
      </c>
      <c r="H1859" s="198">
        <v>0</v>
      </c>
    </row>
    <row r="1860" spans="1:8" ht="18" hidden="1" customHeight="1" outlineLevel="1">
      <c r="A1860" s="4" t="s">
        <v>216</v>
      </c>
      <c r="B1860" s="195"/>
      <c r="C1860" s="196">
        <v>0</v>
      </c>
      <c r="D1860" s="196">
        <v>0</v>
      </c>
      <c r="E1860" s="196">
        <v>0</v>
      </c>
      <c r="F1860" s="197">
        <v>0</v>
      </c>
      <c r="G1860" s="197">
        <v>0</v>
      </c>
      <c r="H1860" s="198">
        <v>0</v>
      </c>
    </row>
    <row r="1861" spans="1:8" ht="18" hidden="1" customHeight="1" outlineLevel="1">
      <c r="A1861" s="4" t="s">
        <v>217</v>
      </c>
      <c r="B1861" s="195"/>
      <c r="C1861" s="196">
        <v>0</v>
      </c>
      <c r="D1861" s="196">
        <v>0</v>
      </c>
      <c r="E1861" s="196">
        <v>0</v>
      </c>
      <c r="F1861" s="197">
        <v>0</v>
      </c>
      <c r="G1861" s="197">
        <v>0</v>
      </c>
      <c r="H1861" s="198">
        <v>0</v>
      </c>
    </row>
    <row r="1862" spans="1:8" ht="18" hidden="1" customHeight="1" outlineLevel="1">
      <c r="A1862" s="4" t="s">
        <v>218</v>
      </c>
      <c r="B1862" s="195"/>
      <c r="C1862" s="196">
        <v>0</v>
      </c>
      <c r="D1862" s="196">
        <v>0</v>
      </c>
      <c r="E1862" s="196">
        <v>0</v>
      </c>
      <c r="F1862" s="197">
        <v>0</v>
      </c>
      <c r="G1862" s="197">
        <v>0</v>
      </c>
      <c r="H1862" s="198">
        <v>0</v>
      </c>
    </row>
    <row r="1863" spans="1:8" ht="18" hidden="1" customHeight="1" outlineLevel="1">
      <c r="A1863" s="4" t="s">
        <v>219</v>
      </c>
      <c r="B1863" s="195"/>
      <c r="C1863" s="196">
        <v>4</v>
      </c>
      <c r="D1863" s="196">
        <v>0</v>
      </c>
      <c r="E1863" s="196">
        <v>4</v>
      </c>
      <c r="F1863" s="197">
        <v>0</v>
      </c>
      <c r="G1863" s="197">
        <v>0</v>
      </c>
      <c r="H1863" s="198">
        <v>0</v>
      </c>
    </row>
    <row r="1864" spans="1:8" ht="18" hidden="1" customHeight="1" outlineLevel="1">
      <c r="A1864" s="4" t="s">
        <v>220</v>
      </c>
      <c r="B1864" s="195"/>
      <c r="C1864" s="196">
        <v>0</v>
      </c>
      <c r="D1864" s="196">
        <v>0</v>
      </c>
      <c r="E1864" s="196">
        <v>0</v>
      </c>
      <c r="F1864" s="197">
        <v>0</v>
      </c>
      <c r="G1864" s="197">
        <v>0</v>
      </c>
      <c r="H1864" s="198">
        <v>0</v>
      </c>
    </row>
    <row r="1865" spans="1:8" ht="18" hidden="1" customHeight="1" outlineLevel="1">
      <c r="A1865" s="4" t="s">
        <v>349</v>
      </c>
      <c r="B1865" s="195"/>
      <c r="C1865" s="196">
        <v>0</v>
      </c>
      <c r="D1865" s="196">
        <v>0</v>
      </c>
      <c r="E1865" s="196">
        <v>0</v>
      </c>
      <c r="F1865" s="197">
        <v>0</v>
      </c>
      <c r="G1865" s="197">
        <v>0</v>
      </c>
      <c r="H1865" s="198">
        <v>0</v>
      </c>
    </row>
    <row r="1866" spans="1:8" ht="18" hidden="1" customHeight="1" outlineLevel="1">
      <c r="A1866" s="4" t="s">
        <v>222</v>
      </c>
      <c r="B1866" s="195"/>
      <c r="C1866" s="196">
        <v>1</v>
      </c>
      <c r="D1866" s="196">
        <v>0</v>
      </c>
      <c r="E1866" s="196">
        <v>0</v>
      </c>
      <c r="F1866" s="197">
        <v>7500</v>
      </c>
      <c r="G1866" s="197">
        <v>2500</v>
      </c>
      <c r="H1866" s="198">
        <v>0</v>
      </c>
    </row>
    <row r="1867" spans="1:8" ht="18" hidden="1" customHeight="1" outlineLevel="1">
      <c r="A1867" s="4" t="s">
        <v>223</v>
      </c>
      <c r="B1867" s="195"/>
      <c r="C1867" s="196">
        <v>0</v>
      </c>
      <c r="D1867" s="196">
        <v>0</v>
      </c>
      <c r="E1867" s="196">
        <v>0</v>
      </c>
      <c r="F1867" s="197">
        <v>0</v>
      </c>
      <c r="G1867" s="197">
        <v>0</v>
      </c>
      <c r="H1867" s="198">
        <v>2800</v>
      </c>
    </row>
    <row r="1868" spans="1:8" ht="18" hidden="1" customHeight="1" outlineLevel="1">
      <c r="A1868" s="4" t="s">
        <v>224</v>
      </c>
      <c r="B1868" s="195"/>
      <c r="C1868" s="196">
        <v>0</v>
      </c>
      <c r="D1868" s="196">
        <v>0</v>
      </c>
      <c r="E1868" s="196">
        <v>0</v>
      </c>
      <c r="F1868" s="197">
        <v>0</v>
      </c>
      <c r="G1868" s="197">
        <v>0</v>
      </c>
      <c r="H1868" s="198">
        <v>0</v>
      </c>
    </row>
    <row r="1869" spans="1:8" ht="18" hidden="1" customHeight="1" outlineLevel="1">
      <c r="A1869" s="4" t="s">
        <v>225</v>
      </c>
      <c r="B1869" s="195"/>
      <c r="C1869" s="196">
        <v>0</v>
      </c>
      <c r="D1869" s="196">
        <v>0</v>
      </c>
      <c r="E1869" s="196">
        <v>0</v>
      </c>
      <c r="F1869" s="197">
        <v>0</v>
      </c>
      <c r="G1869" s="197">
        <v>0</v>
      </c>
      <c r="H1869" s="198">
        <v>0</v>
      </c>
    </row>
    <row r="1870" spans="1:8" ht="18" customHeight="1" collapsed="1">
      <c r="A1870" s="4"/>
      <c r="B1870" s="195" t="s">
        <v>430</v>
      </c>
      <c r="C1870" s="199">
        <f t="shared" ref="C1870:H1870" si="77">SUM(C1847:C1869)</f>
        <v>6</v>
      </c>
      <c r="D1870" s="199">
        <f t="shared" si="77"/>
        <v>2</v>
      </c>
      <c r="E1870" s="199">
        <f t="shared" si="77"/>
        <v>4</v>
      </c>
      <c r="F1870" s="200">
        <f t="shared" si="77"/>
        <v>7345</v>
      </c>
      <c r="G1870" s="200">
        <f t="shared" si="77"/>
        <v>5000</v>
      </c>
      <c r="H1870" s="201">
        <f t="shared" si="77"/>
        <v>2800</v>
      </c>
    </row>
    <row r="1871" spans="1:8" ht="18" hidden="1" customHeight="1" outlineLevel="1">
      <c r="A1871" s="4" t="s">
        <v>272</v>
      </c>
      <c r="B1871" s="195"/>
      <c r="C1871" s="196">
        <v>0</v>
      </c>
      <c r="D1871" s="196">
        <v>0</v>
      </c>
      <c r="E1871" s="196">
        <v>0</v>
      </c>
      <c r="F1871" s="197">
        <v>0</v>
      </c>
      <c r="G1871" s="197">
        <v>0</v>
      </c>
      <c r="H1871" s="198">
        <v>0</v>
      </c>
    </row>
    <row r="1872" spans="1:8" ht="18" hidden="1" customHeight="1" outlineLevel="1">
      <c r="A1872" s="4" t="s">
        <v>203</v>
      </c>
      <c r="B1872" s="195"/>
      <c r="C1872" s="196">
        <v>5</v>
      </c>
      <c r="D1872" s="196">
        <v>2</v>
      </c>
      <c r="E1872" s="196">
        <v>0</v>
      </c>
      <c r="F1872" s="197">
        <v>0</v>
      </c>
      <c r="G1872" s="197">
        <v>10731</v>
      </c>
      <c r="H1872" s="198">
        <v>0</v>
      </c>
    </row>
    <row r="1873" spans="1:8" ht="18" hidden="1" customHeight="1" outlineLevel="1">
      <c r="A1873" s="4" t="s">
        <v>204</v>
      </c>
      <c r="B1873" s="195"/>
      <c r="C1873" s="196">
        <v>33</v>
      </c>
      <c r="D1873" s="196">
        <v>0</v>
      </c>
      <c r="E1873" s="196">
        <v>1</v>
      </c>
      <c r="F1873" s="197">
        <v>150</v>
      </c>
      <c r="G1873" s="197">
        <v>150</v>
      </c>
      <c r="H1873" s="198">
        <v>0</v>
      </c>
    </row>
    <row r="1874" spans="1:8" ht="18" hidden="1" customHeight="1" outlineLevel="1">
      <c r="A1874" s="4" t="s">
        <v>205</v>
      </c>
      <c r="B1874" s="195"/>
      <c r="C1874" s="196">
        <v>0</v>
      </c>
      <c r="D1874" s="196">
        <v>0</v>
      </c>
      <c r="E1874" s="196">
        <v>0</v>
      </c>
      <c r="F1874" s="197">
        <v>0</v>
      </c>
      <c r="G1874" s="197">
        <v>0</v>
      </c>
      <c r="H1874" s="198">
        <v>0</v>
      </c>
    </row>
    <row r="1875" spans="1:8" ht="18" hidden="1" customHeight="1" outlineLevel="1">
      <c r="A1875" s="4" t="s">
        <v>206</v>
      </c>
      <c r="B1875" s="195"/>
      <c r="C1875" s="196">
        <v>0</v>
      </c>
      <c r="D1875" s="196">
        <v>0</v>
      </c>
      <c r="E1875" s="196">
        <v>0</v>
      </c>
      <c r="F1875" s="197">
        <v>0</v>
      </c>
      <c r="G1875" s="197">
        <v>0</v>
      </c>
      <c r="H1875" s="198">
        <v>0</v>
      </c>
    </row>
    <row r="1876" spans="1:8" ht="18" hidden="1" customHeight="1" outlineLevel="1">
      <c r="A1876" s="4" t="s">
        <v>207</v>
      </c>
      <c r="B1876" s="195"/>
      <c r="C1876" s="196">
        <v>0</v>
      </c>
      <c r="D1876" s="196">
        <v>0</v>
      </c>
      <c r="E1876" s="196">
        <v>0</v>
      </c>
      <c r="F1876" s="197">
        <v>0</v>
      </c>
      <c r="G1876" s="197">
        <v>0</v>
      </c>
      <c r="H1876" s="198">
        <v>0</v>
      </c>
    </row>
    <row r="1877" spans="1:8" ht="18" hidden="1" customHeight="1" outlineLevel="1">
      <c r="A1877" s="4" t="s">
        <v>208</v>
      </c>
      <c r="B1877" s="195"/>
      <c r="C1877" s="196">
        <v>6</v>
      </c>
      <c r="D1877" s="196">
        <v>4</v>
      </c>
      <c r="E1877" s="196">
        <v>0</v>
      </c>
      <c r="F1877" s="197">
        <v>-5483.88</v>
      </c>
      <c r="G1877" s="197">
        <v>13993.5</v>
      </c>
      <c r="H1877" s="198">
        <v>0</v>
      </c>
    </row>
    <row r="1878" spans="1:8" ht="18" hidden="1" customHeight="1" outlineLevel="1">
      <c r="A1878" s="4" t="s">
        <v>209</v>
      </c>
      <c r="B1878" s="195"/>
      <c r="C1878" s="196">
        <v>2</v>
      </c>
      <c r="D1878" s="196">
        <v>2</v>
      </c>
      <c r="E1878" s="196">
        <v>0</v>
      </c>
      <c r="F1878" s="197">
        <v>-6000</v>
      </c>
      <c r="G1878" s="197">
        <v>1001</v>
      </c>
      <c r="H1878" s="198">
        <v>0</v>
      </c>
    </row>
    <row r="1879" spans="1:8" ht="18" hidden="1" customHeight="1" outlineLevel="1">
      <c r="A1879" s="4" t="s">
        <v>211</v>
      </c>
      <c r="B1879" s="195"/>
      <c r="C1879" s="196">
        <v>13</v>
      </c>
      <c r="D1879" s="196">
        <v>11</v>
      </c>
      <c r="E1879" s="196">
        <v>0</v>
      </c>
      <c r="F1879" s="197">
        <v>162329.72999999998</v>
      </c>
      <c r="G1879" s="197">
        <v>19940.650000000001</v>
      </c>
      <c r="H1879" s="198">
        <v>0</v>
      </c>
    </row>
    <row r="1880" spans="1:8" ht="18" hidden="1" customHeight="1" outlineLevel="1">
      <c r="A1880" s="4" t="s">
        <v>212</v>
      </c>
      <c r="B1880" s="195"/>
      <c r="C1880" s="196">
        <v>40</v>
      </c>
      <c r="D1880" s="196">
        <v>0</v>
      </c>
      <c r="E1880" s="196">
        <v>1</v>
      </c>
      <c r="F1880" s="197">
        <v>0</v>
      </c>
      <c r="G1880" s="197">
        <v>30</v>
      </c>
      <c r="H1880" s="198">
        <v>0</v>
      </c>
    </row>
    <row r="1881" spans="1:8" ht="18" hidden="1" customHeight="1" outlineLevel="1">
      <c r="A1881" s="4" t="s">
        <v>213</v>
      </c>
      <c r="B1881" s="195"/>
      <c r="C1881" s="196">
        <v>107</v>
      </c>
      <c r="D1881" s="196">
        <v>2</v>
      </c>
      <c r="E1881" s="196">
        <v>2</v>
      </c>
      <c r="F1881" s="197">
        <v>27500</v>
      </c>
      <c r="G1881" s="197">
        <v>19484.91</v>
      </c>
      <c r="H1881" s="198">
        <v>0</v>
      </c>
    </row>
    <row r="1882" spans="1:8" ht="18" hidden="1" customHeight="1" outlineLevel="1">
      <c r="A1882" s="4" t="s">
        <v>214</v>
      </c>
      <c r="B1882" s="195"/>
      <c r="C1882" s="196">
        <v>3</v>
      </c>
      <c r="D1882" s="196">
        <v>1</v>
      </c>
      <c r="E1882" s="196">
        <v>0</v>
      </c>
      <c r="F1882" s="197">
        <v>6382.1</v>
      </c>
      <c r="G1882" s="197">
        <v>8969.48</v>
      </c>
      <c r="H1882" s="198">
        <v>0</v>
      </c>
    </row>
    <row r="1883" spans="1:8" ht="18" hidden="1" customHeight="1" outlineLevel="1">
      <c r="A1883" s="4" t="s">
        <v>215</v>
      </c>
      <c r="B1883" s="195"/>
      <c r="C1883" s="196">
        <v>1</v>
      </c>
      <c r="D1883" s="196">
        <v>0</v>
      </c>
      <c r="E1883" s="196">
        <v>0</v>
      </c>
      <c r="F1883" s="197">
        <v>0</v>
      </c>
      <c r="G1883" s="197">
        <v>0</v>
      </c>
      <c r="H1883" s="198">
        <v>0</v>
      </c>
    </row>
    <row r="1884" spans="1:8" ht="18" hidden="1" customHeight="1" outlineLevel="1">
      <c r="A1884" s="4" t="s">
        <v>216</v>
      </c>
      <c r="B1884" s="195"/>
      <c r="C1884" s="196">
        <v>0</v>
      </c>
      <c r="D1884" s="196">
        <v>0</v>
      </c>
      <c r="E1884" s="196">
        <v>0</v>
      </c>
      <c r="F1884" s="197">
        <v>0</v>
      </c>
      <c r="G1884" s="197">
        <v>0</v>
      </c>
      <c r="H1884" s="198">
        <v>0</v>
      </c>
    </row>
    <row r="1885" spans="1:8" ht="18" hidden="1" customHeight="1" outlineLevel="1">
      <c r="A1885" s="4" t="s">
        <v>217</v>
      </c>
      <c r="B1885" s="195"/>
      <c r="C1885" s="196">
        <v>0</v>
      </c>
      <c r="D1885" s="196">
        <v>0</v>
      </c>
      <c r="E1885" s="196">
        <v>0</v>
      </c>
      <c r="F1885" s="197">
        <v>0</v>
      </c>
      <c r="G1885" s="197">
        <v>0</v>
      </c>
      <c r="H1885" s="198">
        <v>0</v>
      </c>
    </row>
    <row r="1886" spans="1:8" ht="18" hidden="1" customHeight="1" outlineLevel="1">
      <c r="A1886" s="4" t="s">
        <v>218</v>
      </c>
      <c r="B1886" s="195"/>
      <c r="C1886" s="196">
        <v>1</v>
      </c>
      <c r="D1886" s="196">
        <v>3</v>
      </c>
      <c r="E1886" s="196">
        <v>0</v>
      </c>
      <c r="F1886" s="197">
        <v>500</v>
      </c>
      <c r="G1886" s="197">
        <v>27158</v>
      </c>
      <c r="H1886" s="198">
        <v>-1000</v>
      </c>
    </row>
    <row r="1887" spans="1:8" ht="18" hidden="1" customHeight="1" outlineLevel="1">
      <c r="A1887" s="4" t="s">
        <v>219</v>
      </c>
      <c r="B1887" s="195"/>
      <c r="C1887" s="196">
        <v>0</v>
      </c>
      <c r="D1887" s="196">
        <v>0</v>
      </c>
      <c r="E1887" s="196">
        <v>0</v>
      </c>
      <c r="F1887" s="197">
        <v>0</v>
      </c>
      <c r="G1887" s="197">
        <v>0</v>
      </c>
      <c r="H1887" s="198">
        <v>0</v>
      </c>
    </row>
    <row r="1888" spans="1:8" ht="18" hidden="1" customHeight="1" outlineLevel="1">
      <c r="A1888" s="4" t="s">
        <v>220</v>
      </c>
      <c r="B1888" s="195"/>
      <c r="C1888" s="196">
        <v>0</v>
      </c>
      <c r="D1888" s="196">
        <v>0</v>
      </c>
      <c r="E1888" s="196">
        <v>0</v>
      </c>
      <c r="F1888" s="197">
        <v>0</v>
      </c>
      <c r="G1888" s="197">
        <v>0</v>
      </c>
      <c r="H1888" s="198">
        <v>0</v>
      </c>
    </row>
    <row r="1889" spans="1:8" ht="18" hidden="1" customHeight="1" outlineLevel="1">
      <c r="A1889" s="4" t="s">
        <v>349</v>
      </c>
      <c r="B1889" s="195"/>
      <c r="C1889" s="196">
        <v>0</v>
      </c>
      <c r="D1889" s="196">
        <v>0</v>
      </c>
      <c r="E1889" s="196">
        <v>0</v>
      </c>
      <c r="F1889" s="197">
        <v>0</v>
      </c>
      <c r="G1889" s="197">
        <v>0</v>
      </c>
      <c r="H1889" s="198">
        <v>0</v>
      </c>
    </row>
    <row r="1890" spans="1:8" ht="18" hidden="1" customHeight="1" outlineLevel="1">
      <c r="A1890" s="4" t="s">
        <v>222</v>
      </c>
      <c r="B1890" s="195"/>
      <c r="C1890" s="196">
        <v>37</v>
      </c>
      <c r="D1890" s="196">
        <v>34</v>
      </c>
      <c r="E1890" s="196">
        <v>0</v>
      </c>
      <c r="F1890" s="197">
        <v>-20517</v>
      </c>
      <c r="G1890" s="197">
        <v>26547</v>
      </c>
      <c r="H1890" s="198">
        <v>0</v>
      </c>
    </row>
    <row r="1891" spans="1:8" ht="18" hidden="1" customHeight="1" outlineLevel="1">
      <c r="A1891" s="4" t="s">
        <v>223</v>
      </c>
      <c r="B1891" s="195"/>
      <c r="C1891" s="196">
        <v>0</v>
      </c>
      <c r="D1891" s="196">
        <v>0</v>
      </c>
      <c r="E1891" s="196">
        <v>0</v>
      </c>
      <c r="F1891" s="197">
        <v>0</v>
      </c>
      <c r="G1891" s="197">
        <v>0</v>
      </c>
      <c r="H1891" s="198">
        <v>0</v>
      </c>
    </row>
    <row r="1892" spans="1:8" ht="18" hidden="1" customHeight="1" outlineLevel="1">
      <c r="A1892" s="4" t="s">
        <v>224</v>
      </c>
      <c r="B1892" s="195"/>
      <c r="C1892" s="196">
        <v>12</v>
      </c>
      <c r="D1892" s="196">
        <v>0</v>
      </c>
      <c r="E1892" s="196">
        <v>0</v>
      </c>
      <c r="F1892" s="197">
        <v>0</v>
      </c>
      <c r="G1892" s="197">
        <v>6499.9999999999982</v>
      </c>
      <c r="H1892" s="198">
        <v>0</v>
      </c>
    </row>
    <row r="1893" spans="1:8" ht="18" hidden="1" customHeight="1" outlineLevel="1">
      <c r="A1893" s="4" t="s">
        <v>225</v>
      </c>
      <c r="B1893" s="195"/>
      <c r="C1893" s="196">
        <v>0</v>
      </c>
      <c r="D1893" s="196">
        <v>0</v>
      </c>
      <c r="E1893" s="196">
        <v>0</v>
      </c>
      <c r="F1893" s="197">
        <v>0</v>
      </c>
      <c r="G1893" s="197">
        <v>0</v>
      </c>
      <c r="H1893" s="198">
        <v>0</v>
      </c>
    </row>
    <row r="1894" spans="1:8" ht="18" customHeight="1" collapsed="1">
      <c r="A1894" s="4"/>
      <c r="B1894" s="195" t="s">
        <v>431</v>
      </c>
      <c r="C1894" s="199">
        <f t="shared" ref="C1894:H1894" si="78">SUM(C1871:C1893)</f>
        <v>260</v>
      </c>
      <c r="D1894" s="199">
        <f t="shared" si="78"/>
        <v>59</v>
      </c>
      <c r="E1894" s="199">
        <f t="shared" si="78"/>
        <v>4</v>
      </c>
      <c r="F1894" s="200">
        <f t="shared" si="78"/>
        <v>164860.94999999998</v>
      </c>
      <c r="G1894" s="200">
        <f t="shared" si="78"/>
        <v>134505.53999999998</v>
      </c>
      <c r="H1894" s="201">
        <f t="shared" si="78"/>
        <v>-1000</v>
      </c>
    </row>
    <row r="1895" spans="1:8" ht="18" hidden="1" customHeight="1" outlineLevel="1">
      <c r="A1895" s="4" t="s">
        <v>272</v>
      </c>
      <c r="B1895" s="195"/>
      <c r="C1895" s="196">
        <v>0</v>
      </c>
      <c r="D1895" s="196">
        <v>0</v>
      </c>
      <c r="E1895" s="196">
        <v>0</v>
      </c>
      <c r="F1895" s="197">
        <v>0</v>
      </c>
      <c r="G1895" s="197">
        <v>0</v>
      </c>
      <c r="H1895" s="198">
        <v>0</v>
      </c>
    </row>
    <row r="1896" spans="1:8" ht="18" hidden="1" customHeight="1" outlineLevel="1">
      <c r="A1896" s="4" t="s">
        <v>203</v>
      </c>
      <c r="B1896" s="195"/>
      <c r="C1896" s="196">
        <v>7</v>
      </c>
      <c r="D1896" s="196">
        <v>4</v>
      </c>
      <c r="E1896" s="196">
        <v>0</v>
      </c>
      <c r="F1896" s="197">
        <v>11474</v>
      </c>
      <c r="G1896" s="197">
        <v>559</v>
      </c>
      <c r="H1896" s="198">
        <v>0</v>
      </c>
    </row>
    <row r="1897" spans="1:8" ht="18" hidden="1" customHeight="1" outlineLevel="1">
      <c r="A1897" s="4" t="s">
        <v>204</v>
      </c>
      <c r="B1897" s="195"/>
      <c r="C1897" s="196">
        <v>7</v>
      </c>
      <c r="D1897" s="196">
        <v>0</v>
      </c>
      <c r="E1897" s="196">
        <v>1</v>
      </c>
      <c r="F1897" s="197">
        <v>540</v>
      </c>
      <c r="G1897" s="197">
        <v>-2460</v>
      </c>
      <c r="H1897" s="198">
        <v>0</v>
      </c>
    </row>
    <row r="1898" spans="1:8" ht="18" hidden="1" customHeight="1" outlineLevel="1">
      <c r="A1898" s="4" t="s">
        <v>205</v>
      </c>
      <c r="B1898" s="195"/>
      <c r="C1898" s="196">
        <v>0</v>
      </c>
      <c r="D1898" s="196">
        <v>0</v>
      </c>
      <c r="E1898" s="196">
        <v>0</v>
      </c>
      <c r="F1898" s="197">
        <v>0</v>
      </c>
      <c r="G1898" s="197">
        <v>0</v>
      </c>
      <c r="H1898" s="198">
        <v>0</v>
      </c>
    </row>
    <row r="1899" spans="1:8" ht="18" hidden="1" customHeight="1" outlineLevel="1">
      <c r="A1899" s="4" t="s">
        <v>206</v>
      </c>
      <c r="B1899" s="195"/>
      <c r="C1899" s="196">
        <v>0</v>
      </c>
      <c r="D1899" s="196">
        <v>0</v>
      </c>
      <c r="E1899" s="196">
        <v>0</v>
      </c>
      <c r="F1899" s="197">
        <v>0</v>
      </c>
      <c r="G1899" s="197">
        <v>0</v>
      </c>
      <c r="H1899" s="198">
        <v>0</v>
      </c>
    </row>
    <row r="1900" spans="1:8" ht="18" hidden="1" customHeight="1" outlineLevel="1">
      <c r="A1900" s="4" t="s">
        <v>207</v>
      </c>
      <c r="B1900" s="195"/>
      <c r="C1900" s="196">
        <v>0</v>
      </c>
      <c r="D1900" s="196">
        <v>0</v>
      </c>
      <c r="E1900" s="196">
        <v>0</v>
      </c>
      <c r="F1900" s="197">
        <v>0</v>
      </c>
      <c r="G1900" s="197">
        <v>0</v>
      </c>
      <c r="H1900" s="198">
        <v>0</v>
      </c>
    </row>
    <row r="1901" spans="1:8" ht="18" hidden="1" customHeight="1" outlineLevel="1">
      <c r="A1901" s="4" t="s">
        <v>208</v>
      </c>
      <c r="B1901" s="195"/>
      <c r="C1901" s="196">
        <v>11</v>
      </c>
      <c r="D1901" s="196">
        <v>5</v>
      </c>
      <c r="E1901" s="196">
        <v>0</v>
      </c>
      <c r="F1901" s="197">
        <v>23099.23</v>
      </c>
      <c r="G1901" s="197">
        <v>33941.47</v>
      </c>
      <c r="H1901" s="198">
        <v>0</v>
      </c>
    </row>
    <row r="1902" spans="1:8" ht="18" hidden="1" customHeight="1" outlineLevel="1">
      <c r="A1902" s="4" t="s">
        <v>209</v>
      </c>
      <c r="B1902" s="195"/>
      <c r="C1902" s="196">
        <v>2</v>
      </c>
      <c r="D1902" s="196">
        <v>1</v>
      </c>
      <c r="E1902" s="196">
        <v>0</v>
      </c>
      <c r="F1902" s="197">
        <v>1700</v>
      </c>
      <c r="G1902" s="197">
        <v>10027</v>
      </c>
      <c r="H1902" s="198">
        <v>0</v>
      </c>
    </row>
    <row r="1903" spans="1:8" ht="18" hidden="1" customHeight="1" outlineLevel="1">
      <c r="A1903" s="4" t="s">
        <v>211</v>
      </c>
      <c r="B1903" s="195"/>
      <c r="C1903" s="196">
        <v>12</v>
      </c>
      <c r="D1903" s="196">
        <v>8</v>
      </c>
      <c r="E1903" s="196">
        <v>0</v>
      </c>
      <c r="F1903" s="197">
        <v>43250</v>
      </c>
      <c r="G1903" s="197">
        <v>27495.5</v>
      </c>
      <c r="H1903" s="198">
        <v>0</v>
      </c>
    </row>
    <row r="1904" spans="1:8" ht="18" hidden="1" customHeight="1" outlineLevel="1">
      <c r="A1904" s="4" t="s">
        <v>212</v>
      </c>
      <c r="B1904" s="195"/>
      <c r="C1904" s="196">
        <v>20</v>
      </c>
      <c r="D1904" s="196">
        <v>4</v>
      </c>
      <c r="E1904" s="196">
        <v>1</v>
      </c>
      <c r="F1904" s="197">
        <v>74696.34</v>
      </c>
      <c r="G1904" s="197">
        <v>235992.19000000003</v>
      </c>
      <c r="H1904" s="198">
        <v>0</v>
      </c>
    </row>
    <row r="1905" spans="1:8" ht="18" hidden="1" customHeight="1" outlineLevel="1">
      <c r="A1905" s="4" t="s">
        <v>213</v>
      </c>
      <c r="B1905" s="195"/>
      <c r="C1905" s="196">
        <v>58</v>
      </c>
      <c r="D1905" s="196">
        <v>3</v>
      </c>
      <c r="E1905" s="196">
        <v>2</v>
      </c>
      <c r="F1905" s="197">
        <v>125330.36</v>
      </c>
      <c r="G1905" s="197">
        <v>222934.93000000002</v>
      </c>
      <c r="H1905" s="198">
        <v>0</v>
      </c>
    </row>
    <row r="1906" spans="1:8" ht="18" hidden="1" customHeight="1" outlineLevel="1">
      <c r="A1906" s="4" t="s">
        <v>214</v>
      </c>
      <c r="B1906" s="195"/>
      <c r="C1906" s="196">
        <v>4</v>
      </c>
      <c r="D1906" s="196">
        <v>1</v>
      </c>
      <c r="E1906" s="196">
        <v>1</v>
      </c>
      <c r="F1906" s="197">
        <v>-2408.08</v>
      </c>
      <c r="G1906" s="197">
        <v>3935.3599999999997</v>
      </c>
      <c r="H1906" s="198">
        <v>20000</v>
      </c>
    </row>
    <row r="1907" spans="1:8" ht="18" hidden="1" customHeight="1" outlineLevel="1">
      <c r="A1907" s="4" t="s">
        <v>215</v>
      </c>
      <c r="B1907" s="195"/>
      <c r="C1907" s="196">
        <v>0</v>
      </c>
      <c r="D1907" s="196">
        <v>0</v>
      </c>
      <c r="E1907" s="196">
        <v>0</v>
      </c>
      <c r="F1907" s="197">
        <v>0</v>
      </c>
      <c r="G1907" s="197">
        <v>0</v>
      </c>
      <c r="H1907" s="198">
        <v>0</v>
      </c>
    </row>
    <row r="1908" spans="1:8" ht="18" hidden="1" customHeight="1" outlineLevel="1">
      <c r="A1908" s="4" t="s">
        <v>216</v>
      </c>
      <c r="B1908" s="195"/>
      <c r="C1908" s="196">
        <v>0</v>
      </c>
      <c r="D1908" s="196">
        <v>0</v>
      </c>
      <c r="E1908" s="196">
        <v>0</v>
      </c>
      <c r="F1908" s="197">
        <v>0</v>
      </c>
      <c r="G1908" s="197">
        <v>0</v>
      </c>
      <c r="H1908" s="198">
        <v>0</v>
      </c>
    </row>
    <row r="1909" spans="1:8" ht="18" hidden="1" customHeight="1" outlineLevel="1">
      <c r="A1909" s="4" t="s">
        <v>217</v>
      </c>
      <c r="B1909" s="195"/>
      <c r="C1909" s="196">
        <v>4</v>
      </c>
      <c r="D1909" s="196">
        <v>4</v>
      </c>
      <c r="E1909" s="196">
        <v>2</v>
      </c>
      <c r="F1909" s="197">
        <v>-7175.8600000000006</v>
      </c>
      <c r="G1909" s="197">
        <v>28560.839999999997</v>
      </c>
      <c r="H1909" s="198">
        <v>0</v>
      </c>
    </row>
    <row r="1910" spans="1:8" ht="18" hidden="1" customHeight="1" outlineLevel="1">
      <c r="A1910" s="4" t="s">
        <v>218</v>
      </c>
      <c r="B1910" s="195"/>
      <c r="C1910" s="196">
        <v>3</v>
      </c>
      <c r="D1910" s="196">
        <v>3</v>
      </c>
      <c r="E1910" s="196">
        <v>0</v>
      </c>
      <c r="F1910" s="197">
        <v>0</v>
      </c>
      <c r="G1910" s="197">
        <v>18292</v>
      </c>
      <c r="H1910" s="198">
        <v>0</v>
      </c>
    </row>
    <row r="1911" spans="1:8" ht="18" hidden="1" customHeight="1" outlineLevel="1">
      <c r="A1911" s="4" t="s">
        <v>219</v>
      </c>
      <c r="B1911" s="195"/>
      <c r="C1911" s="196">
        <v>10</v>
      </c>
      <c r="D1911" s="196">
        <v>1</v>
      </c>
      <c r="E1911" s="196">
        <v>5</v>
      </c>
      <c r="F1911" s="197">
        <v>0</v>
      </c>
      <c r="G1911" s="197">
        <v>500</v>
      </c>
      <c r="H1911" s="198">
        <v>0</v>
      </c>
    </row>
    <row r="1912" spans="1:8" ht="18" hidden="1" customHeight="1" outlineLevel="1">
      <c r="A1912" s="4" t="s">
        <v>220</v>
      </c>
      <c r="B1912" s="195"/>
      <c r="C1912" s="196">
        <v>0</v>
      </c>
      <c r="D1912" s="196">
        <v>0</v>
      </c>
      <c r="E1912" s="196">
        <v>0</v>
      </c>
      <c r="F1912" s="197">
        <v>0</v>
      </c>
      <c r="G1912" s="197">
        <v>0</v>
      </c>
      <c r="H1912" s="198">
        <v>0</v>
      </c>
    </row>
    <row r="1913" spans="1:8" ht="18" hidden="1" customHeight="1" outlineLevel="1">
      <c r="A1913" s="4" t="s">
        <v>349</v>
      </c>
      <c r="B1913" s="195"/>
      <c r="C1913" s="196">
        <v>0</v>
      </c>
      <c r="D1913" s="196">
        <v>0</v>
      </c>
      <c r="E1913" s="196">
        <v>0</v>
      </c>
      <c r="F1913" s="197">
        <v>0</v>
      </c>
      <c r="G1913" s="197">
        <v>0</v>
      </c>
      <c r="H1913" s="198">
        <v>0</v>
      </c>
    </row>
    <row r="1914" spans="1:8" ht="18" hidden="1" customHeight="1" outlineLevel="1">
      <c r="A1914" s="4" t="s">
        <v>222</v>
      </c>
      <c r="B1914" s="195"/>
      <c r="C1914" s="196">
        <v>0</v>
      </c>
      <c r="D1914" s="196">
        <v>0</v>
      </c>
      <c r="E1914" s="196">
        <v>0</v>
      </c>
      <c r="F1914" s="197">
        <v>0</v>
      </c>
      <c r="G1914" s="197">
        <v>0</v>
      </c>
      <c r="H1914" s="198">
        <v>0</v>
      </c>
    </row>
    <row r="1915" spans="1:8" ht="18" hidden="1" customHeight="1" outlineLevel="1">
      <c r="A1915" s="4" t="s">
        <v>223</v>
      </c>
      <c r="B1915" s="195"/>
      <c r="C1915" s="196">
        <v>0</v>
      </c>
      <c r="D1915" s="196">
        <v>0</v>
      </c>
      <c r="E1915" s="196">
        <v>0</v>
      </c>
      <c r="F1915" s="197">
        <v>0</v>
      </c>
      <c r="G1915" s="197">
        <v>0</v>
      </c>
      <c r="H1915" s="198">
        <v>0</v>
      </c>
    </row>
    <row r="1916" spans="1:8" ht="18" hidden="1" customHeight="1" outlineLevel="1">
      <c r="A1916" s="4" t="s">
        <v>224</v>
      </c>
      <c r="B1916" s="195"/>
      <c r="C1916" s="196">
        <v>0</v>
      </c>
      <c r="D1916" s="196">
        <v>0</v>
      </c>
      <c r="E1916" s="196">
        <v>0</v>
      </c>
      <c r="F1916" s="197">
        <v>0</v>
      </c>
      <c r="G1916" s="197">
        <v>0</v>
      </c>
      <c r="H1916" s="198">
        <v>0</v>
      </c>
    </row>
    <row r="1917" spans="1:8" ht="18" hidden="1" customHeight="1" outlineLevel="1">
      <c r="A1917" s="4" t="s">
        <v>225</v>
      </c>
      <c r="B1917" s="195"/>
      <c r="C1917" s="196">
        <v>6</v>
      </c>
      <c r="D1917" s="196">
        <v>0</v>
      </c>
      <c r="E1917" s="196">
        <v>0</v>
      </c>
      <c r="F1917" s="197">
        <v>-35186</v>
      </c>
      <c r="G1917" s="197">
        <v>150184</v>
      </c>
      <c r="H1917" s="198">
        <v>0</v>
      </c>
    </row>
    <row r="1918" spans="1:8" ht="18" customHeight="1" collapsed="1">
      <c r="A1918" s="4"/>
      <c r="B1918" s="195" t="s">
        <v>432</v>
      </c>
      <c r="C1918" s="199">
        <f t="shared" ref="C1918:H1918" si="79">SUM(C1895:C1917)</f>
        <v>144</v>
      </c>
      <c r="D1918" s="199">
        <f t="shared" si="79"/>
        <v>34</v>
      </c>
      <c r="E1918" s="199">
        <f t="shared" si="79"/>
        <v>12</v>
      </c>
      <c r="F1918" s="200">
        <f t="shared" si="79"/>
        <v>235319.99</v>
      </c>
      <c r="G1918" s="200">
        <f t="shared" si="79"/>
        <v>729962.29</v>
      </c>
      <c r="H1918" s="201">
        <f t="shared" si="79"/>
        <v>20000</v>
      </c>
    </row>
    <row r="1919" spans="1:8" ht="18" customHeight="1">
      <c r="B1919" s="203" t="s">
        <v>433</v>
      </c>
      <c r="C1919" s="204"/>
      <c r="D1919" s="204"/>
      <c r="E1919" s="204"/>
      <c r="F1919" s="193"/>
      <c r="G1919" s="193"/>
      <c r="H1919" s="194"/>
    </row>
    <row r="1920" spans="1:8" ht="18" hidden="1" customHeight="1" outlineLevel="1">
      <c r="A1920" s="4" t="s">
        <v>272</v>
      </c>
      <c r="B1920" s="195"/>
      <c r="C1920" s="196">
        <v>0</v>
      </c>
      <c r="D1920" s="196">
        <v>0</v>
      </c>
      <c r="E1920" s="196">
        <v>0</v>
      </c>
      <c r="F1920" s="197">
        <v>0</v>
      </c>
      <c r="G1920" s="197">
        <v>0</v>
      </c>
      <c r="H1920" s="198">
        <v>0</v>
      </c>
    </row>
    <row r="1921" spans="1:8" ht="18" hidden="1" customHeight="1" outlineLevel="1">
      <c r="A1921" s="4" t="s">
        <v>203</v>
      </c>
      <c r="B1921" s="195"/>
      <c r="C1921" s="196">
        <v>1</v>
      </c>
      <c r="D1921" s="196">
        <v>0</v>
      </c>
      <c r="E1921" s="196">
        <v>0</v>
      </c>
      <c r="F1921" s="197">
        <v>0</v>
      </c>
      <c r="G1921" s="197">
        <v>0</v>
      </c>
      <c r="H1921" s="198">
        <v>0</v>
      </c>
    </row>
    <row r="1922" spans="1:8" ht="18" hidden="1" customHeight="1" outlineLevel="1">
      <c r="A1922" s="4" t="s">
        <v>204</v>
      </c>
      <c r="B1922" s="195"/>
      <c r="C1922" s="196">
        <v>6</v>
      </c>
      <c r="D1922" s="196">
        <v>0</v>
      </c>
      <c r="E1922" s="196">
        <v>0</v>
      </c>
      <c r="F1922" s="197">
        <v>0</v>
      </c>
      <c r="G1922" s="197">
        <v>0</v>
      </c>
      <c r="H1922" s="198">
        <v>0</v>
      </c>
    </row>
    <row r="1923" spans="1:8" ht="18" hidden="1" customHeight="1" outlineLevel="1">
      <c r="A1923" s="4" t="s">
        <v>205</v>
      </c>
      <c r="B1923" s="195"/>
      <c r="C1923" s="196">
        <v>0</v>
      </c>
      <c r="D1923" s="196">
        <v>0</v>
      </c>
      <c r="E1923" s="196">
        <v>0</v>
      </c>
      <c r="F1923" s="197">
        <v>0</v>
      </c>
      <c r="G1923" s="197">
        <v>0</v>
      </c>
      <c r="H1923" s="198">
        <v>0</v>
      </c>
    </row>
    <row r="1924" spans="1:8" ht="18" hidden="1" customHeight="1" outlineLevel="1">
      <c r="A1924" s="4" t="s">
        <v>206</v>
      </c>
      <c r="B1924" s="195"/>
      <c r="C1924" s="196">
        <v>0</v>
      </c>
      <c r="D1924" s="196">
        <v>0</v>
      </c>
      <c r="E1924" s="196">
        <v>0</v>
      </c>
      <c r="F1924" s="197">
        <v>0</v>
      </c>
      <c r="G1924" s="197">
        <v>0</v>
      </c>
      <c r="H1924" s="198">
        <v>0</v>
      </c>
    </row>
    <row r="1925" spans="1:8" ht="18" hidden="1" customHeight="1" outlineLevel="1">
      <c r="A1925" s="4" t="s">
        <v>207</v>
      </c>
      <c r="B1925" s="195"/>
      <c r="C1925" s="196">
        <v>0</v>
      </c>
      <c r="D1925" s="196">
        <v>0</v>
      </c>
      <c r="E1925" s="196">
        <v>0</v>
      </c>
      <c r="F1925" s="197">
        <v>0</v>
      </c>
      <c r="G1925" s="197">
        <v>0</v>
      </c>
      <c r="H1925" s="198">
        <v>0</v>
      </c>
    </row>
    <row r="1926" spans="1:8" ht="18" hidden="1" customHeight="1" outlineLevel="1">
      <c r="A1926" s="4" t="s">
        <v>208</v>
      </c>
      <c r="B1926" s="195"/>
      <c r="C1926" s="196">
        <v>3</v>
      </c>
      <c r="D1926" s="196">
        <v>3</v>
      </c>
      <c r="E1926" s="196">
        <v>0</v>
      </c>
      <c r="F1926" s="197">
        <v>0</v>
      </c>
      <c r="G1926" s="197">
        <v>546</v>
      </c>
      <c r="H1926" s="198">
        <v>0</v>
      </c>
    </row>
    <row r="1927" spans="1:8" ht="18" hidden="1" customHeight="1" outlineLevel="1">
      <c r="A1927" s="4" t="s">
        <v>209</v>
      </c>
      <c r="B1927" s="195"/>
      <c r="C1927" s="196">
        <v>0</v>
      </c>
      <c r="D1927" s="196">
        <v>0</v>
      </c>
      <c r="E1927" s="196">
        <v>0</v>
      </c>
      <c r="F1927" s="197">
        <v>0</v>
      </c>
      <c r="G1927" s="197">
        <v>0</v>
      </c>
      <c r="H1927" s="198">
        <v>0</v>
      </c>
    </row>
    <row r="1928" spans="1:8" ht="18" hidden="1" customHeight="1" outlineLevel="1">
      <c r="A1928" s="4" t="s">
        <v>211</v>
      </c>
      <c r="B1928" s="195"/>
      <c r="C1928" s="196">
        <v>1</v>
      </c>
      <c r="D1928" s="196">
        <v>1</v>
      </c>
      <c r="E1928" s="196">
        <v>0</v>
      </c>
      <c r="F1928" s="197">
        <v>0</v>
      </c>
      <c r="G1928" s="197">
        <v>227.5</v>
      </c>
      <c r="H1928" s="198">
        <v>0</v>
      </c>
    </row>
    <row r="1929" spans="1:8" ht="18" hidden="1" customHeight="1" outlineLevel="1">
      <c r="A1929" s="4" t="s">
        <v>212</v>
      </c>
      <c r="B1929" s="195"/>
      <c r="C1929" s="196">
        <v>3</v>
      </c>
      <c r="D1929" s="196">
        <v>2</v>
      </c>
      <c r="E1929" s="196">
        <v>1</v>
      </c>
      <c r="F1929" s="197">
        <v>2210.6999999999998</v>
      </c>
      <c r="G1929" s="197">
        <v>5837.98</v>
      </c>
      <c r="H1929" s="198">
        <v>0</v>
      </c>
    </row>
    <row r="1930" spans="1:8" ht="18" hidden="1" customHeight="1" outlineLevel="1">
      <c r="A1930" s="4" t="s">
        <v>213</v>
      </c>
      <c r="B1930" s="195"/>
      <c r="C1930" s="196">
        <v>5</v>
      </c>
      <c r="D1930" s="196">
        <v>2</v>
      </c>
      <c r="E1930" s="196">
        <v>1</v>
      </c>
      <c r="F1930" s="197">
        <v>5424.2800000000007</v>
      </c>
      <c r="G1930" s="197">
        <v>10627.95</v>
      </c>
      <c r="H1930" s="198">
        <v>0</v>
      </c>
    </row>
    <row r="1931" spans="1:8" ht="18" hidden="1" customHeight="1" outlineLevel="1">
      <c r="A1931" s="4" t="s">
        <v>214</v>
      </c>
      <c r="B1931" s="195"/>
      <c r="C1931" s="196">
        <v>1</v>
      </c>
      <c r="D1931" s="196">
        <v>0</v>
      </c>
      <c r="E1931" s="196">
        <v>0</v>
      </c>
      <c r="F1931" s="197">
        <v>0</v>
      </c>
      <c r="G1931" s="197">
        <v>0</v>
      </c>
      <c r="H1931" s="198">
        <v>0</v>
      </c>
    </row>
    <row r="1932" spans="1:8" ht="18" hidden="1" customHeight="1" outlineLevel="1">
      <c r="A1932" s="4" t="s">
        <v>215</v>
      </c>
      <c r="B1932" s="195"/>
      <c r="C1932" s="196">
        <v>1</v>
      </c>
      <c r="D1932" s="196">
        <v>1</v>
      </c>
      <c r="E1932" s="196">
        <v>0</v>
      </c>
      <c r="F1932" s="197">
        <v>1983.0000000000002</v>
      </c>
      <c r="G1932" s="197">
        <v>0</v>
      </c>
      <c r="H1932" s="198">
        <v>0</v>
      </c>
    </row>
    <row r="1933" spans="1:8" ht="18" hidden="1" customHeight="1" outlineLevel="1">
      <c r="A1933" s="4" t="s">
        <v>216</v>
      </c>
      <c r="B1933" s="195"/>
      <c r="C1933" s="196">
        <v>0</v>
      </c>
      <c r="D1933" s="196">
        <v>0</v>
      </c>
      <c r="E1933" s="196">
        <v>0</v>
      </c>
      <c r="F1933" s="197">
        <v>0</v>
      </c>
      <c r="G1933" s="197">
        <v>0</v>
      </c>
      <c r="H1933" s="198">
        <v>0</v>
      </c>
    </row>
    <row r="1934" spans="1:8" ht="18" hidden="1" customHeight="1" outlineLevel="1">
      <c r="A1934" s="4" t="s">
        <v>217</v>
      </c>
      <c r="B1934" s="195"/>
      <c r="C1934" s="196">
        <v>0</v>
      </c>
      <c r="D1934" s="196">
        <v>0</v>
      </c>
      <c r="E1934" s="196">
        <v>0</v>
      </c>
      <c r="F1934" s="197">
        <v>0</v>
      </c>
      <c r="G1934" s="197">
        <v>0</v>
      </c>
      <c r="H1934" s="198">
        <v>0</v>
      </c>
    </row>
    <row r="1935" spans="1:8" ht="18" hidden="1" customHeight="1" outlineLevel="1">
      <c r="A1935" s="4" t="s">
        <v>218</v>
      </c>
      <c r="B1935" s="195"/>
      <c r="C1935" s="196">
        <v>0</v>
      </c>
      <c r="D1935" s="196">
        <v>0</v>
      </c>
      <c r="E1935" s="196">
        <v>0</v>
      </c>
      <c r="F1935" s="197">
        <v>0</v>
      </c>
      <c r="G1935" s="197">
        <v>0</v>
      </c>
      <c r="H1935" s="198">
        <v>0</v>
      </c>
    </row>
    <row r="1936" spans="1:8" ht="18" hidden="1" customHeight="1" outlineLevel="1">
      <c r="A1936" s="4" t="s">
        <v>219</v>
      </c>
      <c r="B1936" s="195"/>
      <c r="C1936" s="196">
        <v>0</v>
      </c>
      <c r="D1936" s="196">
        <v>0</v>
      </c>
      <c r="E1936" s="196">
        <v>0</v>
      </c>
      <c r="F1936" s="197">
        <v>0</v>
      </c>
      <c r="G1936" s="197">
        <v>0</v>
      </c>
      <c r="H1936" s="198">
        <v>0</v>
      </c>
    </row>
    <row r="1937" spans="1:8" ht="18" hidden="1" customHeight="1" outlineLevel="1">
      <c r="A1937" s="4" t="s">
        <v>220</v>
      </c>
      <c r="B1937" s="195"/>
      <c r="C1937" s="196">
        <v>0</v>
      </c>
      <c r="D1937" s="196">
        <v>0</v>
      </c>
      <c r="E1937" s="196">
        <v>0</v>
      </c>
      <c r="F1937" s="197">
        <v>0</v>
      </c>
      <c r="G1937" s="197">
        <v>0</v>
      </c>
      <c r="H1937" s="198">
        <v>0</v>
      </c>
    </row>
    <row r="1938" spans="1:8" ht="18" hidden="1" customHeight="1" outlineLevel="1">
      <c r="A1938" s="4" t="s">
        <v>349</v>
      </c>
      <c r="B1938" s="195"/>
      <c r="C1938" s="196">
        <v>0</v>
      </c>
      <c r="D1938" s="196">
        <v>0</v>
      </c>
      <c r="E1938" s="196">
        <v>0</v>
      </c>
      <c r="F1938" s="197">
        <v>0</v>
      </c>
      <c r="G1938" s="197">
        <v>0</v>
      </c>
      <c r="H1938" s="198">
        <v>0</v>
      </c>
    </row>
    <row r="1939" spans="1:8" ht="18" hidden="1" customHeight="1" outlineLevel="1">
      <c r="A1939" s="4" t="s">
        <v>222</v>
      </c>
      <c r="B1939" s="195"/>
      <c r="C1939" s="196">
        <v>1</v>
      </c>
      <c r="D1939" s="196">
        <v>1</v>
      </c>
      <c r="E1939" s="196">
        <v>0</v>
      </c>
      <c r="F1939" s="197">
        <v>3000</v>
      </c>
      <c r="G1939" s="197">
        <v>0</v>
      </c>
      <c r="H1939" s="198">
        <v>0</v>
      </c>
    </row>
    <row r="1940" spans="1:8" ht="18" hidden="1" customHeight="1" outlineLevel="1">
      <c r="A1940" s="4" t="s">
        <v>223</v>
      </c>
      <c r="B1940" s="195"/>
      <c r="C1940" s="196">
        <v>0</v>
      </c>
      <c r="D1940" s="196">
        <v>0</v>
      </c>
      <c r="E1940" s="196">
        <v>0</v>
      </c>
      <c r="F1940" s="197">
        <v>0</v>
      </c>
      <c r="G1940" s="197">
        <v>0</v>
      </c>
      <c r="H1940" s="198">
        <v>0</v>
      </c>
    </row>
    <row r="1941" spans="1:8" ht="18" hidden="1" customHeight="1" outlineLevel="1">
      <c r="A1941" s="4" t="s">
        <v>224</v>
      </c>
      <c r="B1941" s="195"/>
      <c r="C1941" s="196">
        <v>0</v>
      </c>
      <c r="D1941" s="196">
        <v>0</v>
      </c>
      <c r="E1941" s="196">
        <v>0</v>
      </c>
      <c r="F1941" s="197">
        <v>0</v>
      </c>
      <c r="G1941" s="197">
        <v>0</v>
      </c>
      <c r="H1941" s="198">
        <v>0</v>
      </c>
    </row>
    <row r="1942" spans="1:8" ht="18" hidden="1" customHeight="1" outlineLevel="1">
      <c r="A1942" s="4" t="s">
        <v>225</v>
      </c>
      <c r="B1942" s="195"/>
      <c r="C1942" s="196">
        <v>0</v>
      </c>
      <c r="D1942" s="196">
        <v>0</v>
      </c>
      <c r="E1942" s="196">
        <v>0</v>
      </c>
      <c r="F1942" s="197">
        <v>0</v>
      </c>
      <c r="G1942" s="197">
        <v>0</v>
      </c>
      <c r="H1942" s="198">
        <v>0</v>
      </c>
    </row>
    <row r="1943" spans="1:8" collapsed="1">
      <c r="A1943" s="4"/>
      <c r="B1943" s="195" t="s">
        <v>434</v>
      </c>
      <c r="C1943" s="199">
        <f t="shared" ref="C1943:H1943" si="80">SUM(C1920:C1942)</f>
        <v>22</v>
      </c>
      <c r="D1943" s="199">
        <f t="shared" si="80"/>
        <v>10</v>
      </c>
      <c r="E1943" s="199">
        <f t="shared" si="80"/>
        <v>2</v>
      </c>
      <c r="F1943" s="200">
        <f t="shared" si="80"/>
        <v>12617.980000000001</v>
      </c>
      <c r="G1943" s="200">
        <f t="shared" si="80"/>
        <v>17239.43</v>
      </c>
      <c r="H1943" s="201">
        <f t="shared" si="80"/>
        <v>0</v>
      </c>
    </row>
    <row r="1944" spans="1:8" hidden="1" outlineLevel="1">
      <c r="A1944" s="4" t="s">
        <v>223</v>
      </c>
      <c r="B1944" s="195"/>
      <c r="C1944" s="196">
        <v>0</v>
      </c>
      <c r="D1944" s="196">
        <v>0</v>
      </c>
      <c r="E1944" s="196">
        <v>0</v>
      </c>
      <c r="F1944" s="197">
        <v>0</v>
      </c>
      <c r="G1944" s="197">
        <v>0</v>
      </c>
      <c r="H1944" s="198">
        <v>0</v>
      </c>
    </row>
    <row r="1945" spans="1:8" collapsed="1">
      <c r="A1945" s="4"/>
      <c r="B1945" s="195" t="s">
        <v>457</v>
      </c>
      <c r="C1945" s="199">
        <f>SUM(C1944)</f>
        <v>0</v>
      </c>
      <c r="D1945" s="199">
        <f t="shared" ref="D1945:H1945" si="81">SUM(D1944)</f>
        <v>0</v>
      </c>
      <c r="E1945" s="199">
        <f t="shared" si="81"/>
        <v>0</v>
      </c>
      <c r="F1945" s="200">
        <f t="shared" si="81"/>
        <v>0</v>
      </c>
      <c r="G1945" s="200">
        <f t="shared" si="81"/>
        <v>0</v>
      </c>
      <c r="H1945" s="201">
        <f t="shared" si="81"/>
        <v>0</v>
      </c>
    </row>
    <row r="1946" spans="1:8" ht="18" customHeight="1">
      <c r="B1946" s="203" t="s">
        <v>435</v>
      </c>
      <c r="C1946" s="204"/>
      <c r="D1946" s="204"/>
      <c r="E1946" s="204"/>
      <c r="F1946" s="193"/>
      <c r="G1946" s="193"/>
      <c r="H1946" s="194"/>
    </row>
    <row r="1947" spans="1:8" ht="18" hidden="1" customHeight="1" outlineLevel="1">
      <c r="A1947" s="4" t="s">
        <v>272</v>
      </c>
      <c r="B1947" s="195"/>
      <c r="C1947" s="196">
        <v>0</v>
      </c>
      <c r="D1947" s="196">
        <v>0</v>
      </c>
      <c r="E1947" s="196">
        <v>0</v>
      </c>
      <c r="F1947" s="197">
        <v>0</v>
      </c>
      <c r="G1947" s="197">
        <v>0</v>
      </c>
      <c r="H1947" s="198">
        <v>0</v>
      </c>
    </row>
    <row r="1948" spans="1:8" ht="18" hidden="1" customHeight="1" outlineLevel="1">
      <c r="A1948" s="4" t="s">
        <v>203</v>
      </c>
      <c r="B1948" s="195"/>
      <c r="C1948" s="196">
        <v>25</v>
      </c>
      <c r="D1948" s="196">
        <v>24</v>
      </c>
      <c r="E1948" s="196">
        <v>0</v>
      </c>
      <c r="F1948" s="197">
        <v>60839</v>
      </c>
      <c r="G1948" s="197">
        <v>8058</v>
      </c>
      <c r="H1948" s="198">
        <v>0</v>
      </c>
    </row>
    <row r="1949" spans="1:8" ht="18" hidden="1" customHeight="1" outlineLevel="1">
      <c r="A1949" s="4" t="s">
        <v>204</v>
      </c>
      <c r="B1949" s="195"/>
      <c r="C1949" s="196">
        <v>128</v>
      </c>
      <c r="D1949" s="196">
        <v>2</v>
      </c>
      <c r="E1949" s="196">
        <v>4</v>
      </c>
      <c r="F1949" s="197">
        <v>24953.55</v>
      </c>
      <c r="G1949" s="197">
        <v>-5028.76</v>
      </c>
      <c r="H1949" s="198">
        <v>0</v>
      </c>
    </row>
    <row r="1950" spans="1:8" ht="18" hidden="1" customHeight="1" outlineLevel="1">
      <c r="A1950" s="4" t="s">
        <v>205</v>
      </c>
      <c r="B1950" s="195"/>
      <c r="C1950" s="196">
        <v>0</v>
      </c>
      <c r="D1950" s="196">
        <v>0</v>
      </c>
      <c r="E1950" s="196">
        <v>0</v>
      </c>
      <c r="F1950" s="197">
        <v>0</v>
      </c>
      <c r="G1950" s="197">
        <v>0</v>
      </c>
      <c r="H1950" s="198">
        <v>0</v>
      </c>
    </row>
    <row r="1951" spans="1:8" ht="18" hidden="1" customHeight="1" outlineLevel="1">
      <c r="A1951" s="4" t="s">
        <v>206</v>
      </c>
      <c r="B1951" s="195"/>
      <c r="C1951" s="196">
        <v>0</v>
      </c>
      <c r="D1951" s="196">
        <v>0</v>
      </c>
      <c r="E1951" s="196">
        <v>0</v>
      </c>
      <c r="F1951" s="197">
        <v>0</v>
      </c>
      <c r="G1951" s="197">
        <v>0</v>
      </c>
      <c r="H1951" s="198">
        <v>0</v>
      </c>
    </row>
    <row r="1952" spans="1:8" ht="18" hidden="1" customHeight="1" outlineLevel="1">
      <c r="A1952" s="4" t="s">
        <v>207</v>
      </c>
      <c r="B1952" s="195"/>
      <c r="C1952" s="196">
        <v>0</v>
      </c>
      <c r="D1952" s="196">
        <v>0</v>
      </c>
      <c r="E1952" s="196">
        <v>0</v>
      </c>
      <c r="F1952" s="197">
        <v>0</v>
      </c>
      <c r="G1952" s="197">
        <v>0</v>
      </c>
      <c r="H1952" s="198">
        <v>0</v>
      </c>
    </row>
    <row r="1953" spans="1:8" ht="18" hidden="1" customHeight="1" outlineLevel="1">
      <c r="A1953" s="4" t="s">
        <v>208</v>
      </c>
      <c r="B1953" s="195"/>
      <c r="C1953" s="196">
        <v>30</v>
      </c>
      <c r="D1953" s="196">
        <v>35</v>
      </c>
      <c r="E1953" s="196">
        <v>0</v>
      </c>
      <c r="F1953" s="197">
        <v>121578.47</v>
      </c>
      <c r="G1953" s="197">
        <v>18536.95</v>
      </c>
      <c r="H1953" s="198">
        <v>0</v>
      </c>
    </row>
    <row r="1954" spans="1:8" ht="18" hidden="1" customHeight="1" outlineLevel="1">
      <c r="A1954" s="4" t="s">
        <v>209</v>
      </c>
      <c r="B1954" s="195"/>
      <c r="C1954" s="196">
        <v>7</v>
      </c>
      <c r="D1954" s="196">
        <v>7</v>
      </c>
      <c r="E1954" s="196">
        <v>0</v>
      </c>
      <c r="F1954" s="197">
        <v>48973.120000000003</v>
      </c>
      <c r="G1954" s="197">
        <v>4847.95</v>
      </c>
      <c r="H1954" s="198">
        <v>0</v>
      </c>
    </row>
    <row r="1955" spans="1:8" ht="18" hidden="1" customHeight="1" outlineLevel="1">
      <c r="A1955" s="4" t="s">
        <v>211</v>
      </c>
      <c r="B1955" s="195"/>
      <c r="C1955" s="196">
        <v>41</v>
      </c>
      <c r="D1955" s="196">
        <v>45</v>
      </c>
      <c r="E1955" s="196">
        <v>0</v>
      </c>
      <c r="F1955" s="197">
        <v>158872.51999999999</v>
      </c>
      <c r="G1955" s="197">
        <v>12464.95</v>
      </c>
      <c r="H1955" s="198">
        <v>0</v>
      </c>
    </row>
    <row r="1956" spans="1:8" ht="18" hidden="1" customHeight="1" outlineLevel="1">
      <c r="A1956" s="4" t="s">
        <v>212</v>
      </c>
      <c r="B1956" s="195"/>
      <c r="C1956" s="196">
        <v>5</v>
      </c>
      <c r="D1956" s="196">
        <v>2</v>
      </c>
      <c r="E1956" s="196">
        <v>2</v>
      </c>
      <c r="F1956" s="197">
        <v>12129.580000000002</v>
      </c>
      <c r="G1956" s="197">
        <v>0</v>
      </c>
      <c r="H1956" s="198">
        <v>0</v>
      </c>
    </row>
    <row r="1957" spans="1:8" ht="18" hidden="1" customHeight="1" outlineLevel="1">
      <c r="A1957" s="4" t="s">
        <v>213</v>
      </c>
      <c r="B1957" s="195"/>
      <c r="C1957" s="196">
        <v>3</v>
      </c>
      <c r="D1957" s="196">
        <v>1</v>
      </c>
      <c r="E1957" s="196">
        <v>1</v>
      </c>
      <c r="F1957" s="197">
        <v>1549.17</v>
      </c>
      <c r="G1957" s="197">
        <v>3000</v>
      </c>
      <c r="H1957" s="198">
        <v>0</v>
      </c>
    </row>
    <row r="1958" spans="1:8" ht="18" hidden="1" customHeight="1" outlineLevel="1">
      <c r="A1958" s="4" t="s">
        <v>214</v>
      </c>
      <c r="B1958" s="195"/>
      <c r="C1958" s="196">
        <v>19</v>
      </c>
      <c r="D1958" s="196">
        <v>3</v>
      </c>
      <c r="E1958" s="196">
        <v>2</v>
      </c>
      <c r="F1958" s="197">
        <v>47628.15</v>
      </c>
      <c r="G1958" s="197">
        <v>0</v>
      </c>
      <c r="H1958" s="198">
        <v>0</v>
      </c>
    </row>
    <row r="1959" spans="1:8" ht="18" hidden="1" customHeight="1" outlineLevel="1">
      <c r="A1959" s="4" t="s">
        <v>215</v>
      </c>
      <c r="B1959" s="195"/>
      <c r="C1959" s="196">
        <v>6</v>
      </c>
      <c r="D1959" s="196">
        <v>4</v>
      </c>
      <c r="E1959" s="196">
        <v>1</v>
      </c>
      <c r="F1959" s="197">
        <v>43011</v>
      </c>
      <c r="G1959" s="197">
        <v>20700</v>
      </c>
      <c r="H1959" s="198">
        <v>20752</v>
      </c>
    </row>
    <row r="1960" spans="1:8" ht="18" hidden="1" customHeight="1" outlineLevel="1">
      <c r="A1960" s="4" t="s">
        <v>216</v>
      </c>
      <c r="B1960" s="195"/>
      <c r="C1960" s="196">
        <v>1</v>
      </c>
      <c r="D1960" s="196">
        <v>2</v>
      </c>
      <c r="E1960" s="196">
        <v>0</v>
      </c>
      <c r="F1960" s="197">
        <v>-852</v>
      </c>
      <c r="G1960" s="197">
        <v>195</v>
      </c>
      <c r="H1960" s="198">
        <v>0</v>
      </c>
    </row>
    <row r="1961" spans="1:8" ht="18" hidden="1" customHeight="1" outlineLevel="1">
      <c r="A1961" s="4" t="s">
        <v>217</v>
      </c>
      <c r="B1961" s="195"/>
      <c r="C1961" s="196">
        <v>3</v>
      </c>
      <c r="D1961" s="196">
        <v>3</v>
      </c>
      <c r="E1961" s="196">
        <v>0</v>
      </c>
      <c r="F1961" s="197">
        <v>9079.99</v>
      </c>
      <c r="G1961" s="197">
        <v>0</v>
      </c>
      <c r="H1961" s="198">
        <v>0</v>
      </c>
    </row>
    <row r="1962" spans="1:8" ht="18" hidden="1" customHeight="1" outlineLevel="1">
      <c r="A1962" s="4" t="s">
        <v>218</v>
      </c>
      <c r="B1962" s="195"/>
      <c r="C1962" s="196">
        <v>19</v>
      </c>
      <c r="D1962" s="196">
        <v>18</v>
      </c>
      <c r="E1962" s="196">
        <v>0</v>
      </c>
      <c r="F1962" s="197">
        <v>5306</v>
      </c>
      <c r="G1962" s="197">
        <v>47725</v>
      </c>
      <c r="H1962" s="198">
        <v>-69431</v>
      </c>
    </row>
    <row r="1963" spans="1:8" ht="18" hidden="1" customHeight="1" outlineLevel="1">
      <c r="A1963" s="4" t="s">
        <v>219</v>
      </c>
      <c r="B1963" s="195"/>
      <c r="C1963" s="196">
        <v>0</v>
      </c>
      <c r="D1963" s="196">
        <v>0</v>
      </c>
      <c r="E1963" s="196">
        <v>0</v>
      </c>
      <c r="F1963" s="197">
        <v>0</v>
      </c>
      <c r="G1963" s="197">
        <v>0</v>
      </c>
      <c r="H1963" s="198">
        <v>0</v>
      </c>
    </row>
    <row r="1964" spans="1:8" ht="18" hidden="1" customHeight="1" outlineLevel="1">
      <c r="A1964" s="4" t="s">
        <v>220</v>
      </c>
      <c r="B1964" s="195"/>
      <c r="C1964" s="196">
        <v>0</v>
      </c>
      <c r="D1964" s="196">
        <v>0</v>
      </c>
      <c r="E1964" s="196">
        <v>0</v>
      </c>
      <c r="F1964" s="197">
        <v>0</v>
      </c>
      <c r="G1964" s="197">
        <v>0</v>
      </c>
      <c r="H1964" s="198">
        <v>0</v>
      </c>
    </row>
    <row r="1965" spans="1:8" ht="18" hidden="1" customHeight="1" outlineLevel="1">
      <c r="A1965" s="4" t="s">
        <v>349</v>
      </c>
      <c r="B1965" s="195"/>
      <c r="C1965" s="196">
        <v>1</v>
      </c>
      <c r="D1965" s="196">
        <v>1</v>
      </c>
      <c r="E1965" s="196">
        <v>0</v>
      </c>
      <c r="F1965" s="197">
        <v>88000</v>
      </c>
      <c r="G1965" s="197">
        <v>0</v>
      </c>
      <c r="H1965" s="198">
        <v>0</v>
      </c>
    </row>
    <row r="1966" spans="1:8" ht="18" hidden="1" customHeight="1" outlineLevel="1">
      <c r="A1966" s="4" t="s">
        <v>222</v>
      </c>
      <c r="B1966" s="213"/>
      <c r="C1966" s="196">
        <v>24</v>
      </c>
      <c r="D1966" s="196">
        <v>22</v>
      </c>
      <c r="E1966" s="196">
        <v>0</v>
      </c>
      <c r="F1966" s="197">
        <v>874037</v>
      </c>
      <c r="G1966" s="197">
        <v>62188</v>
      </c>
      <c r="H1966" s="198">
        <v>-8555</v>
      </c>
    </row>
    <row r="1967" spans="1:8" ht="18" hidden="1" customHeight="1" outlineLevel="1">
      <c r="A1967" s="4" t="s">
        <v>278</v>
      </c>
      <c r="B1967" s="214"/>
      <c r="C1967" s="196">
        <v>2</v>
      </c>
      <c r="D1967" s="196">
        <v>0</v>
      </c>
      <c r="E1967" s="196">
        <v>0</v>
      </c>
      <c r="F1967" s="196">
        <v>1278.33</v>
      </c>
      <c r="G1967" s="196">
        <v>300</v>
      </c>
      <c r="H1967" s="196">
        <v>940.97</v>
      </c>
    </row>
    <row r="1968" spans="1:8" ht="18" hidden="1" customHeight="1" outlineLevel="1">
      <c r="A1968" s="4" t="s">
        <v>223</v>
      </c>
      <c r="B1968" s="195"/>
      <c r="C1968" s="196">
        <v>0</v>
      </c>
      <c r="D1968" s="196">
        <v>0</v>
      </c>
      <c r="E1968" s="196">
        <v>0</v>
      </c>
      <c r="F1968" s="197">
        <v>0</v>
      </c>
      <c r="G1968" s="197">
        <v>0</v>
      </c>
      <c r="H1968" s="198">
        <v>0</v>
      </c>
    </row>
    <row r="1969" spans="1:8" ht="18" hidden="1" customHeight="1" outlineLevel="1">
      <c r="A1969" s="4" t="s">
        <v>224</v>
      </c>
      <c r="B1969" s="195"/>
      <c r="C1969" s="196">
        <v>101</v>
      </c>
      <c r="D1969" s="196">
        <v>2</v>
      </c>
      <c r="E1969" s="196">
        <v>9</v>
      </c>
      <c r="F1969" s="197">
        <v>43195.26</v>
      </c>
      <c r="G1969" s="197">
        <v>27938.9</v>
      </c>
      <c r="H1969" s="198">
        <v>3544.37</v>
      </c>
    </row>
    <row r="1970" spans="1:8" ht="18" hidden="1" customHeight="1" outlineLevel="1">
      <c r="A1970" s="4" t="s">
        <v>225</v>
      </c>
      <c r="B1970" s="195"/>
      <c r="C1970" s="196">
        <v>20</v>
      </c>
      <c r="D1970" s="196">
        <v>17</v>
      </c>
      <c r="E1970" s="196">
        <v>1</v>
      </c>
      <c r="F1970" s="197">
        <v>369868</v>
      </c>
      <c r="G1970" s="197">
        <v>49051</v>
      </c>
      <c r="H1970" s="198">
        <v>0</v>
      </c>
    </row>
    <row r="1971" spans="1:8" collapsed="1">
      <c r="A1971" s="4"/>
      <c r="B1971" s="195" t="s">
        <v>436</v>
      </c>
      <c r="C1971" s="199">
        <f t="shared" ref="C1971:H1971" si="82">SUM(C1947:C1970)</f>
        <v>435</v>
      </c>
      <c r="D1971" s="199">
        <f t="shared" si="82"/>
        <v>188</v>
      </c>
      <c r="E1971" s="199">
        <f t="shared" si="82"/>
        <v>20</v>
      </c>
      <c r="F1971" s="200">
        <f t="shared" si="82"/>
        <v>1909447.1400000001</v>
      </c>
      <c r="G1971" s="200">
        <f t="shared" si="82"/>
        <v>249976.99</v>
      </c>
      <c r="H1971" s="201">
        <f t="shared" si="82"/>
        <v>-52748.659999999996</v>
      </c>
    </row>
    <row r="1972" spans="1:8" hidden="1" outlineLevel="1">
      <c r="A1972" s="4" t="s">
        <v>223</v>
      </c>
      <c r="B1972" s="195"/>
      <c r="C1972" s="196">
        <v>7</v>
      </c>
      <c r="D1972" s="196">
        <v>30</v>
      </c>
      <c r="E1972" s="196">
        <v>1</v>
      </c>
      <c r="F1972" s="197">
        <v>184057.86</v>
      </c>
      <c r="G1972" s="197">
        <v>1371.78</v>
      </c>
      <c r="H1972" s="198">
        <v>170908.98</v>
      </c>
    </row>
    <row r="1973" spans="1:8" collapsed="1">
      <c r="A1973" s="4"/>
      <c r="B1973" s="195" t="s">
        <v>458</v>
      </c>
      <c r="C1973" s="199">
        <f t="shared" ref="C1973:H1973" si="83">SUM(C1972)</f>
        <v>7</v>
      </c>
      <c r="D1973" s="199">
        <f t="shared" si="83"/>
        <v>30</v>
      </c>
      <c r="E1973" s="199">
        <f t="shared" si="83"/>
        <v>1</v>
      </c>
      <c r="F1973" s="200">
        <f t="shared" si="83"/>
        <v>184057.86</v>
      </c>
      <c r="G1973" s="200">
        <f t="shared" si="83"/>
        <v>1371.78</v>
      </c>
      <c r="H1973" s="201">
        <f t="shared" si="83"/>
        <v>170908.98</v>
      </c>
    </row>
    <row r="1974" spans="1:8" ht="18" customHeight="1">
      <c r="B1974" s="203" t="s">
        <v>437</v>
      </c>
      <c r="C1974" s="204"/>
      <c r="D1974" s="204"/>
      <c r="E1974" s="204"/>
      <c r="F1974" s="193"/>
      <c r="G1974" s="193"/>
      <c r="H1974" s="194"/>
    </row>
    <row r="1975" spans="1:8" ht="18" hidden="1" customHeight="1" outlineLevel="1">
      <c r="A1975" s="4" t="s">
        <v>272</v>
      </c>
      <c r="B1975" s="195"/>
      <c r="C1975" s="196">
        <v>1</v>
      </c>
      <c r="D1975" s="196">
        <v>0</v>
      </c>
      <c r="E1975" s="196">
        <v>1</v>
      </c>
      <c r="F1975" s="197">
        <v>0</v>
      </c>
      <c r="G1975" s="197">
        <v>0</v>
      </c>
      <c r="H1975" s="198">
        <v>0</v>
      </c>
    </row>
    <row r="1976" spans="1:8" ht="18" hidden="1" customHeight="1" outlineLevel="1">
      <c r="A1976" s="4" t="s">
        <v>203</v>
      </c>
      <c r="B1976" s="195"/>
      <c r="C1976" s="196">
        <v>1</v>
      </c>
      <c r="D1976" s="196">
        <v>0</v>
      </c>
      <c r="E1976" s="196">
        <v>0</v>
      </c>
      <c r="F1976" s="197">
        <v>0</v>
      </c>
      <c r="G1976" s="197">
        <v>0</v>
      </c>
      <c r="H1976" s="198">
        <v>0</v>
      </c>
    </row>
    <row r="1977" spans="1:8" ht="18" hidden="1" customHeight="1" outlineLevel="1">
      <c r="A1977" s="4" t="s">
        <v>204</v>
      </c>
      <c r="B1977" s="195"/>
      <c r="C1977" s="196">
        <v>8</v>
      </c>
      <c r="D1977" s="196">
        <v>0</v>
      </c>
      <c r="E1977" s="196">
        <v>1</v>
      </c>
      <c r="F1977" s="197">
        <v>363.34000000000003</v>
      </c>
      <c r="G1977" s="197">
        <v>285.68000000000006</v>
      </c>
      <c r="H1977" s="198">
        <v>0</v>
      </c>
    </row>
    <row r="1978" spans="1:8" ht="18" hidden="1" customHeight="1" outlineLevel="1">
      <c r="A1978" s="4" t="s">
        <v>205</v>
      </c>
      <c r="B1978" s="195"/>
      <c r="C1978" s="196">
        <v>0</v>
      </c>
      <c r="D1978" s="196">
        <v>0</v>
      </c>
      <c r="E1978" s="196">
        <v>0</v>
      </c>
      <c r="F1978" s="197">
        <v>0</v>
      </c>
      <c r="G1978" s="197">
        <v>0</v>
      </c>
      <c r="H1978" s="198">
        <v>0</v>
      </c>
    </row>
    <row r="1979" spans="1:8" ht="18" hidden="1" customHeight="1" outlineLevel="1">
      <c r="A1979" s="4" t="s">
        <v>206</v>
      </c>
      <c r="B1979" s="195"/>
      <c r="C1979" s="196">
        <v>0</v>
      </c>
      <c r="D1979" s="196">
        <v>0</v>
      </c>
      <c r="E1979" s="196">
        <v>0</v>
      </c>
      <c r="F1979" s="197">
        <v>0</v>
      </c>
      <c r="G1979" s="197">
        <v>0</v>
      </c>
      <c r="H1979" s="198">
        <v>0</v>
      </c>
    </row>
    <row r="1980" spans="1:8" ht="18" hidden="1" customHeight="1" outlineLevel="1">
      <c r="A1980" s="4" t="s">
        <v>207</v>
      </c>
      <c r="B1980" s="195"/>
      <c r="C1980" s="196">
        <v>0</v>
      </c>
      <c r="D1980" s="196">
        <v>0</v>
      </c>
      <c r="E1980" s="196">
        <v>0</v>
      </c>
      <c r="F1980" s="197">
        <v>0</v>
      </c>
      <c r="G1980" s="197">
        <v>0</v>
      </c>
      <c r="H1980" s="198">
        <v>0</v>
      </c>
    </row>
    <row r="1981" spans="1:8" ht="18" hidden="1" customHeight="1" outlineLevel="1">
      <c r="A1981" s="4" t="s">
        <v>208</v>
      </c>
      <c r="B1981" s="195"/>
      <c r="C1981" s="196">
        <v>4</v>
      </c>
      <c r="D1981" s="196">
        <v>2</v>
      </c>
      <c r="E1981" s="196">
        <v>0</v>
      </c>
      <c r="F1981" s="197">
        <v>375</v>
      </c>
      <c r="G1981" s="197">
        <v>1050</v>
      </c>
      <c r="H1981" s="198">
        <v>0</v>
      </c>
    </row>
    <row r="1982" spans="1:8" ht="18" hidden="1" customHeight="1" outlineLevel="1">
      <c r="A1982" s="4" t="s">
        <v>209</v>
      </c>
      <c r="B1982" s="195"/>
      <c r="C1982" s="196">
        <v>1</v>
      </c>
      <c r="D1982" s="196">
        <v>0</v>
      </c>
      <c r="E1982" s="196">
        <v>0</v>
      </c>
      <c r="F1982" s="197">
        <v>0</v>
      </c>
      <c r="G1982" s="197">
        <v>0</v>
      </c>
      <c r="H1982" s="198">
        <v>0</v>
      </c>
    </row>
    <row r="1983" spans="1:8" ht="18" hidden="1" customHeight="1" outlineLevel="1">
      <c r="A1983" s="4" t="s">
        <v>211</v>
      </c>
      <c r="B1983" s="195"/>
      <c r="C1983" s="196">
        <v>4</v>
      </c>
      <c r="D1983" s="196">
        <v>2</v>
      </c>
      <c r="E1983" s="196">
        <v>0</v>
      </c>
      <c r="F1983" s="197">
        <v>82290</v>
      </c>
      <c r="G1983" s="197">
        <v>39095.5</v>
      </c>
      <c r="H1983" s="198">
        <v>0</v>
      </c>
    </row>
    <row r="1984" spans="1:8" ht="18" hidden="1" customHeight="1" outlineLevel="1">
      <c r="A1984" s="4" t="s">
        <v>212</v>
      </c>
      <c r="B1984" s="195"/>
      <c r="C1984" s="196">
        <v>37</v>
      </c>
      <c r="D1984" s="196">
        <v>1</v>
      </c>
      <c r="E1984" s="196">
        <v>34</v>
      </c>
      <c r="F1984" s="197">
        <v>38007.25</v>
      </c>
      <c r="G1984" s="197">
        <v>27510</v>
      </c>
      <c r="H1984" s="198">
        <v>0</v>
      </c>
    </row>
    <row r="1985" spans="1:8" ht="18" hidden="1" customHeight="1" outlineLevel="1">
      <c r="A1985" s="4" t="s">
        <v>213</v>
      </c>
      <c r="B1985" s="195"/>
      <c r="C1985" s="196">
        <v>63</v>
      </c>
      <c r="D1985" s="196">
        <v>1</v>
      </c>
      <c r="E1985" s="196">
        <v>54</v>
      </c>
      <c r="F1985" s="197">
        <v>809</v>
      </c>
      <c r="G1985" s="197">
        <v>14678.14</v>
      </c>
      <c r="H1985" s="198">
        <v>0</v>
      </c>
    </row>
    <row r="1986" spans="1:8" ht="18" hidden="1" customHeight="1" outlineLevel="1">
      <c r="A1986" s="4" t="s">
        <v>214</v>
      </c>
      <c r="B1986" s="195"/>
      <c r="C1986" s="196">
        <v>1</v>
      </c>
      <c r="D1986" s="196">
        <v>0</v>
      </c>
      <c r="E1986" s="196">
        <v>1</v>
      </c>
      <c r="F1986" s="197">
        <v>0</v>
      </c>
      <c r="G1986" s="197">
        <v>0</v>
      </c>
      <c r="H1986" s="198">
        <v>0</v>
      </c>
    </row>
    <row r="1987" spans="1:8" ht="18" hidden="1" customHeight="1" outlineLevel="1">
      <c r="A1987" s="4" t="s">
        <v>215</v>
      </c>
      <c r="B1987" s="195"/>
      <c r="C1987" s="196">
        <v>1</v>
      </c>
      <c r="D1987" s="196">
        <v>0</v>
      </c>
      <c r="E1987" s="196">
        <v>1</v>
      </c>
      <c r="F1987" s="197">
        <v>0</v>
      </c>
      <c r="G1987" s="197">
        <v>0</v>
      </c>
      <c r="H1987" s="198">
        <v>0</v>
      </c>
    </row>
    <row r="1988" spans="1:8" ht="18" hidden="1" customHeight="1" outlineLevel="1">
      <c r="A1988" s="4" t="s">
        <v>216</v>
      </c>
      <c r="B1988" s="195"/>
      <c r="C1988" s="196">
        <v>0</v>
      </c>
      <c r="D1988" s="196">
        <v>0</v>
      </c>
      <c r="E1988" s="196">
        <v>0</v>
      </c>
      <c r="F1988" s="197">
        <v>0</v>
      </c>
      <c r="G1988" s="197">
        <v>0</v>
      </c>
      <c r="H1988" s="198">
        <v>0</v>
      </c>
    </row>
    <row r="1989" spans="1:8" ht="18" hidden="1" customHeight="1" outlineLevel="1">
      <c r="A1989" s="4" t="s">
        <v>217</v>
      </c>
      <c r="B1989" s="195"/>
      <c r="C1989" s="196">
        <v>0</v>
      </c>
      <c r="D1989" s="196">
        <v>0</v>
      </c>
      <c r="E1989" s="196">
        <v>0</v>
      </c>
      <c r="F1989" s="197">
        <v>0</v>
      </c>
      <c r="G1989" s="197">
        <v>0</v>
      </c>
      <c r="H1989" s="198">
        <v>0</v>
      </c>
    </row>
    <row r="1990" spans="1:8" ht="18" hidden="1" customHeight="1" outlineLevel="1">
      <c r="A1990" s="4" t="s">
        <v>218</v>
      </c>
      <c r="B1990" s="195"/>
      <c r="C1990" s="196">
        <v>1</v>
      </c>
      <c r="D1990" s="196">
        <v>2</v>
      </c>
      <c r="E1990" s="196">
        <v>0</v>
      </c>
      <c r="F1990" s="197">
        <v>20000</v>
      </c>
      <c r="G1990" s="197">
        <v>105000</v>
      </c>
      <c r="H1990" s="198">
        <v>0</v>
      </c>
    </row>
    <row r="1991" spans="1:8" ht="18" hidden="1" customHeight="1" outlineLevel="1">
      <c r="A1991" s="4" t="s">
        <v>219</v>
      </c>
      <c r="B1991" s="195"/>
      <c r="C1991" s="196">
        <v>0</v>
      </c>
      <c r="D1991" s="196">
        <v>0</v>
      </c>
      <c r="E1991" s="196">
        <v>0</v>
      </c>
      <c r="F1991" s="197">
        <v>0</v>
      </c>
      <c r="G1991" s="197">
        <v>0</v>
      </c>
      <c r="H1991" s="198">
        <v>0</v>
      </c>
    </row>
    <row r="1992" spans="1:8" ht="18" hidden="1" customHeight="1" outlineLevel="1">
      <c r="A1992" s="4" t="s">
        <v>220</v>
      </c>
      <c r="B1992" s="195"/>
      <c r="C1992" s="196">
        <v>0</v>
      </c>
      <c r="D1992" s="196">
        <v>0</v>
      </c>
      <c r="E1992" s="196">
        <v>0</v>
      </c>
      <c r="F1992" s="197">
        <v>0</v>
      </c>
      <c r="G1992" s="197">
        <v>0</v>
      </c>
      <c r="H1992" s="198">
        <v>0</v>
      </c>
    </row>
    <row r="1993" spans="1:8" ht="18" hidden="1" customHeight="1" outlineLevel="1">
      <c r="A1993" s="4" t="s">
        <v>349</v>
      </c>
      <c r="B1993" s="195"/>
      <c r="C1993" s="196">
        <v>0</v>
      </c>
      <c r="D1993" s="196">
        <v>0</v>
      </c>
      <c r="E1993" s="196">
        <v>0</v>
      </c>
      <c r="F1993" s="197">
        <v>0</v>
      </c>
      <c r="G1993" s="197">
        <v>0</v>
      </c>
      <c r="H1993" s="198">
        <v>0</v>
      </c>
    </row>
    <row r="1994" spans="1:8" ht="18" hidden="1" customHeight="1" outlineLevel="1">
      <c r="A1994" s="4" t="s">
        <v>222</v>
      </c>
      <c r="B1994" s="195"/>
      <c r="C1994" s="196">
        <v>0</v>
      </c>
      <c r="D1994" s="196">
        <v>0</v>
      </c>
      <c r="E1994" s="196">
        <v>0</v>
      </c>
      <c r="F1994" s="197">
        <v>0</v>
      </c>
      <c r="G1994" s="197">
        <v>0</v>
      </c>
      <c r="H1994" s="198">
        <v>0</v>
      </c>
    </row>
    <row r="1995" spans="1:8" ht="18" hidden="1" customHeight="1" outlineLevel="1">
      <c r="A1995" s="4" t="s">
        <v>223</v>
      </c>
      <c r="B1995" s="195"/>
      <c r="C1995" s="196">
        <v>0</v>
      </c>
      <c r="D1995" s="196">
        <v>0</v>
      </c>
      <c r="E1995" s="196">
        <v>0</v>
      </c>
      <c r="F1995" s="197">
        <v>0</v>
      </c>
      <c r="G1995" s="197">
        <v>0</v>
      </c>
      <c r="H1995" s="198">
        <v>0</v>
      </c>
    </row>
    <row r="1996" spans="1:8" ht="18" hidden="1" customHeight="1" outlineLevel="1">
      <c r="A1996" s="4" t="s">
        <v>224</v>
      </c>
      <c r="B1996" s="195"/>
      <c r="C1996" s="196">
        <v>0</v>
      </c>
      <c r="D1996" s="196">
        <v>0</v>
      </c>
      <c r="E1996" s="196">
        <v>0</v>
      </c>
      <c r="F1996" s="197">
        <v>0</v>
      </c>
      <c r="G1996" s="197">
        <v>0</v>
      </c>
      <c r="H1996" s="198">
        <v>0</v>
      </c>
    </row>
    <row r="1997" spans="1:8" ht="18" hidden="1" customHeight="1" outlineLevel="1">
      <c r="A1997" s="4" t="s">
        <v>225</v>
      </c>
      <c r="B1997" s="195"/>
      <c r="C1997" s="196">
        <v>0</v>
      </c>
      <c r="D1997" s="196">
        <v>0</v>
      </c>
      <c r="E1997" s="196">
        <v>0</v>
      </c>
      <c r="F1997" s="197">
        <v>0</v>
      </c>
      <c r="G1997" s="197">
        <v>0</v>
      </c>
      <c r="H1997" s="198">
        <v>0</v>
      </c>
    </row>
    <row r="1998" spans="1:8" collapsed="1">
      <c r="A1998" s="4"/>
      <c r="B1998" s="195" t="s">
        <v>438</v>
      </c>
      <c r="C1998" s="199">
        <f t="shared" ref="C1998:H1998" si="84">SUM(C1975:C1997)</f>
        <v>122</v>
      </c>
      <c r="D1998" s="199">
        <f t="shared" si="84"/>
        <v>8</v>
      </c>
      <c r="E1998" s="199">
        <f t="shared" si="84"/>
        <v>92</v>
      </c>
      <c r="F1998" s="200">
        <f t="shared" si="84"/>
        <v>141844.59</v>
      </c>
      <c r="G1998" s="200">
        <f t="shared" si="84"/>
        <v>187619.32</v>
      </c>
      <c r="H1998" s="201">
        <f t="shared" si="84"/>
        <v>0</v>
      </c>
    </row>
    <row r="1999" spans="1:8" ht="18" hidden="1" customHeight="1" outlineLevel="1">
      <c r="A1999" s="4" t="s">
        <v>272</v>
      </c>
      <c r="B1999" s="195"/>
      <c r="C1999" s="196">
        <v>0</v>
      </c>
      <c r="D1999" s="196">
        <v>0</v>
      </c>
      <c r="E1999" s="196">
        <v>0</v>
      </c>
      <c r="F1999" s="197">
        <v>0</v>
      </c>
      <c r="G1999" s="197">
        <v>0</v>
      </c>
      <c r="H1999" s="198">
        <v>0</v>
      </c>
    </row>
    <row r="2000" spans="1:8" ht="18" hidden="1" customHeight="1" outlineLevel="1">
      <c r="A2000" s="4" t="s">
        <v>203</v>
      </c>
      <c r="B2000" s="195"/>
      <c r="C2000" s="196">
        <v>3</v>
      </c>
      <c r="D2000" s="196">
        <v>3</v>
      </c>
      <c r="E2000" s="196">
        <v>0</v>
      </c>
      <c r="F2000" s="197">
        <v>-492686</v>
      </c>
      <c r="G2000" s="197">
        <v>-51141</v>
      </c>
      <c r="H2000" s="198">
        <v>0</v>
      </c>
    </row>
    <row r="2001" spans="1:8" ht="18" hidden="1" customHeight="1" outlineLevel="1">
      <c r="A2001" s="4" t="s">
        <v>204</v>
      </c>
      <c r="B2001" s="195"/>
      <c r="C2001" s="196">
        <v>6</v>
      </c>
      <c r="D2001" s="196">
        <v>0</v>
      </c>
      <c r="E2001" s="196">
        <v>0</v>
      </c>
      <c r="F2001" s="197">
        <v>0</v>
      </c>
      <c r="G2001" s="197">
        <v>0</v>
      </c>
      <c r="H2001" s="198">
        <v>0</v>
      </c>
    </row>
    <row r="2002" spans="1:8" ht="18" hidden="1" customHeight="1" outlineLevel="1">
      <c r="A2002" s="4" t="s">
        <v>205</v>
      </c>
      <c r="B2002" s="195"/>
      <c r="C2002" s="196">
        <v>0</v>
      </c>
      <c r="D2002" s="196">
        <v>0</v>
      </c>
      <c r="E2002" s="196">
        <v>0</v>
      </c>
      <c r="F2002" s="197">
        <v>0</v>
      </c>
      <c r="G2002" s="197">
        <v>0</v>
      </c>
      <c r="H2002" s="198">
        <v>0</v>
      </c>
    </row>
    <row r="2003" spans="1:8" ht="18" hidden="1" customHeight="1" outlineLevel="1">
      <c r="A2003" s="4" t="s">
        <v>206</v>
      </c>
      <c r="B2003" s="195"/>
      <c r="C2003" s="196">
        <v>0</v>
      </c>
      <c r="D2003" s="196">
        <v>0</v>
      </c>
      <c r="E2003" s="196">
        <v>0</v>
      </c>
      <c r="F2003" s="197">
        <v>0</v>
      </c>
      <c r="G2003" s="197">
        <v>0</v>
      </c>
      <c r="H2003" s="198">
        <v>0</v>
      </c>
    </row>
    <row r="2004" spans="1:8" ht="18" hidden="1" customHeight="1" outlineLevel="1">
      <c r="A2004" s="4" t="s">
        <v>207</v>
      </c>
      <c r="B2004" s="195"/>
      <c r="C2004" s="196">
        <v>0</v>
      </c>
      <c r="D2004" s="196">
        <v>0</v>
      </c>
      <c r="E2004" s="196">
        <v>0</v>
      </c>
      <c r="F2004" s="197">
        <v>0</v>
      </c>
      <c r="G2004" s="197">
        <v>0</v>
      </c>
      <c r="H2004" s="198">
        <v>0</v>
      </c>
    </row>
    <row r="2005" spans="1:8" ht="18" hidden="1" customHeight="1" outlineLevel="1">
      <c r="A2005" s="4" t="s">
        <v>208</v>
      </c>
      <c r="B2005" s="195"/>
      <c r="C2005" s="196">
        <v>1</v>
      </c>
      <c r="D2005" s="196">
        <v>0</v>
      </c>
      <c r="E2005" s="196">
        <v>0</v>
      </c>
      <c r="F2005" s="197">
        <v>0</v>
      </c>
      <c r="G2005" s="197">
        <v>0</v>
      </c>
      <c r="H2005" s="198">
        <v>0</v>
      </c>
    </row>
    <row r="2006" spans="1:8" ht="18" hidden="1" customHeight="1" outlineLevel="1">
      <c r="A2006" s="4" t="s">
        <v>209</v>
      </c>
      <c r="B2006" s="195"/>
      <c r="C2006" s="196">
        <v>1</v>
      </c>
      <c r="D2006" s="196">
        <v>2</v>
      </c>
      <c r="E2006" s="196">
        <v>0</v>
      </c>
      <c r="F2006" s="197">
        <v>10000</v>
      </c>
      <c r="G2006" s="197">
        <v>703</v>
      </c>
      <c r="H2006" s="198">
        <v>0</v>
      </c>
    </row>
    <row r="2007" spans="1:8" ht="18" hidden="1" customHeight="1" outlineLevel="1">
      <c r="A2007" s="4" t="s">
        <v>211</v>
      </c>
      <c r="B2007" s="195"/>
      <c r="C2007" s="196">
        <v>1</v>
      </c>
      <c r="D2007" s="196">
        <v>1</v>
      </c>
      <c r="E2007" s="196">
        <v>0</v>
      </c>
      <c r="F2007" s="197">
        <v>25000</v>
      </c>
      <c r="G2007" s="197">
        <v>-4745</v>
      </c>
      <c r="H2007" s="198">
        <v>0</v>
      </c>
    </row>
    <row r="2008" spans="1:8" ht="18" hidden="1" customHeight="1" outlineLevel="1">
      <c r="A2008" s="4" t="s">
        <v>212</v>
      </c>
      <c r="B2008" s="195"/>
      <c r="C2008" s="196">
        <v>16</v>
      </c>
      <c r="D2008" s="196">
        <v>0</v>
      </c>
      <c r="E2008" s="196">
        <v>15</v>
      </c>
      <c r="F2008" s="197">
        <v>0</v>
      </c>
      <c r="G2008" s="197">
        <v>0</v>
      </c>
      <c r="H2008" s="198">
        <v>0</v>
      </c>
    </row>
    <row r="2009" spans="1:8" ht="18" hidden="1" customHeight="1" outlineLevel="1">
      <c r="A2009" s="4" t="s">
        <v>213</v>
      </c>
      <c r="B2009" s="195"/>
      <c r="C2009" s="196">
        <v>31</v>
      </c>
      <c r="D2009" s="196">
        <v>0</v>
      </c>
      <c r="E2009" s="196">
        <v>31</v>
      </c>
      <c r="F2009" s="197">
        <v>0</v>
      </c>
      <c r="G2009" s="197">
        <v>0</v>
      </c>
      <c r="H2009" s="198">
        <v>0</v>
      </c>
    </row>
    <row r="2010" spans="1:8" ht="18" hidden="1" customHeight="1" outlineLevel="1">
      <c r="A2010" s="4" t="s">
        <v>214</v>
      </c>
      <c r="B2010" s="195"/>
      <c r="C2010" s="196">
        <v>3</v>
      </c>
      <c r="D2010" s="196">
        <v>0</v>
      </c>
      <c r="E2010" s="196">
        <v>3</v>
      </c>
      <c r="F2010" s="197">
        <v>0</v>
      </c>
      <c r="G2010" s="197">
        <v>0</v>
      </c>
      <c r="H2010" s="198">
        <v>0</v>
      </c>
    </row>
    <row r="2011" spans="1:8" ht="18" hidden="1" customHeight="1" outlineLevel="1">
      <c r="A2011" s="4" t="s">
        <v>215</v>
      </c>
      <c r="B2011" s="195"/>
      <c r="C2011" s="196">
        <v>1</v>
      </c>
      <c r="D2011" s="196">
        <v>1</v>
      </c>
      <c r="E2011" s="196">
        <v>1</v>
      </c>
      <c r="F2011" s="197">
        <v>0</v>
      </c>
      <c r="G2011" s="197">
        <v>2200</v>
      </c>
      <c r="H2011" s="198">
        <v>0</v>
      </c>
    </row>
    <row r="2012" spans="1:8" ht="18" hidden="1" customHeight="1" outlineLevel="1">
      <c r="A2012" s="4" t="s">
        <v>216</v>
      </c>
      <c r="B2012" s="195"/>
      <c r="C2012" s="196">
        <v>0</v>
      </c>
      <c r="D2012" s="196">
        <v>0</v>
      </c>
      <c r="E2012" s="196">
        <v>0</v>
      </c>
      <c r="F2012" s="197">
        <v>0</v>
      </c>
      <c r="G2012" s="197">
        <v>0</v>
      </c>
      <c r="H2012" s="198">
        <v>0</v>
      </c>
    </row>
    <row r="2013" spans="1:8" ht="18" hidden="1" customHeight="1" outlineLevel="1">
      <c r="A2013" s="4" t="s">
        <v>217</v>
      </c>
      <c r="B2013" s="195"/>
      <c r="C2013" s="196">
        <v>0</v>
      </c>
      <c r="D2013" s="196">
        <v>0</v>
      </c>
      <c r="E2013" s="196">
        <v>0</v>
      </c>
      <c r="F2013" s="197">
        <v>0</v>
      </c>
      <c r="G2013" s="197">
        <v>0</v>
      </c>
      <c r="H2013" s="198">
        <v>0</v>
      </c>
    </row>
    <row r="2014" spans="1:8" ht="18" hidden="1" customHeight="1" outlineLevel="1">
      <c r="A2014" s="4" t="s">
        <v>218</v>
      </c>
      <c r="B2014" s="195"/>
      <c r="C2014" s="196">
        <v>0</v>
      </c>
      <c r="D2014" s="196">
        <v>0</v>
      </c>
      <c r="E2014" s="196">
        <v>0</v>
      </c>
      <c r="F2014" s="197">
        <v>0</v>
      </c>
      <c r="G2014" s="197">
        <v>0</v>
      </c>
      <c r="H2014" s="198">
        <v>0</v>
      </c>
    </row>
    <row r="2015" spans="1:8" ht="18" hidden="1" customHeight="1" outlineLevel="1">
      <c r="A2015" s="4" t="s">
        <v>219</v>
      </c>
      <c r="B2015" s="195"/>
      <c r="C2015" s="196">
        <v>0</v>
      </c>
      <c r="D2015" s="196">
        <v>0</v>
      </c>
      <c r="E2015" s="196">
        <v>0</v>
      </c>
      <c r="F2015" s="197">
        <v>0</v>
      </c>
      <c r="G2015" s="197">
        <v>0</v>
      </c>
      <c r="H2015" s="198">
        <v>0</v>
      </c>
    </row>
    <row r="2016" spans="1:8" ht="18" hidden="1" customHeight="1" outlineLevel="1">
      <c r="A2016" s="4" t="s">
        <v>220</v>
      </c>
      <c r="B2016" s="195"/>
      <c r="C2016" s="196">
        <v>0</v>
      </c>
      <c r="D2016" s="196">
        <v>0</v>
      </c>
      <c r="E2016" s="196">
        <v>0</v>
      </c>
      <c r="F2016" s="197">
        <v>0</v>
      </c>
      <c r="G2016" s="197">
        <v>0</v>
      </c>
      <c r="H2016" s="198">
        <v>0</v>
      </c>
    </row>
    <row r="2017" spans="1:8" ht="18" hidden="1" customHeight="1" outlineLevel="1">
      <c r="A2017" s="4" t="s">
        <v>349</v>
      </c>
      <c r="B2017" s="195"/>
      <c r="C2017" s="196">
        <v>0</v>
      </c>
      <c r="D2017" s="196">
        <v>0</v>
      </c>
      <c r="E2017" s="196">
        <v>0</v>
      </c>
      <c r="F2017" s="197">
        <v>0</v>
      </c>
      <c r="G2017" s="197">
        <v>0</v>
      </c>
      <c r="H2017" s="198">
        <v>0</v>
      </c>
    </row>
    <row r="2018" spans="1:8" ht="18" hidden="1" customHeight="1" outlineLevel="1">
      <c r="A2018" s="4" t="s">
        <v>222</v>
      </c>
      <c r="B2018" s="195"/>
      <c r="C2018" s="196">
        <v>0</v>
      </c>
      <c r="D2018" s="196">
        <v>0</v>
      </c>
      <c r="E2018" s="196">
        <v>0</v>
      </c>
      <c r="F2018" s="197">
        <v>0</v>
      </c>
      <c r="G2018" s="197">
        <v>0</v>
      </c>
      <c r="H2018" s="198">
        <v>0</v>
      </c>
    </row>
    <row r="2019" spans="1:8" ht="18" hidden="1" customHeight="1" outlineLevel="1">
      <c r="A2019" s="4" t="s">
        <v>223</v>
      </c>
      <c r="B2019" s="195"/>
      <c r="C2019" s="196">
        <v>0</v>
      </c>
      <c r="D2019" s="196">
        <v>0</v>
      </c>
      <c r="E2019" s="196">
        <v>0</v>
      </c>
      <c r="F2019" s="197">
        <v>0</v>
      </c>
      <c r="G2019" s="197">
        <v>0</v>
      </c>
      <c r="H2019" s="198">
        <v>0</v>
      </c>
    </row>
    <row r="2020" spans="1:8" ht="18" hidden="1" customHeight="1" outlineLevel="1">
      <c r="A2020" s="4" t="s">
        <v>224</v>
      </c>
      <c r="B2020" s="195"/>
      <c r="C2020" s="196">
        <v>0</v>
      </c>
      <c r="D2020" s="196">
        <v>0</v>
      </c>
      <c r="E2020" s="196">
        <v>0</v>
      </c>
      <c r="F2020" s="197">
        <v>0</v>
      </c>
      <c r="G2020" s="197">
        <v>0</v>
      </c>
      <c r="H2020" s="198">
        <v>0</v>
      </c>
    </row>
    <row r="2021" spans="1:8" ht="18" hidden="1" customHeight="1" outlineLevel="1">
      <c r="A2021" s="4" t="s">
        <v>225</v>
      </c>
      <c r="B2021" s="195"/>
      <c r="C2021" s="196">
        <v>12</v>
      </c>
      <c r="D2021" s="196">
        <v>1</v>
      </c>
      <c r="E2021" s="196">
        <v>7</v>
      </c>
      <c r="F2021" s="197">
        <v>5364</v>
      </c>
      <c r="G2021" s="197">
        <v>32595</v>
      </c>
      <c r="H2021" s="198">
        <v>2256</v>
      </c>
    </row>
    <row r="2022" spans="1:8" ht="18" customHeight="1" collapsed="1">
      <c r="A2022" s="4"/>
      <c r="B2022" s="195" t="s">
        <v>439</v>
      </c>
      <c r="C2022" s="199">
        <f t="shared" ref="C2022:H2022" si="85">SUM(C1999:C2021)</f>
        <v>75</v>
      </c>
      <c r="D2022" s="199">
        <f t="shared" si="85"/>
        <v>8</v>
      </c>
      <c r="E2022" s="199">
        <f t="shared" si="85"/>
        <v>57</v>
      </c>
      <c r="F2022" s="200">
        <f t="shared" si="85"/>
        <v>-452322</v>
      </c>
      <c r="G2022" s="200">
        <f t="shared" si="85"/>
        <v>-20388</v>
      </c>
      <c r="H2022" s="201">
        <f t="shared" si="85"/>
        <v>2256</v>
      </c>
    </row>
    <row r="2023" spans="1:8" ht="18" hidden="1" customHeight="1" outlineLevel="1">
      <c r="A2023" s="4" t="s">
        <v>272</v>
      </c>
      <c r="B2023" s="195"/>
      <c r="C2023" s="196">
        <v>0</v>
      </c>
      <c r="D2023" s="196">
        <v>0</v>
      </c>
      <c r="E2023" s="196">
        <v>0</v>
      </c>
      <c r="F2023" s="197">
        <v>0</v>
      </c>
      <c r="G2023" s="197">
        <v>0</v>
      </c>
      <c r="H2023" s="198">
        <v>0</v>
      </c>
    </row>
    <row r="2024" spans="1:8" ht="18" hidden="1" customHeight="1" outlineLevel="1">
      <c r="A2024" s="4" t="s">
        <v>203</v>
      </c>
      <c r="B2024" s="195"/>
      <c r="C2024" s="196">
        <v>1</v>
      </c>
      <c r="D2024" s="196">
        <v>0</v>
      </c>
      <c r="E2024" s="196">
        <v>0</v>
      </c>
      <c r="F2024" s="197">
        <v>0</v>
      </c>
      <c r="G2024" s="197">
        <v>0</v>
      </c>
      <c r="H2024" s="198">
        <v>0</v>
      </c>
    </row>
    <row r="2025" spans="1:8" ht="18" hidden="1" customHeight="1" outlineLevel="1">
      <c r="A2025" s="4" t="s">
        <v>204</v>
      </c>
      <c r="B2025" s="195"/>
      <c r="C2025" s="196">
        <v>4</v>
      </c>
      <c r="D2025" s="196">
        <v>0</v>
      </c>
      <c r="E2025" s="196">
        <v>1</v>
      </c>
      <c r="F2025" s="197">
        <v>0</v>
      </c>
      <c r="G2025" s="197">
        <v>0</v>
      </c>
      <c r="H2025" s="198">
        <v>0</v>
      </c>
    </row>
    <row r="2026" spans="1:8" ht="18" hidden="1" customHeight="1" outlineLevel="1">
      <c r="A2026" s="4" t="s">
        <v>205</v>
      </c>
      <c r="B2026" s="195"/>
      <c r="C2026" s="196">
        <v>0</v>
      </c>
      <c r="D2026" s="196">
        <v>0</v>
      </c>
      <c r="E2026" s="196">
        <v>0</v>
      </c>
      <c r="F2026" s="197">
        <v>0</v>
      </c>
      <c r="G2026" s="197">
        <v>0</v>
      </c>
      <c r="H2026" s="198">
        <v>0</v>
      </c>
    </row>
    <row r="2027" spans="1:8" ht="18" hidden="1" customHeight="1" outlineLevel="1">
      <c r="A2027" s="4" t="s">
        <v>206</v>
      </c>
      <c r="B2027" s="195"/>
      <c r="C2027" s="196">
        <v>0</v>
      </c>
      <c r="D2027" s="196">
        <v>0</v>
      </c>
      <c r="E2027" s="196">
        <v>0</v>
      </c>
      <c r="F2027" s="197">
        <v>0</v>
      </c>
      <c r="G2027" s="197">
        <v>0</v>
      </c>
      <c r="H2027" s="198">
        <v>0</v>
      </c>
    </row>
    <row r="2028" spans="1:8" ht="18" hidden="1" customHeight="1" outlineLevel="1">
      <c r="A2028" s="4" t="s">
        <v>207</v>
      </c>
      <c r="B2028" s="195"/>
      <c r="C2028" s="196">
        <v>0</v>
      </c>
      <c r="D2028" s="196">
        <v>0</v>
      </c>
      <c r="E2028" s="196">
        <v>0</v>
      </c>
      <c r="F2028" s="197">
        <v>0</v>
      </c>
      <c r="G2028" s="197">
        <v>0</v>
      </c>
      <c r="H2028" s="198">
        <v>0</v>
      </c>
    </row>
    <row r="2029" spans="1:8" ht="18" hidden="1" customHeight="1" outlineLevel="1">
      <c r="A2029" s="4" t="s">
        <v>208</v>
      </c>
      <c r="B2029" s="195"/>
      <c r="C2029" s="196">
        <v>1</v>
      </c>
      <c r="D2029" s="196">
        <v>1</v>
      </c>
      <c r="E2029" s="196">
        <v>0</v>
      </c>
      <c r="F2029" s="197">
        <v>-65000</v>
      </c>
      <c r="G2029" s="197">
        <v>-11060.16</v>
      </c>
      <c r="H2029" s="198">
        <v>0</v>
      </c>
    </row>
    <row r="2030" spans="1:8" ht="18" hidden="1" customHeight="1" outlineLevel="1">
      <c r="A2030" s="4" t="s">
        <v>209</v>
      </c>
      <c r="B2030" s="195"/>
      <c r="C2030" s="196">
        <v>0</v>
      </c>
      <c r="D2030" s="196">
        <v>1</v>
      </c>
      <c r="E2030" s="196">
        <v>0</v>
      </c>
      <c r="F2030" s="197">
        <v>0</v>
      </c>
      <c r="G2030" s="197">
        <v>50</v>
      </c>
      <c r="H2030" s="198">
        <v>0</v>
      </c>
    </row>
    <row r="2031" spans="1:8" ht="18" hidden="1" customHeight="1" outlineLevel="1">
      <c r="A2031" s="4" t="s">
        <v>211</v>
      </c>
      <c r="B2031" s="195"/>
      <c r="C2031" s="196">
        <v>3</v>
      </c>
      <c r="D2031" s="196">
        <v>0</v>
      </c>
      <c r="E2031" s="196">
        <v>0</v>
      </c>
      <c r="F2031" s="197">
        <v>0</v>
      </c>
      <c r="G2031" s="197">
        <v>0</v>
      </c>
      <c r="H2031" s="198">
        <v>0</v>
      </c>
    </row>
    <row r="2032" spans="1:8" ht="18" hidden="1" customHeight="1" outlineLevel="1">
      <c r="A2032" s="4" t="s">
        <v>212</v>
      </c>
      <c r="B2032" s="195"/>
      <c r="C2032" s="196">
        <v>18</v>
      </c>
      <c r="D2032" s="196">
        <v>2</v>
      </c>
      <c r="E2032" s="196">
        <v>17</v>
      </c>
      <c r="F2032" s="197">
        <v>699.38</v>
      </c>
      <c r="G2032" s="197">
        <v>543.33000000000004</v>
      </c>
      <c r="H2032" s="198">
        <v>0</v>
      </c>
    </row>
    <row r="2033" spans="1:8" ht="18" hidden="1" customHeight="1" outlineLevel="1">
      <c r="A2033" s="4" t="s">
        <v>213</v>
      </c>
      <c r="B2033" s="195"/>
      <c r="C2033" s="196">
        <v>18</v>
      </c>
      <c r="D2033" s="196">
        <v>0</v>
      </c>
      <c r="E2033" s="196">
        <v>16</v>
      </c>
      <c r="F2033" s="197">
        <v>0</v>
      </c>
      <c r="G2033" s="197">
        <v>26700</v>
      </c>
      <c r="H2033" s="198">
        <v>0</v>
      </c>
    </row>
    <row r="2034" spans="1:8" ht="18" hidden="1" customHeight="1" outlineLevel="1">
      <c r="A2034" s="4" t="s">
        <v>214</v>
      </c>
      <c r="B2034" s="195"/>
      <c r="C2034" s="196">
        <v>11</v>
      </c>
      <c r="D2034" s="196">
        <v>2</v>
      </c>
      <c r="E2034" s="196">
        <v>9</v>
      </c>
      <c r="F2034" s="197">
        <v>0</v>
      </c>
      <c r="G2034" s="197">
        <v>1892.95</v>
      </c>
      <c r="H2034" s="198">
        <v>0</v>
      </c>
    </row>
    <row r="2035" spans="1:8" ht="18" hidden="1" customHeight="1" outlineLevel="1">
      <c r="A2035" s="4" t="s">
        <v>215</v>
      </c>
      <c r="B2035" s="195"/>
      <c r="C2035" s="196">
        <v>1</v>
      </c>
      <c r="D2035" s="196">
        <v>0</v>
      </c>
      <c r="E2035" s="196">
        <v>0</v>
      </c>
      <c r="F2035" s="197">
        <v>0</v>
      </c>
      <c r="G2035" s="197">
        <v>-1473</v>
      </c>
      <c r="H2035" s="198">
        <v>0</v>
      </c>
    </row>
    <row r="2036" spans="1:8" ht="18" hidden="1" customHeight="1" outlineLevel="1">
      <c r="A2036" s="4" t="s">
        <v>216</v>
      </c>
      <c r="B2036" s="195"/>
      <c r="C2036" s="196">
        <v>0</v>
      </c>
      <c r="D2036" s="196">
        <v>0</v>
      </c>
      <c r="E2036" s="196">
        <v>0</v>
      </c>
      <c r="F2036" s="197">
        <v>0</v>
      </c>
      <c r="G2036" s="197">
        <v>0</v>
      </c>
      <c r="H2036" s="198">
        <v>0</v>
      </c>
    </row>
    <row r="2037" spans="1:8" ht="18" hidden="1" customHeight="1" outlineLevel="1">
      <c r="A2037" s="4" t="s">
        <v>217</v>
      </c>
      <c r="B2037" s="195"/>
      <c r="C2037" s="196">
        <v>0</v>
      </c>
      <c r="D2037" s="196">
        <v>0</v>
      </c>
      <c r="E2037" s="196">
        <v>0</v>
      </c>
      <c r="F2037" s="197">
        <v>0</v>
      </c>
      <c r="G2037" s="197">
        <v>0</v>
      </c>
      <c r="H2037" s="198">
        <v>0</v>
      </c>
    </row>
    <row r="2038" spans="1:8" ht="18" hidden="1" customHeight="1" outlineLevel="1">
      <c r="A2038" s="4" t="s">
        <v>218</v>
      </c>
      <c r="B2038" s="195"/>
      <c r="C2038" s="196">
        <v>0</v>
      </c>
      <c r="D2038" s="196">
        <v>0</v>
      </c>
      <c r="E2038" s="196">
        <v>0</v>
      </c>
      <c r="F2038" s="197">
        <v>0</v>
      </c>
      <c r="G2038" s="197">
        <v>0</v>
      </c>
      <c r="H2038" s="198">
        <v>0</v>
      </c>
    </row>
    <row r="2039" spans="1:8" ht="18" hidden="1" customHeight="1" outlineLevel="1">
      <c r="A2039" s="4" t="s">
        <v>219</v>
      </c>
      <c r="B2039" s="195"/>
      <c r="C2039" s="196">
        <v>0</v>
      </c>
      <c r="D2039" s="196">
        <v>0</v>
      </c>
      <c r="E2039" s="196">
        <v>0</v>
      </c>
      <c r="F2039" s="197">
        <v>0</v>
      </c>
      <c r="G2039" s="197">
        <v>0</v>
      </c>
      <c r="H2039" s="198">
        <v>0</v>
      </c>
    </row>
    <row r="2040" spans="1:8" ht="18" hidden="1" customHeight="1" outlineLevel="1">
      <c r="A2040" s="4" t="s">
        <v>220</v>
      </c>
      <c r="B2040" s="195"/>
      <c r="C2040" s="196">
        <v>0</v>
      </c>
      <c r="D2040" s="196">
        <v>0</v>
      </c>
      <c r="E2040" s="196">
        <v>0</v>
      </c>
      <c r="F2040" s="197">
        <v>0</v>
      </c>
      <c r="G2040" s="197">
        <v>0</v>
      </c>
      <c r="H2040" s="198">
        <v>0</v>
      </c>
    </row>
    <row r="2041" spans="1:8" ht="18" hidden="1" customHeight="1" outlineLevel="1">
      <c r="A2041" s="4" t="s">
        <v>349</v>
      </c>
      <c r="B2041" s="195"/>
      <c r="C2041" s="196">
        <v>0</v>
      </c>
      <c r="D2041" s="196">
        <v>0</v>
      </c>
      <c r="E2041" s="196">
        <v>0</v>
      </c>
      <c r="F2041" s="197">
        <v>0</v>
      </c>
      <c r="G2041" s="197">
        <v>0</v>
      </c>
      <c r="H2041" s="198">
        <v>0</v>
      </c>
    </row>
    <row r="2042" spans="1:8" ht="18" hidden="1" customHeight="1" outlineLevel="1">
      <c r="A2042" s="4" t="s">
        <v>222</v>
      </c>
      <c r="B2042" s="195"/>
      <c r="C2042" s="196">
        <v>0</v>
      </c>
      <c r="D2042" s="196">
        <v>0</v>
      </c>
      <c r="E2042" s="196">
        <v>0</v>
      </c>
      <c r="F2042" s="197">
        <v>0</v>
      </c>
      <c r="G2042" s="197">
        <v>0</v>
      </c>
      <c r="H2042" s="198">
        <v>0</v>
      </c>
    </row>
    <row r="2043" spans="1:8" ht="18" hidden="1" customHeight="1" outlineLevel="1">
      <c r="A2043" s="4" t="s">
        <v>223</v>
      </c>
      <c r="B2043" s="195"/>
      <c r="C2043" s="196">
        <v>0</v>
      </c>
      <c r="D2043" s="196">
        <v>0</v>
      </c>
      <c r="E2043" s="196">
        <v>0</v>
      </c>
      <c r="F2043" s="197">
        <v>0</v>
      </c>
      <c r="G2043" s="197">
        <v>0</v>
      </c>
      <c r="H2043" s="198">
        <v>0</v>
      </c>
    </row>
    <row r="2044" spans="1:8" ht="18" hidden="1" customHeight="1" outlineLevel="1">
      <c r="A2044" s="4" t="s">
        <v>224</v>
      </c>
      <c r="B2044" s="195"/>
      <c r="C2044" s="196">
        <v>0</v>
      </c>
      <c r="D2044" s="196">
        <v>0</v>
      </c>
      <c r="E2044" s="196">
        <v>0</v>
      </c>
      <c r="F2044" s="197">
        <v>0</v>
      </c>
      <c r="G2044" s="197">
        <v>0</v>
      </c>
      <c r="H2044" s="198">
        <v>0</v>
      </c>
    </row>
    <row r="2045" spans="1:8" ht="18" hidden="1" customHeight="1" outlineLevel="1">
      <c r="A2045" s="4" t="s">
        <v>225</v>
      </c>
      <c r="B2045" s="195"/>
      <c r="C2045" s="196">
        <v>6</v>
      </c>
      <c r="D2045" s="196">
        <v>0</v>
      </c>
      <c r="E2045" s="196">
        <v>3</v>
      </c>
      <c r="F2045" s="197">
        <v>-6617</v>
      </c>
      <c r="G2045" s="197">
        <v>46847</v>
      </c>
      <c r="H2045" s="198">
        <v>0</v>
      </c>
    </row>
    <row r="2046" spans="1:8" ht="18" customHeight="1" collapsed="1">
      <c r="A2046" s="4"/>
      <c r="B2046" s="195" t="s">
        <v>440</v>
      </c>
      <c r="C2046" s="199">
        <f t="shared" ref="C2046:H2046" si="86">SUM(C2023:C2045)</f>
        <v>63</v>
      </c>
      <c r="D2046" s="199">
        <f t="shared" si="86"/>
        <v>6</v>
      </c>
      <c r="E2046" s="199">
        <f t="shared" si="86"/>
        <v>46</v>
      </c>
      <c r="F2046" s="200">
        <f t="shared" si="86"/>
        <v>-70917.62</v>
      </c>
      <c r="G2046" s="200">
        <f t="shared" si="86"/>
        <v>63500.119999999995</v>
      </c>
      <c r="H2046" s="201">
        <f t="shared" si="86"/>
        <v>0</v>
      </c>
    </row>
    <row r="2047" spans="1:8" ht="18" hidden="1" customHeight="1" outlineLevel="1">
      <c r="A2047" s="4" t="s">
        <v>272</v>
      </c>
      <c r="B2047" s="195"/>
      <c r="C2047" s="196">
        <v>3</v>
      </c>
      <c r="D2047" s="196">
        <v>1</v>
      </c>
      <c r="E2047" s="196">
        <v>1</v>
      </c>
      <c r="F2047" s="197">
        <v>25</v>
      </c>
      <c r="G2047" s="197">
        <v>0</v>
      </c>
      <c r="H2047" s="198">
        <v>0</v>
      </c>
    </row>
    <row r="2048" spans="1:8" ht="18" hidden="1" customHeight="1" outlineLevel="1">
      <c r="A2048" s="4" t="s">
        <v>203</v>
      </c>
      <c r="B2048" s="195"/>
      <c r="C2048" s="196">
        <v>10</v>
      </c>
      <c r="D2048" s="196">
        <v>12</v>
      </c>
      <c r="E2048" s="196">
        <v>0</v>
      </c>
      <c r="F2048" s="197">
        <v>-92414</v>
      </c>
      <c r="G2048" s="197">
        <v>9268</v>
      </c>
      <c r="H2048" s="198">
        <v>0</v>
      </c>
    </row>
    <row r="2049" spans="1:8" ht="18" hidden="1" customHeight="1" outlineLevel="1">
      <c r="A2049" s="4" t="s">
        <v>204</v>
      </c>
      <c r="B2049" s="195"/>
      <c r="C2049" s="196">
        <v>13</v>
      </c>
      <c r="D2049" s="196">
        <v>0</v>
      </c>
      <c r="E2049" s="196">
        <v>0</v>
      </c>
      <c r="F2049" s="197">
        <v>0</v>
      </c>
      <c r="G2049" s="197">
        <v>0</v>
      </c>
      <c r="H2049" s="198">
        <v>0</v>
      </c>
    </row>
    <row r="2050" spans="1:8" ht="18" hidden="1" customHeight="1" outlineLevel="1">
      <c r="A2050" s="4" t="s">
        <v>205</v>
      </c>
      <c r="B2050" s="195"/>
      <c r="C2050" s="196">
        <v>0</v>
      </c>
      <c r="D2050" s="196">
        <v>0</v>
      </c>
      <c r="E2050" s="196">
        <v>0</v>
      </c>
      <c r="F2050" s="197">
        <v>0</v>
      </c>
      <c r="G2050" s="197">
        <v>0</v>
      </c>
      <c r="H2050" s="198">
        <v>0</v>
      </c>
    </row>
    <row r="2051" spans="1:8" ht="18" hidden="1" customHeight="1" outlineLevel="1">
      <c r="A2051" s="4" t="s">
        <v>206</v>
      </c>
      <c r="B2051" s="195"/>
      <c r="C2051" s="196">
        <v>0</v>
      </c>
      <c r="D2051" s="196">
        <v>0</v>
      </c>
      <c r="E2051" s="196">
        <v>0</v>
      </c>
      <c r="F2051" s="197">
        <v>0</v>
      </c>
      <c r="G2051" s="197">
        <v>0</v>
      </c>
      <c r="H2051" s="198">
        <v>0</v>
      </c>
    </row>
    <row r="2052" spans="1:8" ht="18" hidden="1" customHeight="1" outlineLevel="1">
      <c r="A2052" s="4" t="s">
        <v>207</v>
      </c>
      <c r="B2052" s="195"/>
      <c r="C2052" s="196">
        <v>0</v>
      </c>
      <c r="D2052" s="196">
        <v>0</v>
      </c>
      <c r="E2052" s="196">
        <v>0</v>
      </c>
      <c r="F2052" s="197">
        <v>0</v>
      </c>
      <c r="G2052" s="197">
        <v>0</v>
      </c>
      <c r="H2052" s="198">
        <v>0</v>
      </c>
    </row>
    <row r="2053" spans="1:8" ht="18" hidden="1" customHeight="1" outlineLevel="1">
      <c r="A2053" s="4" t="s">
        <v>208</v>
      </c>
      <c r="B2053" s="195"/>
      <c r="C2053" s="196">
        <v>11</v>
      </c>
      <c r="D2053" s="196">
        <v>13</v>
      </c>
      <c r="E2053" s="196">
        <v>0</v>
      </c>
      <c r="F2053" s="197">
        <v>-1000</v>
      </c>
      <c r="G2053" s="197">
        <v>12806.25</v>
      </c>
      <c r="H2053" s="198">
        <v>0</v>
      </c>
    </row>
    <row r="2054" spans="1:8" ht="18" hidden="1" customHeight="1" outlineLevel="1">
      <c r="A2054" s="4" t="s">
        <v>209</v>
      </c>
      <c r="B2054" s="195"/>
      <c r="C2054" s="196">
        <v>5</v>
      </c>
      <c r="D2054" s="196">
        <v>7</v>
      </c>
      <c r="E2054" s="196">
        <v>0</v>
      </c>
      <c r="F2054" s="197">
        <v>-124358.95999999999</v>
      </c>
      <c r="G2054" s="197">
        <v>-5459.369999999999</v>
      </c>
      <c r="H2054" s="198">
        <v>0</v>
      </c>
    </row>
    <row r="2055" spans="1:8" ht="18" hidden="1" customHeight="1" outlineLevel="1">
      <c r="A2055" s="4" t="s">
        <v>211</v>
      </c>
      <c r="B2055" s="195"/>
      <c r="C2055" s="196">
        <v>23</v>
      </c>
      <c r="D2055" s="196">
        <v>40</v>
      </c>
      <c r="E2055" s="196">
        <v>0</v>
      </c>
      <c r="F2055" s="197">
        <v>254337.45</v>
      </c>
      <c r="G2055" s="197">
        <v>454293.96</v>
      </c>
      <c r="H2055" s="198">
        <v>0</v>
      </c>
    </row>
    <row r="2056" spans="1:8" ht="18" hidden="1" customHeight="1" outlineLevel="1">
      <c r="A2056" s="4" t="s">
        <v>212</v>
      </c>
      <c r="B2056" s="195"/>
      <c r="C2056" s="196">
        <v>14</v>
      </c>
      <c r="D2056" s="196">
        <v>0</v>
      </c>
      <c r="E2056" s="196">
        <v>8</v>
      </c>
      <c r="F2056" s="197">
        <v>0</v>
      </c>
      <c r="G2056" s="197">
        <v>50000</v>
      </c>
      <c r="H2056" s="198">
        <v>0</v>
      </c>
    </row>
    <row r="2057" spans="1:8" ht="18" hidden="1" customHeight="1" outlineLevel="1">
      <c r="A2057" s="4" t="s">
        <v>213</v>
      </c>
      <c r="B2057" s="195"/>
      <c r="C2057" s="196">
        <v>26</v>
      </c>
      <c r="D2057" s="196">
        <v>0</v>
      </c>
      <c r="E2057" s="196">
        <v>21</v>
      </c>
      <c r="F2057" s="197">
        <v>0</v>
      </c>
      <c r="G2057" s="197">
        <v>859.14999999999964</v>
      </c>
      <c r="H2057" s="198">
        <v>0</v>
      </c>
    </row>
    <row r="2058" spans="1:8" ht="18" hidden="1" customHeight="1" outlineLevel="1">
      <c r="A2058" s="4" t="s">
        <v>214</v>
      </c>
      <c r="B2058" s="195"/>
      <c r="C2058" s="196">
        <v>2</v>
      </c>
      <c r="D2058" s="196">
        <v>0</v>
      </c>
      <c r="E2058" s="196">
        <v>1</v>
      </c>
      <c r="F2058" s="197">
        <v>0</v>
      </c>
      <c r="G2058" s="197">
        <v>0</v>
      </c>
      <c r="H2058" s="198">
        <v>0</v>
      </c>
    </row>
    <row r="2059" spans="1:8" ht="18" hidden="1" customHeight="1" outlineLevel="1">
      <c r="A2059" s="4" t="s">
        <v>215</v>
      </c>
      <c r="B2059" s="195"/>
      <c r="C2059" s="196">
        <v>0</v>
      </c>
      <c r="D2059" s="196">
        <v>0</v>
      </c>
      <c r="E2059" s="196">
        <v>0</v>
      </c>
      <c r="F2059" s="197">
        <v>0</v>
      </c>
      <c r="G2059" s="197">
        <v>0</v>
      </c>
      <c r="H2059" s="198">
        <v>0</v>
      </c>
    </row>
    <row r="2060" spans="1:8" ht="18" hidden="1" customHeight="1" outlineLevel="1">
      <c r="A2060" s="4" t="s">
        <v>216</v>
      </c>
      <c r="B2060" s="195"/>
      <c r="C2060" s="196">
        <v>1</v>
      </c>
      <c r="D2060" s="196">
        <v>0</v>
      </c>
      <c r="E2060" s="196">
        <v>0</v>
      </c>
      <c r="F2060" s="197">
        <v>0</v>
      </c>
      <c r="G2060" s="197">
        <v>0</v>
      </c>
      <c r="H2060" s="198">
        <v>0</v>
      </c>
    </row>
    <row r="2061" spans="1:8" ht="18" hidden="1" customHeight="1" outlineLevel="1">
      <c r="A2061" s="4" t="s">
        <v>217</v>
      </c>
      <c r="B2061" s="195"/>
      <c r="C2061" s="196">
        <v>0</v>
      </c>
      <c r="D2061" s="196">
        <v>0</v>
      </c>
      <c r="E2061" s="196">
        <v>0</v>
      </c>
      <c r="F2061" s="197">
        <v>0</v>
      </c>
      <c r="G2061" s="197">
        <v>0</v>
      </c>
      <c r="H2061" s="198">
        <v>0</v>
      </c>
    </row>
    <row r="2062" spans="1:8" ht="18" hidden="1" customHeight="1" outlineLevel="1">
      <c r="A2062" s="4" t="s">
        <v>218</v>
      </c>
      <c r="B2062" s="195"/>
      <c r="C2062" s="196">
        <v>0</v>
      </c>
      <c r="D2062" s="196">
        <v>0</v>
      </c>
      <c r="E2062" s="196">
        <v>0</v>
      </c>
      <c r="F2062" s="197">
        <v>0</v>
      </c>
      <c r="G2062" s="197">
        <v>0</v>
      </c>
      <c r="H2062" s="198">
        <v>0</v>
      </c>
    </row>
    <row r="2063" spans="1:8" ht="18" hidden="1" customHeight="1" outlineLevel="1">
      <c r="A2063" s="4" t="s">
        <v>219</v>
      </c>
      <c r="B2063" s="195"/>
      <c r="C2063" s="196">
        <v>4</v>
      </c>
      <c r="D2063" s="196">
        <v>0</v>
      </c>
      <c r="E2063" s="196">
        <v>1</v>
      </c>
      <c r="F2063" s="197">
        <v>0</v>
      </c>
      <c r="G2063" s="197">
        <v>0</v>
      </c>
      <c r="H2063" s="198">
        <v>0</v>
      </c>
    </row>
    <row r="2064" spans="1:8" ht="18" hidden="1" customHeight="1" outlineLevel="1">
      <c r="A2064" s="4" t="s">
        <v>220</v>
      </c>
      <c r="B2064" s="195"/>
      <c r="C2064" s="196">
        <v>0</v>
      </c>
      <c r="D2064" s="196">
        <v>0</v>
      </c>
      <c r="E2064" s="196">
        <v>0</v>
      </c>
      <c r="F2064" s="197">
        <v>0</v>
      </c>
      <c r="G2064" s="197">
        <v>0</v>
      </c>
      <c r="H2064" s="198">
        <v>0</v>
      </c>
    </row>
    <row r="2065" spans="1:8" ht="18" hidden="1" customHeight="1" outlineLevel="1">
      <c r="A2065" s="4" t="s">
        <v>349</v>
      </c>
      <c r="B2065" s="195"/>
      <c r="C2065" s="196">
        <v>0</v>
      </c>
      <c r="D2065" s="196">
        <v>0</v>
      </c>
      <c r="E2065" s="196">
        <v>0</v>
      </c>
      <c r="F2065" s="197">
        <v>0</v>
      </c>
      <c r="G2065" s="197">
        <v>0</v>
      </c>
      <c r="H2065" s="198">
        <v>0</v>
      </c>
    </row>
    <row r="2066" spans="1:8" ht="18" hidden="1" customHeight="1" outlineLevel="1">
      <c r="A2066" s="4" t="s">
        <v>222</v>
      </c>
      <c r="B2066" s="195"/>
      <c r="C2066" s="196">
        <v>0</v>
      </c>
      <c r="D2066" s="196">
        <v>0</v>
      </c>
      <c r="E2066" s="196">
        <v>0</v>
      </c>
      <c r="F2066" s="197">
        <v>0</v>
      </c>
      <c r="G2066" s="197">
        <v>0</v>
      </c>
      <c r="H2066" s="198">
        <v>0</v>
      </c>
    </row>
    <row r="2067" spans="1:8" ht="18" hidden="1" customHeight="1" outlineLevel="1">
      <c r="A2067" s="4" t="s">
        <v>223</v>
      </c>
      <c r="B2067" s="195"/>
      <c r="C2067" s="196">
        <v>0</v>
      </c>
      <c r="D2067" s="196">
        <v>0</v>
      </c>
      <c r="E2067" s="196">
        <v>0</v>
      </c>
      <c r="F2067" s="197">
        <v>0</v>
      </c>
      <c r="G2067" s="197">
        <v>0</v>
      </c>
      <c r="H2067" s="198">
        <v>0</v>
      </c>
    </row>
    <row r="2068" spans="1:8" ht="18" hidden="1" customHeight="1" outlineLevel="1">
      <c r="A2068" s="4" t="s">
        <v>224</v>
      </c>
      <c r="B2068" s="195"/>
      <c r="C2068" s="196">
        <v>0</v>
      </c>
      <c r="D2068" s="196">
        <v>0</v>
      </c>
      <c r="E2068" s="196">
        <v>0</v>
      </c>
      <c r="F2068" s="197">
        <v>0</v>
      </c>
      <c r="G2068" s="197">
        <v>0</v>
      </c>
      <c r="H2068" s="198">
        <v>0</v>
      </c>
    </row>
    <row r="2069" spans="1:8" ht="18" hidden="1" customHeight="1" outlineLevel="1">
      <c r="A2069" s="4" t="s">
        <v>225</v>
      </c>
      <c r="B2069" s="195"/>
      <c r="C2069" s="196">
        <v>1</v>
      </c>
      <c r="D2069" s="196">
        <v>1</v>
      </c>
      <c r="E2069" s="196">
        <v>0</v>
      </c>
      <c r="F2069" s="197">
        <v>2083</v>
      </c>
      <c r="G2069" s="197">
        <v>1848</v>
      </c>
      <c r="H2069" s="198">
        <v>0</v>
      </c>
    </row>
    <row r="2070" spans="1:8" ht="18" customHeight="1" collapsed="1">
      <c r="A2070" s="4"/>
      <c r="B2070" s="195" t="s">
        <v>441</v>
      </c>
      <c r="C2070" s="199">
        <f t="shared" ref="C2070:H2070" si="87">SUM(C2047:C2069)</f>
        <v>113</v>
      </c>
      <c r="D2070" s="199">
        <f t="shared" si="87"/>
        <v>74</v>
      </c>
      <c r="E2070" s="199">
        <f t="shared" si="87"/>
        <v>32</v>
      </c>
      <c r="F2070" s="200">
        <f t="shared" si="87"/>
        <v>38672.49000000002</v>
      </c>
      <c r="G2070" s="200">
        <f t="shared" si="87"/>
        <v>523615.99000000005</v>
      </c>
      <c r="H2070" s="201">
        <f t="shared" si="87"/>
        <v>0</v>
      </c>
    </row>
    <row r="2071" spans="1:8" ht="18" customHeight="1">
      <c r="B2071" s="203" t="s">
        <v>442</v>
      </c>
      <c r="C2071" s="204"/>
      <c r="D2071" s="204"/>
      <c r="E2071" s="204"/>
      <c r="F2071" s="193"/>
      <c r="G2071" s="193"/>
      <c r="H2071" s="194"/>
    </row>
    <row r="2072" spans="1:8" ht="18" hidden="1" customHeight="1" outlineLevel="1">
      <c r="A2072" s="4" t="s">
        <v>272</v>
      </c>
      <c r="B2072" s="195"/>
      <c r="C2072" s="196">
        <v>0</v>
      </c>
      <c r="D2072" s="196">
        <v>0</v>
      </c>
      <c r="E2072" s="196">
        <v>0</v>
      </c>
      <c r="F2072" s="197">
        <v>0</v>
      </c>
      <c r="G2072" s="197">
        <v>0</v>
      </c>
      <c r="H2072" s="198">
        <v>0</v>
      </c>
    </row>
    <row r="2073" spans="1:8" ht="18" hidden="1" customHeight="1" outlineLevel="1">
      <c r="A2073" s="4" t="s">
        <v>203</v>
      </c>
      <c r="B2073" s="195"/>
      <c r="C2073" s="196">
        <v>0</v>
      </c>
      <c r="D2073" s="196">
        <v>0</v>
      </c>
      <c r="E2073" s="196">
        <v>0</v>
      </c>
      <c r="F2073" s="197">
        <v>0</v>
      </c>
      <c r="G2073" s="197">
        <v>0</v>
      </c>
      <c r="H2073" s="198">
        <v>0</v>
      </c>
    </row>
    <row r="2074" spans="1:8" ht="18" hidden="1" customHeight="1" outlineLevel="1">
      <c r="A2074" s="4" t="s">
        <v>204</v>
      </c>
      <c r="B2074" s="195"/>
      <c r="C2074" s="196">
        <v>0</v>
      </c>
      <c r="D2074" s="196">
        <v>0</v>
      </c>
      <c r="E2074" s="196">
        <v>0</v>
      </c>
      <c r="F2074" s="197">
        <v>0</v>
      </c>
      <c r="G2074" s="197">
        <v>0</v>
      </c>
      <c r="H2074" s="198">
        <v>0</v>
      </c>
    </row>
    <row r="2075" spans="1:8" ht="18" hidden="1" customHeight="1" outlineLevel="1">
      <c r="A2075" s="4" t="s">
        <v>205</v>
      </c>
      <c r="B2075" s="195"/>
      <c r="C2075" s="196">
        <v>0</v>
      </c>
      <c r="D2075" s="196">
        <v>0</v>
      </c>
      <c r="E2075" s="196">
        <v>0</v>
      </c>
      <c r="F2075" s="197">
        <v>0</v>
      </c>
      <c r="G2075" s="197">
        <v>0</v>
      </c>
      <c r="H2075" s="198">
        <v>0</v>
      </c>
    </row>
    <row r="2076" spans="1:8" ht="18" hidden="1" customHeight="1" outlineLevel="1">
      <c r="A2076" s="4" t="s">
        <v>206</v>
      </c>
      <c r="B2076" s="195"/>
      <c r="C2076" s="196">
        <v>0</v>
      </c>
      <c r="D2076" s="196">
        <v>0</v>
      </c>
      <c r="E2076" s="196">
        <v>0</v>
      </c>
      <c r="F2076" s="197">
        <v>0</v>
      </c>
      <c r="G2076" s="197">
        <v>0</v>
      </c>
      <c r="H2076" s="198">
        <v>0</v>
      </c>
    </row>
    <row r="2077" spans="1:8" ht="18" hidden="1" customHeight="1" outlineLevel="1">
      <c r="A2077" s="4" t="s">
        <v>207</v>
      </c>
      <c r="B2077" s="195"/>
      <c r="C2077" s="196">
        <v>0</v>
      </c>
      <c r="D2077" s="196">
        <v>0</v>
      </c>
      <c r="E2077" s="196">
        <v>0</v>
      </c>
      <c r="F2077" s="197">
        <v>0</v>
      </c>
      <c r="G2077" s="197">
        <v>0</v>
      </c>
      <c r="H2077" s="198">
        <v>0</v>
      </c>
    </row>
    <row r="2078" spans="1:8" ht="18" hidden="1" customHeight="1" outlineLevel="1">
      <c r="A2078" s="4" t="s">
        <v>208</v>
      </c>
      <c r="B2078" s="195"/>
      <c r="C2078" s="196">
        <v>0</v>
      </c>
      <c r="D2078" s="196">
        <v>0</v>
      </c>
      <c r="E2078" s="196">
        <v>0</v>
      </c>
      <c r="F2078" s="197">
        <v>0</v>
      </c>
      <c r="G2078" s="197">
        <v>0</v>
      </c>
      <c r="H2078" s="198">
        <v>0</v>
      </c>
    </row>
    <row r="2079" spans="1:8" ht="18" hidden="1" customHeight="1" outlineLevel="1">
      <c r="A2079" s="4" t="s">
        <v>209</v>
      </c>
      <c r="B2079" s="195"/>
      <c r="C2079" s="196">
        <v>0</v>
      </c>
      <c r="D2079" s="196">
        <v>0</v>
      </c>
      <c r="E2079" s="196">
        <v>0</v>
      </c>
      <c r="F2079" s="197">
        <v>0</v>
      </c>
      <c r="G2079" s="197">
        <v>0</v>
      </c>
      <c r="H2079" s="198">
        <v>0</v>
      </c>
    </row>
    <row r="2080" spans="1:8" ht="18" hidden="1" customHeight="1" outlineLevel="1">
      <c r="A2080" s="4" t="s">
        <v>211</v>
      </c>
      <c r="B2080" s="195"/>
      <c r="C2080" s="196">
        <v>0</v>
      </c>
      <c r="D2080" s="196">
        <v>0</v>
      </c>
      <c r="E2080" s="196">
        <v>0</v>
      </c>
      <c r="F2080" s="197">
        <v>0</v>
      </c>
      <c r="G2080" s="197">
        <v>0</v>
      </c>
      <c r="H2080" s="198">
        <v>0</v>
      </c>
    </row>
    <row r="2081" spans="1:8" ht="18" hidden="1" customHeight="1" outlineLevel="1">
      <c r="A2081" s="4" t="s">
        <v>212</v>
      </c>
      <c r="B2081" s="195"/>
      <c r="C2081" s="196">
        <v>1</v>
      </c>
      <c r="D2081" s="196">
        <v>0</v>
      </c>
      <c r="E2081" s="196">
        <v>0</v>
      </c>
      <c r="F2081" s="197">
        <v>0</v>
      </c>
      <c r="G2081" s="197">
        <v>0</v>
      </c>
      <c r="H2081" s="198">
        <v>0</v>
      </c>
    </row>
    <row r="2082" spans="1:8" ht="18" hidden="1" customHeight="1" outlineLevel="1">
      <c r="A2082" s="4" t="s">
        <v>213</v>
      </c>
      <c r="B2082" s="195"/>
      <c r="C2082" s="196">
        <v>1</v>
      </c>
      <c r="D2082" s="196">
        <v>0</v>
      </c>
      <c r="E2082" s="196">
        <v>0</v>
      </c>
      <c r="F2082" s="197">
        <v>-2000</v>
      </c>
      <c r="G2082" s="197">
        <v>-5489.72</v>
      </c>
      <c r="H2082" s="198">
        <v>0</v>
      </c>
    </row>
    <row r="2083" spans="1:8" ht="18" hidden="1" customHeight="1" outlineLevel="1">
      <c r="A2083" s="4" t="s">
        <v>214</v>
      </c>
      <c r="B2083" s="195"/>
      <c r="C2083" s="196">
        <v>0</v>
      </c>
      <c r="D2083" s="196">
        <v>0</v>
      </c>
      <c r="E2083" s="196">
        <v>0</v>
      </c>
      <c r="F2083" s="197">
        <v>0</v>
      </c>
      <c r="G2083" s="197">
        <v>0</v>
      </c>
      <c r="H2083" s="198">
        <v>0</v>
      </c>
    </row>
    <row r="2084" spans="1:8" ht="18" hidden="1" customHeight="1" outlineLevel="1">
      <c r="A2084" s="4" t="s">
        <v>215</v>
      </c>
      <c r="B2084" s="195"/>
      <c r="C2084" s="196">
        <v>0</v>
      </c>
      <c r="D2084" s="196">
        <v>0</v>
      </c>
      <c r="E2084" s="196">
        <v>0</v>
      </c>
      <c r="F2084" s="197">
        <v>0</v>
      </c>
      <c r="G2084" s="197">
        <v>0</v>
      </c>
      <c r="H2084" s="198">
        <v>0</v>
      </c>
    </row>
    <row r="2085" spans="1:8" ht="18" hidden="1" customHeight="1" outlineLevel="1">
      <c r="A2085" s="4" t="s">
        <v>216</v>
      </c>
      <c r="B2085" s="195"/>
      <c r="C2085" s="196">
        <v>0</v>
      </c>
      <c r="D2085" s="196">
        <v>0</v>
      </c>
      <c r="E2085" s="196">
        <v>0</v>
      </c>
      <c r="F2085" s="197">
        <v>0</v>
      </c>
      <c r="G2085" s="197">
        <v>0</v>
      </c>
      <c r="H2085" s="198">
        <v>0</v>
      </c>
    </row>
    <row r="2086" spans="1:8" ht="18" hidden="1" customHeight="1" outlineLevel="1">
      <c r="A2086" s="4" t="s">
        <v>217</v>
      </c>
      <c r="B2086" s="195"/>
      <c r="C2086" s="196">
        <v>0</v>
      </c>
      <c r="D2086" s="196">
        <v>0</v>
      </c>
      <c r="E2086" s="196">
        <v>0</v>
      </c>
      <c r="F2086" s="197">
        <v>0</v>
      </c>
      <c r="G2086" s="197">
        <v>0</v>
      </c>
      <c r="H2086" s="198">
        <v>0</v>
      </c>
    </row>
    <row r="2087" spans="1:8" ht="18" hidden="1" customHeight="1" outlineLevel="1">
      <c r="A2087" s="4" t="s">
        <v>218</v>
      </c>
      <c r="B2087" s="195"/>
      <c r="C2087" s="196">
        <v>0</v>
      </c>
      <c r="D2087" s="196">
        <v>0</v>
      </c>
      <c r="E2087" s="196">
        <v>0</v>
      </c>
      <c r="F2087" s="197">
        <v>0</v>
      </c>
      <c r="G2087" s="197">
        <v>0</v>
      </c>
      <c r="H2087" s="198">
        <v>0</v>
      </c>
    </row>
    <row r="2088" spans="1:8" ht="18" hidden="1" customHeight="1" outlineLevel="1">
      <c r="A2088" s="4" t="s">
        <v>219</v>
      </c>
      <c r="B2088" s="195"/>
      <c r="C2088" s="196">
        <v>0</v>
      </c>
      <c r="D2088" s="196">
        <v>0</v>
      </c>
      <c r="E2088" s="196">
        <v>0</v>
      </c>
      <c r="F2088" s="197">
        <v>0</v>
      </c>
      <c r="G2088" s="197">
        <v>0</v>
      </c>
      <c r="H2088" s="198">
        <v>0</v>
      </c>
    </row>
    <row r="2089" spans="1:8" ht="18" hidden="1" customHeight="1" outlineLevel="1">
      <c r="A2089" s="4" t="s">
        <v>220</v>
      </c>
      <c r="B2089" s="195"/>
      <c r="C2089" s="196">
        <v>0</v>
      </c>
      <c r="D2089" s="196">
        <v>0</v>
      </c>
      <c r="E2089" s="196">
        <v>0</v>
      </c>
      <c r="F2089" s="197">
        <v>0</v>
      </c>
      <c r="G2089" s="197">
        <v>0</v>
      </c>
      <c r="H2089" s="198">
        <v>0</v>
      </c>
    </row>
    <row r="2090" spans="1:8" ht="18" hidden="1" customHeight="1" outlineLevel="1">
      <c r="A2090" s="4" t="s">
        <v>349</v>
      </c>
      <c r="B2090" s="195"/>
      <c r="C2090" s="196">
        <v>0</v>
      </c>
      <c r="D2090" s="196">
        <v>0</v>
      </c>
      <c r="E2090" s="196">
        <v>0</v>
      </c>
      <c r="F2090" s="197">
        <v>0</v>
      </c>
      <c r="G2090" s="197">
        <v>0</v>
      </c>
      <c r="H2090" s="198">
        <v>0</v>
      </c>
    </row>
    <row r="2091" spans="1:8" ht="18" hidden="1" customHeight="1" outlineLevel="1">
      <c r="A2091" s="4" t="s">
        <v>222</v>
      </c>
      <c r="B2091" s="195"/>
      <c r="C2091" s="196">
        <v>0</v>
      </c>
      <c r="D2091" s="196">
        <v>0</v>
      </c>
      <c r="E2091" s="196">
        <v>0</v>
      </c>
      <c r="F2091" s="197">
        <v>0</v>
      </c>
      <c r="G2091" s="197">
        <v>0</v>
      </c>
      <c r="H2091" s="198">
        <v>0</v>
      </c>
    </row>
    <row r="2092" spans="1:8" ht="18" hidden="1" customHeight="1" outlineLevel="1">
      <c r="A2092" s="4" t="s">
        <v>223</v>
      </c>
      <c r="B2092" s="195"/>
      <c r="C2092" s="196">
        <v>0</v>
      </c>
      <c r="D2092" s="196">
        <v>0</v>
      </c>
      <c r="E2092" s="196">
        <v>0</v>
      </c>
      <c r="F2092" s="197">
        <v>0</v>
      </c>
      <c r="G2092" s="197">
        <v>0</v>
      </c>
      <c r="H2092" s="198">
        <v>0</v>
      </c>
    </row>
    <row r="2093" spans="1:8" ht="18" hidden="1" customHeight="1" outlineLevel="1">
      <c r="A2093" s="4" t="s">
        <v>224</v>
      </c>
      <c r="B2093" s="195"/>
      <c r="C2093" s="196">
        <v>0</v>
      </c>
      <c r="D2093" s="196">
        <v>0</v>
      </c>
      <c r="E2093" s="196">
        <v>0</v>
      </c>
      <c r="F2093" s="197">
        <v>0</v>
      </c>
      <c r="G2093" s="197">
        <v>0</v>
      </c>
      <c r="H2093" s="198">
        <v>0</v>
      </c>
    </row>
    <row r="2094" spans="1:8" ht="18" hidden="1" customHeight="1" outlineLevel="1">
      <c r="A2094" s="4" t="s">
        <v>225</v>
      </c>
      <c r="B2094" s="195"/>
      <c r="C2094" s="196">
        <v>0</v>
      </c>
      <c r="D2094" s="196">
        <v>0</v>
      </c>
      <c r="E2094" s="196">
        <v>0</v>
      </c>
      <c r="F2094" s="197">
        <v>0</v>
      </c>
      <c r="G2094" s="197">
        <v>0</v>
      </c>
      <c r="H2094" s="198">
        <v>0</v>
      </c>
    </row>
    <row r="2095" spans="1:8" collapsed="1">
      <c r="A2095" s="4"/>
      <c r="B2095" s="195" t="s">
        <v>443</v>
      </c>
      <c r="C2095" s="199">
        <f t="shared" ref="C2095:H2095" si="88">SUM(C2072:C2094)</f>
        <v>2</v>
      </c>
      <c r="D2095" s="199">
        <f t="shared" si="88"/>
        <v>0</v>
      </c>
      <c r="E2095" s="199">
        <f t="shared" si="88"/>
        <v>0</v>
      </c>
      <c r="F2095" s="200">
        <f t="shared" si="88"/>
        <v>-2000</v>
      </c>
      <c r="G2095" s="200">
        <f t="shared" si="88"/>
        <v>-5489.72</v>
      </c>
      <c r="H2095" s="201">
        <f t="shared" si="88"/>
        <v>0</v>
      </c>
    </row>
    <row r="2096" spans="1:8" ht="18" customHeight="1">
      <c r="B2096" s="203" t="s">
        <v>444</v>
      </c>
      <c r="C2096" s="204"/>
      <c r="D2096" s="204"/>
      <c r="E2096" s="204"/>
      <c r="F2096" s="193"/>
      <c r="G2096" s="193"/>
      <c r="H2096" s="194"/>
    </row>
    <row r="2097" spans="1:8" ht="18" hidden="1" customHeight="1" outlineLevel="1">
      <c r="A2097" s="4" t="s">
        <v>217</v>
      </c>
      <c r="B2097" s="195"/>
      <c r="C2097" s="196">
        <v>4</v>
      </c>
      <c r="D2097" s="196">
        <v>4</v>
      </c>
      <c r="E2097" s="196">
        <v>0</v>
      </c>
      <c r="F2097" s="197">
        <v>66.700000000000728</v>
      </c>
      <c r="G2097" s="197">
        <v>69346.03</v>
      </c>
      <c r="H2097" s="198">
        <v>0</v>
      </c>
    </row>
    <row r="2098" spans="1:8" collapsed="1">
      <c r="A2098" s="4"/>
      <c r="B2098" s="195" t="s">
        <v>462</v>
      </c>
      <c r="C2098" s="199">
        <f>SUM(C2097:C2097)</f>
        <v>4</v>
      </c>
      <c r="D2098" s="199">
        <f t="shared" ref="D2098:H2098" si="89">SUM(D2097:D2097)</f>
        <v>4</v>
      </c>
      <c r="E2098" s="199">
        <f t="shared" si="89"/>
        <v>0</v>
      </c>
      <c r="F2098" s="200">
        <f t="shared" si="89"/>
        <v>66.700000000000728</v>
      </c>
      <c r="G2098" s="200">
        <f t="shared" si="89"/>
        <v>69346.03</v>
      </c>
      <c r="H2098" s="201">
        <f t="shared" si="89"/>
        <v>0</v>
      </c>
    </row>
    <row r="2099" spans="1:8" ht="18" hidden="1" customHeight="1" outlineLevel="1">
      <c r="A2099" s="4" t="s">
        <v>272</v>
      </c>
      <c r="B2099" s="195"/>
      <c r="C2099" s="196">
        <v>0</v>
      </c>
      <c r="D2099" s="196">
        <v>0</v>
      </c>
      <c r="E2099" s="196">
        <v>0</v>
      </c>
      <c r="F2099" s="197">
        <v>0</v>
      </c>
      <c r="G2099" s="197">
        <v>0</v>
      </c>
      <c r="H2099" s="198">
        <v>0</v>
      </c>
    </row>
    <row r="2100" spans="1:8" ht="18" hidden="1" customHeight="1" outlineLevel="1">
      <c r="A2100" s="4" t="s">
        <v>203</v>
      </c>
      <c r="B2100" s="195"/>
      <c r="C2100" s="196">
        <v>0</v>
      </c>
      <c r="D2100" s="196">
        <v>0</v>
      </c>
      <c r="E2100" s="196">
        <v>0</v>
      </c>
      <c r="F2100" s="197">
        <v>0</v>
      </c>
      <c r="G2100" s="197">
        <v>0</v>
      </c>
      <c r="H2100" s="198">
        <v>0</v>
      </c>
    </row>
    <row r="2101" spans="1:8" ht="18" hidden="1" customHeight="1" outlineLevel="1">
      <c r="A2101" s="4" t="s">
        <v>204</v>
      </c>
      <c r="B2101" s="195"/>
      <c r="C2101" s="196">
        <v>6</v>
      </c>
      <c r="D2101" s="196">
        <v>0</v>
      </c>
      <c r="E2101" s="196">
        <v>0</v>
      </c>
      <c r="F2101" s="197">
        <v>0</v>
      </c>
      <c r="G2101" s="197">
        <v>0</v>
      </c>
      <c r="H2101" s="198">
        <v>0</v>
      </c>
    </row>
    <row r="2102" spans="1:8" ht="18" hidden="1" customHeight="1" outlineLevel="1">
      <c r="A2102" s="4" t="s">
        <v>205</v>
      </c>
      <c r="B2102" s="195"/>
      <c r="C2102" s="196">
        <v>0</v>
      </c>
      <c r="D2102" s="196">
        <v>0</v>
      </c>
      <c r="E2102" s="196">
        <v>0</v>
      </c>
      <c r="F2102" s="197">
        <v>0</v>
      </c>
      <c r="G2102" s="197">
        <v>0</v>
      </c>
      <c r="H2102" s="198">
        <v>0</v>
      </c>
    </row>
    <row r="2103" spans="1:8" ht="18" hidden="1" customHeight="1" outlineLevel="1">
      <c r="A2103" s="4" t="s">
        <v>206</v>
      </c>
      <c r="B2103" s="195"/>
      <c r="C2103" s="196">
        <v>0</v>
      </c>
      <c r="D2103" s="196">
        <v>0</v>
      </c>
      <c r="E2103" s="196">
        <v>0</v>
      </c>
      <c r="F2103" s="197">
        <v>0</v>
      </c>
      <c r="G2103" s="197">
        <v>0</v>
      </c>
      <c r="H2103" s="198">
        <v>0</v>
      </c>
    </row>
    <row r="2104" spans="1:8" ht="18" hidden="1" customHeight="1" outlineLevel="1">
      <c r="A2104" s="4" t="s">
        <v>207</v>
      </c>
      <c r="B2104" s="195"/>
      <c r="C2104" s="196">
        <v>0</v>
      </c>
      <c r="D2104" s="196">
        <v>0</v>
      </c>
      <c r="E2104" s="196">
        <v>0</v>
      </c>
      <c r="F2104" s="197">
        <v>0</v>
      </c>
      <c r="G2104" s="197">
        <v>0</v>
      </c>
      <c r="H2104" s="198">
        <v>0</v>
      </c>
    </row>
    <row r="2105" spans="1:8" ht="18" hidden="1" customHeight="1" outlineLevel="1">
      <c r="A2105" s="4" t="s">
        <v>208</v>
      </c>
      <c r="B2105" s="195"/>
      <c r="C2105" s="196">
        <v>0</v>
      </c>
      <c r="D2105" s="196">
        <v>0</v>
      </c>
      <c r="E2105" s="196">
        <v>0</v>
      </c>
      <c r="F2105" s="197">
        <v>0</v>
      </c>
      <c r="G2105" s="197">
        <v>0</v>
      </c>
      <c r="H2105" s="198">
        <v>0</v>
      </c>
    </row>
    <row r="2106" spans="1:8" ht="18" hidden="1" customHeight="1" outlineLevel="1">
      <c r="A2106" s="4" t="s">
        <v>209</v>
      </c>
      <c r="B2106" s="195"/>
      <c r="C2106" s="196">
        <v>0</v>
      </c>
      <c r="D2106" s="196">
        <v>0</v>
      </c>
      <c r="E2106" s="196">
        <v>0</v>
      </c>
      <c r="F2106" s="197">
        <v>0</v>
      </c>
      <c r="G2106" s="197">
        <v>0</v>
      </c>
      <c r="H2106" s="198">
        <v>0</v>
      </c>
    </row>
    <row r="2107" spans="1:8" ht="18" hidden="1" customHeight="1" outlineLevel="1">
      <c r="A2107" s="4" t="s">
        <v>211</v>
      </c>
      <c r="B2107" s="195"/>
      <c r="C2107" s="196">
        <v>0</v>
      </c>
      <c r="D2107" s="196">
        <v>0</v>
      </c>
      <c r="E2107" s="196">
        <v>0</v>
      </c>
      <c r="F2107" s="197">
        <v>0</v>
      </c>
      <c r="G2107" s="197">
        <v>0</v>
      </c>
      <c r="H2107" s="198">
        <v>0</v>
      </c>
    </row>
    <row r="2108" spans="1:8" ht="18" hidden="1" customHeight="1" outlineLevel="1">
      <c r="A2108" s="4" t="s">
        <v>212</v>
      </c>
      <c r="B2108" s="195"/>
      <c r="C2108" s="196">
        <v>0</v>
      </c>
      <c r="D2108" s="196">
        <v>0</v>
      </c>
      <c r="E2108" s="196">
        <v>0</v>
      </c>
      <c r="F2108" s="197">
        <v>0</v>
      </c>
      <c r="G2108" s="197">
        <v>0</v>
      </c>
      <c r="H2108" s="198">
        <v>0</v>
      </c>
    </row>
    <row r="2109" spans="1:8" ht="18" hidden="1" customHeight="1" outlineLevel="1">
      <c r="A2109" s="4" t="s">
        <v>213</v>
      </c>
      <c r="B2109" s="195"/>
      <c r="C2109" s="196">
        <v>0</v>
      </c>
      <c r="D2109" s="196">
        <v>0</v>
      </c>
      <c r="E2109" s="196">
        <v>0</v>
      </c>
      <c r="F2109" s="197">
        <v>0</v>
      </c>
      <c r="G2109" s="197">
        <v>0</v>
      </c>
      <c r="H2109" s="198">
        <v>0</v>
      </c>
    </row>
    <row r="2110" spans="1:8" ht="18" hidden="1" customHeight="1" outlineLevel="1">
      <c r="A2110" s="4" t="s">
        <v>214</v>
      </c>
      <c r="B2110" s="195"/>
      <c r="C2110" s="196">
        <v>0</v>
      </c>
      <c r="D2110" s="196">
        <v>0</v>
      </c>
      <c r="E2110" s="196">
        <v>0</v>
      </c>
      <c r="F2110" s="197">
        <v>0</v>
      </c>
      <c r="G2110" s="197">
        <v>0</v>
      </c>
      <c r="H2110" s="198">
        <v>0</v>
      </c>
    </row>
    <row r="2111" spans="1:8" ht="18" hidden="1" customHeight="1" outlineLevel="1">
      <c r="A2111" s="4" t="s">
        <v>215</v>
      </c>
      <c r="B2111" s="195"/>
      <c r="C2111" s="196">
        <v>0</v>
      </c>
      <c r="D2111" s="196">
        <v>0</v>
      </c>
      <c r="E2111" s="196">
        <v>0</v>
      </c>
      <c r="F2111" s="197">
        <v>0</v>
      </c>
      <c r="G2111" s="197">
        <v>0</v>
      </c>
      <c r="H2111" s="198">
        <v>0</v>
      </c>
    </row>
    <row r="2112" spans="1:8" ht="18" hidden="1" customHeight="1" outlineLevel="1">
      <c r="A2112" s="4" t="s">
        <v>216</v>
      </c>
      <c r="B2112" s="195"/>
      <c r="C2112" s="196">
        <v>0</v>
      </c>
      <c r="D2112" s="196">
        <v>0</v>
      </c>
      <c r="E2112" s="196">
        <v>0</v>
      </c>
      <c r="F2112" s="197">
        <v>0</v>
      </c>
      <c r="G2112" s="197">
        <v>0</v>
      </c>
      <c r="H2112" s="198">
        <v>0</v>
      </c>
    </row>
    <row r="2113" spans="1:8" ht="18" hidden="1" customHeight="1" outlineLevel="1">
      <c r="A2113" s="4" t="s">
        <v>217</v>
      </c>
      <c r="B2113" s="195"/>
      <c r="C2113" s="196">
        <v>0</v>
      </c>
      <c r="D2113" s="196">
        <v>0</v>
      </c>
      <c r="E2113" s="196">
        <v>0</v>
      </c>
      <c r="F2113" s="197">
        <v>0</v>
      </c>
      <c r="G2113" s="197">
        <v>0</v>
      </c>
      <c r="H2113" s="198">
        <v>0</v>
      </c>
    </row>
    <row r="2114" spans="1:8" ht="18" hidden="1" customHeight="1" outlineLevel="1">
      <c r="A2114" s="4" t="s">
        <v>218</v>
      </c>
      <c r="B2114" s="195"/>
      <c r="C2114" s="196">
        <v>1</v>
      </c>
      <c r="D2114" s="196">
        <v>1</v>
      </c>
      <c r="E2114" s="196">
        <v>0</v>
      </c>
      <c r="F2114" s="197">
        <v>-161000</v>
      </c>
      <c r="G2114" s="197">
        <v>31357</v>
      </c>
      <c r="H2114" s="198">
        <v>-161000</v>
      </c>
    </row>
    <row r="2115" spans="1:8" ht="18" hidden="1" customHeight="1" outlineLevel="1">
      <c r="A2115" s="4" t="s">
        <v>219</v>
      </c>
      <c r="B2115" s="195"/>
      <c r="C2115" s="196">
        <v>0</v>
      </c>
      <c r="D2115" s="196">
        <v>0</v>
      </c>
      <c r="E2115" s="196">
        <v>0</v>
      </c>
      <c r="F2115" s="197">
        <v>0</v>
      </c>
      <c r="G2115" s="197">
        <v>0</v>
      </c>
      <c r="H2115" s="198">
        <v>0</v>
      </c>
    </row>
    <row r="2116" spans="1:8" ht="18" hidden="1" customHeight="1" outlineLevel="1">
      <c r="A2116" s="4" t="s">
        <v>220</v>
      </c>
      <c r="B2116" s="195"/>
      <c r="C2116" s="196">
        <v>0</v>
      </c>
      <c r="D2116" s="196">
        <v>0</v>
      </c>
      <c r="E2116" s="196">
        <v>0</v>
      </c>
      <c r="F2116" s="197">
        <v>0</v>
      </c>
      <c r="G2116" s="197">
        <v>0</v>
      </c>
      <c r="H2116" s="198">
        <v>0</v>
      </c>
    </row>
    <row r="2117" spans="1:8" ht="18" hidden="1" customHeight="1" outlineLevel="1">
      <c r="A2117" s="4" t="s">
        <v>349</v>
      </c>
      <c r="B2117" s="195"/>
      <c r="C2117" s="196">
        <v>0</v>
      </c>
      <c r="D2117" s="196">
        <v>0</v>
      </c>
      <c r="E2117" s="196">
        <v>0</v>
      </c>
      <c r="F2117" s="197">
        <v>0</v>
      </c>
      <c r="G2117" s="197">
        <v>0</v>
      </c>
      <c r="H2117" s="198">
        <v>0</v>
      </c>
    </row>
    <row r="2118" spans="1:8" ht="18" hidden="1" customHeight="1" outlineLevel="1">
      <c r="A2118" s="4" t="s">
        <v>222</v>
      </c>
      <c r="B2118" s="195"/>
      <c r="C2118" s="196">
        <v>0</v>
      </c>
      <c r="D2118" s="196">
        <v>0</v>
      </c>
      <c r="E2118" s="196">
        <v>0</v>
      </c>
      <c r="F2118" s="197">
        <v>0</v>
      </c>
      <c r="G2118" s="197">
        <v>0</v>
      </c>
      <c r="H2118" s="198">
        <v>0</v>
      </c>
    </row>
    <row r="2119" spans="1:8" ht="18" hidden="1" customHeight="1" outlineLevel="1">
      <c r="A2119" s="4" t="s">
        <v>223</v>
      </c>
      <c r="B2119" s="195"/>
      <c r="C2119" s="196">
        <v>0</v>
      </c>
      <c r="D2119" s="196">
        <v>0</v>
      </c>
      <c r="E2119" s="196">
        <v>0</v>
      </c>
      <c r="F2119" s="197">
        <v>0</v>
      </c>
      <c r="G2119" s="197">
        <v>0</v>
      </c>
      <c r="H2119" s="198">
        <v>0</v>
      </c>
    </row>
    <row r="2120" spans="1:8" ht="18" hidden="1" customHeight="1" outlineLevel="1">
      <c r="A2120" s="4" t="s">
        <v>224</v>
      </c>
      <c r="B2120" s="195"/>
      <c r="C2120" s="196">
        <v>0</v>
      </c>
      <c r="D2120" s="196">
        <v>0</v>
      </c>
      <c r="E2120" s="196">
        <v>0</v>
      </c>
      <c r="F2120" s="197">
        <v>0</v>
      </c>
      <c r="G2120" s="197">
        <v>0</v>
      </c>
      <c r="H2120" s="198">
        <v>0</v>
      </c>
    </row>
    <row r="2121" spans="1:8" ht="18" hidden="1" customHeight="1" outlineLevel="1">
      <c r="A2121" s="4" t="s">
        <v>225</v>
      </c>
      <c r="B2121" s="195"/>
      <c r="C2121" s="196">
        <v>2</v>
      </c>
      <c r="D2121" s="196">
        <v>1</v>
      </c>
      <c r="E2121" s="196">
        <v>0</v>
      </c>
      <c r="F2121" s="197">
        <v>9566</v>
      </c>
      <c r="G2121" s="197">
        <v>15434</v>
      </c>
      <c r="H2121" s="198">
        <v>0</v>
      </c>
    </row>
    <row r="2122" spans="1:8" collapsed="1">
      <c r="A2122" s="4"/>
      <c r="B2122" s="195" t="s">
        <v>445</v>
      </c>
      <c r="C2122" s="199">
        <f t="shared" ref="C2122:H2122" si="90">SUM(C2099:C2121)</f>
        <v>9</v>
      </c>
      <c r="D2122" s="199">
        <f t="shared" si="90"/>
        <v>2</v>
      </c>
      <c r="E2122" s="199">
        <f t="shared" si="90"/>
        <v>0</v>
      </c>
      <c r="F2122" s="200">
        <f t="shared" si="90"/>
        <v>-151434</v>
      </c>
      <c r="G2122" s="200">
        <f t="shared" si="90"/>
        <v>46791</v>
      </c>
      <c r="H2122" s="201">
        <f t="shared" si="90"/>
        <v>-161000</v>
      </c>
    </row>
    <row r="2123" spans="1:8" ht="18" hidden="1" customHeight="1" outlineLevel="1">
      <c r="A2123" s="4" t="s">
        <v>272</v>
      </c>
      <c r="B2123" s="195"/>
      <c r="C2123" s="196">
        <v>0</v>
      </c>
      <c r="D2123" s="196">
        <v>0</v>
      </c>
      <c r="E2123" s="196">
        <v>0</v>
      </c>
      <c r="F2123" s="197">
        <v>0</v>
      </c>
      <c r="G2123" s="197">
        <v>0</v>
      </c>
      <c r="H2123" s="198">
        <v>0</v>
      </c>
    </row>
    <row r="2124" spans="1:8" ht="18" hidden="1" customHeight="1" outlineLevel="1">
      <c r="A2124" s="4" t="s">
        <v>203</v>
      </c>
      <c r="B2124" s="195"/>
      <c r="C2124" s="196">
        <v>0</v>
      </c>
      <c r="D2124" s="196">
        <v>0</v>
      </c>
      <c r="E2124" s="196">
        <v>0</v>
      </c>
      <c r="F2124" s="197">
        <v>0</v>
      </c>
      <c r="G2124" s="197">
        <v>0</v>
      </c>
      <c r="H2124" s="198">
        <v>0</v>
      </c>
    </row>
    <row r="2125" spans="1:8" ht="18" hidden="1" customHeight="1" outlineLevel="1">
      <c r="A2125" s="4" t="s">
        <v>204</v>
      </c>
      <c r="B2125" s="195"/>
      <c r="C2125" s="196">
        <v>2</v>
      </c>
      <c r="D2125" s="196">
        <v>0</v>
      </c>
      <c r="E2125" s="196">
        <v>0</v>
      </c>
      <c r="F2125" s="197">
        <v>0</v>
      </c>
      <c r="G2125" s="197">
        <v>0</v>
      </c>
      <c r="H2125" s="198">
        <v>0</v>
      </c>
    </row>
    <row r="2126" spans="1:8" ht="18" hidden="1" customHeight="1" outlineLevel="1">
      <c r="A2126" s="4" t="s">
        <v>205</v>
      </c>
      <c r="B2126" s="195"/>
      <c r="C2126" s="196">
        <v>0</v>
      </c>
      <c r="D2126" s="196">
        <v>0</v>
      </c>
      <c r="E2126" s="196">
        <v>0</v>
      </c>
      <c r="F2126" s="197">
        <v>0</v>
      </c>
      <c r="G2126" s="197">
        <v>0</v>
      </c>
      <c r="H2126" s="198">
        <v>0</v>
      </c>
    </row>
    <row r="2127" spans="1:8" ht="18" hidden="1" customHeight="1" outlineLevel="1">
      <c r="A2127" s="4" t="s">
        <v>206</v>
      </c>
      <c r="B2127" s="195"/>
      <c r="C2127" s="196">
        <v>0</v>
      </c>
      <c r="D2127" s="196">
        <v>0</v>
      </c>
      <c r="E2127" s="196">
        <v>0</v>
      </c>
      <c r="F2127" s="197">
        <v>0</v>
      </c>
      <c r="G2127" s="197">
        <v>0</v>
      </c>
      <c r="H2127" s="198">
        <v>0</v>
      </c>
    </row>
    <row r="2128" spans="1:8" ht="18" hidden="1" customHeight="1" outlineLevel="1">
      <c r="A2128" s="4" t="s">
        <v>207</v>
      </c>
      <c r="B2128" s="195"/>
      <c r="C2128" s="196">
        <v>0</v>
      </c>
      <c r="D2128" s="196">
        <v>0</v>
      </c>
      <c r="E2128" s="196">
        <v>0</v>
      </c>
      <c r="F2128" s="197">
        <v>0</v>
      </c>
      <c r="G2128" s="197">
        <v>0</v>
      </c>
      <c r="H2128" s="198">
        <v>0</v>
      </c>
    </row>
    <row r="2129" spans="1:8" ht="18" hidden="1" customHeight="1" outlineLevel="1">
      <c r="A2129" s="4" t="s">
        <v>208</v>
      </c>
      <c r="B2129" s="195"/>
      <c r="C2129" s="196">
        <v>0</v>
      </c>
      <c r="D2129" s="196">
        <v>0</v>
      </c>
      <c r="E2129" s="196">
        <v>0</v>
      </c>
      <c r="F2129" s="197">
        <v>0</v>
      </c>
      <c r="G2129" s="197">
        <v>0</v>
      </c>
      <c r="H2129" s="198">
        <v>0</v>
      </c>
    </row>
    <row r="2130" spans="1:8" ht="18" hidden="1" customHeight="1" outlineLevel="1">
      <c r="A2130" s="4" t="s">
        <v>209</v>
      </c>
      <c r="B2130" s="195"/>
      <c r="C2130" s="196">
        <v>0</v>
      </c>
      <c r="D2130" s="196">
        <v>0</v>
      </c>
      <c r="E2130" s="196">
        <v>0</v>
      </c>
      <c r="F2130" s="197">
        <v>0</v>
      </c>
      <c r="G2130" s="197">
        <v>0</v>
      </c>
      <c r="H2130" s="198">
        <v>0</v>
      </c>
    </row>
    <row r="2131" spans="1:8" ht="18" hidden="1" customHeight="1" outlineLevel="1">
      <c r="A2131" s="4" t="s">
        <v>211</v>
      </c>
      <c r="B2131" s="195"/>
      <c r="C2131" s="196">
        <v>0</v>
      </c>
      <c r="D2131" s="196">
        <v>0</v>
      </c>
      <c r="E2131" s="196">
        <v>0</v>
      </c>
      <c r="F2131" s="197">
        <v>0</v>
      </c>
      <c r="G2131" s="197">
        <v>0</v>
      </c>
      <c r="H2131" s="198">
        <v>0</v>
      </c>
    </row>
    <row r="2132" spans="1:8" ht="18" hidden="1" customHeight="1" outlineLevel="1">
      <c r="A2132" s="4" t="s">
        <v>212</v>
      </c>
      <c r="B2132" s="195"/>
      <c r="C2132" s="196">
        <v>0</v>
      </c>
      <c r="D2132" s="196">
        <v>0</v>
      </c>
      <c r="E2132" s="196">
        <v>0</v>
      </c>
      <c r="F2132" s="197">
        <v>0</v>
      </c>
      <c r="G2132" s="197">
        <v>0</v>
      </c>
      <c r="H2132" s="198">
        <v>0</v>
      </c>
    </row>
    <row r="2133" spans="1:8" ht="18" hidden="1" customHeight="1" outlineLevel="1">
      <c r="A2133" s="4" t="s">
        <v>213</v>
      </c>
      <c r="B2133" s="195"/>
      <c r="C2133" s="196">
        <v>0</v>
      </c>
      <c r="D2133" s="196">
        <v>0</v>
      </c>
      <c r="E2133" s="196">
        <v>0</v>
      </c>
      <c r="F2133" s="197">
        <v>0</v>
      </c>
      <c r="G2133" s="197">
        <v>0</v>
      </c>
      <c r="H2133" s="198">
        <v>0</v>
      </c>
    </row>
    <row r="2134" spans="1:8" ht="18" hidden="1" customHeight="1" outlineLevel="1">
      <c r="A2134" s="4" t="s">
        <v>214</v>
      </c>
      <c r="B2134" s="195"/>
      <c r="C2134" s="196">
        <v>0</v>
      </c>
      <c r="D2134" s="196">
        <v>0</v>
      </c>
      <c r="E2134" s="196">
        <v>0</v>
      </c>
      <c r="F2134" s="197">
        <v>0</v>
      </c>
      <c r="G2134" s="197">
        <v>0</v>
      </c>
      <c r="H2134" s="198">
        <v>0</v>
      </c>
    </row>
    <row r="2135" spans="1:8" ht="18" hidden="1" customHeight="1" outlineLevel="1">
      <c r="A2135" s="4" t="s">
        <v>215</v>
      </c>
      <c r="B2135" s="195"/>
      <c r="C2135" s="196">
        <v>0</v>
      </c>
      <c r="D2135" s="196">
        <v>0</v>
      </c>
      <c r="E2135" s="196">
        <v>0</v>
      </c>
      <c r="F2135" s="197">
        <v>0</v>
      </c>
      <c r="G2135" s="197">
        <v>0</v>
      </c>
      <c r="H2135" s="198">
        <v>0</v>
      </c>
    </row>
    <row r="2136" spans="1:8" ht="18" hidden="1" customHeight="1" outlineLevel="1">
      <c r="A2136" s="4" t="s">
        <v>216</v>
      </c>
      <c r="B2136" s="195"/>
      <c r="C2136" s="196">
        <v>0</v>
      </c>
      <c r="D2136" s="196">
        <v>0</v>
      </c>
      <c r="E2136" s="196">
        <v>0</v>
      </c>
      <c r="F2136" s="197">
        <v>0</v>
      </c>
      <c r="G2136" s="197">
        <v>0</v>
      </c>
      <c r="H2136" s="198">
        <v>0</v>
      </c>
    </row>
    <row r="2137" spans="1:8" ht="18" hidden="1" customHeight="1" outlineLevel="1">
      <c r="A2137" s="4" t="s">
        <v>217</v>
      </c>
      <c r="B2137" s="195"/>
      <c r="C2137" s="196">
        <v>1</v>
      </c>
      <c r="D2137" s="196">
        <v>1</v>
      </c>
      <c r="E2137" s="196">
        <v>0</v>
      </c>
      <c r="F2137" s="197">
        <v>-2950.15</v>
      </c>
      <c r="G2137" s="197">
        <v>10944.25</v>
      </c>
      <c r="H2137" s="198">
        <v>0</v>
      </c>
    </row>
    <row r="2138" spans="1:8" ht="18" hidden="1" customHeight="1" outlineLevel="1">
      <c r="A2138" s="4" t="s">
        <v>218</v>
      </c>
      <c r="B2138" s="195"/>
      <c r="C2138" s="196">
        <v>0</v>
      </c>
      <c r="D2138" s="196">
        <v>0</v>
      </c>
      <c r="E2138" s="196">
        <v>0</v>
      </c>
      <c r="F2138" s="197">
        <v>0</v>
      </c>
      <c r="G2138" s="197">
        <v>0</v>
      </c>
      <c r="H2138" s="198">
        <v>0</v>
      </c>
    </row>
    <row r="2139" spans="1:8" ht="18" hidden="1" customHeight="1" outlineLevel="1">
      <c r="A2139" s="4" t="s">
        <v>219</v>
      </c>
      <c r="B2139" s="195"/>
      <c r="C2139" s="196">
        <v>0</v>
      </c>
      <c r="D2139" s="196">
        <v>0</v>
      </c>
      <c r="E2139" s="196">
        <v>0</v>
      </c>
      <c r="F2139" s="197">
        <v>0</v>
      </c>
      <c r="G2139" s="197">
        <v>0</v>
      </c>
      <c r="H2139" s="198">
        <v>0</v>
      </c>
    </row>
    <row r="2140" spans="1:8" ht="18" hidden="1" customHeight="1" outlineLevel="1">
      <c r="A2140" s="4" t="s">
        <v>220</v>
      </c>
      <c r="B2140" s="195"/>
      <c r="C2140" s="196">
        <v>0</v>
      </c>
      <c r="D2140" s="196">
        <v>0</v>
      </c>
      <c r="E2140" s="196">
        <v>0</v>
      </c>
      <c r="F2140" s="197">
        <v>0</v>
      </c>
      <c r="G2140" s="197">
        <v>0</v>
      </c>
      <c r="H2140" s="198">
        <v>0</v>
      </c>
    </row>
    <row r="2141" spans="1:8" ht="18" hidden="1" customHeight="1" outlineLevel="1">
      <c r="A2141" s="4" t="s">
        <v>349</v>
      </c>
      <c r="B2141" s="195"/>
      <c r="C2141" s="196">
        <v>0</v>
      </c>
      <c r="D2141" s="196">
        <v>0</v>
      </c>
      <c r="E2141" s="196">
        <v>0</v>
      </c>
      <c r="F2141" s="197">
        <v>0</v>
      </c>
      <c r="G2141" s="197">
        <v>0</v>
      </c>
      <c r="H2141" s="198">
        <v>0</v>
      </c>
    </row>
    <row r="2142" spans="1:8" ht="18" hidden="1" customHeight="1" outlineLevel="1">
      <c r="A2142" s="4" t="s">
        <v>222</v>
      </c>
      <c r="B2142" s="195"/>
      <c r="C2142" s="196">
        <v>0</v>
      </c>
      <c r="D2142" s="196">
        <v>0</v>
      </c>
      <c r="E2142" s="196">
        <v>0</v>
      </c>
      <c r="F2142" s="197">
        <v>0</v>
      </c>
      <c r="G2142" s="197">
        <v>0</v>
      </c>
      <c r="H2142" s="198">
        <v>0</v>
      </c>
    </row>
    <row r="2143" spans="1:8" ht="18" hidden="1" customHeight="1" outlineLevel="1">
      <c r="A2143" s="4" t="s">
        <v>223</v>
      </c>
      <c r="B2143" s="195"/>
      <c r="C2143" s="196">
        <v>0</v>
      </c>
      <c r="D2143" s="196">
        <v>0</v>
      </c>
      <c r="E2143" s="196">
        <v>0</v>
      </c>
      <c r="F2143" s="197">
        <v>0</v>
      </c>
      <c r="G2143" s="197">
        <v>0</v>
      </c>
      <c r="H2143" s="198">
        <v>0</v>
      </c>
    </row>
    <row r="2144" spans="1:8" ht="18" hidden="1" customHeight="1" outlineLevel="1">
      <c r="A2144" s="4" t="s">
        <v>224</v>
      </c>
      <c r="B2144" s="195"/>
      <c r="C2144" s="196">
        <v>0</v>
      </c>
      <c r="D2144" s="196">
        <v>0</v>
      </c>
      <c r="E2144" s="196">
        <v>0</v>
      </c>
      <c r="F2144" s="197">
        <v>0</v>
      </c>
      <c r="G2144" s="197">
        <v>0</v>
      </c>
      <c r="H2144" s="198">
        <v>0</v>
      </c>
    </row>
    <row r="2145" spans="1:8" ht="18" hidden="1" customHeight="1" outlineLevel="1">
      <c r="A2145" s="4" t="s">
        <v>225</v>
      </c>
      <c r="B2145" s="195"/>
      <c r="C2145" s="196">
        <v>2</v>
      </c>
      <c r="D2145" s="196">
        <v>0</v>
      </c>
      <c r="E2145" s="196">
        <v>0</v>
      </c>
      <c r="F2145" s="197">
        <v>23821</v>
      </c>
      <c r="G2145" s="197">
        <v>1551</v>
      </c>
      <c r="H2145" s="198">
        <v>0</v>
      </c>
    </row>
    <row r="2146" spans="1:8" ht="18" customHeight="1" collapsed="1">
      <c r="A2146" s="4"/>
      <c r="B2146" s="195" t="s">
        <v>446</v>
      </c>
      <c r="C2146" s="199">
        <f t="shared" ref="C2146:H2146" si="91">SUM(C2123:C2145)</f>
        <v>5</v>
      </c>
      <c r="D2146" s="199">
        <f t="shared" si="91"/>
        <v>1</v>
      </c>
      <c r="E2146" s="199">
        <f t="shared" si="91"/>
        <v>0</v>
      </c>
      <c r="F2146" s="200">
        <f t="shared" si="91"/>
        <v>20870.849999999999</v>
      </c>
      <c r="G2146" s="200">
        <f t="shared" si="91"/>
        <v>12495.25</v>
      </c>
      <c r="H2146" s="201">
        <f t="shared" si="91"/>
        <v>0</v>
      </c>
    </row>
    <row r="2147" spans="1:8" ht="18" customHeight="1">
      <c r="B2147" s="203" t="s">
        <v>447</v>
      </c>
      <c r="C2147" s="204"/>
      <c r="D2147" s="204"/>
      <c r="E2147" s="204"/>
      <c r="F2147" s="193"/>
      <c r="G2147" s="193"/>
      <c r="H2147" s="194"/>
    </row>
    <row r="2148" spans="1:8" ht="18" hidden="1" customHeight="1" outlineLevel="1">
      <c r="A2148" s="4" t="s">
        <v>272</v>
      </c>
      <c r="B2148" s="195"/>
      <c r="C2148" s="196">
        <v>0</v>
      </c>
      <c r="D2148" s="196">
        <v>0</v>
      </c>
      <c r="E2148" s="196">
        <v>0</v>
      </c>
      <c r="F2148" s="197">
        <v>0</v>
      </c>
      <c r="G2148" s="197">
        <v>0</v>
      </c>
      <c r="H2148" s="198">
        <v>0</v>
      </c>
    </row>
    <row r="2149" spans="1:8" ht="18" hidden="1" customHeight="1" outlineLevel="1">
      <c r="A2149" s="4" t="s">
        <v>203</v>
      </c>
      <c r="B2149" s="195"/>
      <c r="C2149" s="196">
        <v>0</v>
      </c>
      <c r="D2149" s="196">
        <v>0</v>
      </c>
      <c r="E2149" s="196">
        <v>0</v>
      </c>
      <c r="F2149" s="197">
        <v>0</v>
      </c>
      <c r="G2149" s="197">
        <v>0</v>
      </c>
      <c r="H2149" s="198">
        <v>0</v>
      </c>
    </row>
    <row r="2150" spans="1:8" ht="18" hidden="1" customHeight="1" outlineLevel="1">
      <c r="A2150" s="4" t="s">
        <v>204</v>
      </c>
      <c r="B2150" s="195"/>
      <c r="C2150" s="196">
        <v>0</v>
      </c>
      <c r="D2150" s="196">
        <v>0</v>
      </c>
      <c r="E2150" s="196">
        <v>0</v>
      </c>
      <c r="F2150" s="197">
        <v>0</v>
      </c>
      <c r="G2150" s="197">
        <v>0</v>
      </c>
      <c r="H2150" s="198">
        <v>0</v>
      </c>
    </row>
    <row r="2151" spans="1:8" ht="18" hidden="1" customHeight="1" outlineLevel="1">
      <c r="A2151" s="4" t="s">
        <v>205</v>
      </c>
      <c r="B2151" s="195"/>
      <c r="C2151" s="196">
        <v>0</v>
      </c>
      <c r="D2151" s="196">
        <v>0</v>
      </c>
      <c r="E2151" s="196">
        <v>0</v>
      </c>
      <c r="F2151" s="197">
        <v>0</v>
      </c>
      <c r="G2151" s="197">
        <v>0</v>
      </c>
      <c r="H2151" s="198">
        <v>0</v>
      </c>
    </row>
    <row r="2152" spans="1:8" ht="18" hidden="1" customHeight="1" outlineLevel="1">
      <c r="A2152" s="4" t="s">
        <v>206</v>
      </c>
      <c r="B2152" s="195"/>
      <c r="C2152" s="196">
        <v>0</v>
      </c>
      <c r="D2152" s="196">
        <v>0</v>
      </c>
      <c r="E2152" s="196">
        <v>0</v>
      </c>
      <c r="F2152" s="197">
        <v>0</v>
      </c>
      <c r="G2152" s="197">
        <v>0</v>
      </c>
      <c r="H2152" s="198">
        <v>0</v>
      </c>
    </row>
    <row r="2153" spans="1:8" ht="18" hidden="1" customHeight="1" outlineLevel="1">
      <c r="A2153" s="4" t="s">
        <v>207</v>
      </c>
      <c r="B2153" s="195"/>
      <c r="C2153" s="196">
        <v>0</v>
      </c>
      <c r="D2153" s="196">
        <v>0</v>
      </c>
      <c r="E2153" s="196">
        <v>0</v>
      </c>
      <c r="F2153" s="197">
        <v>0</v>
      </c>
      <c r="G2153" s="197">
        <v>0</v>
      </c>
      <c r="H2153" s="198">
        <v>0</v>
      </c>
    </row>
    <row r="2154" spans="1:8" ht="18" hidden="1" customHeight="1" outlineLevel="1">
      <c r="A2154" s="4" t="s">
        <v>208</v>
      </c>
      <c r="B2154" s="195"/>
      <c r="C2154" s="196">
        <v>0</v>
      </c>
      <c r="D2154" s="196">
        <v>0</v>
      </c>
      <c r="E2154" s="196">
        <v>0</v>
      </c>
      <c r="F2154" s="197">
        <v>0</v>
      </c>
      <c r="G2154" s="197">
        <v>0</v>
      </c>
      <c r="H2154" s="198">
        <v>0</v>
      </c>
    </row>
    <row r="2155" spans="1:8" ht="18" hidden="1" customHeight="1" outlineLevel="1">
      <c r="A2155" s="4" t="s">
        <v>209</v>
      </c>
      <c r="B2155" s="195"/>
      <c r="C2155" s="196">
        <v>0</v>
      </c>
      <c r="D2155" s="196">
        <v>0</v>
      </c>
      <c r="E2155" s="196">
        <v>0</v>
      </c>
      <c r="F2155" s="197">
        <v>0</v>
      </c>
      <c r="G2155" s="197">
        <v>0</v>
      </c>
      <c r="H2155" s="198">
        <v>0</v>
      </c>
    </row>
    <row r="2156" spans="1:8" ht="18" hidden="1" customHeight="1" outlineLevel="1">
      <c r="A2156" s="4" t="s">
        <v>211</v>
      </c>
      <c r="B2156" s="195"/>
      <c r="C2156" s="196">
        <v>0</v>
      </c>
      <c r="D2156" s="196">
        <v>0</v>
      </c>
      <c r="E2156" s="196">
        <v>0</v>
      </c>
      <c r="F2156" s="197">
        <v>0</v>
      </c>
      <c r="G2156" s="197">
        <v>0</v>
      </c>
      <c r="H2156" s="198">
        <v>0</v>
      </c>
    </row>
    <row r="2157" spans="1:8" ht="18" hidden="1" customHeight="1" outlineLevel="1">
      <c r="A2157" s="4" t="s">
        <v>212</v>
      </c>
      <c r="B2157" s="195"/>
      <c r="C2157" s="196">
        <v>0</v>
      </c>
      <c r="D2157" s="196">
        <v>0</v>
      </c>
      <c r="E2157" s="196">
        <v>0</v>
      </c>
      <c r="F2157" s="197">
        <v>0</v>
      </c>
      <c r="G2157" s="197">
        <v>0</v>
      </c>
      <c r="H2157" s="198">
        <v>0</v>
      </c>
    </row>
    <row r="2158" spans="1:8" ht="18" hidden="1" customHeight="1" outlineLevel="1">
      <c r="A2158" s="4" t="s">
        <v>213</v>
      </c>
      <c r="B2158" s="195"/>
      <c r="C2158" s="196">
        <v>0</v>
      </c>
      <c r="D2158" s="196">
        <v>0</v>
      </c>
      <c r="E2158" s="196">
        <v>0</v>
      </c>
      <c r="F2158" s="197">
        <v>0</v>
      </c>
      <c r="G2158" s="197">
        <v>0</v>
      </c>
      <c r="H2158" s="198">
        <v>0</v>
      </c>
    </row>
    <row r="2159" spans="1:8" ht="18" hidden="1" customHeight="1" outlineLevel="1">
      <c r="A2159" s="4" t="s">
        <v>214</v>
      </c>
      <c r="B2159" s="195"/>
      <c r="C2159" s="196">
        <v>0</v>
      </c>
      <c r="D2159" s="196">
        <v>0</v>
      </c>
      <c r="E2159" s="196">
        <v>0</v>
      </c>
      <c r="F2159" s="197">
        <v>0</v>
      </c>
      <c r="G2159" s="197">
        <v>0</v>
      </c>
      <c r="H2159" s="198">
        <v>0</v>
      </c>
    </row>
    <row r="2160" spans="1:8" ht="18" hidden="1" customHeight="1" outlineLevel="1">
      <c r="A2160" s="4" t="s">
        <v>215</v>
      </c>
      <c r="B2160" s="195"/>
      <c r="C2160" s="196">
        <v>0</v>
      </c>
      <c r="D2160" s="196">
        <v>0</v>
      </c>
      <c r="E2160" s="196">
        <v>0</v>
      </c>
      <c r="F2160" s="197">
        <v>0</v>
      </c>
      <c r="G2160" s="197">
        <v>0</v>
      </c>
      <c r="H2160" s="198">
        <v>0</v>
      </c>
    </row>
    <row r="2161" spans="1:8" ht="18" hidden="1" customHeight="1" outlineLevel="1">
      <c r="A2161" s="4" t="s">
        <v>216</v>
      </c>
      <c r="B2161" s="195"/>
      <c r="C2161" s="196">
        <v>0</v>
      </c>
      <c r="D2161" s="196">
        <v>0</v>
      </c>
      <c r="E2161" s="196">
        <v>0</v>
      </c>
      <c r="F2161" s="197">
        <v>0</v>
      </c>
      <c r="G2161" s="197">
        <v>0</v>
      </c>
      <c r="H2161" s="198">
        <v>0</v>
      </c>
    </row>
    <row r="2162" spans="1:8" ht="18" hidden="1" customHeight="1" outlineLevel="1">
      <c r="A2162" s="4" t="s">
        <v>217</v>
      </c>
      <c r="B2162" s="195"/>
      <c r="C2162" s="196">
        <v>0</v>
      </c>
      <c r="D2162" s="196">
        <v>0</v>
      </c>
      <c r="E2162" s="196">
        <v>0</v>
      </c>
      <c r="F2162" s="197">
        <v>0</v>
      </c>
      <c r="G2162" s="197">
        <v>0</v>
      </c>
      <c r="H2162" s="198">
        <v>0</v>
      </c>
    </row>
    <row r="2163" spans="1:8" ht="18" hidden="1" customHeight="1" outlineLevel="1">
      <c r="A2163" s="4" t="s">
        <v>218</v>
      </c>
      <c r="B2163" s="195"/>
      <c r="C2163" s="196">
        <v>0</v>
      </c>
      <c r="D2163" s="196">
        <v>0</v>
      </c>
      <c r="E2163" s="196">
        <v>0</v>
      </c>
      <c r="F2163" s="197">
        <v>0</v>
      </c>
      <c r="G2163" s="197">
        <v>0</v>
      </c>
      <c r="H2163" s="198">
        <v>0</v>
      </c>
    </row>
    <row r="2164" spans="1:8" ht="18" hidden="1" customHeight="1" outlineLevel="1">
      <c r="A2164" s="4" t="s">
        <v>219</v>
      </c>
      <c r="B2164" s="195"/>
      <c r="C2164" s="196">
        <v>0</v>
      </c>
      <c r="D2164" s="196">
        <v>0</v>
      </c>
      <c r="E2164" s="196">
        <v>0</v>
      </c>
      <c r="F2164" s="197">
        <v>0</v>
      </c>
      <c r="G2164" s="197">
        <v>0</v>
      </c>
      <c r="H2164" s="198">
        <v>0</v>
      </c>
    </row>
    <row r="2165" spans="1:8" ht="18" hidden="1" customHeight="1" outlineLevel="1">
      <c r="A2165" s="4" t="s">
        <v>220</v>
      </c>
      <c r="B2165" s="195"/>
      <c r="C2165" s="196">
        <v>0</v>
      </c>
      <c r="D2165" s="196">
        <v>0</v>
      </c>
      <c r="E2165" s="196">
        <v>0</v>
      </c>
      <c r="F2165" s="197">
        <v>0</v>
      </c>
      <c r="G2165" s="197">
        <v>0</v>
      </c>
      <c r="H2165" s="198">
        <v>0</v>
      </c>
    </row>
    <row r="2166" spans="1:8" ht="18" hidden="1" customHeight="1" outlineLevel="1">
      <c r="A2166" s="4" t="s">
        <v>349</v>
      </c>
      <c r="B2166" s="195"/>
      <c r="C2166" s="196">
        <v>0</v>
      </c>
      <c r="D2166" s="196">
        <v>0</v>
      </c>
      <c r="E2166" s="196">
        <v>0</v>
      </c>
      <c r="F2166" s="197">
        <v>0</v>
      </c>
      <c r="G2166" s="197">
        <v>0</v>
      </c>
      <c r="H2166" s="198">
        <v>0</v>
      </c>
    </row>
    <row r="2167" spans="1:8" ht="18" hidden="1" customHeight="1" outlineLevel="1">
      <c r="A2167" s="4" t="s">
        <v>222</v>
      </c>
      <c r="B2167" s="195"/>
      <c r="C2167" s="196">
        <v>0</v>
      </c>
      <c r="D2167" s="196">
        <v>0</v>
      </c>
      <c r="E2167" s="196">
        <v>0</v>
      </c>
      <c r="F2167" s="197">
        <v>0</v>
      </c>
      <c r="G2167" s="197">
        <v>0</v>
      </c>
      <c r="H2167" s="198">
        <v>0</v>
      </c>
    </row>
    <row r="2168" spans="1:8" ht="18" hidden="1" customHeight="1" outlineLevel="1">
      <c r="A2168" s="4" t="s">
        <v>223</v>
      </c>
      <c r="B2168" s="195"/>
      <c r="C2168" s="196">
        <v>0</v>
      </c>
      <c r="D2168" s="196">
        <v>0</v>
      </c>
      <c r="E2168" s="196">
        <v>0</v>
      </c>
      <c r="F2168" s="197">
        <v>0</v>
      </c>
      <c r="G2168" s="197">
        <v>0</v>
      </c>
      <c r="H2168" s="198">
        <v>0</v>
      </c>
    </row>
    <row r="2169" spans="1:8" ht="18" hidden="1" customHeight="1" outlineLevel="1">
      <c r="A2169" s="4" t="s">
        <v>224</v>
      </c>
      <c r="B2169" s="195"/>
      <c r="C2169" s="196">
        <v>0</v>
      </c>
      <c r="D2169" s="196">
        <v>0</v>
      </c>
      <c r="E2169" s="196">
        <v>0</v>
      </c>
      <c r="F2169" s="197">
        <v>0</v>
      </c>
      <c r="G2169" s="197">
        <v>0</v>
      </c>
      <c r="H2169" s="198">
        <v>0</v>
      </c>
    </row>
    <row r="2170" spans="1:8" ht="18" hidden="1" customHeight="1" outlineLevel="1">
      <c r="A2170" s="4" t="s">
        <v>225</v>
      </c>
      <c r="B2170" s="195"/>
      <c r="C2170" s="196">
        <v>0</v>
      </c>
      <c r="D2170" s="196">
        <v>0</v>
      </c>
      <c r="E2170" s="196">
        <v>0</v>
      </c>
      <c r="F2170" s="197">
        <v>0</v>
      </c>
      <c r="G2170" s="197">
        <v>0</v>
      </c>
      <c r="H2170" s="198">
        <v>0</v>
      </c>
    </row>
    <row r="2171" spans="1:8" collapsed="1">
      <c r="A2171" s="4"/>
      <c r="B2171" s="195" t="s">
        <v>448</v>
      </c>
      <c r="C2171" s="199">
        <f t="shared" ref="C2171:H2171" si="92">SUM(C2148:C2170)</f>
        <v>0</v>
      </c>
      <c r="D2171" s="199">
        <f t="shared" si="92"/>
        <v>0</v>
      </c>
      <c r="E2171" s="199">
        <f t="shared" si="92"/>
        <v>0</v>
      </c>
      <c r="F2171" s="200">
        <f t="shared" si="92"/>
        <v>0</v>
      </c>
      <c r="G2171" s="200">
        <f t="shared" si="92"/>
        <v>0</v>
      </c>
      <c r="H2171" s="201">
        <f t="shared" si="92"/>
        <v>0</v>
      </c>
    </row>
    <row r="2172" spans="1:8" ht="18" customHeight="1">
      <c r="B2172" s="203" t="s">
        <v>449</v>
      </c>
      <c r="C2172" s="204"/>
      <c r="D2172" s="204"/>
      <c r="E2172" s="204"/>
      <c r="F2172" s="193"/>
      <c r="G2172" s="193"/>
      <c r="H2172" s="194"/>
    </row>
    <row r="2173" spans="1:8" ht="18" customHeight="1">
      <c r="B2173" s="203" t="s">
        <v>450</v>
      </c>
      <c r="C2173" s="204"/>
      <c r="D2173" s="204"/>
      <c r="E2173" s="204"/>
      <c r="F2173" s="193"/>
      <c r="G2173" s="193"/>
      <c r="H2173" s="194"/>
    </row>
    <row r="2174" spans="1:8" ht="18" customHeight="1">
      <c r="B2174" s="203" t="s">
        <v>451</v>
      </c>
      <c r="C2174" s="204"/>
      <c r="D2174" s="204"/>
      <c r="E2174" s="204"/>
      <c r="F2174" s="193"/>
      <c r="G2174" s="193"/>
      <c r="H2174" s="194"/>
    </row>
    <row r="2175" spans="1:8" ht="18" hidden="1" customHeight="1" outlineLevel="1">
      <c r="A2175" s="4" t="s">
        <v>272</v>
      </c>
      <c r="B2175" s="195"/>
      <c r="C2175" s="196">
        <v>0</v>
      </c>
      <c r="D2175" s="196">
        <v>0</v>
      </c>
      <c r="E2175" s="196">
        <v>0</v>
      </c>
      <c r="F2175" s="197">
        <v>0</v>
      </c>
      <c r="G2175" s="197">
        <v>0</v>
      </c>
      <c r="H2175" s="198">
        <v>0</v>
      </c>
    </row>
    <row r="2176" spans="1:8" ht="18" hidden="1" customHeight="1" outlineLevel="1">
      <c r="A2176" s="4" t="s">
        <v>203</v>
      </c>
      <c r="B2176" s="195"/>
      <c r="C2176" s="196">
        <v>0</v>
      </c>
      <c r="D2176" s="196">
        <v>0</v>
      </c>
      <c r="E2176" s="196">
        <v>0</v>
      </c>
      <c r="F2176" s="197">
        <v>0</v>
      </c>
      <c r="G2176" s="197">
        <v>0</v>
      </c>
      <c r="H2176" s="198">
        <v>0</v>
      </c>
    </row>
    <row r="2177" spans="1:8" ht="18" hidden="1" customHeight="1" outlineLevel="1">
      <c r="A2177" s="4" t="s">
        <v>204</v>
      </c>
      <c r="B2177" s="195"/>
      <c r="C2177" s="196">
        <v>0</v>
      </c>
      <c r="D2177" s="196">
        <v>0</v>
      </c>
      <c r="E2177" s="196">
        <v>0</v>
      </c>
      <c r="F2177" s="197">
        <v>0</v>
      </c>
      <c r="G2177" s="197">
        <v>0</v>
      </c>
      <c r="H2177" s="198">
        <v>0</v>
      </c>
    </row>
    <row r="2178" spans="1:8" ht="18" hidden="1" customHeight="1" outlineLevel="1">
      <c r="A2178" s="4" t="s">
        <v>205</v>
      </c>
      <c r="B2178" s="195"/>
      <c r="C2178" s="196">
        <v>0</v>
      </c>
      <c r="D2178" s="196">
        <v>0</v>
      </c>
      <c r="E2178" s="196">
        <v>0</v>
      </c>
      <c r="F2178" s="197">
        <v>0</v>
      </c>
      <c r="G2178" s="197">
        <v>0</v>
      </c>
      <c r="H2178" s="198">
        <v>0</v>
      </c>
    </row>
    <row r="2179" spans="1:8" ht="18" hidden="1" customHeight="1" outlineLevel="1">
      <c r="A2179" s="4" t="s">
        <v>206</v>
      </c>
      <c r="B2179" s="195"/>
      <c r="C2179" s="196">
        <v>0</v>
      </c>
      <c r="D2179" s="196">
        <v>0</v>
      </c>
      <c r="E2179" s="196">
        <v>0</v>
      </c>
      <c r="F2179" s="197">
        <v>0</v>
      </c>
      <c r="G2179" s="197">
        <v>0</v>
      </c>
      <c r="H2179" s="198">
        <v>0</v>
      </c>
    </row>
    <row r="2180" spans="1:8" ht="18" hidden="1" customHeight="1" outlineLevel="1">
      <c r="A2180" s="4" t="s">
        <v>207</v>
      </c>
      <c r="B2180" s="195"/>
      <c r="C2180" s="196">
        <v>0</v>
      </c>
      <c r="D2180" s="196">
        <v>0</v>
      </c>
      <c r="E2180" s="196">
        <v>0</v>
      </c>
      <c r="F2180" s="197">
        <v>0</v>
      </c>
      <c r="G2180" s="197">
        <v>0</v>
      </c>
      <c r="H2180" s="198">
        <v>0</v>
      </c>
    </row>
    <row r="2181" spans="1:8" ht="18" hidden="1" customHeight="1" outlineLevel="1">
      <c r="A2181" s="4" t="s">
        <v>208</v>
      </c>
      <c r="B2181" s="195"/>
      <c r="C2181" s="196">
        <v>0</v>
      </c>
      <c r="D2181" s="196">
        <v>0</v>
      </c>
      <c r="E2181" s="196">
        <v>0</v>
      </c>
      <c r="F2181" s="197">
        <v>0</v>
      </c>
      <c r="G2181" s="197">
        <v>0</v>
      </c>
      <c r="H2181" s="198">
        <v>0</v>
      </c>
    </row>
    <row r="2182" spans="1:8" ht="18" hidden="1" customHeight="1" outlineLevel="1">
      <c r="A2182" s="4" t="s">
        <v>209</v>
      </c>
      <c r="B2182" s="195"/>
      <c r="C2182" s="196">
        <v>0</v>
      </c>
      <c r="D2182" s="196">
        <v>0</v>
      </c>
      <c r="E2182" s="196">
        <v>0</v>
      </c>
      <c r="F2182" s="197">
        <v>0</v>
      </c>
      <c r="G2182" s="197">
        <v>0</v>
      </c>
      <c r="H2182" s="198">
        <v>0</v>
      </c>
    </row>
    <row r="2183" spans="1:8" ht="18" hidden="1" customHeight="1" outlineLevel="1">
      <c r="A2183" s="4" t="s">
        <v>211</v>
      </c>
      <c r="B2183" s="195"/>
      <c r="C2183" s="196">
        <v>0</v>
      </c>
      <c r="D2183" s="196">
        <v>0</v>
      </c>
      <c r="E2183" s="196">
        <v>0</v>
      </c>
      <c r="F2183" s="197">
        <v>0</v>
      </c>
      <c r="G2183" s="197">
        <v>0</v>
      </c>
      <c r="H2183" s="198">
        <v>0</v>
      </c>
    </row>
    <row r="2184" spans="1:8" ht="18" hidden="1" customHeight="1" outlineLevel="1">
      <c r="A2184" s="4" t="s">
        <v>212</v>
      </c>
      <c r="B2184" s="195"/>
      <c r="C2184" s="196">
        <v>0</v>
      </c>
      <c r="D2184" s="196">
        <v>0</v>
      </c>
      <c r="E2184" s="196">
        <v>0</v>
      </c>
      <c r="F2184" s="197">
        <v>0</v>
      </c>
      <c r="G2184" s="197">
        <v>0</v>
      </c>
      <c r="H2184" s="198">
        <v>0</v>
      </c>
    </row>
    <row r="2185" spans="1:8" ht="18" hidden="1" customHeight="1" outlineLevel="1">
      <c r="A2185" s="4" t="s">
        <v>213</v>
      </c>
      <c r="B2185" s="195"/>
      <c r="C2185" s="196">
        <v>0</v>
      </c>
      <c r="D2185" s="196">
        <v>0</v>
      </c>
      <c r="E2185" s="196">
        <v>0</v>
      </c>
      <c r="F2185" s="197">
        <v>0</v>
      </c>
      <c r="G2185" s="197">
        <v>0</v>
      </c>
      <c r="H2185" s="198">
        <v>0</v>
      </c>
    </row>
    <row r="2186" spans="1:8" ht="18" hidden="1" customHeight="1" outlineLevel="1">
      <c r="A2186" s="4" t="s">
        <v>214</v>
      </c>
      <c r="B2186" s="195"/>
      <c r="C2186" s="196">
        <v>0</v>
      </c>
      <c r="D2186" s="196">
        <v>0</v>
      </c>
      <c r="E2186" s="196">
        <v>0</v>
      </c>
      <c r="F2186" s="197">
        <v>0</v>
      </c>
      <c r="G2186" s="197">
        <v>0</v>
      </c>
      <c r="H2186" s="198">
        <v>0</v>
      </c>
    </row>
    <row r="2187" spans="1:8" ht="18" hidden="1" customHeight="1" outlineLevel="1">
      <c r="A2187" s="4" t="s">
        <v>215</v>
      </c>
      <c r="B2187" s="195"/>
      <c r="C2187" s="196">
        <v>0</v>
      </c>
      <c r="D2187" s="196">
        <v>0</v>
      </c>
      <c r="E2187" s="196">
        <v>0</v>
      </c>
      <c r="F2187" s="197">
        <v>0</v>
      </c>
      <c r="G2187" s="197">
        <v>0</v>
      </c>
      <c r="H2187" s="198">
        <v>0</v>
      </c>
    </row>
    <row r="2188" spans="1:8" ht="18" hidden="1" customHeight="1" outlineLevel="1">
      <c r="A2188" s="4" t="s">
        <v>216</v>
      </c>
      <c r="B2188" s="195"/>
      <c r="C2188" s="196">
        <v>0</v>
      </c>
      <c r="D2188" s="196">
        <v>0</v>
      </c>
      <c r="E2188" s="196">
        <v>0</v>
      </c>
      <c r="F2188" s="197">
        <v>0</v>
      </c>
      <c r="G2188" s="197">
        <v>0</v>
      </c>
      <c r="H2188" s="198">
        <v>0</v>
      </c>
    </row>
    <row r="2189" spans="1:8" ht="18" hidden="1" customHeight="1" outlineLevel="1">
      <c r="A2189" s="4" t="s">
        <v>217</v>
      </c>
      <c r="B2189" s="195"/>
      <c r="C2189" s="196">
        <v>0</v>
      </c>
      <c r="D2189" s="196">
        <v>0</v>
      </c>
      <c r="E2189" s="196">
        <v>0</v>
      </c>
      <c r="F2189" s="197">
        <v>0</v>
      </c>
      <c r="G2189" s="197">
        <v>0</v>
      </c>
      <c r="H2189" s="198">
        <v>0</v>
      </c>
    </row>
    <row r="2190" spans="1:8" ht="18" hidden="1" customHeight="1" outlineLevel="1">
      <c r="A2190" s="4" t="s">
        <v>218</v>
      </c>
      <c r="B2190" s="195"/>
      <c r="C2190" s="196">
        <v>0</v>
      </c>
      <c r="D2190" s="196">
        <v>0</v>
      </c>
      <c r="E2190" s="196">
        <v>0</v>
      </c>
      <c r="F2190" s="197">
        <v>0</v>
      </c>
      <c r="G2190" s="197">
        <v>0</v>
      </c>
      <c r="H2190" s="198">
        <v>0</v>
      </c>
    </row>
    <row r="2191" spans="1:8" ht="18" hidden="1" customHeight="1" outlineLevel="1">
      <c r="A2191" s="4" t="s">
        <v>219</v>
      </c>
      <c r="B2191" s="195"/>
      <c r="C2191" s="196">
        <v>0</v>
      </c>
      <c r="D2191" s="196">
        <v>0</v>
      </c>
      <c r="E2191" s="196">
        <v>0</v>
      </c>
      <c r="F2191" s="197">
        <v>0</v>
      </c>
      <c r="G2191" s="197">
        <v>0</v>
      </c>
      <c r="H2191" s="198">
        <v>0</v>
      </c>
    </row>
    <row r="2192" spans="1:8" ht="18" hidden="1" customHeight="1" outlineLevel="1">
      <c r="A2192" s="4" t="s">
        <v>220</v>
      </c>
      <c r="B2192" s="195"/>
      <c r="C2192" s="196">
        <v>0</v>
      </c>
      <c r="D2192" s="196">
        <v>0</v>
      </c>
      <c r="E2192" s="196">
        <v>0</v>
      </c>
      <c r="F2192" s="197">
        <v>0</v>
      </c>
      <c r="G2192" s="197">
        <v>0</v>
      </c>
      <c r="H2192" s="198">
        <v>0</v>
      </c>
    </row>
    <row r="2193" spans="1:8" ht="18" hidden="1" customHeight="1" outlineLevel="1">
      <c r="A2193" s="4" t="s">
        <v>349</v>
      </c>
      <c r="B2193" s="195"/>
      <c r="C2193" s="196">
        <v>0</v>
      </c>
      <c r="D2193" s="196">
        <v>0</v>
      </c>
      <c r="E2193" s="196">
        <v>0</v>
      </c>
      <c r="F2193" s="197">
        <v>0</v>
      </c>
      <c r="G2193" s="197">
        <v>0</v>
      </c>
      <c r="H2193" s="198">
        <v>0</v>
      </c>
    </row>
    <row r="2194" spans="1:8" ht="18" hidden="1" customHeight="1" outlineLevel="1">
      <c r="A2194" s="4" t="s">
        <v>222</v>
      </c>
      <c r="B2194" s="195"/>
      <c r="C2194" s="196">
        <v>0</v>
      </c>
      <c r="D2194" s="196">
        <v>0</v>
      </c>
      <c r="E2194" s="196">
        <v>0</v>
      </c>
      <c r="F2194" s="197">
        <v>0</v>
      </c>
      <c r="G2194" s="197">
        <v>0</v>
      </c>
      <c r="H2194" s="198">
        <v>0</v>
      </c>
    </row>
    <row r="2195" spans="1:8" ht="18" hidden="1" customHeight="1" outlineLevel="1">
      <c r="A2195" s="4" t="s">
        <v>223</v>
      </c>
      <c r="B2195" s="195"/>
      <c r="C2195" s="196">
        <v>0</v>
      </c>
      <c r="D2195" s="196">
        <v>0</v>
      </c>
      <c r="E2195" s="196">
        <v>0</v>
      </c>
      <c r="F2195" s="197">
        <v>0</v>
      </c>
      <c r="G2195" s="197">
        <v>0</v>
      </c>
      <c r="H2195" s="198">
        <v>0</v>
      </c>
    </row>
    <row r="2196" spans="1:8" ht="18" hidden="1" customHeight="1" outlineLevel="1">
      <c r="A2196" s="4" t="s">
        <v>224</v>
      </c>
      <c r="B2196" s="195"/>
      <c r="C2196" s="196">
        <v>0</v>
      </c>
      <c r="D2196" s="196">
        <v>0</v>
      </c>
      <c r="E2196" s="196">
        <v>0</v>
      </c>
      <c r="F2196" s="197">
        <v>0</v>
      </c>
      <c r="G2196" s="197">
        <v>0</v>
      </c>
      <c r="H2196" s="198">
        <v>0</v>
      </c>
    </row>
    <row r="2197" spans="1:8" ht="18" hidden="1" customHeight="1" outlineLevel="1">
      <c r="A2197" s="4" t="s">
        <v>225</v>
      </c>
      <c r="B2197" s="195"/>
      <c r="C2197" s="196">
        <v>0</v>
      </c>
      <c r="D2197" s="196">
        <v>0</v>
      </c>
      <c r="E2197" s="196">
        <v>0</v>
      </c>
      <c r="F2197" s="197">
        <v>0</v>
      </c>
      <c r="G2197" s="197">
        <v>0</v>
      </c>
      <c r="H2197" s="198">
        <v>0</v>
      </c>
    </row>
    <row r="2198" spans="1:8" ht="18" customHeight="1" collapsed="1">
      <c r="A2198" s="4"/>
      <c r="B2198" s="195" t="s">
        <v>452</v>
      </c>
      <c r="C2198" s="199">
        <f t="shared" ref="C2198:H2198" si="93">SUM(C2175:C2197)</f>
        <v>0</v>
      </c>
      <c r="D2198" s="199">
        <f t="shared" si="93"/>
        <v>0</v>
      </c>
      <c r="E2198" s="199">
        <f t="shared" si="93"/>
        <v>0</v>
      </c>
      <c r="F2198" s="200">
        <f t="shared" si="93"/>
        <v>0</v>
      </c>
      <c r="G2198" s="200">
        <f t="shared" si="93"/>
        <v>0</v>
      </c>
      <c r="H2198" s="201">
        <f t="shared" si="93"/>
        <v>0</v>
      </c>
    </row>
    <row r="2199" spans="1:8" ht="18" customHeight="1">
      <c r="B2199" s="203" t="s">
        <v>453</v>
      </c>
      <c r="C2199" s="204"/>
      <c r="D2199" s="204"/>
      <c r="E2199" s="204"/>
      <c r="F2199" s="193"/>
      <c r="G2199" s="193"/>
      <c r="H2199" s="194"/>
    </row>
    <row r="2200" spans="1:8" ht="18" hidden="1" customHeight="1" outlineLevel="1">
      <c r="A2200" s="4" t="s">
        <v>272</v>
      </c>
      <c r="B2200" s="195"/>
      <c r="C2200" s="196">
        <v>0</v>
      </c>
      <c r="D2200" s="196">
        <v>0</v>
      </c>
      <c r="E2200" s="196">
        <v>0</v>
      </c>
      <c r="F2200" s="197">
        <v>0</v>
      </c>
      <c r="G2200" s="197">
        <v>0</v>
      </c>
      <c r="H2200" s="198">
        <v>0</v>
      </c>
    </row>
    <row r="2201" spans="1:8" ht="18" hidden="1" customHeight="1" outlineLevel="1">
      <c r="A2201" s="4" t="s">
        <v>203</v>
      </c>
      <c r="B2201" s="195"/>
      <c r="C2201" s="196">
        <v>0</v>
      </c>
      <c r="D2201" s="196">
        <v>0</v>
      </c>
      <c r="E2201" s="196">
        <v>0</v>
      </c>
      <c r="F2201" s="197">
        <v>0</v>
      </c>
      <c r="G2201" s="197">
        <v>0</v>
      </c>
      <c r="H2201" s="198">
        <v>0</v>
      </c>
    </row>
    <row r="2202" spans="1:8" ht="18" hidden="1" customHeight="1" outlineLevel="1">
      <c r="A2202" s="4" t="s">
        <v>204</v>
      </c>
      <c r="B2202" s="195"/>
      <c r="C2202" s="196">
        <v>0</v>
      </c>
      <c r="D2202" s="196">
        <v>0</v>
      </c>
      <c r="E2202" s="196">
        <v>0</v>
      </c>
      <c r="F2202" s="197">
        <v>0</v>
      </c>
      <c r="G2202" s="197">
        <v>0</v>
      </c>
      <c r="H2202" s="198">
        <v>0</v>
      </c>
    </row>
    <row r="2203" spans="1:8" ht="18" hidden="1" customHeight="1" outlineLevel="1">
      <c r="A2203" s="4" t="s">
        <v>205</v>
      </c>
      <c r="B2203" s="195"/>
      <c r="C2203" s="196">
        <v>0</v>
      </c>
      <c r="D2203" s="196">
        <v>0</v>
      </c>
      <c r="E2203" s="196">
        <v>0</v>
      </c>
      <c r="F2203" s="197">
        <v>0</v>
      </c>
      <c r="G2203" s="197">
        <v>0</v>
      </c>
      <c r="H2203" s="198">
        <v>0</v>
      </c>
    </row>
    <row r="2204" spans="1:8" ht="18" hidden="1" customHeight="1" outlineLevel="1">
      <c r="A2204" s="4" t="s">
        <v>206</v>
      </c>
      <c r="B2204" s="195"/>
      <c r="C2204" s="196">
        <v>0</v>
      </c>
      <c r="D2204" s="196">
        <v>0</v>
      </c>
      <c r="E2204" s="196">
        <v>0</v>
      </c>
      <c r="F2204" s="197">
        <v>0</v>
      </c>
      <c r="G2204" s="197">
        <v>0</v>
      </c>
      <c r="H2204" s="198">
        <v>0</v>
      </c>
    </row>
    <row r="2205" spans="1:8" ht="18" hidden="1" customHeight="1" outlineLevel="1">
      <c r="A2205" s="4" t="s">
        <v>207</v>
      </c>
      <c r="B2205" s="195"/>
      <c r="C2205" s="196">
        <v>0</v>
      </c>
      <c r="D2205" s="196">
        <v>0</v>
      </c>
      <c r="E2205" s="196">
        <v>0</v>
      </c>
      <c r="F2205" s="197">
        <v>0</v>
      </c>
      <c r="G2205" s="197">
        <v>0</v>
      </c>
      <c r="H2205" s="198">
        <v>0</v>
      </c>
    </row>
    <row r="2206" spans="1:8" ht="18" hidden="1" customHeight="1" outlineLevel="1">
      <c r="A2206" s="4" t="s">
        <v>208</v>
      </c>
      <c r="B2206" s="195"/>
      <c r="C2206" s="196">
        <v>0</v>
      </c>
      <c r="D2206" s="196">
        <v>0</v>
      </c>
      <c r="E2206" s="196">
        <v>0</v>
      </c>
      <c r="F2206" s="197">
        <v>0</v>
      </c>
      <c r="G2206" s="197">
        <v>0</v>
      </c>
      <c r="H2206" s="198">
        <v>0</v>
      </c>
    </row>
    <row r="2207" spans="1:8" ht="18" hidden="1" customHeight="1" outlineLevel="1">
      <c r="A2207" s="4" t="s">
        <v>209</v>
      </c>
      <c r="B2207" s="195"/>
      <c r="C2207" s="196">
        <v>0</v>
      </c>
      <c r="D2207" s="196">
        <v>0</v>
      </c>
      <c r="E2207" s="196">
        <v>0</v>
      </c>
      <c r="F2207" s="197">
        <v>0</v>
      </c>
      <c r="G2207" s="197">
        <v>0</v>
      </c>
      <c r="H2207" s="198">
        <v>0</v>
      </c>
    </row>
    <row r="2208" spans="1:8" ht="18" hidden="1" customHeight="1" outlineLevel="1">
      <c r="A2208" s="4" t="s">
        <v>211</v>
      </c>
      <c r="B2208" s="195"/>
      <c r="C2208" s="196">
        <v>0</v>
      </c>
      <c r="D2208" s="196">
        <v>0</v>
      </c>
      <c r="E2208" s="196">
        <v>0</v>
      </c>
      <c r="F2208" s="197">
        <v>0</v>
      </c>
      <c r="G2208" s="197">
        <v>0</v>
      </c>
      <c r="H2208" s="198">
        <v>0</v>
      </c>
    </row>
    <row r="2209" spans="1:8" ht="18" hidden="1" customHeight="1" outlineLevel="1">
      <c r="A2209" s="4" t="s">
        <v>212</v>
      </c>
      <c r="B2209" s="195"/>
      <c r="C2209" s="196">
        <v>24</v>
      </c>
      <c r="D2209" s="196">
        <v>0</v>
      </c>
      <c r="E2209" s="196">
        <v>0</v>
      </c>
      <c r="F2209" s="197">
        <v>0</v>
      </c>
      <c r="G2209" s="197">
        <v>0</v>
      </c>
      <c r="H2209" s="198">
        <v>0</v>
      </c>
    </row>
    <row r="2210" spans="1:8" ht="18" hidden="1" customHeight="1" outlineLevel="1">
      <c r="A2210" s="4" t="s">
        <v>213</v>
      </c>
      <c r="B2210" s="195"/>
      <c r="C2210" s="196">
        <v>23</v>
      </c>
      <c r="D2210" s="196">
        <v>0</v>
      </c>
      <c r="E2210" s="196">
        <v>0</v>
      </c>
      <c r="F2210" s="197">
        <v>0</v>
      </c>
      <c r="G2210" s="197">
        <v>0</v>
      </c>
      <c r="H2210" s="198">
        <v>0</v>
      </c>
    </row>
    <row r="2211" spans="1:8" ht="18" hidden="1" customHeight="1" outlineLevel="1">
      <c r="A2211" s="4" t="s">
        <v>214</v>
      </c>
      <c r="B2211" s="195"/>
      <c r="C2211" s="196">
        <v>0</v>
      </c>
      <c r="D2211" s="196">
        <v>0</v>
      </c>
      <c r="E2211" s="196">
        <v>0</v>
      </c>
      <c r="F2211" s="197">
        <v>0</v>
      </c>
      <c r="G2211" s="197">
        <v>0</v>
      </c>
      <c r="H2211" s="198">
        <v>0</v>
      </c>
    </row>
    <row r="2212" spans="1:8" ht="18" hidden="1" customHeight="1" outlineLevel="1">
      <c r="A2212" s="4" t="s">
        <v>215</v>
      </c>
      <c r="B2212" s="195"/>
      <c r="C2212" s="196">
        <v>0</v>
      </c>
      <c r="D2212" s="196">
        <v>0</v>
      </c>
      <c r="E2212" s="196">
        <v>0</v>
      </c>
      <c r="F2212" s="197">
        <v>0</v>
      </c>
      <c r="G2212" s="197">
        <v>0</v>
      </c>
      <c r="H2212" s="198">
        <v>0</v>
      </c>
    </row>
    <row r="2213" spans="1:8" ht="18" hidden="1" customHeight="1" outlineLevel="1">
      <c r="A2213" s="4" t="s">
        <v>216</v>
      </c>
      <c r="B2213" s="195"/>
      <c r="C2213" s="196">
        <v>0</v>
      </c>
      <c r="D2213" s="196">
        <v>0</v>
      </c>
      <c r="E2213" s="196">
        <v>0</v>
      </c>
      <c r="F2213" s="197">
        <v>0</v>
      </c>
      <c r="G2213" s="197">
        <v>0</v>
      </c>
      <c r="H2213" s="198">
        <v>0</v>
      </c>
    </row>
    <row r="2214" spans="1:8" ht="18" hidden="1" customHeight="1" outlineLevel="1">
      <c r="A2214" s="4" t="s">
        <v>217</v>
      </c>
      <c r="B2214" s="195"/>
      <c r="C2214" s="196">
        <v>0</v>
      </c>
      <c r="D2214" s="196">
        <v>0</v>
      </c>
      <c r="E2214" s="196">
        <v>0</v>
      </c>
      <c r="F2214" s="197">
        <v>0</v>
      </c>
      <c r="G2214" s="197">
        <v>0</v>
      </c>
      <c r="H2214" s="198">
        <v>0</v>
      </c>
    </row>
    <row r="2215" spans="1:8" ht="18" hidden="1" customHeight="1" outlineLevel="1">
      <c r="A2215" s="4" t="s">
        <v>218</v>
      </c>
      <c r="B2215" s="195"/>
      <c r="C2215" s="196">
        <v>0</v>
      </c>
      <c r="D2215" s="196">
        <v>0</v>
      </c>
      <c r="E2215" s="196">
        <v>0</v>
      </c>
      <c r="F2215" s="197">
        <v>0</v>
      </c>
      <c r="G2215" s="197">
        <v>0</v>
      </c>
      <c r="H2215" s="198">
        <v>0</v>
      </c>
    </row>
    <row r="2216" spans="1:8" ht="18" hidden="1" customHeight="1" outlineLevel="1">
      <c r="A2216" s="4" t="s">
        <v>219</v>
      </c>
      <c r="B2216" s="195"/>
      <c r="C2216" s="196">
        <v>0</v>
      </c>
      <c r="D2216" s="196">
        <v>0</v>
      </c>
      <c r="E2216" s="196">
        <v>0</v>
      </c>
      <c r="F2216" s="197">
        <v>0</v>
      </c>
      <c r="G2216" s="197">
        <v>0</v>
      </c>
      <c r="H2216" s="198">
        <v>0</v>
      </c>
    </row>
    <row r="2217" spans="1:8" ht="18" hidden="1" customHeight="1" outlineLevel="1">
      <c r="A2217" s="4" t="s">
        <v>220</v>
      </c>
      <c r="B2217" s="195"/>
      <c r="C2217" s="196">
        <v>0</v>
      </c>
      <c r="D2217" s="196">
        <v>0</v>
      </c>
      <c r="E2217" s="196">
        <v>0</v>
      </c>
      <c r="F2217" s="197">
        <v>0</v>
      </c>
      <c r="G2217" s="197">
        <v>0</v>
      </c>
      <c r="H2217" s="198">
        <v>0</v>
      </c>
    </row>
    <row r="2218" spans="1:8" ht="18" hidden="1" customHeight="1" outlineLevel="1">
      <c r="A2218" s="4" t="s">
        <v>349</v>
      </c>
      <c r="B2218" s="195"/>
      <c r="C2218" s="196">
        <v>0</v>
      </c>
      <c r="D2218" s="196">
        <v>0</v>
      </c>
      <c r="E2218" s="196">
        <v>0</v>
      </c>
      <c r="F2218" s="197">
        <v>0</v>
      </c>
      <c r="G2218" s="197">
        <v>0</v>
      </c>
      <c r="H2218" s="198">
        <v>0</v>
      </c>
    </row>
    <row r="2219" spans="1:8" ht="18" hidden="1" customHeight="1" outlineLevel="1">
      <c r="A2219" s="4" t="s">
        <v>222</v>
      </c>
      <c r="B2219" s="195"/>
      <c r="C2219" s="196">
        <v>0</v>
      </c>
      <c r="D2219" s="196">
        <v>0</v>
      </c>
      <c r="E2219" s="196">
        <v>0</v>
      </c>
      <c r="F2219" s="197">
        <v>0</v>
      </c>
      <c r="G2219" s="197">
        <v>0</v>
      </c>
      <c r="H2219" s="198">
        <v>0</v>
      </c>
    </row>
    <row r="2220" spans="1:8" ht="18" hidden="1" customHeight="1" outlineLevel="1">
      <c r="A2220" s="4" t="s">
        <v>223</v>
      </c>
      <c r="B2220" s="195"/>
      <c r="C2220" s="196">
        <v>0</v>
      </c>
      <c r="D2220" s="196">
        <v>0</v>
      </c>
      <c r="E2220" s="196">
        <v>0</v>
      </c>
      <c r="F2220" s="197">
        <v>0</v>
      </c>
      <c r="G2220" s="197">
        <v>0</v>
      </c>
      <c r="H2220" s="198">
        <v>0</v>
      </c>
    </row>
    <row r="2221" spans="1:8" ht="18" hidden="1" customHeight="1" outlineLevel="1">
      <c r="A2221" s="4" t="s">
        <v>224</v>
      </c>
      <c r="B2221" s="195"/>
      <c r="C2221" s="196">
        <v>0</v>
      </c>
      <c r="D2221" s="196">
        <v>0</v>
      </c>
      <c r="E2221" s="196">
        <v>0</v>
      </c>
      <c r="F2221" s="197">
        <v>0</v>
      </c>
      <c r="G2221" s="197">
        <v>0</v>
      </c>
      <c r="H2221" s="198">
        <v>0</v>
      </c>
    </row>
    <row r="2222" spans="1:8" ht="18" hidden="1" customHeight="1" outlineLevel="1">
      <c r="A2222" s="4" t="s">
        <v>225</v>
      </c>
      <c r="B2222" s="195"/>
      <c r="C2222" s="196">
        <v>0</v>
      </c>
      <c r="D2222" s="196">
        <v>0</v>
      </c>
      <c r="E2222" s="196">
        <v>0</v>
      </c>
      <c r="F2222" s="197">
        <v>0</v>
      </c>
      <c r="G2222" s="197">
        <v>0</v>
      </c>
      <c r="H2222" s="198">
        <v>0</v>
      </c>
    </row>
    <row r="2223" spans="1:8" collapsed="1">
      <c r="A2223" s="4"/>
      <c r="B2223" s="195" t="s">
        <v>454</v>
      </c>
      <c r="C2223" s="199">
        <f t="shared" ref="C2223:H2223" si="94">SUM(C2200:C2222)</f>
        <v>47</v>
      </c>
      <c r="D2223" s="199">
        <f t="shared" si="94"/>
        <v>0</v>
      </c>
      <c r="E2223" s="199">
        <f t="shared" si="94"/>
        <v>0</v>
      </c>
      <c r="F2223" s="200">
        <f t="shared" si="94"/>
        <v>0</v>
      </c>
      <c r="G2223" s="200">
        <f t="shared" si="94"/>
        <v>0</v>
      </c>
      <c r="H2223" s="201">
        <f t="shared" si="94"/>
        <v>0</v>
      </c>
    </row>
    <row r="2224" spans="1:8">
      <c r="A2224" s="4"/>
      <c r="B2224" s="215" t="s">
        <v>463</v>
      </c>
      <c r="C2224" s="204"/>
      <c r="D2224" s="204"/>
      <c r="E2224" s="204"/>
      <c r="F2224" s="193"/>
      <c r="G2224" s="193"/>
      <c r="H2224" s="194"/>
    </row>
    <row r="2225" spans="1:8" hidden="1" outlineLevel="1">
      <c r="A2225" s="4" t="s">
        <v>224</v>
      </c>
      <c r="B2225" s="216"/>
      <c r="C2225" s="196">
        <v>1</v>
      </c>
      <c r="D2225" s="196">
        <v>1</v>
      </c>
      <c r="E2225" s="196">
        <v>0</v>
      </c>
      <c r="F2225" s="197">
        <v>700.56</v>
      </c>
      <c r="G2225" s="197">
        <v>16623.329999999998</v>
      </c>
      <c r="H2225" s="197">
        <v>0</v>
      </c>
    </row>
    <row r="2226" spans="1:8" collapsed="1">
      <c r="A2226" s="4"/>
      <c r="B2226" s="195" t="s">
        <v>464</v>
      </c>
      <c r="C2226" s="196">
        <f t="shared" ref="C2226:H2226" si="95">SUM(C2225:C2225)</f>
        <v>1</v>
      </c>
      <c r="D2226" s="196">
        <f t="shared" si="95"/>
        <v>1</v>
      </c>
      <c r="E2226" s="196">
        <f t="shared" si="95"/>
        <v>0</v>
      </c>
      <c r="F2226" s="197">
        <f t="shared" si="95"/>
        <v>700.56</v>
      </c>
      <c r="G2226" s="197">
        <f t="shared" si="95"/>
        <v>16623.329999999998</v>
      </c>
      <c r="H2226" s="201">
        <f t="shared" si="95"/>
        <v>0</v>
      </c>
    </row>
    <row r="2227" spans="1:8" ht="18" hidden="1" customHeight="1" outlineLevel="1">
      <c r="A2227" s="4" t="s">
        <v>272</v>
      </c>
      <c r="B2227" s="195"/>
      <c r="C2227" s="196">
        <f t="shared" ref="C2227:H2227" si="96">SUMIFS(C$11:C$2223, $A$11:$A$2223, "Agents National Title Insurance Company")</f>
        <v>10</v>
      </c>
      <c r="D2227" s="196">
        <f t="shared" si="96"/>
        <v>2</v>
      </c>
      <c r="E2227" s="196">
        <f t="shared" si="96"/>
        <v>2</v>
      </c>
      <c r="F2227" s="197">
        <f t="shared" si="96"/>
        <v>5333</v>
      </c>
      <c r="G2227" s="197">
        <f t="shared" si="96"/>
        <v>0</v>
      </c>
      <c r="H2227" s="197">
        <f t="shared" si="96"/>
        <v>9440</v>
      </c>
    </row>
    <row r="2228" spans="1:8" ht="18" hidden="1" customHeight="1" outlineLevel="1">
      <c r="A2228" s="4" t="s">
        <v>203</v>
      </c>
      <c r="B2228" s="195"/>
      <c r="C2228" s="196">
        <f t="shared" ref="C2228:H2228" si="97">SUMIFS(C$11:C$2223, $A$11:$A$2223, "Alamo Title Insurance")</f>
        <v>169</v>
      </c>
      <c r="D2228" s="196">
        <f t="shared" si="97"/>
        <v>220</v>
      </c>
      <c r="E2228" s="196">
        <f t="shared" si="97"/>
        <v>0</v>
      </c>
      <c r="F2228" s="197">
        <f t="shared" si="97"/>
        <v>1136835</v>
      </c>
      <c r="G2228" s="197">
        <f t="shared" si="97"/>
        <v>1134015</v>
      </c>
      <c r="H2228" s="197">
        <f t="shared" si="97"/>
        <v>0</v>
      </c>
    </row>
    <row r="2229" spans="1:8" ht="18" hidden="1" customHeight="1" outlineLevel="1">
      <c r="A2229" s="4" t="s">
        <v>204</v>
      </c>
      <c r="B2229" s="195"/>
      <c r="C2229" s="196">
        <f t="shared" ref="C2229:H2229" si="98">SUMIFS(C$11:C$2223, $A$11:$A$2223, "Alliant National Title Insurance Company, Inc.")</f>
        <v>1213</v>
      </c>
      <c r="D2229" s="196">
        <f t="shared" si="98"/>
        <v>16</v>
      </c>
      <c r="E2229" s="196">
        <f t="shared" si="98"/>
        <v>125</v>
      </c>
      <c r="F2229" s="197">
        <f t="shared" si="98"/>
        <v>1139830.7200000002</v>
      </c>
      <c r="G2229" s="197">
        <f t="shared" si="98"/>
        <v>604717.47000000009</v>
      </c>
      <c r="H2229" s="197">
        <f t="shared" si="98"/>
        <v>-130146.24000000001</v>
      </c>
    </row>
    <row r="2230" spans="1:8" ht="18" hidden="1" customHeight="1" outlineLevel="1">
      <c r="A2230" s="4" t="s">
        <v>205</v>
      </c>
      <c r="B2230" s="195"/>
      <c r="C2230" s="196">
        <f t="shared" ref="C2230:H2230" si="99">SUMIFS(C$11:C$2223, $A$11:$A$2223, "American Guaranty Title Insurance Company")</f>
        <v>0</v>
      </c>
      <c r="D2230" s="196">
        <f t="shared" si="99"/>
        <v>0</v>
      </c>
      <c r="E2230" s="196">
        <f t="shared" si="99"/>
        <v>0</v>
      </c>
      <c r="F2230" s="197">
        <f t="shared" si="99"/>
        <v>0</v>
      </c>
      <c r="G2230" s="197">
        <f t="shared" si="99"/>
        <v>0</v>
      </c>
      <c r="H2230" s="197">
        <f t="shared" si="99"/>
        <v>0</v>
      </c>
    </row>
    <row r="2231" spans="1:8" ht="18" hidden="1" customHeight="1" outlineLevel="1">
      <c r="A2231" s="4" t="s">
        <v>206</v>
      </c>
      <c r="B2231" s="195"/>
      <c r="C2231" s="196">
        <f t="shared" ref="C2231:H2231" si="100">SUMIFS(C$11:C$2223, $A$11:$A$2223, "Amrock Title Insurance Company")</f>
        <v>1</v>
      </c>
      <c r="D2231" s="196">
        <f t="shared" si="100"/>
        <v>0</v>
      </c>
      <c r="E2231" s="196">
        <f t="shared" si="100"/>
        <v>0</v>
      </c>
      <c r="F2231" s="197">
        <f t="shared" si="100"/>
        <v>0</v>
      </c>
      <c r="G2231" s="197">
        <f t="shared" si="100"/>
        <v>10000</v>
      </c>
      <c r="H2231" s="197">
        <f t="shared" si="100"/>
        <v>0</v>
      </c>
    </row>
    <row r="2232" spans="1:8" ht="18" hidden="1" customHeight="1" outlineLevel="1">
      <c r="A2232" s="4" t="s">
        <v>207</v>
      </c>
      <c r="B2232" s="195"/>
      <c r="C2232" s="196">
        <f t="shared" ref="C2232:H2232" si="101">SUMIFS(C$11:C$2223, $A$11:$A$2223, "AmTrust Title Insurance Company")</f>
        <v>0</v>
      </c>
      <c r="D2232" s="196">
        <f t="shared" si="101"/>
        <v>0</v>
      </c>
      <c r="E2232" s="196">
        <f t="shared" si="101"/>
        <v>0</v>
      </c>
      <c r="F2232" s="197">
        <f t="shared" si="101"/>
        <v>0</v>
      </c>
      <c r="G2232" s="197">
        <f t="shared" si="101"/>
        <v>0</v>
      </c>
      <c r="H2232" s="197">
        <f t="shared" si="101"/>
        <v>0</v>
      </c>
    </row>
    <row r="2233" spans="1:8" ht="18" hidden="1" customHeight="1" outlineLevel="1">
      <c r="A2233" s="4" t="s">
        <v>208</v>
      </c>
      <c r="B2233" s="195"/>
      <c r="C2233" s="196">
        <f t="shared" ref="C2233:H2233" si="102">SUMIFS(C$11:C$2223, $A$11:$A$2223, "Chicago Title Insurance Company")</f>
        <v>227</v>
      </c>
      <c r="D2233" s="196">
        <f t="shared" si="102"/>
        <v>271</v>
      </c>
      <c r="E2233" s="196">
        <f t="shared" si="102"/>
        <v>0</v>
      </c>
      <c r="F2233" s="197">
        <f t="shared" si="102"/>
        <v>1107230.0399999998</v>
      </c>
      <c r="G2233" s="197">
        <f t="shared" si="102"/>
        <v>1522315.9</v>
      </c>
      <c r="H2233" s="197">
        <f t="shared" si="102"/>
        <v>0</v>
      </c>
    </row>
    <row r="2234" spans="1:8" ht="18" hidden="1" customHeight="1" outlineLevel="1">
      <c r="A2234" s="4" t="s">
        <v>209</v>
      </c>
      <c r="B2234" s="195"/>
      <c r="C2234" s="196">
        <f t="shared" ref="C2234:H2234" si="103">SUMIFS(C$11:C$2223, $A$11:$A$2223, "Commonwealth Land Title Insurance Company")</f>
        <v>70</v>
      </c>
      <c r="D2234" s="196">
        <f t="shared" si="103"/>
        <v>90</v>
      </c>
      <c r="E2234" s="196">
        <f t="shared" si="103"/>
        <v>0</v>
      </c>
      <c r="F2234" s="197">
        <f t="shared" si="103"/>
        <v>62175.869999999995</v>
      </c>
      <c r="G2234" s="197">
        <f t="shared" si="103"/>
        <v>527543.15</v>
      </c>
      <c r="H2234" s="197">
        <f t="shared" si="103"/>
        <v>0</v>
      </c>
    </row>
    <row r="2235" spans="1:8" ht="18" hidden="1" customHeight="1" outlineLevel="1">
      <c r="A2235" s="4" t="s">
        <v>211</v>
      </c>
      <c r="B2235" s="195"/>
      <c r="C2235" s="196">
        <f t="shared" ref="C2235:H2235" si="104">SUMIFS(C$11:C$2223, $A$11:$A$2223, "Fidelity National Title Insurance Company")</f>
        <v>480</v>
      </c>
      <c r="D2235" s="196">
        <f t="shared" si="104"/>
        <v>623</v>
      </c>
      <c r="E2235" s="196">
        <f t="shared" si="104"/>
        <v>0</v>
      </c>
      <c r="F2235" s="197">
        <f t="shared" si="104"/>
        <v>4736401.3500000006</v>
      </c>
      <c r="G2235" s="197">
        <f t="shared" si="104"/>
        <v>2162590.8399999994</v>
      </c>
      <c r="H2235" s="197">
        <f t="shared" si="104"/>
        <v>0</v>
      </c>
    </row>
    <row r="2236" spans="1:8" ht="18" hidden="1" customHeight="1" outlineLevel="1">
      <c r="A2236" s="4" t="s">
        <v>212</v>
      </c>
      <c r="B2236" s="195"/>
      <c r="C2236" s="196">
        <f t="shared" ref="C2236:H2236" si="105">SUMIFS(C$11:C$2223, $A$11:$A$2223, "First American Title Guaranty Company")</f>
        <v>296</v>
      </c>
      <c r="D2236" s="196">
        <f t="shared" si="105"/>
        <v>53</v>
      </c>
      <c r="E2236" s="196">
        <f t="shared" si="105"/>
        <v>107</v>
      </c>
      <c r="F2236" s="197">
        <f t="shared" si="105"/>
        <v>875710.31999999972</v>
      </c>
      <c r="G2236" s="197">
        <f t="shared" si="105"/>
        <v>625646.74</v>
      </c>
      <c r="H2236" s="197">
        <f t="shared" si="105"/>
        <v>0</v>
      </c>
    </row>
    <row r="2237" spans="1:8" ht="18" hidden="1" customHeight="1" outlineLevel="1">
      <c r="A2237" s="4" t="s">
        <v>213</v>
      </c>
      <c r="B2237" s="195"/>
      <c r="C2237" s="196">
        <f t="shared" ref="C2237:H2237" si="106">SUMIFS(C$11:C$2223, $A$11:$A$2223, "First American Title Insurance Company")</f>
        <v>584</v>
      </c>
      <c r="D2237" s="196">
        <f t="shared" si="106"/>
        <v>67</v>
      </c>
      <c r="E2237" s="196">
        <f t="shared" si="106"/>
        <v>215</v>
      </c>
      <c r="F2237" s="197">
        <f t="shared" si="106"/>
        <v>1923786.74</v>
      </c>
      <c r="G2237" s="197">
        <f t="shared" si="106"/>
        <v>1565789.0799999998</v>
      </c>
      <c r="H2237" s="197">
        <f t="shared" si="106"/>
        <v>0</v>
      </c>
    </row>
    <row r="2238" spans="1:8" ht="18" hidden="1" customHeight="1" outlineLevel="1">
      <c r="A2238" s="4" t="s">
        <v>214</v>
      </c>
      <c r="B2238" s="195"/>
      <c r="C2238" s="196">
        <f t="shared" ref="C2238:H2238" si="107">SUMIFS(C$11:C$2223, $A$11:$A$2223, "First National Title Insurance Company")</f>
        <v>179</v>
      </c>
      <c r="D2238" s="196">
        <f t="shared" si="107"/>
        <v>37</v>
      </c>
      <c r="E2238" s="196">
        <f t="shared" si="107"/>
        <v>32</v>
      </c>
      <c r="F2238" s="197">
        <f t="shared" si="107"/>
        <v>774498.99000000022</v>
      </c>
      <c r="G2238" s="197">
        <f t="shared" si="107"/>
        <v>607740.34000000008</v>
      </c>
      <c r="H2238" s="197">
        <f t="shared" si="107"/>
        <v>20000</v>
      </c>
    </row>
    <row r="2239" spans="1:8" ht="18" hidden="1" customHeight="1" outlineLevel="1">
      <c r="A2239" s="4" t="s">
        <v>215</v>
      </c>
      <c r="B2239" s="195"/>
      <c r="C2239" s="196">
        <f t="shared" ref="C2239:H2239" si="108">SUMIFS(C$11:C$2223, $A$11:$A$2223, "National Investors Title Insurance Company")</f>
        <v>48</v>
      </c>
      <c r="D2239" s="196">
        <f t="shared" si="108"/>
        <v>18</v>
      </c>
      <c r="E2239" s="196">
        <f t="shared" si="108"/>
        <v>7</v>
      </c>
      <c r="F2239" s="197">
        <f t="shared" si="108"/>
        <v>254380</v>
      </c>
      <c r="G2239" s="197">
        <f t="shared" si="108"/>
        <v>110873</v>
      </c>
      <c r="H2239" s="197">
        <f t="shared" si="108"/>
        <v>22522</v>
      </c>
    </row>
    <row r="2240" spans="1:8" ht="18" hidden="1" customHeight="1" outlineLevel="1">
      <c r="A2240" s="4" t="s">
        <v>216</v>
      </c>
      <c r="B2240" s="195"/>
      <c r="C2240" s="196">
        <f t="shared" ref="C2240:H2240" si="109">SUMIFS(C$11:C$2223, $A$11:$A$2223, "National Title Insurance of New York, Inc.")</f>
        <v>4</v>
      </c>
      <c r="D2240" s="196">
        <f t="shared" si="109"/>
        <v>4</v>
      </c>
      <c r="E2240" s="196">
        <f t="shared" si="109"/>
        <v>0</v>
      </c>
      <c r="F2240" s="197">
        <f t="shared" si="109"/>
        <v>-2125</v>
      </c>
      <c r="G2240" s="197">
        <f t="shared" si="109"/>
        <v>1679</v>
      </c>
      <c r="H2240" s="197">
        <f t="shared" si="109"/>
        <v>0</v>
      </c>
    </row>
    <row r="2241" spans="1:8" ht="18" hidden="1" customHeight="1" outlineLevel="1">
      <c r="A2241" s="4" t="s">
        <v>217</v>
      </c>
      <c r="B2241" s="195"/>
      <c r="C2241" s="196">
        <f t="shared" ref="C2241:H2241" si="110">SUMIFS(C$11:C$2223, $A$11:$A$2223, "North American Title Insurance Company")</f>
        <v>32</v>
      </c>
      <c r="D2241" s="196">
        <f t="shared" si="110"/>
        <v>32</v>
      </c>
      <c r="E2241" s="196">
        <f t="shared" si="110"/>
        <v>22</v>
      </c>
      <c r="F2241" s="197">
        <f t="shared" si="110"/>
        <v>84605.33</v>
      </c>
      <c r="G2241" s="197">
        <f t="shared" si="110"/>
        <v>370739.79000000004</v>
      </c>
      <c r="H2241" s="197">
        <f t="shared" si="110"/>
        <v>0</v>
      </c>
    </row>
    <row r="2242" spans="1:8" ht="18" hidden="1" customHeight="1" outlineLevel="1">
      <c r="A2242" s="4" t="s">
        <v>218</v>
      </c>
      <c r="B2242" s="195"/>
      <c r="C2242" s="196">
        <f t="shared" ref="C2242:H2242" si="111">SUMIFS(C$11:C$2223, $A$11:$A$2223, "Old Republic National Title Insurance Company")</f>
        <v>74</v>
      </c>
      <c r="D2242" s="196">
        <f t="shared" si="111"/>
        <v>105</v>
      </c>
      <c r="E2242" s="196">
        <f t="shared" si="111"/>
        <v>0</v>
      </c>
      <c r="F2242" s="197">
        <f t="shared" si="111"/>
        <v>89565</v>
      </c>
      <c r="G2242" s="197">
        <f t="shared" si="111"/>
        <v>1253184</v>
      </c>
      <c r="H2242" s="197">
        <f t="shared" si="111"/>
        <v>-398985</v>
      </c>
    </row>
    <row r="2243" spans="1:8" ht="18" hidden="1" customHeight="1" outlineLevel="1">
      <c r="A2243" s="4" t="s">
        <v>219</v>
      </c>
      <c r="B2243" s="195"/>
      <c r="C2243" s="196">
        <f t="shared" ref="C2243:H2243" si="112">SUMIFS(C$11:C$2223, $A$11:$A$2223, "Premier Land Title Insurance Company")</f>
        <v>31</v>
      </c>
      <c r="D2243" s="196">
        <f t="shared" si="112"/>
        <v>2</v>
      </c>
      <c r="E2243" s="196">
        <f t="shared" si="112"/>
        <v>17</v>
      </c>
      <c r="F2243" s="197">
        <f t="shared" si="112"/>
        <v>2549</v>
      </c>
      <c r="G2243" s="197">
        <f t="shared" si="112"/>
        <v>500</v>
      </c>
      <c r="H2243" s="197">
        <f t="shared" si="112"/>
        <v>0</v>
      </c>
    </row>
    <row r="2244" spans="1:8" ht="18" hidden="1" customHeight="1" outlineLevel="1">
      <c r="A2244" s="4" t="s">
        <v>323</v>
      </c>
      <c r="B2244" s="195"/>
      <c r="C2244" s="196">
        <f t="shared" ref="C2244:H2244" si="113">SUMIFS(C$11:C$2223, $A$11:$A$2223, "Radian Title Insurance Company")</f>
        <v>1</v>
      </c>
      <c r="D2244" s="196">
        <f t="shared" si="113"/>
        <v>1</v>
      </c>
      <c r="E2244" s="196">
        <f t="shared" si="113"/>
        <v>0</v>
      </c>
      <c r="F2244" s="196">
        <f t="shared" si="113"/>
        <v>211450</v>
      </c>
      <c r="G2244" s="196">
        <f t="shared" si="113"/>
        <v>140786</v>
      </c>
      <c r="H2244" s="196">
        <f t="shared" si="113"/>
        <v>0</v>
      </c>
    </row>
    <row r="2245" spans="1:8" ht="18" hidden="1" customHeight="1" outlineLevel="1">
      <c r="A2245" s="4" t="s">
        <v>220</v>
      </c>
      <c r="B2245" s="195"/>
      <c r="C2245" s="196">
        <f t="shared" ref="C2245:H2245" si="114">SUMIFS(C$11:C$2223, $A$11:$A$2223, "Real Advantage Title Insurance Company")</f>
        <v>1</v>
      </c>
      <c r="D2245" s="196">
        <f t="shared" si="114"/>
        <v>0</v>
      </c>
      <c r="E2245" s="196">
        <f t="shared" si="114"/>
        <v>1</v>
      </c>
      <c r="F2245" s="197">
        <f t="shared" si="114"/>
        <v>0</v>
      </c>
      <c r="G2245" s="197">
        <f t="shared" si="114"/>
        <v>27.58</v>
      </c>
      <c r="H2245" s="197">
        <f t="shared" si="114"/>
        <v>0</v>
      </c>
    </row>
    <row r="2246" spans="1:8" ht="18" hidden="1" customHeight="1" outlineLevel="1">
      <c r="A2246" s="4" t="s">
        <v>349</v>
      </c>
      <c r="B2246" s="213"/>
      <c r="C2246" s="196">
        <f t="shared" ref="C2246:H2246" si="115">SUMIFS(C$11:C$2223, $A$11:$A$2223, "Sierra Title Insurance Guaranty")</f>
        <v>1</v>
      </c>
      <c r="D2246" s="196">
        <f t="shared" si="115"/>
        <v>1</v>
      </c>
      <c r="E2246" s="196">
        <f t="shared" si="115"/>
        <v>0</v>
      </c>
      <c r="F2246" s="197">
        <f t="shared" si="115"/>
        <v>88000</v>
      </c>
      <c r="G2246" s="197">
        <f t="shared" si="115"/>
        <v>0</v>
      </c>
      <c r="H2246" s="197">
        <f t="shared" si="115"/>
        <v>0</v>
      </c>
    </row>
    <row r="2247" spans="1:8" ht="18" hidden="1" customHeight="1" outlineLevel="1">
      <c r="A2247" s="4" t="s">
        <v>274</v>
      </c>
      <c r="B2247" s="214"/>
      <c r="C2247" s="196">
        <f>SUMIFS(C$11:C$2223, $A$11:$A$2223, "Southwest Land Title Insurance Company")</f>
        <v>1</v>
      </c>
      <c r="D2247" s="196">
        <f t="shared" ref="D2247:H2247" si="116">SUMIFS(D$11:D$2223, $A$11:$A$2223, "Southwest Land Title Insurance Company")</f>
        <v>1</v>
      </c>
      <c r="E2247" s="196">
        <f t="shared" si="116"/>
        <v>0</v>
      </c>
      <c r="F2247" s="196">
        <f t="shared" si="116"/>
        <v>0</v>
      </c>
      <c r="G2247" s="196">
        <f t="shared" si="116"/>
        <v>666</v>
      </c>
      <c r="H2247" s="196">
        <f t="shared" si="116"/>
        <v>0</v>
      </c>
    </row>
    <row r="2248" spans="1:8" ht="18" hidden="1" customHeight="1" outlineLevel="1">
      <c r="A2248" s="4" t="s">
        <v>222</v>
      </c>
      <c r="B2248" s="213"/>
      <c r="C2248" s="196">
        <f t="shared" ref="C2248:H2248" si="117">SUMIFS(C$11:C$2223, $A$11:$A$2223, "Stewart Title Guaranty Company")</f>
        <v>147</v>
      </c>
      <c r="D2248" s="196">
        <f t="shared" si="117"/>
        <v>143</v>
      </c>
      <c r="E2248" s="196">
        <f t="shared" si="117"/>
        <v>0</v>
      </c>
      <c r="F2248" s="197">
        <f t="shared" si="117"/>
        <v>5939047.8200000003</v>
      </c>
      <c r="G2248" s="197">
        <f t="shared" si="117"/>
        <v>2632438</v>
      </c>
      <c r="H2248" s="197">
        <f t="shared" si="117"/>
        <v>-296663</v>
      </c>
    </row>
    <row r="2249" spans="1:8" ht="18" hidden="1" customHeight="1" outlineLevel="1">
      <c r="A2249" s="4" t="s">
        <v>278</v>
      </c>
      <c r="B2249" s="214"/>
      <c r="C2249" s="196">
        <f>SUMIFS(C$11:C$2223, $A$11:$A$2223, "Texan Title Insurance Company")</f>
        <v>5</v>
      </c>
      <c r="D2249" s="196">
        <f t="shared" ref="D2249:H2249" si="118">SUMIFS(D$11:D$2223, $A$11:$A$2223, "Texan Title Insurance Company")</f>
        <v>0</v>
      </c>
      <c r="E2249" s="196">
        <f t="shared" si="118"/>
        <v>0</v>
      </c>
      <c r="F2249" s="196">
        <f t="shared" si="118"/>
        <v>1278.33</v>
      </c>
      <c r="G2249" s="196">
        <f t="shared" si="118"/>
        <v>47310.16</v>
      </c>
      <c r="H2249" s="196">
        <f t="shared" si="118"/>
        <v>940.97</v>
      </c>
    </row>
    <row r="2250" spans="1:8" ht="18" hidden="1" customHeight="1" outlineLevel="1">
      <c r="A2250" s="4" t="s">
        <v>223</v>
      </c>
      <c r="B2250" s="195"/>
      <c r="C2250" s="196">
        <f t="shared" ref="C2250:H2250" si="119">SUMIFS(C$11:C$2223, $A$11:$A$2223, "Title Resources Guaranty Company")</f>
        <v>34</v>
      </c>
      <c r="D2250" s="196">
        <f t="shared" si="119"/>
        <v>104</v>
      </c>
      <c r="E2250" s="196">
        <f t="shared" si="119"/>
        <v>3</v>
      </c>
      <c r="F2250" s="197">
        <f t="shared" si="119"/>
        <v>2415023.0299999998</v>
      </c>
      <c r="G2250" s="197">
        <f t="shared" si="119"/>
        <v>142568.23000000001</v>
      </c>
      <c r="H2250" s="197">
        <f t="shared" si="119"/>
        <v>671331.5</v>
      </c>
    </row>
    <row r="2251" spans="1:8" ht="18" hidden="1" customHeight="1" outlineLevel="1">
      <c r="A2251" s="4" t="s">
        <v>224</v>
      </c>
      <c r="B2251" s="195"/>
      <c r="C2251" s="196">
        <f t="shared" ref="C2251:H2251" si="120">SUMIFS(C$11:C$2226, $A$11:$A$2226, "Westcor Land Title Insurance Company")</f>
        <v>691</v>
      </c>
      <c r="D2251" s="196">
        <f t="shared" si="120"/>
        <v>8</v>
      </c>
      <c r="E2251" s="196">
        <f t="shared" si="120"/>
        <v>58</v>
      </c>
      <c r="F2251" s="197">
        <f t="shared" si="120"/>
        <v>1299025.9300000002</v>
      </c>
      <c r="G2251" s="197">
        <f t="shared" si="120"/>
        <v>232790.28999999998</v>
      </c>
      <c r="H2251" s="197">
        <f t="shared" si="120"/>
        <v>69282.06</v>
      </c>
    </row>
    <row r="2252" spans="1:8" ht="18" hidden="1" customHeight="1" outlineLevel="1">
      <c r="A2252" s="4" t="s">
        <v>225</v>
      </c>
      <c r="B2252" s="195"/>
      <c r="C2252" s="196">
        <f t="shared" ref="C2252:H2252" si="121">SUMIFS(C$11:C$2223, $A$11:$A$2223, "WFG National Title Insurance Company")</f>
        <v>125</v>
      </c>
      <c r="D2252" s="196">
        <f t="shared" si="121"/>
        <v>60</v>
      </c>
      <c r="E2252" s="196">
        <f t="shared" si="121"/>
        <v>29</v>
      </c>
      <c r="F2252" s="197">
        <f t="shared" si="121"/>
        <v>2392610</v>
      </c>
      <c r="G2252" s="197">
        <f t="shared" si="121"/>
        <v>1914629</v>
      </c>
      <c r="H2252" s="197">
        <f t="shared" si="121"/>
        <v>399579</v>
      </c>
    </row>
    <row r="2253" spans="1:8" ht="18" customHeight="1" collapsed="1">
      <c r="A2253" s="4"/>
      <c r="B2253" s="208" t="s">
        <v>455</v>
      </c>
      <c r="C2253" s="209">
        <f t="shared" ref="C2253:H2253" si="122">SUM(C2227:C2252)</f>
        <v>4424</v>
      </c>
      <c r="D2253" s="209">
        <f t="shared" si="122"/>
        <v>1858</v>
      </c>
      <c r="E2253" s="209">
        <f t="shared" si="122"/>
        <v>618</v>
      </c>
      <c r="F2253" s="210">
        <f t="shared" si="122"/>
        <v>24537211.469999999</v>
      </c>
      <c r="G2253" s="210">
        <f t="shared" si="122"/>
        <v>15608549.569999998</v>
      </c>
      <c r="H2253" s="211">
        <f t="shared" si="122"/>
        <v>367301.29</v>
      </c>
    </row>
    <row r="2254" spans="1:8" ht="18" customHeight="1"/>
    <row r="2255" spans="1:8" ht="18" customHeight="1">
      <c r="C2255" s="22"/>
      <c r="D2255" s="22"/>
      <c r="E2255" s="22"/>
      <c r="F2255" s="22"/>
      <c r="G2255" s="22"/>
      <c r="H2255" s="22"/>
    </row>
    <row r="2256" spans="1:8" ht="18" customHeight="1">
      <c r="C2256" s="22"/>
      <c r="D2256" s="22"/>
      <c r="E2256" s="22"/>
      <c r="F2256" s="22"/>
      <c r="G2256" s="22"/>
      <c r="H2256" s="22"/>
    </row>
    <row r="2257" ht="18" customHeight="1"/>
    <row r="2258" ht="18" customHeight="1"/>
    <row r="2259" ht="18" customHeight="1"/>
    <row r="2260" ht="18" customHeight="1"/>
    <row r="2261" ht="18" customHeight="1"/>
    <row r="2262" ht="18" customHeight="1"/>
    <row r="2263" ht="18" customHeight="1"/>
    <row r="2264" ht="18" customHeight="1"/>
    <row r="2265" ht="18" customHeight="1"/>
    <row r="2266" ht="18" customHeight="1"/>
    <row r="2267" ht="18" customHeight="1"/>
    <row r="2268" ht="18" customHeight="1"/>
    <row r="2269" ht="18" customHeight="1"/>
    <row r="2270" ht="18" customHeight="1"/>
    <row r="2271" ht="18" customHeight="1"/>
    <row r="2272" ht="18" customHeight="1"/>
    <row r="2273" ht="18" customHeight="1"/>
    <row r="2274" ht="18" customHeight="1"/>
    <row r="2275" ht="18" customHeight="1"/>
    <row r="2276" ht="18" customHeight="1"/>
    <row r="2277" ht="18" customHeight="1"/>
    <row r="2278" ht="18" customHeight="1"/>
  </sheetData>
  <sheetProtection insertRows="0" deleteRows="0" selectLockedCells="1" sort="0"/>
  <mergeCells count="4">
    <mergeCell ref="B1:H1"/>
    <mergeCell ref="B2:H2"/>
    <mergeCell ref="B3:H3"/>
    <mergeCell ref="B6:H6"/>
  </mergeCells>
  <pageMargins left="0.75" right="0.75" top="1" bottom="1" header="0.5" footer="0.5"/>
  <pageSetup scale="98" firstPageNumber="51" fitToHeight="4" orientation="portrait" useFirstPageNumber="1" r:id="rId1"/>
  <headerFooter alignWithMargins="0">
    <oddFooter>&amp;C&amp;P</oddFooter>
  </headerFooter>
  <rowBreaks count="3" manualBreakCount="3">
    <brk id="706" min="1" max="7" man="1"/>
    <brk id="1384" min="1" max="7" man="1"/>
    <brk id="2069" min="1"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24D3-2A32-4F38-8F5E-1922BBC2A87B}">
  <sheetPr codeName="Sheet29"/>
  <dimension ref="A1:I24"/>
  <sheetViews>
    <sheetView showGridLines="0" zoomScaleNormal="100" workbookViewId="0">
      <selection activeCell="E14" sqref="E14"/>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4D1A1-8DA1-4D15-8F58-06157685F1FD}">
  <sheetPr>
    <pageSetUpPr fitToPage="1"/>
  </sheetPr>
  <dimension ref="A1:D49"/>
  <sheetViews>
    <sheetView zoomScaleNormal="100" workbookViewId="0">
      <selection activeCell="C7" sqref="C7"/>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20" t="s">
        <v>465</v>
      </c>
      <c r="B1" s="420"/>
      <c r="C1" s="420"/>
      <c r="D1" s="420"/>
    </row>
    <row r="2" spans="1:4" ht="12.75" customHeight="1">
      <c r="A2" s="420" t="s">
        <v>466</v>
      </c>
      <c r="B2" s="420"/>
      <c r="C2" s="420"/>
      <c r="D2" s="420"/>
    </row>
    <row r="3" spans="1:4" ht="12.75" customHeight="1">
      <c r="A3" s="421"/>
      <c r="B3" s="421"/>
      <c r="C3" s="421"/>
      <c r="D3" s="421"/>
    </row>
    <row r="4" spans="1:4" s="302" customFormat="1" ht="39.75" customHeight="1">
      <c r="A4" s="369" t="s">
        <v>467</v>
      </c>
      <c r="B4" s="369" t="s">
        <v>468</v>
      </c>
      <c r="C4" s="369" t="s">
        <v>469</v>
      </c>
      <c r="D4" s="370" t="s">
        <v>470</v>
      </c>
    </row>
    <row r="5" spans="1:4" ht="12.75" customHeight="1">
      <c r="A5" s="263">
        <v>12309</v>
      </c>
      <c r="B5" s="263">
        <v>0</v>
      </c>
      <c r="C5" s="263" t="s">
        <v>204</v>
      </c>
      <c r="D5" s="371">
        <v>64564154.25</v>
      </c>
    </row>
    <row r="6" spans="1:4" ht="12.75" customHeight="1">
      <c r="A6" s="263">
        <v>11974</v>
      </c>
      <c r="B6" s="263">
        <v>0</v>
      </c>
      <c r="C6" s="263" t="s">
        <v>206</v>
      </c>
      <c r="D6" s="371">
        <v>6854508.6200000001</v>
      </c>
    </row>
    <row r="7" spans="1:4" ht="12.75" customHeight="1">
      <c r="A7" s="263">
        <v>14240</v>
      </c>
      <c r="B7" s="263">
        <v>0</v>
      </c>
      <c r="C7" s="263" t="s">
        <v>214</v>
      </c>
      <c r="D7" s="371">
        <v>73934416</v>
      </c>
    </row>
    <row r="8" spans="1:4">
      <c r="A8" s="263">
        <v>50130</v>
      </c>
      <c r="B8" s="263">
        <v>0</v>
      </c>
      <c r="C8" s="263" t="s">
        <v>217</v>
      </c>
      <c r="D8" s="371">
        <v>32655432.370000001</v>
      </c>
    </row>
    <row r="9" spans="1:4">
      <c r="A9" s="263">
        <v>12591</v>
      </c>
      <c r="B9" s="263">
        <v>0</v>
      </c>
      <c r="C9" s="263" t="s">
        <v>219</v>
      </c>
      <c r="D9" s="371">
        <v>8096631</v>
      </c>
    </row>
    <row r="10" spans="1:4">
      <c r="A10" s="263">
        <v>50440</v>
      </c>
      <c r="B10" s="263">
        <v>0</v>
      </c>
      <c r="C10" s="263" t="s">
        <v>220</v>
      </c>
      <c r="D10" s="371">
        <v>662040.10999999917</v>
      </c>
    </row>
    <row r="11" spans="1:4">
      <c r="A11" s="263">
        <v>50026</v>
      </c>
      <c r="B11" s="263">
        <v>0</v>
      </c>
      <c r="C11" s="263" t="s">
        <v>221</v>
      </c>
      <c r="D11" s="371">
        <v>4854461.4400000004</v>
      </c>
    </row>
    <row r="12" spans="1:4">
      <c r="A12" s="263">
        <v>50016</v>
      </c>
      <c r="B12" s="263">
        <v>0</v>
      </c>
      <c r="C12" s="263" t="s">
        <v>223</v>
      </c>
      <c r="D12" s="371">
        <v>141996571</v>
      </c>
    </row>
    <row r="13" spans="1:4">
      <c r="A13" s="263">
        <v>50050</v>
      </c>
      <c r="B13" s="263">
        <v>0</v>
      </c>
      <c r="C13" s="263" t="s">
        <v>224</v>
      </c>
      <c r="D13" s="371">
        <v>39755520</v>
      </c>
    </row>
    <row r="14" spans="1:4">
      <c r="A14" s="263"/>
      <c r="B14" s="263"/>
      <c r="C14" s="372" t="s">
        <v>471</v>
      </c>
      <c r="D14" s="373">
        <f>SUM(D5:D13)</f>
        <v>373373734.78999996</v>
      </c>
    </row>
    <row r="15" spans="1:4">
      <c r="A15" s="263"/>
      <c r="B15" s="263"/>
      <c r="C15" s="372"/>
      <c r="D15" s="373"/>
    </row>
    <row r="16" spans="1:4">
      <c r="A16" s="263">
        <v>51624</v>
      </c>
      <c r="B16" s="263">
        <v>70</v>
      </c>
      <c r="C16" s="263" t="s">
        <v>212</v>
      </c>
      <c r="D16" s="371">
        <v>125779230</v>
      </c>
    </row>
    <row r="17" spans="1:4">
      <c r="A17" s="263">
        <v>50814</v>
      </c>
      <c r="B17" s="263">
        <v>70</v>
      </c>
      <c r="C17" s="263" t="s">
        <v>213</v>
      </c>
      <c r="D17" s="371">
        <v>296408489</v>
      </c>
    </row>
    <row r="18" spans="1:4">
      <c r="A18" s="263"/>
      <c r="B18" s="263"/>
      <c r="C18" s="372" t="s">
        <v>472</v>
      </c>
      <c r="D18" s="373">
        <f>SUM(D16:D17)</f>
        <v>422187719</v>
      </c>
    </row>
    <row r="19" spans="1:4">
      <c r="A19" s="263"/>
      <c r="B19" s="263"/>
      <c r="C19" s="372"/>
      <c r="D19" s="373"/>
    </row>
    <row r="20" spans="1:4">
      <c r="A20" s="263">
        <v>51411</v>
      </c>
      <c r="B20" s="263">
        <v>150</v>
      </c>
      <c r="C20" s="263" t="s">
        <v>205</v>
      </c>
      <c r="D20" s="371">
        <v>0</v>
      </c>
    </row>
    <row r="21" spans="1:4">
      <c r="A21" s="263">
        <v>50520</v>
      </c>
      <c r="B21" s="263">
        <v>150</v>
      </c>
      <c r="C21" s="263" t="s">
        <v>218</v>
      </c>
      <c r="D21" s="371">
        <v>144605715</v>
      </c>
    </row>
    <row r="22" spans="1:4">
      <c r="A22" s="263"/>
      <c r="B22" s="263"/>
      <c r="C22" s="372" t="s">
        <v>473</v>
      </c>
      <c r="D22" s="373">
        <f>SUM(D20:D21)</f>
        <v>144605715</v>
      </c>
    </row>
    <row r="23" spans="1:4">
      <c r="A23" s="263"/>
      <c r="B23" s="263"/>
      <c r="C23" s="372"/>
      <c r="D23" s="373"/>
    </row>
    <row r="24" spans="1:4">
      <c r="A24" s="263">
        <v>50121</v>
      </c>
      <c r="B24" s="263">
        <v>340</v>
      </c>
      <c r="C24" s="263" t="s">
        <v>222</v>
      </c>
      <c r="D24" s="371">
        <v>328267554</v>
      </c>
    </row>
    <row r="25" spans="1:4">
      <c r="A25" s="263"/>
      <c r="B25" s="263"/>
      <c r="C25" s="372" t="s">
        <v>474</v>
      </c>
      <c r="D25" s="373">
        <f>SUM(D24:D24)</f>
        <v>328267554</v>
      </c>
    </row>
    <row r="26" spans="1:4">
      <c r="A26" s="263"/>
      <c r="B26" s="263"/>
      <c r="C26" s="372"/>
      <c r="D26" s="373"/>
    </row>
    <row r="27" spans="1:4">
      <c r="A27" s="263">
        <v>50028</v>
      </c>
      <c r="B27" s="263">
        <v>626</v>
      </c>
      <c r="C27" s="374" t="s">
        <v>202</v>
      </c>
      <c r="D27" s="371">
        <v>0</v>
      </c>
    </row>
    <row r="28" spans="1:4">
      <c r="A28" s="263"/>
      <c r="B28" s="263"/>
      <c r="C28" s="372" t="s">
        <v>475</v>
      </c>
      <c r="D28" s="373">
        <f>SUM(D27)</f>
        <v>0</v>
      </c>
    </row>
    <row r="29" spans="1:4">
      <c r="A29" s="263"/>
      <c r="B29" s="263"/>
      <c r="C29" s="372"/>
      <c r="D29" s="373"/>
    </row>
    <row r="30" spans="1:4">
      <c r="A30" s="263">
        <v>50377</v>
      </c>
      <c r="B30" s="263">
        <v>627</v>
      </c>
      <c r="C30" s="263" t="s">
        <v>215</v>
      </c>
      <c r="D30" s="371">
        <v>24162213</v>
      </c>
    </row>
    <row r="31" spans="1:4">
      <c r="A31" s="263"/>
      <c r="B31" s="263"/>
      <c r="C31" s="372" t="s">
        <v>476</v>
      </c>
      <c r="D31" s="373">
        <f>SUM(D30:D30)</f>
        <v>24162213</v>
      </c>
    </row>
    <row r="32" spans="1:4">
      <c r="A32" s="263"/>
      <c r="B32" s="263"/>
      <c r="C32" s="372"/>
      <c r="D32" s="373"/>
    </row>
    <row r="33" spans="1:4">
      <c r="A33" s="263">
        <v>50598</v>
      </c>
      <c r="B33" s="263">
        <v>670</v>
      </c>
      <c r="C33" s="263" t="s">
        <v>203</v>
      </c>
      <c r="D33" s="371">
        <v>75583469</v>
      </c>
    </row>
    <row r="34" spans="1:4">
      <c r="A34" s="263">
        <v>50229</v>
      </c>
      <c r="B34" s="263">
        <v>670</v>
      </c>
      <c r="C34" s="263" t="s">
        <v>208</v>
      </c>
      <c r="D34" s="371">
        <v>240469958</v>
      </c>
    </row>
    <row r="35" spans="1:4">
      <c r="A35" s="263">
        <v>50083</v>
      </c>
      <c r="B35" s="263">
        <v>670</v>
      </c>
      <c r="C35" s="263" t="s">
        <v>209</v>
      </c>
      <c r="D35" s="371">
        <v>50099155</v>
      </c>
    </row>
    <row r="36" spans="1:4">
      <c r="A36" s="263">
        <v>51586</v>
      </c>
      <c r="B36" s="263">
        <v>670</v>
      </c>
      <c r="C36" s="263" t="s">
        <v>211</v>
      </c>
      <c r="D36" s="371">
        <v>305989228</v>
      </c>
    </row>
    <row r="37" spans="1:4">
      <c r="A37" s="263">
        <v>51020</v>
      </c>
      <c r="B37" s="263">
        <v>670</v>
      </c>
      <c r="C37" s="263" t="s">
        <v>216</v>
      </c>
      <c r="D37" s="371">
        <v>38029</v>
      </c>
    </row>
    <row r="38" spans="1:4">
      <c r="A38" s="263"/>
      <c r="B38" s="263"/>
      <c r="C38" s="372" t="s">
        <v>477</v>
      </c>
      <c r="D38" s="373">
        <f>SUM(D33:D37)</f>
        <v>672179839</v>
      </c>
    </row>
    <row r="39" spans="1:4">
      <c r="A39" s="263"/>
      <c r="B39" s="263"/>
      <c r="C39" s="372"/>
      <c r="D39" s="373"/>
    </row>
    <row r="40" spans="1:4">
      <c r="A40" s="263">
        <v>51632</v>
      </c>
      <c r="B40" s="263">
        <v>3483</v>
      </c>
      <c r="C40" s="263" t="s">
        <v>210</v>
      </c>
      <c r="D40" s="371">
        <v>507456</v>
      </c>
    </row>
    <row r="41" spans="1:4">
      <c r="A41" s="263"/>
      <c r="B41" s="263"/>
      <c r="C41" s="372" t="s">
        <v>478</v>
      </c>
      <c r="D41" s="373">
        <f>SUM(D40:D40)</f>
        <v>507456</v>
      </c>
    </row>
    <row r="42" spans="1:4">
      <c r="A42" s="263"/>
      <c r="B42" s="263"/>
      <c r="C42" s="372"/>
      <c r="D42" s="373"/>
    </row>
    <row r="43" spans="1:4">
      <c r="A43" s="263">
        <v>51578</v>
      </c>
      <c r="B43" s="263">
        <v>2538</v>
      </c>
      <c r="C43" s="374" t="s">
        <v>207</v>
      </c>
      <c r="D43" s="371">
        <v>0</v>
      </c>
    </row>
    <row r="44" spans="1:4">
      <c r="A44" s="263"/>
      <c r="B44" s="263"/>
      <c r="C44" s="372" t="s">
        <v>479</v>
      </c>
      <c r="D44" s="373">
        <f>SUM(D43)</f>
        <v>0</v>
      </c>
    </row>
    <row r="45" spans="1:4">
      <c r="A45" s="263"/>
      <c r="B45" s="263"/>
      <c r="C45" s="372"/>
      <c r="D45" s="373"/>
    </row>
    <row r="46" spans="1:4">
      <c r="A46" s="263">
        <v>51152</v>
      </c>
      <c r="B46" s="263">
        <v>4699</v>
      </c>
      <c r="C46" s="263" t="s">
        <v>225</v>
      </c>
      <c r="D46" s="371">
        <v>76134632</v>
      </c>
    </row>
    <row r="47" spans="1:4">
      <c r="A47" s="263"/>
      <c r="B47" s="263"/>
      <c r="C47" s="372" t="s">
        <v>480</v>
      </c>
      <c r="D47" s="373">
        <f>SUM(D46:D46)</f>
        <v>76134632</v>
      </c>
    </row>
    <row r="48" spans="1:4">
      <c r="A48" s="263"/>
      <c r="B48" s="263"/>
      <c r="C48" s="372"/>
      <c r="D48" s="373"/>
    </row>
    <row r="49" spans="1:4">
      <c r="A49" s="263"/>
      <c r="B49" s="263"/>
      <c r="C49" s="372" t="s">
        <v>481</v>
      </c>
      <c r="D49" s="373">
        <f>+D14+D18+D22+D25+D31+D38+D41+D47+D28+D44</f>
        <v>2041418862.79</v>
      </c>
    </row>
  </sheetData>
  <mergeCells count="3">
    <mergeCell ref="A1:D1"/>
    <mergeCell ref="A2:D2"/>
    <mergeCell ref="A3:D3"/>
  </mergeCells>
  <printOptions horizontalCentered="1"/>
  <pageMargins left="0.4" right="0.21" top="0.64" bottom="0.54" header="0.5" footer="0.41"/>
  <pageSetup firstPageNumber="55" orientation="portrait" useFirstPageNumber="1" r:id="rId1"/>
  <headerFooter alignWithMargins="0">
    <oddFooter>&amp;R
&amp;C&amp;P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A118C-39EC-4664-B4A7-490F460D5E44}">
  <sheetPr codeName="Sheet5"/>
  <dimension ref="A1:K53"/>
  <sheetViews>
    <sheetView showGridLines="0" zoomScaleNormal="100" workbookViewId="0">
      <selection activeCell="C13" sqref="C13"/>
    </sheetView>
  </sheetViews>
  <sheetFormatPr defaultRowHeight="14.25"/>
  <cols>
    <col min="1" max="1" width="4.85546875" style="34" customWidth="1"/>
    <col min="2" max="2" width="37.5703125" style="2" customWidth="1"/>
    <col min="3" max="3" width="12.28515625" style="29" bestFit="1" customWidth="1"/>
    <col min="4" max="4" width="1.85546875" style="2" customWidth="1"/>
    <col min="5" max="5" width="12.28515625" style="30" bestFit="1" customWidth="1"/>
    <col min="6" max="6" width="2.140625" style="2" customWidth="1"/>
    <col min="7" max="7" width="12.28515625" style="2" customWidth="1"/>
    <col min="8" max="8" width="1.85546875" style="2" customWidth="1"/>
    <col min="9" max="9" width="12.28515625" style="2" customWidth="1"/>
    <col min="10" max="10" width="1.85546875" style="2" customWidth="1"/>
    <col min="11" max="11" width="12.28515625" style="2" customWidth="1"/>
    <col min="12" max="16384" width="9.140625" style="2"/>
  </cols>
  <sheetData>
    <row r="1" spans="1:11">
      <c r="A1" s="385" t="s">
        <v>25</v>
      </c>
      <c r="B1" s="385"/>
      <c r="C1" s="385"/>
      <c r="D1" s="385"/>
      <c r="E1" s="385"/>
      <c r="F1" s="385"/>
      <c r="G1" s="385"/>
      <c r="H1" s="385"/>
      <c r="I1" s="385"/>
      <c r="J1" s="385"/>
      <c r="K1" s="385"/>
    </row>
    <row r="2" spans="1:11">
      <c r="A2" s="385" t="s">
        <v>26</v>
      </c>
      <c r="B2" s="385"/>
      <c r="C2" s="385"/>
      <c r="D2" s="385"/>
      <c r="E2" s="385"/>
      <c r="F2" s="385"/>
      <c r="G2" s="385"/>
      <c r="H2" s="385"/>
      <c r="I2" s="385"/>
      <c r="J2" s="385"/>
      <c r="K2" s="385"/>
    </row>
    <row r="3" spans="1:11">
      <c r="A3" s="27"/>
      <c r="B3" s="28"/>
    </row>
    <row r="4" spans="1:11" ht="15" thickBot="1">
      <c r="A4" s="31" t="s">
        <v>27</v>
      </c>
      <c r="B4" s="29"/>
      <c r="C4" s="32">
        <v>2016</v>
      </c>
      <c r="E4" s="32">
        <v>2017</v>
      </c>
      <c r="F4" s="33"/>
      <c r="G4" s="32">
        <v>2018</v>
      </c>
      <c r="I4" s="32">
        <v>2019</v>
      </c>
      <c r="K4" s="32">
        <v>2020</v>
      </c>
    </row>
    <row r="5" spans="1:11">
      <c r="A5" s="34" t="s">
        <v>37</v>
      </c>
      <c r="B5" s="49" t="s">
        <v>38</v>
      </c>
      <c r="C5" s="50">
        <v>2041418862.7899997</v>
      </c>
      <c r="E5" s="50">
        <v>2055916368.3699999</v>
      </c>
      <c r="F5" s="35"/>
      <c r="G5" s="50">
        <v>2164266861.3120146</v>
      </c>
      <c r="I5" s="50">
        <v>2243213050.6760001</v>
      </c>
      <c r="K5" s="50">
        <v>2627090786.9426527</v>
      </c>
    </row>
    <row r="6" spans="1:11">
      <c r="A6" s="34" t="s">
        <v>39</v>
      </c>
      <c r="B6" s="49" t="s">
        <v>40</v>
      </c>
      <c r="C6" s="50">
        <v>1707727443.3225002</v>
      </c>
      <c r="E6" s="50">
        <v>1720976700.8929999</v>
      </c>
      <c r="F6" s="35"/>
      <c r="G6" s="50">
        <v>1800096342.1129999</v>
      </c>
      <c r="I6" s="50">
        <v>1876526451.1400001</v>
      </c>
      <c r="K6" s="50">
        <v>2202572954.3016167</v>
      </c>
    </row>
    <row r="7" spans="1:11">
      <c r="A7" s="34" t="s">
        <v>41</v>
      </c>
      <c r="B7" s="49" t="s">
        <v>42</v>
      </c>
      <c r="C7" s="50">
        <v>333691419.46749997</v>
      </c>
      <c r="E7" s="50">
        <v>334939667.477</v>
      </c>
      <c r="F7" s="35"/>
      <c r="G7" s="50">
        <v>364170519.19901448</v>
      </c>
      <c r="I7" s="50">
        <v>366686599.53600007</v>
      </c>
      <c r="K7" s="50">
        <v>424517832.6410355</v>
      </c>
    </row>
    <row r="8" spans="1:11">
      <c r="A8" s="34" t="s">
        <v>43</v>
      </c>
      <c r="B8" s="49" t="s">
        <v>44</v>
      </c>
      <c r="C8" s="50">
        <v>3373624</v>
      </c>
      <c r="E8" s="50">
        <v>3025326</v>
      </c>
      <c r="F8" s="35"/>
      <c r="G8" s="50">
        <v>3518750</v>
      </c>
      <c r="I8" s="50">
        <v>2170540</v>
      </c>
      <c r="K8" s="50">
        <v>1606249</v>
      </c>
    </row>
    <row r="9" spans="1:11">
      <c r="A9" s="34" t="s">
        <v>45</v>
      </c>
      <c r="B9" s="49" t="s">
        <v>46</v>
      </c>
      <c r="C9" s="52">
        <v>2944882.51</v>
      </c>
      <c r="E9" s="52">
        <v>2595908.77</v>
      </c>
      <c r="F9" s="35"/>
      <c r="G9" s="52">
        <v>2413464.98</v>
      </c>
      <c r="I9" s="52">
        <v>3988941</v>
      </c>
      <c r="K9" s="52">
        <v>4146261.66</v>
      </c>
    </row>
    <row r="10" spans="1:11">
      <c r="A10" s="45"/>
      <c r="B10" s="45"/>
      <c r="C10" s="45"/>
      <c r="E10" s="45"/>
      <c r="F10" s="36"/>
      <c r="G10" s="45"/>
      <c r="I10" s="45"/>
      <c r="K10" s="45"/>
    </row>
    <row r="11" spans="1:11">
      <c r="A11" s="37" t="s">
        <v>28</v>
      </c>
      <c r="B11" s="48"/>
      <c r="C11" s="50">
        <v>340009925.97749996</v>
      </c>
      <c r="E11" s="50">
        <v>340560902.24699998</v>
      </c>
      <c r="F11" s="35"/>
      <c r="G11" s="50">
        <v>370102734.1790145</v>
      </c>
      <c r="I11" s="50">
        <v>372846080.53600001</v>
      </c>
      <c r="K11" s="50">
        <v>430270343.30103552</v>
      </c>
    </row>
    <row r="12" spans="1:11">
      <c r="A12" s="46"/>
      <c r="B12" s="46"/>
      <c r="C12" s="46"/>
      <c r="E12" s="46"/>
      <c r="F12" s="35"/>
      <c r="G12" s="46"/>
      <c r="I12" s="46"/>
      <c r="K12" s="46"/>
    </row>
    <row r="13" spans="1:11">
      <c r="A13" s="37" t="s">
        <v>29</v>
      </c>
      <c r="B13" s="48"/>
      <c r="C13" s="47"/>
      <c r="E13" s="47"/>
      <c r="G13" s="47"/>
      <c r="I13" s="47"/>
      <c r="K13" s="47"/>
    </row>
    <row r="14" spans="1:11">
      <c r="A14" s="34" t="s">
        <v>37</v>
      </c>
      <c r="B14" s="49" t="s">
        <v>48</v>
      </c>
      <c r="C14" s="50">
        <v>65807257.036440723</v>
      </c>
      <c r="E14" s="50">
        <v>56896764.464840882</v>
      </c>
      <c r="F14" s="35"/>
      <c r="G14" s="50">
        <v>59597732.066463284</v>
      </c>
      <c r="I14" s="50">
        <v>58320683.667233683</v>
      </c>
      <c r="K14" s="50">
        <v>66446115.314238891</v>
      </c>
    </row>
    <row r="15" spans="1:11">
      <c r="A15" s="34" t="s">
        <v>39</v>
      </c>
      <c r="B15" s="49" t="s">
        <v>49</v>
      </c>
      <c r="C15" s="50">
        <v>11493502.545743877</v>
      </c>
      <c r="E15" s="50">
        <v>10515737.904517585</v>
      </c>
      <c r="F15" s="35"/>
      <c r="G15" s="50">
        <v>11638764.100058161</v>
      </c>
      <c r="I15" s="50">
        <v>10438141.75387682</v>
      </c>
      <c r="K15" s="50">
        <v>10953230.87736951</v>
      </c>
    </row>
    <row r="16" spans="1:11">
      <c r="A16" s="34" t="s">
        <v>41</v>
      </c>
      <c r="B16" s="49" t="s">
        <v>50</v>
      </c>
      <c r="C16" s="47"/>
      <c r="E16" s="47"/>
      <c r="G16" s="47"/>
      <c r="I16" s="47"/>
      <c r="K16" s="47"/>
    </row>
    <row r="17" spans="1:11">
      <c r="A17" s="34" t="s">
        <v>51</v>
      </c>
      <c r="B17" s="49" t="s">
        <v>52</v>
      </c>
      <c r="C17" s="50">
        <v>2106667.9253679533</v>
      </c>
      <c r="E17" s="50">
        <v>4749922.5235652588</v>
      </c>
      <c r="F17" s="35"/>
      <c r="G17" s="50">
        <v>3834698.8931781836</v>
      </c>
      <c r="I17" s="50">
        <v>4118472.5890662363</v>
      </c>
      <c r="K17" s="50">
        <v>12300515.995594203</v>
      </c>
    </row>
    <row r="18" spans="1:11">
      <c r="A18" s="34" t="s">
        <v>53</v>
      </c>
      <c r="B18" s="49" t="s">
        <v>54</v>
      </c>
      <c r="C18" s="50">
        <v>3899678.3377021775</v>
      </c>
      <c r="E18" s="50">
        <v>1858452.0326854724</v>
      </c>
      <c r="F18" s="35"/>
      <c r="G18" s="50">
        <v>1716706.9670035751</v>
      </c>
      <c r="I18" s="50">
        <v>1182896.8670713142</v>
      </c>
      <c r="K18" s="50">
        <v>2149400.8764502299</v>
      </c>
    </row>
    <row r="19" spans="1:11">
      <c r="A19" s="34" t="s">
        <v>43</v>
      </c>
      <c r="B19" s="49" t="s">
        <v>55</v>
      </c>
      <c r="C19" s="47"/>
      <c r="E19" s="47"/>
      <c r="G19" s="47"/>
      <c r="I19" s="47"/>
      <c r="K19" s="47"/>
    </row>
    <row r="20" spans="1:11">
      <c r="A20" s="34" t="s">
        <v>56</v>
      </c>
      <c r="B20" s="49" t="s">
        <v>52</v>
      </c>
      <c r="C20" s="50">
        <v>910.67</v>
      </c>
      <c r="E20" s="50">
        <v>0</v>
      </c>
      <c r="F20" s="35"/>
      <c r="G20" s="50">
        <v>0</v>
      </c>
      <c r="I20" s="50">
        <v>0</v>
      </c>
      <c r="K20" s="50">
        <v>12596472</v>
      </c>
    </row>
    <row r="21" spans="1:11">
      <c r="A21" s="34" t="s">
        <v>57</v>
      </c>
      <c r="B21" s="49" t="s">
        <v>54</v>
      </c>
      <c r="C21" s="50">
        <v>-804816.82584749698</v>
      </c>
      <c r="E21" s="50">
        <v>-851426.26624692895</v>
      </c>
      <c r="F21" s="35"/>
      <c r="G21" s="50">
        <v>-689300.09994044818</v>
      </c>
      <c r="I21" s="50">
        <v>-95357.110814384912</v>
      </c>
      <c r="K21" s="50">
        <v>-693175.88641824713</v>
      </c>
    </row>
    <row r="22" spans="1:11">
      <c r="A22" s="34" t="s">
        <v>45</v>
      </c>
      <c r="B22" s="49" t="s">
        <v>58</v>
      </c>
      <c r="C22" s="50">
        <v>4429377.8514507627</v>
      </c>
      <c r="E22" s="50">
        <v>2979535.173427918</v>
      </c>
      <c r="F22" s="35"/>
      <c r="G22" s="50">
        <v>4272734.2571044173</v>
      </c>
      <c r="I22" s="50">
        <v>3648738.7876435742</v>
      </c>
      <c r="K22" s="50">
        <v>3371957.0873113624</v>
      </c>
    </row>
    <row r="23" spans="1:11">
      <c r="A23" s="34" t="s">
        <v>59</v>
      </c>
      <c r="B23" s="49" t="s">
        <v>60</v>
      </c>
      <c r="C23" s="50">
        <v>1339609.890115021</v>
      </c>
      <c r="E23" s="50">
        <v>1071719.668249418</v>
      </c>
      <c r="F23" s="35"/>
      <c r="G23" s="50">
        <v>1262247.1914983673</v>
      </c>
      <c r="I23" s="50">
        <v>953077.84658954642</v>
      </c>
      <c r="K23" s="50">
        <v>850992.04998761602</v>
      </c>
    </row>
    <row r="24" spans="1:11">
      <c r="A24" s="34" t="s">
        <v>61</v>
      </c>
      <c r="B24" s="49" t="s">
        <v>62</v>
      </c>
      <c r="C24" s="50">
        <v>2077552.9610853621</v>
      </c>
      <c r="E24" s="50">
        <v>2176330.9484286676</v>
      </c>
      <c r="F24" s="35"/>
      <c r="G24" s="50">
        <v>2031469.1270229185</v>
      </c>
      <c r="I24" s="50">
        <v>1228505.4327017567</v>
      </c>
      <c r="K24" s="50">
        <v>1459512.9015893829</v>
      </c>
    </row>
    <row r="25" spans="1:11">
      <c r="A25" s="34" t="s">
        <v>63</v>
      </c>
      <c r="B25" s="49" t="s">
        <v>571</v>
      </c>
      <c r="C25" s="50">
        <v>3301496.8075309629</v>
      </c>
      <c r="E25" s="50">
        <v>3018687.9933499577</v>
      </c>
      <c r="F25" s="35"/>
      <c r="G25" s="50">
        <v>3266600.8026191425</v>
      </c>
      <c r="I25" s="50">
        <v>3940962.7677491005</v>
      </c>
      <c r="K25" s="50">
        <v>2826997.9462258676</v>
      </c>
    </row>
    <row r="26" spans="1:11">
      <c r="A26" s="34" t="s">
        <v>64</v>
      </c>
      <c r="B26" s="49" t="s">
        <v>616</v>
      </c>
      <c r="C26" s="50">
        <v>4389805.082460653</v>
      </c>
      <c r="E26" s="50">
        <v>4210292.0004541706</v>
      </c>
      <c r="F26" s="35"/>
      <c r="G26" s="50">
        <v>4680390.0713529605</v>
      </c>
      <c r="I26" s="50">
        <v>4256631.4332174202</v>
      </c>
      <c r="K26" s="50">
        <v>1650830.0406302731</v>
      </c>
    </row>
    <row r="27" spans="1:11">
      <c r="A27" s="34" t="s">
        <v>65</v>
      </c>
      <c r="B27" s="49" t="s">
        <v>66</v>
      </c>
      <c r="C27" s="50">
        <v>788962.97934100823</v>
      </c>
      <c r="E27" s="50">
        <v>719225.06220725132</v>
      </c>
      <c r="F27" s="35"/>
      <c r="G27" s="50">
        <v>655852.72554302285</v>
      </c>
      <c r="I27" s="50">
        <v>628650.84671752714</v>
      </c>
      <c r="K27" s="50">
        <v>369243.37403441698</v>
      </c>
    </row>
    <row r="28" spans="1:11">
      <c r="A28" s="34" t="s">
        <v>67</v>
      </c>
      <c r="B28" s="49" t="s">
        <v>68</v>
      </c>
      <c r="C28" s="50">
        <v>261307</v>
      </c>
      <c r="E28" s="50">
        <v>282161</v>
      </c>
      <c r="F28" s="35"/>
      <c r="G28" s="50">
        <v>4062</v>
      </c>
      <c r="I28" s="50">
        <v>511</v>
      </c>
      <c r="K28" s="50">
        <v>2768.63</v>
      </c>
    </row>
    <row r="29" spans="1:11">
      <c r="A29" s="34" t="s">
        <v>69</v>
      </c>
      <c r="B29" s="49" t="s">
        <v>70</v>
      </c>
      <c r="C29" s="50">
        <v>5734047.2548521552</v>
      </c>
      <c r="E29" s="50">
        <v>3609736.1648492673</v>
      </c>
      <c r="F29" s="35"/>
      <c r="G29" s="50">
        <v>3374067.7234811587</v>
      </c>
      <c r="I29" s="50">
        <v>3006661.6666068411</v>
      </c>
      <c r="K29" s="50">
        <v>2652694.5268232753</v>
      </c>
    </row>
    <row r="30" spans="1:11">
      <c r="A30" s="34" t="s">
        <v>71</v>
      </c>
      <c r="B30" s="49" t="s">
        <v>72</v>
      </c>
      <c r="C30" s="50">
        <v>33801626.325562507</v>
      </c>
      <c r="E30" s="50">
        <v>32688377.183575898</v>
      </c>
      <c r="F30" s="35"/>
      <c r="G30" s="50">
        <v>37223180.934964523</v>
      </c>
      <c r="I30" s="50">
        <v>35596260.918452948</v>
      </c>
      <c r="K30" s="50">
        <v>37444723.261455826</v>
      </c>
    </row>
    <row r="31" spans="1:11">
      <c r="A31" s="34" t="s">
        <v>73</v>
      </c>
      <c r="B31" s="49" t="s">
        <v>74</v>
      </c>
      <c r="C31" s="50">
        <v>704260.76641768275</v>
      </c>
      <c r="E31" s="50">
        <v>257271.0880038059</v>
      </c>
      <c r="F31" s="35"/>
      <c r="G31" s="50">
        <v>349689.70745549019</v>
      </c>
      <c r="I31" s="50">
        <v>229489.7641246866</v>
      </c>
      <c r="K31" s="50">
        <v>198893.44606590248</v>
      </c>
    </row>
    <row r="32" spans="1:11">
      <c r="A32" s="34" t="s">
        <v>75</v>
      </c>
      <c r="B32" s="49" t="s">
        <v>76</v>
      </c>
      <c r="C32" s="50">
        <v>216961.86880743224</v>
      </c>
      <c r="E32" s="50">
        <v>228671.6453806377</v>
      </c>
      <c r="F32" s="35"/>
      <c r="G32" s="50">
        <v>264182.45944414119</v>
      </c>
      <c r="I32" s="50">
        <v>212883.97838706951</v>
      </c>
      <c r="K32" s="50">
        <v>212973.37921836344</v>
      </c>
    </row>
    <row r="33" spans="1:11">
      <c r="A33" s="34" t="s">
        <v>77</v>
      </c>
      <c r="B33" s="49" t="s">
        <v>78</v>
      </c>
      <c r="C33" s="50">
        <v>697887.30376387539</v>
      </c>
      <c r="E33" s="50">
        <v>210978.18945441997</v>
      </c>
      <c r="F33" s="35"/>
      <c r="G33" s="50">
        <v>675396.49799383385</v>
      </c>
      <c r="I33" s="50">
        <v>534991.16355798813</v>
      </c>
      <c r="K33" s="50">
        <v>182337.09527287382</v>
      </c>
    </row>
    <row r="34" spans="1:11">
      <c r="A34" s="34" t="s">
        <v>79</v>
      </c>
      <c r="B34" s="49" t="s">
        <v>80</v>
      </c>
      <c r="C34" s="50">
        <v>427801.82799127739</v>
      </c>
      <c r="E34" s="50">
        <v>276681.23675158527</v>
      </c>
      <c r="F34" s="35"/>
      <c r="G34" s="50">
        <v>142557.70095894882</v>
      </c>
      <c r="I34" s="50">
        <v>131666.38682308086</v>
      </c>
      <c r="K34" s="50">
        <v>101121.08074514555</v>
      </c>
    </row>
    <row r="35" spans="1:11">
      <c r="A35" s="34" t="s">
        <v>81</v>
      </c>
      <c r="B35" s="49" t="s">
        <v>82</v>
      </c>
      <c r="C35" s="50">
        <v>408544.37526330427</v>
      </c>
      <c r="E35" s="50">
        <v>253943.27817823426</v>
      </c>
      <c r="F35" s="35"/>
      <c r="G35" s="50">
        <v>245612.86574126227</v>
      </c>
      <c r="I35" s="50">
        <v>255073.31936935621</v>
      </c>
      <c r="K35" s="50">
        <v>296705.8747723815</v>
      </c>
    </row>
    <row r="36" spans="1:11">
      <c r="A36" s="34" t="s">
        <v>83</v>
      </c>
      <c r="B36" s="49" t="s">
        <v>84</v>
      </c>
      <c r="C36" s="50">
        <v>5496249.2833325416</v>
      </c>
      <c r="E36" s="50">
        <v>6278921.8507399289</v>
      </c>
      <c r="F36" s="35"/>
      <c r="G36" s="50">
        <v>7169393.8638716815</v>
      </c>
      <c r="I36" s="50">
        <v>7303684.0601892518</v>
      </c>
      <c r="K36" s="50">
        <v>5570638.4860799853</v>
      </c>
    </row>
    <row r="37" spans="1:11">
      <c r="A37" s="34" t="s">
        <v>85</v>
      </c>
      <c r="B37" s="49" t="s">
        <v>86</v>
      </c>
      <c r="C37" s="50">
        <v>951294.8093896932</v>
      </c>
      <c r="E37" s="50">
        <v>807392.95167303795</v>
      </c>
      <c r="F37" s="35"/>
      <c r="G37" s="50">
        <v>1398167.3112702705</v>
      </c>
      <c r="I37" s="50">
        <v>1352527.4186998606</v>
      </c>
      <c r="K37" s="50">
        <v>1349397.9239577614</v>
      </c>
    </row>
    <row r="38" spans="1:11">
      <c r="A38" s="34" t="s">
        <v>87</v>
      </c>
      <c r="B38" s="49" t="s">
        <v>88</v>
      </c>
      <c r="C38" s="50">
        <v>56646.502123972838</v>
      </c>
      <c r="E38" s="50">
        <v>84296.837858629558</v>
      </c>
      <c r="F38" s="35"/>
      <c r="G38" s="50">
        <v>14687</v>
      </c>
      <c r="I38" s="50">
        <v>79182.660631557374</v>
      </c>
      <c r="K38" s="50">
        <v>61868.455670167663</v>
      </c>
    </row>
    <row r="39" spans="1:11">
      <c r="A39" s="34" t="s">
        <v>89</v>
      </c>
      <c r="B39" s="49" t="s">
        <v>614</v>
      </c>
      <c r="C39" s="50">
        <v>821044.51037684898</v>
      </c>
      <c r="E39" s="50">
        <v>736166.88207692117</v>
      </c>
      <c r="F39" s="35"/>
      <c r="G39" s="50">
        <v>734311.81993015041</v>
      </c>
      <c r="I39" s="50">
        <v>609569.67087077186</v>
      </c>
      <c r="K39" s="50">
        <v>626288.20564320055</v>
      </c>
    </row>
    <row r="40" spans="1:11">
      <c r="A40" s="34" t="s">
        <v>90</v>
      </c>
      <c r="B40" s="49" t="s">
        <v>91</v>
      </c>
      <c r="C40" s="50">
        <v>315886.1341106827</v>
      </c>
      <c r="E40" s="50">
        <v>-71150.433990340389</v>
      </c>
      <c r="F40" s="35"/>
      <c r="G40" s="50">
        <v>522345.32832891674</v>
      </c>
      <c r="I40" s="50">
        <v>317346.52525390004</v>
      </c>
      <c r="K40" s="50">
        <v>420868.70929954486</v>
      </c>
    </row>
    <row r="41" spans="1:11">
      <c r="A41" s="34" t="s">
        <v>92</v>
      </c>
      <c r="B41" s="49" t="s">
        <v>93</v>
      </c>
      <c r="C41" s="50">
        <v>12114407.539999999</v>
      </c>
      <c r="E41" s="50">
        <v>13153795.609999999</v>
      </c>
      <c r="F41" s="35"/>
      <c r="G41" s="50">
        <v>14971106.159999998</v>
      </c>
      <c r="I41" s="50">
        <v>15123412.84</v>
      </c>
      <c r="K41" s="50">
        <v>14511008.949023999</v>
      </c>
    </row>
    <row r="42" spans="1:11">
      <c r="A42" s="34" t="s">
        <v>94</v>
      </c>
      <c r="B42" s="49" t="s">
        <v>95</v>
      </c>
      <c r="C42" s="50">
        <v>21006243.420000002</v>
      </c>
      <c r="E42" s="50">
        <v>23986385.489999998</v>
      </c>
      <c r="F42" s="35"/>
      <c r="G42" s="50">
        <v>24322881.520000003</v>
      </c>
      <c r="I42" s="50">
        <v>31493171.199999999</v>
      </c>
      <c r="K42" s="50">
        <v>20438050.510111999</v>
      </c>
    </row>
    <row r="43" spans="1:11">
      <c r="A43" s="34" t="s">
        <v>96</v>
      </c>
      <c r="B43" s="49" t="s">
        <v>97</v>
      </c>
      <c r="C43" s="50">
        <v>10355266.55993622</v>
      </c>
      <c r="E43" s="50">
        <v>8459672.9899085239</v>
      </c>
      <c r="F43" s="35"/>
      <c r="G43" s="50">
        <v>12525545.693435157</v>
      </c>
      <c r="I43" s="50">
        <v>13832413.171293782</v>
      </c>
      <c r="K43" s="50">
        <v>16709914.634764764</v>
      </c>
    </row>
    <row r="44" spans="1:11">
      <c r="A44" s="34" t="s">
        <v>98</v>
      </c>
      <c r="B44" s="49" t="s">
        <v>99</v>
      </c>
      <c r="C44" s="50">
        <v>0</v>
      </c>
      <c r="E44" s="50">
        <v>0</v>
      </c>
      <c r="F44" s="35"/>
      <c r="G44" s="50">
        <v>0</v>
      </c>
      <c r="I44" s="50">
        <v>0</v>
      </c>
      <c r="K44" s="50">
        <v>3320263</v>
      </c>
    </row>
    <row r="45" spans="1:11">
      <c r="A45" s="34" t="s">
        <v>100</v>
      </c>
      <c r="B45" s="49" t="s">
        <v>101</v>
      </c>
      <c r="C45" s="50">
        <v>18596510.849311154</v>
      </c>
      <c r="E45" s="50">
        <v>13272178.884265706</v>
      </c>
      <c r="F45" s="35"/>
      <c r="G45" s="50">
        <v>14488640.296410207</v>
      </c>
      <c r="I45" s="50">
        <v>15956855.649016289</v>
      </c>
      <c r="K45" s="50">
        <v>28430365.146013644</v>
      </c>
    </row>
    <row r="46" spans="1:11">
      <c r="A46" s="34" t="s">
        <v>102</v>
      </c>
      <c r="B46" s="49" t="s">
        <v>103</v>
      </c>
      <c r="C46" s="50">
        <v>0</v>
      </c>
      <c r="E46" s="50">
        <v>0</v>
      </c>
      <c r="F46" s="35"/>
      <c r="G46" s="50">
        <v>0</v>
      </c>
      <c r="I46" s="50">
        <v>0</v>
      </c>
      <c r="K46" s="50">
        <v>0</v>
      </c>
    </row>
    <row r="47" spans="1:11">
      <c r="A47" s="34" t="s">
        <v>104</v>
      </c>
      <c r="B47" s="49" t="s">
        <v>105</v>
      </c>
      <c r="C47" s="50">
        <v>47437.73587592593</v>
      </c>
      <c r="E47" s="50">
        <v>15402.758756866331</v>
      </c>
      <c r="F47" s="35"/>
      <c r="G47" s="50">
        <v>27655.784882884316</v>
      </c>
      <c r="I47" s="50">
        <v>2793.420354146665</v>
      </c>
      <c r="K47" s="50">
        <v>5313.5587943322116</v>
      </c>
    </row>
    <row r="48" spans="1:11">
      <c r="A48" s="34" t="s">
        <v>106</v>
      </c>
      <c r="B48" s="49" t="s">
        <v>107</v>
      </c>
      <c r="C48" s="50">
        <v>220620.95166029077</v>
      </c>
      <c r="E48" s="50">
        <v>453530.96837890317</v>
      </c>
      <c r="F48" s="35"/>
      <c r="G48" s="50">
        <v>206067.04759928395</v>
      </c>
      <c r="I48" s="50">
        <v>412449.3658867504</v>
      </c>
      <c r="K48" s="50">
        <v>787046.63994052773</v>
      </c>
    </row>
    <row r="49" spans="1:11">
      <c r="A49" s="34" t="s">
        <v>108</v>
      </c>
      <c r="B49" s="49" t="s">
        <v>109</v>
      </c>
      <c r="C49" s="52">
        <v>200070.72930957921</v>
      </c>
      <c r="E49" s="52">
        <v>234157</v>
      </c>
      <c r="F49" s="35"/>
      <c r="G49" s="52">
        <v>162802.90076617722</v>
      </c>
      <c r="I49" s="52">
        <v>249771.8516746505</v>
      </c>
      <c r="K49" s="52">
        <v>189062.19676026003</v>
      </c>
    </row>
    <row r="50" spans="1:11">
      <c r="A50" s="45"/>
      <c r="B50" s="45"/>
      <c r="C50" s="45"/>
      <c r="E50" s="45"/>
      <c r="G50" s="45"/>
      <c r="I50" s="45"/>
      <c r="K50" s="45"/>
    </row>
    <row r="51" spans="1:11">
      <c r="A51" s="37" t="s">
        <v>30</v>
      </c>
      <c r="B51" s="48"/>
      <c r="C51" s="50">
        <v>211264121.00947616</v>
      </c>
      <c r="E51" s="50">
        <v>192563813.08134168</v>
      </c>
      <c r="F51" s="35"/>
      <c r="G51" s="50">
        <v>211090250.71843764</v>
      </c>
      <c r="I51" s="50">
        <v>215322120.91224548</v>
      </c>
      <c r="K51" s="50">
        <v>247794396.28742748</v>
      </c>
    </row>
    <row r="52" spans="1:11" ht="15" thickBot="1">
      <c r="A52" s="45"/>
      <c r="B52" s="45"/>
      <c r="C52" s="45"/>
      <c r="E52" s="45"/>
      <c r="G52" s="45"/>
      <c r="I52" s="45"/>
      <c r="K52" s="45"/>
    </row>
    <row r="53" spans="1:11" ht="15" thickTop="1">
      <c r="A53" s="37" t="s">
        <v>31</v>
      </c>
      <c r="B53" s="48"/>
      <c r="C53" s="54">
        <v>128745804.96802381</v>
      </c>
      <c r="E53" s="54">
        <v>147997089.1656583</v>
      </c>
      <c r="F53" s="35"/>
      <c r="G53" s="54">
        <v>159012483.46057683</v>
      </c>
      <c r="I53" s="54">
        <v>157523959.6237545</v>
      </c>
      <c r="K53" s="54">
        <v>182475947.01360807</v>
      </c>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C1919-B7F1-444A-A832-7FD79F008C89}">
  <sheetPr>
    <pageSetUpPr fitToPage="1"/>
  </sheetPr>
  <dimension ref="A1:D51"/>
  <sheetViews>
    <sheetView zoomScaleNormal="100" workbookViewId="0">
      <selection activeCell="C17" sqref="C17"/>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20" t="s">
        <v>465</v>
      </c>
      <c r="B1" s="420"/>
      <c r="C1" s="420"/>
      <c r="D1" s="420"/>
    </row>
    <row r="2" spans="1:4" ht="12.75" customHeight="1">
      <c r="A2" s="420" t="s">
        <v>482</v>
      </c>
      <c r="B2" s="420"/>
      <c r="C2" s="420"/>
      <c r="D2" s="420"/>
    </row>
    <row r="3" spans="1:4" ht="12.75" customHeight="1">
      <c r="A3" s="421"/>
      <c r="B3" s="421"/>
      <c r="C3" s="421"/>
      <c r="D3" s="421"/>
    </row>
    <row r="4" spans="1:4" s="302" customFormat="1" ht="39.75" customHeight="1">
      <c r="A4" s="369" t="s">
        <v>467</v>
      </c>
      <c r="B4" s="369" t="s">
        <v>468</v>
      </c>
      <c r="C4" s="369" t="s">
        <v>469</v>
      </c>
      <c r="D4" s="370" t="s">
        <v>470</v>
      </c>
    </row>
    <row r="5" spans="1:4" ht="12.75" customHeight="1">
      <c r="A5" s="263">
        <v>12309</v>
      </c>
      <c r="B5" s="263">
        <v>0</v>
      </c>
      <c r="C5" s="263" t="s">
        <v>204</v>
      </c>
      <c r="D5" s="371">
        <v>59249450</v>
      </c>
    </row>
    <row r="6" spans="1:4" ht="12.75" customHeight="1">
      <c r="A6" s="263">
        <v>11974</v>
      </c>
      <c r="B6" s="263">
        <v>0</v>
      </c>
      <c r="C6" s="263" t="s">
        <v>206</v>
      </c>
      <c r="D6" s="371">
        <v>13333110</v>
      </c>
    </row>
    <row r="7" spans="1:4" ht="12.75" customHeight="1">
      <c r="A7" s="263">
        <v>14240</v>
      </c>
      <c r="B7" s="263">
        <v>0</v>
      </c>
      <c r="C7" s="263" t="s">
        <v>214</v>
      </c>
      <c r="D7" s="371">
        <v>92269845</v>
      </c>
    </row>
    <row r="8" spans="1:4">
      <c r="A8" s="263">
        <v>50130</v>
      </c>
      <c r="B8" s="263">
        <v>0</v>
      </c>
      <c r="C8" s="263" t="s">
        <v>217</v>
      </c>
      <c r="D8" s="371">
        <v>35540659.850000001</v>
      </c>
    </row>
    <row r="9" spans="1:4">
      <c r="A9" s="263">
        <v>12591</v>
      </c>
      <c r="B9" s="263">
        <v>0</v>
      </c>
      <c r="C9" s="263" t="s">
        <v>219</v>
      </c>
      <c r="D9" s="371">
        <v>9088166</v>
      </c>
    </row>
    <row r="10" spans="1:4">
      <c r="A10" s="263">
        <v>50440</v>
      </c>
      <c r="B10" s="263">
        <v>0</v>
      </c>
      <c r="C10" s="263" t="s">
        <v>220</v>
      </c>
      <c r="D10" s="371">
        <v>631087</v>
      </c>
    </row>
    <row r="11" spans="1:4">
      <c r="A11" s="263">
        <v>15305</v>
      </c>
      <c r="B11" s="263">
        <v>0</v>
      </c>
      <c r="C11" s="263" t="s">
        <v>274</v>
      </c>
      <c r="D11" s="371">
        <v>1752989</v>
      </c>
    </row>
    <row r="12" spans="1:4">
      <c r="A12" s="263">
        <v>50026</v>
      </c>
      <c r="B12" s="263">
        <v>0</v>
      </c>
      <c r="C12" s="263" t="s">
        <v>221</v>
      </c>
      <c r="D12" s="371">
        <v>6079350</v>
      </c>
    </row>
    <row r="13" spans="1:4">
      <c r="A13" s="263">
        <v>50016</v>
      </c>
      <c r="B13" s="263">
        <v>0</v>
      </c>
      <c r="C13" s="263" t="s">
        <v>223</v>
      </c>
      <c r="D13" s="371">
        <v>144658708.52000001</v>
      </c>
    </row>
    <row r="14" spans="1:4">
      <c r="A14" s="263">
        <v>50050</v>
      </c>
      <c r="B14" s="263">
        <v>0</v>
      </c>
      <c r="C14" s="263" t="s">
        <v>224</v>
      </c>
      <c r="D14" s="371">
        <v>32902612.420000002</v>
      </c>
    </row>
    <row r="15" spans="1:4">
      <c r="A15" s="263"/>
      <c r="B15" s="263"/>
      <c r="C15" s="372" t="s">
        <v>471</v>
      </c>
      <c r="D15" s="373">
        <f>SUM(D5:D14)</f>
        <v>395505977.79000002</v>
      </c>
    </row>
    <row r="16" spans="1:4">
      <c r="A16" s="263"/>
      <c r="B16" s="263"/>
      <c r="C16" s="372"/>
      <c r="D16" s="373"/>
    </row>
    <row r="17" spans="1:4">
      <c r="A17" s="263">
        <v>51624</v>
      </c>
      <c r="B17" s="263">
        <v>70</v>
      </c>
      <c r="C17" s="263" t="s">
        <v>212</v>
      </c>
      <c r="D17" s="371">
        <v>136926984</v>
      </c>
    </row>
    <row r="18" spans="1:4">
      <c r="A18" s="263">
        <v>50814</v>
      </c>
      <c r="B18" s="263">
        <v>70</v>
      </c>
      <c r="C18" s="263" t="s">
        <v>213</v>
      </c>
      <c r="D18" s="371">
        <v>271875872</v>
      </c>
    </row>
    <row r="19" spans="1:4">
      <c r="A19" s="263"/>
      <c r="B19" s="263"/>
      <c r="C19" s="372" t="s">
        <v>472</v>
      </c>
      <c r="D19" s="373">
        <f>SUM(D17:D18)</f>
        <v>408802856</v>
      </c>
    </row>
    <row r="20" spans="1:4">
      <c r="A20" s="263"/>
      <c r="B20" s="263"/>
      <c r="C20" s="372"/>
      <c r="D20" s="373"/>
    </row>
    <row r="21" spans="1:4">
      <c r="A21" s="263">
        <v>51411</v>
      </c>
      <c r="B21" s="263">
        <v>150</v>
      </c>
      <c r="C21" s="263" t="s">
        <v>205</v>
      </c>
      <c r="D21" s="371">
        <v>0</v>
      </c>
    </row>
    <row r="22" spans="1:4">
      <c r="A22" s="263">
        <v>50520</v>
      </c>
      <c r="B22" s="263">
        <v>150</v>
      </c>
      <c r="C22" s="263" t="s">
        <v>218</v>
      </c>
      <c r="D22" s="371">
        <v>150989312</v>
      </c>
    </row>
    <row r="23" spans="1:4">
      <c r="A23" s="263"/>
      <c r="B23" s="263"/>
      <c r="C23" s="372" t="s">
        <v>473</v>
      </c>
      <c r="D23" s="373">
        <f>SUM(D21:D22)</f>
        <v>150989312</v>
      </c>
    </row>
    <row r="24" spans="1:4">
      <c r="A24" s="263"/>
      <c r="B24" s="263"/>
      <c r="C24" s="372"/>
      <c r="D24" s="373"/>
    </row>
    <row r="25" spans="1:4">
      <c r="A25" s="263">
        <v>50121</v>
      </c>
      <c r="B25" s="263">
        <v>340</v>
      </c>
      <c r="C25" s="263" t="s">
        <v>222</v>
      </c>
      <c r="D25" s="371">
        <v>298434045</v>
      </c>
    </row>
    <row r="26" spans="1:4">
      <c r="A26" s="263"/>
      <c r="B26" s="263"/>
      <c r="C26" s="372" t="s">
        <v>474</v>
      </c>
      <c r="D26" s="373">
        <f>SUM(D25:D25)</f>
        <v>298434045</v>
      </c>
    </row>
    <row r="27" spans="1:4">
      <c r="A27" s="263"/>
      <c r="B27" s="263"/>
      <c r="C27" s="372"/>
      <c r="D27" s="373"/>
    </row>
    <row r="28" spans="1:4">
      <c r="A28" s="263">
        <v>50369</v>
      </c>
      <c r="B28" s="263">
        <v>627</v>
      </c>
      <c r="C28" s="374" t="s">
        <v>273</v>
      </c>
      <c r="D28" s="371">
        <v>0</v>
      </c>
    </row>
    <row r="29" spans="1:4">
      <c r="A29" s="263">
        <v>50377</v>
      </c>
      <c r="B29" s="263">
        <v>627</v>
      </c>
      <c r="C29" s="263" t="s">
        <v>215</v>
      </c>
      <c r="D29" s="371">
        <v>26545853</v>
      </c>
    </row>
    <row r="30" spans="1:4">
      <c r="A30" s="263"/>
      <c r="B30" s="263"/>
      <c r="C30" s="372" t="s">
        <v>476</v>
      </c>
      <c r="D30" s="373">
        <f>SUM(D28:D29)</f>
        <v>26545853</v>
      </c>
    </row>
    <row r="31" spans="1:4">
      <c r="A31" s="263"/>
      <c r="B31" s="263"/>
      <c r="C31" s="372"/>
      <c r="D31" s="373"/>
    </row>
    <row r="32" spans="1:4">
      <c r="A32" s="263">
        <v>50598</v>
      </c>
      <c r="B32" s="263">
        <v>670</v>
      </c>
      <c r="C32" s="263" t="s">
        <v>203</v>
      </c>
      <c r="D32" s="371">
        <v>74685380</v>
      </c>
    </row>
    <row r="33" spans="1:4">
      <c r="A33" s="263">
        <v>50229</v>
      </c>
      <c r="B33" s="263">
        <v>670</v>
      </c>
      <c r="C33" s="263" t="s">
        <v>208</v>
      </c>
      <c r="D33" s="371">
        <v>241665520</v>
      </c>
    </row>
    <row r="34" spans="1:4">
      <c r="A34" s="263">
        <v>50083</v>
      </c>
      <c r="B34" s="263">
        <v>670</v>
      </c>
      <c r="C34" s="263" t="s">
        <v>209</v>
      </c>
      <c r="D34" s="371">
        <v>51542477.579999991</v>
      </c>
    </row>
    <row r="35" spans="1:4">
      <c r="A35" s="263">
        <v>51586</v>
      </c>
      <c r="B35" s="263">
        <v>670</v>
      </c>
      <c r="C35" s="263" t="s">
        <v>211</v>
      </c>
      <c r="D35" s="371">
        <v>323960851</v>
      </c>
    </row>
    <row r="36" spans="1:4">
      <c r="A36" s="263">
        <v>51020</v>
      </c>
      <c r="B36" s="263">
        <v>670</v>
      </c>
      <c r="C36" s="263" t="s">
        <v>216</v>
      </c>
      <c r="D36" s="371">
        <v>32031</v>
      </c>
    </row>
    <row r="37" spans="1:4">
      <c r="A37" s="263"/>
      <c r="B37" s="263"/>
      <c r="C37" s="372" t="s">
        <v>477</v>
      </c>
      <c r="D37" s="373">
        <f>SUM(D32:D36)</f>
        <v>691886259.57999992</v>
      </c>
    </row>
    <row r="38" spans="1:4">
      <c r="A38" s="263"/>
      <c r="B38" s="263"/>
      <c r="C38" s="372"/>
      <c r="D38" s="373"/>
    </row>
    <row r="39" spans="1:4">
      <c r="A39" s="263">
        <v>51632</v>
      </c>
      <c r="B39" s="263">
        <v>3483</v>
      </c>
      <c r="C39" s="263" t="s">
        <v>210</v>
      </c>
      <c r="D39" s="371">
        <v>306481</v>
      </c>
    </row>
    <row r="40" spans="1:4">
      <c r="A40" s="263"/>
      <c r="B40" s="263"/>
      <c r="C40" s="372" t="s">
        <v>478</v>
      </c>
      <c r="D40" s="373">
        <f>SUM(D39:D39)</f>
        <v>306481</v>
      </c>
    </row>
    <row r="41" spans="1:4">
      <c r="A41" s="263"/>
      <c r="B41" s="263"/>
      <c r="C41" s="372"/>
      <c r="D41" s="373"/>
    </row>
    <row r="42" spans="1:4">
      <c r="A42" s="263">
        <v>51578</v>
      </c>
      <c r="B42" s="263">
        <v>2538</v>
      </c>
      <c r="C42" s="374" t="s">
        <v>207</v>
      </c>
      <c r="D42" s="371">
        <v>22178</v>
      </c>
    </row>
    <row r="43" spans="1:4">
      <c r="A43" s="263"/>
      <c r="B43" s="263"/>
      <c r="C43" s="372" t="s">
        <v>479</v>
      </c>
      <c r="D43" s="373">
        <f>SUM(D42)</f>
        <v>22178</v>
      </c>
    </row>
    <row r="44" spans="1:4">
      <c r="A44" s="263"/>
      <c r="B44" s="263"/>
      <c r="C44" s="372"/>
      <c r="D44" s="373"/>
    </row>
    <row r="45" spans="1:4">
      <c r="A45" s="263">
        <v>12522</v>
      </c>
      <c r="B45" s="263">
        <v>4915</v>
      </c>
      <c r="C45" s="374" t="s">
        <v>272</v>
      </c>
      <c r="D45" s="371">
        <v>0</v>
      </c>
    </row>
    <row r="46" spans="1:4">
      <c r="A46" s="263"/>
      <c r="B46" s="263"/>
      <c r="C46" s="372" t="s">
        <v>483</v>
      </c>
      <c r="D46" s="373">
        <f>SUM(D45)</f>
        <v>0</v>
      </c>
    </row>
    <row r="47" spans="1:4">
      <c r="A47" s="263"/>
      <c r="B47" s="263"/>
      <c r="C47" s="372"/>
      <c r="D47" s="373"/>
    </row>
    <row r="48" spans="1:4">
      <c r="A48" s="263">
        <v>51152</v>
      </c>
      <c r="B48" s="263">
        <v>4699</v>
      </c>
      <c r="C48" s="263" t="s">
        <v>225</v>
      </c>
      <c r="D48" s="371">
        <v>83423406</v>
      </c>
    </row>
    <row r="49" spans="1:4">
      <c r="A49" s="263"/>
      <c r="B49" s="263"/>
      <c r="C49" s="372" t="s">
        <v>480</v>
      </c>
      <c r="D49" s="373">
        <f>SUM(D48:D48)</f>
        <v>83423406</v>
      </c>
    </row>
    <row r="50" spans="1:4">
      <c r="A50" s="263"/>
      <c r="B50" s="263"/>
      <c r="C50" s="372"/>
      <c r="D50" s="373"/>
    </row>
    <row r="51" spans="1:4">
      <c r="A51" s="263"/>
      <c r="B51" s="263"/>
      <c r="C51" s="372" t="s">
        <v>481</v>
      </c>
      <c r="D51" s="373">
        <f>+D15+D19+D23+D26+D30+D37+D40+D49+D46+D43</f>
        <v>2055916368.3699999</v>
      </c>
    </row>
  </sheetData>
  <mergeCells count="3">
    <mergeCell ref="A1:D1"/>
    <mergeCell ref="A2:D2"/>
    <mergeCell ref="A3:D3"/>
  </mergeCells>
  <printOptions horizontalCentered="1"/>
  <pageMargins left="0.4" right="0.21" top="0.64" bottom="0.54" header="0.5" footer="0.41"/>
  <pageSetup scale="96" firstPageNumber="56" orientation="portrait" useFirstPageNumber="1" r:id="rId1"/>
  <headerFooter alignWithMargins="0">
    <oddFooter>&amp;R
&amp;C&amp;P</oddFooter>
  </headerFooter>
  <rowBreaks count="1" manualBreakCount="1">
    <brk id="46" max="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349A-CC23-4C9D-9661-9C37F0E11B84}">
  <sheetPr>
    <pageSetUpPr fitToPage="1"/>
  </sheetPr>
  <dimension ref="A1:D55"/>
  <sheetViews>
    <sheetView zoomScaleNormal="100" workbookViewId="0">
      <selection activeCell="C9" sqref="C9"/>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20" t="s">
        <v>465</v>
      </c>
      <c r="B1" s="420"/>
      <c r="C1" s="420"/>
      <c r="D1" s="420"/>
    </row>
    <row r="2" spans="1:4" ht="12.75" customHeight="1">
      <c r="A2" s="420" t="s">
        <v>484</v>
      </c>
      <c r="B2" s="420"/>
      <c r="C2" s="420"/>
      <c r="D2" s="420"/>
    </row>
    <row r="3" spans="1:4" ht="12.75" customHeight="1">
      <c r="A3" s="421"/>
      <c r="B3" s="421"/>
      <c r="C3" s="421"/>
      <c r="D3" s="421"/>
    </row>
    <row r="4" spans="1:4" s="302" customFormat="1" ht="39.75" customHeight="1">
      <c r="A4" s="369" t="s">
        <v>467</v>
      </c>
      <c r="B4" s="369" t="s">
        <v>468</v>
      </c>
      <c r="C4" s="369" t="s">
        <v>469</v>
      </c>
      <c r="D4" s="370" t="s">
        <v>470</v>
      </c>
    </row>
    <row r="5" spans="1:4" ht="12.75" customHeight="1">
      <c r="A5" s="263">
        <v>12309</v>
      </c>
      <c r="B5" s="263">
        <v>0</v>
      </c>
      <c r="C5" s="263" t="s">
        <v>204</v>
      </c>
      <c r="D5" s="371">
        <v>56850319</v>
      </c>
    </row>
    <row r="6" spans="1:4" ht="12.75" customHeight="1">
      <c r="A6" s="263">
        <v>11974</v>
      </c>
      <c r="B6" s="263">
        <v>0</v>
      </c>
      <c r="C6" s="263" t="s">
        <v>206</v>
      </c>
      <c r="D6" s="371">
        <v>14160722</v>
      </c>
    </row>
    <row r="7" spans="1:4" ht="12.75" customHeight="1">
      <c r="A7" s="263">
        <v>14240</v>
      </c>
      <c r="B7" s="263">
        <v>0</v>
      </c>
      <c r="C7" s="263" t="s">
        <v>214</v>
      </c>
      <c r="D7" s="371">
        <v>103945304</v>
      </c>
    </row>
    <row r="8" spans="1:4">
      <c r="A8" s="263">
        <v>50130</v>
      </c>
      <c r="B8" s="263">
        <v>0</v>
      </c>
      <c r="C8" s="263" t="s">
        <v>217</v>
      </c>
      <c r="D8" s="371">
        <v>41001148.520000003</v>
      </c>
    </row>
    <row r="9" spans="1:4">
      <c r="A9" s="263">
        <v>50026</v>
      </c>
      <c r="B9" s="263">
        <v>0</v>
      </c>
      <c r="C9" s="263" t="s">
        <v>219</v>
      </c>
      <c r="D9" s="371">
        <v>10059781</v>
      </c>
    </row>
    <row r="10" spans="1:4">
      <c r="A10" s="263">
        <v>50440</v>
      </c>
      <c r="B10" s="263">
        <v>0</v>
      </c>
      <c r="C10" s="263" t="s">
        <v>220</v>
      </c>
      <c r="D10" s="371">
        <v>605704.41</v>
      </c>
    </row>
    <row r="11" spans="1:4">
      <c r="A11" s="263">
        <v>15305</v>
      </c>
      <c r="B11" s="263">
        <v>0</v>
      </c>
      <c r="C11" s="263" t="s">
        <v>274</v>
      </c>
      <c r="D11" s="371">
        <v>1018630</v>
      </c>
    </row>
    <row r="12" spans="1:4">
      <c r="A12" s="263">
        <v>12591</v>
      </c>
      <c r="B12" s="263">
        <v>0</v>
      </c>
      <c r="C12" s="263" t="s">
        <v>221</v>
      </c>
      <c r="D12" s="371">
        <v>7571464</v>
      </c>
    </row>
    <row r="13" spans="1:4">
      <c r="A13" s="263">
        <v>50016</v>
      </c>
      <c r="B13" s="263">
        <v>0</v>
      </c>
      <c r="C13" s="263" t="s">
        <v>223</v>
      </c>
      <c r="D13" s="371">
        <v>162668046</v>
      </c>
    </row>
    <row r="14" spans="1:4">
      <c r="A14" s="263">
        <v>50050</v>
      </c>
      <c r="B14" s="263">
        <v>0</v>
      </c>
      <c r="C14" s="263" t="s">
        <v>224</v>
      </c>
      <c r="D14" s="371">
        <v>41745813.002014503</v>
      </c>
    </row>
    <row r="15" spans="1:4">
      <c r="A15" s="263">
        <v>16601</v>
      </c>
      <c r="B15" s="263">
        <v>0</v>
      </c>
      <c r="C15" s="263" t="s">
        <v>278</v>
      </c>
      <c r="D15" s="371">
        <v>0</v>
      </c>
    </row>
    <row r="16" spans="1:4">
      <c r="A16" s="263"/>
      <c r="B16" s="263"/>
      <c r="C16" s="372" t="s">
        <v>471</v>
      </c>
      <c r="D16" s="373">
        <f>SUM(D5:D15)</f>
        <v>439626931.93201452</v>
      </c>
    </row>
    <row r="17" spans="1:4">
      <c r="A17" s="263"/>
      <c r="B17" s="263"/>
      <c r="C17" s="372"/>
      <c r="D17" s="373"/>
    </row>
    <row r="18" spans="1:4">
      <c r="A18" s="263">
        <v>51624</v>
      </c>
      <c r="B18" s="263">
        <v>70</v>
      </c>
      <c r="C18" s="263" t="s">
        <v>212</v>
      </c>
      <c r="D18" s="371">
        <v>156876299</v>
      </c>
    </row>
    <row r="19" spans="1:4">
      <c r="A19" s="263">
        <v>50814</v>
      </c>
      <c r="B19" s="263">
        <v>70</v>
      </c>
      <c r="C19" s="263" t="s">
        <v>213</v>
      </c>
      <c r="D19" s="371">
        <v>269355059</v>
      </c>
    </row>
    <row r="20" spans="1:4">
      <c r="A20" s="263"/>
      <c r="B20" s="263"/>
      <c r="C20" s="372" t="s">
        <v>485</v>
      </c>
      <c r="D20" s="373">
        <f>SUM(D18:D19)</f>
        <v>426231358</v>
      </c>
    </row>
    <row r="21" spans="1:4">
      <c r="A21" s="263"/>
      <c r="B21" s="263"/>
      <c r="C21" s="372"/>
      <c r="D21" s="373"/>
    </row>
    <row r="22" spans="1:4">
      <c r="A22" s="263">
        <v>51411</v>
      </c>
      <c r="B22" s="263">
        <v>150</v>
      </c>
      <c r="C22" s="263" t="s">
        <v>205</v>
      </c>
      <c r="D22" s="371">
        <v>0</v>
      </c>
    </row>
    <row r="23" spans="1:4">
      <c r="A23" s="263">
        <v>50520</v>
      </c>
      <c r="B23" s="263">
        <v>150</v>
      </c>
      <c r="C23" s="263" t="s">
        <v>218</v>
      </c>
      <c r="D23" s="371">
        <v>161335276</v>
      </c>
    </row>
    <row r="24" spans="1:4">
      <c r="A24" s="263"/>
      <c r="B24" s="263"/>
      <c r="C24" s="372" t="s">
        <v>486</v>
      </c>
      <c r="D24" s="373">
        <f>SUM(D22:D23)</f>
        <v>161335276</v>
      </c>
    </row>
    <row r="25" spans="1:4">
      <c r="A25" s="263"/>
      <c r="B25" s="263"/>
      <c r="C25" s="372"/>
      <c r="D25" s="373"/>
    </row>
    <row r="26" spans="1:4">
      <c r="A26" s="263">
        <v>50121</v>
      </c>
      <c r="B26" s="263">
        <v>340</v>
      </c>
      <c r="C26" s="263" t="s">
        <v>222</v>
      </c>
      <c r="D26" s="371">
        <v>312916258</v>
      </c>
    </row>
    <row r="27" spans="1:4">
      <c r="A27" s="263"/>
      <c r="B27" s="263"/>
      <c r="C27" s="372" t="s">
        <v>487</v>
      </c>
      <c r="D27" s="373">
        <f>SUM(D26:D26)</f>
        <v>312916258</v>
      </c>
    </row>
    <row r="28" spans="1:4">
      <c r="A28" s="263"/>
      <c r="B28" s="263"/>
      <c r="C28" s="372"/>
      <c r="D28" s="373"/>
    </row>
    <row r="29" spans="1:4">
      <c r="A29" s="263">
        <v>50369</v>
      </c>
      <c r="B29" s="263">
        <v>627</v>
      </c>
      <c r="C29" s="374" t="s">
        <v>273</v>
      </c>
      <c r="D29" s="371">
        <v>0</v>
      </c>
    </row>
    <row r="30" spans="1:4">
      <c r="A30" s="263">
        <v>50377</v>
      </c>
      <c r="B30" s="263">
        <v>627</v>
      </c>
      <c r="C30" s="263" t="s">
        <v>215</v>
      </c>
      <c r="D30" s="371">
        <v>25574443</v>
      </c>
    </row>
    <row r="31" spans="1:4">
      <c r="A31" s="263"/>
      <c r="B31" s="263"/>
      <c r="C31" s="372" t="s">
        <v>488</v>
      </c>
      <c r="D31" s="373">
        <f>SUM(D29:D30)</f>
        <v>25574443</v>
      </c>
    </row>
    <row r="32" spans="1:4">
      <c r="A32" s="263"/>
      <c r="B32" s="263"/>
      <c r="C32" s="372"/>
      <c r="D32" s="373"/>
    </row>
    <row r="33" spans="1:4">
      <c r="A33" s="263">
        <v>50028</v>
      </c>
      <c r="B33" s="263">
        <v>626</v>
      </c>
      <c r="C33" s="374" t="s">
        <v>202</v>
      </c>
      <c r="D33" s="371">
        <v>0</v>
      </c>
    </row>
    <row r="34" spans="1:4">
      <c r="A34" s="263"/>
      <c r="B34" s="263"/>
      <c r="C34" s="372" t="s">
        <v>489</v>
      </c>
      <c r="D34" s="373">
        <v>0</v>
      </c>
    </row>
    <row r="35" spans="1:4">
      <c r="A35" s="263"/>
      <c r="B35" s="263"/>
      <c r="C35" s="372"/>
      <c r="D35" s="373"/>
    </row>
    <row r="36" spans="1:4">
      <c r="A36" s="263">
        <v>50598</v>
      </c>
      <c r="B36" s="263">
        <v>670</v>
      </c>
      <c r="C36" s="263" t="s">
        <v>203</v>
      </c>
      <c r="D36" s="371">
        <v>76127426</v>
      </c>
    </row>
    <row r="37" spans="1:4">
      <c r="A37" s="263">
        <v>50229</v>
      </c>
      <c r="B37" s="263">
        <v>670</v>
      </c>
      <c r="C37" s="263" t="s">
        <v>208</v>
      </c>
      <c r="D37" s="371">
        <v>250998374</v>
      </c>
    </row>
    <row r="38" spans="1:4">
      <c r="A38" s="263">
        <v>50083</v>
      </c>
      <c r="B38" s="263">
        <v>670</v>
      </c>
      <c r="C38" s="263" t="s">
        <v>209</v>
      </c>
      <c r="D38" s="371">
        <v>50616804.380000003</v>
      </c>
    </row>
    <row r="39" spans="1:4">
      <c r="A39" s="263">
        <v>51586</v>
      </c>
      <c r="B39" s="263">
        <v>670</v>
      </c>
      <c r="C39" s="263" t="s">
        <v>211</v>
      </c>
      <c r="D39" s="371">
        <v>339070338</v>
      </c>
    </row>
    <row r="40" spans="1:4">
      <c r="A40" s="263">
        <v>51020</v>
      </c>
      <c r="B40" s="263">
        <v>670</v>
      </c>
      <c r="C40" s="263" t="s">
        <v>216</v>
      </c>
      <c r="D40" s="371">
        <v>0</v>
      </c>
    </row>
    <row r="41" spans="1:4">
      <c r="A41" s="263"/>
      <c r="B41" s="263"/>
      <c r="C41" s="372" t="s">
        <v>490</v>
      </c>
      <c r="D41" s="373">
        <f>SUM(D36:D40)</f>
        <v>716812942.38</v>
      </c>
    </row>
    <row r="42" spans="1:4">
      <c r="A42" s="263"/>
      <c r="B42" s="263"/>
      <c r="C42" s="372"/>
      <c r="D42" s="373"/>
    </row>
    <row r="43" spans="1:4">
      <c r="A43" s="263">
        <v>51632</v>
      </c>
      <c r="B43" s="263">
        <v>766</v>
      </c>
      <c r="C43" s="263" t="s">
        <v>323</v>
      </c>
      <c r="D43" s="371">
        <v>168327</v>
      </c>
    </row>
    <row r="44" spans="1:4">
      <c r="A44" s="263"/>
      <c r="B44" s="263"/>
      <c r="C44" s="372" t="s">
        <v>491</v>
      </c>
      <c r="D44" s="373">
        <f>SUM(D43:D43)</f>
        <v>168327</v>
      </c>
    </row>
    <row r="45" spans="1:4">
      <c r="A45" s="263"/>
      <c r="B45" s="263"/>
      <c r="C45" s="372"/>
      <c r="D45" s="373"/>
    </row>
    <row r="46" spans="1:4">
      <c r="A46" s="263">
        <v>51578</v>
      </c>
      <c r="B46" s="263">
        <v>2538</v>
      </c>
      <c r="C46" s="374" t="s">
        <v>207</v>
      </c>
      <c r="D46" s="371">
        <v>686928</v>
      </c>
    </row>
    <row r="47" spans="1:4">
      <c r="A47" s="263"/>
      <c r="B47" s="263"/>
      <c r="C47" s="372" t="s">
        <v>492</v>
      </c>
      <c r="D47" s="373">
        <f>SUM(D46)</f>
        <v>686928</v>
      </c>
    </row>
    <row r="48" spans="1:4">
      <c r="A48" s="263"/>
      <c r="B48" s="263"/>
      <c r="C48" s="372"/>
      <c r="D48" s="373"/>
    </row>
    <row r="49" spans="1:4">
      <c r="A49" s="263">
        <v>12522</v>
      </c>
      <c r="B49" s="263">
        <v>4915</v>
      </c>
      <c r="C49" s="374" t="s">
        <v>272</v>
      </c>
      <c r="D49" s="371">
        <v>2121573</v>
      </c>
    </row>
    <row r="50" spans="1:4">
      <c r="A50" s="263"/>
      <c r="B50" s="263"/>
      <c r="C50" s="372" t="s">
        <v>493</v>
      </c>
      <c r="D50" s="373">
        <f>SUM(D49)</f>
        <v>2121573</v>
      </c>
    </row>
    <row r="51" spans="1:4">
      <c r="A51" s="263"/>
      <c r="B51" s="263"/>
      <c r="C51" s="372"/>
      <c r="D51" s="373"/>
    </row>
    <row r="52" spans="1:4">
      <c r="A52" s="263">
        <v>51152</v>
      </c>
      <c r="B52" s="263">
        <v>4699</v>
      </c>
      <c r="C52" s="263" t="s">
        <v>225</v>
      </c>
      <c r="D52" s="371">
        <v>78792824</v>
      </c>
    </row>
    <row r="53" spans="1:4">
      <c r="A53" s="263"/>
      <c r="B53" s="263"/>
      <c r="C53" s="372" t="s">
        <v>494</v>
      </c>
      <c r="D53" s="373">
        <f>SUM(D52:D52)</f>
        <v>78792824</v>
      </c>
    </row>
    <row r="54" spans="1:4">
      <c r="A54" s="263"/>
      <c r="B54" s="263"/>
      <c r="C54" s="372"/>
      <c r="D54" s="373"/>
    </row>
    <row r="55" spans="1:4">
      <c r="A55" s="263"/>
      <c r="B55" s="263"/>
      <c r="C55" s="372" t="s">
        <v>481</v>
      </c>
      <c r="D55" s="373">
        <f>+D16+D20+D24+D27+D31+D41+D44+D53+D50+D47</f>
        <v>2164266861.3120146</v>
      </c>
    </row>
  </sheetData>
  <mergeCells count="3">
    <mergeCell ref="A1:D1"/>
    <mergeCell ref="A2:D2"/>
    <mergeCell ref="A3:D3"/>
  </mergeCells>
  <printOptions horizontalCentered="1"/>
  <pageMargins left="0.4" right="0.21" top="0.64" bottom="0.54" header="0.5" footer="0.41"/>
  <pageSetup scale="91" firstPageNumber="57" orientation="portrait" useFirstPageNumber="1" r:id="rId1"/>
  <headerFooter alignWithMargins="0">
    <oddFooter>&amp;R
&amp;C&amp;P</oddFooter>
  </headerFooter>
  <rowBreaks count="1" manualBreakCount="1">
    <brk id="47" max="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083-9D06-4C36-86DF-4D77105E0856}">
  <sheetPr>
    <pageSetUpPr fitToPage="1"/>
  </sheetPr>
  <dimension ref="A1:D55"/>
  <sheetViews>
    <sheetView zoomScaleNormal="100" workbookViewId="0">
      <selection activeCell="C42" sqref="C42"/>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20" t="s">
        <v>465</v>
      </c>
      <c r="B1" s="420"/>
      <c r="C1" s="420"/>
      <c r="D1" s="420"/>
    </row>
    <row r="2" spans="1:4" ht="12.75" customHeight="1">
      <c r="A2" s="420" t="s">
        <v>495</v>
      </c>
      <c r="B2" s="420"/>
      <c r="C2" s="420"/>
      <c r="D2" s="420"/>
    </row>
    <row r="3" spans="1:4" ht="12.75" customHeight="1">
      <c r="A3" s="421"/>
      <c r="B3" s="421"/>
      <c r="C3" s="421"/>
      <c r="D3" s="421"/>
    </row>
    <row r="4" spans="1:4" s="302" customFormat="1" ht="39.75" customHeight="1">
      <c r="A4" s="369" t="s">
        <v>467</v>
      </c>
      <c r="B4" s="369" t="s">
        <v>468</v>
      </c>
      <c r="C4" s="369" t="s">
        <v>469</v>
      </c>
      <c r="D4" s="370" t="s">
        <v>470</v>
      </c>
    </row>
    <row r="5" spans="1:4" ht="12.75" customHeight="1">
      <c r="A5" s="263">
        <v>12309</v>
      </c>
      <c r="B5" s="263">
        <v>0</v>
      </c>
      <c r="C5" s="263" t="s">
        <v>204</v>
      </c>
      <c r="D5" s="371">
        <v>52454083</v>
      </c>
    </row>
    <row r="6" spans="1:4" ht="12.75" customHeight="1">
      <c r="A6" s="263">
        <v>11974</v>
      </c>
      <c r="B6" s="263">
        <v>0</v>
      </c>
      <c r="C6" s="263" t="s">
        <v>206</v>
      </c>
      <c r="D6" s="371">
        <v>16561865</v>
      </c>
    </row>
    <row r="7" spans="1:4" ht="12.75" customHeight="1">
      <c r="A7" s="263">
        <v>14240</v>
      </c>
      <c r="B7" s="263">
        <v>0</v>
      </c>
      <c r="C7" s="263" t="s">
        <v>214</v>
      </c>
      <c r="D7" s="371">
        <v>117682920</v>
      </c>
    </row>
    <row r="8" spans="1:4">
      <c r="A8" s="263">
        <v>50130</v>
      </c>
      <c r="B8" s="263">
        <v>0</v>
      </c>
      <c r="C8" s="263" t="s">
        <v>217</v>
      </c>
      <c r="D8" s="371">
        <v>40294570.910000004</v>
      </c>
    </row>
    <row r="9" spans="1:4">
      <c r="A9" s="263">
        <v>50026</v>
      </c>
      <c r="B9" s="263">
        <v>0</v>
      </c>
      <c r="C9" s="263" t="s">
        <v>219</v>
      </c>
      <c r="D9" s="371">
        <v>10752462</v>
      </c>
    </row>
    <row r="10" spans="1:4">
      <c r="A10" s="263">
        <v>50440</v>
      </c>
      <c r="B10" s="263">
        <v>0</v>
      </c>
      <c r="C10" s="263" t="s">
        <v>220</v>
      </c>
      <c r="D10" s="371">
        <v>466446</v>
      </c>
    </row>
    <row r="11" spans="1:4">
      <c r="A11" s="263">
        <v>15305</v>
      </c>
      <c r="B11" s="263">
        <v>0</v>
      </c>
      <c r="C11" s="263" t="s">
        <v>274</v>
      </c>
      <c r="D11" s="371">
        <v>1320324.9099999999</v>
      </c>
    </row>
    <row r="12" spans="1:4">
      <c r="A12" s="263">
        <v>12591</v>
      </c>
      <c r="B12" s="263">
        <v>0</v>
      </c>
      <c r="C12" s="263" t="s">
        <v>221</v>
      </c>
      <c r="D12" s="371">
        <v>7973701.9759999998</v>
      </c>
    </row>
    <row r="13" spans="1:4">
      <c r="A13" s="263">
        <v>50016</v>
      </c>
      <c r="B13" s="263">
        <v>0</v>
      </c>
      <c r="C13" s="263" t="s">
        <v>223</v>
      </c>
      <c r="D13" s="371">
        <v>171840715.72999999</v>
      </c>
    </row>
    <row r="14" spans="1:4">
      <c r="A14" s="263">
        <v>50050</v>
      </c>
      <c r="B14" s="263">
        <v>0</v>
      </c>
      <c r="C14" s="263" t="s">
        <v>224</v>
      </c>
      <c r="D14" s="371">
        <v>61158383.999999993</v>
      </c>
    </row>
    <row r="15" spans="1:4">
      <c r="A15" s="263">
        <v>16601</v>
      </c>
      <c r="B15" s="263">
        <v>0</v>
      </c>
      <c r="C15" s="263" t="s">
        <v>278</v>
      </c>
      <c r="D15" s="371">
        <v>2390718.15</v>
      </c>
    </row>
    <row r="16" spans="1:4">
      <c r="A16" s="263"/>
      <c r="B16" s="263"/>
      <c r="C16" s="372" t="s">
        <v>471</v>
      </c>
      <c r="D16" s="373">
        <f>SUM(D5:D15)</f>
        <v>482896191.676</v>
      </c>
    </row>
    <row r="17" spans="1:4">
      <c r="A17" s="263"/>
      <c r="B17" s="263"/>
      <c r="C17" s="372"/>
      <c r="D17" s="373"/>
    </row>
    <row r="18" spans="1:4">
      <c r="A18" s="263">
        <v>51624</v>
      </c>
      <c r="B18" s="263">
        <v>70</v>
      </c>
      <c r="C18" s="263" t="s">
        <v>212</v>
      </c>
      <c r="D18" s="371">
        <v>210791206</v>
      </c>
    </row>
    <row r="19" spans="1:4">
      <c r="A19" s="263">
        <v>50814</v>
      </c>
      <c r="B19" s="263">
        <v>70</v>
      </c>
      <c r="C19" s="263" t="s">
        <v>213</v>
      </c>
      <c r="D19" s="371">
        <v>232504968</v>
      </c>
    </row>
    <row r="20" spans="1:4">
      <c r="A20" s="263"/>
      <c r="B20" s="263"/>
      <c r="C20" s="372" t="s">
        <v>485</v>
      </c>
      <c r="D20" s="373">
        <f>SUM(D18:D19)</f>
        <v>443296174</v>
      </c>
    </row>
    <row r="21" spans="1:4">
      <c r="A21" s="263"/>
      <c r="B21" s="263"/>
      <c r="C21" s="372"/>
      <c r="D21" s="373"/>
    </row>
    <row r="22" spans="1:4">
      <c r="A22" s="263">
        <v>51411</v>
      </c>
      <c r="B22" s="263">
        <v>150</v>
      </c>
      <c r="C22" s="263" t="s">
        <v>205</v>
      </c>
      <c r="D22" s="371">
        <v>0</v>
      </c>
    </row>
    <row r="23" spans="1:4">
      <c r="A23" s="263">
        <v>50520</v>
      </c>
      <c r="B23" s="263">
        <v>150</v>
      </c>
      <c r="C23" s="263" t="s">
        <v>218</v>
      </c>
      <c r="D23" s="371">
        <v>187181493</v>
      </c>
    </row>
    <row r="24" spans="1:4">
      <c r="A24" s="263"/>
      <c r="B24" s="263"/>
      <c r="C24" s="372" t="s">
        <v>486</v>
      </c>
      <c r="D24" s="373">
        <f>SUM(D22:D23)</f>
        <v>187181493</v>
      </c>
    </row>
    <row r="25" spans="1:4">
      <c r="A25" s="263"/>
      <c r="B25" s="263"/>
      <c r="C25" s="372"/>
      <c r="D25" s="373"/>
    </row>
    <row r="26" spans="1:4">
      <c r="A26" s="263">
        <v>50121</v>
      </c>
      <c r="B26" s="263">
        <v>340</v>
      </c>
      <c r="C26" s="263" t="s">
        <v>222</v>
      </c>
      <c r="D26" s="371">
        <v>285735104</v>
      </c>
    </row>
    <row r="27" spans="1:4">
      <c r="A27" s="263"/>
      <c r="B27" s="263"/>
      <c r="C27" s="372" t="s">
        <v>487</v>
      </c>
      <c r="D27" s="373">
        <f>SUM(D26:D26)</f>
        <v>285735104</v>
      </c>
    </row>
    <row r="28" spans="1:4">
      <c r="A28" s="263"/>
      <c r="B28" s="263"/>
      <c r="C28" s="372"/>
      <c r="D28" s="373"/>
    </row>
    <row r="29" spans="1:4">
      <c r="A29" s="263">
        <v>50369</v>
      </c>
      <c r="B29" s="263">
        <v>627</v>
      </c>
      <c r="C29" s="374" t="s">
        <v>273</v>
      </c>
      <c r="D29" s="371">
        <v>0</v>
      </c>
    </row>
    <row r="30" spans="1:4">
      <c r="A30" s="263">
        <v>50377</v>
      </c>
      <c r="B30" s="263">
        <v>627</v>
      </c>
      <c r="C30" s="263" t="s">
        <v>215</v>
      </c>
      <c r="D30" s="371">
        <v>26652302</v>
      </c>
    </row>
    <row r="31" spans="1:4">
      <c r="A31" s="263"/>
      <c r="B31" s="263"/>
      <c r="C31" s="372" t="s">
        <v>488</v>
      </c>
      <c r="D31" s="373">
        <f>SUM(D29:D30)</f>
        <v>26652302</v>
      </c>
    </row>
    <row r="32" spans="1:4">
      <c r="A32" s="263"/>
      <c r="B32" s="263"/>
      <c r="C32" s="372"/>
      <c r="D32" s="373"/>
    </row>
    <row r="33" spans="1:4">
      <c r="A33" s="263">
        <v>50028</v>
      </c>
      <c r="B33" s="263">
        <v>626</v>
      </c>
      <c r="C33" s="374" t="s">
        <v>202</v>
      </c>
      <c r="D33" s="371">
        <v>0</v>
      </c>
    </row>
    <row r="34" spans="1:4">
      <c r="A34" s="263"/>
      <c r="B34" s="263"/>
      <c r="C34" s="372" t="s">
        <v>489</v>
      </c>
      <c r="D34" s="373">
        <v>0</v>
      </c>
    </row>
    <row r="35" spans="1:4">
      <c r="A35" s="263"/>
      <c r="B35" s="263"/>
      <c r="C35" s="372"/>
      <c r="D35" s="373"/>
    </row>
    <row r="36" spans="1:4">
      <c r="A36" s="263">
        <v>50598</v>
      </c>
      <c r="B36" s="263">
        <v>670</v>
      </c>
      <c r="C36" s="263" t="s">
        <v>203</v>
      </c>
      <c r="D36" s="371">
        <v>80073180</v>
      </c>
    </row>
    <row r="37" spans="1:4">
      <c r="A37" s="263">
        <v>50229</v>
      </c>
      <c r="B37" s="263">
        <v>670</v>
      </c>
      <c r="C37" s="263" t="s">
        <v>208</v>
      </c>
      <c r="D37" s="371">
        <v>259327775</v>
      </c>
    </row>
    <row r="38" spans="1:4">
      <c r="A38" s="263">
        <v>50083</v>
      </c>
      <c r="B38" s="263">
        <v>670</v>
      </c>
      <c r="C38" s="263" t="s">
        <v>209</v>
      </c>
      <c r="D38" s="371">
        <v>50800712</v>
      </c>
    </row>
    <row r="39" spans="1:4">
      <c r="A39" s="263">
        <v>51586</v>
      </c>
      <c r="B39" s="263">
        <v>670</v>
      </c>
      <c r="C39" s="263" t="s">
        <v>211</v>
      </c>
      <c r="D39" s="371">
        <v>339794603</v>
      </c>
    </row>
    <row r="40" spans="1:4">
      <c r="A40" s="263">
        <v>51020</v>
      </c>
      <c r="B40" s="263">
        <v>670</v>
      </c>
      <c r="C40" s="263" t="s">
        <v>216</v>
      </c>
      <c r="D40" s="371">
        <v>0</v>
      </c>
    </row>
    <row r="41" spans="1:4">
      <c r="A41" s="263"/>
      <c r="B41" s="263"/>
      <c r="C41" s="372" t="s">
        <v>490</v>
      </c>
      <c r="D41" s="373">
        <f>SUM(D36:D40)</f>
        <v>729996270</v>
      </c>
    </row>
    <row r="42" spans="1:4">
      <c r="A42" s="263"/>
      <c r="B42" s="263"/>
      <c r="C42" s="372"/>
      <c r="D42" s="373"/>
    </row>
    <row r="43" spans="1:4">
      <c r="A43" s="263">
        <v>51632</v>
      </c>
      <c r="B43" s="263">
        <v>766</v>
      </c>
      <c r="C43" s="263" t="s">
        <v>323</v>
      </c>
      <c r="D43" s="371">
        <v>791589</v>
      </c>
    </row>
    <row r="44" spans="1:4">
      <c r="A44" s="263"/>
      <c r="B44" s="263"/>
      <c r="C44" s="372" t="s">
        <v>491</v>
      </c>
      <c r="D44" s="373">
        <f>SUM(D43:D43)</f>
        <v>791589</v>
      </c>
    </row>
    <row r="45" spans="1:4">
      <c r="A45" s="263"/>
      <c r="B45" s="263"/>
      <c r="C45" s="372"/>
      <c r="D45" s="373"/>
    </row>
    <row r="46" spans="1:4">
      <c r="A46" s="263">
        <v>51578</v>
      </c>
      <c r="B46" s="263">
        <v>2538</v>
      </c>
      <c r="C46" s="374" t="s">
        <v>207</v>
      </c>
      <c r="D46" s="371">
        <v>1508821</v>
      </c>
    </row>
    <row r="47" spans="1:4">
      <c r="A47" s="263"/>
      <c r="B47" s="263"/>
      <c r="C47" s="372" t="s">
        <v>492</v>
      </c>
      <c r="D47" s="373">
        <f>SUM(D46)</f>
        <v>1508821</v>
      </c>
    </row>
    <row r="48" spans="1:4">
      <c r="A48" s="263"/>
      <c r="B48" s="263"/>
      <c r="C48" s="372"/>
      <c r="D48" s="373"/>
    </row>
    <row r="49" spans="1:4">
      <c r="A49" s="263">
        <v>12522</v>
      </c>
      <c r="B49" s="263">
        <v>4915</v>
      </c>
      <c r="C49" s="374" t="s">
        <v>272</v>
      </c>
      <c r="D49" s="371">
        <v>5223303</v>
      </c>
    </row>
    <row r="50" spans="1:4">
      <c r="A50" s="263"/>
      <c r="B50" s="263"/>
      <c r="C50" s="372" t="s">
        <v>493</v>
      </c>
      <c r="D50" s="373">
        <f>SUM(D49)</f>
        <v>5223303</v>
      </c>
    </row>
    <row r="51" spans="1:4">
      <c r="A51" s="263"/>
      <c r="B51" s="263"/>
      <c r="C51" s="372"/>
      <c r="D51" s="373"/>
    </row>
    <row r="52" spans="1:4">
      <c r="A52" s="263">
        <v>51152</v>
      </c>
      <c r="B52" s="263">
        <v>4699</v>
      </c>
      <c r="C52" s="263" t="s">
        <v>225</v>
      </c>
      <c r="D52" s="371">
        <v>79931803</v>
      </c>
    </row>
    <row r="53" spans="1:4">
      <c r="A53" s="263"/>
      <c r="B53" s="263"/>
      <c r="C53" s="372" t="s">
        <v>494</v>
      </c>
      <c r="D53" s="373">
        <f>SUM(D52:D52)</f>
        <v>79931803</v>
      </c>
    </row>
    <row r="54" spans="1:4">
      <c r="A54" s="263"/>
      <c r="B54" s="263"/>
      <c r="C54" s="372"/>
      <c r="D54" s="373"/>
    </row>
    <row r="55" spans="1:4">
      <c r="A55" s="263"/>
      <c r="B55" s="263"/>
      <c r="C55" s="372" t="s">
        <v>481</v>
      </c>
      <c r="D55" s="373">
        <f>+D16+D20+D24+D27+D31+D41+D44+D53+D50+D47</f>
        <v>2243213050.6760001</v>
      </c>
    </row>
  </sheetData>
  <mergeCells count="3">
    <mergeCell ref="A1:D1"/>
    <mergeCell ref="A2:D2"/>
    <mergeCell ref="A3:D3"/>
  </mergeCells>
  <printOptions horizontalCentered="1"/>
  <pageMargins left="0.4" right="0.21" top="0.64" bottom="0.54" header="0.5" footer="0.41"/>
  <pageSetup scale="91" firstPageNumber="58" orientation="portrait" useFirstPageNumber="1" r:id="rId1"/>
  <headerFooter alignWithMargins="0">
    <oddFooter>&amp;R
&amp;C&amp;P</oddFooter>
  </headerFooter>
  <rowBreaks count="1" manualBreakCount="1">
    <brk id="47" max="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7B52C-B686-438F-A52A-3EE139445FCC}">
  <sheetPr>
    <tabColor rgb="FF963634"/>
    <pageSetUpPr fitToPage="1"/>
  </sheetPr>
  <dimension ref="A1:D53"/>
  <sheetViews>
    <sheetView zoomScaleNormal="100" workbookViewId="0">
      <selection activeCell="C37" sqref="C37"/>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20" t="s">
        <v>465</v>
      </c>
      <c r="B1" s="420"/>
      <c r="C1" s="420"/>
      <c r="D1" s="420"/>
    </row>
    <row r="2" spans="1:4" ht="12.75" customHeight="1">
      <c r="A2" s="420" t="s">
        <v>496</v>
      </c>
      <c r="B2" s="420"/>
      <c r="C2" s="420"/>
      <c r="D2" s="420"/>
    </row>
    <row r="3" spans="1:4" ht="12.75" customHeight="1">
      <c r="A3" s="421"/>
      <c r="B3" s="421"/>
      <c r="C3" s="421"/>
      <c r="D3" s="421"/>
    </row>
    <row r="4" spans="1:4" s="302" customFormat="1" ht="39.75" customHeight="1">
      <c r="A4" s="369" t="s">
        <v>467</v>
      </c>
      <c r="B4" s="369" t="s">
        <v>468</v>
      </c>
      <c r="C4" s="369" t="s">
        <v>469</v>
      </c>
      <c r="D4" s="370" t="s">
        <v>470</v>
      </c>
    </row>
    <row r="5" spans="1:4" ht="12.75" customHeight="1">
      <c r="A5" s="263">
        <v>12309</v>
      </c>
      <c r="B5" s="263">
        <v>0</v>
      </c>
      <c r="C5" s="263" t="s">
        <v>204</v>
      </c>
      <c r="D5" s="371">
        <v>64947416</v>
      </c>
    </row>
    <row r="6" spans="1:4" ht="12.75" customHeight="1">
      <c r="A6" s="263">
        <v>11974</v>
      </c>
      <c r="B6" s="263">
        <v>0</v>
      </c>
      <c r="C6" s="263" t="s">
        <v>206</v>
      </c>
      <c r="D6" s="371">
        <v>46944531</v>
      </c>
    </row>
    <row r="7" spans="1:4" ht="12.75" customHeight="1">
      <c r="A7" s="263">
        <v>16832</v>
      </c>
      <c r="B7" s="263">
        <v>0</v>
      </c>
      <c r="C7" s="263" t="s">
        <v>283</v>
      </c>
      <c r="D7" s="371">
        <v>15079644</v>
      </c>
    </row>
    <row r="8" spans="1:4" ht="12.75" customHeight="1">
      <c r="A8" s="263">
        <v>14240</v>
      </c>
      <c r="B8" s="263">
        <v>0</v>
      </c>
      <c r="C8" s="263" t="s">
        <v>214</v>
      </c>
      <c r="D8" s="371">
        <v>158494151</v>
      </c>
    </row>
    <row r="9" spans="1:4">
      <c r="A9" s="263">
        <v>50130</v>
      </c>
      <c r="B9" s="263">
        <v>0</v>
      </c>
      <c r="C9" s="263" t="s">
        <v>217</v>
      </c>
      <c r="D9" s="371">
        <v>42295619.992652282</v>
      </c>
    </row>
    <row r="10" spans="1:4">
      <c r="A10" s="263">
        <v>50026</v>
      </c>
      <c r="B10" s="263">
        <v>0</v>
      </c>
      <c r="C10" s="263" t="s">
        <v>219</v>
      </c>
      <c r="D10" s="371">
        <v>11129450</v>
      </c>
    </row>
    <row r="11" spans="1:4">
      <c r="A11" s="263">
        <v>50440</v>
      </c>
      <c r="B11" s="263">
        <v>0</v>
      </c>
      <c r="C11" s="263" t="s">
        <v>220</v>
      </c>
      <c r="D11" s="371">
        <v>2143632</v>
      </c>
    </row>
    <row r="12" spans="1:4">
      <c r="A12" s="263">
        <v>15305</v>
      </c>
      <c r="B12" s="263">
        <v>0</v>
      </c>
      <c r="C12" s="263" t="s">
        <v>274</v>
      </c>
      <c r="D12" s="371">
        <v>2536864.34</v>
      </c>
    </row>
    <row r="13" spans="1:4">
      <c r="A13" s="263">
        <v>12591</v>
      </c>
      <c r="B13" s="263">
        <v>0</v>
      </c>
      <c r="C13" s="263" t="s">
        <v>221</v>
      </c>
      <c r="D13" s="371">
        <v>9118877</v>
      </c>
    </row>
    <row r="14" spans="1:4">
      <c r="A14" s="263">
        <v>16601</v>
      </c>
      <c r="B14" s="263">
        <v>0</v>
      </c>
      <c r="C14" s="263" t="s">
        <v>278</v>
      </c>
      <c r="D14" s="371">
        <v>26510182</v>
      </c>
    </row>
    <row r="15" spans="1:4">
      <c r="A15" s="263">
        <v>50016</v>
      </c>
      <c r="B15" s="263">
        <v>0</v>
      </c>
      <c r="C15" s="263" t="s">
        <v>223</v>
      </c>
      <c r="D15" s="371">
        <v>192547102</v>
      </c>
    </row>
    <row r="16" spans="1:4">
      <c r="A16" s="263">
        <v>50050</v>
      </c>
      <c r="B16" s="263">
        <v>0</v>
      </c>
      <c r="C16" s="263" t="s">
        <v>224</v>
      </c>
      <c r="D16" s="371">
        <v>111763040.50000006</v>
      </c>
    </row>
    <row r="17" spans="1:4">
      <c r="A17" s="263"/>
      <c r="B17" s="263"/>
      <c r="C17" s="372" t="s">
        <v>471</v>
      </c>
      <c r="D17" s="373">
        <f>SUM(D5:D16)</f>
        <v>683510509.83265233</v>
      </c>
    </row>
    <row r="18" spans="1:4">
      <c r="A18" s="263"/>
      <c r="B18" s="263"/>
      <c r="C18" s="372"/>
      <c r="D18" s="373"/>
    </row>
    <row r="19" spans="1:4">
      <c r="A19" s="263">
        <v>51624</v>
      </c>
      <c r="B19" s="263">
        <v>70</v>
      </c>
      <c r="C19" s="263" t="s">
        <v>212</v>
      </c>
      <c r="D19" s="371">
        <v>273125126</v>
      </c>
    </row>
    <row r="20" spans="1:4">
      <c r="A20" s="263">
        <v>50814</v>
      </c>
      <c r="B20" s="263">
        <v>70</v>
      </c>
      <c r="C20" s="263" t="s">
        <v>213</v>
      </c>
      <c r="D20" s="371">
        <v>191332611</v>
      </c>
    </row>
    <row r="21" spans="1:4">
      <c r="A21" s="263"/>
      <c r="B21" s="263"/>
      <c r="C21" s="372" t="s">
        <v>485</v>
      </c>
      <c r="D21" s="373">
        <f>SUM(D19:D20)</f>
        <v>464457737</v>
      </c>
    </row>
    <row r="22" spans="1:4">
      <c r="A22" s="263"/>
      <c r="B22" s="263"/>
      <c r="C22" s="372"/>
      <c r="D22" s="373"/>
    </row>
    <row r="23" spans="1:4">
      <c r="A23" s="263">
        <v>51411</v>
      </c>
      <c r="B23" s="263">
        <v>150</v>
      </c>
      <c r="C23" s="263" t="s">
        <v>205</v>
      </c>
      <c r="D23" s="371">
        <v>0</v>
      </c>
    </row>
    <row r="24" spans="1:4">
      <c r="A24" s="263">
        <v>50520</v>
      </c>
      <c r="B24" s="263">
        <v>150</v>
      </c>
      <c r="C24" s="263" t="s">
        <v>218</v>
      </c>
      <c r="D24" s="371">
        <v>237659419.47999999</v>
      </c>
    </row>
    <row r="25" spans="1:4">
      <c r="A25" s="263"/>
      <c r="B25" s="263"/>
      <c r="C25" s="372" t="s">
        <v>486</v>
      </c>
      <c r="D25" s="373">
        <f>SUM(D23:D24)</f>
        <v>237659419.47999999</v>
      </c>
    </row>
    <row r="26" spans="1:4">
      <c r="A26" s="263"/>
      <c r="B26" s="263"/>
      <c r="C26" s="372"/>
      <c r="D26" s="373"/>
    </row>
    <row r="27" spans="1:4">
      <c r="A27" s="263">
        <v>50121</v>
      </c>
      <c r="B27" s="263">
        <v>340</v>
      </c>
      <c r="C27" s="263" t="s">
        <v>222</v>
      </c>
      <c r="D27" s="371">
        <v>322016031</v>
      </c>
    </row>
    <row r="28" spans="1:4">
      <c r="A28" s="263"/>
      <c r="B28" s="263"/>
      <c r="C28" s="372" t="s">
        <v>487</v>
      </c>
      <c r="D28" s="373">
        <f>SUM(D27:D27)</f>
        <v>322016031</v>
      </c>
    </row>
    <row r="29" spans="1:4">
      <c r="A29" s="263"/>
      <c r="B29" s="263"/>
      <c r="C29" s="372"/>
      <c r="D29" s="373"/>
    </row>
    <row r="30" spans="1:4">
      <c r="A30" s="263">
        <v>50369</v>
      </c>
      <c r="B30" s="263">
        <v>627</v>
      </c>
      <c r="C30" s="374" t="s">
        <v>273</v>
      </c>
      <c r="D30" s="371">
        <v>0</v>
      </c>
    </row>
    <row r="31" spans="1:4">
      <c r="A31" s="263">
        <v>50377</v>
      </c>
      <c r="B31" s="263">
        <v>627</v>
      </c>
      <c r="C31" s="263" t="s">
        <v>215</v>
      </c>
      <c r="D31" s="371">
        <v>38350439</v>
      </c>
    </row>
    <row r="32" spans="1:4">
      <c r="A32" s="263"/>
      <c r="B32" s="263"/>
      <c r="C32" s="372" t="s">
        <v>488</v>
      </c>
      <c r="D32" s="373">
        <f>SUM(D30:D31)</f>
        <v>38350439</v>
      </c>
    </row>
    <row r="33" spans="1:4">
      <c r="A33" s="263"/>
      <c r="B33" s="263"/>
      <c r="C33" s="372"/>
      <c r="D33" s="373"/>
    </row>
    <row r="34" spans="1:4">
      <c r="A34" s="263">
        <v>50598</v>
      </c>
      <c r="B34" s="263">
        <v>670</v>
      </c>
      <c r="C34" s="263" t="s">
        <v>203</v>
      </c>
      <c r="D34" s="371">
        <v>98247336</v>
      </c>
    </row>
    <row r="35" spans="1:4">
      <c r="A35" s="263">
        <v>50229</v>
      </c>
      <c r="B35" s="263">
        <v>670</v>
      </c>
      <c r="C35" s="263" t="s">
        <v>208</v>
      </c>
      <c r="D35" s="371">
        <v>259329721</v>
      </c>
    </row>
    <row r="36" spans="1:4">
      <c r="A36" s="263">
        <v>50083</v>
      </c>
      <c r="B36" s="263">
        <v>670</v>
      </c>
      <c r="C36" s="263" t="s">
        <v>209</v>
      </c>
      <c r="D36" s="371">
        <v>46205426</v>
      </c>
    </row>
    <row r="37" spans="1:4">
      <c r="A37" s="263">
        <v>51586</v>
      </c>
      <c r="B37" s="263">
        <v>670</v>
      </c>
      <c r="C37" s="263" t="s">
        <v>211</v>
      </c>
      <c r="D37" s="371">
        <v>371181716</v>
      </c>
    </row>
    <row r="38" spans="1:4">
      <c r="A38" s="263">
        <v>51020</v>
      </c>
      <c r="B38" s="263">
        <v>670</v>
      </c>
      <c r="C38" s="263" t="s">
        <v>216</v>
      </c>
      <c r="D38" s="371">
        <v>0</v>
      </c>
    </row>
    <row r="39" spans="1:4">
      <c r="A39" s="263"/>
      <c r="B39" s="263"/>
      <c r="C39" s="372" t="s">
        <v>490</v>
      </c>
      <c r="D39" s="373">
        <f>SUM(D34:D38)</f>
        <v>774964199</v>
      </c>
    </row>
    <row r="40" spans="1:4">
      <c r="A40" s="263"/>
      <c r="B40" s="263"/>
      <c r="C40" s="372"/>
      <c r="D40" s="373"/>
    </row>
    <row r="41" spans="1:4">
      <c r="A41" s="263">
        <v>51632</v>
      </c>
      <c r="B41" s="263">
        <v>766</v>
      </c>
      <c r="C41" s="263" t="s">
        <v>323</v>
      </c>
      <c r="D41" s="371">
        <v>3906187</v>
      </c>
    </row>
    <row r="42" spans="1:4">
      <c r="A42" s="263"/>
      <c r="B42" s="263"/>
      <c r="C42" s="372" t="s">
        <v>491</v>
      </c>
      <c r="D42" s="373">
        <f>SUM(D41:D41)</f>
        <v>3906187</v>
      </c>
    </row>
    <row r="43" spans="1:4">
      <c r="A43" s="263"/>
      <c r="B43" s="263"/>
      <c r="C43" s="372"/>
      <c r="D43" s="373"/>
    </row>
    <row r="44" spans="1:4">
      <c r="A44" s="263">
        <v>51578</v>
      </c>
      <c r="B44" s="263">
        <v>2538</v>
      </c>
      <c r="C44" s="374" t="s">
        <v>207</v>
      </c>
      <c r="D44" s="371">
        <v>1354733.63</v>
      </c>
    </row>
    <row r="45" spans="1:4">
      <c r="A45" s="263"/>
      <c r="B45" s="263"/>
      <c r="C45" s="372" t="s">
        <v>492</v>
      </c>
      <c r="D45" s="373">
        <f>SUM(D44)</f>
        <v>1354733.63</v>
      </c>
    </row>
    <row r="46" spans="1:4">
      <c r="A46" s="263"/>
      <c r="B46" s="263"/>
      <c r="C46" s="372"/>
      <c r="D46" s="373"/>
    </row>
    <row r="47" spans="1:4">
      <c r="A47" s="263">
        <v>12522</v>
      </c>
      <c r="B47" s="263">
        <v>4915</v>
      </c>
      <c r="C47" s="374" t="s">
        <v>272</v>
      </c>
      <c r="D47" s="371">
        <v>17436983</v>
      </c>
    </row>
    <row r="48" spans="1:4">
      <c r="A48" s="263"/>
      <c r="B48" s="263"/>
      <c r="C48" s="372" t="s">
        <v>493</v>
      </c>
      <c r="D48" s="373">
        <f>SUM(D47)</f>
        <v>17436983</v>
      </c>
    </row>
    <row r="49" spans="1:4">
      <c r="A49" s="263"/>
      <c r="B49" s="263"/>
      <c r="C49" s="372"/>
      <c r="D49" s="373"/>
    </row>
    <row r="50" spans="1:4">
      <c r="A50" s="263">
        <v>51152</v>
      </c>
      <c r="B50" s="263">
        <v>4699</v>
      </c>
      <c r="C50" s="263" t="s">
        <v>225</v>
      </c>
      <c r="D50" s="371">
        <v>83434548</v>
      </c>
    </row>
    <row r="51" spans="1:4">
      <c r="A51" s="263"/>
      <c r="B51" s="263"/>
      <c r="C51" s="372" t="s">
        <v>494</v>
      </c>
      <c r="D51" s="373">
        <f>SUM(D50:D50)</f>
        <v>83434548</v>
      </c>
    </row>
    <row r="52" spans="1:4">
      <c r="A52" s="263"/>
      <c r="B52" s="263"/>
      <c r="C52" s="372"/>
      <c r="D52" s="373"/>
    </row>
    <row r="53" spans="1:4">
      <c r="A53" s="263"/>
      <c r="B53" s="263"/>
      <c r="C53" s="372" t="s">
        <v>481</v>
      </c>
      <c r="D53" s="373">
        <f>+D17+D21+D25+D28+D32+D39+D42+D51+D48+D45</f>
        <v>2627090786.9426527</v>
      </c>
    </row>
  </sheetData>
  <mergeCells count="3">
    <mergeCell ref="A1:D1"/>
    <mergeCell ref="A2:D2"/>
    <mergeCell ref="A3:D3"/>
  </mergeCells>
  <printOptions horizontalCentered="1"/>
  <pageMargins left="0.4" right="0.21" top="0.64" bottom="0.54" header="0.5" footer="0.41"/>
  <pageSetup scale="94" firstPageNumber="59" orientation="portrait" useFirstPageNumber="1" r:id="rId1"/>
  <headerFooter alignWithMargins="0">
    <oddFooter>&amp;R
&amp;C&amp;P</oddFooter>
  </headerFooter>
  <rowBreaks count="1" manualBreakCount="1">
    <brk id="46" max="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A58B-0017-4ABF-9F62-8C26B0075B2E}">
  <sheetPr codeName="Sheet30"/>
  <dimension ref="A1:I24"/>
  <sheetViews>
    <sheetView showGridLines="0" zoomScaleNormal="100" workbookViewId="0">
      <selection activeCell="F20" sqref="F20"/>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84" t="s">
        <v>24</v>
      </c>
      <c r="B24" s="384"/>
      <c r="C24" s="384"/>
      <c r="D24" s="384"/>
      <c r="E24" s="384"/>
      <c r="F24" s="384"/>
      <c r="G24" s="384"/>
      <c r="H24" s="384"/>
      <c r="I24" s="38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E041-53C2-4CCB-80AD-2A5A46D2E3D4}">
  <sheetPr>
    <pageSetUpPr fitToPage="1"/>
  </sheetPr>
  <dimension ref="A1:I565"/>
  <sheetViews>
    <sheetView showGridLines="0" zoomScaleNormal="100" workbookViewId="0">
      <selection activeCell="E540" sqref="E540"/>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20" t="s">
        <v>497</v>
      </c>
      <c r="B1" s="420"/>
      <c r="C1" s="420"/>
      <c r="D1" s="420"/>
      <c r="E1" s="420"/>
      <c r="F1" s="420"/>
      <c r="G1" s="420"/>
      <c r="H1" s="420"/>
      <c r="I1" s="420"/>
    </row>
    <row r="2" spans="1:9" ht="12.75" customHeight="1">
      <c r="A2" s="420" t="s">
        <v>498</v>
      </c>
      <c r="B2" s="420"/>
      <c r="C2" s="420"/>
      <c r="D2" s="420"/>
      <c r="E2" s="420"/>
      <c r="F2" s="420"/>
      <c r="G2" s="420"/>
      <c r="H2" s="420"/>
      <c r="I2" s="420"/>
    </row>
    <row r="3" spans="1:9" ht="12.75" customHeight="1">
      <c r="A3" s="420" t="s">
        <v>330</v>
      </c>
      <c r="B3" s="420"/>
      <c r="C3" s="420"/>
      <c r="D3" s="420"/>
      <c r="E3" s="420"/>
      <c r="F3" s="420"/>
      <c r="G3" s="420"/>
      <c r="H3" s="420"/>
      <c r="I3" s="420"/>
    </row>
    <row r="4" spans="1:9" ht="12.75" customHeight="1">
      <c r="A4" s="420" t="s">
        <v>499</v>
      </c>
      <c r="B4" s="420"/>
      <c r="C4" s="420"/>
      <c r="D4" s="420"/>
      <c r="E4" s="420"/>
      <c r="F4" s="420"/>
      <c r="G4" s="420"/>
      <c r="H4" s="420"/>
      <c r="I4" s="420"/>
    </row>
    <row r="5" spans="1:9" ht="11.45" customHeight="1">
      <c r="A5" s="217"/>
      <c r="B5" s="218"/>
      <c r="C5" s="359"/>
      <c r="D5" s="359"/>
      <c r="E5" s="359"/>
      <c r="F5" s="359"/>
      <c r="G5" s="219"/>
      <c r="H5" s="220"/>
      <c r="I5" s="221"/>
    </row>
    <row r="6" spans="1:9" ht="18" customHeight="1">
      <c r="A6" s="425" t="s">
        <v>34</v>
      </c>
      <c r="B6" s="425"/>
      <c r="C6" s="425"/>
      <c r="D6" s="425"/>
      <c r="E6" s="425"/>
      <c r="F6" s="425"/>
      <c r="G6" s="425"/>
      <c r="H6" s="425"/>
      <c r="I6" s="425"/>
    </row>
    <row r="7" spans="1:9" ht="12" customHeight="1">
      <c r="A7" s="222"/>
      <c r="B7" s="223"/>
      <c r="C7" s="224" t="s">
        <v>500</v>
      </c>
      <c r="D7" s="225" t="s">
        <v>501</v>
      </c>
      <c r="E7" s="225" t="s">
        <v>502</v>
      </c>
      <c r="F7" s="225" t="s">
        <v>503</v>
      </c>
      <c r="G7" s="226" t="s">
        <v>504</v>
      </c>
      <c r="H7" s="227" t="s">
        <v>505</v>
      </c>
      <c r="I7" s="224" t="s">
        <v>506</v>
      </c>
    </row>
    <row r="8" spans="1:9" ht="12" customHeight="1">
      <c r="A8" s="365"/>
      <c r="B8" s="229" t="s">
        <v>507</v>
      </c>
      <c r="C8" s="230" t="s">
        <v>508</v>
      </c>
      <c r="D8" s="230"/>
      <c r="E8" s="230"/>
      <c r="F8" s="231"/>
      <c r="G8" s="232"/>
      <c r="H8" s="233" t="s">
        <v>509</v>
      </c>
      <c r="I8" s="226" t="s">
        <v>510</v>
      </c>
    </row>
    <row r="9" spans="1:9" ht="12" customHeight="1">
      <c r="A9" s="234"/>
      <c r="B9" s="235"/>
      <c r="C9" s="233"/>
      <c r="D9" s="234"/>
      <c r="E9" s="234"/>
      <c r="F9" s="234"/>
      <c r="G9" s="226"/>
      <c r="H9" s="359" t="s">
        <v>511</v>
      </c>
      <c r="I9" s="226" t="s">
        <v>512</v>
      </c>
    </row>
    <row r="10" spans="1:9" ht="12" customHeight="1">
      <c r="A10" s="227" t="s">
        <v>513</v>
      </c>
      <c r="B10" s="236"/>
      <c r="C10" s="359"/>
      <c r="D10" s="227" t="s">
        <v>514</v>
      </c>
      <c r="E10" s="227" t="s">
        <v>515</v>
      </c>
      <c r="F10" s="227" t="s">
        <v>516</v>
      </c>
      <c r="G10" s="226"/>
      <c r="H10" s="359" t="s">
        <v>517</v>
      </c>
      <c r="I10" s="226" t="s">
        <v>518</v>
      </c>
    </row>
    <row r="11" spans="1:9" ht="12.75" customHeight="1">
      <c r="A11" s="237" t="s">
        <v>513</v>
      </c>
      <c r="B11" s="238"/>
      <c r="C11" s="239" t="s">
        <v>185</v>
      </c>
      <c r="D11" s="237" t="s">
        <v>519</v>
      </c>
      <c r="E11" s="237" t="s">
        <v>520</v>
      </c>
      <c r="F11" s="237" t="s">
        <v>520</v>
      </c>
      <c r="G11" s="225" t="s">
        <v>521</v>
      </c>
      <c r="H11" s="239" t="s">
        <v>522</v>
      </c>
      <c r="I11" s="225" t="s">
        <v>523</v>
      </c>
    </row>
    <row r="12" spans="1:9" ht="12" customHeight="1">
      <c r="A12" s="240" t="s">
        <v>524</v>
      </c>
      <c r="B12" s="241" t="s">
        <v>525</v>
      </c>
      <c r="C12" s="426"/>
      <c r="D12" s="426"/>
      <c r="E12" s="426"/>
      <c r="F12" s="426"/>
      <c r="G12" s="426"/>
      <c r="H12" s="426"/>
      <c r="I12" s="426"/>
    </row>
    <row r="13" spans="1:9" hidden="1" outlineLevel="1">
      <c r="A13" s="242"/>
      <c r="B13" s="243" t="s">
        <v>202</v>
      </c>
      <c r="C13" s="244"/>
      <c r="D13" s="248"/>
      <c r="E13" s="245">
        <v>0</v>
      </c>
      <c r="F13" s="245">
        <v>0</v>
      </c>
      <c r="G13" s="246"/>
      <c r="H13" s="247"/>
      <c r="I13" s="245">
        <v>0</v>
      </c>
    </row>
    <row r="14" spans="1:9" hidden="1" outlineLevel="1">
      <c r="A14" s="242"/>
      <c r="B14" s="243" t="s">
        <v>203</v>
      </c>
      <c r="C14" s="244"/>
      <c r="D14" s="248"/>
      <c r="E14" s="245">
        <v>24733366</v>
      </c>
      <c r="F14" s="245">
        <v>45736134</v>
      </c>
      <c r="G14" s="246"/>
      <c r="H14" s="247"/>
      <c r="I14" s="245">
        <v>70469500</v>
      </c>
    </row>
    <row r="15" spans="1:9" hidden="1" outlineLevel="1">
      <c r="A15" s="242"/>
      <c r="B15" s="243" t="s">
        <v>204</v>
      </c>
      <c r="C15" s="244"/>
      <c r="D15" s="245">
        <v>1314</v>
      </c>
      <c r="E15" s="245">
        <v>60653011</v>
      </c>
      <c r="F15" s="248"/>
      <c r="G15" s="246"/>
      <c r="H15" s="247"/>
      <c r="I15" s="245">
        <v>60654325</v>
      </c>
    </row>
    <row r="16" spans="1:9" hidden="1" outlineLevel="1">
      <c r="A16" s="242"/>
      <c r="B16" s="243" t="s">
        <v>205</v>
      </c>
      <c r="C16" s="244"/>
      <c r="D16" s="245">
        <v>0</v>
      </c>
      <c r="E16" s="245">
        <v>0</v>
      </c>
      <c r="F16" s="245">
        <v>0</v>
      </c>
      <c r="G16" s="246"/>
      <c r="H16" s="247"/>
      <c r="I16" s="245">
        <v>0</v>
      </c>
    </row>
    <row r="17" spans="1:9" hidden="1" outlineLevel="1">
      <c r="A17" s="242"/>
      <c r="B17" s="243" t="s">
        <v>206</v>
      </c>
      <c r="C17" s="244"/>
      <c r="D17" s="245">
        <v>0</v>
      </c>
      <c r="E17" s="245">
        <v>0</v>
      </c>
      <c r="F17" s="245">
        <v>6854508.6200000001</v>
      </c>
      <c r="G17" s="246"/>
      <c r="H17" s="247"/>
      <c r="I17" s="245">
        <v>6854508.6200000001</v>
      </c>
    </row>
    <row r="18" spans="1:9" hidden="1" outlineLevel="1">
      <c r="A18" s="242"/>
      <c r="B18" s="243" t="s">
        <v>207</v>
      </c>
      <c r="C18" s="244"/>
      <c r="D18" s="245"/>
      <c r="E18" s="245"/>
      <c r="F18" s="245"/>
      <c r="G18" s="246"/>
      <c r="H18" s="247"/>
      <c r="I18" s="245">
        <v>0</v>
      </c>
    </row>
    <row r="19" spans="1:9" hidden="1" outlineLevel="1">
      <c r="A19" s="242"/>
      <c r="B19" s="243" t="s">
        <v>208</v>
      </c>
      <c r="C19" s="244"/>
      <c r="D19" s="245">
        <v>22261886</v>
      </c>
      <c r="E19" s="245">
        <v>73311264</v>
      </c>
      <c r="F19" s="245">
        <v>99136098</v>
      </c>
      <c r="G19" s="246"/>
      <c r="H19" s="247"/>
      <c r="I19" s="245">
        <v>194709248</v>
      </c>
    </row>
    <row r="20" spans="1:9" hidden="1" outlineLevel="1">
      <c r="A20" s="242"/>
      <c r="B20" s="243" t="s">
        <v>209</v>
      </c>
      <c r="C20" s="244"/>
      <c r="D20" s="248"/>
      <c r="E20" s="245">
        <v>30669638</v>
      </c>
      <c r="F20" s="245">
        <v>11451217</v>
      </c>
      <c r="G20" s="246"/>
      <c r="H20" s="247"/>
      <c r="I20" s="245">
        <v>42120855</v>
      </c>
    </row>
    <row r="21" spans="1:9" hidden="1" outlineLevel="1">
      <c r="A21" s="242"/>
      <c r="B21" s="243" t="s">
        <v>210</v>
      </c>
      <c r="C21" s="244"/>
      <c r="D21" s="245">
        <v>32722</v>
      </c>
      <c r="E21" s="245">
        <v>0</v>
      </c>
      <c r="F21" s="245">
        <v>0</v>
      </c>
      <c r="G21" s="246"/>
      <c r="H21" s="247"/>
      <c r="I21" s="245">
        <v>32722</v>
      </c>
    </row>
    <row r="22" spans="1:9" hidden="1" outlineLevel="1">
      <c r="A22" s="242"/>
      <c r="B22" s="243" t="s">
        <v>211</v>
      </c>
      <c r="C22" s="244"/>
      <c r="D22" s="248"/>
      <c r="E22" s="245">
        <v>123618565</v>
      </c>
      <c r="F22" s="245">
        <v>127085961</v>
      </c>
      <c r="G22" s="246"/>
      <c r="H22" s="247"/>
      <c r="I22" s="245">
        <v>250704526</v>
      </c>
    </row>
    <row r="23" spans="1:9" hidden="1" outlineLevel="1">
      <c r="A23" s="242"/>
      <c r="B23" s="243" t="s">
        <v>212</v>
      </c>
      <c r="C23" s="244"/>
      <c r="D23" s="248"/>
      <c r="E23" s="245">
        <v>21319188</v>
      </c>
      <c r="F23" s="245">
        <v>100782758</v>
      </c>
      <c r="G23" s="246"/>
      <c r="H23" s="247"/>
      <c r="I23" s="245">
        <v>122101946</v>
      </c>
    </row>
    <row r="24" spans="1:9" hidden="1" outlineLevel="1">
      <c r="A24" s="242"/>
      <c r="B24" s="243" t="s">
        <v>213</v>
      </c>
      <c r="C24" s="244"/>
      <c r="D24" s="248"/>
      <c r="E24" s="245">
        <v>127275034</v>
      </c>
      <c r="F24" s="245">
        <v>112046051</v>
      </c>
      <c r="G24" s="246"/>
      <c r="H24" s="247"/>
      <c r="I24" s="245">
        <v>239321085</v>
      </c>
    </row>
    <row r="25" spans="1:9" hidden="1" outlineLevel="1">
      <c r="A25" s="242"/>
      <c r="B25" s="243" t="s">
        <v>214</v>
      </c>
      <c r="C25" s="244"/>
      <c r="D25" s="248"/>
      <c r="E25" s="245">
        <v>71705794</v>
      </c>
      <c r="F25" s="248"/>
      <c r="G25" s="246"/>
      <c r="H25" s="247"/>
      <c r="I25" s="245">
        <v>71705794</v>
      </c>
    </row>
    <row r="26" spans="1:9" hidden="1" outlineLevel="1">
      <c r="A26" s="242"/>
      <c r="B26" s="243" t="s">
        <v>215</v>
      </c>
      <c r="C26" s="244"/>
      <c r="D26" s="248"/>
      <c r="E26" s="245">
        <v>24162213</v>
      </c>
      <c r="F26" s="248"/>
      <c r="G26" s="246"/>
      <c r="H26" s="247"/>
      <c r="I26" s="245">
        <v>24162213</v>
      </c>
    </row>
    <row r="27" spans="1:9" hidden="1" outlineLevel="1">
      <c r="A27" s="242"/>
      <c r="B27" s="243" t="s">
        <v>216</v>
      </c>
      <c r="C27" s="244"/>
      <c r="D27" s="245">
        <v>0</v>
      </c>
      <c r="E27" s="245">
        <v>38029</v>
      </c>
      <c r="F27" s="245">
        <v>0</v>
      </c>
      <c r="G27" s="246"/>
      <c r="H27" s="247"/>
      <c r="I27" s="245">
        <v>38029</v>
      </c>
    </row>
    <row r="28" spans="1:9" hidden="1" outlineLevel="1">
      <c r="A28" s="242"/>
      <c r="B28" s="243" t="s">
        <v>217</v>
      </c>
      <c r="C28" s="244"/>
      <c r="D28" s="245">
        <v>0</v>
      </c>
      <c r="E28" s="245">
        <v>14292519</v>
      </c>
      <c r="F28" s="245">
        <v>18174091</v>
      </c>
      <c r="G28" s="246"/>
      <c r="H28" s="247"/>
      <c r="I28" s="245">
        <v>32466610</v>
      </c>
    </row>
    <row r="29" spans="1:9" hidden="1" outlineLevel="1">
      <c r="A29" s="242"/>
      <c r="B29" s="243" t="s">
        <v>218</v>
      </c>
      <c r="C29" s="244"/>
      <c r="D29" s="245">
        <v>45336152</v>
      </c>
      <c r="E29" s="245">
        <v>94764226</v>
      </c>
      <c r="F29" s="245">
        <v>2386114</v>
      </c>
      <c r="G29" s="246"/>
      <c r="H29" s="247"/>
      <c r="I29" s="245">
        <v>142486492</v>
      </c>
    </row>
    <row r="30" spans="1:9" hidden="1" outlineLevel="1">
      <c r="A30" s="242"/>
      <c r="B30" s="243" t="s">
        <v>219</v>
      </c>
      <c r="C30" s="244"/>
      <c r="D30" s="248"/>
      <c r="E30" s="248"/>
      <c r="F30" s="245">
        <v>8096631</v>
      </c>
      <c r="G30" s="246"/>
      <c r="H30" s="247"/>
      <c r="I30" s="245">
        <v>8096631</v>
      </c>
    </row>
    <row r="31" spans="1:9" hidden="1" outlineLevel="1">
      <c r="A31" s="242"/>
      <c r="B31" s="243" t="s">
        <v>220</v>
      </c>
      <c r="C31" s="244"/>
      <c r="D31" s="248"/>
      <c r="E31" s="248"/>
      <c r="F31" s="245">
        <v>662040.10999999917</v>
      </c>
      <c r="G31" s="246"/>
      <c r="H31" s="247"/>
      <c r="I31" s="245">
        <v>662040.10999999917</v>
      </c>
    </row>
    <row r="32" spans="1:9" hidden="1" outlineLevel="1">
      <c r="A32" s="242"/>
      <c r="B32" s="243" t="s">
        <v>221</v>
      </c>
      <c r="C32" s="244"/>
      <c r="D32" s="248"/>
      <c r="E32" s="245">
        <v>4854461.4400000004</v>
      </c>
      <c r="F32" s="248"/>
      <c r="G32" s="246"/>
      <c r="H32" s="247"/>
      <c r="I32" s="245">
        <v>4854461.4400000004</v>
      </c>
    </row>
    <row r="33" spans="1:9" hidden="1" outlineLevel="1">
      <c r="A33" s="242"/>
      <c r="B33" s="243" t="s">
        <v>222</v>
      </c>
      <c r="C33" s="244"/>
      <c r="D33" s="245">
        <v>20129756</v>
      </c>
      <c r="E33" s="245">
        <v>107731209</v>
      </c>
      <c r="F33" s="245">
        <v>162565954</v>
      </c>
      <c r="G33" s="246"/>
      <c r="H33" s="247"/>
      <c r="I33" s="245">
        <v>290426919</v>
      </c>
    </row>
    <row r="34" spans="1:9" hidden="1" outlineLevel="1">
      <c r="A34" s="242"/>
      <c r="B34" s="243" t="s">
        <v>223</v>
      </c>
      <c r="C34" s="244"/>
      <c r="D34" s="248"/>
      <c r="E34" s="245">
        <v>138105411</v>
      </c>
      <c r="F34" s="248"/>
      <c r="G34" s="246"/>
      <c r="H34" s="247"/>
      <c r="I34" s="245">
        <v>138105411</v>
      </c>
    </row>
    <row r="35" spans="1:9" hidden="1" outlineLevel="1">
      <c r="A35" s="242"/>
      <c r="B35" s="243" t="s">
        <v>224</v>
      </c>
      <c r="C35" s="244"/>
      <c r="D35" s="245">
        <v>479746</v>
      </c>
      <c r="E35" s="245">
        <v>38885126</v>
      </c>
      <c r="F35" s="245">
        <v>390648</v>
      </c>
      <c r="G35" s="246"/>
      <c r="H35" s="247"/>
      <c r="I35" s="245">
        <v>39755520</v>
      </c>
    </row>
    <row r="36" spans="1:9" hidden="1" outlineLevel="1">
      <c r="A36" s="242"/>
      <c r="B36" s="243" t="s">
        <v>225</v>
      </c>
      <c r="C36" s="244"/>
      <c r="D36" s="245">
        <v>46499</v>
      </c>
      <c r="E36" s="245">
        <v>55290970</v>
      </c>
      <c r="F36" s="245">
        <v>9036643</v>
      </c>
      <c r="G36" s="246"/>
      <c r="H36" s="247"/>
      <c r="I36" s="245">
        <v>64374112</v>
      </c>
    </row>
    <row r="37" spans="1:9" collapsed="1">
      <c r="A37" s="242">
        <v>1</v>
      </c>
      <c r="B37" s="249" t="s">
        <v>526</v>
      </c>
      <c r="C37" s="244"/>
      <c r="D37" s="245">
        <f>SUM($D$13:$D$36)</f>
        <v>88288075</v>
      </c>
      <c r="E37" s="245">
        <f>SUM($E$13:$E$36)</f>
        <v>1011410024.4400001</v>
      </c>
      <c r="F37" s="245">
        <f>SUM($F$13:$F$36)</f>
        <v>704404848.73000002</v>
      </c>
      <c r="G37" s="246"/>
      <c r="H37" s="247"/>
      <c r="I37" s="245">
        <f>SUM($I$13:$I$36)</f>
        <v>1804102948.1699998</v>
      </c>
    </row>
    <row r="38" spans="1:9" hidden="1" outlineLevel="1">
      <c r="A38" s="242"/>
      <c r="B38" s="250" t="s">
        <v>202</v>
      </c>
      <c r="C38" s="251"/>
      <c r="D38" s="252"/>
      <c r="E38" s="253">
        <v>0</v>
      </c>
      <c r="F38" s="253">
        <v>0</v>
      </c>
      <c r="G38" s="254"/>
      <c r="H38" s="255"/>
      <c r="I38" s="253">
        <v>0</v>
      </c>
    </row>
    <row r="39" spans="1:9" hidden="1" outlineLevel="1">
      <c r="A39" s="242"/>
      <c r="B39" s="250" t="s">
        <v>203</v>
      </c>
      <c r="C39" s="251"/>
      <c r="D39" s="252"/>
      <c r="E39" s="253">
        <v>21023361.133999828</v>
      </c>
      <c r="F39" s="253">
        <v>38875713.866000198</v>
      </c>
      <c r="G39" s="254"/>
      <c r="H39" s="255"/>
      <c r="I39" s="253">
        <v>59899075.00000003</v>
      </c>
    </row>
    <row r="40" spans="1:9" hidden="1" outlineLevel="1">
      <c r="A40" s="242"/>
      <c r="B40" s="250" t="s">
        <v>204</v>
      </c>
      <c r="C40" s="251"/>
      <c r="D40" s="252">
        <v>1117</v>
      </c>
      <c r="E40" s="253">
        <v>51555059.350000001</v>
      </c>
      <c r="F40" s="253">
        <v>0</v>
      </c>
      <c r="G40" s="254"/>
      <c r="H40" s="255"/>
      <c r="I40" s="253">
        <v>51556176.350000001</v>
      </c>
    </row>
    <row r="41" spans="1:9" hidden="1" outlineLevel="1">
      <c r="A41" s="242"/>
      <c r="B41" s="250" t="s">
        <v>206</v>
      </c>
      <c r="C41" s="251"/>
      <c r="D41" s="252">
        <v>0</v>
      </c>
      <c r="E41" s="253">
        <v>0</v>
      </c>
      <c r="F41" s="253">
        <v>5826411.5499999998</v>
      </c>
      <c r="G41" s="254"/>
      <c r="H41" s="255"/>
      <c r="I41" s="253">
        <v>5826411.5499999998</v>
      </c>
    </row>
    <row r="42" spans="1:9" hidden="1" outlineLevel="1">
      <c r="A42" s="242"/>
      <c r="B42" s="250" t="s">
        <v>207</v>
      </c>
      <c r="C42" s="251"/>
      <c r="D42" s="252"/>
      <c r="E42" s="253"/>
      <c r="F42" s="252"/>
      <c r="G42" s="254"/>
      <c r="H42" s="255"/>
      <c r="I42" s="253">
        <v>0</v>
      </c>
    </row>
    <row r="43" spans="1:9" hidden="1" outlineLevel="1">
      <c r="A43" s="242"/>
      <c r="B43" s="250" t="s">
        <v>205</v>
      </c>
      <c r="C43" s="251"/>
      <c r="D43" s="253">
        <v>0</v>
      </c>
      <c r="E43" s="253">
        <v>0</v>
      </c>
      <c r="F43" s="253">
        <v>0</v>
      </c>
      <c r="G43" s="254"/>
      <c r="H43" s="255"/>
      <c r="I43" s="253">
        <v>0</v>
      </c>
    </row>
    <row r="44" spans="1:9" hidden="1" outlineLevel="1">
      <c r="A44" s="242"/>
      <c r="B44" s="250" t="s">
        <v>208</v>
      </c>
      <c r="C44" s="251"/>
      <c r="D44" s="253">
        <v>18922603</v>
      </c>
      <c r="E44" s="253">
        <v>62314574</v>
      </c>
      <c r="F44" s="253">
        <v>84265683</v>
      </c>
      <c r="G44" s="254"/>
      <c r="H44" s="255"/>
      <c r="I44" s="253">
        <v>165502860</v>
      </c>
    </row>
    <row r="45" spans="1:9" hidden="1" outlineLevel="1">
      <c r="A45" s="242"/>
      <c r="B45" s="250" t="s">
        <v>209</v>
      </c>
      <c r="C45" s="251"/>
      <c r="D45" s="252"/>
      <c r="E45" s="253">
        <v>26069192</v>
      </c>
      <c r="F45" s="253">
        <v>9733535</v>
      </c>
      <c r="G45" s="254"/>
      <c r="H45" s="255"/>
      <c r="I45" s="253">
        <v>35802727</v>
      </c>
    </row>
    <row r="46" spans="1:9" hidden="1" outlineLevel="1">
      <c r="A46" s="242"/>
      <c r="B46" s="250" t="s">
        <v>210</v>
      </c>
      <c r="C46" s="251"/>
      <c r="D46" s="253">
        <v>27814</v>
      </c>
      <c r="E46" s="253">
        <v>0</v>
      </c>
      <c r="F46" s="253">
        <v>0</v>
      </c>
      <c r="G46" s="254"/>
      <c r="H46" s="255"/>
      <c r="I46" s="253">
        <v>27814</v>
      </c>
    </row>
    <row r="47" spans="1:9" hidden="1" outlineLevel="1">
      <c r="A47" s="242"/>
      <c r="B47" s="250" t="s">
        <v>211</v>
      </c>
      <c r="C47" s="251"/>
      <c r="D47" s="252"/>
      <c r="E47" s="253">
        <v>105075780</v>
      </c>
      <c r="F47" s="253">
        <v>108023066</v>
      </c>
      <c r="G47" s="254"/>
      <c r="H47" s="255"/>
      <c r="I47" s="253">
        <v>213098846</v>
      </c>
    </row>
    <row r="48" spans="1:9" hidden="1" outlineLevel="1">
      <c r="A48" s="242"/>
      <c r="B48" s="250" t="s">
        <v>212</v>
      </c>
      <c r="C48" s="251"/>
      <c r="D48" s="252"/>
      <c r="E48" s="253">
        <v>18121310</v>
      </c>
      <c r="F48" s="253">
        <v>85665343</v>
      </c>
      <c r="G48" s="254"/>
      <c r="H48" s="255"/>
      <c r="I48" s="253">
        <v>103786653</v>
      </c>
    </row>
    <row r="49" spans="1:9" hidden="1" outlineLevel="1">
      <c r="A49" s="242"/>
      <c r="B49" s="250" t="s">
        <v>213</v>
      </c>
      <c r="C49" s="251"/>
      <c r="D49" s="252"/>
      <c r="E49" s="253">
        <v>108183779</v>
      </c>
      <c r="F49" s="253">
        <v>95239142</v>
      </c>
      <c r="G49" s="254"/>
      <c r="H49" s="255"/>
      <c r="I49" s="253">
        <v>203422921</v>
      </c>
    </row>
    <row r="50" spans="1:9" hidden="1" outlineLevel="1">
      <c r="A50" s="242"/>
      <c r="B50" s="250" t="s">
        <v>214</v>
      </c>
      <c r="C50" s="251"/>
      <c r="D50" s="252"/>
      <c r="E50" s="253">
        <v>60949624</v>
      </c>
      <c r="F50" s="252"/>
      <c r="G50" s="254"/>
      <c r="H50" s="255"/>
      <c r="I50" s="253">
        <v>60949624</v>
      </c>
    </row>
    <row r="51" spans="1:9" hidden="1" outlineLevel="1">
      <c r="A51" s="242"/>
      <c r="B51" s="250" t="s">
        <v>215</v>
      </c>
      <c r="C51" s="251"/>
      <c r="D51" s="252"/>
      <c r="E51" s="253">
        <v>20537869</v>
      </c>
      <c r="F51" s="252"/>
      <c r="G51" s="254"/>
      <c r="H51" s="255"/>
      <c r="I51" s="253">
        <v>20537869</v>
      </c>
    </row>
    <row r="52" spans="1:9" hidden="1" outlineLevel="1">
      <c r="A52" s="242"/>
      <c r="B52" s="250" t="s">
        <v>216</v>
      </c>
      <c r="C52" s="251"/>
      <c r="D52" s="253">
        <v>0</v>
      </c>
      <c r="E52" s="253">
        <v>32325</v>
      </c>
      <c r="F52" s="253">
        <v>0</v>
      </c>
      <c r="G52" s="254"/>
      <c r="H52" s="255"/>
      <c r="I52" s="253">
        <v>32325</v>
      </c>
    </row>
    <row r="53" spans="1:9" hidden="1" outlineLevel="1">
      <c r="A53" s="242"/>
      <c r="B53" s="250" t="s">
        <v>217</v>
      </c>
      <c r="C53" s="251"/>
      <c r="D53" s="253">
        <v>0</v>
      </c>
      <c r="E53" s="253">
        <v>12277643</v>
      </c>
      <c r="F53" s="253">
        <v>15447991</v>
      </c>
      <c r="G53" s="254"/>
      <c r="H53" s="255"/>
      <c r="I53" s="253">
        <v>27725634</v>
      </c>
    </row>
    <row r="54" spans="1:9" hidden="1" outlineLevel="1">
      <c r="A54" s="242"/>
      <c r="B54" s="250" t="s">
        <v>218</v>
      </c>
      <c r="C54" s="251"/>
      <c r="D54" s="253">
        <v>38535730</v>
      </c>
      <c r="E54" s="253">
        <v>80549119</v>
      </c>
      <c r="F54" s="253">
        <v>2028197</v>
      </c>
      <c r="G54" s="254"/>
      <c r="H54" s="255"/>
      <c r="I54" s="253">
        <v>121113046</v>
      </c>
    </row>
    <row r="55" spans="1:9" hidden="1" outlineLevel="1">
      <c r="A55" s="242"/>
      <c r="B55" s="250" t="s">
        <v>219</v>
      </c>
      <c r="C55" s="251"/>
      <c r="D55" s="252"/>
      <c r="E55" s="252"/>
      <c r="F55" s="253">
        <v>6883615</v>
      </c>
      <c r="G55" s="254"/>
      <c r="H55" s="255"/>
      <c r="I55" s="253">
        <v>6883615</v>
      </c>
    </row>
    <row r="56" spans="1:9" hidden="1" outlineLevel="1">
      <c r="A56" s="242"/>
      <c r="B56" s="250" t="s">
        <v>220</v>
      </c>
      <c r="C56" s="251"/>
      <c r="D56" s="252"/>
      <c r="E56" s="252"/>
      <c r="F56" s="253">
        <v>99306</v>
      </c>
      <c r="G56" s="254"/>
      <c r="H56" s="255"/>
      <c r="I56" s="253">
        <v>99306</v>
      </c>
    </row>
    <row r="57" spans="1:9" hidden="1" outlineLevel="1">
      <c r="A57" s="242"/>
      <c r="B57" s="250" t="s">
        <v>221</v>
      </c>
      <c r="C57" s="251"/>
      <c r="D57" s="252"/>
      <c r="E57" s="253">
        <v>4126313.51</v>
      </c>
      <c r="F57" s="252"/>
      <c r="G57" s="254"/>
      <c r="H57" s="255"/>
      <c r="I57" s="253">
        <v>4126313.51</v>
      </c>
    </row>
    <row r="58" spans="1:9" hidden="1" outlineLevel="1">
      <c r="A58" s="242"/>
      <c r="B58" s="250" t="s">
        <v>222</v>
      </c>
      <c r="C58" s="251"/>
      <c r="D58" s="253">
        <v>17110293</v>
      </c>
      <c r="E58" s="253">
        <v>91569760</v>
      </c>
      <c r="F58" s="253">
        <v>138213133</v>
      </c>
      <c r="G58" s="254"/>
      <c r="H58" s="255"/>
      <c r="I58" s="253">
        <v>246893186</v>
      </c>
    </row>
    <row r="59" spans="1:9" hidden="1" outlineLevel="1">
      <c r="A59" s="242"/>
      <c r="B59" s="250" t="s">
        <v>223</v>
      </c>
      <c r="C59" s="251"/>
      <c r="D59" s="252"/>
      <c r="E59" s="253">
        <v>117389894</v>
      </c>
      <c r="F59" s="252"/>
      <c r="G59" s="254"/>
      <c r="H59" s="255"/>
      <c r="I59" s="253">
        <v>117389894</v>
      </c>
    </row>
    <row r="60" spans="1:9" hidden="1" outlineLevel="1">
      <c r="A60" s="242"/>
      <c r="B60" s="250" t="s">
        <v>224</v>
      </c>
      <c r="C60" s="251"/>
      <c r="D60" s="253">
        <v>407784.1</v>
      </c>
      <c r="E60" s="253">
        <v>33051718.940000001</v>
      </c>
      <c r="F60" s="253">
        <v>332050.86</v>
      </c>
      <c r="G60" s="254"/>
      <c r="H60" s="255"/>
      <c r="I60" s="253">
        <v>33791553.900000006</v>
      </c>
    </row>
    <row r="61" spans="1:9" hidden="1" outlineLevel="1">
      <c r="A61" s="242"/>
      <c r="B61" s="250" t="s">
        <v>225</v>
      </c>
      <c r="C61" s="251"/>
      <c r="D61" s="253">
        <v>39524.15</v>
      </c>
      <c r="E61" s="253">
        <v>46996847.799999997</v>
      </c>
      <c r="F61" s="253">
        <v>7681149.2000000002</v>
      </c>
      <c r="G61" s="254"/>
      <c r="H61" s="255"/>
      <c r="I61" s="253">
        <v>54717521.149999999</v>
      </c>
    </row>
    <row r="62" spans="1:9" ht="28.5" collapsed="1">
      <c r="A62" s="242">
        <v>2</v>
      </c>
      <c r="B62" s="256" t="s">
        <v>527</v>
      </c>
      <c r="C62" s="251"/>
      <c r="D62" s="253">
        <f>SUM($D$38:$D$61)</f>
        <v>75044865.25</v>
      </c>
      <c r="E62" s="253">
        <f>SUM($E$38:$E$61)</f>
        <v>859824169.73399985</v>
      </c>
      <c r="F62" s="253">
        <f>SUM($F$38:$F$61)</f>
        <v>598314336.47600019</v>
      </c>
      <c r="G62" s="254"/>
      <c r="H62" s="255"/>
      <c r="I62" s="253">
        <f>SUM($I$38:$I$61)</f>
        <v>1533183371.4600003</v>
      </c>
    </row>
    <row r="63" spans="1:9" hidden="1" outlineLevel="1">
      <c r="A63" s="242"/>
      <c r="B63" s="250" t="s">
        <v>202</v>
      </c>
      <c r="C63" s="253">
        <v>0</v>
      </c>
      <c r="D63" s="257"/>
      <c r="E63" s="258"/>
      <c r="F63" s="259"/>
      <c r="G63" s="260"/>
      <c r="H63" s="255"/>
      <c r="I63" s="253">
        <v>0</v>
      </c>
    </row>
    <row r="64" spans="1:9" hidden="1" outlineLevel="1">
      <c r="A64" s="242"/>
      <c r="B64" s="250" t="s">
        <v>203</v>
      </c>
      <c r="C64" s="253">
        <v>10570424.99999997</v>
      </c>
      <c r="D64" s="257"/>
      <c r="E64" s="258"/>
      <c r="F64" s="259"/>
      <c r="G64" s="260"/>
      <c r="H64" s="255"/>
      <c r="I64" s="253">
        <v>10570424.99999997</v>
      </c>
    </row>
    <row r="65" spans="1:9" hidden="1" outlineLevel="1">
      <c r="A65" s="242"/>
      <c r="B65" s="250" t="s">
        <v>204</v>
      </c>
      <c r="C65" s="253">
        <v>9098148.6499999985</v>
      </c>
      <c r="D65" s="257"/>
      <c r="E65" s="258"/>
      <c r="F65" s="259"/>
      <c r="G65" s="260"/>
      <c r="H65" s="255"/>
      <c r="I65" s="253">
        <v>9098148.6499999985</v>
      </c>
    </row>
    <row r="66" spans="1:9" hidden="1" outlineLevel="1">
      <c r="A66" s="242"/>
      <c r="B66" s="250" t="s">
        <v>205</v>
      </c>
      <c r="C66" s="253">
        <v>0</v>
      </c>
      <c r="D66" s="257"/>
      <c r="E66" s="258"/>
      <c r="F66" s="259"/>
      <c r="G66" s="260"/>
      <c r="H66" s="255"/>
      <c r="I66" s="253">
        <v>0</v>
      </c>
    </row>
    <row r="67" spans="1:9" hidden="1" outlineLevel="1">
      <c r="A67" s="242"/>
      <c r="B67" s="250" t="s">
        <v>206</v>
      </c>
      <c r="C67" s="253">
        <v>1028097.0700000003</v>
      </c>
      <c r="D67" s="257"/>
      <c r="E67" s="258"/>
      <c r="F67" s="259"/>
      <c r="G67" s="260"/>
      <c r="H67" s="255"/>
      <c r="I67" s="253">
        <v>1028097.0700000003</v>
      </c>
    </row>
    <row r="68" spans="1:9" hidden="1" outlineLevel="1">
      <c r="A68" s="242"/>
      <c r="B68" s="250" t="s">
        <v>207</v>
      </c>
      <c r="C68" s="253"/>
      <c r="D68" s="257"/>
      <c r="E68" s="258"/>
      <c r="F68" s="259"/>
      <c r="G68" s="260"/>
      <c r="H68" s="255"/>
      <c r="I68" s="253">
        <v>0</v>
      </c>
    </row>
    <row r="69" spans="1:9" hidden="1" outlineLevel="1">
      <c r="A69" s="242"/>
      <c r="B69" s="250" t="s">
        <v>208</v>
      </c>
      <c r="C69" s="253">
        <v>29206388</v>
      </c>
      <c r="D69" s="257"/>
      <c r="E69" s="258"/>
      <c r="F69" s="259"/>
      <c r="G69" s="260"/>
      <c r="H69" s="255"/>
      <c r="I69" s="253">
        <v>29206388</v>
      </c>
    </row>
    <row r="70" spans="1:9" hidden="1" outlineLevel="1">
      <c r="A70" s="242"/>
      <c r="B70" s="250" t="s">
        <v>209</v>
      </c>
      <c r="C70" s="253">
        <v>6318128</v>
      </c>
      <c r="D70" s="257"/>
      <c r="E70" s="258"/>
      <c r="F70" s="259"/>
      <c r="G70" s="260"/>
      <c r="H70" s="255"/>
      <c r="I70" s="253">
        <v>6318128</v>
      </c>
    </row>
    <row r="71" spans="1:9" hidden="1" outlineLevel="1">
      <c r="A71" s="242"/>
      <c r="B71" s="250" t="s">
        <v>210</v>
      </c>
      <c r="C71" s="253">
        <v>4908</v>
      </c>
      <c r="D71" s="257"/>
      <c r="E71" s="258"/>
      <c r="F71" s="259"/>
      <c r="G71" s="260"/>
      <c r="H71" s="255"/>
      <c r="I71" s="253">
        <v>4908</v>
      </c>
    </row>
    <row r="72" spans="1:9" hidden="1" outlineLevel="1">
      <c r="A72" s="242"/>
      <c r="B72" s="250" t="s">
        <v>211</v>
      </c>
      <c r="C72" s="253">
        <v>37605680</v>
      </c>
      <c r="D72" s="257"/>
      <c r="E72" s="258"/>
      <c r="F72" s="259"/>
      <c r="G72" s="260"/>
      <c r="H72" s="255"/>
      <c r="I72" s="253">
        <v>37605680</v>
      </c>
    </row>
    <row r="73" spans="1:9" hidden="1" outlineLevel="1">
      <c r="A73" s="242"/>
      <c r="B73" s="250" t="s">
        <v>212</v>
      </c>
      <c r="C73" s="253">
        <v>18315293</v>
      </c>
      <c r="D73" s="257"/>
      <c r="E73" s="258"/>
      <c r="F73" s="259"/>
      <c r="G73" s="260"/>
      <c r="H73" s="255"/>
      <c r="I73" s="253">
        <v>18315293</v>
      </c>
    </row>
    <row r="74" spans="1:9" hidden="1" outlineLevel="1">
      <c r="A74" s="242"/>
      <c r="B74" s="250" t="s">
        <v>213</v>
      </c>
      <c r="C74" s="253">
        <v>35898164</v>
      </c>
      <c r="D74" s="257"/>
      <c r="E74" s="258"/>
      <c r="F74" s="259"/>
      <c r="G74" s="260"/>
      <c r="H74" s="255"/>
      <c r="I74" s="253">
        <v>35898164</v>
      </c>
    </row>
    <row r="75" spans="1:9" hidden="1" outlineLevel="1">
      <c r="A75" s="242"/>
      <c r="B75" s="250" t="s">
        <v>214</v>
      </c>
      <c r="C75" s="253">
        <v>10756170</v>
      </c>
      <c r="D75" s="257"/>
      <c r="E75" s="258"/>
      <c r="F75" s="259"/>
      <c r="G75" s="260"/>
      <c r="H75" s="255"/>
      <c r="I75" s="253">
        <v>10756170</v>
      </c>
    </row>
    <row r="76" spans="1:9" hidden="1" outlineLevel="1">
      <c r="A76" s="242"/>
      <c r="B76" s="250" t="s">
        <v>215</v>
      </c>
      <c r="C76" s="253">
        <v>3624344</v>
      </c>
      <c r="D76" s="257"/>
      <c r="E76" s="258"/>
      <c r="F76" s="259"/>
      <c r="G76" s="260"/>
      <c r="H76" s="255"/>
      <c r="I76" s="253">
        <v>3624344</v>
      </c>
    </row>
    <row r="77" spans="1:9" hidden="1" outlineLevel="1">
      <c r="A77" s="242"/>
      <c r="B77" s="250" t="s">
        <v>216</v>
      </c>
      <c r="C77" s="253">
        <v>5704</v>
      </c>
      <c r="D77" s="257"/>
      <c r="E77" s="258"/>
      <c r="F77" s="259"/>
      <c r="G77" s="260"/>
      <c r="H77" s="255"/>
      <c r="I77" s="253">
        <v>5704</v>
      </c>
    </row>
    <row r="78" spans="1:9" hidden="1" outlineLevel="1">
      <c r="A78" s="242"/>
      <c r="B78" s="250" t="s">
        <v>217</v>
      </c>
      <c r="C78" s="253">
        <v>4740976</v>
      </c>
      <c r="D78" s="257"/>
      <c r="E78" s="258"/>
      <c r="F78" s="259"/>
      <c r="G78" s="260"/>
      <c r="H78" s="255"/>
      <c r="I78" s="253">
        <v>4740976</v>
      </c>
    </row>
    <row r="79" spans="1:9" hidden="1" outlineLevel="1">
      <c r="A79" s="242"/>
      <c r="B79" s="250" t="s">
        <v>218</v>
      </c>
      <c r="C79" s="253">
        <v>21373446</v>
      </c>
      <c r="D79" s="257"/>
      <c r="E79" s="258"/>
      <c r="F79" s="259"/>
      <c r="G79" s="260"/>
      <c r="H79" s="255"/>
      <c r="I79" s="253">
        <v>21373446</v>
      </c>
    </row>
    <row r="80" spans="1:9" hidden="1" outlineLevel="1">
      <c r="A80" s="242"/>
      <c r="B80" s="250" t="s">
        <v>219</v>
      </c>
      <c r="C80" s="253">
        <v>1213016</v>
      </c>
      <c r="D80" s="257"/>
      <c r="E80" s="258"/>
      <c r="F80" s="259"/>
      <c r="G80" s="260"/>
      <c r="H80" s="255"/>
      <c r="I80" s="253">
        <v>1213016</v>
      </c>
    </row>
    <row r="81" spans="1:9" hidden="1" outlineLevel="1">
      <c r="A81" s="242"/>
      <c r="B81" s="250" t="s">
        <v>220</v>
      </c>
      <c r="C81" s="253">
        <v>562734.10999999917</v>
      </c>
      <c r="D81" s="257"/>
      <c r="E81" s="258"/>
      <c r="F81" s="259"/>
      <c r="G81" s="260"/>
      <c r="H81" s="255"/>
      <c r="I81" s="253">
        <v>562734.10999999917</v>
      </c>
    </row>
    <row r="82" spans="1:9" hidden="1" outlineLevel="1">
      <c r="A82" s="242"/>
      <c r="B82" s="250" t="s">
        <v>221</v>
      </c>
      <c r="C82" s="253">
        <v>728147.93000000063</v>
      </c>
      <c r="D82" s="257"/>
      <c r="E82" s="258"/>
      <c r="F82" s="259"/>
      <c r="G82" s="260"/>
      <c r="H82" s="255"/>
      <c r="I82" s="253">
        <v>728147.93000000063</v>
      </c>
    </row>
    <row r="83" spans="1:9" hidden="1" outlineLevel="1">
      <c r="A83" s="242"/>
      <c r="B83" s="250" t="s">
        <v>222</v>
      </c>
      <c r="C83" s="253">
        <v>43533733</v>
      </c>
      <c r="D83" s="257"/>
      <c r="E83" s="258"/>
      <c r="F83" s="259"/>
      <c r="G83" s="260"/>
      <c r="H83" s="255"/>
      <c r="I83" s="253">
        <v>43533733</v>
      </c>
    </row>
    <row r="84" spans="1:9" hidden="1" outlineLevel="1">
      <c r="A84" s="242"/>
      <c r="B84" s="250" t="s">
        <v>223</v>
      </c>
      <c r="C84" s="253">
        <v>20715517</v>
      </c>
      <c r="D84" s="257"/>
      <c r="E84" s="258"/>
      <c r="F84" s="259"/>
      <c r="G84" s="260"/>
      <c r="H84" s="255"/>
      <c r="I84" s="253">
        <v>20715517</v>
      </c>
    </row>
    <row r="85" spans="1:9" hidden="1" outlineLevel="1">
      <c r="A85" s="242"/>
      <c r="B85" s="250" t="s">
        <v>224</v>
      </c>
      <c r="C85" s="253">
        <v>5963966.099999994</v>
      </c>
      <c r="D85" s="257"/>
      <c r="E85" s="258"/>
      <c r="F85" s="259"/>
      <c r="G85" s="260"/>
      <c r="H85" s="255"/>
      <c r="I85" s="253">
        <v>5963966.099999994</v>
      </c>
    </row>
    <row r="86" spans="1:9" hidden="1" outlineLevel="1">
      <c r="A86" s="242"/>
      <c r="B86" s="250" t="s">
        <v>225</v>
      </c>
      <c r="C86" s="253">
        <v>9656590.8500000015</v>
      </c>
      <c r="D86" s="257"/>
      <c r="E86" s="258"/>
      <c r="F86" s="259"/>
      <c r="G86" s="260"/>
      <c r="H86" s="255"/>
      <c r="I86" s="253">
        <v>9656590.8500000015</v>
      </c>
    </row>
    <row r="87" spans="1:9" ht="28.5" collapsed="1">
      <c r="A87" s="242">
        <v>3</v>
      </c>
      <c r="B87" s="256" t="s">
        <v>528</v>
      </c>
      <c r="C87" s="253">
        <f>SUM($C$63:$C$86)</f>
        <v>270919576.70999998</v>
      </c>
      <c r="D87" s="257"/>
      <c r="E87" s="258"/>
      <c r="F87" s="259"/>
      <c r="G87" s="260"/>
      <c r="H87" s="255"/>
      <c r="I87" s="253">
        <f>SUM($I$63:$I$86)</f>
        <v>270919576.70999998</v>
      </c>
    </row>
    <row r="88" spans="1:9" hidden="1" outlineLevel="1">
      <c r="A88" s="242"/>
      <c r="B88" s="261" t="s">
        <v>202</v>
      </c>
      <c r="C88" s="253">
        <v>0</v>
      </c>
      <c r="D88" s="252"/>
      <c r="E88" s="251"/>
      <c r="F88" s="252"/>
      <c r="G88" s="254"/>
      <c r="H88" s="255"/>
      <c r="I88" s="262">
        <v>0</v>
      </c>
    </row>
    <row r="89" spans="1:9" hidden="1" outlineLevel="1">
      <c r="A89" s="242"/>
      <c r="B89" s="261" t="s">
        <v>203</v>
      </c>
      <c r="C89" s="253">
        <v>5113969</v>
      </c>
      <c r="D89" s="252"/>
      <c r="E89" s="251"/>
      <c r="F89" s="252"/>
      <c r="G89" s="254"/>
      <c r="H89" s="255"/>
      <c r="I89" s="262">
        <v>5113969</v>
      </c>
    </row>
    <row r="90" spans="1:9" hidden="1" outlineLevel="1">
      <c r="A90" s="242"/>
      <c r="B90" s="261" t="s">
        <v>204</v>
      </c>
      <c r="C90" s="253">
        <v>3909829.2500000023</v>
      </c>
      <c r="D90" s="252"/>
      <c r="E90" s="251"/>
      <c r="F90" s="252"/>
      <c r="G90" s="254"/>
      <c r="H90" s="255"/>
      <c r="I90" s="262">
        <v>3909829.2500000023</v>
      </c>
    </row>
    <row r="91" spans="1:9" hidden="1" outlineLevel="1">
      <c r="A91" s="242"/>
      <c r="B91" s="261" t="s">
        <v>205</v>
      </c>
      <c r="C91" s="253">
        <v>0</v>
      </c>
      <c r="D91" s="253">
        <v>0</v>
      </c>
      <c r="E91" s="251"/>
      <c r="F91" s="253">
        <v>0</v>
      </c>
      <c r="G91" s="254"/>
      <c r="H91" s="255"/>
      <c r="I91" s="262">
        <v>0</v>
      </c>
    </row>
    <row r="92" spans="1:9" hidden="1" outlineLevel="1">
      <c r="A92" s="242"/>
      <c r="B92" s="261" t="s">
        <v>206</v>
      </c>
      <c r="C92" s="253"/>
      <c r="D92" s="253"/>
      <c r="E92" s="251"/>
      <c r="F92" s="253"/>
      <c r="G92" s="254"/>
      <c r="H92" s="255"/>
      <c r="I92" s="262">
        <v>0</v>
      </c>
    </row>
    <row r="93" spans="1:9" hidden="1" outlineLevel="1">
      <c r="A93" s="242"/>
      <c r="B93" s="261" t="s">
        <v>207</v>
      </c>
      <c r="C93" s="253"/>
      <c r="D93" s="253"/>
      <c r="E93" s="251"/>
      <c r="F93" s="253"/>
      <c r="G93" s="254"/>
      <c r="H93" s="255"/>
      <c r="I93" s="262">
        <v>0</v>
      </c>
    </row>
    <row r="94" spans="1:9" hidden="1" outlineLevel="1">
      <c r="A94" s="242"/>
      <c r="B94" s="261" t="s">
        <v>208</v>
      </c>
      <c r="C94" s="253">
        <v>45760710</v>
      </c>
      <c r="D94" s="253">
        <v>0</v>
      </c>
      <c r="E94" s="251"/>
      <c r="F94" s="253">
        <v>0</v>
      </c>
      <c r="G94" s="254"/>
      <c r="H94" s="255"/>
      <c r="I94" s="262">
        <v>45760710</v>
      </c>
    </row>
    <row r="95" spans="1:9" hidden="1" outlineLevel="1">
      <c r="A95" s="242"/>
      <c r="B95" s="261" t="s">
        <v>209</v>
      </c>
      <c r="C95" s="253">
        <v>7978300</v>
      </c>
      <c r="D95" s="252"/>
      <c r="E95" s="251"/>
      <c r="F95" s="252"/>
      <c r="G95" s="254"/>
      <c r="H95" s="255"/>
      <c r="I95" s="262">
        <v>7978300</v>
      </c>
    </row>
    <row r="96" spans="1:9" hidden="1" outlineLevel="1">
      <c r="A96" s="242"/>
      <c r="B96" s="261" t="s">
        <v>210</v>
      </c>
      <c r="C96" s="253">
        <v>474734</v>
      </c>
      <c r="D96" s="253">
        <v>0</v>
      </c>
      <c r="E96" s="251"/>
      <c r="F96" s="253">
        <v>0</v>
      </c>
      <c r="G96" s="254"/>
      <c r="H96" s="255"/>
      <c r="I96" s="262">
        <v>474734</v>
      </c>
    </row>
    <row r="97" spans="1:9" hidden="1" outlineLevel="1">
      <c r="A97" s="242"/>
      <c r="B97" s="261" t="s">
        <v>211</v>
      </c>
      <c r="C97" s="253">
        <v>55284702</v>
      </c>
      <c r="D97" s="252"/>
      <c r="E97" s="251"/>
      <c r="F97" s="252"/>
      <c r="G97" s="254"/>
      <c r="H97" s="255"/>
      <c r="I97" s="262">
        <v>55284702</v>
      </c>
    </row>
    <row r="98" spans="1:9" hidden="1" outlineLevel="1">
      <c r="A98" s="242"/>
      <c r="B98" s="261" t="s">
        <v>212</v>
      </c>
      <c r="C98" s="253">
        <v>2112081</v>
      </c>
      <c r="D98" s="252">
        <v>0</v>
      </c>
      <c r="E98" s="251"/>
      <c r="F98" s="252">
        <v>1565203</v>
      </c>
      <c r="G98" s="254"/>
      <c r="H98" s="255"/>
      <c r="I98" s="262">
        <v>3677284</v>
      </c>
    </row>
    <row r="99" spans="1:9" hidden="1" outlineLevel="1">
      <c r="A99" s="242"/>
      <c r="B99" s="261" t="s">
        <v>213</v>
      </c>
      <c r="C99" s="253">
        <v>24039811</v>
      </c>
      <c r="D99" s="252"/>
      <c r="E99" s="251"/>
      <c r="F99" s="253">
        <v>33047593</v>
      </c>
      <c r="G99" s="254"/>
      <c r="H99" s="255"/>
      <c r="I99" s="262">
        <v>57087404</v>
      </c>
    </row>
    <row r="100" spans="1:9" hidden="1" outlineLevel="1">
      <c r="A100" s="242"/>
      <c r="B100" s="261" t="s">
        <v>214</v>
      </c>
      <c r="C100" s="253">
        <v>2228622</v>
      </c>
      <c r="D100" s="252"/>
      <c r="E100" s="251"/>
      <c r="F100" s="252"/>
      <c r="G100" s="254"/>
      <c r="H100" s="255"/>
      <c r="I100" s="262">
        <v>2228622</v>
      </c>
    </row>
    <row r="101" spans="1:9" hidden="1" outlineLevel="1">
      <c r="A101" s="242"/>
      <c r="B101" s="261" t="s">
        <v>215</v>
      </c>
      <c r="C101" s="252"/>
      <c r="D101" s="252"/>
      <c r="E101" s="251"/>
      <c r="F101" s="252"/>
      <c r="G101" s="254"/>
      <c r="H101" s="255"/>
      <c r="I101" s="262">
        <v>0</v>
      </c>
    </row>
    <row r="102" spans="1:9" hidden="1" outlineLevel="1">
      <c r="A102" s="242"/>
      <c r="B102" s="261" t="s">
        <v>216</v>
      </c>
      <c r="C102" s="253">
        <v>0</v>
      </c>
      <c r="D102" s="253">
        <v>0</v>
      </c>
      <c r="E102" s="251"/>
      <c r="F102" s="253">
        <v>0</v>
      </c>
      <c r="G102" s="254"/>
      <c r="H102" s="255"/>
      <c r="I102" s="262">
        <v>0</v>
      </c>
    </row>
    <row r="103" spans="1:9" hidden="1" outlineLevel="1">
      <c r="A103" s="242"/>
      <c r="B103" s="261" t="s">
        <v>217</v>
      </c>
      <c r="C103" s="253">
        <v>0</v>
      </c>
      <c r="D103" s="253">
        <v>0</v>
      </c>
      <c r="E103" s="251"/>
      <c r="F103" s="253">
        <v>188822.37</v>
      </c>
      <c r="G103" s="254"/>
      <c r="H103" s="255"/>
      <c r="I103" s="262">
        <v>188822.37</v>
      </c>
    </row>
    <row r="104" spans="1:9" hidden="1" outlineLevel="1">
      <c r="A104" s="242"/>
      <c r="B104" s="261" t="s">
        <v>218</v>
      </c>
      <c r="C104" s="252"/>
      <c r="D104" s="253">
        <v>1811162</v>
      </c>
      <c r="E104" s="251"/>
      <c r="F104" s="253">
        <v>308061</v>
      </c>
      <c r="G104" s="254"/>
      <c r="H104" s="255"/>
      <c r="I104" s="262">
        <v>2119223</v>
      </c>
    </row>
    <row r="105" spans="1:9" hidden="1" outlineLevel="1">
      <c r="A105" s="242"/>
      <c r="B105" s="261" t="s">
        <v>219</v>
      </c>
      <c r="C105" s="252"/>
      <c r="D105" s="252"/>
      <c r="E105" s="251"/>
      <c r="F105" s="253">
        <v>0</v>
      </c>
      <c r="G105" s="254"/>
      <c r="H105" s="255"/>
      <c r="I105" s="262">
        <v>0</v>
      </c>
    </row>
    <row r="106" spans="1:9" hidden="1" outlineLevel="1">
      <c r="A106" s="242"/>
      <c r="B106" s="261" t="s">
        <v>220</v>
      </c>
      <c r="C106" s="252"/>
      <c r="D106" s="252"/>
      <c r="E106" s="251"/>
      <c r="F106" s="253"/>
      <c r="G106" s="254"/>
      <c r="H106" s="255"/>
      <c r="I106" s="262">
        <v>0</v>
      </c>
    </row>
    <row r="107" spans="1:9" hidden="1" outlineLevel="1">
      <c r="A107" s="242"/>
      <c r="B107" s="261" t="s">
        <v>221</v>
      </c>
      <c r="C107" s="252"/>
      <c r="D107" s="252"/>
      <c r="E107" s="251"/>
      <c r="F107" s="252"/>
      <c r="G107" s="254"/>
      <c r="H107" s="255"/>
      <c r="I107" s="262">
        <v>0</v>
      </c>
    </row>
    <row r="108" spans="1:9" hidden="1" outlineLevel="1">
      <c r="A108" s="242"/>
      <c r="B108" s="261" t="s">
        <v>222</v>
      </c>
      <c r="C108" s="253">
        <v>37840635</v>
      </c>
      <c r="D108" s="252"/>
      <c r="E108" s="251"/>
      <c r="F108" s="252"/>
      <c r="G108" s="254"/>
      <c r="H108" s="255"/>
      <c r="I108" s="262">
        <v>37840635</v>
      </c>
    </row>
    <row r="109" spans="1:9" hidden="1" outlineLevel="1">
      <c r="A109" s="242"/>
      <c r="B109" s="261" t="s">
        <v>223</v>
      </c>
      <c r="C109" s="253">
        <v>3891160</v>
      </c>
      <c r="D109" s="252"/>
      <c r="E109" s="251"/>
      <c r="F109" s="252"/>
      <c r="G109" s="254"/>
      <c r="H109" s="255"/>
      <c r="I109" s="262">
        <v>3891160</v>
      </c>
    </row>
    <row r="110" spans="1:9" hidden="1" outlineLevel="1">
      <c r="A110" s="242"/>
      <c r="B110" s="261" t="s">
        <v>224</v>
      </c>
      <c r="C110" s="252"/>
      <c r="D110" s="253">
        <v>0</v>
      </c>
      <c r="E110" s="251"/>
      <c r="F110" s="253">
        <v>0</v>
      </c>
      <c r="G110" s="254"/>
      <c r="H110" s="255"/>
      <c r="I110" s="262">
        <v>0</v>
      </c>
    </row>
    <row r="111" spans="1:9" hidden="1" outlineLevel="1">
      <c r="A111" s="242"/>
      <c r="B111" s="261" t="s">
        <v>225</v>
      </c>
      <c r="C111" s="253">
        <v>10160572</v>
      </c>
      <c r="D111" s="252"/>
      <c r="E111" s="251"/>
      <c r="F111" s="253">
        <v>1599948</v>
      </c>
      <c r="G111" s="254"/>
      <c r="H111" s="255"/>
      <c r="I111" s="262">
        <v>11760520</v>
      </c>
    </row>
    <row r="112" spans="1:9" ht="16.5" customHeight="1" collapsed="1">
      <c r="A112" s="242">
        <v>4</v>
      </c>
      <c r="B112" s="263" t="s">
        <v>529</v>
      </c>
      <c r="C112" s="253">
        <f>SUM($C$88:$C$111)</f>
        <v>198795125.25</v>
      </c>
      <c r="D112" s="253">
        <f>SUM($D$88:$D$111)</f>
        <v>1811162</v>
      </c>
      <c r="E112" s="251"/>
      <c r="F112" s="253">
        <f>SUM($F$88:$F$111)</f>
        <v>36709627.369999997</v>
      </c>
      <c r="G112" s="254"/>
      <c r="H112" s="255"/>
      <c r="I112" s="262">
        <f>SUM($I$88:$I$111)</f>
        <v>237315914.62</v>
      </c>
    </row>
    <row r="113" spans="1:9" hidden="1" outlineLevel="1">
      <c r="A113" s="242"/>
      <c r="B113" s="250" t="s">
        <v>202</v>
      </c>
      <c r="C113" s="251"/>
      <c r="D113" s="252"/>
      <c r="E113" s="264">
        <v>0</v>
      </c>
      <c r="F113" s="265"/>
      <c r="G113" s="254"/>
      <c r="H113" s="255"/>
      <c r="I113" s="262">
        <v>0</v>
      </c>
    </row>
    <row r="114" spans="1:9" hidden="1" outlineLevel="1">
      <c r="A114" s="242"/>
      <c r="B114" s="250" t="s">
        <v>203</v>
      </c>
      <c r="C114" s="251"/>
      <c r="D114" s="252"/>
      <c r="E114" s="264">
        <v>4346874</v>
      </c>
      <c r="F114" s="265"/>
      <c r="G114" s="254"/>
      <c r="H114" s="255"/>
      <c r="I114" s="262">
        <v>4346874</v>
      </c>
    </row>
    <row r="115" spans="1:9" hidden="1" outlineLevel="1">
      <c r="A115" s="242"/>
      <c r="B115" s="250" t="s">
        <v>204</v>
      </c>
      <c r="C115" s="251"/>
      <c r="D115" s="252"/>
      <c r="E115" s="264">
        <v>3323354.8625000017</v>
      </c>
      <c r="F115" s="265"/>
      <c r="G115" s="254"/>
      <c r="H115" s="255"/>
      <c r="I115" s="262">
        <v>3323354.8625000017</v>
      </c>
    </row>
    <row r="116" spans="1:9" hidden="1" outlineLevel="1">
      <c r="A116" s="242"/>
      <c r="B116" s="250" t="s">
        <v>205</v>
      </c>
      <c r="C116" s="251"/>
      <c r="D116" s="253">
        <v>0</v>
      </c>
      <c r="E116" s="264">
        <v>0</v>
      </c>
      <c r="F116" s="266">
        <v>0</v>
      </c>
      <c r="G116" s="254"/>
      <c r="H116" s="255"/>
      <c r="I116" s="262">
        <v>0</v>
      </c>
    </row>
    <row r="117" spans="1:9" hidden="1" outlineLevel="1">
      <c r="A117" s="242"/>
      <c r="B117" s="250" t="s">
        <v>206</v>
      </c>
      <c r="C117" s="251"/>
      <c r="D117" s="253"/>
      <c r="E117" s="264"/>
      <c r="F117" s="266"/>
      <c r="G117" s="254"/>
      <c r="H117" s="255"/>
      <c r="I117" s="262">
        <v>0</v>
      </c>
    </row>
    <row r="118" spans="1:9" hidden="1" outlineLevel="1">
      <c r="A118" s="242"/>
      <c r="B118" s="250" t="s">
        <v>207</v>
      </c>
      <c r="C118" s="251"/>
      <c r="D118" s="253"/>
      <c r="E118" s="264"/>
      <c r="F118" s="266"/>
      <c r="G118" s="254"/>
      <c r="H118" s="255"/>
      <c r="I118" s="262">
        <v>0</v>
      </c>
    </row>
    <row r="119" spans="1:9" hidden="1" outlineLevel="1">
      <c r="A119" s="242"/>
      <c r="B119" s="250" t="s">
        <v>208</v>
      </c>
      <c r="C119" s="251"/>
      <c r="D119" s="253">
        <v>0</v>
      </c>
      <c r="E119" s="264">
        <v>38896604</v>
      </c>
      <c r="F119" s="266">
        <v>0</v>
      </c>
      <c r="G119" s="254"/>
      <c r="H119" s="255"/>
      <c r="I119" s="262">
        <v>38896604</v>
      </c>
    </row>
    <row r="120" spans="1:9" hidden="1" outlineLevel="1">
      <c r="A120" s="242"/>
      <c r="B120" s="250" t="s">
        <v>209</v>
      </c>
      <c r="C120" s="251"/>
      <c r="D120" s="252"/>
      <c r="E120" s="264">
        <v>6781555</v>
      </c>
      <c r="F120" s="265"/>
      <c r="G120" s="254"/>
      <c r="H120" s="255"/>
      <c r="I120" s="262">
        <v>6781555</v>
      </c>
    </row>
    <row r="121" spans="1:9" hidden="1" outlineLevel="1">
      <c r="A121" s="242"/>
      <c r="B121" s="250" t="s">
        <v>210</v>
      </c>
      <c r="C121" s="251"/>
      <c r="D121" s="253">
        <v>403524</v>
      </c>
      <c r="E121" s="264">
        <v>0</v>
      </c>
      <c r="F121" s="266">
        <v>0</v>
      </c>
      <c r="G121" s="254"/>
      <c r="H121" s="255"/>
      <c r="I121" s="262">
        <v>403524</v>
      </c>
    </row>
    <row r="122" spans="1:9" hidden="1" outlineLevel="1">
      <c r="A122" s="242"/>
      <c r="B122" s="250" t="s">
        <v>211</v>
      </c>
      <c r="C122" s="251"/>
      <c r="D122" s="252"/>
      <c r="E122" s="264">
        <v>46991997</v>
      </c>
      <c r="F122" s="265"/>
      <c r="G122" s="254"/>
      <c r="H122" s="255"/>
      <c r="I122" s="262">
        <v>46991997</v>
      </c>
    </row>
    <row r="123" spans="1:9" hidden="1" outlineLevel="1">
      <c r="A123" s="242"/>
      <c r="B123" s="250" t="s">
        <v>212</v>
      </c>
      <c r="C123" s="251"/>
      <c r="D123" s="252">
        <v>0</v>
      </c>
      <c r="E123" s="264">
        <v>1795269</v>
      </c>
      <c r="F123" s="265">
        <v>1330422</v>
      </c>
      <c r="G123" s="254"/>
      <c r="H123" s="255"/>
      <c r="I123" s="262">
        <v>3125691</v>
      </c>
    </row>
    <row r="124" spans="1:9" hidden="1" outlineLevel="1">
      <c r="A124" s="242"/>
      <c r="B124" s="250" t="s">
        <v>213</v>
      </c>
      <c r="C124" s="251"/>
      <c r="D124" s="252"/>
      <c r="E124" s="264">
        <v>20433839</v>
      </c>
      <c r="F124" s="266">
        <v>28090454</v>
      </c>
      <c r="G124" s="254"/>
      <c r="H124" s="255"/>
      <c r="I124" s="262">
        <v>48524293</v>
      </c>
    </row>
    <row r="125" spans="1:9" hidden="1" outlineLevel="1">
      <c r="A125" s="242"/>
      <c r="B125" s="250" t="s">
        <v>214</v>
      </c>
      <c r="C125" s="251"/>
      <c r="D125" s="252"/>
      <c r="E125" s="264">
        <v>1894329</v>
      </c>
      <c r="F125" s="265"/>
      <c r="G125" s="254"/>
      <c r="H125" s="255"/>
      <c r="I125" s="262">
        <v>1894329</v>
      </c>
    </row>
    <row r="126" spans="1:9" hidden="1" outlineLevel="1">
      <c r="A126" s="242"/>
      <c r="B126" s="250" t="s">
        <v>215</v>
      </c>
      <c r="C126" s="251"/>
      <c r="D126" s="252"/>
      <c r="E126" s="267"/>
      <c r="F126" s="265"/>
      <c r="G126" s="254"/>
      <c r="H126" s="255"/>
      <c r="I126" s="262">
        <v>0</v>
      </c>
    </row>
    <row r="127" spans="1:9" hidden="1" outlineLevel="1">
      <c r="A127" s="242"/>
      <c r="B127" s="250" t="s">
        <v>216</v>
      </c>
      <c r="C127" s="251"/>
      <c r="D127" s="253">
        <v>0</v>
      </c>
      <c r="E127" s="264">
        <v>0</v>
      </c>
      <c r="F127" s="266">
        <v>0</v>
      </c>
      <c r="G127" s="254"/>
      <c r="H127" s="255"/>
      <c r="I127" s="262">
        <v>0</v>
      </c>
    </row>
    <row r="128" spans="1:9" hidden="1" outlineLevel="1">
      <c r="A128" s="242"/>
      <c r="B128" s="250" t="s">
        <v>217</v>
      </c>
      <c r="C128" s="251"/>
      <c r="D128" s="253">
        <v>0</v>
      </c>
      <c r="E128" s="264">
        <v>0</v>
      </c>
      <c r="F128" s="266">
        <v>160499</v>
      </c>
      <c r="G128" s="254"/>
      <c r="H128" s="255"/>
      <c r="I128" s="262">
        <v>160499</v>
      </c>
    </row>
    <row r="129" spans="1:9" hidden="1" outlineLevel="1">
      <c r="A129" s="242"/>
      <c r="B129" s="250" t="s">
        <v>218</v>
      </c>
      <c r="C129" s="251"/>
      <c r="D129" s="253">
        <v>1539488</v>
      </c>
      <c r="E129" s="267"/>
      <c r="F129" s="266">
        <v>261852</v>
      </c>
      <c r="G129" s="254"/>
      <c r="H129" s="255"/>
      <c r="I129" s="262">
        <v>1801340</v>
      </c>
    </row>
    <row r="130" spans="1:9" hidden="1" outlineLevel="1">
      <c r="A130" s="242"/>
      <c r="B130" s="250" t="s">
        <v>219</v>
      </c>
      <c r="C130" s="251"/>
      <c r="D130" s="252"/>
      <c r="E130" s="267"/>
      <c r="F130" s="266">
        <v>0</v>
      </c>
      <c r="G130" s="254"/>
      <c r="H130" s="255"/>
      <c r="I130" s="262">
        <v>0</v>
      </c>
    </row>
    <row r="131" spans="1:9" hidden="1" outlineLevel="1">
      <c r="A131" s="242"/>
      <c r="B131" s="250" t="s">
        <v>220</v>
      </c>
      <c r="C131" s="251"/>
      <c r="D131" s="252"/>
      <c r="E131" s="267"/>
      <c r="F131" s="266"/>
      <c r="G131" s="254"/>
      <c r="H131" s="255"/>
      <c r="I131" s="262">
        <v>0</v>
      </c>
    </row>
    <row r="132" spans="1:9" hidden="1" outlineLevel="1">
      <c r="A132" s="242"/>
      <c r="B132" s="250" t="s">
        <v>221</v>
      </c>
      <c r="C132" s="251"/>
      <c r="D132" s="252"/>
      <c r="E132" s="267"/>
      <c r="F132" s="265"/>
      <c r="G132" s="254"/>
      <c r="H132" s="255"/>
      <c r="I132" s="262">
        <v>0</v>
      </c>
    </row>
    <row r="133" spans="1:9" hidden="1" outlineLevel="1">
      <c r="A133" s="242"/>
      <c r="B133" s="250" t="s">
        <v>222</v>
      </c>
      <c r="C133" s="251"/>
      <c r="D133" s="252"/>
      <c r="E133" s="264">
        <v>4990086</v>
      </c>
      <c r="F133" s="265"/>
      <c r="G133" s="254"/>
      <c r="H133" s="255"/>
      <c r="I133" s="262">
        <v>4990086</v>
      </c>
    </row>
    <row r="134" spans="1:9" hidden="1" outlineLevel="1">
      <c r="A134" s="242"/>
      <c r="B134" s="250" t="s">
        <v>223</v>
      </c>
      <c r="C134" s="251"/>
      <c r="D134" s="252"/>
      <c r="E134" s="264">
        <v>3307483</v>
      </c>
      <c r="F134" s="265"/>
      <c r="G134" s="254"/>
      <c r="H134" s="255"/>
      <c r="I134" s="262">
        <v>3307483</v>
      </c>
    </row>
    <row r="135" spans="1:9" hidden="1" outlineLevel="1">
      <c r="A135" s="242"/>
      <c r="B135" s="250" t="s">
        <v>224</v>
      </c>
      <c r="C135" s="251"/>
      <c r="D135" s="253">
        <v>0</v>
      </c>
      <c r="E135" s="264">
        <v>0</v>
      </c>
      <c r="F135" s="266">
        <v>0</v>
      </c>
      <c r="G135" s="254"/>
      <c r="H135" s="255"/>
      <c r="I135" s="262">
        <v>0</v>
      </c>
    </row>
    <row r="136" spans="1:9" hidden="1" outlineLevel="1">
      <c r="A136" s="242"/>
      <c r="B136" s="250" t="s">
        <v>225</v>
      </c>
      <c r="C136" s="251"/>
      <c r="D136" s="252"/>
      <c r="E136" s="264">
        <v>8636486.1999999993</v>
      </c>
      <c r="F136" s="266">
        <v>1359955.8</v>
      </c>
      <c r="G136" s="254"/>
      <c r="H136" s="255"/>
      <c r="I136" s="262">
        <v>9996442</v>
      </c>
    </row>
    <row r="137" spans="1:9" ht="28.5" collapsed="1">
      <c r="A137" s="242">
        <v>5</v>
      </c>
      <c r="B137" s="256" t="s">
        <v>530</v>
      </c>
      <c r="C137" s="251"/>
      <c r="D137" s="253">
        <f>SUM($D$113:$D$136)</f>
        <v>1943012</v>
      </c>
      <c r="E137" s="264">
        <f>SUM($E$113:$E$136)</f>
        <v>141397877.0625</v>
      </c>
      <c r="F137" s="266">
        <f>SUM($F$113:$F$136)</f>
        <v>31203182.800000001</v>
      </c>
      <c r="G137" s="254"/>
      <c r="H137" s="255"/>
      <c r="I137" s="262">
        <f>SUM($I$113:$I$136)</f>
        <v>174544071.86250001</v>
      </c>
    </row>
    <row r="138" spans="1:9" hidden="1" outlineLevel="1">
      <c r="A138" s="242"/>
      <c r="B138" s="250" t="s">
        <v>202</v>
      </c>
      <c r="C138" s="253">
        <v>0</v>
      </c>
      <c r="D138" s="257"/>
      <c r="E138" s="268"/>
      <c r="F138" s="268"/>
      <c r="G138" s="260"/>
      <c r="H138" s="255"/>
      <c r="I138" s="262">
        <v>0</v>
      </c>
    </row>
    <row r="139" spans="1:9" hidden="1" outlineLevel="1">
      <c r="A139" s="242"/>
      <c r="B139" s="250" t="s">
        <v>203</v>
      </c>
      <c r="C139" s="253">
        <v>767095</v>
      </c>
      <c r="D139" s="257"/>
      <c r="E139" s="268"/>
      <c r="F139" s="268"/>
      <c r="G139" s="260"/>
      <c r="H139" s="255"/>
      <c r="I139" s="262">
        <v>767095</v>
      </c>
    </row>
    <row r="140" spans="1:9" hidden="1" outlineLevel="1">
      <c r="A140" s="242"/>
      <c r="B140" s="250" t="s">
        <v>204</v>
      </c>
      <c r="C140" s="253">
        <v>586474.38750000065</v>
      </c>
      <c r="D140" s="257"/>
      <c r="E140" s="268"/>
      <c r="F140" s="268"/>
      <c r="G140" s="260"/>
      <c r="H140" s="255"/>
      <c r="I140" s="262">
        <v>586474.38750000065</v>
      </c>
    </row>
    <row r="141" spans="1:9" hidden="1" outlineLevel="1">
      <c r="A141" s="242"/>
      <c r="B141" s="250" t="s">
        <v>205</v>
      </c>
      <c r="C141" s="253">
        <v>0</v>
      </c>
      <c r="D141" s="257"/>
      <c r="E141" s="268"/>
      <c r="F141" s="268"/>
      <c r="G141" s="260"/>
      <c r="H141" s="255"/>
      <c r="I141" s="262">
        <v>0</v>
      </c>
    </row>
    <row r="142" spans="1:9" hidden="1" outlineLevel="1">
      <c r="A142" s="242"/>
      <c r="B142" s="250" t="s">
        <v>206</v>
      </c>
      <c r="C142" s="253"/>
      <c r="D142" s="257"/>
      <c r="E142" s="268"/>
      <c r="F142" s="268"/>
      <c r="G142" s="260"/>
      <c r="H142" s="255"/>
      <c r="I142" s="262">
        <v>0</v>
      </c>
    </row>
    <row r="143" spans="1:9" hidden="1" outlineLevel="1">
      <c r="A143" s="242"/>
      <c r="B143" s="250" t="s">
        <v>207</v>
      </c>
      <c r="C143" s="253"/>
      <c r="D143" s="257"/>
      <c r="E143" s="268"/>
      <c r="F143" s="268"/>
      <c r="G143" s="260"/>
      <c r="H143" s="255"/>
      <c r="I143" s="262">
        <v>0</v>
      </c>
    </row>
    <row r="144" spans="1:9" hidden="1" outlineLevel="1">
      <c r="A144" s="242"/>
      <c r="B144" s="250" t="s">
        <v>208</v>
      </c>
      <c r="C144" s="253">
        <v>6864106</v>
      </c>
      <c r="D144" s="257"/>
      <c r="E144" s="268"/>
      <c r="F144" s="268"/>
      <c r="G144" s="260"/>
      <c r="H144" s="255"/>
      <c r="I144" s="262">
        <v>6864106</v>
      </c>
    </row>
    <row r="145" spans="1:9" hidden="1" outlineLevel="1">
      <c r="A145" s="242"/>
      <c r="B145" s="250" t="s">
        <v>209</v>
      </c>
      <c r="C145" s="253">
        <v>1196745</v>
      </c>
      <c r="D145" s="257"/>
      <c r="E145" s="268"/>
      <c r="F145" s="268"/>
      <c r="G145" s="260"/>
      <c r="H145" s="255"/>
      <c r="I145" s="262">
        <v>1196745</v>
      </c>
    </row>
    <row r="146" spans="1:9" hidden="1" outlineLevel="1">
      <c r="A146" s="242"/>
      <c r="B146" s="250" t="s">
        <v>210</v>
      </c>
      <c r="C146" s="253">
        <v>71210</v>
      </c>
      <c r="D146" s="257"/>
      <c r="E146" s="268"/>
      <c r="F146" s="268"/>
      <c r="G146" s="260"/>
      <c r="H146" s="255"/>
      <c r="I146" s="262">
        <v>71210</v>
      </c>
    </row>
    <row r="147" spans="1:9" hidden="1" outlineLevel="1">
      <c r="A147" s="242"/>
      <c r="B147" s="250" t="s">
        <v>211</v>
      </c>
      <c r="C147" s="253">
        <v>8292705</v>
      </c>
      <c r="D147" s="257"/>
      <c r="E147" s="268"/>
      <c r="F147" s="268"/>
      <c r="G147" s="260"/>
      <c r="H147" s="255"/>
      <c r="I147" s="262">
        <v>8292705</v>
      </c>
    </row>
    <row r="148" spans="1:9" hidden="1" outlineLevel="1">
      <c r="A148" s="242"/>
      <c r="B148" s="250" t="s">
        <v>212</v>
      </c>
      <c r="C148" s="253">
        <v>551593</v>
      </c>
      <c r="D148" s="257"/>
      <c r="E148" s="268"/>
      <c r="F148" s="268"/>
      <c r="G148" s="260"/>
      <c r="H148" s="255"/>
      <c r="I148" s="262">
        <v>551593</v>
      </c>
    </row>
    <row r="149" spans="1:9" hidden="1" outlineLevel="1">
      <c r="A149" s="242"/>
      <c r="B149" s="250" t="s">
        <v>213</v>
      </c>
      <c r="C149" s="253">
        <v>8563111</v>
      </c>
      <c r="D149" s="257"/>
      <c r="E149" s="268"/>
      <c r="F149" s="268"/>
      <c r="G149" s="260"/>
      <c r="H149" s="255"/>
      <c r="I149" s="262">
        <v>8563111</v>
      </c>
    </row>
    <row r="150" spans="1:9" hidden="1" outlineLevel="1">
      <c r="A150" s="242"/>
      <c r="B150" s="250" t="s">
        <v>214</v>
      </c>
      <c r="C150" s="253">
        <v>334293</v>
      </c>
      <c r="D150" s="257"/>
      <c r="E150" s="268"/>
      <c r="F150" s="268"/>
      <c r="G150" s="260"/>
      <c r="H150" s="255"/>
      <c r="I150" s="262">
        <v>334293</v>
      </c>
    </row>
    <row r="151" spans="1:9" hidden="1" outlineLevel="1">
      <c r="A151" s="242"/>
      <c r="B151" s="250" t="s">
        <v>215</v>
      </c>
      <c r="C151" s="253">
        <v>0</v>
      </c>
      <c r="D151" s="257"/>
      <c r="E151" s="268"/>
      <c r="F151" s="268"/>
      <c r="G151" s="260"/>
      <c r="H151" s="255"/>
      <c r="I151" s="262">
        <v>0</v>
      </c>
    </row>
    <row r="152" spans="1:9" hidden="1" outlineLevel="1">
      <c r="A152" s="242"/>
      <c r="B152" s="250" t="s">
        <v>216</v>
      </c>
      <c r="C152" s="253">
        <v>0</v>
      </c>
      <c r="D152" s="257"/>
      <c r="E152" s="268"/>
      <c r="F152" s="268"/>
      <c r="G152" s="260"/>
      <c r="H152" s="255"/>
      <c r="I152" s="262">
        <v>0</v>
      </c>
    </row>
    <row r="153" spans="1:9" hidden="1" outlineLevel="1">
      <c r="A153" s="242"/>
      <c r="B153" s="250" t="s">
        <v>217</v>
      </c>
      <c r="C153" s="253">
        <v>28323.369999999995</v>
      </c>
      <c r="D153" s="257"/>
      <c r="E153" s="268"/>
      <c r="F153" s="268"/>
      <c r="G153" s="260"/>
      <c r="H153" s="255"/>
      <c r="I153" s="262">
        <v>28323.369999999995</v>
      </c>
    </row>
    <row r="154" spans="1:9" hidden="1" outlineLevel="1">
      <c r="A154" s="242"/>
      <c r="B154" s="250" t="s">
        <v>218</v>
      </c>
      <c r="C154" s="253">
        <v>317883</v>
      </c>
      <c r="D154" s="257"/>
      <c r="E154" s="268"/>
      <c r="F154" s="268"/>
      <c r="G154" s="260"/>
      <c r="H154" s="255"/>
      <c r="I154" s="262">
        <v>317883</v>
      </c>
    </row>
    <row r="155" spans="1:9" hidden="1" outlineLevel="1">
      <c r="A155" s="242"/>
      <c r="B155" s="250" t="s">
        <v>219</v>
      </c>
      <c r="C155" s="253">
        <v>0</v>
      </c>
      <c r="D155" s="257"/>
      <c r="E155" s="268"/>
      <c r="F155" s="268"/>
      <c r="G155" s="260"/>
      <c r="H155" s="255"/>
      <c r="I155" s="262">
        <v>0</v>
      </c>
    </row>
    <row r="156" spans="1:9" hidden="1" outlineLevel="1">
      <c r="A156" s="242"/>
      <c r="B156" s="250" t="s">
        <v>220</v>
      </c>
      <c r="C156" s="253"/>
      <c r="D156" s="257"/>
      <c r="E156" s="268"/>
      <c r="F156" s="268"/>
      <c r="G156" s="260"/>
      <c r="H156" s="255"/>
      <c r="I156" s="262">
        <v>0</v>
      </c>
    </row>
    <row r="157" spans="1:9" hidden="1" outlineLevel="1">
      <c r="A157" s="242"/>
      <c r="B157" s="250" t="s">
        <v>221</v>
      </c>
      <c r="C157" s="253">
        <v>0</v>
      </c>
      <c r="D157" s="257"/>
      <c r="E157" s="268"/>
      <c r="F157" s="268"/>
      <c r="G157" s="260"/>
      <c r="H157" s="255"/>
      <c r="I157" s="262">
        <v>0</v>
      </c>
    </row>
    <row r="158" spans="1:9" hidden="1" outlineLevel="1">
      <c r="A158" s="242"/>
      <c r="B158" s="250" t="s">
        <v>222</v>
      </c>
      <c r="C158" s="253">
        <v>32850549</v>
      </c>
      <c r="D158" s="257"/>
      <c r="E158" s="268"/>
      <c r="F158" s="268"/>
      <c r="G158" s="260"/>
      <c r="H158" s="255"/>
      <c r="I158" s="262">
        <v>32850549</v>
      </c>
    </row>
    <row r="159" spans="1:9" hidden="1" outlineLevel="1">
      <c r="A159" s="242"/>
      <c r="B159" s="250" t="s">
        <v>223</v>
      </c>
      <c r="C159" s="253">
        <v>583677</v>
      </c>
      <c r="D159" s="257"/>
      <c r="E159" s="268"/>
      <c r="F159" s="268"/>
      <c r="G159" s="260"/>
      <c r="H159" s="255"/>
      <c r="I159" s="262">
        <v>583677</v>
      </c>
    </row>
    <row r="160" spans="1:9" hidden="1" outlineLevel="1">
      <c r="A160" s="242"/>
      <c r="B160" s="250" t="s">
        <v>224</v>
      </c>
      <c r="C160" s="253">
        <v>0</v>
      </c>
      <c r="D160" s="257"/>
      <c r="E160" s="268"/>
      <c r="F160" s="268"/>
      <c r="G160" s="260"/>
      <c r="H160" s="255"/>
      <c r="I160" s="262">
        <v>0</v>
      </c>
    </row>
    <row r="161" spans="1:9" hidden="1" outlineLevel="1">
      <c r="A161" s="242"/>
      <c r="B161" s="250" t="s">
        <v>225</v>
      </c>
      <c r="C161" s="253">
        <v>1764078</v>
      </c>
      <c r="D161" s="257"/>
      <c r="E161" s="268"/>
      <c r="F161" s="268"/>
      <c r="G161" s="260"/>
      <c r="H161" s="255"/>
      <c r="I161" s="262">
        <v>1764078</v>
      </c>
    </row>
    <row r="162" spans="1:9" ht="28.5" collapsed="1">
      <c r="A162" s="242">
        <v>6</v>
      </c>
      <c r="B162" s="256" t="s">
        <v>531</v>
      </c>
      <c r="C162" s="253">
        <f>SUM($C$138:$C$161)</f>
        <v>62771842.757500008</v>
      </c>
      <c r="D162" s="257"/>
      <c r="E162" s="268"/>
      <c r="F162" s="268"/>
      <c r="G162" s="260"/>
      <c r="H162" s="255"/>
      <c r="I162" s="262">
        <f>SUM($I$138:$I$161)</f>
        <v>62771842.757500008</v>
      </c>
    </row>
    <row r="163" spans="1:9" hidden="1" outlineLevel="1">
      <c r="A163" s="242"/>
      <c r="B163" s="261" t="s">
        <v>202</v>
      </c>
      <c r="C163" s="253">
        <v>0</v>
      </c>
      <c r="D163" s="253">
        <v>0</v>
      </c>
      <c r="E163" s="245">
        <v>0</v>
      </c>
      <c r="F163" s="245">
        <v>0</v>
      </c>
      <c r="G163" s="254"/>
      <c r="H163" s="255"/>
      <c r="I163" s="262">
        <v>0</v>
      </c>
    </row>
    <row r="164" spans="1:9" hidden="1" outlineLevel="1">
      <c r="A164" s="242"/>
      <c r="B164" s="261" t="s">
        <v>203</v>
      </c>
      <c r="C164" s="253">
        <v>5113969</v>
      </c>
      <c r="D164" s="253">
        <v>0</v>
      </c>
      <c r="E164" s="245">
        <v>24733366</v>
      </c>
      <c r="F164" s="245">
        <v>45736134</v>
      </c>
      <c r="G164" s="254"/>
      <c r="H164" s="255"/>
      <c r="I164" s="262">
        <v>75583469</v>
      </c>
    </row>
    <row r="165" spans="1:9" hidden="1" outlineLevel="1">
      <c r="A165" s="242"/>
      <c r="B165" s="261" t="s">
        <v>204</v>
      </c>
      <c r="C165" s="253">
        <v>3909829.2500000023</v>
      </c>
      <c r="D165" s="253">
        <v>1314</v>
      </c>
      <c r="E165" s="245">
        <v>60653011</v>
      </c>
      <c r="F165" s="245">
        <v>0</v>
      </c>
      <c r="G165" s="254"/>
      <c r="H165" s="255"/>
      <c r="I165" s="262">
        <v>64564154.25</v>
      </c>
    </row>
    <row r="166" spans="1:9" hidden="1" outlineLevel="1">
      <c r="A166" s="242"/>
      <c r="B166" s="261" t="s">
        <v>205</v>
      </c>
      <c r="C166" s="253">
        <v>0</v>
      </c>
      <c r="D166" s="253">
        <v>0</v>
      </c>
      <c r="E166" s="245">
        <v>0</v>
      </c>
      <c r="F166" s="245">
        <v>0</v>
      </c>
      <c r="G166" s="254"/>
      <c r="H166" s="255"/>
      <c r="I166" s="262">
        <v>0</v>
      </c>
    </row>
    <row r="167" spans="1:9" hidden="1" outlineLevel="1">
      <c r="A167" s="242"/>
      <c r="B167" s="261" t="s">
        <v>206</v>
      </c>
      <c r="C167" s="253">
        <v>0</v>
      </c>
      <c r="D167" s="253">
        <v>0</v>
      </c>
      <c r="E167" s="245">
        <v>0</v>
      </c>
      <c r="F167" s="245">
        <v>6854508.6200000001</v>
      </c>
      <c r="G167" s="254"/>
      <c r="H167" s="255"/>
      <c r="I167" s="262">
        <v>6854508.6200000001</v>
      </c>
    </row>
    <row r="168" spans="1:9" hidden="1" outlineLevel="1">
      <c r="A168" s="242"/>
      <c r="B168" s="261" t="s">
        <v>207</v>
      </c>
      <c r="C168" s="253"/>
      <c r="D168" s="253"/>
      <c r="E168" s="245"/>
      <c r="F168" s="245"/>
      <c r="G168" s="254"/>
      <c r="H168" s="255"/>
      <c r="I168" s="262">
        <v>0</v>
      </c>
    </row>
    <row r="169" spans="1:9" hidden="1" outlineLevel="1">
      <c r="A169" s="242"/>
      <c r="B169" s="261" t="s">
        <v>208</v>
      </c>
      <c r="C169" s="253">
        <v>45760710</v>
      </c>
      <c r="D169" s="253">
        <v>22261886</v>
      </c>
      <c r="E169" s="245">
        <v>73311264</v>
      </c>
      <c r="F169" s="245">
        <v>99136098</v>
      </c>
      <c r="G169" s="254"/>
      <c r="H169" s="255"/>
      <c r="I169" s="262">
        <v>240469958</v>
      </c>
    </row>
    <row r="170" spans="1:9" hidden="1" outlineLevel="1">
      <c r="A170" s="242"/>
      <c r="B170" s="261" t="s">
        <v>209</v>
      </c>
      <c r="C170" s="253">
        <v>7978300</v>
      </c>
      <c r="D170" s="253">
        <v>0</v>
      </c>
      <c r="E170" s="245">
        <v>30669638</v>
      </c>
      <c r="F170" s="245">
        <v>11451217</v>
      </c>
      <c r="G170" s="254"/>
      <c r="H170" s="255"/>
      <c r="I170" s="262">
        <v>50099155</v>
      </c>
    </row>
    <row r="171" spans="1:9" hidden="1" outlineLevel="1">
      <c r="A171" s="242"/>
      <c r="B171" s="261" t="s">
        <v>210</v>
      </c>
      <c r="C171" s="253">
        <v>474734</v>
      </c>
      <c r="D171" s="253">
        <v>32722</v>
      </c>
      <c r="E171" s="245">
        <v>0</v>
      </c>
      <c r="F171" s="245">
        <v>0</v>
      </c>
      <c r="G171" s="254"/>
      <c r="H171" s="255"/>
      <c r="I171" s="262">
        <v>507456</v>
      </c>
    </row>
    <row r="172" spans="1:9" hidden="1" outlineLevel="1">
      <c r="A172" s="242"/>
      <c r="B172" s="261" t="s">
        <v>211</v>
      </c>
      <c r="C172" s="253">
        <v>55284702</v>
      </c>
      <c r="D172" s="253">
        <v>0</v>
      </c>
      <c r="E172" s="245">
        <v>123618565</v>
      </c>
      <c r="F172" s="245">
        <v>127085961</v>
      </c>
      <c r="G172" s="254"/>
      <c r="H172" s="255"/>
      <c r="I172" s="262">
        <v>305989228</v>
      </c>
    </row>
    <row r="173" spans="1:9" hidden="1" outlineLevel="1">
      <c r="A173" s="242"/>
      <c r="B173" s="261" t="s">
        <v>212</v>
      </c>
      <c r="C173" s="253">
        <v>2112081</v>
      </c>
      <c r="D173" s="253">
        <v>0</v>
      </c>
      <c r="E173" s="245">
        <v>21319188</v>
      </c>
      <c r="F173" s="245">
        <v>102347961</v>
      </c>
      <c r="G173" s="254"/>
      <c r="H173" s="255"/>
      <c r="I173" s="262">
        <v>125779230</v>
      </c>
    </row>
    <row r="174" spans="1:9" hidden="1" outlineLevel="1">
      <c r="A174" s="242"/>
      <c r="B174" s="261" t="s">
        <v>213</v>
      </c>
      <c r="C174" s="253">
        <v>24039811</v>
      </c>
      <c r="D174" s="253">
        <v>0</v>
      </c>
      <c r="E174" s="245">
        <v>127275034</v>
      </c>
      <c r="F174" s="245">
        <v>145093644</v>
      </c>
      <c r="G174" s="254"/>
      <c r="H174" s="255"/>
      <c r="I174" s="262">
        <v>296408489</v>
      </c>
    </row>
    <row r="175" spans="1:9" hidden="1" outlineLevel="1">
      <c r="A175" s="242"/>
      <c r="B175" s="261" t="s">
        <v>214</v>
      </c>
      <c r="C175" s="253">
        <v>2228622</v>
      </c>
      <c r="D175" s="253">
        <v>0</v>
      </c>
      <c r="E175" s="245">
        <v>71705794</v>
      </c>
      <c r="F175" s="245">
        <v>0</v>
      </c>
      <c r="G175" s="254"/>
      <c r="H175" s="255"/>
      <c r="I175" s="262">
        <v>73934416</v>
      </c>
    </row>
    <row r="176" spans="1:9" hidden="1" outlineLevel="1">
      <c r="A176" s="242"/>
      <c r="B176" s="261" t="s">
        <v>215</v>
      </c>
      <c r="C176" s="253">
        <v>0</v>
      </c>
      <c r="D176" s="253">
        <v>0</v>
      </c>
      <c r="E176" s="245">
        <v>24162213</v>
      </c>
      <c r="F176" s="245">
        <v>0</v>
      </c>
      <c r="G176" s="254"/>
      <c r="H176" s="255"/>
      <c r="I176" s="262">
        <v>24162213</v>
      </c>
    </row>
    <row r="177" spans="1:9" hidden="1" outlineLevel="1">
      <c r="A177" s="242"/>
      <c r="B177" s="261" t="s">
        <v>216</v>
      </c>
      <c r="C177" s="253">
        <v>0</v>
      </c>
      <c r="D177" s="253">
        <v>0</v>
      </c>
      <c r="E177" s="245">
        <v>38029</v>
      </c>
      <c r="F177" s="245">
        <v>0</v>
      </c>
      <c r="G177" s="254"/>
      <c r="H177" s="255"/>
      <c r="I177" s="262">
        <v>38029</v>
      </c>
    </row>
    <row r="178" spans="1:9" hidden="1" outlineLevel="1">
      <c r="A178" s="242"/>
      <c r="B178" s="261" t="s">
        <v>217</v>
      </c>
      <c r="C178" s="253">
        <v>0</v>
      </c>
      <c r="D178" s="253">
        <v>0</v>
      </c>
      <c r="E178" s="245">
        <v>14292519</v>
      </c>
      <c r="F178" s="245">
        <v>18362913.370000001</v>
      </c>
      <c r="G178" s="254"/>
      <c r="H178" s="255"/>
      <c r="I178" s="262">
        <v>32655432.370000001</v>
      </c>
    </row>
    <row r="179" spans="1:9" hidden="1" outlineLevel="1">
      <c r="A179" s="242"/>
      <c r="B179" s="261" t="s">
        <v>218</v>
      </c>
      <c r="C179" s="253">
        <v>0</v>
      </c>
      <c r="D179" s="253">
        <v>47147314</v>
      </c>
      <c r="E179" s="245">
        <v>94764226</v>
      </c>
      <c r="F179" s="245">
        <v>2694175</v>
      </c>
      <c r="G179" s="254"/>
      <c r="H179" s="255"/>
      <c r="I179" s="262">
        <v>144605715</v>
      </c>
    </row>
    <row r="180" spans="1:9" hidden="1" outlineLevel="1">
      <c r="A180" s="242"/>
      <c r="B180" s="261" t="s">
        <v>219</v>
      </c>
      <c r="C180" s="253">
        <v>0</v>
      </c>
      <c r="D180" s="253">
        <v>0</v>
      </c>
      <c r="E180" s="245">
        <v>0</v>
      </c>
      <c r="F180" s="245">
        <v>8096631</v>
      </c>
      <c r="G180" s="254"/>
      <c r="H180" s="255"/>
      <c r="I180" s="262">
        <v>8096631</v>
      </c>
    </row>
    <row r="181" spans="1:9" hidden="1" outlineLevel="1">
      <c r="A181" s="242"/>
      <c r="B181" s="261" t="s">
        <v>220</v>
      </c>
      <c r="C181" s="253">
        <v>0</v>
      </c>
      <c r="D181" s="253">
        <v>0</v>
      </c>
      <c r="E181" s="245">
        <v>0</v>
      </c>
      <c r="F181" s="245">
        <v>662040.10999999917</v>
      </c>
      <c r="G181" s="254"/>
      <c r="H181" s="255"/>
      <c r="I181" s="262">
        <v>662040.10999999917</v>
      </c>
    </row>
    <row r="182" spans="1:9" hidden="1" outlineLevel="1">
      <c r="A182" s="242"/>
      <c r="B182" s="261" t="s">
        <v>221</v>
      </c>
      <c r="C182" s="253">
        <v>0</v>
      </c>
      <c r="D182" s="253">
        <v>0</v>
      </c>
      <c r="E182" s="245">
        <v>4854461.4400000004</v>
      </c>
      <c r="F182" s="245">
        <v>0</v>
      </c>
      <c r="G182" s="254"/>
      <c r="H182" s="255"/>
      <c r="I182" s="262">
        <v>4854461.4400000004</v>
      </c>
    </row>
    <row r="183" spans="1:9" hidden="1" outlineLevel="1">
      <c r="A183" s="242"/>
      <c r="B183" s="261" t="s">
        <v>222</v>
      </c>
      <c r="C183" s="253">
        <v>37840635</v>
      </c>
      <c r="D183" s="253">
        <v>20129756</v>
      </c>
      <c r="E183" s="245">
        <v>107731209</v>
      </c>
      <c r="F183" s="245">
        <v>162565954</v>
      </c>
      <c r="G183" s="254"/>
      <c r="H183" s="255"/>
      <c r="I183" s="262">
        <v>328267554</v>
      </c>
    </row>
    <row r="184" spans="1:9" hidden="1" outlineLevel="1">
      <c r="A184" s="242"/>
      <c r="B184" s="261" t="s">
        <v>223</v>
      </c>
      <c r="C184" s="253">
        <v>3891160</v>
      </c>
      <c r="D184" s="253">
        <v>0</v>
      </c>
      <c r="E184" s="245">
        <v>138105411</v>
      </c>
      <c r="F184" s="245">
        <v>0</v>
      </c>
      <c r="G184" s="254"/>
      <c r="H184" s="255"/>
      <c r="I184" s="262">
        <v>141996571</v>
      </c>
    </row>
    <row r="185" spans="1:9" hidden="1" outlineLevel="1">
      <c r="A185" s="242"/>
      <c r="B185" s="261" t="s">
        <v>224</v>
      </c>
      <c r="C185" s="253">
        <v>0</v>
      </c>
      <c r="D185" s="253">
        <v>479746</v>
      </c>
      <c r="E185" s="245">
        <v>38885126</v>
      </c>
      <c r="F185" s="245">
        <v>390648</v>
      </c>
      <c r="G185" s="254"/>
      <c r="H185" s="255"/>
      <c r="I185" s="262">
        <v>39755520</v>
      </c>
    </row>
    <row r="186" spans="1:9" hidden="1" outlineLevel="1">
      <c r="A186" s="242"/>
      <c r="B186" s="261" t="s">
        <v>225</v>
      </c>
      <c r="C186" s="253">
        <v>10160572</v>
      </c>
      <c r="D186" s="253">
        <v>46499</v>
      </c>
      <c r="E186" s="245">
        <v>55290970</v>
      </c>
      <c r="F186" s="245">
        <v>10636591</v>
      </c>
      <c r="G186" s="254"/>
      <c r="H186" s="255"/>
      <c r="I186" s="262">
        <v>76134632</v>
      </c>
    </row>
    <row r="187" spans="1:9" collapsed="1">
      <c r="A187" s="242">
        <v>7</v>
      </c>
      <c r="B187" s="269" t="s">
        <v>590</v>
      </c>
      <c r="C187" s="253">
        <f>SUM($C$163:$C$186)</f>
        <v>198795125.25</v>
      </c>
      <c r="D187" s="253">
        <f>SUM($D$163:$D$186)</f>
        <v>90099237</v>
      </c>
      <c r="E187" s="245">
        <f>SUM($E$163:$E$186)</f>
        <v>1011410024.4400001</v>
      </c>
      <c r="F187" s="245">
        <f>SUM($F$163:$F$186)</f>
        <v>741114476.10000002</v>
      </c>
      <c r="G187" s="254"/>
      <c r="H187" s="255"/>
      <c r="I187" s="262">
        <f>SUM($I$163:$I$186)</f>
        <v>2041418862.7899997</v>
      </c>
    </row>
    <row r="188" spans="1:9" hidden="1" outlineLevel="1">
      <c r="A188" s="242"/>
      <c r="B188" s="250" t="s">
        <v>202</v>
      </c>
      <c r="C188" s="251"/>
      <c r="D188" s="253">
        <v>0</v>
      </c>
      <c r="E188" s="270"/>
      <c r="F188" s="266">
        <v>0</v>
      </c>
      <c r="G188" s="254"/>
      <c r="H188" s="255"/>
      <c r="I188" s="262">
        <v>0</v>
      </c>
    </row>
    <row r="189" spans="1:9" hidden="1" outlineLevel="1">
      <c r="A189" s="242"/>
      <c r="B189" s="250" t="s">
        <v>203</v>
      </c>
      <c r="C189" s="251"/>
      <c r="D189" s="253">
        <v>0</v>
      </c>
      <c r="E189" s="270"/>
      <c r="F189" s="266">
        <v>38875713.866000198</v>
      </c>
      <c r="G189" s="254"/>
      <c r="H189" s="255"/>
      <c r="I189" s="262">
        <v>38875713.866000198</v>
      </c>
    </row>
    <row r="190" spans="1:9" hidden="1" outlineLevel="1">
      <c r="A190" s="242"/>
      <c r="B190" s="250" t="s">
        <v>204</v>
      </c>
      <c r="C190" s="251"/>
      <c r="D190" s="253">
        <v>1117</v>
      </c>
      <c r="E190" s="270"/>
      <c r="F190" s="266">
        <v>0</v>
      </c>
      <c r="G190" s="254"/>
      <c r="H190" s="255"/>
      <c r="I190" s="262">
        <v>1117</v>
      </c>
    </row>
    <row r="191" spans="1:9" hidden="1" outlineLevel="1">
      <c r="A191" s="242"/>
      <c r="B191" s="250" t="s">
        <v>206</v>
      </c>
      <c r="C191" s="251"/>
      <c r="D191" s="253"/>
      <c r="E191" s="270"/>
      <c r="F191" s="266">
        <v>5826411.5499999998</v>
      </c>
      <c r="G191" s="254"/>
      <c r="H191" s="255"/>
      <c r="I191" s="262">
        <v>5826411.5499999998</v>
      </c>
    </row>
    <row r="192" spans="1:9" hidden="1" outlineLevel="1">
      <c r="A192" s="242"/>
      <c r="B192" s="250" t="s">
        <v>207</v>
      </c>
      <c r="C192" s="251"/>
      <c r="D192" s="253"/>
      <c r="E192" s="270"/>
      <c r="F192" s="266"/>
      <c r="G192" s="254"/>
      <c r="H192" s="255"/>
      <c r="I192" s="262">
        <v>0</v>
      </c>
    </row>
    <row r="193" spans="1:9" hidden="1" outlineLevel="1">
      <c r="A193" s="242"/>
      <c r="B193" s="250" t="s">
        <v>205</v>
      </c>
      <c r="C193" s="251"/>
      <c r="D193" s="253">
        <v>0</v>
      </c>
      <c r="E193" s="270"/>
      <c r="F193" s="266">
        <v>0</v>
      </c>
      <c r="G193" s="254"/>
      <c r="H193" s="255"/>
      <c r="I193" s="262">
        <v>0</v>
      </c>
    </row>
    <row r="194" spans="1:9" hidden="1" outlineLevel="1">
      <c r="A194" s="242"/>
      <c r="B194" s="250" t="s">
        <v>208</v>
      </c>
      <c r="C194" s="251"/>
      <c r="D194" s="253">
        <v>18922603</v>
      </c>
      <c r="E194" s="270"/>
      <c r="F194" s="266">
        <v>84265683</v>
      </c>
      <c r="G194" s="254"/>
      <c r="H194" s="255"/>
      <c r="I194" s="262">
        <v>103188286</v>
      </c>
    </row>
    <row r="195" spans="1:9" hidden="1" outlineLevel="1">
      <c r="A195" s="242"/>
      <c r="B195" s="250" t="s">
        <v>209</v>
      </c>
      <c r="C195" s="251"/>
      <c r="D195" s="253">
        <v>0</v>
      </c>
      <c r="E195" s="270"/>
      <c r="F195" s="266">
        <v>9733535</v>
      </c>
      <c r="G195" s="254"/>
      <c r="H195" s="255"/>
      <c r="I195" s="262">
        <v>9733535</v>
      </c>
    </row>
    <row r="196" spans="1:9" hidden="1" outlineLevel="1">
      <c r="A196" s="242"/>
      <c r="B196" s="250" t="s">
        <v>210</v>
      </c>
      <c r="C196" s="251"/>
      <c r="D196" s="253">
        <v>431338</v>
      </c>
      <c r="E196" s="270"/>
      <c r="F196" s="266">
        <v>0</v>
      </c>
      <c r="G196" s="254"/>
      <c r="H196" s="255"/>
      <c r="I196" s="262">
        <v>431338</v>
      </c>
    </row>
    <row r="197" spans="1:9" hidden="1" outlineLevel="1">
      <c r="A197" s="242"/>
      <c r="B197" s="250" t="s">
        <v>211</v>
      </c>
      <c r="C197" s="251"/>
      <c r="D197" s="253">
        <v>0</v>
      </c>
      <c r="E197" s="270"/>
      <c r="F197" s="266">
        <v>108023066</v>
      </c>
      <c r="G197" s="254"/>
      <c r="H197" s="255"/>
      <c r="I197" s="262">
        <v>108023066</v>
      </c>
    </row>
    <row r="198" spans="1:9" hidden="1" outlineLevel="1">
      <c r="A198" s="242"/>
      <c r="B198" s="250" t="s">
        <v>212</v>
      </c>
      <c r="C198" s="251"/>
      <c r="D198" s="253">
        <v>0</v>
      </c>
      <c r="E198" s="270"/>
      <c r="F198" s="266">
        <v>86995765</v>
      </c>
      <c r="G198" s="254"/>
      <c r="H198" s="255"/>
      <c r="I198" s="262">
        <v>86995765</v>
      </c>
    </row>
    <row r="199" spans="1:9" hidden="1" outlineLevel="1">
      <c r="A199" s="242"/>
      <c r="B199" s="250" t="s">
        <v>213</v>
      </c>
      <c r="C199" s="251"/>
      <c r="D199" s="253">
        <v>0</v>
      </c>
      <c r="E199" s="270"/>
      <c r="F199" s="266">
        <v>123329596</v>
      </c>
      <c r="G199" s="254"/>
      <c r="H199" s="255"/>
      <c r="I199" s="262">
        <v>123329596</v>
      </c>
    </row>
    <row r="200" spans="1:9" hidden="1" outlineLevel="1">
      <c r="A200" s="242"/>
      <c r="B200" s="250" t="s">
        <v>214</v>
      </c>
      <c r="C200" s="251"/>
      <c r="D200" s="253">
        <v>0</v>
      </c>
      <c r="E200" s="270"/>
      <c r="F200" s="266">
        <v>0</v>
      </c>
      <c r="G200" s="254"/>
      <c r="H200" s="255"/>
      <c r="I200" s="262">
        <v>0</v>
      </c>
    </row>
    <row r="201" spans="1:9" hidden="1" outlineLevel="1">
      <c r="A201" s="242"/>
      <c r="B201" s="250" t="s">
        <v>215</v>
      </c>
      <c r="C201" s="251"/>
      <c r="D201" s="253">
        <v>0</v>
      </c>
      <c r="E201" s="270"/>
      <c r="F201" s="266">
        <v>0</v>
      </c>
      <c r="G201" s="254"/>
      <c r="H201" s="255"/>
      <c r="I201" s="262">
        <v>0</v>
      </c>
    </row>
    <row r="202" spans="1:9" hidden="1" outlineLevel="1">
      <c r="A202" s="242"/>
      <c r="B202" s="250" t="s">
        <v>216</v>
      </c>
      <c r="C202" s="251"/>
      <c r="D202" s="253">
        <v>0</v>
      </c>
      <c r="E202" s="270"/>
      <c r="F202" s="266">
        <v>0</v>
      </c>
      <c r="G202" s="254"/>
      <c r="H202" s="255"/>
      <c r="I202" s="262">
        <v>0</v>
      </c>
    </row>
    <row r="203" spans="1:9" hidden="1" outlineLevel="1">
      <c r="A203" s="242"/>
      <c r="B203" s="250" t="s">
        <v>217</v>
      </c>
      <c r="C203" s="251"/>
      <c r="D203" s="253">
        <v>0</v>
      </c>
      <c r="E203" s="270"/>
      <c r="F203" s="266">
        <v>15608490</v>
      </c>
      <c r="G203" s="254"/>
      <c r="H203" s="255"/>
      <c r="I203" s="262">
        <v>15608490</v>
      </c>
    </row>
    <row r="204" spans="1:9" hidden="1" outlineLevel="1">
      <c r="A204" s="242"/>
      <c r="B204" s="250" t="s">
        <v>218</v>
      </c>
      <c r="C204" s="251"/>
      <c r="D204" s="253">
        <v>40075218</v>
      </c>
      <c r="E204" s="270"/>
      <c r="F204" s="266">
        <v>2290049</v>
      </c>
      <c r="G204" s="254"/>
      <c r="H204" s="255"/>
      <c r="I204" s="262">
        <v>42365267</v>
      </c>
    </row>
    <row r="205" spans="1:9" hidden="1" outlineLevel="1">
      <c r="A205" s="242"/>
      <c r="B205" s="250" t="s">
        <v>219</v>
      </c>
      <c r="C205" s="251"/>
      <c r="D205" s="253">
        <v>0</v>
      </c>
      <c r="E205" s="270"/>
      <c r="F205" s="266">
        <v>6883615</v>
      </c>
      <c r="G205" s="254"/>
      <c r="H205" s="255"/>
      <c r="I205" s="262">
        <v>6883615</v>
      </c>
    </row>
    <row r="206" spans="1:9" hidden="1" outlineLevel="1">
      <c r="A206" s="242"/>
      <c r="B206" s="250" t="s">
        <v>220</v>
      </c>
      <c r="C206" s="251"/>
      <c r="D206" s="253"/>
      <c r="E206" s="270"/>
      <c r="F206" s="266">
        <v>99306</v>
      </c>
      <c r="G206" s="254"/>
      <c r="H206" s="255"/>
      <c r="I206" s="262">
        <v>99306</v>
      </c>
    </row>
    <row r="207" spans="1:9" hidden="1" outlineLevel="1">
      <c r="A207" s="242"/>
      <c r="B207" s="250" t="s">
        <v>221</v>
      </c>
      <c r="C207" s="251"/>
      <c r="D207" s="253">
        <v>0</v>
      </c>
      <c r="E207" s="270"/>
      <c r="F207" s="266">
        <v>0</v>
      </c>
      <c r="G207" s="254"/>
      <c r="H207" s="255"/>
      <c r="I207" s="262">
        <v>0</v>
      </c>
    </row>
    <row r="208" spans="1:9" hidden="1" outlineLevel="1">
      <c r="A208" s="242"/>
      <c r="B208" s="250" t="s">
        <v>222</v>
      </c>
      <c r="C208" s="251"/>
      <c r="D208" s="253">
        <v>17110293</v>
      </c>
      <c r="E208" s="270"/>
      <c r="F208" s="266">
        <v>138213133</v>
      </c>
      <c r="G208" s="254"/>
      <c r="H208" s="255"/>
      <c r="I208" s="262">
        <v>155323426</v>
      </c>
    </row>
    <row r="209" spans="1:9" hidden="1" outlineLevel="1">
      <c r="A209" s="242"/>
      <c r="B209" s="250" t="s">
        <v>223</v>
      </c>
      <c r="C209" s="251"/>
      <c r="D209" s="253">
        <v>0</v>
      </c>
      <c r="E209" s="270"/>
      <c r="F209" s="266">
        <v>0</v>
      </c>
      <c r="G209" s="254"/>
      <c r="H209" s="255"/>
      <c r="I209" s="262">
        <v>0</v>
      </c>
    </row>
    <row r="210" spans="1:9" hidden="1" outlineLevel="1">
      <c r="A210" s="242"/>
      <c r="B210" s="250" t="s">
        <v>224</v>
      </c>
      <c r="C210" s="251"/>
      <c r="D210" s="253">
        <v>407784.1</v>
      </c>
      <c r="E210" s="270"/>
      <c r="F210" s="266">
        <v>332050.86</v>
      </c>
      <c r="G210" s="254"/>
      <c r="H210" s="255"/>
      <c r="I210" s="262">
        <v>739834.96</v>
      </c>
    </row>
    <row r="211" spans="1:9" hidden="1" outlineLevel="1">
      <c r="A211" s="242"/>
      <c r="B211" s="250" t="s">
        <v>225</v>
      </c>
      <c r="C211" s="251"/>
      <c r="D211" s="253">
        <v>39524.15</v>
      </c>
      <c r="E211" s="270"/>
      <c r="F211" s="266">
        <v>9041105</v>
      </c>
      <c r="G211" s="254"/>
      <c r="H211" s="255"/>
      <c r="I211" s="262">
        <v>9080629.1500000004</v>
      </c>
    </row>
    <row r="212" spans="1:9" ht="28.5" collapsed="1">
      <c r="A212" s="242">
        <v>8</v>
      </c>
      <c r="B212" s="271" t="s">
        <v>591</v>
      </c>
      <c r="C212" s="251"/>
      <c r="D212" s="253">
        <f>SUM($D$188:$D$211)</f>
        <v>76987877.25</v>
      </c>
      <c r="E212" s="270"/>
      <c r="F212" s="266">
        <f>SUM($F$188:$F$211)</f>
        <v>629517519.27600014</v>
      </c>
      <c r="G212" s="254"/>
      <c r="H212" s="255"/>
      <c r="I212" s="262">
        <f>SUM($I$188:$I$211)</f>
        <v>706505396.52600014</v>
      </c>
    </row>
    <row r="213" spans="1:9" hidden="1" outlineLevel="1">
      <c r="A213" s="242"/>
      <c r="B213" s="272" t="s">
        <v>202</v>
      </c>
      <c r="C213" s="264">
        <v>0</v>
      </c>
      <c r="D213" s="257"/>
      <c r="E213" s="259"/>
      <c r="F213" s="259"/>
      <c r="G213" s="259"/>
      <c r="H213" s="273"/>
      <c r="I213" s="264">
        <v>0</v>
      </c>
    </row>
    <row r="214" spans="1:9" hidden="1" outlineLevel="1">
      <c r="A214" s="242"/>
      <c r="B214" s="272" t="s">
        <v>203</v>
      </c>
      <c r="C214" s="264">
        <v>11337519.99999997</v>
      </c>
      <c r="D214" s="257"/>
      <c r="E214" s="259"/>
      <c r="F214" s="259"/>
      <c r="G214" s="259"/>
      <c r="H214" s="273"/>
      <c r="I214" s="264">
        <v>11337519.99999997</v>
      </c>
    </row>
    <row r="215" spans="1:9" hidden="1" outlineLevel="1">
      <c r="A215" s="242"/>
      <c r="B215" s="272" t="s">
        <v>204</v>
      </c>
      <c r="C215" s="264">
        <v>9684623.0374999996</v>
      </c>
      <c r="D215" s="257"/>
      <c r="E215" s="259"/>
      <c r="F215" s="259"/>
      <c r="G215" s="259"/>
      <c r="H215" s="273"/>
      <c r="I215" s="264">
        <v>9684623.0374999996</v>
      </c>
    </row>
    <row r="216" spans="1:9" hidden="1" outlineLevel="1">
      <c r="A216" s="242"/>
      <c r="B216" s="272" t="s">
        <v>205</v>
      </c>
      <c r="C216" s="264">
        <v>0</v>
      </c>
      <c r="D216" s="257"/>
      <c r="E216" s="259"/>
      <c r="F216" s="259"/>
      <c r="G216" s="259"/>
      <c r="H216" s="273"/>
      <c r="I216" s="264">
        <v>0</v>
      </c>
    </row>
    <row r="217" spans="1:9" hidden="1" outlineLevel="1">
      <c r="A217" s="242"/>
      <c r="B217" s="272" t="s">
        <v>206</v>
      </c>
      <c r="C217" s="264">
        <v>1028097.0700000003</v>
      </c>
      <c r="D217" s="257"/>
      <c r="E217" s="259"/>
      <c r="F217" s="259"/>
      <c r="G217" s="259"/>
      <c r="H217" s="273"/>
      <c r="I217" s="264">
        <v>1028097.0700000003</v>
      </c>
    </row>
    <row r="218" spans="1:9" hidden="1" outlineLevel="1">
      <c r="A218" s="242"/>
      <c r="B218" s="272" t="s">
        <v>207</v>
      </c>
      <c r="C218" s="264"/>
      <c r="D218" s="257"/>
      <c r="E218" s="259"/>
      <c r="F218" s="259"/>
      <c r="G218" s="259"/>
      <c r="H218" s="273"/>
      <c r="I218" s="264">
        <v>0</v>
      </c>
    </row>
    <row r="219" spans="1:9" hidden="1" outlineLevel="1">
      <c r="A219" s="242"/>
      <c r="B219" s="272" t="s">
        <v>208</v>
      </c>
      <c r="C219" s="264">
        <v>36070494</v>
      </c>
      <c r="D219" s="257"/>
      <c r="E219" s="259"/>
      <c r="F219" s="259"/>
      <c r="G219" s="259"/>
      <c r="H219" s="273"/>
      <c r="I219" s="264">
        <v>36070494</v>
      </c>
    </row>
    <row r="220" spans="1:9" hidden="1" outlineLevel="1">
      <c r="A220" s="242"/>
      <c r="B220" s="272" t="s">
        <v>209</v>
      </c>
      <c r="C220" s="264">
        <v>7514873</v>
      </c>
      <c r="D220" s="257"/>
      <c r="E220" s="259"/>
      <c r="F220" s="259"/>
      <c r="G220" s="259"/>
      <c r="H220" s="273"/>
      <c r="I220" s="264">
        <v>7514873</v>
      </c>
    </row>
    <row r="221" spans="1:9" hidden="1" outlineLevel="1">
      <c r="A221" s="242"/>
      <c r="B221" s="272" t="s">
        <v>210</v>
      </c>
      <c r="C221" s="264">
        <v>76118</v>
      </c>
      <c r="D221" s="257"/>
      <c r="E221" s="259"/>
      <c r="F221" s="259"/>
      <c r="G221" s="259"/>
      <c r="H221" s="273"/>
      <c r="I221" s="264">
        <v>76118</v>
      </c>
    </row>
    <row r="222" spans="1:9" hidden="1" outlineLevel="1">
      <c r="A222" s="242"/>
      <c r="B222" s="272" t="s">
        <v>211</v>
      </c>
      <c r="C222" s="264">
        <v>45898385</v>
      </c>
      <c r="D222" s="257"/>
      <c r="E222" s="259"/>
      <c r="F222" s="259"/>
      <c r="G222" s="259"/>
      <c r="H222" s="273"/>
      <c r="I222" s="264">
        <v>45898385</v>
      </c>
    </row>
    <row r="223" spans="1:9" hidden="1" outlineLevel="1">
      <c r="A223" s="242"/>
      <c r="B223" s="272" t="s">
        <v>212</v>
      </c>
      <c r="C223" s="264">
        <v>18866886</v>
      </c>
      <c r="D223" s="257"/>
      <c r="E223" s="259"/>
      <c r="F223" s="259"/>
      <c r="G223" s="259"/>
      <c r="H223" s="273"/>
      <c r="I223" s="264">
        <v>18866886</v>
      </c>
    </row>
    <row r="224" spans="1:9" hidden="1" outlineLevel="1">
      <c r="A224" s="242"/>
      <c r="B224" s="272" t="s">
        <v>213</v>
      </c>
      <c r="C224" s="264">
        <v>44461275</v>
      </c>
      <c r="D224" s="257"/>
      <c r="E224" s="259"/>
      <c r="F224" s="259"/>
      <c r="G224" s="259"/>
      <c r="H224" s="273"/>
      <c r="I224" s="264">
        <v>44461275</v>
      </c>
    </row>
    <row r="225" spans="1:9" hidden="1" outlineLevel="1">
      <c r="A225" s="242"/>
      <c r="B225" s="272" t="s">
        <v>214</v>
      </c>
      <c r="C225" s="264">
        <v>11090463</v>
      </c>
      <c r="D225" s="257"/>
      <c r="E225" s="259"/>
      <c r="F225" s="259"/>
      <c r="G225" s="259"/>
      <c r="H225" s="273"/>
      <c r="I225" s="264">
        <v>11090463</v>
      </c>
    </row>
    <row r="226" spans="1:9" hidden="1" outlineLevel="1">
      <c r="A226" s="242"/>
      <c r="B226" s="272" t="s">
        <v>215</v>
      </c>
      <c r="C226" s="264">
        <v>3624344</v>
      </c>
      <c r="D226" s="257"/>
      <c r="E226" s="259"/>
      <c r="F226" s="259"/>
      <c r="G226" s="259"/>
      <c r="H226" s="273"/>
      <c r="I226" s="264">
        <v>3624344</v>
      </c>
    </row>
    <row r="227" spans="1:9" hidden="1" outlineLevel="1">
      <c r="A227" s="242"/>
      <c r="B227" s="272" t="s">
        <v>216</v>
      </c>
      <c r="C227" s="264">
        <v>5704</v>
      </c>
      <c r="D227" s="257"/>
      <c r="E227" s="259"/>
      <c r="F227" s="259"/>
      <c r="G227" s="259"/>
      <c r="H227" s="273"/>
      <c r="I227" s="264">
        <v>5704</v>
      </c>
    </row>
    <row r="228" spans="1:9" hidden="1" outlineLevel="1">
      <c r="A228" s="242"/>
      <c r="B228" s="272" t="s">
        <v>217</v>
      </c>
      <c r="C228" s="264">
        <v>4769299.37</v>
      </c>
      <c r="D228" s="257"/>
      <c r="E228" s="259"/>
      <c r="F228" s="259"/>
      <c r="G228" s="259"/>
      <c r="H228" s="273"/>
      <c r="I228" s="264">
        <v>4769299.37</v>
      </c>
    </row>
    <row r="229" spans="1:9" hidden="1" outlineLevel="1">
      <c r="A229" s="242"/>
      <c r="B229" s="272" t="s">
        <v>218</v>
      </c>
      <c r="C229" s="264">
        <v>21691329</v>
      </c>
      <c r="D229" s="257"/>
      <c r="E229" s="259"/>
      <c r="F229" s="259"/>
      <c r="G229" s="259"/>
      <c r="H229" s="273"/>
      <c r="I229" s="264">
        <v>21691329</v>
      </c>
    </row>
    <row r="230" spans="1:9" hidden="1" outlineLevel="1">
      <c r="A230" s="242"/>
      <c r="B230" s="272" t="s">
        <v>219</v>
      </c>
      <c r="C230" s="264">
        <v>1213016</v>
      </c>
      <c r="D230" s="257"/>
      <c r="E230" s="259"/>
      <c r="F230" s="259"/>
      <c r="G230" s="259"/>
      <c r="H230" s="273"/>
      <c r="I230" s="264">
        <v>1213016</v>
      </c>
    </row>
    <row r="231" spans="1:9" hidden="1" outlineLevel="1">
      <c r="A231" s="242"/>
      <c r="B231" s="272" t="s">
        <v>220</v>
      </c>
      <c r="C231" s="264">
        <v>562734.10999999917</v>
      </c>
      <c r="D231" s="257"/>
      <c r="E231" s="259"/>
      <c r="F231" s="259"/>
      <c r="G231" s="259"/>
      <c r="H231" s="273"/>
      <c r="I231" s="264">
        <v>562734.10999999917</v>
      </c>
    </row>
    <row r="232" spans="1:9" hidden="1" outlineLevel="1">
      <c r="A232" s="242"/>
      <c r="B232" s="272" t="s">
        <v>221</v>
      </c>
      <c r="C232" s="264">
        <v>728147.93000000063</v>
      </c>
      <c r="D232" s="257"/>
      <c r="E232" s="259"/>
      <c r="F232" s="259"/>
      <c r="G232" s="259"/>
      <c r="H232" s="273"/>
      <c r="I232" s="264">
        <v>728147.93000000063</v>
      </c>
    </row>
    <row r="233" spans="1:9" hidden="1" outlineLevel="1">
      <c r="A233" s="242"/>
      <c r="B233" s="272" t="s">
        <v>222</v>
      </c>
      <c r="C233" s="264">
        <v>76384282</v>
      </c>
      <c r="D233" s="257"/>
      <c r="E233" s="259"/>
      <c r="F233" s="259"/>
      <c r="G233" s="259"/>
      <c r="H233" s="273"/>
      <c r="I233" s="264">
        <v>76384282</v>
      </c>
    </row>
    <row r="234" spans="1:9" hidden="1" outlineLevel="1">
      <c r="A234" s="242"/>
      <c r="B234" s="272" t="s">
        <v>223</v>
      </c>
      <c r="C234" s="264">
        <v>21299194</v>
      </c>
      <c r="D234" s="257"/>
      <c r="E234" s="259"/>
      <c r="F234" s="259"/>
      <c r="G234" s="259"/>
      <c r="H234" s="273"/>
      <c r="I234" s="264">
        <v>21299194</v>
      </c>
    </row>
    <row r="235" spans="1:9" hidden="1" outlineLevel="1">
      <c r="A235" s="242"/>
      <c r="B235" s="272" t="s">
        <v>224</v>
      </c>
      <c r="C235" s="264">
        <v>5963966.099999994</v>
      </c>
      <c r="D235" s="257"/>
      <c r="E235" s="259"/>
      <c r="F235" s="259"/>
      <c r="G235" s="259"/>
      <c r="H235" s="273"/>
      <c r="I235" s="264">
        <v>5963966.099999994</v>
      </c>
    </row>
    <row r="236" spans="1:9" hidden="1" outlineLevel="1">
      <c r="A236" s="242"/>
      <c r="B236" s="272" t="s">
        <v>225</v>
      </c>
      <c r="C236" s="264">
        <v>11420668.850000001</v>
      </c>
      <c r="D236" s="257"/>
      <c r="E236" s="259"/>
      <c r="F236" s="259"/>
      <c r="G236" s="259"/>
      <c r="H236" s="273"/>
      <c r="I236" s="264">
        <v>11420668.850000001</v>
      </c>
    </row>
    <row r="237" spans="1:9" ht="28.5" collapsed="1">
      <c r="A237" s="242">
        <v>9</v>
      </c>
      <c r="B237" s="274" t="s">
        <v>592</v>
      </c>
      <c r="C237" s="264">
        <f>SUM($C$213:$C$236)</f>
        <v>333691419.46749997</v>
      </c>
      <c r="D237" s="257"/>
      <c r="E237" s="259"/>
      <c r="F237" s="259"/>
      <c r="G237" s="259"/>
      <c r="H237" s="273"/>
      <c r="I237" s="264">
        <f>SUM($I$213:$I$236)</f>
        <v>333691419.46749997</v>
      </c>
    </row>
    <row r="238" spans="1:9" ht="12.75" customHeight="1">
      <c r="A238" s="275" t="s">
        <v>532</v>
      </c>
      <c r="B238" s="276" t="s">
        <v>533</v>
      </c>
      <c r="C238" s="427"/>
      <c r="D238" s="427"/>
      <c r="E238" s="427"/>
      <c r="F238" s="427"/>
      <c r="G238" s="427"/>
      <c r="H238" s="427"/>
      <c r="I238" s="427"/>
    </row>
    <row r="239" spans="1:9" ht="12.75" hidden="1" customHeight="1" outlineLevel="1">
      <c r="A239" s="242"/>
      <c r="B239" s="277" t="s">
        <v>202</v>
      </c>
      <c r="C239" s="246"/>
      <c r="D239" s="258"/>
      <c r="E239" s="258"/>
      <c r="F239" s="247"/>
      <c r="G239" s="278">
        <v>0</v>
      </c>
      <c r="H239" s="244"/>
      <c r="I239" s="279">
        <v>0</v>
      </c>
    </row>
    <row r="240" spans="1:9" ht="12.75" hidden="1" customHeight="1" outlineLevel="1">
      <c r="A240" s="242"/>
      <c r="B240" s="277" t="s">
        <v>203</v>
      </c>
      <c r="C240" s="246"/>
      <c r="D240" s="258"/>
      <c r="E240" s="258"/>
      <c r="F240" s="247"/>
      <c r="G240" s="278">
        <v>229480.04466941336</v>
      </c>
      <c r="H240" s="244"/>
      <c r="I240" s="279">
        <v>229480.04466941336</v>
      </c>
    </row>
    <row r="241" spans="1:9" ht="12.75" hidden="1" customHeight="1" outlineLevel="1">
      <c r="A241" s="242"/>
      <c r="B241" s="277" t="s">
        <v>204</v>
      </c>
      <c r="C241" s="246"/>
      <c r="D241" s="258"/>
      <c r="E241" s="258"/>
      <c r="F241" s="247"/>
      <c r="G241" s="278">
        <v>51414</v>
      </c>
      <c r="H241" s="244"/>
      <c r="I241" s="279">
        <v>51414</v>
      </c>
    </row>
    <row r="242" spans="1:9" ht="12.75" hidden="1" customHeight="1" outlineLevel="1">
      <c r="A242" s="242"/>
      <c r="B242" s="277" t="s">
        <v>206</v>
      </c>
      <c r="C242" s="246"/>
      <c r="D242" s="258"/>
      <c r="E242" s="258"/>
      <c r="F242" s="247"/>
      <c r="G242" s="280"/>
      <c r="H242" s="244"/>
      <c r="I242" s="279">
        <v>0</v>
      </c>
    </row>
    <row r="243" spans="1:9" ht="12.75" hidden="1" customHeight="1" outlineLevel="1">
      <c r="A243" s="242"/>
      <c r="B243" s="277" t="s">
        <v>207</v>
      </c>
      <c r="C243" s="246"/>
      <c r="D243" s="258"/>
      <c r="E243" s="258"/>
      <c r="F243" s="247"/>
      <c r="G243" s="280"/>
      <c r="H243" s="244"/>
      <c r="I243" s="279">
        <v>0</v>
      </c>
    </row>
    <row r="244" spans="1:9" ht="12.75" hidden="1" customHeight="1" outlineLevel="1">
      <c r="A244" s="242"/>
      <c r="B244" s="277" t="s">
        <v>205</v>
      </c>
      <c r="C244" s="246"/>
      <c r="D244" s="258"/>
      <c r="E244" s="258"/>
      <c r="F244" s="247"/>
      <c r="G244" s="278">
        <v>0</v>
      </c>
      <c r="H244" s="244"/>
      <c r="I244" s="279">
        <v>0</v>
      </c>
    </row>
    <row r="245" spans="1:9" ht="12.75" hidden="1" customHeight="1" outlineLevel="1">
      <c r="A245" s="242"/>
      <c r="B245" s="277" t="s">
        <v>208</v>
      </c>
      <c r="C245" s="246"/>
      <c r="D245" s="258"/>
      <c r="E245" s="258"/>
      <c r="F245" s="247"/>
      <c r="G245" s="278">
        <v>536453.33886715968</v>
      </c>
      <c r="H245" s="244"/>
      <c r="I245" s="279">
        <v>536453.33886715968</v>
      </c>
    </row>
    <row r="246" spans="1:9" ht="12.75" hidden="1" customHeight="1" outlineLevel="1">
      <c r="A246" s="242"/>
      <c r="B246" s="277" t="s">
        <v>209</v>
      </c>
      <c r="C246" s="246"/>
      <c r="D246" s="258"/>
      <c r="E246" s="258"/>
      <c r="F246" s="247"/>
      <c r="G246" s="278">
        <v>75199</v>
      </c>
      <c r="H246" s="244"/>
      <c r="I246" s="279">
        <v>75199</v>
      </c>
    </row>
    <row r="247" spans="1:9" ht="12.75" hidden="1" customHeight="1" outlineLevel="1">
      <c r="A247" s="242"/>
      <c r="B247" s="277" t="s">
        <v>210</v>
      </c>
      <c r="C247" s="246"/>
      <c r="D247" s="258"/>
      <c r="E247" s="258"/>
      <c r="F247" s="247"/>
      <c r="G247" s="280"/>
      <c r="H247" s="244"/>
      <c r="I247" s="279">
        <v>0</v>
      </c>
    </row>
    <row r="248" spans="1:9" ht="12.75" hidden="1" customHeight="1" outlineLevel="1">
      <c r="A248" s="242"/>
      <c r="B248" s="277" t="s">
        <v>211</v>
      </c>
      <c r="C248" s="246"/>
      <c r="D248" s="258"/>
      <c r="E248" s="258"/>
      <c r="F248" s="247"/>
      <c r="G248" s="278">
        <v>516441</v>
      </c>
      <c r="H248" s="244"/>
      <c r="I248" s="279">
        <v>516441</v>
      </c>
    </row>
    <row r="249" spans="1:9" ht="12.75" hidden="1" customHeight="1" outlineLevel="1">
      <c r="A249" s="242"/>
      <c r="B249" s="277" t="s">
        <v>212</v>
      </c>
      <c r="C249" s="246"/>
      <c r="D249" s="258"/>
      <c r="E249" s="258"/>
      <c r="F249" s="247"/>
      <c r="G249" s="278">
        <v>16292</v>
      </c>
      <c r="H249" s="244"/>
      <c r="I249" s="279">
        <v>16292</v>
      </c>
    </row>
    <row r="250" spans="1:9" ht="12.75" hidden="1" customHeight="1" outlineLevel="1">
      <c r="A250" s="242"/>
      <c r="B250" s="277" t="s">
        <v>213</v>
      </c>
      <c r="C250" s="246"/>
      <c r="D250" s="258"/>
      <c r="E250" s="258"/>
      <c r="F250" s="247"/>
      <c r="G250" s="278">
        <v>570302</v>
      </c>
      <c r="H250" s="244"/>
      <c r="I250" s="279">
        <v>570302</v>
      </c>
    </row>
    <row r="251" spans="1:9" ht="12.75" hidden="1" customHeight="1" outlineLevel="1">
      <c r="A251" s="242"/>
      <c r="B251" s="277" t="s">
        <v>214</v>
      </c>
      <c r="C251" s="246"/>
      <c r="D251" s="258"/>
      <c r="E251" s="258"/>
      <c r="F251" s="247"/>
      <c r="G251" s="278">
        <v>9504</v>
      </c>
      <c r="H251" s="244"/>
      <c r="I251" s="279">
        <v>9504</v>
      </c>
    </row>
    <row r="252" spans="1:9" ht="12.75" hidden="1" customHeight="1" outlineLevel="1">
      <c r="A252" s="242"/>
      <c r="B252" s="277" t="s">
        <v>215</v>
      </c>
      <c r="C252" s="246"/>
      <c r="D252" s="258"/>
      <c r="E252" s="258"/>
      <c r="F252" s="247"/>
      <c r="G252" s="278">
        <v>229730</v>
      </c>
      <c r="H252" s="244"/>
      <c r="I252" s="279">
        <v>229730</v>
      </c>
    </row>
    <row r="253" spans="1:9" ht="12.75" hidden="1" customHeight="1" outlineLevel="1">
      <c r="A253" s="242"/>
      <c r="B253" s="277" t="s">
        <v>216</v>
      </c>
      <c r="C253" s="246"/>
      <c r="D253" s="258"/>
      <c r="E253" s="258"/>
      <c r="F253" s="247"/>
      <c r="G253" s="278">
        <v>7124</v>
      </c>
      <c r="H253" s="244"/>
      <c r="I253" s="279">
        <v>7124</v>
      </c>
    </row>
    <row r="254" spans="1:9" ht="12.75" hidden="1" customHeight="1" outlineLevel="1">
      <c r="A254" s="242"/>
      <c r="B254" s="277" t="s">
        <v>217</v>
      </c>
      <c r="C254" s="246"/>
      <c r="D254" s="258"/>
      <c r="E254" s="258"/>
      <c r="F254" s="247"/>
      <c r="G254" s="278">
        <v>0</v>
      </c>
      <c r="H254" s="244"/>
      <c r="I254" s="279">
        <v>0</v>
      </c>
    </row>
    <row r="255" spans="1:9" ht="12.75" hidden="1" customHeight="1" outlineLevel="1">
      <c r="A255" s="242"/>
      <c r="B255" s="277" t="s">
        <v>218</v>
      </c>
      <c r="C255" s="246"/>
      <c r="D255" s="258"/>
      <c r="E255" s="258"/>
      <c r="F255" s="247"/>
      <c r="G255" s="278">
        <v>65696</v>
      </c>
      <c r="H255" s="244"/>
      <c r="I255" s="279">
        <v>65696</v>
      </c>
    </row>
    <row r="256" spans="1:9" ht="12.75" hidden="1" customHeight="1" outlineLevel="1">
      <c r="A256" s="242"/>
      <c r="B256" s="277" t="s">
        <v>219</v>
      </c>
      <c r="C256" s="246"/>
      <c r="D256" s="258"/>
      <c r="E256" s="258"/>
      <c r="F256" s="247"/>
      <c r="G256" s="280"/>
      <c r="H256" s="244"/>
      <c r="I256" s="279">
        <v>0</v>
      </c>
    </row>
    <row r="257" spans="1:9" ht="12.75" hidden="1" customHeight="1" outlineLevel="1">
      <c r="A257" s="242"/>
      <c r="B257" s="277" t="s">
        <v>220</v>
      </c>
      <c r="C257" s="246"/>
      <c r="D257" s="258"/>
      <c r="E257" s="258"/>
      <c r="F257" s="247"/>
      <c r="G257" s="280">
        <v>6142</v>
      </c>
      <c r="H257" s="244"/>
      <c r="I257" s="279">
        <v>6142</v>
      </c>
    </row>
    <row r="258" spans="1:9" ht="12.75" hidden="1" customHeight="1" outlineLevel="1">
      <c r="A258" s="242"/>
      <c r="B258" s="277" t="s">
        <v>221</v>
      </c>
      <c r="C258" s="246"/>
      <c r="D258" s="258"/>
      <c r="E258" s="258"/>
      <c r="F258" s="247"/>
      <c r="G258" s="280"/>
      <c r="H258" s="244"/>
      <c r="I258" s="279">
        <v>0</v>
      </c>
    </row>
    <row r="259" spans="1:9" ht="12.75" hidden="1" customHeight="1" outlineLevel="1">
      <c r="A259" s="242"/>
      <c r="B259" s="277" t="s">
        <v>222</v>
      </c>
      <c r="C259" s="246"/>
      <c r="D259" s="258"/>
      <c r="E259" s="258"/>
      <c r="F259" s="247"/>
      <c r="G259" s="278">
        <v>128414</v>
      </c>
      <c r="H259" s="244"/>
      <c r="I259" s="279">
        <v>128414</v>
      </c>
    </row>
    <row r="260" spans="1:9" ht="12.75" hidden="1" customHeight="1" outlineLevel="1">
      <c r="A260" s="242"/>
      <c r="B260" s="277" t="s">
        <v>223</v>
      </c>
      <c r="C260" s="246"/>
      <c r="D260" s="258"/>
      <c r="E260" s="258"/>
      <c r="F260" s="247"/>
      <c r="G260" s="280"/>
      <c r="H260" s="244"/>
      <c r="I260" s="279">
        <v>0</v>
      </c>
    </row>
    <row r="261" spans="1:9" ht="12.75" hidden="1" customHeight="1" outlineLevel="1">
      <c r="A261" s="242"/>
      <c r="B261" s="277" t="s">
        <v>224</v>
      </c>
      <c r="C261" s="246"/>
      <c r="D261" s="258"/>
      <c r="E261" s="258"/>
      <c r="F261" s="247"/>
      <c r="G261" s="278">
        <v>130215.4074557537</v>
      </c>
      <c r="H261" s="244"/>
      <c r="I261" s="279">
        <v>130215.4074557537</v>
      </c>
    </row>
    <row r="262" spans="1:9" ht="12.75" hidden="1" customHeight="1" outlineLevel="1">
      <c r="A262" s="242"/>
      <c r="B262" s="277" t="s">
        <v>225</v>
      </c>
      <c r="C262" s="246"/>
      <c r="D262" s="258"/>
      <c r="E262" s="258"/>
      <c r="F262" s="247"/>
      <c r="G262" s="280"/>
      <c r="H262" s="244"/>
      <c r="I262" s="279">
        <v>0</v>
      </c>
    </row>
    <row r="263" spans="1:9" ht="12.75" customHeight="1" collapsed="1">
      <c r="A263" s="242">
        <v>10</v>
      </c>
      <c r="B263" s="281" t="s">
        <v>534</v>
      </c>
      <c r="C263" s="246"/>
      <c r="D263" s="258"/>
      <c r="E263" s="258"/>
      <c r="F263" s="247"/>
      <c r="G263" s="278">
        <f>SUM($G$239:$G$262)</f>
        <v>2572406.7909923266</v>
      </c>
      <c r="H263" s="244"/>
      <c r="I263" s="279">
        <f>SUM($I$239:$I$262)</f>
        <v>2572406.7909923266</v>
      </c>
    </row>
    <row r="264" spans="1:9" ht="12.75" hidden="1" customHeight="1" outlineLevel="1">
      <c r="A264" s="242"/>
      <c r="B264" s="282" t="s">
        <v>202</v>
      </c>
      <c r="C264" s="254"/>
      <c r="D264" s="260"/>
      <c r="E264" s="260"/>
      <c r="F264" s="255"/>
      <c r="G264" s="283">
        <v>0</v>
      </c>
      <c r="H264" s="270"/>
      <c r="I264" s="262">
        <v>0</v>
      </c>
    </row>
    <row r="265" spans="1:9" ht="12.75" hidden="1" customHeight="1" outlineLevel="1">
      <c r="A265" s="242"/>
      <c r="B265" s="282" t="s">
        <v>203</v>
      </c>
      <c r="C265" s="254"/>
      <c r="D265" s="260"/>
      <c r="E265" s="260"/>
      <c r="F265" s="255"/>
      <c r="G265" s="283">
        <v>-139.6845621682005</v>
      </c>
      <c r="H265" s="270"/>
      <c r="I265" s="262">
        <v>-139.6845621682005</v>
      </c>
    </row>
    <row r="266" spans="1:9" ht="12.75" hidden="1" customHeight="1" outlineLevel="1">
      <c r="A266" s="242"/>
      <c r="B266" s="282" t="s">
        <v>204</v>
      </c>
      <c r="C266" s="254"/>
      <c r="D266" s="260"/>
      <c r="E266" s="260"/>
      <c r="F266" s="255"/>
      <c r="G266" s="283">
        <v>10573</v>
      </c>
      <c r="H266" s="270"/>
      <c r="I266" s="262">
        <v>10573</v>
      </c>
    </row>
    <row r="267" spans="1:9" ht="12.75" hidden="1" customHeight="1" outlineLevel="1">
      <c r="A267" s="242"/>
      <c r="B267" s="282" t="s">
        <v>205</v>
      </c>
      <c r="C267" s="254"/>
      <c r="D267" s="260"/>
      <c r="E267" s="260"/>
      <c r="F267" s="255"/>
      <c r="G267" s="283">
        <v>0</v>
      </c>
      <c r="H267" s="270"/>
      <c r="I267" s="262">
        <v>0</v>
      </c>
    </row>
    <row r="268" spans="1:9" ht="12.75" hidden="1" customHeight="1" outlineLevel="1">
      <c r="A268" s="242"/>
      <c r="B268" s="282" t="s">
        <v>206</v>
      </c>
      <c r="C268" s="254"/>
      <c r="D268" s="260"/>
      <c r="E268" s="260"/>
      <c r="F268" s="255"/>
      <c r="G268" s="283">
        <v>0</v>
      </c>
      <c r="H268" s="270"/>
      <c r="I268" s="262">
        <v>0</v>
      </c>
    </row>
    <row r="269" spans="1:9" ht="12.75" hidden="1" customHeight="1" outlineLevel="1">
      <c r="A269" s="242"/>
      <c r="B269" s="282" t="s">
        <v>207</v>
      </c>
      <c r="C269" s="254"/>
      <c r="D269" s="260"/>
      <c r="E269" s="260"/>
      <c r="F269" s="255"/>
      <c r="G269" s="283">
        <v>0</v>
      </c>
      <c r="H269" s="270"/>
      <c r="I269" s="262">
        <v>0</v>
      </c>
    </row>
    <row r="270" spans="1:9" ht="12.75" hidden="1" customHeight="1" outlineLevel="1">
      <c r="A270" s="242"/>
      <c r="B270" s="282" t="s">
        <v>208</v>
      </c>
      <c r="C270" s="254"/>
      <c r="D270" s="260"/>
      <c r="E270" s="260"/>
      <c r="F270" s="255"/>
      <c r="G270" s="283">
        <v>4841948.286422546</v>
      </c>
      <c r="H270" s="270"/>
      <c r="I270" s="262">
        <v>4841948.286422546</v>
      </c>
    </row>
    <row r="271" spans="1:9" ht="12.75" hidden="1" customHeight="1" outlineLevel="1">
      <c r="A271" s="242"/>
      <c r="B271" s="282" t="s">
        <v>209</v>
      </c>
      <c r="C271" s="254"/>
      <c r="D271" s="260"/>
      <c r="E271" s="260"/>
      <c r="F271" s="255"/>
      <c r="G271" s="283">
        <v>173258</v>
      </c>
      <c r="H271" s="270"/>
      <c r="I271" s="262">
        <v>173258</v>
      </c>
    </row>
    <row r="272" spans="1:9" ht="12.75" hidden="1" customHeight="1" outlineLevel="1">
      <c r="A272" s="242"/>
      <c r="B272" s="282" t="s">
        <v>210</v>
      </c>
      <c r="C272" s="254"/>
      <c r="D272" s="260"/>
      <c r="E272" s="260"/>
      <c r="F272" s="255"/>
      <c r="G272" s="284"/>
      <c r="H272" s="270"/>
      <c r="I272" s="262">
        <v>0</v>
      </c>
    </row>
    <row r="273" spans="1:9" ht="12.75" hidden="1" customHeight="1" outlineLevel="1">
      <c r="A273" s="242"/>
      <c r="B273" s="282" t="s">
        <v>211</v>
      </c>
      <c r="C273" s="254"/>
      <c r="D273" s="260"/>
      <c r="E273" s="260"/>
      <c r="F273" s="255"/>
      <c r="G273" s="283">
        <v>699945</v>
      </c>
      <c r="H273" s="270"/>
      <c r="I273" s="262">
        <v>699945</v>
      </c>
    </row>
    <row r="274" spans="1:9" ht="12.75" hidden="1" customHeight="1" outlineLevel="1">
      <c r="A274" s="242"/>
      <c r="B274" s="282" t="s">
        <v>212</v>
      </c>
      <c r="C274" s="254"/>
      <c r="D274" s="260"/>
      <c r="E274" s="260"/>
      <c r="F274" s="255"/>
      <c r="G274" s="283">
        <v>164500</v>
      </c>
      <c r="H274" s="270"/>
      <c r="I274" s="262">
        <v>164500</v>
      </c>
    </row>
    <row r="275" spans="1:9" ht="12.75" hidden="1" customHeight="1" outlineLevel="1">
      <c r="A275" s="242"/>
      <c r="B275" s="282" t="s">
        <v>213</v>
      </c>
      <c r="C275" s="254"/>
      <c r="D275" s="260"/>
      <c r="E275" s="260"/>
      <c r="F275" s="255"/>
      <c r="G275" s="283">
        <v>1044420</v>
      </c>
      <c r="H275" s="270"/>
      <c r="I275" s="262">
        <v>1044420</v>
      </c>
    </row>
    <row r="276" spans="1:9" ht="12.75" hidden="1" customHeight="1" outlineLevel="1">
      <c r="A276" s="242"/>
      <c r="B276" s="282" t="s">
        <v>214</v>
      </c>
      <c r="C276" s="254"/>
      <c r="D276" s="260"/>
      <c r="E276" s="260"/>
      <c r="F276" s="255"/>
      <c r="G276" s="283">
        <v>27845</v>
      </c>
      <c r="H276" s="270"/>
      <c r="I276" s="262">
        <v>27845</v>
      </c>
    </row>
    <row r="277" spans="1:9" ht="12.75" hidden="1" customHeight="1" outlineLevel="1">
      <c r="A277" s="242"/>
      <c r="B277" s="282" t="s">
        <v>215</v>
      </c>
      <c r="C277" s="254"/>
      <c r="D277" s="260"/>
      <c r="E277" s="260"/>
      <c r="F277" s="255"/>
      <c r="G277" s="283">
        <v>100480</v>
      </c>
      <c r="H277" s="270"/>
      <c r="I277" s="262">
        <v>100480</v>
      </c>
    </row>
    <row r="278" spans="1:9" ht="12.75" hidden="1" customHeight="1" outlineLevel="1">
      <c r="A278" s="242"/>
      <c r="B278" s="282" t="s">
        <v>216</v>
      </c>
      <c r="C278" s="254"/>
      <c r="D278" s="260"/>
      <c r="E278" s="260"/>
      <c r="F278" s="255"/>
      <c r="G278" s="283">
        <v>660</v>
      </c>
      <c r="H278" s="270"/>
      <c r="I278" s="262">
        <v>660</v>
      </c>
    </row>
    <row r="279" spans="1:9" ht="12.75" hidden="1" customHeight="1" outlineLevel="1">
      <c r="A279" s="242"/>
      <c r="B279" s="282" t="s">
        <v>217</v>
      </c>
      <c r="C279" s="254"/>
      <c r="D279" s="260"/>
      <c r="E279" s="260"/>
      <c r="F279" s="255"/>
      <c r="G279" s="283">
        <v>0</v>
      </c>
      <c r="H279" s="270"/>
      <c r="I279" s="262">
        <v>0</v>
      </c>
    </row>
    <row r="280" spans="1:9" ht="12.75" hidden="1" customHeight="1" outlineLevel="1">
      <c r="A280" s="242"/>
      <c r="B280" s="282" t="s">
        <v>218</v>
      </c>
      <c r="C280" s="254"/>
      <c r="D280" s="260"/>
      <c r="E280" s="260"/>
      <c r="F280" s="255"/>
      <c r="G280" s="283">
        <v>605398</v>
      </c>
      <c r="H280" s="270"/>
      <c r="I280" s="262">
        <v>605398</v>
      </c>
    </row>
    <row r="281" spans="1:9" ht="12.75" hidden="1" customHeight="1" outlineLevel="1">
      <c r="A281" s="242"/>
      <c r="B281" s="282" t="s">
        <v>219</v>
      </c>
      <c r="C281" s="254"/>
      <c r="D281" s="260"/>
      <c r="E281" s="260"/>
      <c r="F281" s="255"/>
      <c r="G281" s="284"/>
      <c r="H281" s="270"/>
      <c r="I281" s="262">
        <v>0</v>
      </c>
    </row>
    <row r="282" spans="1:9" ht="12.75" hidden="1" customHeight="1" outlineLevel="1">
      <c r="A282" s="242"/>
      <c r="B282" s="282" t="s">
        <v>220</v>
      </c>
      <c r="C282" s="254"/>
      <c r="D282" s="260"/>
      <c r="E282" s="260"/>
      <c r="F282" s="255"/>
      <c r="G282" s="284"/>
      <c r="H282" s="270"/>
      <c r="I282" s="262">
        <v>0</v>
      </c>
    </row>
    <row r="283" spans="1:9" ht="12.75" hidden="1" customHeight="1" outlineLevel="1">
      <c r="A283" s="242"/>
      <c r="B283" s="282" t="s">
        <v>221</v>
      </c>
      <c r="C283" s="254"/>
      <c r="D283" s="260"/>
      <c r="E283" s="260"/>
      <c r="F283" s="255"/>
      <c r="G283" s="284"/>
      <c r="H283" s="270"/>
      <c r="I283" s="262">
        <v>0</v>
      </c>
    </row>
    <row r="284" spans="1:9" ht="12.75" hidden="1" customHeight="1" outlineLevel="1">
      <c r="A284" s="242"/>
      <c r="B284" s="282" t="s">
        <v>222</v>
      </c>
      <c r="C284" s="254"/>
      <c r="D284" s="260"/>
      <c r="E284" s="260"/>
      <c r="F284" s="255"/>
      <c r="G284" s="283">
        <v>10041642</v>
      </c>
      <c r="H284" s="270"/>
      <c r="I284" s="262">
        <v>10041642</v>
      </c>
    </row>
    <row r="285" spans="1:9" ht="12.75" hidden="1" customHeight="1" outlineLevel="1">
      <c r="A285" s="242"/>
      <c r="B285" s="282" t="s">
        <v>223</v>
      </c>
      <c r="C285" s="254"/>
      <c r="D285" s="260"/>
      <c r="E285" s="260"/>
      <c r="F285" s="255"/>
      <c r="G285" s="284"/>
      <c r="H285" s="270"/>
      <c r="I285" s="262">
        <v>0</v>
      </c>
    </row>
    <row r="286" spans="1:9" ht="12.75" hidden="1" customHeight="1" outlineLevel="1">
      <c r="A286" s="242"/>
      <c r="B286" s="282" t="s">
        <v>224</v>
      </c>
      <c r="C286" s="254"/>
      <c r="D286" s="260"/>
      <c r="E286" s="260"/>
      <c r="F286" s="255"/>
      <c r="G286" s="283">
        <v>0</v>
      </c>
      <c r="H286" s="270"/>
      <c r="I286" s="262">
        <v>0</v>
      </c>
    </row>
    <row r="287" spans="1:9" ht="12.75" hidden="1" customHeight="1" outlineLevel="1">
      <c r="A287" s="242"/>
      <c r="B287" s="282" t="s">
        <v>225</v>
      </c>
      <c r="C287" s="254"/>
      <c r="D287" s="260"/>
      <c r="E287" s="260"/>
      <c r="F287" s="255"/>
      <c r="G287" s="284"/>
      <c r="H287" s="270"/>
      <c r="I287" s="262">
        <v>0</v>
      </c>
    </row>
    <row r="288" spans="1:9" ht="12.75" customHeight="1" collapsed="1">
      <c r="A288" s="242">
        <v>11</v>
      </c>
      <c r="B288" s="285" t="s">
        <v>535</v>
      </c>
      <c r="C288" s="254"/>
      <c r="D288" s="260"/>
      <c r="E288" s="260"/>
      <c r="F288" s="255"/>
      <c r="G288" s="283">
        <f>SUM($G$264:$G$287)</f>
        <v>17710529.601860378</v>
      </c>
      <c r="H288" s="270"/>
      <c r="I288" s="262">
        <f>SUM($I$264:$I$287)</f>
        <v>17710529.601860378</v>
      </c>
    </row>
    <row r="289" spans="1:9" ht="12.75" hidden="1" customHeight="1" outlineLevel="1">
      <c r="A289" s="242"/>
      <c r="B289" s="282" t="s">
        <v>202</v>
      </c>
      <c r="C289" s="254"/>
      <c r="D289" s="260"/>
      <c r="E289" s="260"/>
      <c r="F289" s="255"/>
      <c r="G289" s="283">
        <v>0</v>
      </c>
      <c r="H289" s="270"/>
      <c r="I289" s="262">
        <v>0</v>
      </c>
    </row>
    <row r="290" spans="1:9" ht="12.75" hidden="1" customHeight="1" outlineLevel="1">
      <c r="A290" s="242"/>
      <c r="B290" s="282" t="s">
        <v>203</v>
      </c>
      <c r="C290" s="254"/>
      <c r="D290" s="260"/>
      <c r="E290" s="260"/>
      <c r="F290" s="255"/>
      <c r="G290" s="283">
        <v>624908.02170586702</v>
      </c>
      <c r="H290" s="270"/>
      <c r="I290" s="262">
        <v>624908.02170586702</v>
      </c>
    </row>
    <row r="291" spans="1:9" ht="12.75" hidden="1" customHeight="1" outlineLevel="1">
      <c r="A291" s="242"/>
      <c r="B291" s="282" t="s">
        <v>204</v>
      </c>
      <c r="C291" s="254"/>
      <c r="D291" s="260"/>
      <c r="E291" s="260"/>
      <c r="F291" s="255"/>
      <c r="G291" s="283">
        <v>15713</v>
      </c>
      <c r="H291" s="270"/>
      <c r="I291" s="262">
        <v>15713</v>
      </c>
    </row>
    <row r="292" spans="1:9" ht="12.75" hidden="1" customHeight="1" outlineLevel="1">
      <c r="A292" s="242"/>
      <c r="B292" s="282" t="s">
        <v>205</v>
      </c>
      <c r="C292" s="254"/>
      <c r="D292" s="260"/>
      <c r="E292" s="260"/>
      <c r="F292" s="255"/>
      <c r="G292" s="283">
        <v>0</v>
      </c>
      <c r="H292" s="270"/>
      <c r="I292" s="262">
        <v>0</v>
      </c>
    </row>
    <row r="293" spans="1:9" ht="12.75" hidden="1" customHeight="1" outlineLevel="1">
      <c r="A293" s="242"/>
      <c r="B293" s="282" t="s">
        <v>206</v>
      </c>
      <c r="C293" s="254"/>
      <c r="D293" s="260"/>
      <c r="E293" s="260"/>
      <c r="F293" s="255"/>
      <c r="G293" s="283">
        <v>16779.669999999998</v>
      </c>
      <c r="H293" s="270"/>
      <c r="I293" s="262">
        <v>16779.669999999998</v>
      </c>
    </row>
    <row r="294" spans="1:9" ht="12.75" hidden="1" customHeight="1" outlineLevel="1">
      <c r="A294" s="242"/>
      <c r="B294" s="282" t="s">
        <v>207</v>
      </c>
      <c r="C294" s="254"/>
      <c r="D294" s="260"/>
      <c r="E294" s="260"/>
      <c r="F294" s="255"/>
      <c r="G294" s="283">
        <v>0</v>
      </c>
      <c r="H294" s="270"/>
      <c r="I294" s="262">
        <v>0</v>
      </c>
    </row>
    <row r="295" spans="1:9" ht="12.75" hidden="1" customHeight="1" outlineLevel="1">
      <c r="A295" s="242"/>
      <c r="B295" s="282" t="s">
        <v>208</v>
      </c>
      <c r="C295" s="254"/>
      <c r="D295" s="260"/>
      <c r="E295" s="260"/>
      <c r="F295" s="255"/>
      <c r="G295" s="283">
        <v>2851831.7331366907</v>
      </c>
      <c r="H295" s="270"/>
      <c r="I295" s="262">
        <v>2851831.7331366907</v>
      </c>
    </row>
    <row r="296" spans="1:9" ht="12.75" hidden="1" customHeight="1" outlineLevel="1">
      <c r="A296" s="242"/>
      <c r="B296" s="282" t="s">
        <v>209</v>
      </c>
      <c r="C296" s="254"/>
      <c r="D296" s="260"/>
      <c r="E296" s="260"/>
      <c r="F296" s="255"/>
      <c r="G296" s="283">
        <v>306546</v>
      </c>
      <c r="H296" s="270"/>
      <c r="I296" s="262">
        <v>306546</v>
      </c>
    </row>
    <row r="297" spans="1:9" ht="12.75" hidden="1" customHeight="1" outlineLevel="1">
      <c r="A297" s="242"/>
      <c r="B297" s="282" t="s">
        <v>210</v>
      </c>
      <c r="C297" s="254"/>
      <c r="D297" s="260"/>
      <c r="E297" s="260"/>
      <c r="F297" s="255"/>
      <c r="G297" s="283">
        <v>0</v>
      </c>
      <c r="H297" s="270"/>
      <c r="I297" s="262">
        <v>0</v>
      </c>
    </row>
    <row r="298" spans="1:9" ht="12.75" hidden="1" customHeight="1" outlineLevel="1">
      <c r="A298" s="242"/>
      <c r="B298" s="282" t="s">
        <v>211</v>
      </c>
      <c r="C298" s="254"/>
      <c r="D298" s="260"/>
      <c r="E298" s="260"/>
      <c r="F298" s="255"/>
      <c r="G298" s="283">
        <v>3087444</v>
      </c>
      <c r="H298" s="270"/>
      <c r="I298" s="262">
        <v>3087444</v>
      </c>
    </row>
    <row r="299" spans="1:9" ht="12.75" hidden="1" customHeight="1" outlineLevel="1">
      <c r="A299" s="242"/>
      <c r="B299" s="282" t="s">
        <v>212</v>
      </c>
      <c r="C299" s="254"/>
      <c r="D299" s="260"/>
      <c r="E299" s="260"/>
      <c r="F299" s="255"/>
      <c r="G299" s="283">
        <v>116852</v>
      </c>
      <c r="H299" s="270"/>
      <c r="I299" s="262">
        <v>116852</v>
      </c>
    </row>
    <row r="300" spans="1:9" ht="12.75" hidden="1" customHeight="1" outlineLevel="1">
      <c r="A300" s="242"/>
      <c r="B300" s="282" t="s">
        <v>213</v>
      </c>
      <c r="C300" s="254"/>
      <c r="D300" s="260"/>
      <c r="E300" s="260"/>
      <c r="F300" s="255"/>
      <c r="G300" s="283">
        <v>4537449</v>
      </c>
      <c r="H300" s="270"/>
      <c r="I300" s="262">
        <v>4537449</v>
      </c>
    </row>
    <row r="301" spans="1:9" ht="12.75" hidden="1" customHeight="1" outlineLevel="1">
      <c r="A301" s="242"/>
      <c r="B301" s="282" t="s">
        <v>214</v>
      </c>
      <c r="C301" s="254"/>
      <c r="D301" s="260"/>
      <c r="E301" s="260"/>
      <c r="F301" s="255"/>
      <c r="G301" s="283">
        <v>4271</v>
      </c>
      <c r="H301" s="270"/>
      <c r="I301" s="262">
        <v>4271</v>
      </c>
    </row>
    <row r="302" spans="1:9" ht="12.75" hidden="1" customHeight="1" outlineLevel="1">
      <c r="A302" s="242"/>
      <c r="B302" s="282" t="s">
        <v>215</v>
      </c>
      <c r="C302" s="254"/>
      <c r="D302" s="260"/>
      <c r="E302" s="260"/>
      <c r="F302" s="255"/>
      <c r="G302" s="283">
        <v>48594</v>
      </c>
      <c r="H302" s="270"/>
      <c r="I302" s="262">
        <v>48594</v>
      </c>
    </row>
    <row r="303" spans="1:9" ht="12.75" hidden="1" customHeight="1" outlineLevel="1">
      <c r="A303" s="242"/>
      <c r="B303" s="282" t="s">
        <v>216</v>
      </c>
      <c r="C303" s="254"/>
      <c r="D303" s="260"/>
      <c r="E303" s="260"/>
      <c r="F303" s="255"/>
      <c r="G303" s="283">
        <v>24548</v>
      </c>
      <c r="H303" s="270"/>
      <c r="I303" s="262">
        <v>24548</v>
      </c>
    </row>
    <row r="304" spans="1:9" ht="12.75" hidden="1" customHeight="1" outlineLevel="1">
      <c r="A304" s="242"/>
      <c r="B304" s="282" t="s">
        <v>217</v>
      </c>
      <c r="C304" s="254"/>
      <c r="D304" s="260"/>
      <c r="E304" s="260"/>
      <c r="F304" s="255"/>
      <c r="G304" s="283">
        <v>524548.50307199871</v>
      </c>
      <c r="H304" s="270"/>
      <c r="I304" s="262">
        <v>524548.50307199871</v>
      </c>
    </row>
    <row r="305" spans="1:9" ht="12.75" hidden="1" customHeight="1" outlineLevel="1">
      <c r="A305" s="242"/>
      <c r="B305" s="282" t="s">
        <v>218</v>
      </c>
      <c r="C305" s="254"/>
      <c r="D305" s="260"/>
      <c r="E305" s="260"/>
      <c r="F305" s="255"/>
      <c r="G305" s="283">
        <v>1880144</v>
      </c>
      <c r="H305" s="270"/>
      <c r="I305" s="262">
        <v>1880144</v>
      </c>
    </row>
    <row r="306" spans="1:9" ht="12.75" hidden="1" customHeight="1" outlineLevel="1">
      <c r="A306" s="242"/>
      <c r="B306" s="282" t="s">
        <v>219</v>
      </c>
      <c r="C306" s="254"/>
      <c r="D306" s="260"/>
      <c r="E306" s="260"/>
      <c r="F306" s="255"/>
      <c r="G306" s="283">
        <v>27404</v>
      </c>
      <c r="H306" s="270"/>
      <c r="I306" s="262">
        <v>27404</v>
      </c>
    </row>
    <row r="307" spans="1:9" ht="12.75" hidden="1" customHeight="1" outlineLevel="1">
      <c r="A307" s="242"/>
      <c r="B307" s="282" t="s">
        <v>220</v>
      </c>
      <c r="C307" s="254"/>
      <c r="D307" s="260"/>
      <c r="E307" s="260"/>
      <c r="F307" s="255"/>
      <c r="G307" s="283">
        <v>46022.34</v>
      </c>
      <c r="H307" s="270"/>
      <c r="I307" s="262">
        <v>46022.34</v>
      </c>
    </row>
    <row r="308" spans="1:9" ht="12.75" hidden="1" customHeight="1" outlineLevel="1">
      <c r="A308" s="242"/>
      <c r="B308" s="282" t="s">
        <v>221</v>
      </c>
      <c r="C308" s="254"/>
      <c r="D308" s="260"/>
      <c r="E308" s="260"/>
      <c r="F308" s="255"/>
      <c r="G308" s="283">
        <v>46022.34</v>
      </c>
      <c r="H308" s="270"/>
      <c r="I308" s="262">
        <v>46022.34</v>
      </c>
    </row>
    <row r="309" spans="1:9" ht="12.75" hidden="1" customHeight="1" outlineLevel="1">
      <c r="A309" s="242"/>
      <c r="B309" s="282" t="s">
        <v>222</v>
      </c>
      <c r="C309" s="254"/>
      <c r="D309" s="260"/>
      <c r="E309" s="260"/>
      <c r="F309" s="255"/>
      <c r="G309" s="283">
        <v>1511876</v>
      </c>
      <c r="H309" s="270"/>
      <c r="I309" s="262">
        <v>1511876</v>
      </c>
    </row>
    <row r="310" spans="1:9" ht="12.75" hidden="1" customHeight="1" outlineLevel="1">
      <c r="A310" s="242"/>
      <c r="B310" s="282" t="s">
        <v>223</v>
      </c>
      <c r="C310" s="254"/>
      <c r="D310" s="260"/>
      <c r="E310" s="260"/>
      <c r="F310" s="255"/>
      <c r="G310" s="283">
        <v>11328</v>
      </c>
      <c r="H310" s="270"/>
      <c r="I310" s="262">
        <v>11328</v>
      </c>
    </row>
    <row r="311" spans="1:9" ht="12.75" hidden="1" customHeight="1" outlineLevel="1">
      <c r="A311" s="242"/>
      <c r="B311" s="282" t="s">
        <v>224</v>
      </c>
      <c r="C311" s="254"/>
      <c r="D311" s="260"/>
      <c r="E311" s="260"/>
      <c r="F311" s="255"/>
      <c r="G311" s="283">
        <v>-5903.2403664148114</v>
      </c>
      <c r="H311" s="270"/>
      <c r="I311" s="262">
        <v>-5903.2403664148114</v>
      </c>
    </row>
    <row r="312" spans="1:9" ht="12.75" hidden="1" customHeight="1" outlineLevel="1">
      <c r="A312" s="242"/>
      <c r="B312" s="282" t="s">
        <v>225</v>
      </c>
      <c r="C312" s="254"/>
      <c r="D312" s="260"/>
      <c r="E312" s="260"/>
      <c r="F312" s="255"/>
      <c r="G312" s="283">
        <v>173952</v>
      </c>
      <c r="H312" s="270"/>
      <c r="I312" s="262">
        <v>173952</v>
      </c>
    </row>
    <row r="313" spans="1:9" ht="12.75" customHeight="1" collapsed="1">
      <c r="A313" s="242">
        <v>12</v>
      </c>
      <c r="B313" s="285" t="s">
        <v>536</v>
      </c>
      <c r="C313" s="254"/>
      <c r="D313" s="260"/>
      <c r="E313" s="260"/>
      <c r="F313" s="255"/>
      <c r="G313" s="283">
        <f>SUM($G$289:$G$312)</f>
        <v>15850330.367548143</v>
      </c>
      <c r="H313" s="270"/>
      <c r="I313" s="262">
        <f>SUM($I$289:$I$312)</f>
        <v>15850330.367548143</v>
      </c>
    </row>
    <row r="314" spans="1:9" ht="12.75" hidden="1" customHeight="1" outlineLevel="1">
      <c r="A314" s="242"/>
      <c r="B314" s="282" t="s">
        <v>202</v>
      </c>
      <c r="C314" s="254"/>
      <c r="D314" s="260"/>
      <c r="E314" s="260"/>
      <c r="F314" s="255"/>
      <c r="G314" s="283">
        <v>0</v>
      </c>
      <c r="H314" s="270"/>
      <c r="I314" s="262">
        <v>0</v>
      </c>
    </row>
    <row r="315" spans="1:9" ht="12.75" hidden="1" customHeight="1" outlineLevel="1">
      <c r="A315" s="242"/>
      <c r="B315" s="282" t="s">
        <v>203</v>
      </c>
      <c r="C315" s="254"/>
      <c r="D315" s="260"/>
      <c r="E315" s="260"/>
      <c r="F315" s="255"/>
      <c r="G315" s="283">
        <v>-26430.566149769598</v>
      </c>
      <c r="H315" s="270"/>
      <c r="I315" s="262">
        <v>-26430.566149769598</v>
      </c>
    </row>
    <row r="316" spans="1:9" ht="12.75" hidden="1" customHeight="1" outlineLevel="1">
      <c r="A316" s="242"/>
      <c r="B316" s="282" t="s">
        <v>204</v>
      </c>
      <c r="C316" s="254"/>
      <c r="D316" s="260"/>
      <c r="E316" s="260"/>
      <c r="F316" s="255"/>
      <c r="G316" s="283">
        <v>11127</v>
      </c>
      <c r="H316" s="270"/>
      <c r="I316" s="262">
        <v>11127</v>
      </c>
    </row>
    <row r="317" spans="1:9" ht="12.75" hidden="1" customHeight="1" outlineLevel="1">
      <c r="A317" s="242"/>
      <c r="B317" s="282" t="s">
        <v>205</v>
      </c>
      <c r="C317" s="254"/>
      <c r="D317" s="260"/>
      <c r="E317" s="260"/>
      <c r="F317" s="255"/>
      <c r="G317" s="283">
        <v>0</v>
      </c>
      <c r="H317" s="270"/>
      <c r="I317" s="262">
        <v>0</v>
      </c>
    </row>
    <row r="318" spans="1:9" ht="12.75" hidden="1" customHeight="1" outlineLevel="1">
      <c r="A318" s="242"/>
      <c r="B318" s="282" t="s">
        <v>206</v>
      </c>
      <c r="C318" s="254"/>
      <c r="D318" s="260"/>
      <c r="E318" s="260"/>
      <c r="F318" s="255"/>
      <c r="G318" s="283">
        <v>0</v>
      </c>
      <c r="H318" s="270"/>
      <c r="I318" s="262">
        <v>0</v>
      </c>
    </row>
    <row r="319" spans="1:9" ht="12.75" hidden="1" customHeight="1" outlineLevel="1">
      <c r="A319" s="242"/>
      <c r="B319" s="282" t="s">
        <v>207</v>
      </c>
      <c r="C319" s="254"/>
      <c r="D319" s="260"/>
      <c r="E319" s="260"/>
      <c r="F319" s="255"/>
      <c r="G319" s="283">
        <v>0</v>
      </c>
      <c r="H319" s="270"/>
      <c r="I319" s="262">
        <v>0</v>
      </c>
    </row>
    <row r="320" spans="1:9" ht="12.75" hidden="1" customHeight="1" outlineLevel="1">
      <c r="A320" s="242"/>
      <c r="B320" s="282" t="s">
        <v>208</v>
      </c>
      <c r="C320" s="254"/>
      <c r="D320" s="260"/>
      <c r="E320" s="260"/>
      <c r="F320" s="255"/>
      <c r="G320" s="283">
        <v>8826005.6785090994</v>
      </c>
      <c r="H320" s="270"/>
      <c r="I320" s="262">
        <v>8826005.6785090994</v>
      </c>
    </row>
    <row r="321" spans="1:9" ht="12.75" hidden="1" customHeight="1" outlineLevel="1">
      <c r="A321" s="242"/>
      <c r="B321" s="282" t="s">
        <v>209</v>
      </c>
      <c r="C321" s="254"/>
      <c r="D321" s="260"/>
      <c r="E321" s="260"/>
      <c r="F321" s="255"/>
      <c r="G321" s="283">
        <v>-25544</v>
      </c>
      <c r="H321" s="270"/>
      <c r="I321" s="262">
        <v>-25544</v>
      </c>
    </row>
    <row r="322" spans="1:9" ht="12.75" hidden="1" customHeight="1" outlineLevel="1">
      <c r="A322" s="242"/>
      <c r="B322" s="282" t="s">
        <v>210</v>
      </c>
      <c r="C322" s="254"/>
      <c r="D322" s="260"/>
      <c r="E322" s="260"/>
      <c r="F322" s="255"/>
      <c r="G322" s="284"/>
      <c r="H322" s="270"/>
      <c r="I322" s="262">
        <v>0</v>
      </c>
    </row>
    <row r="323" spans="1:9" ht="12.75" hidden="1" customHeight="1" outlineLevel="1">
      <c r="A323" s="242"/>
      <c r="B323" s="282" t="s">
        <v>211</v>
      </c>
      <c r="C323" s="254"/>
      <c r="D323" s="260"/>
      <c r="E323" s="260"/>
      <c r="F323" s="255"/>
      <c r="G323" s="283">
        <v>5564066</v>
      </c>
      <c r="H323" s="270"/>
      <c r="I323" s="262">
        <v>5564066</v>
      </c>
    </row>
    <row r="324" spans="1:9" ht="12.75" hidden="1" customHeight="1" outlineLevel="1">
      <c r="A324" s="242"/>
      <c r="B324" s="282" t="s">
        <v>212</v>
      </c>
      <c r="C324" s="254"/>
      <c r="D324" s="260"/>
      <c r="E324" s="260"/>
      <c r="F324" s="255"/>
      <c r="G324" s="283">
        <v>47765</v>
      </c>
      <c r="H324" s="270"/>
      <c r="I324" s="262">
        <v>47765</v>
      </c>
    </row>
    <row r="325" spans="1:9" ht="12.75" hidden="1" customHeight="1" outlineLevel="1">
      <c r="A325" s="242"/>
      <c r="B325" s="282" t="s">
        <v>213</v>
      </c>
      <c r="C325" s="254"/>
      <c r="D325" s="260"/>
      <c r="E325" s="260"/>
      <c r="F325" s="255"/>
      <c r="G325" s="283">
        <v>1306728</v>
      </c>
      <c r="H325" s="270"/>
      <c r="I325" s="262">
        <v>1306728</v>
      </c>
    </row>
    <row r="326" spans="1:9" ht="12.75" hidden="1" customHeight="1" outlineLevel="1">
      <c r="A326" s="242"/>
      <c r="B326" s="282" t="s">
        <v>214</v>
      </c>
      <c r="C326" s="254"/>
      <c r="D326" s="260"/>
      <c r="E326" s="260"/>
      <c r="F326" s="255"/>
      <c r="G326" s="283">
        <v>-9991</v>
      </c>
      <c r="H326" s="270"/>
      <c r="I326" s="262">
        <v>-9991</v>
      </c>
    </row>
    <row r="327" spans="1:9" ht="12.75" hidden="1" customHeight="1" outlineLevel="1">
      <c r="A327" s="242"/>
      <c r="B327" s="282" t="s">
        <v>215</v>
      </c>
      <c r="C327" s="254"/>
      <c r="D327" s="260"/>
      <c r="E327" s="260"/>
      <c r="F327" s="255"/>
      <c r="G327" s="283">
        <v>-5869</v>
      </c>
      <c r="H327" s="270"/>
      <c r="I327" s="262">
        <v>-5869</v>
      </c>
    </row>
    <row r="328" spans="1:9" ht="12.75" hidden="1" customHeight="1" outlineLevel="1">
      <c r="A328" s="242"/>
      <c r="B328" s="282" t="s">
        <v>216</v>
      </c>
      <c r="C328" s="254"/>
      <c r="D328" s="260"/>
      <c r="E328" s="260"/>
      <c r="F328" s="255"/>
      <c r="G328" s="283">
        <v>146</v>
      </c>
      <c r="H328" s="270"/>
      <c r="I328" s="262">
        <v>146</v>
      </c>
    </row>
    <row r="329" spans="1:9" ht="12.75" hidden="1" customHeight="1" outlineLevel="1">
      <c r="A329" s="242"/>
      <c r="B329" s="282" t="s">
        <v>217</v>
      </c>
      <c r="C329" s="254"/>
      <c r="D329" s="260"/>
      <c r="E329" s="260"/>
      <c r="F329" s="255"/>
      <c r="G329" s="283">
        <v>0</v>
      </c>
      <c r="H329" s="270"/>
      <c r="I329" s="262">
        <v>0</v>
      </c>
    </row>
    <row r="330" spans="1:9" ht="12.75" hidden="1" customHeight="1" outlineLevel="1">
      <c r="A330" s="242"/>
      <c r="B330" s="282" t="s">
        <v>218</v>
      </c>
      <c r="C330" s="254"/>
      <c r="D330" s="260"/>
      <c r="E330" s="260"/>
      <c r="F330" s="255"/>
      <c r="G330" s="283">
        <v>479651</v>
      </c>
      <c r="H330" s="270"/>
      <c r="I330" s="262">
        <v>479651</v>
      </c>
    </row>
    <row r="331" spans="1:9" ht="12.75" hidden="1" customHeight="1" outlineLevel="1">
      <c r="A331" s="242"/>
      <c r="B331" s="282" t="s">
        <v>219</v>
      </c>
      <c r="C331" s="254"/>
      <c r="D331" s="260"/>
      <c r="E331" s="260"/>
      <c r="F331" s="255"/>
      <c r="G331" s="284"/>
      <c r="H331" s="270"/>
      <c r="I331" s="262">
        <v>0</v>
      </c>
    </row>
    <row r="332" spans="1:9" ht="12.75" hidden="1" customHeight="1" outlineLevel="1">
      <c r="A332" s="242"/>
      <c r="B332" s="282" t="s">
        <v>220</v>
      </c>
      <c r="C332" s="254"/>
      <c r="D332" s="260"/>
      <c r="E332" s="260"/>
      <c r="F332" s="255"/>
      <c r="G332" s="284"/>
      <c r="H332" s="270"/>
      <c r="I332" s="262">
        <v>0</v>
      </c>
    </row>
    <row r="333" spans="1:9" ht="12.75" hidden="1" customHeight="1" outlineLevel="1">
      <c r="A333" s="242"/>
      <c r="B333" s="282" t="s">
        <v>221</v>
      </c>
      <c r="C333" s="254"/>
      <c r="D333" s="260"/>
      <c r="E333" s="260"/>
      <c r="F333" s="255"/>
      <c r="G333" s="284"/>
      <c r="H333" s="270"/>
      <c r="I333" s="262">
        <v>0</v>
      </c>
    </row>
    <row r="334" spans="1:9" ht="12.75" hidden="1" customHeight="1" outlineLevel="1">
      <c r="A334" s="242"/>
      <c r="B334" s="282" t="s">
        <v>222</v>
      </c>
      <c r="C334" s="254"/>
      <c r="D334" s="260"/>
      <c r="E334" s="260"/>
      <c r="F334" s="255"/>
      <c r="G334" s="283">
        <v>-9172568</v>
      </c>
      <c r="H334" s="270"/>
      <c r="I334" s="262">
        <v>-9172568</v>
      </c>
    </row>
    <row r="335" spans="1:9" ht="12.75" hidden="1" customHeight="1" outlineLevel="1">
      <c r="A335" s="242"/>
      <c r="B335" s="282" t="s">
        <v>223</v>
      </c>
      <c r="C335" s="254"/>
      <c r="D335" s="260"/>
      <c r="E335" s="260"/>
      <c r="F335" s="255"/>
      <c r="G335" s="284"/>
      <c r="H335" s="270"/>
      <c r="I335" s="262">
        <v>0</v>
      </c>
    </row>
    <row r="336" spans="1:9" ht="12.75" hidden="1" customHeight="1" outlineLevel="1">
      <c r="A336" s="242"/>
      <c r="B336" s="282" t="s">
        <v>224</v>
      </c>
      <c r="C336" s="254"/>
      <c r="D336" s="260"/>
      <c r="E336" s="260"/>
      <c r="F336" s="255"/>
      <c r="G336" s="283">
        <v>19950.711162723775</v>
      </c>
      <c r="H336" s="270"/>
      <c r="I336" s="262">
        <v>19950.711162723775</v>
      </c>
    </row>
    <row r="337" spans="1:9" ht="12.75" hidden="1" customHeight="1" outlineLevel="1">
      <c r="A337" s="242"/>
      <c r="B337" s="282" t="s">
        <v>225</v>
      </c>
      <c r="C337" s="254"/>
      <c r="D337" s="260"/>
      <c r="E337" s="260"/>
      <c r="F337" s="255"/>
      <c r="G337" s="283">
        <v>-1208</v>
      </c>
      <c r="H337" s="270"/>
      <c r="I337" s="262">
        <v>-1208</v>
      </c>
    </row>
    <row r="338" spans="1:9" ht="12.75" customHeight="1" collapsed="1">
      <c r="A338" s="242">
        <v>13</v>
      </c>
      <c r="B338" s="285" t="s">
        <v>537</v>
      </c>
      <c r="C338" s="254"/>
      <c r="D338" s="260"/>
      <c r="E338" s="260"/>
      <c r="F338" s="255"/>
      <c r="G338" s="283">
        <f>SUM($G$314:$G$337)</f>
        <v>7013828.8235220537</v>
      </c>
      <c r="H338" s="270"/>
      <c r="I338" s="262">
        <f>SUM($I$314:$I$337)</f>
        <v>7013828.8235220537</v>
      </c>
    </row>
    <row r="339" spans="1:9" ht="12.75" hidden="1" customHeight="1" outlineLevel="1">
      <c r="A339" s="242"/>
      <c r="B339" s="282" t="s">
        <v>202</v>
      </c>
      <c r="C339" s="254"/>
      <c r="D339" s="260"/>
      <c r="E339" s="260"/>
      <c r="F339" s="255"/>
      <c r="G339" s="284"/>
      <c r="H339" s="270"/>
      <c r="I339" s="262">
        <v>0</v>
      </c>
    </row>
    <row r="340" spans="1:9" ht="12.75" hidden="1" customHeight="1" outlineLevel="1">
      <c r="A340" s="242"/>
      <c r="B340" s="282" t="s">
        <v>203</v>
      </c>
      <c r="C340" s="254"/>
      <c r="D340" s="260"/>
      <c r="E340" s="260"/>
      <c r="F340" s="255"/>
      <c r="G340" s="284">
        <v>5421.44956307341</v>
      </c>
      <c r="H340" s="270"/>
      <c r="I340" s="262">
        <v>5421.44956307341</v>
      </c>
    </row>
    <row r="341" spans="1:9" ht="12.75" hidden="1" customHeight="1" outlineLevel="1">
      <c r="A341" s="242"/>
      <c r="B341" s="282" t="s">
        <v>204</v>
      </c>
      <c r="C341" s="254"/>
      <c r="D341" s="260"/>
      <c r="E341" s="260"/>
      <c r="F341" s="255"/>
      <c r="G341" s="284"/>
      <c r="H341" s="270"/>
      <c r="I341" s="262">
        <v>0</v>
      </c>
    </row>
    <row r="342" spans="1:9" ht="12.75" hidden="1" customHeight="1" outlineLevel="1">
      <c r="A342" s="242"/>
      <c r="B342" s="282" t="s">
        <v>205</v>
      </c>
      <c r="C342" s="254"/>
      <c r="D342" s="260"/>
      <c r="E342" s="260"/>
      <c r="F342" s="255"/>
      <c r="G342" s="283">
        <v>0</v>
      </c>
      <c r="H342" s="270"/>
      <c r="I342" s="262">
        <v>0</v>
      </c>
    </row>
    <row r="343" spans="1:9" ht="12.75" hidden="1" customHeight="1" outlineLevel="1">
      <c r="A343" s="242"/>
      <c r="B343" s="282" t="s">
        <v>206</v>
      </c>
      <c r="C343" s="254"/>
      <c r="D343" s="260"/>
      <c r="E343" s="260"/>
      <c r="F343" s="255"/>
      <c r="G343" s="283">
        <v>0</v>
      </c>
      <c r="H343" s="270"/>
      <c r="I343" s="262">
        <v>0</v>
      </c>
    </row>
    <row r="344" spans="1:9" ht="12.75" hidden="1" customHeight="1" outlineLevel="1">
      <c r="A344" s="242"/>
      <c r="B344" s="282" t="s">
        <v>207</v>
      </c>
      <c r="C344" s="254"/>
      <c r="D344" s="260"/>
      <c r="E344" s="260"/>
      <c r="F344" s="255"/>
      <c r="G344" s="283">
        <v>0</v>
      </c>
      <c r="H344" s="270"/>
      <c r="I344" s="262">
        <v>0</v>
      </c>
    </row>
    <row r="345" spans="1:9" ht="12.75" hidden="1" customHeight="1" outlineLevel="1">
      <c r="A345" s="242"/>
      <c r="B345" s="282" t="s">
        <v>208</v>
      </c>
      <c r="C345" s="254"/>
      <c r="D345" s="260"/>
      <c r="E345" s="260"/>
      <c r="F345" s="255"/>
      <c r="G345" s="283">
        <v>4089201.6204435346</v>
      </c>
      <c r="H345" s="270"/>
      <c r="I345" s="262">
        <v>4089201.6204435346</v>
      </c>
    </row>
    <row r="346" spans="1:9" ht="12.75" hidden="1" customHeight="1" outlineLevel="1">
      <c r="A346" s="242"/>
      <c r="B346" s="282" t="s">
        <v>209</v>
      </c>
      <c r="C346" s="254"/>
      <c r="D346" s="260"/>
      <c r="E346" s="260"/>
      <c r="F346" s="255"/>
      <c r="G346" s="283">
        <v>389821</v>
      </c>
      <c r="H346" s="270"/>
      <c r="I346" s="262">
        <v>389821</v>
      </c>
    </row>
    <row r="347" spans="1:9" ht="12.75" hidden="1" customHeight="1" outlineLevel="1">
      <c r="A347" s="242"/>
      <c r="B347" s="282" t="s">
        <v>210</v>
      </c>
      <c r="C347" s="254"/>
      <c r="D347" s="260"/>
      <c r="E347" s="260"/>
      <c r="F347" s="255"/>
      <c r="G347" s="284"/>
      <c r="H347" s="270"/>
      <c r="I347" s="262">
        <v>0</v>
      </c>
    </row>
    <row r="348" spans="1:9" ht="12.75" hidden="1" customHeight="1" outlineLevel="1">
      <c r="A348" s="242"/>
      <c r="B348" s="282" t="s">
        <v>211</v>
      </c>
      <c r="C348" s="254"/>
      <c r="D348" s="260"/>
      <c r="E348" s="260"/>
      <c r="F348" s="255"/>
      <c r="G348" s="283">
        <v>661602</v>
      </c>
      <c r="H348" s="270"/>
      <c r="I348" s="262">
        <v>661602</v>
      </c>
    </row>
    <row r="349" spans="1:9" ht="12.75" hidden="1" customHeight="1" outlineLevel="1">
      <c r="A349" s="242"/>
      <c r="B349" s="282" t="s">
        <v>212</v>
      </c>
      <c r="C349" s="254"/>
      <c r="D349" s="260"/>
      <c r="E349" s="260"/>
      <c r="F349" s="255"/>
      <c r="G349" s="283">
        <v>5536</v>
      </c>
      <c r="H349" s="270"/>
      <c r="I349" s="262">
        <v>5536</v>
      </c>
    </row>
    <row r="350" spans="1:9" ht="12.75" hidden="1" customHeight="1" outlineLevel="1">
      <c r="A350" s="242"/>
      <c r="B350" s="282" t="s">
        <v>213</v>
      </c>
      <c r="C350" s="254"/>
      <c r="D350" s="260"/>
      <c r="E350" s="260"/>
      <c r="F350" s="255"/>
      <c r="G350" s="283">
        <v>1022760</v>
      </c>
      <c r="H350" s="270"/>
      <c r="I350" s="262">
        <v>1022760</v>
      </c>
    </row>
    <row r="351" spans="1:9" ht="12.75" hidden="1" customHeight="1" outlineLevel="1">
      <c r="A351" s="242"/>
      <c r="B351" s="282" t="s">
        <v>214</v>
      </c>
      <c r="C351" s="254"/>
      <c r="D351" s="260"/>
      <c r="E351" s="260"/>
      <c r="F351" s="255"/>
      <c r="G351" s="283">
        <v>67282</v>
      </c>
      <c r="H351" s="270"/>
      <c r="I351" s="262">
        <v>67282</v>
      </c>
    </row>
    <row r="352" spans="1:9" ht="12.75" hidden="1" customHeight="1" outlineLevel="1">
      <c r="A352" s="242"/>
      <c r="B352" s="282" t="s">
        <v>215</v>
      </c>
      <c r="C352" s="254"/>
      <c r="D352" s="260"/>
      <c r="E352" s="260"/>
      <c r="F352" s="255"/>
      <c r="G352" s="283">
        <v>204803</v>
      </c>
      <c r="H352" s="270"/>
      <c r="I352" s="262">
        <v>204803</v>
      </c>
    </row>
    <row r="353" spans="1:9" ht="12.75" hidden="1" customHeight="1" outlineLevel="1">
      <c r="A353" s="242"/>
      <c r="B353" s="282" t="s">
        <v>216</v>
      </c>
      <c r="C353" s="254"/>
      <c r="D353" s="260"/>
      <c r="E353" s="260"/>
      <c r="F353" s="255"/>
      <c r="G353" s="283">
        <v>339</v>
      </c>
      <c r="H353" s="270"/>
      <c r="I353" s="262">
        <v>339</v>
      </c>
    </row>
    <row r="354" spans="1:9" ht="12.75" hidden="1" customHeight="1" outlineLevel="1">
      <c r="A354" s="242"/>
      <c r="B354" s="282" t="s">
        <v>217</v>
      </c>
      <c r="C354" s="254"/>
      <c r="D354" s="260"/>
      <c r="E354" s="260"/>
      <c r="F354" s="255"/>
      <c r="G354" s="283">
        <v>0</v>
      </c>
      <c r="H354" s="270"/>
      <c r="I354" s="262">
        <v>0</v>
      </c>
    </row>
    <row r="355" spans="1:9" ht="12.75" hidden="1" customHeight="1" outlineLevel="1">
      <c r="A355" s="242"/>
      <c r="B355" s="282" t="s">
        <v>218</v>
      </c>
      <c r="C355" s="254"/>
      <c r="D355" s="260"/>
      <c r="E355" s="260"/>
      <c r="F355" s="255"/>
      <c r="G355" s="283">
        <v>-657234</v>
      </c>
      <c r="H355" s="270"/>
      <c r="I355" s="262">
        <v>-657234</v>
      </c>
    </row>
    <row r="356" spans="1:9" ht="12.75" hidden="1" customHeight="1" outlineLevel="1">
      <c r="A356" s="242"/>
      <c r="B356" s="282" t="s">
        <v>219</v>
      </c>
      <c r="C356" s="254"/>
      <c r="D356" s="260"/>
      <c r="E356" s="260"/>
      <c r="F356" s="255"/>
      <c r="G356" s="284"/>
      <c r="H356" s="270"/>
      <c r="I356" s="262">
        <v>0</v>
      </c>
    </row>
    <row r="357" spans="1:9" ht="12.75" hidden="1" customHeight="1" outlineLevel="1">
      <c r="A357" s="242"/>
      <c r="B357" s="282" t="s">
        <v>220</v>
      </c>
      <c r="C357" s="254"/>
      <c r="D357" s="260"/>
      <c r="E357" s="260"/>
      <c r="F357" s="255"/>
      <c r="G357" s="284"/>
      <c r="H357" s="270"/>
      <c r="I357" s="262">
        <v>0</v>
      </c>
    </row>
    <row r="358" spans="1:9" ht="12.75" hidden="1" customHeight="1" outlineLevel="1">
      <c r="A358" s="242"/>
      <c r="B358" s="282" t="s">
        <v>221</v>
      </c>
      <c r="C358" s="254"/>
      <c r="D358" s="260"/>
      <c r="E358" s="260"/>
      <c r="F358" s="255"/>
      <c r="G358" s="284"/>
      <c r="H358" s="270"/>
      <c r="I358" s="262">
        <v>0</v>
      </c>
    </row>
    <row r="359" spans="1:9" ht="12.75" hidden="1" customHeight="1" outlineLevel="1">
      <c r="A359" s="242"/>
      <c r="B359" s="282" t="s">
        <v>222</v>
      </c>
      <c r="C359" s="254"/>
      <c r="D359" s="260"/>
      <c r="E359" s="260"/>
      <c r="F359" s="255"/>
      <c r="G359" s="283">
        <v>268256</v>
      </c>
      <c r="H359" s="270"/>
      <c r="I359" s="262">
        <v>268256</v>
      </c>
    </row>
    <row r="360" spans="1:9" ht="12.75" hidden="1" customHeight="1" outlineLevel="1">
      <c r="A360" s="242"/>
      <c r="B360" s="282" t="s">
        <v>223</v>
      </c>
      <c r="C360" s="254"/>
      <c r="D360" s="260"/>
      <c r="E360" s="260"/>
      <c r="F360" s="255"/>
      <c r="G360" s="284"/>
      <c r="H360" s="270"/>
      <c r="I360" s="262">
        <v>0</v>
      </c>
    </row>
    <row r="361" spans="1:9" ht="12.75" hidden="1" customHeight="1" outlineLevel="1">
      <c r="A361" s="242"/>
      <c r="B361" s="282" t="s">
        <v>224</v>
      </c>
      <c r="C361" s="254"/>
      <c r="D361" s="260"/>
      <c r="E361" s="260"/>
      <c r="F361" s="255"/>
      <c r="G361" s="283">
        <v>0</v>
      </c>
      <c r="H361" s="270"/>
      <c r="I361" s="262">
        <v>0</v>
      </c>
    </row>
    <row r="362" spans="1:9" ht="12.75" hidden="1" customHeight="1" outlineLevel="1">
      <c r="A362" s="242"/>
      <c r="B362" s="282" t="s">
        <v>225</v>
      </c>
      <c r="C362" s="254"/>
      <c r="D362" s="260"/>
      <c r="E362" s="260"/>
      <c r="F362" s="255"/>
      <c r="G362" s="284"/>
      <c r="H362" s="270"/>
      <c r="I362" s="262">
        <v>0</v>
      </c>
    </row>
    <row r="363" spans="1:9" ht="12.75" customHeight="1" collapsed="1">
      <c r="A363" s="242">
        <v>14</v>
      </c>
      <c r="B363" s="285" t="s">
        <v>538</v>
      </c>
      <c r="C363" s="254"/>
      <c r="D363" s="260"/>
      <c r="E363" s="260"/>
      <c r="F363" s="255"/>
      <c r="G363" s="283">
        <f>SUM($G$339:$G$362)</f>
        <v>6057788.070006608</v>
      </c>
      <c r="H363" s="270"/>
      <c r="I363" s="262">
        <f>SUM($I$339:$I$362)</f>
        <v>6057788.070006608</v>
      </c>
    </row>
    <row r="364" spans="1:9" ht="12.75" hidden="1" customHeight="1" outlineLevel="1">
      <c r="A364" s="242"/>
      <c r="B364" s="286" t="s">
        <v>202</v>
      </c>
      <c r="C364" s="257"/>
      <c r="D364" s="259"/>
      <c r="E364" s="259"/>
      <c r="F364" s="273"/>
      <c r="G364" s="287">
        <v>0</v>
      </c>
      <c r="H364" s="251"/>
      <c r="I364" s="288">
        <v>0</v>
      </c>
    </row>
    <row r="365" spans="1:9" ht="12.75" hidden="1" customHeight="1" outlineLevel="1">
      <c r="A365" s="242"/>
      <c r="B365" s="286" t="s">
        <v>203</v>
      </c>
      <c r="C365" s="257"/>
      <c r="D365" s="259"/>
      <c r="E365" s="259"/>
      <c r="F365" s="273"/>
      <c r="G365" s="287">
        <v>833239.26522641606</v>
      </c>
      <c r="H365" s="251"/>
      <c r="I365" s="288">
        <v>833239.26522641606</v>
      </c>
    </row>
    <row r="366" spans="1:9" ht="12.75" hidden="1" customHeight="1" outlineLevel="1">
      <c r="A366" s="242"/>
      <c r="B366" s="286" t="s">
        <v>204</v>
      </c>
      <c r="C366" s="257"/>
      <c r="D366" s="259"/>
      <c r="E366" s="259"/>
      <c r="F366" s="273"/>
      <c r="G366" s="287">
        <v>88827</v>
      </c>
      <c r="H366" s="251"/>
      <c r="I366" s="288">
        <v>88827</v>
      </c>
    </row>
    <row r="367" spans="1:9" ht="12.75" hidden="1" customHeight="1" outlineLevel="1">
      <c r="A367" s="242"/>
      <c r="B367" s="286" t="s">
        <v>205</v>
      </c>
      <c r="C367" s="257"/>
      <c r="D367" s="259"/>
      <c r="E367" s="259"/>
      <c r="F367" s="273"/>
      <c r="G367" s="287">
        <v>0</v>
      </c>
      <c r="H367" s="251"/>
      <c r="I367" s="288">
        <v>0</v>
      </c>
    </row>
    <row r="368" spans="1:9" ht="12.75" hidden="1" customHeight="1" outlineLevel="1">
      <c r="A368" s="242"/>
      <c r="B368" s="286" t="s">
        <v>206</v>
      </c>
      <c r="C368" s="257"/>
      <c r="D368" s="259"/>
      <c r="E368" s="259"/>
      <c r="F368" s="273"/>
      <c r="G368" s="287">
        <v>16779.669999999998</v>
      </c>
      <c r="H368" s="251"/>
      <c r="I368" s="288">
        <v>16779.669999999998</v>
      </c>
    </row>
    <row r="369" spans="1:9" ht="12.75" hidden="1" customHeight="1" outlineLevel="1">
      <c r="A369" s="242"/>
      <c r="B369" s="286" t="s">
        <v>207</v>
      </c>
      <c r="C369" s="257"/>
      <c r="D369" s="259"/>
      <c r="E369" s="259"/>
      <c r="F369" s="273"/>
      <c r="G369" s="287">
        <v>0</v>
      </c>
      <c r="H369" s="251"/>
      <c r="I369" s="288">
        <v>0</v>
      </c>
    </row>
    <row r="370" spans="1:9" ht="12.75" hidden="1" customHeight="1" outlineLevel="1">
      <c r="A370" s="242"/>
      <c r="B370" s="286" t="s">
        <v>208</v>
      </c>
      <c r="C370" s="257"/>
      <c r="D370" s="259"/>
      <c r="E370" s="259"/>
      <c r="F370" s="273"/>
      <c r="G370" s="287">
        <v>21145440.657379027</v>
      </c>
      <c r="H370" s="251"/>
      <c r="I370" s="288">
        <v>21145440.657379027</v>
      </c>
    </row>
    <row r="371" spans="1:9" ht="12.75" hidden="1" customHeight="1" outlineLevel="1">
      <c r="A371" s="242"/>
      <c r="B371" s="286" t="s">
        <v>209</v>
      </c>
      <c r="C371" s="257"/>
      <c r="D371" s="259"/>
      <c r="E371" s="259"/>
      <c r="F371" s="273"/>
      <c r="G371" s="287">
        <v>919280</v>
      </c>
      <c r="H371" s="251"/>
      <c r="I371" s="288">
        <v>919280</v>
      </c>
    </row>
    <row r="372" spans="1:9" ht="12.75" hidden="1" customHeight="1" outlineLevel="1">
      <c r="A372" s="242"/>
      <c r="B372" s="286" t="s">
        <v>210</v>
      </c>
      <c r="C372" s="257"/>
      <c r="D372" s="259"/>
      <c r="E372" s="259"/>
      <c r="F372" s="273"/>
      <c r="G372" s="287">
        <v>0</v>
      </c>
      <c r="H372" s="251"/>
      <c r="I372" s="288">
        <v>0</v>
      </c>
    </row>
    <row r="373" spans="1:9" ht="12.75" hidden="1" customHeight="1" outlineLevel="1">
      <c r="A373" s="242"/>
      <c r="B373" s="286" t="s">
        <v>211</v>
      </c>
      <c r="C373" s="257"/>
      <c r="D373" s="259"/>
      <c r="E373" s="259"/>
      <c r="F373" s="273"/>
      <c r="G373" s="287">
        <v>10529498</v>
      </c>
      <c r="H373" s="251"/>
      <c r="I373" s="288">
        <v>10529498</v>
      </c>
    </row>
    <row r="374" spans="1:9" ht="12.75" hidden="1" customHeight="1" outlineLevel="1">
      <c r="A374" s="242"/>
      <c r="B374" s="286" t="s">
        <v>212</v>
      </c>
      <c r="C374" s="257"/>
      <c r="D374" s="259"/>
      <c r="E374" s="259"/>
      <c r="F374" s="273"/>
      <c r="G374" s="287">
        <v>350945</v>
      </c>
      <c r="H374" s="251"/>
      <c r="I374" s="288">
        <v>350945</v>
      </c>
    </row>
    <row r="375" spans="1:9" ht="12.75" hidden="1" customHeight="1" outlineLevel="1">
      <c r="A375" s="242"/>
      <c r="B375" s="286" t="s">
        <v>213</v>
      </c>
      <c r="C375" s="257"/>
      <c r="D375" s="259"/>
      <c r="E375" s="259"/>
      <c r="F375" s="273"/>
      <c r="G375" s="287">
        <v>8481659</v>
      </c>
      <c r="H375" s="251"/>
      <c r="I375" s="288">
        <v>8481659</v>
      </c>
    </row>
    <row r="376" spans="1:9" ht="12.75" hidden="1" customHeight="1" outlineLevel="1">
      <c r="A376" s="242"/>
      <c r="B376" s="286" t="s">
        <v>214</v>
      </c>
      <c r="C376" s="257"/>
      <c r="D376" s="259"/>
      <c r="E376" s="259"/>
      <c r="F376" s="273"/>
      <c r="G376" s="287">
        <v>98911</v>
      </c>
      <c r="H376" s="251"/>
      <c r="I376" s="288">
        <v>98911</v>
      </c>
    </row>
    <row r="377" spans="1:9" ht="12.75" hidden="1" customHeight="1" outlineLevel="1">
      <c r="A377" s="242"/>
      <c r="B377" s="286" t="s">
        <v>215</v>
      </c>
      <c r="C377" s="257"/>
      <c r="D377" s="259"/>
      <c r="E377" s="259"/>
      <c r="F377" s="273"/>
      <c r="G377" s="287">
        <v>577738</v>
      </c>
      <c r="H377" s="251"/>
      <c r="I377" s="288">
        <v>577738</v>
      </c>
    </row>
    <row r="378" spans="1:9" ht="12.75" hidden="1" customHeight="1" outlineLevel="1">
      <c r="A378" s="242"/>
      <c r="B378" s="286" t="s">
        <v>216</v>
      </c>
      <c r="C378" s="257"/>
      <c r="D378" s="259"/>
      <c r="E378" s="259"/>
      <c r="F378" s="273"/>
      <c r="G378" s="287">
        <v>32817</v>
      </c>
      <c r="H378" s="251"/>
      <c r="I378" s="288">
        <v>32817</v>
      </c>
    </row>
    <row r="379" spans="1:9" ht="12.75" hidden="1" customHeight="1" outlineLevel="1">
      <c r="A379" s="242"/>
      <c r="B379" s="286" t="s">
        <v>217</v>
      </c>
      <c r="C379" s="257"/>
      <c r="D379" s="259"/>
      <c r="E379" s="259"/>
      <c r="F379" s="273"/>
      <c r="G379" s="287">
        <v>524548.50307199871</v>
      </c>
      <c r="H379" s="251"/>
      <c r="I379" s="288">
        <v>524548.50307199871</v>
      </c>
    </row>
    <row r="380" spans="1:9" ht="12.75" hidden="1" customHeight="1" outlineLevel="1">
      <c r="A380" s="242"/>
      <c r="B380" s="286" t="s">
        <v>218</v>
      </c>
      <c r="C380" s="257"/>
      <c r="D380" s="259"/>
      <c r="E380" s="259"/>
      <c r="F380" s="273"/>
      <c r="G380" s="287">
        <v>2373655</v>
      </c>
      <c r="H380" s="251"/>
      <c r="I380" s="288">
        <v>2373655</v>
      </c>
    </row>
    <row r="381" spans="1:9" ht="12.75" hidden="1" customHeight="1" outlineLevel="1">
      <c r="A381" s="242"/>
      <c r="B381" s="286" t="s">
        <v>219</v>
      </c>
      <c r="C381" s="257"/>
      <c r="D381" s="259"/>
      <c r="E381" s="259"/>
      <c r="F381" s="273"/>
      <c r="G381" s="287">
        <v>27404</v>
      </c>
      <c r="H381" s="251"/>
      <c r="I381" s="288">
        <v>27404</v>
      </c>
    </row>
    <row r="382" spans="1:9" ht="12.75" hidden="1" customHeight="1" outlineLevel="1">
      <c r="A382" s="242"/>
      <c r="B382" s="286" t="s">
        <v>220</v>
      </c>
      <c r="C382" s="257"/>
      <c r="D382" s="259"/>
      <c r="E382" s="259"/>
      <c r="F382" s="273"/>
      <c r="G382" s="287">
        <v>6142</v>
      </c>
      <c r="H382" s="251"/>
      <c r="I382" s="288">
        <v>6142</v>
      </c>
    </row>
    <row r="383" spans="1:9" ht="12.75" hidden="1" customHeight="1" outlineLevel="1">
      <c r="A383" s="242"/>
      <c r="B383" s="286" t="s">
        <v>221</v>
      </c>
      <c r="C383" s="257"/>
      <c r="D383" s="259"/>
      <c r="E383" s="259"/>
      <c r="F383" s="273"/>
      <c r="G383" s="287">
        <v>46022.34</v>
      </c>
      <c r="H383" s="251"/>
      <c r="I383" s="288">
        <v>46022.34</v>
      </c>
    </row>
    <row r="384" spans="1:9" ht="12.75" hidden="1" customHeight="1" outlineLevel="1">
      <c r="A384" s="242"/>
      <c r="B384" s="286" t="s">
        <v>222</v>
      </c>
      <c r="C384" s="257"/>
      <c r="D384" s="259"/>
      <c r="E384" s="259"/>
      <c r="F384" s="273"/>
      <c r="G384" s="287">
        <v>2777620</v>
      </c>
      <c r="H384" s="251"/>
      <c r="I384" s="288">
        <v>2777620</v>
      </c>
    </row>
    <row r="385" spans="1:9" ht="12.75" hidden="1" customHeight="1" outlineLevel="1">
      <c r="A385" s="242"/>
      <c r="B385" s="286" t="s">
        <v>223</v>
      </c>
      <c r="C385" s="257"/>
      <c r="D385" s="259"/>
      <c r="E385" s="259"/>
      <c r="F385" s="273"/>
      <c r="G385" s="287">
        <v>11328</v>
      </c>
      <c r="H385" s="251"/>
      <c r="I385" s="288">
        <v>11328</v>
      </c>
    </row>
    <row r="386" spans="1:9" ht="12.75" hidden="1" customHeight="1" outlineLevel="1">
      <c r="A386" s="242"/>
      <c r="B386" s="286" t="s">
        <v>224</v>
      </c>
      <c r="C386" s="257"/>
      <c r="D386" s="259"/>
      <c r="E386" s="259"/>
      <c r="F386" s="273"/>
      <c r="G386" s="287">
        <v>144262.87825206266</v>
      </c>
      <c r="H386" s="251"/>
      <c r="I386" s="288">
        <v>144262.87825206266</v>
      </c>
    </row>
    <row r="387" spans="1:9" ht="12.75" hidden="1" customHeight="1" outlineLevel="1">
      <c r="A387" s="242"/>
      <c r="B387" s="286" t="s">
        <v>225</v>
      </c>
      <c r="C387" s="257"/>
      <c r="D387" s="259"/>
      <c r="E387" s="259"/>
      <c r="F387" s="273"/>
      <c r="G387" s="287">
        <v>172744</v>
      </c>
      <c r="H387" s="251"/>
      <c r="I387" s="288">
        <v>172744</v>
      </c>
    </row>
    <row r="388" spans="1:9" ht="12.75" customHeight="1" collapsed="1">
      <c r="A388" s="242">
        <v>15</v>
      </c>
      <c r="B388" s="289" t="s">
        <v>593</v>
      </c>
      <c r="C388" s="257"/>
      <c r="D388" s="259"/>
      <c r="E388" s="259"/>
      <c r="F388" s="273"/>
      <c r="G388" s="287">
        <f>SUM($G$364:$G$387)</f>
        <v>49158861.313929506</v>
      </c>
      <c r="H388" s="251"/>
      <c r="I388" s="288">
        <f>SUM($I$364:$I$387)</f>
        <v>49158861.313929506</v>
      </c>
    </row>
    <row r="389" spans="1:9" ht="12.75" customHeight="1">
      <c r="A389" s="290" t="s">
        <v>539</v>
      </c>
      <c r="B389" s="291" t="s">
        <v>540</v>
      </c>
      <c r="C389" s="428"/>
      <c r="D389" s="428"/>
      <c r="E389" s="428"/>
      <c r="F389" s="428"/>
      <c r="G389" s="428"/>
      <c r="H389" s="428"/>
      <c r="I389" s="428"/>
    </row>
    <row r="390" spans="1:9" ht="12.75" hidden="1" customHeight="1" outlineLevel="1">
      <c r="A390" s="242"/>
      <c r="B390" s="277" t="s">
        <v>202</v>
      </c>
      <c r="C390" s="292"/>
      <c r="D390" s="268"/>
      <c r="E390" s="258"/>
      <c r="F390" s="268"/>
      <c r="G390" s="293"/>
      <c r="H390" s="279">
        <v>0</v>
      </c>
      <c r="I390" s="245">
        <v>0</v>
      </c>
    </row>
    <row r="391" spans="1:9" ht="12.75" hidden="1" customHeight="1" outlineLevel="1">
      <c r="A391" s="242"/>
      <c r="B391" s="277" t="s">
        <v>203</v>
      </c>
      <c r="C391" s="292"/>
      <c r="D391" s="268"/>
      <c r="E391" s="258"/>
      <c r="F391" s="268"/>
      <c r="G391" s="293"/>
      <c r="H391" s="279">
        <v>9600</v>
      </c>
      <c r="I391" s="245">
        <v>9600</v>
      </c>
    </row>
    <row r="392" spans="1:9" ht="12.75" hidden="1" customHeight="1" outlineLevel="1">
      <c r="A392" s="242"/>
      <c r="B392" s="277" t="s">
        <v>204</v>
      </c>
      <c r="C392" s="292"/>
      <c r="D392" s="268"/>
      <c r="E392" s="258"/>
      <c r="F392" s="268"/>
      <c r="G392" s="293"/>
      <c r="H392" s="294"/>
      <c r="I392" s="245">
        <v>0</v>
      </c>
    </row>
    <row r="393" spans="1:9" ht="12.75" hidden="1" customHeight="1" outlineLevel="1">
      <c r="A393" s="242"/>
      <c r="B393" s="277" t="s">
        <v>205</v>
      </c>
      <c r="C393" s="292"/>
      <c r="D393" s="268"/>
      <c r="E393" s="258"/>
      <c r="F393" s="268"/>
      <c r="G393" s="293"/>
      <c r="H393" s="279">
        <v>0</v>
      </c>
      <c r="I393" s="245">
        <v>0</v>
      </c>
    </row>
    <row r="394" spans="1:9" ht="12.75" hidden="1" customHeight="1" outlineLevel="1">
      <c r="A394" s="242"/>
      <c r="B394" s="277" t="s">
        <v>206</v>
      </c>
      <c r="C394" s="292"/>
      <c r="D394" s="268"/>
      <c r="E394" s="258"/>
      <c r="F394" s="268"/>
      <c r="G394" s="293"/>
      <c r="H394" s="279">
        <v>0</v>
      </c>
      <c r="I394" s="245">
        <v>0</v>
      </c>
    </row>
    <row r="395" spans="1:9" ht="12.75" hidden="1" customHeight="1" outlineLevel="1">
      <c r="A395" s="242"/>
      <c r="B395" s="277" t="s">
        <v>207</v>
      </c>
      <c r="C395" s="292"/>
      <c r="D395" s="268"/>
      <c r="E395" s="258"/>
      <c r="F395" s="268"/>
      <c r="G395" s="293"/>
      <c r="H395" s="279">
        <v>0</v>
      </c>
      <c r="I395" s="245">
        <v>0</v>
      </c>
    </row>
    <row r="396" spans="1:9" ht="12.75" hidden="1" customHeight="1" outlineLevel="1">
      <c r="A396" s="242"/>
      <c r="B396" s="277" t="s">
        <v>208</v>
      </c>
      <c r="C396" s="292"/>
      <c r="D396" s="268"/>
      <c r="E396" s="258"/>
      <c r="F396" s="268"/>
      <c r="G396" s="293"/>
      <c r="H396" s="279">
        <v>1046564</v>
      </c>
      <c r="I396" s="245">
        <v>1046564</v>
      </c>
    </row>
    <row r="397" spans="1:9" ht="12.75" hidden="1" customHeight="1" outlineLevel="1">
      <c r="A397" s="242"/>
      <c r="B397" s="277" t="s">
        <v>209</v>
      </c>
      <c r="C397" s="292"/>
      <c r="D397" s="268"/>
      <c r="E397" s="258"/>
      <c r="F397" s="268"/>
      <c r="G397" s="293"/>
      <c r="H397" s="279">
        <v>314634</v>
      </c>
      <c r="I397" s="245">
        <v>314634</v>
      </c>
    </row>
    <row r="398" spans="1:9" ht="12.75" hidden="1" customHeight="1" outlineLevel="1">
      <c r="A398" s="242"/>
      <c r="B398" s="277" t="s">
        <v>210</v>
      </c>
      <c r="C398" s="292"/>
      <c r="D398" s="268"/>
      <c r="E398" s="258"/>
      <c r="F398" s="268"/>
      <c r="G398" s="293"/>
      <c r="H398" s="294"/>
      <c r="I398" s="245">
        <v>0</v>
      </c>
    </row>
    <row r="399" spans="1:9" ht="12.75" hidden="1" customHeight="1" outlineLevel="1">
      <c r="A399" s="242"/>
      <c r="B399" s="277" t="s">
        <v>211</v>
      </c>
      <c r="C399" s="292"/>
      <c r="D399" s="268"/>
      <c r="E399" s="258"/>
      <c r="F399" s="268"/>
      <c r="G399" s="293"/>
      <c r="H399" s="279">
        <v>2486661</v>
      </c>
      <c r="I399" s="245">
        <v>2486661</v>
      </c>
    </row>
    <row r="400" spans="1:9" ht="12.75" hidden="1" customHeight="1" outlineLevel="1">
      <c r="A400" s="242"/>
      <c r="B400" s="277" t="s">
        <v>212</v>
      </c>
      <c r="C400" s="292"/>
      <c r="D400" s="268"/>
      <c r="E400" s="258"/>
      <c r="F400" s="268"/>
      <c r="G400" s="293"/>
      <c r="H400" s="279">
        <v>0</v>
      </c>
      <c r="I400" s="245">
        <v>0</v>
      </c>
    </row>
    <row r="401" spans="1:9" ht="12.75" hidden="1" customHeight="1" outlineLevel="1">
      <c r="A401" s="242"/>
      <c r="B401" s="277" t="s">
        <v>213</v>
      </c>
      <c r="C401" s="292"/>
      <c r="D401" s="268"/>
      <c r="E401" s="258"/>
      <c r="F401" s="268"/>
      <c r="G401" s="293"/>
      <c r="H401" s="279">
        <v>1333805</v>
      </c>
      <c r="I401" s="245">
        <v>1333805</v>
      </c>
    </row>
    <row r="402" spans="1:9" ht="12.75" hidden="1" customHeight="1" outlineLevel="1">
      <c r="A402" s="242"/>
      <c r="B402" s="277" t="s">
        <v>214</v>
      </c>
      <c r="C402" s="292"/>
      <c r="D402" s="268"/>
      <c r="E402" s="258"/>
      <c r="F402" s="268"/>
      <c r="G402" s="293"/>
      <c r="H402" s="279">
        <v>0</v>
      </c>
      <c r="I402" s="245">
        <v>0</v>
      </c>
    </row>
    <row r="403" spans="1:9" ht="12.75" hidden="1" customHeight="1" outlineLevel="1">
      <c r="A403" s="242"/>
      <c r="B403" s="277" t="s">
        <v>215</v>
      </c>
      <c r="C403" s="292"/>
      <c r="D403" s="268"/>
      <c r="E403" s="258"/>
      <c r="F403" s="268"/>
      <c r="G403" s="293"/>
      <c r="H403" s="279">
        <v>104</v>
      </c>
      <c r="I403" s="245">
        <v>104</v>
      </c>
    </row>
    <row r="404" spans="1:9" ht="12.75" hidden="1" customHeight="1" outlineLevel="1">
      <c r="A404" s="242"/>
      <c r="B404" s="277" t="s">
        <v>216</v>
      </c>
      <c r="C404" s="292"/>
      <c r="D404" s="268"/>
      <c r="E404" s="258"/>
      <c r="F404" s="268"/>
      <c r="G404" s="293"/>
      <c r="H404" s="279">
        <v>0</v>
      </c>
      <c r="I404" s="245">
        <v>0</v>
      </c>
    </row>
    <row r="405" spans="1:9" ht="12.75" hidden="1" customHeight="1" outlineLevel="1">
      <c r="A405" s="242"/>
      <c r="B405" s="277" t="s">
        <v>217</v>
      </c>
      <c r="C405" s="292"/>
      <c r="D405" s="268"/>
      <c r="E405" s="258"/>
      <c r="F405" s="268"/>
      <c r="G405" s="293"/>
      <c r="H405" s="279">
        <v>0</v>
      </c>
      <c r="I405" s="245">
        <v>0</v>
      </c>
    </row>
    <row r="406" spans="1:9" ht="12.75" hidden="1" customHeight="1" outlineLevel="1">
      <c r="A406" s="242"/>
      <c r="B406" s="277" t="s">
        <v>218</v>
      </c>
      <c r="C406" s="292"/>
      <c r="D406" s="268"/>
      <c r="E406" s="258"/>
      <c r="F406" s="268"/>
      <c r="G406" s="293"/>
      <c r="H406" s="279">
        <v>623973</v>
      </c>
      <c r="I406" s="245">
        <v>623973</v>
      </c>
    </row>
    <row r="407" spans="1:9" ht="12.75" hidden="1" customHeight="1" outlineLevel="1">
      <c r="A407" s="242"/>
      <c r="B407" s="277" t="s">
        <v>219</v>
      </c>
      <c r="C407" s="292"/>
      <c r="D407" s="268"/>
      <c r="E407" s="258"/>
      <c r="F407" s="268"/>
      <c r="G407" s="293"/>
      <c r="H407" s="294"/>
      <c r="I407" s="245">
        <v>0</v>
      </c>
    </row>
    <row r="408" spans="1:9" ht="12.75" hidden="1" customHeight="1" outlineLevel="1">
      <c r="A408" s="242"/>
      <c r="B408" s="277" t="s">
        <v>220</v>
      </c>
      <c r="C408" s="292"/>
      <c r="D408" s="268"/>
      <c r="E408" s="258"/>
      <c r="F408" s="268"/>
      <c r="G408" s="293"/>
      <c r="H408" s="294"/>
      <c r="I408" s="245">
        <v>0</v>
      </c>
    </row>
    <row r="409" spans="1:9" ht="12.75" hidden="1" customHeight="1" outlineLevel="1">
      <c r="A409" s="242"/>
      <c r="B409" s="277" t="s">
        <v>221</v>
      </c>
      <c r="C409" s="292"/>
      <c r="D409" s="268"/>
      <c r="E409" s="258"/>
      <c r="F409" s="268"/>
      <c r="G409" s="293"/>
      <c r="H409" s="294"/>
      <c r="I409" s="245">
        <v>0</v>
      </c>
    </row>
    <row r="410" spans="1:9" ht="12.75" hidden="1" customHeight="1" outlineLevel="1">
      <c r="A410" s="242"/>
      <c r="B410" s="277" t="s">
        <v>222</v>
      </c>
      <c r="C410" s="292"/>
      <c r="D410" s="268"/>
      <c r="E410" s="258"/>
      <c r="F410" s="268"/>
      <c r="G410" s="293"/>
      <c r="H410" s="279">
        <v>36582</v>
      </c>
      <c r="I410" s="245">
        <v>36582</v>
      </c>
    </row>
    <row r="411" spans="1:9" ht="12.75" hidden="1" customHeight="1" outlineLevel="1">
      <c r="A411" s="242"/>
      <c r="B411" s="277" t="s">
        <v>223</v>
      </c>
      <c r="C411" s="292"/>
      <c r="D411" s="268"/>
      <c r="E411" s="258"/>
      <c r="F411" s="268"/>
      <c r="G411" s="293"/>
      <c r="H411" s="294"/>
      <c r="I411" s="245">
        <v>0</v>
      </c>
    </row>
    <row r="412" spans="1:9" ht="12.75" hidden="1" customHeight="1" outlineLevel="1">
      <c r="A412" s="242"/>
      <c r="B412" s="277" t="s">
        <v>224</v>
      </c>
      <c r="C412" s="292"/>
      <c r="D412" s="268"/>
      <c r="E412" s="258"/>
      <c r="F412" s="268"/>
      <c r="G412" s="293"/>
      <c r="H412" s="294"/>
      <c r="I412" s="245">
        <v>0</v>
      </c>
    </row>
    <row r="413" spans="1:9" ht="12.75" hidden="1" customHeight="1" outlineLevel="1">
      <c r="A413" s="242"/>
      <c r="B413" s="277" t="s">
        <v>225</v>
      </c>
      <c r="C413" s="292"/>
      <c r="D413" s="268"/>
      <c r="E413" s="258"/>
      <c r="F413" s="268"/>
      <c r="G413" s="293"/>
      <c r="H413" s="294"/>
      <c r="I413" s="245">
        <v>0</v>
      </c>
    </row>
    <row r="414" spans="1:9" ht="12.75" customHeight="1" collapsed="1">
      <c r="A414" s="242">
        <v>16</v>
      </c>
      <c r="B414" s="281" t="s">
        <v>541</v>
      </c>
      <c r="C414" s="292"/>
      <c r="D414" s="268"/>
      <c r="E414" s="258"/>
      <c r="F414" s="268"/>
      <c r="G414" s="293"/>
      <c r="H414" s="279">
        <f>SUM($H$390:$H$413)</f>
        <v>5851923</v>
      </c>
      <c r="I414" s="245">
        <f>SUM($I$390:$I$413)</f>
        <v>5851923</v>
      </c>
    </row>
    <row r="415" spans="1:9" ht="12.75" hidden="1" customHeight="1" outlineLevel="1">
      <c r="A415" s="242"/>
      <c r="B415" s="261" t="s">
        <v>202</v>
      </c>
      <c r="C415" s="245">
        <v>0</v>
      </c>
      <c r="D415" s="245">
        <v>0</v>
      </c>
      <c r="E415" s="270"/>
      <c r="F415" s="295">
        <v>0</v>
      </c>
      <c r="G415" s="295">
        <v>0</v>
      </c>
      <c r="H415" s="295">
        <v>0</v>
      </c>
      <c r="I415" s="253">
        <v>0</v>
      </c>
    </row>
    <row r="416" spans="1:9" ht="12.75" hidden="1" customHeight="1" outlineLevel="1">
      <c r="A416" s="242"/>
      <c r="B416" s="261" t="s">
        <v>203</v>
      </c>
      <c r="C416" s="245">
        <v>0</v>
      </c>
      <c r="D416" s="245">
        <v>0</v>
      </c>
      <c r="E416" s="270"/>
      <c r="F416" s="295">
        <v>9440038.6209999993</v>
      </c>
      <c r="G416" s="295">
        <v>0</v>
      </c>
      <c r="H416" s="295">
        <v>0</v>
      </c>
      <c r="I416" s="253">
        <v>9440038.6209999993</v>
      </c>
    </row>
    <row r="417" spans="1:9" ht="12.75" hidden="1" customHeight="1" outlineLevel="1">
      <c r="A417" s="242"/>
      <c r="B417" s="261" t="s">
        <v>204</v>
      </c>
      <c r="C417" s="245">
        <v>0</v>
      </c>
      <c r="D417" s="245">
        <v>106368</v>
      </c>
      <c r="E417" s="270"/>
      <c r="F417" s="295">
        <v>0</v>
      </c>
      <c r="G417" s="295">
        <v>0</v>
      </c>
      <c r="H417" s="295">
        <v>0</v>
      </c>
      <c r="I417" s="253">
        <v>106368</v>
      </c>
    </row>
    <row r="418" spans="1:9" ht="12.75" hidden="1" customHeight="1" outlineLevel="1">
      <c r="A418" s="242"/>
      <c r="B418" s="261" t="s">
        <v>205</v>
      </c>
      <c r="C418" s="245">
        <v>0</v>
      </c>
      <c r="D418" s="245">
        <v>0</v>
      </c>
      <c r="E418" s="270"/>
      <c r="F418" s="295">
        <v>0</v>
      </c>
      <c r="G418" s="295">
        <v>0</v>
      </c>
      <c r="H418" s="295">
        <v>0</v>
      </c>
      <c r="I418" s="253">
        <v>0</v>
      </c>
    </row>
    <row r="419" spans="1:9" ht="12.75" hidden="1" customHeight="1" outlineLevel="1">
      <c r="A419" s="242"/>
      <c r="B419" s="261" t="s">
        <v>206</v>
      </c>
      <c r="C419" s="245"/>
      <c r="D419" s="245"/>
      <c r="E419" s="270"/>
      <c r="F419" s="295"/>
      <c r="G419" s="295"/>
      <c r="H419" s="295"/>
      <c r="I419" s="253">
        <v>0</v>
      </c>
    </row>
    <row r="420" spans="1:9" ht="12.75" hidden="1" customHeight="1" outlineLevel="1">
      <c r="A420" s="242"/>
      <c r="B420" s="261" t="s">
        <v>207</v>
      </c>
      <c r="C420" s="245"/>
      <c r="D420" s="245"/>
      <c r="E420" s="270"/>
      <c r="F420" s="295"/>
      <c r="G420" s="295"/>
      <c r="H420" s="295"/>
      <c r="I420" s="253">
        <v>0</v>
      </c>
    </row>
    <row r="421" spans="1:9" ht="12.75" hidden="1" customHeight="1" outlineLevel="1">
      <c r="A421" s="242"/>
      <c r="B421" s="261" t="s">
        <v>208</v>
      </c>
      <c r="C421" s="245">
        <v>0</v>
      </c>
      <c r="D421" s="245">
        <v>18117362</v>
      </c>
      <c r="E421" s="270"/>
      <c r="F421" s="295">
        <v>16657995</v>
      </c>
      <c r="G421" s="295">
        <v>0</v>
      </c>
      <c r="H421" s="295">
        <v>0</v>
      </c>
      <c r="I421" s="253">
        <v>34775357</v>
      </c>
    </row>
    <row r="422" spans="1:9" ht="12.75" hidden="1" customHeight="1" outlineLevel="1">
      <c r="A422" s="242"/>
      <c r="B422" s="261" t="s">
        <v>209</v>
      </c>
      <c r="C422" s="245">
        <v>39656</v>
      </c>
      <c r="D422" s="245">
        <v>0</v>
      </c>
      <c r="E422" s="270"/>
      <c r="F422" s="295">
        <v>4493372</v>
      </c>
      <c r="G422" s="295">
        <v>0</v>
      </c>
      <c r="H422" s="295">
        <v>0</v>
      </c>
      <c r="I422" s="253">
        <v>4533028</v>
      </c>
    </row>
    <row r="423" spans="1:9" ht="12.75" hidden="1" customHeight="1" outlineLevel="1">
      <c r="A423" s="242"/>
      <c r="B423" s="261" t="s">
        <v>210</v>
      </c>
      <c r="C423" s="245"/>
      <c r="D423" s="245">
        <v>3997</v>
      </c>
      <c r="E423" s="270"/>
      <c r="F423" s="295">
        <v>0</v>
      </c>
      <c r="G423" s="295">
        <v>0</v>
      </c>
      <c r="H423" s="295">
        <v>0</v>
      </c>
      <c r="I423" s="253">
        <v>3997</v>
      </c>
    </row>
    <row r="424" spans="1:9" ht="12.75" hidden="1" customHeight="1" outlineLevel="1">
      <c r="A424" s="242"/>
      <c r="B424" s="261" t="s">
        <v>211</v>
      </c>
      <c r="C424" s="245">
        <v>559422</v>
      </c>
      <c r="D424" s="245">
        <v>0</v>
      </c>
      <c r="E424" s="270"/>
      <c r="F424" s="295">
        <v>24770713</v>
      </c>
      <c r="G424" s="295">
        <v>0</v>
      </c>
      <c r="H424" s="295">
        <v>0</v>
      </c>
      <c r="I424" s="253">
        <v>25330135</v>
      </c>
    </row>
    <row r="425" spans="1:9" ht="12.75" hidden="1" customHeight="1" outlineLevel="1">
      <c r="A425" s="242"/>
      <c r="B425" s="261" t="s">
        <v>212</v>
      </c>
      <c r="C425" s="245">
        <v>0</v>
      </c>
      <c r="D425" s="245">
        <v>0</v>
      </c>
      <c r="E425" s="270"/>
      <c r="F425" s="295">
        <v>18397593</v>
      </c>
      <c r="G425" s="295">
        <v>0</v>
      </c>
      <c r="H425" s="295">
        <v>9470798</v>
      </c>
      <c r="I425" s="253">
        <v>27868391</v>
      </c>
    </row>
    <row r="426" spans="1:9" ht="12.75" hidden="1" customHeight="1" outlineLevel="1">
      <c r="A426" s="242"/>
      <c r="B426" s="261" t="s">
        <v>213</v>
      </c>
      <c r="C426" s="245">
        <v>8931</v>
      </c>
      <c r="D426" s="245">
        <v>0</v>
      </c>
      <c r="E426" s="270"/>
      <c r="F426" s="295">
        <v>20670507</v>
      </c>
      <c r="G426" s="295">
        <v>0</v>
      </c>
      <c r="H426" s="295">
        <v>12075623</v>
      </c>
      <c r="I426" s="253">
        <v>32755061</v>
      </c>
    </row>
    <row r="427" spans="1:9" ht="12.75" hidden="1" customHeight="1" outlineLevel="1">
      <c r="A427" s="242"/>
      <c r="B427" s="261" t="s">
        <v>214</v>
      </c>
      <c r="C427" s="245">
        <v>0</v>
      </c>
      <c r="D427" s="245">
        <v>0</v>
      </c>
      <c r="E427" s="270"/>
      <c r="F427" s="295">
        <v>0</v>
      </c>
      <c r="G427" s="295">
        <v>0</v>
      </c>
      <c r="H427" s="295">
        <v>0</v>
      </c>
      <c r="I427" s="253">
        <v>0</v>
      </c>
    </row>
    <row r="428" spans="1:9" ht="12.75" hidden="1" customHeight="1" outlineLevel="1">
      <c r="A428" s="242"/>
      <c r="B428" s="261" t="s">
        <v>215</v>
      </c>
      <c r="C428" s="245">
        <v>0</v>
      </c>
      <c r="D428" s="245">
        <v>0</v>
      </c>
      <c r="E428" s="270"/>
      <c r="F428" s="295">
        <v>0</v>
      </c>
      <c r="G428" s="295">
        <v>0</v>
      </c>
      <c r="H428" s="295">
        <v>0</v>
      </c>
      <c r="I428" s="253">
        <v>0</v>
      </c>
    </row>
    <row r="429" spans="1:9" ht="12.75" hidden="1" customHeight="1" outlineLevel="1">
      <c r="A429" s="242"/>
      <c r="B429" s="261" t="s">
        <v>216</v>
      </c>
      <c r="C429" s="245">
        <v>0</v>
      </c>
      <c r="D429" s="245">
        <v>0</v>
      </c>
      <c r="E429" s="270"/>
      <c r="F429" s="295">
        <v>0</v>
      </c>
      <c r="G429" s="295">
        <v>0</v>
      </c>
      <c r="H429" s="295">
        <v>0</v>
      </c>
      <c r="I429" s="253">
        <v>0</v>
      </c>
    </row>
    <row r="430" spans="1:9" ht="12.75" hidden="1" customHeight="1" outlineLevel="1">
      <c r="A430" s="242"/>
      <c r="B430" s="261" t="s">
        <v>217</v>
      </c>
      <c r="C430" s="245">
        <v>0</v>
      </c>
      <c r="D430" s="245">
        <v>0</v>
      </c>
      <c r="E430" s="270"/>
      <c r="F430" s="295">
        <v>4441165</v>
      </c>
      <c r="G430" s="295">
        <v>0</v>
      </c>
      <c r="H430" s="295">
        <v>0</v>
      </c>
      <c r="I430" s="253">
        <v>4441165</v>
      </c>
    </row>
    <row r="431" spans="1:9" ht="12.75" hidden="1" customHeight="1" outlineLevel="1">
      <c r="A431" s="242"/>
      <c r="B431" s="261" t="s">
        <v>218</v>
      </c>
      <c r="C431" s="245">
        <v>946778</v>
      </c>
      <c r="D431" s="245">
        <v>3133719</v>
      </c>
      <c r="E431" s="270"/>
      <c r="F431" s="295">
        <v>359600</v>
      </c>
      <c r="G431" s="295">
        <v>0</v>
      </c>
      <c r="H431" s="295">
        <v>0</v>
      </c>
      <c r="I431" s="253">
        <v>4440097</v>
      </c>
    </row>
    <row r="432" spans="1:9" ht="12.75" hidden="1" customHeight="1" outlineLevel="1">
      <c r="A432" s="242"/>
      <c r="B432" s="261" t="s">
        <v>219</v>
      </c>
      <c r="C432" s="245">
        <v>0</v>
      </c>
      <c r="D432" s="245">
        <v>0</v>
      </c>
      <c r="E432" s="270"/>
      <c r="F432" s="295">
        <v>655291</v>
      </c>
      <c r="G432" s="295">
        <v>0</v>
      </c>
      <c r="H432" s="295">
        <v>0</v>
      </c>
      <c r="I432" s="253">
        <v>655291</v>
      </c>
    </row>
    <row r="433" spans="1:9" ht="12.75" hidden="1" customHeight="1" outlineLevel="1">
      <c r="A433" s="242"/>
      <c r="B433" s="261" t="s">
        <v>220</v>
      </c>
      <c r="C433" s="245"/>
      <c r="D433" s="245"/>
      <c r="E433" s="270"/>
      <c r="F433" s="295"/>
      <c r="G433" s="295"/>
      <c r="H433" s="295"/>
      <c r="I433" s="253">
        <v>0</v>
      </c>
    </row>
    <row r="434" spans="1:9" ht="12.75" hidden="1" customHeight="1" outlineLevel="1">
      <c r="A434" s="242"/>
      <c r="B434" s="261" t="s">
        <v>221</v>
      </c>
      <c r="C434" s="245">
        <v>0</v>
      </c>
      <c r="D434" s="245">
        <v>0</v>
      </c>
      <c r="E434" s="270"/>
      <c r="F434" s="295">
        <v>0</v>
      </c>
      <c r="G434" s="295">
        <v>0</v>
      </c>
      <c r="H434" s="295">
        <v>0</v>
      </c>
      <c r="I434" s="253">
        <v>0</v>
      </c>
    </row>
    <row r="435" spans="1:9" ht="12.75" hidden="1" customHeight="1" outlineLevel="1">
      <c r="A435" s="242"/>
      <c r="B435" s="261" t="s">
        <v>222</v>
      </c>
      <c r="C435" s="245">
        <v>1818837</v>
      </c>
      <c r="D435" s="245">
        <v>31267</v>
      </c>
      <c r="E435" s="270"/>
      <c r="F435" s="295">
        <v>35901444</v>
      </c>
      <c r="G435" s="295">
        <v>0</v>
      </c>
      <c r="H435" s="295">
        <v>0</v>
      </c>
      <c r="I435" s="253">
        <v>37751548</v>
      </c>
    </row>
    <row r="436" spans="1:9" ht="12.75" hidden="1" customHeight="1" outlineLevel="1">
      <c r="A436" s="242"/>
      <c r="B436" s="261" t="s">
        <v>223</v>
      </c>
      <c r="C436" s="245">
        <v>0</v>
      </c>
      <c r="D436" s="245">
        <v>0</v>
      </c>
      <c r="E436" s="270"/>
      <c r="F436" s="295">
        <v>0</v>
      </c>
      <c r="G436" s="295">
        <v>0</v>
      </c>
      <c r="H436" s="295">
        <v>0</v>
      </c>
      <c r="I436" s="253">
        <v>0</v>
      </c>
    </row>
    <row r="437" spans="1:9" ht="12.75" hidden="1" customHeight="1" outlineLevel="1">
      <c r="A437" s="242"/>
      <c r="B437" s="261" t="s">
        <v>224</v>
      </c>
      <c r="C437" s="245">
        <v>0</v>
      </c>
      <c r="D437" s="245">
        <v>285490</v>
      </c>
      <c r="E437" s="270"/>
      <c r="F437" s="295">
        <v>618314</v>
      </c>
      <c r="G437" s="295">
        <v>0</v>
      </c>
      <c r="H437" s="295">
        <v>0</v>
      </c>
      <c r="I437" s="253">
        <v>903804</v>
      </c>
    </row>
    <row r="438" spans="1:9" ht="12.75" hidden="1" customHeight="1" outlineLevel="1">
      <c r="A438" s="242"/>
      <c r="B438" s="261" t="s">
        <v>225</v>
      </c>
      <c r="C438" s="245">
        <v>0</v>
      </c>
      <c r="D438" s="245">
        <v>0</v>
      </c>
      <c r="E438" s="270"/>
      <c r="F438" s="295">
        <v>1838831</v>
      </c>
      <c r="G438" s="295">
        <v>0</v>
      </c>
      <c r="H438" s="295">
        <v>0</v>
      </c>
      <c r="I438" s="253">
        <v>1838831</v>
      </c>
    </row>
    <row r="439" spans="1:9" ht="12.75" customHeight="1" collapsed="1">
      <c r="A439" s="242">
        <v>17</v>
      </c>
      <c r="B439" s="263" t="s">
        <v>594</v>
      </c>
      <c r="C439" s="245">
        <f>SUM($C$415:$C$438)</f>
        <v>3373624</v>
      </c>
      <c r="D439" s="245">
        <f>SUM($D$415:$D$438)</f>
        <v>21678203</v>
      </c>
      <c r="E439" s="270"/>
      <c r="F439" s="295">
        <f>SUM($F$415:$F$438)</f>
        <v>138244863.62099999</v>
      </c>
      <c r="G439" s="295">
        <f>SUM($G$415:$G$438)</f>
        <v>0</v>
      </c>
      <c r="H439" s="295">
        <f>SUM($H$415:$H$438)</f>
        <v>21546421</v>
      </c>
      <c r="I439" s="253">
        <f>SUM($I$415:$I$438)</f>
        <v>184843111.62099999</v>
      </c>
    </row>
    <row r="440" spans="1:9" ht="12.75" hidden="1" customHeight="1" outlineLevel="1">
      <c r="A440" s="242"/>
      <c r="B440" s="261" t="s">
        <v>202</v>
      </c>
      <c r="C440" s="257"/>
      <c r="D440" s="268"/>
      <c r="E440" s="260"/>
      <c r="F440" s="268"/>
      <c r="G440" s="273"/>
      <c r="H440" s="253">
        <v>0</v>
      </c>
      <c r="I440" s="253">
        <v>0</v>
      </c>
    </row>
    <row r="441" spans="1:9" ht="12.75" hidden="1" customHeight="1" outlineLevel="1">
      <c r="A441" s="242"/>
      <c r="B441" s="261" t="s">
        <v>203</v>
      </c>
      <c r="C441" s="257"/>
      <c r="D441" s="268"/>
      <c r="E441" s="260"/>
      <c r="F441" s="268"/>
      <c r="G441" s="273"/>
      <c r="H441" s="253">
        <v>11258809</v>
      </c>
      <c r="I441" s="253">
        <v>11258809</v>
      </c>
    </row>
    <row r="442" spans="1:9" ht="12.75" hidden="1" customHeight="1" outlineLevel="1">
      <c r="A442" s="242"/>
      <c r="B442" s="261" t="s">
        <v>204</v>
      </c>
      <c r="C442" s="257"/>
      <c r="D442" s="268"/>
      <c r="E442" s="260"/>
      <c r="F442" s="268"/>
      <c r="G442" s="273"/>
      <c r="H442" s="253">
        <v>0</v>
      </c>
      <c r="I442" s="253">
        <v>0</v>
      </c>
    </row>
    <row r="443" spans="1:9" ht="12.75" hidden="1" customHeight="1" outlineLevel="1">
      <c r="A443" s="242"/>
      <c r="B443" s="261" t="s">
        <v>205</v>
      </c>
      <c r="C443" s="257"/>
      <c r="D443" s="268"/>
      <c r="E443" s="260"/>
      <c r="F443" s="268"/>
      <c r="G443" s="273"/>
      <c r="H443" s="253">
        <v>0</v>
      </c>
      <c r="I443" s="253">
        <v>0</v>
      </c>
    </row>
    <row r="444" spans="1:9" ht="12.75" hidden="1" customHeight="1" outlineLevel="1">
      <c r="A444" s="242"/>
      <c r="B444" s="261" t="s">
        <v>206</v>
      </c>
      <c r="C444" s="257"/>
      <c r="D444" s="268"/>
      <c r="E444" s="260"/>
      <c r="F444" s="268"/>
      <c r="G444" s="273"/>
      <c r="H444" s="253">
        <v>0</v>
      </c>
      <c r="I444" s="253">
        <v>0</v>
      </c>
    </row>
    <row r="445" spans="1:9" ht="12.75" hidden="1" customHeight="1" outlineLevel="1">
      <c r="A445" s="242"/>
      <c r="B445" s="261" t="s">
        <v>207</v>
      </c>
      <c r="C445" s="257"/>
      <c r="D445" s="268"/>
      <c r="E445" s="260"/>
      <c r="F445" s="268"/>
      <c r="G445" s="273"/>
      <c r="H445" s="253">
        <v>0</v>
      </c>
      <c r="I445" s="253">
        <v>0</v>
      </c>
    </row>
    <row r="446" spans="1:9" ht="12.75" hidden="1" customHeight="1" outlineLevel="1">
      <c r="A446" s="242"/>
      <c r="B446" s="261" t="s">
        <v>208</v>
      </c>
      <c r="C446" s="257"/>
      <c r="D446" s="268"/>
      <c r="E446" s="260"/>
      <c r="F446" s="268"/>
      <c r="G446" s="273"/>
      <c r="H446" s="253">
        <v>16408277</v>
      </c>
      <c r="I446" s="253">
        <v>16408277</v>
      </c>
    </row>
    <row r="447" spans="1:9" ht="12.75" hidden="1" customHeight="1" outlineLevel="1">
      <c r="A447" s="242"/>
      <c r="B447" s="261" t="s">
        <v>209</v>
      </c>
      <c r="C447" s="257"/>
      <c r="D447" s="268"/>
      <c r="E447" s="260"/>
      <c r="F447" s="268"/>
      <c r="G447" s="273"/>
      <c r="H447" s="253">
        <v>117978</v>
      </c>
      <c r="I447" s="253">
        <v>117978</v>
      </c>
    </row>
    <row r="448" spans="1:9" ht="12.75" hidden="1" customHeight="1" outlineLevel="1">
      <c r="A448" s="242"/>
      <c r="B448" s="261" t="s">
        <v>210</v>
      </c>
      <c r="C448" s="257"/>
      <c r="D448" s="268"/>
      <c r="E448" s="260"/>
      <c r="F448" s="268"/>
      <c r="G448" s="273"/>
      <c r="H448" s="253">
        <v>37517</v>
      </c>
      <c r="I448" s="253">
        <v>37517</v>
      </c>
    </row>
    <row r="449" spans="1:9" ht="12.75" hidden="1" customHeight="1" outlineLevel="1">
      <c r="A449" s="242"/>
      <c r="B449" s="261" t="s">
        <v>211</v>
      </c>
      <c r="C449" s="257"/>
      <c r="D449" s="268"/>
      <c r="E449" s="260"/>
      <c r="F449" s="268"/>
      <c r="G449" s="273"/>
      <c r="H449" s="253">
        <v>18394692</v>
      </c>
      <c r="I449" s="253">
        <v>18394692</v>
      </c>
    </row>
    <row r="450" spans="1:9" ht="12.75" hidden="1" customHeight="1" outlineLevel="1">
      <c r="A450" s="242"/>
      <c r="B450" s="261" t="s">
        <v>212</v>
      </c>
      <c r="C450" s="257"/>
      <c r="D450" s="268"/>
      <c r="E450" s="260"/>
      <c r="F450" s="268"/>
      <c r="G450" s="273"/>
      <c r="H450" s="253"/>
      <c r="I450" s="253">
        <v>0</v>
      </c>
    </row>
    <row r="451" spans="1:9" ht="12.75" hidden="1" customHeight="1" outlineLevel="1">
      <c r="A451" s="242"/>
      <c r="B451" s="261" t="s">
        <v>213</v>
      </c>
      <c r="C451" s="257"/>
      <c r="D451" s="268"/>
      <c r="E451" s="260"/>
      <c r="F451" s="268"/>
      <c r="G451" s="273"/>
      <c r="H451" s="252"/>
      <c r="I451" s="253">
        <v>0</v>
      </c>
    </row>
    <row r="452" spans="1:9" ht="12.75" hidden="1" customHeight="1" outlineLevel="1">
      <c r="A452" s="242"/>
      <c r="B452" s="261" t="s">
        <v>214</v>
      </c>
      <c r="C452" s="257"/>
      <c r="D452" s="268"/>
      <c r="E452" s="260"/>
      <c r="F452" s="268"/>
      <c r="G452" s="273"/>
      <c r="H452" s="253">
        <v>0</v>
      </c>
      <c r="I452" s="253">
        <v>0</v>
      </c>
    </row>
    <row r="453" spans="1:9" ht="12.75" hidden="1" customHeight="1" outlineLevel="1">
      <c r="A453" s="242"/>
      <c r="B453" s="261" t="s">
        <v>215</v>
      </c>
      <c r="C453" s="257"/>
      <c r="D453" s="268"/>
      <c r="E453" s="260"/>
      <c r="F453" s="268"/>
      <c r="G453" s="273"/>
      <c r="H453" s="252"/>
      <c r="I453" s="253">
        <v>0</v>
      </c>
    </row>
    <row r="454" spans="1:9" ht="12.75" hidden="1" customHeight="1" outlineLevel="1">
      <c r="A454" s="242"/>
      <c r="B454" s="261" t="s">
        <v>216</v>
      </c>
      <c r="C454" s="257"/>
      <c r="D454" s="268"/>
      <c r="E454" s="260"/>
      <c r="F454" s="268"/>
      <c r="G454" s="273"/>
      <c r="H454" s="253">
        <v>0</v>
      </c>
      <c r="I454" s="253">
        <v>0</v>
      </c>
    </row>
    <row r="455" spans="1:9" ht="12.75" hidden="1" customHeight="1" outlineLevel="1">
      <c r="A455" s="242"/>
      <c r="B455" s="261" t="s">
        <v>217</v>
      </c>
      <c r="C455" s="257"/>
      <c r="D455" s="268"/>
      <c r="E455" s="260"/>
      <c r="F455" s="268"/>
      <c r="G455" s="273"/>
      <c r="H455" s="253">
        <v>0</v>
      </c>
      <c r="I455" s="253">
        <v>0</v>
      </c>
    </row>
    <row r="456" spans="1:9" ht="12.75" hidden="1" customHeight="1" outlineLevel="1">
      <c r="A456" s="242"/>
      <c r="B456" s="261" t="s">
        <v>218</v>
      </c>
      <c r="C456" s="257"/>
      <c r="D456" s="268"/>
      <c r="E456" s="260"/>
      <c r="F456" s="268"/>
      <c r="G456" s="273"/>
      <c r="H456" s="252"/>
      <c r="I456" s="253">
        <v>0</v>
      </c>
    </row>
    <row r="457" spans="1:9" ht="12.75" hidden="1" customHeight="1" outlineLevel="1">
      <c r="A457" s="242"/>
      <c r="B457" s="261" t="s">
        <v>219</v>
      </c>
      <c r="C457" s="257"/>
      <c r="D457" s="268"/>
      <c r="E457" s="260"/>
      <c r="F457" s="268"/>
      <c r="G457" s="273"/>
      <c r="H457" s="252"/>
      <c r="I457" s="253">
        <v>0</v>
      </c>
    </row>
    <row r="458" spans="1:9" ht="12.75" hidden="1" customHeight="1" outlineLevel="1">
      <c r="A458" s="242"/>
      <c r="B458" s="261" t="s">
        <v>220</v>
      </c>
      <c r="C458" s="257"/>
      <c r="D458" s="268"/>
      <c r="E458" s="260"/>
      <c r="F458" s="268"/>
      <c r="G458" s="273"/>
      <c r="H458" s="252"/>
      <c r="I458" s="253">
        <v>0</v>
      </c>
    </row>
    <row r="459" spans="1:9" ht="12.75" hidden="1" customHeight="1" outlineLevel="1">
      <c r="A459" s="242"/>
      <c r="B459" s="261" t="s">
        <v>221</v>
      </c>
      <c r="C459" s="257"/>
      <c r="D459" s="268"/>
      <c r="E459" s="260"/>
      <c r="F459" s="268"/>
      <c r="G459" s="273"/>
      <c r="H459" s="252"/>
      <c r="I459" s="253">
        <v>0</v>
      </c>
    </row>
    <row r="460" spans="1:9" ht="12.75" hidden="1" customHeight="1" outlineLevel="1">
      <c r="A460" s="242"/>
      <c r="B460" s="261" t="s">
        <v>222</v>
      </c>
      <c r="C460" s="257"/>
      <c r="D460" s="268"/>
      <c r="E460" s="260"/>
      <c r="F460" s="268"/>
      <c r="G460" s="273"/>
      <c r="H460" s="253">
        <v>39229629</v>
      </c>
      <c r="I460" s="253">
        <v>39229629</v>
      </c>
    </row>
    <row r="461" spans="1:9" ht="12.75" hidden="1" customHeight="1" outlineLevel="1">
      <c r="A461" s="242"/>
      <c r="B461" s="261" t="s">
        <v>223</v>
      </c>
      <c r="C461" s="257"/>
      <c r="D461" s="268"/>
      <c r="E461" s="260"/>
      <c r="F461" s="268"/>
      <c r="G461" s="273"/>
      <c r="H461" s="252"/>
      <c r="I461" s="253">
        <v>0</v>
      </c>
    </row>
    <row r="462" spans="1:9" ht="12.75" hidden="1" customHeight="1" outlineLevel="1">
      <c r="A462" s="242"/>
      <c r="B462" s="261" t="s">
        <v>224</v>
      </c>
      <c r="C462" s="257"/>
      <c r="D462" s="268"/>
      <c r="E462" s="260"/>
      <c r="F462" s="268"/>
      <c r="G462" s="273"/>
      <c r="H462" s="252">
        <v>170150</v>
      </c>
      <c r="I462" s="253">
        <v>170150</v>
      </c>
    </row>
    <row r="463" spans="1:9" ht="12.75" hidden="1" customHeight="1" outlineLevel="1">
      <c r="A463" s="242"/>
      <c r="B463" s="261" t="s">
        <v>225</v>
      </c>
      <c r="C463" s="257"/>
      <c r="D463" s="268"/>
      <c r="E463" s="260"/>
      <c r="F463" s="268"/>
      <c r="G463" s="273"/>
      <c r="H463" s="253">
        <v>0</v>
      </c>
      <c r="I463" s="253">
        <v>0</v>
      </c>
    </row>
    <row r="464" spans="1:9" ht="12.75" customHeight="1" collapsed="1">
      <c r="A464" s="242">
        <v>18</v>
      </c>
      <c r="B464" s="263" t="s">
        <v>542</v>
      </c>
      <c r="C464" s="257"/>
      <c r="D464" s="268"/>
      <c r="E464" s="260"/>
      <c r="F464" s="268"/>
      <c r="G464" s="273"/>
      <c r="H464" s="253">
        <f>SUM($H$440:$H$463)</f>
        <v>85617052</v>
      </c>
      <c r="I464" s="253">
        <f>SUM($I$440:$I$463)</f>
        <v>85617052</v>
      </c>
    </row>
    <row r="465" spans="1:9" ht="12.75" hidden="1" customHeight="1" outlineLevel="1">
      <c r="A465" s="242"/>
      <c r="B465" s="261" t="s">
        <v>202</v>
      </c>
      <c r="C465" s="253">
        <v>0</v>
      </c>
      <c r="D465" s="253">
        <v>0</v>
      </c>
      <c r="E465" s="270"/>
      <c r="F465" s="279">
        <v>0</v>
      </c>
      <c r="G465" s="279">
        <v>0</v>
      </c>
      <c r="H465" s="279">
        <v>0</v>
      </c>
      <c r="I465" s="253">
        <v>0</v>
      </c>
    </row>
    <row r="466" spans="1:9" ht="12.75" hidden="1" customHeight="1" outlineLevel="1">
      <c r="A466" s="242"/>
      <c r="B466" s="261" t="s">
        <v>203</v>
      </c>
      <c r="C466" s="253">
        <v>0</v>
      </c>
      <c r="D466" s="253">
        <v>0</v>
      </c>
      <c r="E466" s="270"/>
      <c r="F466" s="279">
        <v>7380969</v>
      </c>
      <c r="G466" s="279">
        <v>0</v>
      </c>
      <c r="H466" s="279">
        <v>56370</v>
      </c>
      <c r="I466" s="253">
        <v>7437339</v>
      </c>
    </row>
    <row r="467" spans="1:9" ht="12.75" hidden="1" customHeight="1" outlineLevel="1">
      <c r="A467" s="242"/>
      <c r="B467" s="261" t="s">
        <v>204</v>
      </c>
      <c r="C467" s="253">
        <v>0</v>
      </c>
      <c r="D467" s="253">
        <v>0</v>
      </c>
      <c r="E467" s="270"/>
      <c r="F467" s="279">
        <v>0</v>
      </c>
      <c r="G467" s="279">
        <v>0</v>
      </c>
      <c r="H467" s="279">
        <v>0</v>
      </c>
      <c r="I467" s="253">
        <v>0</v>
      </c>
    </row>
    <row r="468" spans="1:9" ht="12.75" hidden="1" customHeight="1" outlineLevel="1">
      <c r="A468" s="242"/>
      <c r="B468" s="261" t="s">
        <v>205</v>
      </c>
      <c r="C468" s="253">
        <v>0</v>
      </c>
      <c r="D468" s="253">
        <v>0</v>
      </c>
      <c r="E468" s="270"/>
      <c r="F468" s="279">
        <v>0</v>
      </c>
      <c r="G468" s="279">
        <v>0</v>
      </c>
      <c r="H468" s="279">
        <v>0</v>
      </c>
      <c r="I468" s="253">
        <v>0</v>
      </c>
    </row>
    <row r="469" spans="1:9" ht="12.75" hidden="1" customHeight="1" outlineLevel="1">
      <c r="A469" s="242"/>
      <c r="B469" s="261" t="s">
        <v>206</v>
      </c>
      <c r="C469" s="253"/>
      <c r="D469" s="253"/>
      <c r="E469" s="270"/>
      <c r="F469" s="279"/>
      <c r="G469" s="279"/>
      <c r="H469" s="279"/>
      <c r="I469" s="253">
        <v>0</v>
      </c>
    </row>
    <row r="470" spans="1:9" ht="12.75" hidden="1" customHeight="1" outlineLevel="1">
      <c r="A470" s="242"/>
      <c r="B470" s="261" t="s">
        <v>207</v>
      </c>
      <c r="C470" s="253"/>
      <c r="D470" s="253"/>
      <c r="E470" s="270"/>
      <c r="F470" s="279"/>
      <c r="G470" s="279"/>
      <c r="H470" s="279"/>
      <c r="I470" s="253">
        <v>0</v>
      </c>
    </row>
    <row r="471" spans="1:9" ht="12.75" hidden="1" customHeight="1" outlineLevel="1">
      <c r="A471" s="242"/>
      <c r="B471" s="261" t="s">
        <v>208</v>
      </c>
      <c r="C471" s="253">
        <v>336286.15</v>
      </c>
      <c r="D471" s="253">
        <v>182974</v>
      </c>
      <c r="E471" s="270"/>
      <c r="F471" s="279">
        <v>1457074</v>
      </c>
      <c r="G471" s="279">
        <v>0</v>
      </c>
      <c r="H471" s="279">
        <v>194417</v>
      </c>
      <c r="I471" s="253">
        <v>2170751.15</v>
      </c>
    </row>
    <row r="472" spans="1:9" ht="12.75" hidden="1" customHeight="1" outlineLevel="1">
      <c r="A472" s="242"/>
      <c r="B472" s="261" t="s">
        <v>209</v>
      </c>
      <c r="C472" s="253">
        <v>154398</v>
      </c>
      <c r="D472" s="253">
        <v>0</v>
      </c>
      <c r="E472" s="270"/>
      <c r="F472" s="279">
        <v>250961</v>
      </c>
      <c r="G472" s="279">
        <v>0</v>
      </c>
      <c r="H472" s="279">
        <v>120438</v>
      </c>
      <c r="I472" s="253">
        <v>525797</v>
      </c>
    </row>
    <row r="473" spans="1:9" ht="12.75" hidden="1" customHeight="1" outlineLevel="1">
      <c r="A473" s="242"/>
      <c r="B473" s="261" t="s">
        <v>210</v>
      </c>
      <c r="C473" s="253">
        <v>0</v>
      </c>
      <c r="D473" s="253">
        <v>0</v>
      </c>
      <c r="E473" s="270"/>
      <c r="F473" s="279">
        <v>0</v>
      </c>
      <c r="G473" s="279">
        <v>0</v>
      </c>
      <c r="H473" s="279">
        <v>0</v>
      </c>
      <c r="I473" s="253">
        <v>0</v>
      </c>
    </row>
    <row r="474" spans="1:9" ht="12.75" hidden="1" customHeight="1" outlineLevel="1">
      <c r="A474" s="242"/>
      <c r="B474" s="261" t="s">
        <v>211</v>
      </c>
      <c r="C474" s="253">
        <v>694242</v>
      </c>
      <c r="D474" s="253">
        <v>0</v>
      </c>
      <c r="E474" s="270"/>
      <c r="F474" s="279">
        <v>15487930</v>
      </c>
      <c r="G474" s="279">
        <v>0</v>
      </c>
      <c r="H474" s="279">
        <v>672138</v>
      </c>
      <c r="I474" s="253">
        <v>16854310</v>
      </c>
    </row>
    <row r="475" spans="1:9" ht="12.75" hidden="1" customHeight="1" outlineLevel="1">
      <c r="A475" s="242"/>
      <c r="B475" s="261" t="s">
        <v>212</v>
      </c>
      <c r="C475" s="253">
        <v>428712.36</v>
      </c>
      <c r="D475" s="253">
        <v>0</v>
      </c>
      <c r="E475" s="270"/>
      <c r="F475" s="279">
        <v>12881693</v>
      </c>
      <c r="G475" s="279">
        <v>0</v>
      </c>
      <c r="H475" s="279">
        <v>0</v>
      </c>
      <c r="I475" s="253">
        <v>13310405.359999999</v>
      </c>
    </row>
    <row r="476" spans="1:9" ht="12.75" hidden="1" customHeight="1" outlineLevel="1">
      <c r="A476" s="242"/>
      <c r="B476" s="261" t="s">
        <v>213</v>
      </c>
      <c r="C476" s="253">
        <v>788467</v>
      </c>
      <c r="D476" s="253">
        <v>0</v>
      </c>
      <c r="E476" s="270"/>
      <c r="F476" s="279">
        <v>11619896</v>
      </c>
      <c r="G476" s="279">
        <v>0</v>
      </c>
      <c r="H476" s="279">
        <v>0</v>
      </c>
      <c r="I476" s="253">
        <v>12408363</v>
      </c>
    </row>
    <row r="477" spans="1:9" ht="12.75" hidden="1" customHeight="1" outlineLevel="1">
      <c r="A477" s="242"/>
      <c r="B477" s="261" t="s">
        <v>214</v>
      </c>
      <c r="C477" s="253">
        <v>0</v>
      </c>
      <c r="D477" s="253">
        <v>0</v>
      </c>
      <c r="E477" s="270"/>
      <c r="F477" s="279">
        <v>0</v>
      </c>
      <c r="G477" s="279">
        <v>0</v>
      </c>
      <c r="H477" s="279">
        <v>0</v>
      </c>
      <c r="I477" s="253">
        <v>0</v>
      </c>
    </row>
    <row r="478" spans="1:9" ht="12.75" hidden="1" customHeight="1" outlineLevel="1">
      <c r="A478" s="242"/>
      <c r="B478" s="261" t="s">
        <v>215</v>
      </c>
      <c r="C478" s="253">
        <v>0</v>
      </c>
      <c r="D478" s="253">
        <v>0</v>
      </c>
      <c r="E478" s="270"/>
      <c r="F478" s="279">
        <v>0</v>
      </c>
      <c r="G478" s="279">
        <v>0</v>
      </c>
      <c r="H478" s="279">
        <v>0</v>
      </c>
      <c r="I478" s="253">
        <v>0</v>
      </c>
    </row>
    <row r="479" spans="1:9" ht="12.75" hidden="1" customHeight="1" outlineLevel="1">
      <c r="A479" s="242"/>
      <c r="B479" s="261" t="s">
        <v>216</v>
      </c>
      <c r="C479" s="253">
        <v>0</v>
      </c>
      <c r="D479" s="253">
        <v>0</v>
      </c>
      <c r="E479" s="270"/>
      <c r="F479" s="279">
        <v>0</v>
      </c>
      <c r="G479" s="279">
        <v>0</v>
      </c>
      <c r="H479" s="279">
        <v>0</v>
      </c>
      <c r="I479" s="253">
        <v>0</v>
      </c>
    </row>
    <row r="480" spans="1:9" ht="12.75" hidden="1" customHeight="1" outlineLevel="1">
      <c r="A480" s="242"/>
      <c r="B480" s="261" t="s">
        <v>217</v>
      </c>
      <c r="C480" s="253">
        <v>0</v>
      </c>
      <c r="D480" s="253">
        <v>0</v>
      </c>
      <c r="E480" s="270"/>
      <c r="F480" s="279">
        <v>10097201</v>
      </c>
      <c r="G480" s="279">
        <v>0</v>
      </c>
      <c r="H480" s="279">
        <v>8648936</v>
      </c>
      <c r="I480" s="253">
        <v>18746137</v>
      </c>
    </row>
    <row r="481" spans="1:9" ht="12.75" hidden="1" customHeight="1" outlineLevel="1">
      <c r="A481" s="242"/>
      <c r="B481" s="261" t="s">
        <v>218</v>
      </c>
      <c r="C481" s="253">
        <v>2726</v>
      </c>
      <c r="D481" s="253">
        <v>685508</v>
      </c>
      <c r="E481" s="270"/>
      <c r="F481" s="279">
        <v>2381</v>
      </c>
      <c r="G481" s="279">
        <v>0</v>
      </c>
      <c r="H481" s="279">
        <v>8542249</v>
      </c>
      <c r="I481" s="253">
        <v>9232864</v>
      </c>
    </row>
    <row r="482" spans="1:9" ht="12.75" hidden="1" customHeight="1" outlineLevel="1">
      <c r="A482" s="242"/>
      <c r="B482" s="261" t="s">
        <v>219</v>
      </c>
      <c r="C482" s="253">
        <v>0</v>
      </c>
      <c r="D482" s="253">
        <v>0</v>
      </c>
      <c r="E482" s="270"/>
      <c r="F482" s="279">
        <v>501901</v>
      </c>
      <c r="G482" s="279">
        <v>0</v>
      </c>
      <c r="H482" s="279">
        <v>2071951</v>
      </c>
      <c r="I482" s="253">
        <v>2573852</v>
      </c>
    </row>
    <row r="483" spans="1:9" ht="12.75" hidden="1" customHeight="1" outlineLevel="1">
      <c r="A483" s="242"/>
      <c r="B483" s="261" t="s">
        <v>220</v>
      </c>
      <c r="C483" s="253"/>
      <c r="D483" s="253"/>
      <c r="E483" s="270"/>
      <c r="F483" s="279"/>
      <c r="G483" s="279"/>
      <c r="H483" s="279"/>
      <c r="I483" s="253">
        <v>0</v>
      </c>
    </row>
    <row r="484" spans="1:9" ht="12.75" hidden="1" customHeight="1" outlineLevel="1">
      <c r="A484" s="242"/>
      <c r="B484" s="261" t="s">
        <v>221</v>
      </c>
      <c r="C484" s="253">
        <v>0</v>
      </c>
      <c r="D484" s="253">
        <v>0</v>
      </c>
      <c r="E484" s="270"/>
      <c r="F484" s="279">
        <v>0</v>
      </c>
      <c r="G484" s="279">
        <v>0</v>
      </c>
      <c r="H484" s="279">
        <v>0</v>
      </c>
      <c r="I484" s="253">
        <v>0</v>
      </c>
    </row>
    <row r="485" spans="1:9" ht="12.75" hidden="1" customHeight="1" outlineLevel="1">
      <c r="A485" s="242"/>
      <c r="B485" s="261" t="s">
        <v>222</v>
      </c>
      <c r="C485" s="253">
        <v>540051</v>
      </c>
      <c r="D485" s="253">
        <v>299184</v>
      </c>
      <c r="E485" s="270"/>
      <c r="F485" s="279">
        <v>3412823</v>
      </c>
      <c r="G485" s="279">
        <v>0</v>
      </c>
      <c r="H485" s="279">
        <v>0</v>
      </c>
      <c r="I485" s="253">
        <v>4252058</v>
      </c>
    </row>
    <row r="486" spans="1:9" ht="12.75" hidden="1" customHeight="1" outlineLevel="1">
      <c r="A486" s="242"/>
      <c r="B486" s="261" t="s">
        <v>223</v>
      </c>
      <c r="C486" s="253">
        <v>0</v>
      </c>
      <c r="D486" s="253">
        <v>0</v>
      </c>
      <c r="E486" s="270"/>
      <c r="F486" s="279">
        <v>0</v>
      </c>
      <c r="G486" s="279">
        <v>0</v>
      </c>
      <c r="H486" s="279">
        <v>0</v>
      </c>
      <c r="I486" s="253">
        <v>0</v>
      </c>
    </row>
    <row r="487" spans="1:9" ht="12.75" hidden="1" customHeight="1" outlineLevel="1">
      <c r="A487" s="242"/>
      <c r="B487" s="261" t="s">
        <v>224</v>
      </c>
      <c r="C487" s="253">
        <v>0</v>
      </c>
      <c r="D487" s="253">
        <v>0</v>
      </c>
      <c r="E487" s="270"/>
      <c r="F487" s="279">
        <v>635958</v>
      </c>
      <c r="G487" s="279">
        <v>0</v>
      </c>
      <c r="H487" s="279">
        <v>510076</v>
      </c>
      <c r="I487" s="253">
        <v>1146034</v>
      </c>
    </row>
    <row r="488" spans="1:9" ht="12.75" hidden="1" customHeight="1" outlineLevel="1">
      <c r="A488" s="242"/>
      <c r="B488" s="261" t="s">
        <v>225</v>
      </c>
      <c r="C488" s="253">
        <v>0</v>
      </c>
      <c r="D488" s="253">
        <v>0</v>
      </c>
      <c r="E488" s="270"/>
      <c r="F488" s="279">
        <v>552282</v>
      </c>
      <c r="G488" s="279">
        <v>0</v>
      </c>
      <c r="H488" s="279">
        <v>0</v>
      </c>
      <c r="I488" s="253">
        <v>552282</v>
      </c>
    </row>
    <row r="489" spans="1:9" ht="12.75" customHeight="1" collapsed="1">
      <c r="A489" s="242">
        <v>19</v>
      </c>
      <c r="B489" s="263" t="s">
        <v>595</v>
      </c>
      <c r="C489" s="253">
        <f>SUM($C$465:$C$488)</f>
        <v>2944882.51</v>
      </c>
      <c r="D489" s="253">
        <f>SUM($D$465:$D$488)</f>
        <v>1167666</v>
      </c>
      <c r="E489" s="270"/>
      <c r="F489" s="279">
        <f>SUM($F$465:$F$488)</f>
        <v>64281069</v>
      </c>
      <c r="G489" s="279">
        <f>SUM($G$465:$G$488)</f>
        <v>0</v>
      </c>
      <c r="H489" s="279">
        <f>SUM($H$465:$H$488)</f>
        <v>20816575</v>
      </c>
      <c r="I489" s="253">
        <f>SUM($I$465:$I$488)</f>
        <v>89210192.50999999</v>
      </c>
    </row>
    <row r="490" spans="1:9" ht="12.75" hidden="1" customHeight="1" outlineLevel="1">
      <c r="A490" s="242"/>
      <c r="B490" s="261" t="s">
        <v>202</v>
      </c>
      <c r="C490" s="266">
        <v>0</v>
      </c>
      <c r="D490" s="266">
        <v>0</v>
      </c>
      <c r="E490" s="270"/>
      <c r="F490" s="262">
        <v>0</v>
      </c>
      <c r="G490" s="253">
        <v>0</v>
      </c>
      <c r="H490" s="253">
        <v>0</v>
      </c>
      <c r="I490" s="253">
        <v>0</v>
      </c>
    </row>
    <row r="491" spans="1:9" ht="12.75" hidden="1" customHeight="1" outlineLevel="1">
      <c r="A491" s="242"/>
      <c r="B491" s="261" t="s">
        <v>203</v>
      </c>
      <c r="C491" s="266">
        <v>0</v>
      </c>
      <c r="D491" s="266">
        <v>0</v>
      </c>
      <c r="E491" s="270"/>
      <c r="F491" s="262">
        <v>16821007.620999999</v>
      </c>
      <c r="G491" s="253">
        <v>0</v>
      </c>
      <c r="H491" s="253">
        <v>11324779</v>
      </c>
      <c r="I491" s="253">
        <v>28145786.620999999</v>
      </c>
    </row>
    <row r="492" spans="1:9" ht="12.75" hidden="1" customHeight="1" outlineLevel="1">
      <c r="A492" s="242"/>
      <c r="B492" s="261" t="s">
        <v>204</v>
      </c>
      <c r="C492" s="266">
        <v>0</v>
      </c>
      <c r="D492" s="266">
        <v>106368</v>
      </c>
      <c r="E492" s="270"/>
      <c r="F492" s="262">
        <v>0</v>
      </c>
      <c r="G492" s="253">
        <v>0</v>
      </c>
      <c r="H492" s="253">
        <v>0</v>
      </c>
      <c r="I492" s="253">
        <v>106368</v>
      </c>
    </row>
    <row r="493" spans="1:9" ht="12.75" hidden="1" customHeight="1" outlineLevel="1">
      <c r="A493" s="242"/>
      <c r="B493" s="261" t="s">
        <v>205</v>
      </c>
      <c r="C493" s="266">
        <v>0</v>
      </c>
      <c r="D493" s="266">
        <v>0</v>
      </c>
      <c r="E493" s="270"/>
      <c r="F493" s="262">
        <v>0</v>
      </c>
      <c r="G493" s="253">
        <v>0</v>
      </c>
      <c r="H493" s="253">
        <v>0</v>
      </c>
      <c r="I493" s="253">
        <v>0</v>
      </c>
    </row>
    <row r="494" spans="1:9" ht="12.75" hidden="1" customHeight="1" outlineLevel="1">
      <c r="A494" s="242"/>
      <c r="B494" s="261" t="s">
        <v>206</v>
      </c>
      <c r="C494" s="266"/>
      <c r="D494" s="266"/>
      <c r="E494" s="270"/>
      <c r="F494" s="262"/>
      <c r="G494" s="253"/>
      <c r="H494" s="253"/>
      <c r="I494" s="253">
        <v>0</v>
      </c>
    </row>
    <row r="495" spans="1:9" ht="12.75" hidden="1" customHeight="1" outlineLevel="1">
      <c r="A495" s="242"/>
      <c r="B495" s="261" t="s">
        <v>207</v>
      </c>
      <c r="C495" s="266"/>
      <c r="D495" s="266"/>
      <c r="E495" s="270"/>
      <c r="F495" s="262"/>
      <c r="G495" s="253"/>
      <c r="H495" s="253"/>
      <c r="I495" s="253">
        <v>0</v>
      </c>
    </row>
    <row r="496" spans="1:9" ht="12.75" hidden="1" customHeight="1" outlineLevel="1">
      <c r="A496" s="242"/>
      <c r="B496" s="261" t="s">
        <v>208</v>
      </c>
      <c r="C496" s="266">
        <v>336286.15</v>
      </c>
      <c r="D496" s="266">
        <v>18300336</v>
      </c>
      <c r="E496" s="270"/>
      <c r="F496" s="262">
        <v>18115069</v>
      </c>
      <c r="G496" s="253">
        <v>0</v>
      </c>
      <c r="H496" s="253">
        <v>17649258</v>
      </c>
      <c r="I496" s="253">
        <v>54400949.149999999</v>
      </c>
    </row>
    <row r="497" spans="1:9" ht="12.75" hidden="1" customHeight="1" outlineLevel="1">
      <c r="A497" s="242"/>
      <c r="B497" s="261" t="s">
        <v>209</v>
      </c>
      <c r="C497" s="266">
        <v>194054</v>
      </c>
      <c r="D497" s="266">
        <v>0</v>
      </c>
      <c r="E497" s="270"/>
      <c r="F497" s="262">
        <v>4744333</v>
      </c>
      <c r="G497" s="253">
        <v>0</v>
      </c>
      <c r="H497" s="253">
        <v>553050</v>
      </c>
      <c r="I497" s="253">
        <v>5491437</v>
      </c>
    </row>
    <row r="498" spans="1:9" ht="12.75" hidden="1" customHeight="1" outlineLevel="1">
      <c r="A498" s="242"/>
      <c r="B498" s="261" t="s">
        <v>210</v>
      </c>
      <c r="C498" s="266">
        <v>0</v>
      </c>
      <c r="D498" s="266">
        <v>3997</v>
      </c>
      <c r="E498" s="270"/>
      <c r="F498" s="262">
        <v>0</v>
      </c>
      <c r="G498" s="253">
        <v>0</v>
      </c>
      <c r="H498" s="253">
        <v>37517</v>
      </c>
      <c r="I498" s="253">
        <v>41514</v>
      </c>
    </row>
    <row r="499" spans="1:9" ht="12.75" hidden="1" customHeight="1" outlineLevel="1">
      <c r="A499" s="242"/>
      <c r="B499" s="261" t="s">
        <v>211</v>
      </c>
      <c r="C499" s="266">
        <v>1253664</v>
      </c>
      <c r="D499" s="266">
        <v>0</v>
      </c>
      <c r="E499" s="270"/>
      <c r="F499" s="262">
        <v>40258643</v>
      </c>
      <c r="G499" s="253">
        <v>0</v>
      </c>
      <c r="H499" s="253">
        <v>21553491</v>
      </c>
      <c r="I499" s="253">
        <v>63065798</v>
      </c>
    </row>
    <row r="500" spans="1:9" ht="12.75" hidden="1" customHeight="1" outlineLevel="1">
      <c r="A500" s="242"/>
      <c r="B500" s="261" t="s">
        <v>212</v>
      </c>
      <c r="C500" s="266">
        <v>428712.36</v>
      </c>
      <c r="D500" s="266">
        <v>0</v>
      </c>
      <c r="E500" s="270"/>
      <c r="F500" s="262">
        <v>31279286</v>
      </c>
      <c r="G500" s="253">
        <v>0</v>
      </c>
      <c r="H500" s="253">
        <v>9470798</v>
      </c>
      <c r="I500" s="253">
        <v>41178796.359999999</v>
      </c>
    </row>
    <row r="501" spans="1:9" ht="12.75" hidden="1" customHeight="1" outlineLevel="1">
      <c r="A501" s="242"/>
      <c r="B501" s="261" t="s">
        <v>213</v>
      </c>
      <c r="C501" s="266">
        <v>797398</v>
      </c>
      <c r="D501" s="266">
        <v>0</v>
      </c>
      <c r="E501" s="270"/>
      <c r="F501" s="262">
        <v>32290403</v>
      </c>
      <c r="G501" s="253">
        <v>0</v>
      </c>
      <c r="H501" s="253">
        <v>13409428</v>
      </c>
      <c r="I501" s="253">
        <v>46497229</v>
      </c>
    </row>
    <row r="502" spans="1:9" ht="12.75" hidden="1" customHeight="1" outlineLevel="1">
      <c r="A502" s="242"/>
      <c r="B502" s="261" t="s">
        <v>214</v>
      </c>
      <c r="C502" s="266">
        <v>0</v>
      </c>
      <c r="D502" s="266">
        <v>0</v>
      </c>
      <c r="E502" s="270"/>
      <c r="F502" s="262">
        <v>0</v>
      </c>
      <c r="G502" s="253">
        <v>0</v>
      </c>
      <c r="H502" s="253">
        <v>0</v>
      </c>
      <c r="I502" s="253">
        <v>0</v>
      </c>
    </row>
    <row r="503" spans="1:9" ht="12.75" hidden="1" customHeight="1" outlineLevel="1">
      <c r="A503" s="242"/>
      <c r="B503" s="261" t="s">
        <v>215</v>
      </c>
      <c r="C503" s="266">
        <v>0</v>
      </c>
      <c r="D503" s="266">
        <v>0</v>
      </c>
      <c r="E503" s="270"/>
      <c r="F503" s="262">
        <v>0</v>
      </c>
      <c r="G503" s="253">
        <v>0</v>
      </c>
      <c r="H503" s="253">
        <v>104</v>
      </c>
      <c r="I503" s="253">
        <v>104</v>
      </c>
    </row>
    <row r="504" spans="1:9" ht="12.75" hidden="1" customHeight="1" outlineLevel="1">
      <c r="A504" s="242"/>
      <c r="B504" s="261" t="s">
        <v>216</v>
      </c>
      <c r="C504" s="266">
        <v>0</v>
      </c>
      <c r="D504" s="266">
        <v>0</v>
      </c>
      <c r="E504" s="270"/>
      <c r="F504" s="262">
        <v>0</v>
      </c>
      <c r="G504" s="253">
        <v>0</v>
      </c>
      <c r="H504" s="253">
        <v>0</v>
      </c>
      <c r="I504" s="253">
        <v>0</v>
      </c>
    </row>
    <row r="505" spans="1:9" ht="12.75" hidden="1" customHeight="1" outlineLevel="1">
      <c r="A505" s="242"/>
      <c r="B505" s="261" t="s">
        <v>217</v>
      </c>
      <c r="C505" s="266">
        <v>0</v>
      </c>
      <c r="D505" s="266">
        <v>0</v>
      </c>
      <c r="E505" s="270"/>
      <c r="F505" s="262">
        <v>14538366</v>
      </c>
      <c r="G505" s="253">
        <v>0</v>
      </c>
      <c r="H505" s="253">
        <v>8648936</v>
      </c>
      <c r="I505" s="253">
        <v>23187302</v>
      </c>
    </row>
    <row r="506" spans="1:9" ht="12.75" hidden="1" customHeight="1" outlineLevel="1">
      <c r="A506" s="242"/>
      <c r="B506" s="261" t="s">
        <v>218</v>
      </c>
      <c r="C506" s="266">
        <v>949504</v>
      </c>
      <c r="D506" s="266">
        <v>3819227</v>
      </c>
      <c r="E506" s="270"/>
      <c r="F506" s="262">
        <v>361981</v>
      </c>
      <c r="G506" s="253">
        <v>0</v>
      </c>
      <c r="H506" s="253">
        <v>9166222</v>
      </c>
      <c r="I506" s="253">
        <v>14296934</v>
      </c>
    </row>
    <row r="507" spans="1:9" ht="12.75" hidden="1" customHeight="1" outlineLevel="1">
      <c r="A507" s="242"/>
      <c r="B507" s="261" t="s">
        <v>219</v>
      </c>
      <c r="C507" s="266">
        <v>0</v>
      </c>
      <c r="D507" s="266">
        <v>0</v>
      </c>
      <c r="E507" s="270"/>
      <c r="F507" s="262">
        <v>1157192</v>
      </c>
      <c r="G507" s="253">
        <v>0</v>
      </c>
      <c r="H507" s="253">
        <v>2071951</v>
      </c>
      <c r="I507" s="253">
        <v>3229143</v>
      </c>
    </row>
    <row r="508" spans="1:9" ht="12.75" hidden="1" customHeight="1" outlineLevel="1">
      <c r="A508" s="242"/>
      <c r="B508" s="261" t="s">
        <v>220</v>
      </c>
      <c r="C508" s="266"/>
      <c r="D508" s="266"/>
      <c r="E508" s="270"/>
      <c r="F508" s="262"/>
      <c r="G508" s="253"/>
      <c r="H508" s="253"/>
      <c r="I508" s="253">
        <v>0</v>
      </c>
    </row>
    <row r="509" spans="1:9" ht="12.75" hidden="1" customHeight="1" outlineLevel="1">
      <c r="A509" s="242"/>
      <c r="B509" s="261" t="s">
        <v>221</v>
      </c>
      <c r="C509" s="266">
        <v>0</v>
      </c>
      <c r="D509" s="266">
        <v>0</v>
      </c>
      <c r="E509" s="270"/>
      <c r="F509" s="262">
        <v>0</v>
      </c>
      <c r="G509" s="253">
        <v>0</v>
      </c>
      <c r="H509" s="253">
        <v>0</v>
      </c>
      <c r="I509" s="253">
        <v>0</v>
      </c>
    </row>
    <row r="510" spans="1:9" ht="12.75" hidden="1" customHeight="1" outlineLevel="1">
      <c r="A510" s="242"/>
      <c r="B510" s="261" t="s">
        <v>222</v>
      </c>
      <c r="C510" s="266">
        <v>2358888</v>
      </c>
      <c r="D510" s="266">
        <v>330451</v>
      </c>
      <c r="E510" s="270"/>
      <c r="F510" s="262">
        <v>39314267</v>
      </c>
      <c r="G510" s="253">
        <v>0</v>
      </c>
      <c r="H510" s="253">
        <v>39266211</v>
      </c>
      <c r="I510" s="253">
        <v>81269817</v>
      </c>
    </row>
    <row r="511" spans="1:9" ht="12.75" hidden="1" customHeight="1" outlineLevel="1">
      <c r="A511" s="242"/>
      <c r="B511" s="261" t="s">
        <v>223</v>
      </c>
      <c r="C511" s="266">
        <v>0</v>
      </c>
      <c r="D511" s="266">
        <v>0</v>
      </c>
      <c r="E511" s="270"/>
      <c r="F511" s="262">
        <v>0</v>
      </c>
      <c r="G511" s="253">
        <v>0</v>
      </c>
      <c r="H511" s="253">
        <v>0</v>
      </c>
      <c r="I511" s="253">
        <v>0</v>
      </c>
    </row>
    <row r="512" spans="1:9" ht="12.75" hidden="1" customHeight="1" outlineLevel="1">
      <c r="A512" s="242"/>
      <c r="B512" s="261" t="s">
        <v>224</v>
      </c>
      <c r="C512" s="266">
        <v>0</v>
      </c>
      <c r="D512" s="266">
        <v>285490</v>
      </c>
      <c r="E512" s="270"/>
      <c r="F512" s="262">
        <v>1254272</v>
      </c>
      <c r="G512" s="253">
        <v>0</v>
      </c>
      <c r="H512" s="253">
        <v>680226</v>
      </c>
      <c r="I512" s="253">
        <v>2219988</v>
      </c>
    </row>
    <row r="513" spans="1:9" ht="12.75" hidden="1" customHeight="1" outlineLevel="1">
      <c r="A513" s="242"/>
      <c r="B513" s="261" t="s">
        <v>225</v>
      </c>
      <c r="C513" s="266">
        <v>0</v>
      </c>
      <c r="D513" s="266">
        <v>0</v>
      </c>
      <c r="E513" s="270"/>
      <c r="F513" s="262">
        <v>2391113</v>
      </c>
      <c r="G513" s="253">
        <v>0</v>
      </c>
      <c r="H513" s="253">
        <v>0</v>
      </c>
      <c r="I513" s="253">
        <v>2391113</v>
      </c>
    </row>
    <row r="514" spans="1:9" ht="12.75" customHeight="1" collapsed="1">
      <c r="A514" s="242">
        <v>20</v>
      </c>
      <c r="B514" s="269" t="s">
        <v>596</v>
      </c>
      <c r="C514" s="266">
        <f>SUM($C$490:$C$513)</f>
        <v>6318506.5099999998</v>
      </c>
      <c r="D514" s="266">
        <f>SUM($D$490:$D$513)</f>
        <v>22845869</v>
      </c>
      <c r="E514" s="270"/>
      <c r="F514" s="262">
        <f>SUM($F$490:$F$513)</f>
        <v>202525932.62099999</v>
      </c>
      <c r="G514" s="253">
        <f>SUM($G$490:$G$513)</f>
        <v>0</v>
      </c>
      <c r="H514" s="253">
        <f>SUM($H$490:$H$513)</f>
        <v>133831971</v>
      </c>
      <c r="I514" s="253">
        <f>SUM($I$490:$I$513)</f>
        <v>365522279.13099998</v>
      </c>
    </row>
    <row r="515" spans="1:9" ht="15.75" hidden="1" customHeight="1" outlineLevel="1">
      <c r="A515" s="224"/>
      <c r="B515" s="296" t="s">
        <v>202</v>
      </c>
      <c r="C515" s="253">
        <v>0</v>
      </c>
      <c r="D515" s="297">
        <v>0</v>
      </c>
      <c r="E515" s="251"/>
      <c r="F515" s="288">
        <v>0</v>
      </c>
      <c r="G515" s="264">
        <v>0</v>
      </c>
      <c r="H515" s="264">
        <v>0</v>
      </c>
      <c r="I515" s="253">
        <v>0</v>
      </c>
    </row>
    <row r="516" spans="1:9" ht="15.75" hidden="1" customHeight="1" outlineLevel="1">
      <c r="A516" s="224"/>
      <c r="B516" s="296" t="s">
        <v>203</v>
      </c>
      <c r="C516" s="253">
        <v>11337519.99999997</v>
      </c>
      <c r="D516" s="297">
        <v>0</v>
      </c>
      <c r="E516" s="251"/>
      <c r="F516" s="288">
        <v>55696721.487000197</v>
      </c>
      <c r="G516" s="264">
        <v>833239.26522641606</v>
      </c>
      <c r="H516" s="264">
        <v>11324779</v>
      </c>
      <c r="I516" s="253">
        <v>79192259.752226591</v>
      </c>
    </row>
    <row r="517" spans="1:9" ht="15.75" hidden="1" customHeight="1" outlineLevel="1">
      <c r="A517" s="224"/>
      <c r="B517" s="296" t="s">
        <v>204</v>
      </c>
      <c r="C517" s="253">
        <v>9684623.0374999996</v>
      </c>
      <c r="D517" s="297">
        <v>107485</v>
      </c>
      <c r="E517" s="251"/>
      <c r="F517" s="288">
        <v>0</v>
      </c>
      <c r="G517" s="264">
        <v>88827</v>
      </c>
      <c r="H517" s="264">
        <v>0</v>
      </c>
      <c r="I517" s="253">
        <v>9880935.0374999996</v>
      </c>
    </row>
    <row r="518" spans="1:9" ht="15.75" hidden="1" customHeight="1" outlineLevel="1">
      <c r="A518" s="224"/>
      <c r="B518" s="296" t="s">
        <v>205</v>
      </c>
      <c r="C518" s="253">
        <v>0</v>
      </c>
      <c r="D518" s="297">
        <v>0</v>
      </c>
      <c r="E518" s="251"/>
      <c r="F518" s="288">
        <v>0</v>
      </c>
      <c r="G518" s="264">
        <v>0</v>
      </c>
      <c r="H518" s="264">
        <v>0</v>
      </c>
      <c r="I518" s="253">
        <v>0</v>
      </c>
    </row>
    <row r="519" spans="1:9" ht="15.75" hidden="1" customHeight="1" outlineLevel="1">
      <c r="A519" s="224"/>
      <c r="B519" s="296" t="s">
        <v>206</v>
      </c>
      <c r="C519" s="253">
        <v>1028097.0700000003</v>
      </c>
      <c r="D519" s="253">
        <v>0</v>
      </c>
      <c r="E519" s="251"/>
      <c r="F519" s="253">
        <v>5826411.5499999998</v>
      </c>
      <c r="G519" s="253">
        <v>16779.669999999998</v>
      </c>
      <c r="H519" s="253">
        <v>0</v>
      </c>
      <c r="I519" s="253">
        <v>6871288.29</v>
      </c>
    </row>
    <row r="520" spans="1:9" ht="15.75" hidden="1" customHeight="1" outlineLevel="1">
      <c r="A520" s="224"/>
      <c r="B520" s="296" t="s">
        <v>208</v>
      </c>
      <c r="C520" s="253">
        <v>36406780.149999999</v>
      </c>
      <c r="D520" s="297">
        <v>37222939</v>
      </c>
      <c r="E520" s="251"/>
      <c r="F520" s="288">
        <v>102380752</v>
      </c>
      <c r="G520" s="264">
        <v>21145440.657379027</v>
      </c>
      <c r="H520" s="264">
        <v>17649258</v>
      </c>
      <c r="I520" s="253">
        <v>214805169.80737904</v>
      </c>
    </row>
    <row r="521" spans="1:9" ht="15.75" hidden="1" customHeight="1" outlineLevel="1">
      <c r="A521" s="224"/>
      <c r="B521" s="296" t="s">
        <v>209</v>
      </c>
      <c r="C521" s="253">
        <v>7708927</v>
      </c>
      <c r="D521" s="297">
        <v>0</v>
      </c>
      <c r="E521" s="251"/>
      <c r="F521" s="288">
        <v>14477868</v>
      </c>
      <c r="G521" s="264">
        <v>919280</v>
      </c>
      <c r="H521" s="264">
        <v>553050</v>
      </c>
      <c r="I521" s="253">
        <v>23659125</v>
      </c>
    </row>
    <row r="522" spans="1:9" ht="15.75" hidden="1" customHeight="1" outlineLevel="1">
      <c r="A522" s="224"/>
      <c r="B522" s="296" t="s">
        <v>210</v>
      </c>
      <c r="C522" s="253">
        <v>76118</v>
      </c>
      <c r="D522" s="297">
        <v>435335</v>
      </c>
      <c r="E522" s="251"/>
      <c r="F522" s="288">
        <v>0</v>
      </c>
      <c r="G522" s="264">
        <v>0</v>
      </c>
      <c r="H522" s="264">
        <v>37517</v>
      </c>
      <c r="I522" s="253">
        <v>548970</v>
      </c>
    </row>
    <row r="523" spans="1:9" ht="15.75" hidden="1" customHeight="1" outlineLevel="1">
      <c r="A523" s="224"/>
      <c r="B523" s="296" t="s">
        <v>211</v>
      </c>
      <c r="C523" s="253">
        <v>47152049</v>
      </c>
      <c r="D523" s="297">
        <v>0</v>
      </c>
      <c r="E523" s="251"/>
      <c r="F523" s="288">
        <v>148281709</v>
      </c>
      <c r="G523" s="264">
        <v>10529498</v>
      </c>
      <c r="H523" s="264">
        <v>21553491</v>
      </c>
      <c r="I523" s="253">
        <v>227516747</v>
      </c>
    </row>
    <row r="524" spans="1:9" ht="15.75" hidden="1" customHeight="1" outlineLevel="1">
      <c r="A524" s="224"/>
      <c r="B524" s="296" t="s">
        <v>213</v>
      </c>
      <c r="C524" s="253">
        <v>45258673</v>
      </c>
      <c r="D524" s="297">
        <v>0</v>
      </c>
      <c r="E524" s="251"/>
      <c r="F524" s="288">
        <v>155619999</v>
      </c>
      <c r="G524" s="264">
        <v>8481659</v>
      </c>
      <c r="H524" s="264">
        <v>13409428</v>
      </c>
      <c r="I524" s="253">
        <v>222769759</v>
      </c>
    </row>
    <row r="525" spans="1:9" ht="15.75" hidden="1" customHeight="1" outlineLevel="1">
      <c r="A525" s="224"/>
      <c r="B525" s="296" t="s">
        <v>214</v>
      </c>
      <c r="C525" s="253">
        <v>11090463</v>
      </c>
      <c r="D525" s="297">
        <v>0</v>
      </c>
      <c r="E525" s="251"/>
      <c r="F525" s="288">
        <v>0</v>
      </c>
      <c r="G525" s="264">
        <v>98911</v>
      </c>
      <c r="H525" s="264">
        <v>0</v>
      </c>
      <c r="I525" s="253">
        <v>11189374</v>
      </c>
    </row>
    <row r="526" spans="1:9" ht="15.75" hidden="1" customHeight="1" outlineLevel="1">
      <c r="A526" s="224"/>
      <c r="B526" s="296" t="s">
        <v>215</v>
      </c>
      <c r="C526" s="253">
        <v>3624344</v>
      </c>
      <c r="D526" s="297">
        <v>0</v>
      </c>
      <c r="E526" s="251"/>
      <c r="F526" s="288">
        <v>0</v>
      </c>
      <c r="G526" s="264">
        <v>577738</v>
      </c>
      <c r="H526" s="264">
        <v>104</v>
      </c>
      <c r="I526" s="253">
        <v>4202186</v>
      </c>
    </row>
    <row r="527" spans="1:9" ht="15.75" hidden="1" customHeight="1" outlineLevel="1">
      <c r="A527" s="224"/>
      <c r="B527" s="296" t="s">
        <v>216</v>
      </c>
      <c r="C527" s="253">
        <v>5704</v>
      </c>
      <c r="D527" s="297">
        <v>0</v>
      </c>
      <c r="E527" s="251"/>
      <c r="F527" s="288">
        <v>0</v>
      </c>
      <c r="G527" s="264">
        <v>32817</v>
      </c>
      <c r="H527" s="264">
        <v>0</v>
      </c>
      <c r="I527" s="253">
        <v>38521</v>
      </c>
    </row>
    <row r="528" spans="1:9" ht="15.75" hidden="1" customHeight="1" outlineLevel="1">
      <c r="A528" s="224"/>
      <c r="B528" s="296" t="s">
        <v>217</v>
      </c>
      <c r="C528" s="253">
        <v>4769299.37</v>
      </c>
      <c r="D528" s="297">
        <v>0</v>
      </c>
      <c r="E528" s="251"/>
      <c r="F528" s="288">
        <v>30146856</v>
      </c>
      <c r="G528" s="264">
        <v>524548.50307199871</v>
      </c>
      <c r="H528" s="264">
        <v>8648936</v>
      </c>
      <c r="I528" s="253">
        <v>44089639.873071998</v>
      </c>
    </row>
    <row r="529" spans="1:9" ht="15.75" hidden="1" customHeight="1" outlineLevel="1">
      <c r="A529" s="224"/>
      <c r="B529" s="296" t="s">
        <v>218</v>
      </c>
      <c r="C529" s="253">
        <v>22640833</v>
      </c>
      <c r="D529" s="297">
        <v>43894445</v>
      </c>
      <c r="E529" s="251"/>
      <c r="F529" s="288">
        <v>2652030</v>
      </c>
      <c r="G529" s="264">
        <v>2373655</v>
      </c>
      <c r="H529" s="264">
        <v>9166222</v>
      </c>
      <c r="I529" s="253">
        <v>80727185</v>
      </c>
    </row>
    <row r="530" spans="1:9" ht="15.75" hidden="1" customHeight="1" outlineLevel="1">
      <c r="A530" s="224"/>
      <c r="B530" s="296" t="s">
        <v>219</v>
      </c>
      <c r="C530" s="253">
        <v>1213016</v>
      </c>
      <c r="D530" s="297">
        <v>0</v>
      </c>
      <c r="E530" s="251"/>
      <c r="F530" s="288">
        <v>8040807</v>
      </c>
      <c r="G530" s="264">
        <v>27404</v>
      </c>
      <c r="H530" s="264">
        <v>2071951</v>
      </c>
      <c r="I530" s="253">
        <v>11353178</v>
      </c>
    </row>
    <row r="531" spans="1:9" ht="15.75" hidden="1" customHeight="1" outlineLevel="1">
      <c r="A531" s="224"/>
      <c r="B531" s="296" t="s">
        <v>220</v>
      </c>
      <c r="C531" s="253">
        <v>562734.10999999917</v>
      </c>
      <c r="D531" s="297">
        <v>0</v>
      </c>
      <c r="E531" s="251"/>
      <c r="F531" s="288">
        <v>99306</v>
      </c>
      <c r="G531" s="264">
        <v>6142</v>
      </c>
      <c r="H531" s="264">
        <v>0</v>
      </c>
      <c r="I531" s="253">
        <v>668182.10999999917</v>
      </c>
    </row>
    <row r="532" spans="1:9" ht="15.75" hidden="1" customHeight="1" outlineLevel="1">
      <c r="A532" s="224"/>
      <c r="B532" s="296" t="s">
        <v>221</v>
      </c>
      <c r="C532" s="253">
        <v>728147.93000000063</v>
      </c>
      <c r="D532" s="297">
        <v>0</v>
      </c>
      <c r="E532" s="251"/>
      <c r="F532" s="288">
        <v>0</v>
      </c>
      <c r="G532" s="264">
        <v>46022.34</v>
      </c>
      <c r="H532" s="264">
        <v>0</v>
      </c>
      <c r="I532" s="253">
        <v>774170.2700000006</v>
      </c>
    </row>
    <row r="533" spans="1:9" ht="15.75" hidden="1" customHeight="1" outlineLevel="1">
      <c r="A533" s="224"/>
      <c r="B533" s="296" t="s">
        <v>222</v>
      </c>
      <c r="C533" s="253">
        <v>78743170</v>
      </c>
      <c r="D533" s="297">
        <v>17440744</v>
      </c>
      <c r="E533" s="251"/>
      <c r="F533" s="288">
        <v>177527400</v>
      </c>
      <c r="G533" s="264">
        <v>2777620</v>
      </c>
      <c r="H533" s="264">
        <v>39266211</v>
      </c>
      <c r="I533" s="253">
        <v>315755145</v>
      </c>
    </row>
    <row r="534" spans="1:9" ht="15.75" hidden="1" customHeight="1" outlineLevel="1">
      <c r="A534" s="224"/>
      <c r="B534" s="296" t="s">
        <v>223</v>
      </c>
      <c r="C534" s="253">
        <v>21299194</v>
      </c>
      <c r="D534" s="297">
        <v>0</v>
      </c>
      <c r="E534" s="251"/>
      <c r="F534" s="288">
        <v>0</v>
      </c>
      <c r="G534" s="264">
        <v>11328</v>
      </c>
      <c r="H534" s="264">
        <v>0</v>
      </c>
      <c r="I534" s="253">
        <v>21310522</v>
      </c>
    </row>
    <row r="535" spans="1:9" ht="15.75" hidden="1" customHeight="1" outlineLevel="1">
      <c r="A535" s="224"/>
      <c r="B535" s="296" t="s">
        <v>224</v>
      </c>
      <c r="C535" s="253">
        <v>5963966.099999994</v>
      </c>
      <c r="D535" s="297">
        <v>693274.1</v>
      </c>
      <c r="E535" s="251"/>
      <c r="F535" s="288">
        <v>1586322.8599999999</v>
      </c>
      <c r="G535" s="264">
        <v>144262.87825206266</v>
      </c>
      <c r="H535" s="264">
        <v>680226</v>
      </c>
      <c r="I535" s="253">
        <v>9068051.9382520579</v>
      </c>
    </row>
    <row r="536" spans="1:9" ht="15.75" hidden="1" customHeight="1" outlineLevel="1">
      <c r="A536" s="224"/>
      <c r="B536" s="296" t="s">
        <v>225</v>
      </c>
      <c r="C536" s="253">
        <v>11420668.850000001</v>
      </c>
      <c r="D536" s="297">
        <v>39524.15</v>
      </c>
      <c r="E536" s="251"/>
      <c r="F536" s="288">
        <v>11432218</v>
      </c>
      <c r="G536" s="264">
        <v>172744</v>
      </c>
      <c r="H536" s="264">
        <v>0</v>
      </c>
      <c r="I536" s="253">
        <v>23065155</v>
      </c>
    </row>
    <row r="537" spans="1:9" ht="15.75" hidden="1" customHeight="1" outlineLevel="1">
      <c r="A537" s="224"/>
      <c r="B537" s="296" t="s">
        <v>212</v>
      </c>
      <c r="C537" s="253">
        <v>19295598.359999999</v>
      </c>
      <c r="D537" s="297">
        <v>0</v>
      </c>
      <c r="E537" s="251"/>
      <c r="F537" s="288">
        <v>118275051</v>
      </c>
      <c r="G537" s="264">
        <v>350945</v>
      </c>
      <c r="H537" s="264">
        <v>9470798</v>
      </c>
      <c r="I537" s="253">
        <v>147392392.36000001</v>
      </c>
    </row>
    <row r="538" spans="1:9" ht="15.75" customHeight="1" collapsed="1">
      <c r="A538" s="224">
        <v>21</v>
      </c>
      <c r="B538" s="298" t="s">
        <v>543</v>
      </c>
      <c r="C538" s="253">
        <f>SUM($C$515:$C$537)</f>
        <v>340009925.97749996</v>
      </c>
      <c r="D538" s="297">
        <f>SUM($D$515:$D$537)</f>
        <v>99833746.25</v>
      </c>
      <c r="E538" s="251"/>
      <c r="F538" s="288">
        <f>SUM($F$515:$F$537)</f>
        <v>832043451.89700019</v>
      </c>
      <c r="G538" s="264">
        <f>SUM($G$515:$G$537)</f>
        <v>49158861.313929506</v>
      </c>
      <c r="H538" s="264">
        <f>SUM($H$515:$H$537)</f>
        <v>133831971</v>
      </c>
      <c r="I538" s="253">
        <f>SUM($I$515:$I$537)</f>
        <v>1454877956.4384298</v>
      </c>
    </row>
    <row r="539" spans="1:9" ht="9.75" customHeight="1">
      <c r="A539" s="426"/>
      <c r="B539" s="426"/>
      <c r="C539" s="426"/>
      <c r="D539" s="426"/>
      <c r="E539" s="426"/>
      <c r="F539" s="426"/>
      <c r="G539" s="426"/>
      <c r="H539" s="426"/>
      <c r="I539" s="426"/>
    </row>
    <row r="540" spans="1:9" ht="69.75" customHeight="1">
      <c r="A540" s="299"/>
      <c r="B540" s="300"/>
      <c r="C540" s="301" t="s">
        <v>544</v>
      </c>
      <c r="D540" s="302" t="s">
        <v>597</v>
      </c>
      <c r="E540" s="364" t="s">
        <v>598</v>
      </c>
      <c r="F540" s="429" t="s">
        <v>545</v>
      </c>
      <c r="G540" s="430"/>
      <c r="H540" s="431"/>
      <c r="I540" s="225" t="s">
        <v>192</v>
      </c>
    </row>
    <row r="541" spans="1:9" ht="13.5" hidden="1" customHeight="1" outlineLevel="1">
      <c r="A541" s="301"/>
      <c r="B541" s="304" t="s">
        <v>202</v>
      </c>
      <c r="C541" s="279">
        <v>0</v>
      </c>
      <c r="D541" s="262">
        <v>0</v>
      </c>
      <c r="E541" s="253">
        <v>0</v>
      </c>
      <c r="F541" s="422">
        <v>0</v>
      </c>
      <c r="G541" s="423"/>
      <c r="H541" s="424"/>
      <c r="I541" s="305">
        <v>0</v>
      </c>
    </row>
    <row r="542" spans="1:9" ht="13.5" hidden="1" customHeight="1" outlineLevel="1">
      <c r="A542" s="301"/>
      <c r="B542" s="304" t="s">
        <v>203</v>
      </c>
      <c r="C542" s="279">
        <v>31718</v>
      </c>
      <c r="D542" s="262">
        <v>3040</v>
      </c>
      <c r="E542" s="253">
        <v>22047</v>
      </c>
      <c r="F542" s="422">
        <v>145394</v>
      </c>
      <c r="G542" s="423"/>
      <c r="H542" s="424"/>
      <c r="I542" s="305">
        <v>202199</v>
      </c>
    </row>
    <row r="543" spans="1:9" ht="13.5" hidden="1" customHeight="1" outlineLevel="1">
      <c r="A543" s="301"/>
      <c r="B543" s="304" t="s">
        <v>204</v>
      </c>
      <c r="C543" s="279">
        <v>19875</v>
      </c>
      <c r="D543" s="262">
        <v>0</v>
      </c>
      <c r="E543" s="253">
        <v>19911</v>
      </c>
      <c r="F543" s="422">
        <v>20338</v>
      </c>
      <c r="G543" s="423"/>
      <c r="H543" s="424"/>
      <c r="I543" s="305">
        <v>60124</v>
      </c>
    </row>
    <row r="544" spans="1:9" ht="13.5" hidden="1" customHeight="1" outlineLevel="1">
      <c r="A544" s="301"/>
      <c r="B544" s="304" t="s">
        <v>205</v>
      </c>
      <c r="C544" s="279">
        <v>0</v>
      </c>
      <c r="D544" s="262">
        <v>0</v>
      </c>
      <c r="E544" s="253">
        <v>0</v>
      </c>
      <c r="F544" s="422">
        <v>0</v>
      </c>
      <c r="G544" s="423"/>
      <c r="H544" s="424"/>
      <c r="I544" s="305">
        <v>0</v>
      </c>
    </row>
    <row r="545" spans="1:9" ht="13.5" hidden="1" customHeight="1" outlineLevel="1">
      <c r="A545" s="301"/>
      <c r="B545" s="304" t="s">
        <v>206</v>
      </c>
      <c r="C545" s="279">
        <v>0</v>
      </c>
      <c r="D545" s="262">
        <v>4575</v>
      </c>
      <c r="E545" s="253">
        <v>0</v>
      </c>
      <c r="F545" s="422">
        <v>0</v>
      </c>
      <c r="G545" s="423"/>
      <c r="H545" s="424"/>
      <c r="I545" s="305">
        <v>4575</v>
      </c>
    </row>
    <row r="546" spans="1:9" ht="13.5" hidden="1" customHeight="1" outlineLevel="1">
      <c r="A546" s="301"/>
      <c r="B546" s="304" t="s">
        <v>207</v>
      </c>
      <c r="C546" s="279"/>
      <c r="D546" s="262"/>
      <c r="E546" s="253"/>
      <c r="F546" s="361"/>
      <c r="G546" s="362"/>
      <c r="H546" s="363"/>
      <c r="I546" s="305">
        <v>0</v>
      </c>
    </row>
    <row r="547" spans="1:9" ht="13.5" hidden="1" customHeight="1" outlineLevel="1">
      <c r="A547" s="301"/>
      <c r="B547" s="304" t="s">
        <v>208</v>
      </c>
      <c r="C547" s="279">
        <v>44630</v>
      </c>
      <c r="D547" s="262">
        <v>22084</v>
      </c>
      <c r="E547" s="253">
        <v>30390</v>
      </c>
      <c r="F547" s="422">
        <v>317153</v>
      </c>
      <c r="G547" s="423"/>
      <c r="H547" s="424"/>
      <c r="I547" s="305">
        <v>414257</v>
      </c>
    </row>
    <row r="548" spans="1:9" ht="13.5" hidden="1" customHeight="1" outlineLevel="1">
      <c r="A548" s="301"/>
      <c r="B548" s="304" t="s">
        <v>209</v>
      </c>
      <c r="C548" s="279">
        <v>12279</v>
      </c>
      <c r="D548" s="262">
        <v>1774</v>
      </c>
      <c r="E548" s="253">
        <v>8643</v>
      </c>
      <c r="F548" s="422">
        <v>47952</v>
      </c>
      <c r="G548" s="423"/>
      <c r="H548" s="424"/>
      <c r="I548" s="305">
        <v>70648</v>
      </c>
    </row>
    <row r="549" spans="1:9" ht="13.5" hidden="1" customHeight="1" outlineLevel="1">
      <c r="A549" s="301"/>
      <c r="B549" s="304" t="s">
        <v>210</v>
      </c>
      <c r="C549" s="279">
        <v>22</v>
      </c>
      <c r="D549" s="262">
        <v>364</v>
      </c>
      <c r="E549" s="253">
        <v>0</v>
      </c>
      <c r="F549" s="422"/>
      <c r="G549" s="423"/>
      <c r="H549" s="424"/>
      <c r="I549" s="305">
        <v>386</v>
      </c>
    </row>
    <row r="550" spans="1:9" ht="13.5" hidden="1" customHeight="1" outlineLevel="1">
      <c r="A550" s="301"/>
      <c r="B550" s="304" t="s">
        <v>211</v>
      </c>
      <c r="C550" s="279">
        <v>74031</v>
      </c>
      <c r="D550" s="262">
        <v>11124</v>
      </c>
      <c r="E550" s="253">
        <v>52897</v>
      </c>
      <c r="F550" s="422">
        <v>391956</v>
      </c>
      <c r="G550" s="423"/>
      <c r="H550" s="424"/>
      <c r="I550" s="305">
        <v>530008</v>
      </c>
    </row>
    <row r="551" spans="1:9" ht="13.5" hidden="1" customHeight="1" outlineLevel="1">
      <c r="A551" s="301"/>
      <c r="B551" s="304" t="s">
        <v>213</v>
      </c>
      <c r="C551" s="279">
        <v>51268</v>
      </c>
      <c r="D551" s="262">
        <v>19056</v>
      </c>
      <c r="E551" s="253">
        <v>37942</v>
      </c>
      <c r="F551" s="422">
        <v>289705</v>
      </c>
      <c r="G551" s="423"/>
      <c r="H551" s="424"/>
      <c r="I551" s="305">
        <v>397971</v>
      </c>
    </row>
    <row r="552" spans="1:9" ht="13.5" hidden="1" customHeight="1" outlineLevel="1">
      <c r="A552" s="301"/>
      <c r="B552" s="304" t="s">
        <v>214</v>
      </c>
      <c r="C552" s="279">
        <v>21802</v>
      </c>
      <c r="D552" s="262">
        <v>0</v>
      </c>
      <c r="E552" s="253">
        <v>21822</v>
      </c>
      <c r="F552" s="422">
        <v>177997</v>
      </c>
      <c r="G552" s="423"/>
      <c r="H552" s="424"/>
      <c r="I552" s="305">
        <v>221621</v>
      </c>
    </row>
    <row r="553" spans="1:9" ht="13.5" hidden="1" customHeight="1" outlineLevel="1">
      <c r="A553" s="301"/>
      <c r="B553" s="304" t="s">
        <v>215</v>
      </c>
      <c r="C553" s="279">
        <v>3793</v>
      </c>
      <c r="D553" s="262">
        <v>2980</v>
      </c>
      <c r="E553" s="253">
        <v>13825</v>
      </c>
      <c r="F553" s="422">
        <v>43782</v>
      </c>
      <c r="G553" s="423"/>
      <c r="H553" s="424"/>
      <c r="I553" s="305">
        <v>64380</v>
      </c>
    </row>
    <row r="554" spans="1:9" ht="13.5" hidden="1" customHeight="1" outlineLevel="1">
      <c r="A554" s="301"/>
      <c r="B554" s="304" t="s">
        <v>216</v>
      </c>
      <c r="C554" s="279">
        <v>0</v>
      </c>
      <c r="D554" s="262">
        <v>33</v>
      </c>
      <c r="E554" s="253">
        <v>0</v>
      </c>
      <c r="F554" s="422">
        <v>152</v>
      </c>
      <c r="G554" s="423"/>
      <c r="H554" s="424"/>
      <c r="I554" s="305">
        <v>185</v>
      </c>
    </row>
    <row r="555" spans="1:9" ht="13.5" hidden="1" customHeight="1" outlineLevel="1">
      <c r="A555" s="301"/>
      <c r="B555" s="304" t="s">
        <v>217</v>
      </c>
      <c r="C555" s="279">
        <v>3117</v>
      </c>
      <c r="D555" s="262">
        <v>7022</v>
      </c>
      <c r="E555" s="253">
        <v>19180</v>
      </c>
      <c r="F555" s="422">
        <v>451</v>
      </c>
      <c r="G555" s="423"/>
      <c r="H555" s="424"/>
      <c r="I555" s="305">
        <v>29770</v>
      </c>
    </row>
    <row r="556" spans="1:9" ht="13.5" hidden="1" customHeight="1" outlineLevel="1">
      <c r="A556" s="301"/>
      <c r="B556" s="304" t="s">
        <v>218</v>
      </c>
      <c r="C556" s="279">
        <v>25733</v>
      </c>
      <c r="D556" s="262">
        <v>0</v>
      </c>
      <c r="E556" s="253">
        <v>25880</v>
      </c>
      <c r="F556" s="422">
        <v>35732</v>
      </c>
      <c r="G556" s="423"/>
      <c r="H556" s="424"/>
      <c r="I556" s="305">
        <v>87345</v>
      </c>
    </row>
    <row r="557" spans="1:9" ht="13.5" hidden="1" customHeight="1" outlineLevel="1">
      <c r="A557" s="301"/>
      <c r="B557" s="304" t="s">
        <v>219</v>
      </c>
      <c r="C557" s="279">
        <v>3472</v>
      </c>
      <c r="D557" s="262">
        <v>24</v>
      </c>
      <c r="E557" s="253">
        <v>2998</v>
      </c>
      <c r="F557" s="422">
        <v>25509</v>
      </c>
      <c r="G557" s="423"/>
      <c r="H557" s="424"/>
      <c r="I557" s="305">
        <v>32003</v>
      </c>
    </row>
    <row r="558" spans="1:9" ht="13.5" hidden="1" customHeight="1" outlineLevel="1">
      <c r="A558" s="301"/>
      <c r="B558" s="304" t="s">
        <v>220</v>
      </c>
      <c r="C558" s="279">
        <v>0</v>
      </c>
      <c r="D558" s="262">
        <v>2136</v>
      </c>
      <c r="E558" s="253">
        <v>0</v>
      </c>
      <c r="F558" s="422">
        <v>0</v>
      </c>
      <c r="G558" s="423"/>
      <c r="H558" s="424"/>
      <c r="I558" s="305">
        <v>2136</v>
      </c>
    </row>
    <row r="559" spans="1:9" ht="13.5" hidden="1" customHeight="1" outlineLevel="1">
      <c r="A559" s="301"/>
      <c r="B559" s="304" t="s">
        <v>221</v>
      </c>
      <c r="C559" s="279">
        <v>3569</v>
      </c>
      <c r="D559" s="262">
        <v>568</v>
      </c>
      <c r="E559" s="253">
        <v>2260</v>
      </c>
      <c r="F559" s="422">
        <v>194</v>
      </c>
      <c r="G559" s="423"/>
      <c r="H559" s="424"/>
      <c r="I559" s="305">
        <v>6591</v>
      </c>
    </row>
    <row r="560" spans="1:9" ht="13.5" hidden="1" customHeight="1" outlineLevel="1">
      <c r="A560" s="301"/>
      <c r="B560" s="304" t="s">
        <v>222</v>
      </c>
      <c r="C560" s="279">
        <v>92837</v>
      </c>
      <c r="D560" s="262">
        <v>13181</v>
      </c>
      <c r="E560" s="253">
        <v>64311</v>
      </c>
      <c r="F560" s="422">
        <v>320281</v>
      </c>
      <c r="G560" s="423"/>
      <c r="H560" s="424"/>
      <c r="I560" s="305">
        <v>490610</v>
      </c>
    </row>
    <row r="561" spans="1:9" ht="13.5" hidden="1" customHeight="1" outlineLevel="1">
      <c r="A561" s="301"/>
      <c r="B561" s="304" t="s">
        <v>223</v>
      </c>
      <c r="C561" s="279">
        <v>10945</v>
      </c>
      <c r="D561" s="262">
        <v>13976</v>
      </c>
      <c r="E561" s="253">
        <v>54749</v>
      </c>
      <c r="F561" s="422">
        <v>0</v>
      </c>
      <c r="G561" s="423"/>
      <c r="H561" s="424"/>
      <c r="I561" s="305">
        <v>79670</v>
      </c>
    </row>
    <row r="562" spans="1:9" ht="13.5" hidden="1" customHeight="1" outlineLevel="1">
      <c r="A562" s="301"/>
      <c r="B562" s="304" t="s">
        <v>224</v>
      </c>
      <c r="C562" s="279">
        <v>6270</v>
      </c>
      <c r="D562" s="262">
        <v>21932</v>
      </c>
      <c r="E562" s="253">
        <v>3298</v>
      </c>
      <c r="F562" s="422">
        <v>0</v>
      </c>
      <c r="G562" s="423"/>
      <c r="H562" s="424"/>
      <c r="I562" s="305">
        <v>31500</v>
      </c>
    </row>
    <row r="563" spans="1:9" ht="13.5" hidden="1" customHeight="1" outlineLevel="1">
      <c r="A563" s="301"/>
      <c r="B563" s="304" t="s">
        <v>225</v>
      </c>
      <c r="C563" s="279">
        <v>26509</v>
      </c>
      <c r="D563" s="262">
        <v>27411</v>
      </c>
      <c r="E563" s="253">
        <v>0</v>
      </c>
      <c r="F563" s="422">
        <v>552</v>
      </c>
      <c r="G563" s="423"/>
      <c r="H563" s="424"/>
      <c r="I563" s="305">
        <v>54472</v>
      </c>
    </row>
    <row r="564" spans="1:9" ht="13.5" hidden="1" customHeight="1" outlineLevel="1">
      <c r="A564" s="301"/>
      <c r="B564" s="304" t="s">
        <v>212</v>
      </c>
      <c r="C564" s="279">
        <v>45871</v>
      </c>
      <c r="D564" s="262">
        <v>19781</v>
      </c>
      <c r="E564" s="253">
        <v>34350</v>
      </c>
      <c r="F564" s="422">
        <v>274029</v>
      </c>
      <c r="G564" s="423"/>
      <c r="H564" s="424"/>
      <c r="I564" s="305">
        <v>374031</v>
      </c>
    </row>
    <row r="565" spans="1:9" ht="13.5" customHeight="1" collapsed="1">
      <c r="A565" s="301">
        <v>22</v>
      </c>
      <c r="B565" s="306" t="s">
        <v>546</v>
      </c>
      <c r="C565" s="279">
        <f>SUM($C$541:$C$564)</f>
        <v>477741</v>
      </c>
      <c r="D565" s="262">
        <f>SUM($D$541:$D$564)</f>
        <v>171061</v>
      </c>
      <c r="E565" s="253">
        <f>SUM($E$541:$E$564)</f>
        <v>414503</v>
      </c>
      <c r="F565" s="422">
        <f>SUM($F$541:$F$564)</f>
        <v>2091177</v>
      </c>
      <c r="G565" s="423"/>
      <c r="H565" s="424"/>
      <c r="I565" s="305">
        <f>SUM($I$541:$I$564)</f>
        <v>3154482</v>
      </c>
    </row>
  </sheetData>
  <sheetProtection selectLockedCells="1"/>
  <mergeCells count="34">
    <mergeCell ref="F542:H542"/>
    <mergeCell ref="A1:I1"/>
    <mergeCell ref="A2:I2"/>
    <mergeCell ref="A3:I3"/>
    <mergeCell ref="A4:I4"/>
    <mergeCell ref="A6:I6"/>
    <mergeCell ref="C12:I12"/>
    <mergeCell ref="C238:I238"/>
    <mergeCell ref="C389:I389"/>
    <mergeCell ref="A539:I539"/>
    <mergeCell ref="F540:H540"/>
    <mergeCell ref="F541:H541"/>
    <mergeCell ref="F555:H555"/>
    <mergeCell ref="F543:H543"/>
    <mergeCell ref="F544:H544"/>
    <mergeCell ref="F545:H545"/>
    <mergeCell ref="F547:H547"/>
    <mergeCell ref="F548:H548"/>
    <mergeCell ref="F549:H549"/>
    <mergeCell ref="F550:H550"/>
    <mergeCell ref="F551:H551"/>
    <mergeCell ref="F552:H552"/>
    <mergeCell ref="F553:H553"/>
    <mergeCell ref="F554:H554"/>
    <mergeCell ref="F562:H562"/>
    <mergeCell ref="F563:H563"/>
    <mergeCell ref="F564:H564"/>
    <mergeCell ref="F565:H565"/>
    <mergeCell ref="F556:H556"/>
    <mergeCell ref="F557:H557"/>
    <mergeCell ref="F558:H558"/>
    <mergeCell ref="F559:H559"/>
    <mergeCell ref="F560:H560"/>
    <mergeCell ref="F561:H561"/>
  </mergeCells>
  <printOptions horizontalCentered="1"/>
  <pageMargins left="0.37" right="0.4" top="0.38" bottom="0.6" header="0.4" footer="0.2"/>
  <pageSetup scale="85" firstPageNumber="60" orientation="landscape" useFirstPageNumber="1" horizontalDpi="300" verticalDpi="300"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2FCD2-6A4F-4E69-96C9-E040162F16A8}">
  <dimension ref="A1:I1153"/>
  <sheetViews>
    <sheetView showGridLines="0" zoomScaleNormal="100" workbookViewId="0">
      <selection activeCell="B851" sqref="B851"/>
    </sheetView>
  </sheetViews>
  <sheetFormatPr defaultRowHeight="14.25" outlineLevelRow="1"/>
  <cols>
    <col min="1" max="1" width="4.42578125" style="217" customWidth="1"/>
    <col min="2" max="2" width="40.7109375" style="307" customWidth="1"/>
    <col min="3" max="3" width="17.140625" style="217" customWidth="1"/>
    <col min="4" max="4" width="13.7109375" style="217" customWidth="1"/>
    <col min="5" max="5" width="13.85546875" style="217" customWidth="1"/>
    <col min="6" max="7" width="13.7109375" style="217" customWidth="1"/>
    <col min="8" max="8" width="14.5703125" style="217" customWidth="1"/>
    <col min="9" max="9" width="9.140625" style="307"/>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20" t="s">
        <v>547</v>
      </c>
      <c r="B1" s="420"/>
      <c r="C1" s="420"/>
      <c r="D1" s="420"/>
      <c r="E1" s="420"/>
      <c r="F1" s="420"/>
      <c r="G1" s="420"/>
      <c r="H1" s="420"/>
    </row>
    <row r="2" spans="1:9">
      <c r="A2" s="420" t="s">
        <v>548</v>
      </c>
      <c r="B2" s="420"/>
      <c r="C2" s="420"/>
      <c r="D2" s="420"/>
      <c r="E2" s="420"/>
      <c r="F2" s="420"/>
      <c r="G2" s="420"/>
      <c r="H2" s="420"/>
    </row>
    <row r="3" spans="1:9">
      <c r="A3" s="420" t="s">
        <v>330</v>
      </c>
      <c r="B3" s="420"/>
      <c r="C3" s="420"/>
      <c r="D3" s="420"/>
      <c r="E3" s="420"/>
      <c r="F3" s="420"/>
      <c r="G3" s="420"/>
      <c r="H3" s="420"/>
    </row>
    <row r="4" spans="1:9">
      <c r="A4" s="420" t="s">
        <v>499</v>
      </c>
      <c r="B4" s="420"/>
      <c r="C4" s="420"/>
      <c r="D4" s="420"/>
      <c r="E4" s="420"/>
      <c r="F4" s="420"/>
      <c r="G4" s="420"/>
      <c r="H4" s="420"/>
    </row>
    <row r="5" spans="1:9">
      <c r="A5" s="420"/>
      <c r="B5" s="420"/>
      <c r="C5" s="420"/>
      <c r="D5" s="420"/>
      <c r="E5" s="420"/>
      <c r="F5" s="420"/>
      <c r="G5" s="420"/>
      <c r="H5" s="420"/>
    </row>
    <row r="6" spans="1:9">
      <c r="A6" s="420" t="s">
        <v>34</v>
      </c>
      <c r="B6" s="420"/>
      <c r="C6" s="420"/>
      <c r="D6" s="420"/>
      <c r="E6" s="420"/>
      <c r="F6" s="420"/>
      <c r="G6" s="420"/>
      <c r="H6" s="420"/>
    </row>
    <row r="7" spans="1:9" ht="12.75" customHeight="1" thickBot="1">
      <c r="A7" s="435" t="s">
        <v>513</v>
      </c>
      <c r="B7" s="435"/>
      <c r="C7" s="435"/>
      <c r="D7" s="435"/>
      <c r="E7" s="435"/>
      <c r="F7" s="435"/>
      <c r="G7" s="435"/>
      <c r="H7" s="435"/>
    </row>
    <row r="8" spans="1:9">
      <c r="A8" s="308"/>
      <c r="B8" s="309"/>
      <c r="C8" s="310" t="s">
        <v>500</v>
      </c>
      <c r="D8" s="311" t="s">
        <v>501</v>
      </c>
      <c r="E8" s="311" t="s">
        <v>502</v>
      </c>
      <c r="F8" s="312" t="s">
        <v>503</v>
      </c>
      <c r="G8" s="312" t="s">
        <v>504</v>
      </c>
      <c r="H8" s="313" t="s">
        <v>505</v>
      </c>
      <c r="I8" s="314"/>
    </row>
    <row r="9" spans="1:9">
      <c r="A9" s="315"/>
      <c r="B9" s="316"/>
      <c r="C9" s="436" t="s">
        <v>508</v>
      </c>
      <c r="D9" s="437"/>
      <c r="E9" s="438"/>
      <c r="F9" s="432" t="s">
        <v>549</v>
      </c>
      <c r="G9" s="432" t="s">
        <v>550</v>
      </c>
      <c r="H9" s="440" t="s">
        <v>551</v>
      </c>
      <c r="I9" s="314"/>
    </row>
    <row r="10" spans="1:9">
      <c r="A10" s="315"/>
      <c r="B10" s="360" t="s">
        <v>552</v>
      </c>
      <c r="C10" s="443"/>
      <c r="D10" s="444"/>
      <c r="E10" s="445"/>
      <c r="F10" s="439"/>
      <c r="G10" s="439"/>
      <c r="H10" s="441"/>
      <c r="I10" s="314"/>
    </row>
    <row r="11" spans="1:9">
      <c r="A11" s="315"/>
      <c r="B11" s="2"/>
      <c r="C11" s="432" t="s">
        <v>553</v>
      </c>
      <c r="D11" s="432" t="s">
        <v>554</v>
      </c>
      <c r="E11" s="432" t="s">
        <v>555</v>
      </c>
      <c r="F11" s="439"/>
      <c r="G11" s="439"/>
      <c r="H11" s="441"/>
      <c r="I11" s="314"/>
    </row>
    <row r="12" spans="1:9" ht="19.5" customHeight="1">
      <c r="A12" s="317"/>
      <c r="B12" s="318"/>
      <c r="C12" s="433"/>
      <c r="D12" s="433"/>
      <c r="E12" s="433"/>
      <c r="F12" s="433"/>
      <c r="G12" s="433"/>
      <c r="H12" s="442"/>
      <c r="I12" s="314"/>
    </row>
    <row r="13" spans="1:9" hidden="1" outlineLevel="1">
      <c r="A13" s="317"/>
      <c r="B13" s="277" t="s">
        <v>202</v>
      </c>
      <c r="C13" s="244"/>
      <c r="D13" s="319"/>
      <c r="E13" s="320">
        <v>0</v>
      </c>
      <c r="F13" s="244"/>
      <c r="G13" s="320">
        <v>0</v>
      </c>
      <c r="H13" s="321">
        <v>0</v>
      </c>
      <c r="I13" s="322"/>
    </row>
    <row r="14" spans="1:9" hidden="1" outlineLevel="1">
      <c r="A14" s="317"/>
      <c r="B14" s="277" t="s">
        <v>203</v>
      </c>
      <c r="C14" s="244"/>
      <c r="D14" s="320">
        <v>0</v>
      </c>
      <c r="E14" s="320">
        <v>22943143</v>
      </c>
      <c r="F14" s="244"/>
      <c r="G14" s="320">
        <v>4662612</v>
      </c>
      <c r="H14" s="321">
        <v>27605755</v>
      </c>
      <c r="I14" s="322"/>
    </row>
    <row r="15" spans="1:9" hidden="1" outlineLevel="1">
      <c r="A15" s="317"/>
      <c r="B15" s="277" t="s">
        <v>204</v>
      </c>
      <c r="C15" s="244"/>
      <c r="D15" s="320">
        <v>245276</v>
      </c>
      <c r="E15" s="319"/>
      <c r="F15" s="244"/>
      <c r="G15" s="319"/>
      <c r="H15" s="321">
        <v>245276</v>
      </c>
      <c r="I15" s="322"/>
    </row>
    <row r="16" spans="1:9" hidden="1" outlineLevel="1">
      <c r="A16" s="317"/>
      <c r="B16" s="277" t="s">
        <v>205</v>
      </c>
      <c r="C16" s="244"/>
      <c r="D16" s="320">
        <v>0</v>
      </c>
      <c r="E16" s="320">
        <v>0</v>
      </c>
      <c r="F16" s="244"/>
      <c r="G16" s="320">
        <v>0</v>
      </c>
      <c r="H16" s="321">
        <v>0</v>
      </c>
      <c r="I16" s="322"/>
    </row>
    <row r="17" spans="1:9" hidden="1" outlineLevel="1">
      <c r="A17" s="317"/>
      <c r="B17" s="277" t="s">
        <v>206</v>
      </c>
      <c r="C17" s="244"/>
      <c r="D17" s="320">
        <v>0</v>
      </c>
      <c r="E17" s="320">
        <v>0</v>
      </c>
      <c r="F17" s="244"/>
      <c r="G17" s="320">
        <v>0</v>
      </c>
      <c r="H17" s="321">
        <v>0</v>
      </c>
      <c r="I17" s="322"/>
    </row>
    <row r="18" spans="1:9" hidden="1" outlineLevel="1">
      <c r="A18" s="317"/>
      <c r="B18" s="277" t="s">
        <v>207</v>
      </c>
      <c r="C18" s="244"/>
      <c r="D18" s="320">
        <v>0</v>
      </c>
      <c r="E18" s="320"/>
      <c r="F18" s="244"/>
      <c r="G18" s="320"/>
      <c r="H18" s="321">
        <v>0</v>
      </c>
      <c r="I18" s="322"/>
    </row>
    <row r="19" spans="1:9" hidden="1" outlineLevel="1">
      <c r="A19" s="317"/>
      <c r="B19" s="277" t="s">
        <v>208</v>
      </c>
      <c r="C19" s="244"/>
      <c r="D19" s="320">
        <v>16725620</v>
      </c>
      <c r="E19" s="320">
        <v>34154736</v>
      </c>
      <c r="F19" s="244"/>
      <c r="G19" s="320">
        <v>5354597</v>
      </c>
      <c r="H19" s="321">
        <v>56234953</v>
      </c>
      <c r="I19" s="322"/>
    </row>
    <row r="20" spans="1:9" hidden="1" outlineLevel="1">
      <c r="A20" s="317"/>
      <c r="B20" s="277" t="s">
        <v>209</v>
      </c>
      <c r="C20" s="244"/>
      <c r="D20" s="320">
        <v>0</v>
      </c>
      <c r="E20" s="320">
        <v>4941052</v>
      </c>
      <c r="F20" s="244"/>
      <c r="G20" s="320">
        <v>51894</v>
      </c>
      <c r="H20" s="321">
        <v>4992946</v>
      </c>
      <c r="I20" s="322"/>
    </row>
    <row r="21" spans="1:9" hidden="1" outlineLevel="1">
      <c r="A21" s="317"/>
      <c r="B21" s="277" t="s">
        <v>210</v>
      </c>
      <c r="C21" s="244"/>
      <c r="D21" s="320">
        <v>326451</v>
      </c>
      <c r="E21" s="320">
        <v>0</v>
      </c>
      <c r="F21" s="244"/>
      <c r="G21" s="320">
        <v>24572</v>
      </c>
      <c r="H21" s="321">
        <v>351023</v>
      </c>
      <c r="I21" s="322"/>
    </row>
    <row r="22" spans="1:9" hidden="1" outlineLevel="1">
      <c r="A22" s="317"/>
      <c r="B22" s="277" t="s">
        <v>211</v>
      </c>
      <c r="C22" s="244"/>
      <c r="D22" s="320">
        <v>0</v>
      </c>
      <c r="E22" s="320">
        <v>53283951</v>
      </c>
      <c r="F22" s="244"/>
      <c r="G22" s="320">
        <v>7165800</v>
      </c>
      <c r="H22" s="321">
        <v>60449751</v>
      </c>
      <c r="I22" s="322"/>
    </row>
    <row r="23" spans="1:9" hidden="1" outlineLevel="1">
      <c r="A23" s="317"/>
      <c r="B23" s="277" t="s">
        <v>212</v>
      </c>
      <c r="C23" s="244"/>
      <c r="D23" s="319">
        <v>0</v>
      </c>
      <c r="E23" s="320">
        <v>46076949</v>
      </c>
      <c r="F23" s="244"/>
      <c r="G23" s="320">
        <v>4224437</v>
      </c>
      <c r="H23" s="321">
        <v>50301386</v>
      </c>
      <c r="I23" s="322"/>
    </row>
    <row r="24" spans="1:9" hidden="1" outlineLevel="1">
      <c r="A24" s="317"/>
      <c r="B24" s="277" t="s">
        <v>213</v>
      </c>
      <c r="C24" s="244"/>
      <c r="D24" s="319">
        <v>0</v>
      </c>
      <c r="E24" s="320">
        <v>57752182</v>
      </c>
      <c r="F24" s="244"/>
      <c r="G24" s="320">
        <v>6059658</v>
      </c>
      <c r="H24" s="321">
        <v>63811840</v>
      </c>
      <c r="I24" s="322"/>
    </row>
    <row r="25" spans="1:9" hidden="1" outlineLevel="1">
      <c r="A25" s="317"/>
      <c r="B25" s="277" t="s">
        <v>214</v>
      </c>
      <c r="C25" s="244"/>
      <c r="D25" s="319">
        <v>0</v>
      </c>
      <c r="E25" s="319"/>
      <c r="F25" s="244"/>
      <c r="G25" s="319"/>
      <c r="H25" s="321">
        <v>0</v>
      </c>
      <c r="I25" s="322"/>
    </row>
    <row r="26" spans="1:9" hidden="1" outlineLevel="1">
      <c r="A26" s="317"/>
      <c r="B26" s="277" t="s">
        <v>215</v>
      </c>
      <c r="C26" s="244"/>
      <c r="D26" s="319">
        <v>0</v>
      </c>
      <c r="E26" s="319"/>
      <c r="F26" s="244"/>
      <c r="G26" s="319"/>
      <c r="H26" s="321">
        <v>0</v>
      </c>
      <c r="I26" s="322"/>
    </row>
    <row r="27" spans="1:9" hidden="1" outlineLevel="1">
      <c r="A27" s="317"/>
      <c r="B27" s="277" t="s">
        <v>216</v>
      </c>
      <c r="C27" s="244"/>
      <c r="D27" s="320">
        <v>0</v>
      </c>
      <c r="E27" s="320">
        <v>0</v>
      </c>
      <c r="F27" s="244"/>
      <c r="G27" s="320">
        <v>0</v>
      </c>
      <c r="H27" s="321">
        <v>0</v>
      </c>
      <c r="I27" s="322"/>
    </row>
    <row r="28" spans="1:9" hidden="1" outlineLevel="1">
      <c r="A28" s="317"/>
      <c r="B28" s="277" t="s">
        <v>217</v>
      </c>
      <c r="C28" s="244"/>
      <c r="D28" s="320">
        <v>0</v>
      </c>
      <c r="E28" s="320">
        <v>12613317</v>
      </c>
      <c r="F28" s="244"/>
      <c r="G28" s="320">
        <v>3557602</v>
      </c>
      <c r="H28" s="321">
        <v>16170919</v>
      </c>
      <c r="I28" s="322"/>
    </row>
    <row r="29" spans="1:9" hidden="1" outlineLevel="1">
      <c r="A29" s="317"/>
      <c r="B29" s="277" t="s">
        <v>218</v>
      </c>
      <c r="C29" s="244"/>
      <c r="D29" s="320">
        <v>17739297</v>
      </c>
      <c r="E29" s="320">
        <v>1456643</v>
      </c>
      <c r="F29" s="244"/>
      <c r="G29" s="320">
        <v>3021475</v>
      </c>
      <c r="H29" s="321">
        <v>22217415</v>
      </c>
      <c r="I29" s="322"/>
    </row>
    <row r="30" spans="1:9" hidden="1" outlineLevel="1">
      <c r="A30" s="317"/>
      <c r="B30" s="277" t="s">
        <v>219</v>
      </c>
      <c r="C30" s="244"/>
      <c r="D30" s="320">
        <v>0</v>
      </c>
      <c r="E30" s="320">
        <v>1579003</v>
      </c>
      <c r="F30" s="244"/>
      <c r="G30" s="320">
        <v>391026</v>
      </c>
      <c r="H30" s="321">
        <v>1970029</v>
      </c>
      <c r="I30" s="322"/>
    </row>
    <row r="31" spans="1:9" hidden="1" outlineLevel="1">
      <c r="A31" s="317"/>
      <c r="B31" s="277" t="s">
        <v>220</v>
      </c>
      <c r="C31" s="244"/>
      <c r="D31" s="320"/>
      <c r="E31" s="320"/>
      <c r="F31" s="244"/>
      <c r="G31" s="320"/>
      <c r="H31" s="321">
        <v>0</v>
      </c>
      <c r="I31" s="322"/>
    </row>
    <row r="32" spans="1:9" hidden="1" outlineLevel="1">
      <c r="A32" s="317"/>
      <c r="B32" s="277" t="s">
        <v>221</v>
      </c>
      <c r="C32" s="244"/>
      <c r="D32" s="320">
        <v>0</v>
      </c>
      <c r="E32" s="319"/>
      <c r="F32" s="244"/>
      <c r="G32" s="319"/>
      <c r="H32" s="321">
        <v>0</v>
      </c>
      <c r="I32" s="322"/>
    </row>
    <row r="33" spans="1:9" hidden="1" outlineLevel="1">
      <c r="A33" s="317"/>
      <c r="B33" s="277" t="s">
        <v>222</v>
      </c>
      <c r="C33" s="244"/>
      <c r="D33" s="320">
        <v>11532532</v>
      </c>
      <c r="E33" s="320">
        <v>62130916</v>
      </c>
      <c r="F33" s="244"/>
      <c r="G33" s="320">
        <v>18864306</v>
      </c>
      <c r="H33" s="321">
        <v>92527754</v>
      </c>
      <c r="I33" s="322"/>
    </row>
    <row r="34" spans="1:9" hidden="1" outlineLevel="1">
      <c r="A34" s="317"/>
      <c r="B34" s="277" t="s">
        <v>223</v>
      </c>
      <c r="C34" s="244"/>
      <c r="D34" s="320">
        <v>0</v>
      </c>
      <c r="E34" s="319"/>
      <c r="F34" s="244"/>
      <c r="G34" s="319"/>
      <c r="H34" s="321">
        <v>0</v>
      </c>
      <c r="I34" s="322"/>
    </row>
    <row r="35" spans="1:9" hidden="1" outlineLevel="1">
      <c r="A35" s="317"/>
      <c r="B35" s="277" t="s">
        <v>224</v>
      </c>
      <c r="C35" s="244"/>
      <c r="D35" s="320">
        <v>130918</v>
      </c>
      <c r="E35" s="320">
        <v>547688</v>
      </c>
      <c r="F35" s="244"/>
      <c r="G35" s="320">
        <v>575318</v>
      </c>
      <c r="H35" s="321">
        <v>1253924</v>
      </c>
      <c r="I35" s="322"/>
    </row>
    <row r="36" spans="1:9" hidden="1" outlineLevel="1">
      <c r="A36" s="317"/>
      <c r="B36" s="277" t="s">
        <v>225</v>
      </c>
      <c r="C36" s="244"/>
      <c r="D36" s="320">
        <v>20935</v>
      </c>
      <c r="E36" s="320">
        <v>3830096</v>
      </c>
      <c r="F36" s="244"/>
      <c r="G36" s="319"/>
      <c r="H36" s="321">
        <v>3851031</v>
      </c>
      <c r="I36" s="322"/>
    </row>
    <row r="37" spans="1:9" collapsed="1">
      <c r="A37" s="317" t="s">
        <v>556</v>
      </c>
      <c r="B37" s="281" t="s">
        <v>557</v>
      </c>
      <c r="C37" s="244"/>
      <c r="D37" s="320">
        <f>SUM($D$13:$D$36)</f>
        <v>46721029</v>
      </c>
      <c r="E37" s="320">
        <f>SUM($E$13:$E$36)</f>
        <v>301309676</v>
      </c>
      <c r="F37" s="244"/>
      <c r="G37" s="320">
        <f>SUM($G$13:$G$36)</f>
        <v>53953297</v>
      </c>
      <c r="H37" s="321">
        <f>SUM($H$13:$H$36)</f>
        <v>401984002</v>
      </c>
      <c r="I37" s="322"/>
    </row>
    <row r="38" spans="1:9" hidden="1" outlineLevel="1">
      <c r="A38" s="323"/>
      <c r="B38" s="277" t="s">
        <v>202</v>
      </c>
      <c r="C38" s="254"/>
      <c r="D38" s="266">
        <v>0</v>
      </c>
      <c r="E38" s="265"/>
      <c r="F38" s="254"/>
      <c r="G38" s="265"/>
      <c r="H38" s="324">
        <v>0</v>
      </c>
      <c r="I38" s="322"/>
    </row>
    <row r="39" spans="1:9" hidden="1" outlineLevel="1">
      <c r="A39" s="323"/>
      <c r="B39" s="277" t="s">
        <v>203</v>
      </c>
      <c r="C39" s="254"/>
      <c r="D39" s="266">
        <v>0</v>
      </c>
      <c r="E39" s="265"/>
      <c r="F39" s="254"/>
      <c r="G39" s="265"/>
      <c r="H39" s="324">
        <v>0</v>
      </c>
      <c r="I39" s="322"/>
    </row>
    <row r="40" spans="1:9" hidden="1" outlineLevel="1">
      <c r="A40" s="323"/>
      <c r="B40" s="277" t="s">
        <v>204</v>
      </c>
      <c r="C40" s="254"/>
      <c r="D40" s="266">
        <v>0</v>
      </c>
      <c r="E40" s="265"/>
      <c r="F40" s="254"/>
      <c r="G40" s="265"/>
      <c r="H40" s="324">
        <v>0</v>
      </c>
      <c r="I40" s="322"/>
    </row>
    <row r="41" spans="1:9" hidden="1" outlineLevel="1">
      <c r="A41" s="323"/>
      <c r="B41" s="277" t="s">
        <v>205</v>
      </c>
      <c r="C41" s="254"/>
      <c r="D41" s="266">
        <v>0</v>
      </c>
      <c r="E41" s="266">
        <v>0</v>
      </c>
      <c r="F41" s="254"/>
      <c r="G41" s="266">
        <v>0</v>
      </c>
      <c r="H41" s="324">
        <v>0</v>
      </c>
      <c r="I41" s="322"/>
    </row>
    <row r="42" spans="1:9" hidden="1" outlineLevel="1">
      <c r="A42" s="323"/>
      <c r="B42" s="277" t="s">
        <v>206</v>
      </c>
      <c r="C42" s="254"/>
      <c r="D42" s="266"/>
      <c r="E42" s="266"/>
      <c r="F42" s="254"/>
      <c r="G42" s="266"/>
      <c r="H42" s="324">
        <v>0</v>
      </c>
      <c r="I42" s="322"/>
    </row>
    <row r="43" spans="1:9" hidden="1" outlineLevel="1">
      <c r="A43" s="323"/>
      <c r="B43" s="277" t="s">
        <v>207</v>
      </c>
      <c r="C43" s="254"/>
      <c r="D43" s="266"/>
      <c r="E43" s="266"/>
      <c r="F43" s="254"/>
      <c r="G43" s="266"/>
      <c r="H43" s="324">
        <v>0</v>
      </c>
      <c r="I43" s="322"/>
    </row>
    <row r="44" spans="1:9" hidden="1" outlineLevel="1">
      <c r="A44" s="323"/>
      <c r="B44" s="277" t="s">
        <v>208</v>
      </c>
      <c r="C44" s="254"/>
      <c r="D44" s="266">
        <v>0</v>
      </c>
      <c r="E44" s="266">
        <v>0</v>
      </c>
      <c r="F44" s="254"/>
      <c r="G44" s="266">
        <v>0</v>
      </c>
      <c r="H44" s="324">
        <v>0</v>
      </c>
      <c r="I44" s="322"/>
    </row>
    <row r="45" spans="1:9" hidden="1" outlineLevel="1">
      <c r="A45" s="323"/>
      <c r="B45" s="277" t="s">
        <v>209</v>
      </c>
      <c r="C45" s="254"/>
      <c r="D45" s="265"/>
      <c r="E45" s="265"/>
      <c r="F45" s="254"/>
      <c r="G45" s="265"/>
      <c r="H45" s="324">
        <v>0</v>
      </c>
      <c r="I45" s="322"/>
    </row>
    <row r="46" spans="1:9" hidden="1" outlineLevel="1">
      <c r="A46" s="323"/>
      <c r="B46" s="277" t="s">
        <v>210</v>
      </c>
      <c r="C46" s="254"/>
      <c r="D46" s="265"/>
      <c r="E46" s="265"/>
      <c r="F46" s="254"/>
      <c r="G46" s="265"/>
      <c r="H46" s="324">
        <v>0</v>
      </c>
      <c r="I46" s="322"/>
    </row>
    <row r="47" spans="1:9" hidden="1" outlineLevel="1">
      <c r="A47" s="323"/>
      <c r="B47" s="277" t="s">
        <v>211</v>
      </c>
      <c r="C47" s="254"/>
      <c r="D47" s="265"/>
      <c r="E47" s="265"/>
      <c r="F47" s="254"/>
      <c r="G47" s="265"/>
      <c r="H47" s="324">
        <v>0</v>
      </c>
      <c r="I47" s="322"/>
    </row>
    <row r="48" spans="1:9" hidden="1" outlineLevel="1">
      <c r="A48" s="323"/>
      <c r="B48" s="277" t="s">
        <v>212</v>
      </c>
      <c r="C48" s="254"/>
      <c r="D48" s="265">
        <v>0</v>
      </c>
      <c r="E48" s="265"/>
      <c r="F48" s="254"/>
      <c r="G48" s="265"/>
      <c r="H48" s="324">
        <v>0</v>
      </c>
      <c r="I48" s="322"/>
    </row>
    <row r="49" spans="1:9" hidden="1" outlineLevel="1">
      <c r="A49" s="323"/>
      <c r="B49" s="277" t="s">
        <v>213</v>
      </c>
      <c r="C49" s="254"/>
      <c r="D49" s="265"/>
      <c r="E49" s="265"/>
      <c r="F49" s="254"/>
      <c r="G49" s="265"/>
      <c r="H49" s="324">
        <v>0</v>
      </c>
      <c r="I49" s="322"/>
    </row>
    <row r="50" spans="1:9" hidden="1" outlineLevel="1">
      <c r="A50" s="323"/>
      <c r="B50" s="277" t="s">
        <v>214</v>
      </c>
      <c r="C50" s="254"/>
      <c r="D50" s="265"/>
      <c r="E50" s="265"/>
      <c r="F50" s="254"/>
      <c r="G50" s="265"/>
      <c r="H50" s="324">
        <v>0</v>
      </c>
      <c r="I50" s="322"/>
    </row>
    <row r="51" spans="1:9" hidden="1" outlineLevel="1">
      <c r="A51" s="323"/>
      <c r="B51" s="277" t="s">
        <v>215</v>
      </c>
      <c r="C51" s="254"/>
      <c r="D51" s="265"/>
      <c r="E51" s="265"/>
      <c r="F51" s="254"/>
      <c r="G51" s="265"/>
      <c r="H51" s="324">
        <v>0</v>
      </c>
      <c r="I51" s="322"/>
    </row>
    <row r="52" spans="1:9" hidden="1" outlineLevel="1">
      <c r="A52" s="323"/>
      <c r="B52" s="277" t="s">
        <v>216</v>
      </c>
      <c r="C52" s="254"/>
      <c r="D52" s="266">
        <v>0</v>
      </c>
      <c r="E52" s="266">
        <v>0</v>
      </c>
      <c r="F52" s="254"/>
      <c r="G52" s="266">
        <v>0</v>
      </c>
      <c r="H52" s="324">
        <v>0</v>
      </c>
      <c r="I52" s="322"/>
    </row>
    <row r="53" spans="1:9" hidden="1" outlineLevel="1">
      <c r="A53" s="323"/>
      <c r="B53" s="277" t="s">
        <v>217</v>
      </c>
      <c r="C53" s="254"/>
      <c r="D53" s="266">
        <v>0</v>
      </c>
      <c r="E53" s="266">
        <v>0</v>
      </c>
      <c r="F53" s="254"/>
      <c r="G53" s="265"/>
      <c r="H53" s="324">
        <v>0</v>
      </c>
      <c r="I53" s="322"/>
    </row>
    <row r="54" spans="1:9" hidden="1" outlineLevel="1">
      <c r="A54" s="323"/>
      <c r="B54" s="277" t="s">
        <v>218</v>
      </c>
      <c r="C54" s="254"/>
      <c r="D54" s="266">
        <v>0</v>
      </c>
      <c r="E54" s="266">
        <v>0</v>
      </c>
      <c r="F54" s="254"/>
      <c r="G54" s="266">
        <v>0</v>
      </c>
      <c r="H54" s="324">
        <v>0</v>
      </c>
      <c r="I54" s="322"/>
    </row>
    <row r="55" spans="1:9" hidden="1" outlineLevel="1">
      <c r="A55" s="323"/>
      <c r="B55" s="277" t="s">
        <v>219</v>
      </c>
      <c r="C55" s="254"/>
      <c r="D55" s="265"/>
      <c r="E55" s="265"/>
      <c r="F55" s="254"/>
      <c r="G55" s="265"/>
      <c r="H55" s="324">
        <v>0</v>
      </c>
      <c r="I55" s="322"/>
    </row>
    <row r="56" spans="1:9" hidden="1" outlineLevel="1">
      <c r="A56" s="323"/>
      <c r="B56" s="277" t="s">
        <v>220</v>
      </c>
      <c r="C56" s="254"/>
      <c r="D56" s="265"/>
      <c r="E56" s="265"/>
      <c r="F56" s="254"/>
      <c r="G56" s="265"/>
      <c r="H56" s="324">
        <v>0</v>
      </c>
      <c r="I56" s="322"/>
    </row>
    <row r="57" spans="1:9" hidden="1" outlineLevel="1">
      <c r="A57" s="323"/>
      <c r="B57" s="277" t="s">
        <v>221</v>
      </c>
      <c r="C57" s="254"/>
      <c r="D57" s="265"/>
      <c r="E57" s="265"/>
      <c r="F57" s="254"/>
      <c r="G57" s="265"/>
      <c r="H57" s="324">
        <v>0</v>
      </c>
      <c r="I57" s="322"/>
    </row>
    <row r="58" spans="1:9" hidden="1" outlineLevel="1">
      <c r="A58" s="323"/>
      <c r="B58" s="277" t="s">
        <v>222</v>
      </c>
      <c r="C58" s="254"/>
      <c r="D58" s="265"/>
      <c r="E58" s="266">
        <v>345369</v>
      </c>
      <c r="F58" s="254"/>
      <c r="G58" s="266">
        <v>52777</v>
      </c>
      <c r="H58" s="324">
        <v>398146</v>
      </c>
      <c r="I58" s="322"/>
    </row>
    <row r="59" spans="1:9" hidden="1" outlineLevel="1">
      <c r="A59" s="323"/>
      <c r="B59" s="277" t="s">
        <v>223</v>
      </c>
      <c r="C59" s="254"/>
      <c r="D59" s="265"/>
      <c r="E59" s="265"/>
      <c r="F59" s="254"/>
      <c r="G59" s="265"/>
      <c r="H59" s="324">
        <v>0</v>
      </c>
      <c r="I59" s="322"/>
    </row>
    <row r="60" spans="1:9" hidden="1" outlineLevel="1">
      <c r="A60" s="323"/>
      <c r="B60" s="277" t="s">
        <v>224</v>
      </c>
      <c r="C60" s="254"/>
      <c r="D60" s="265"/>
      <c r="E60" s="266">
        <v>0</v>
      </c>
      <c r="F60" s="254"/>
      <c r="G60" s="265"/>
      <c r="H60" s="324">
        <v>0</v>
      </c>
      <c r="I60" s="322"/>
    </row>
    <row r="61" spans="1:9" hidden="1" outlineLevel="1">
      <c r="A61" s="323"/>
      <c r="B61" s="277" t="s">
        <v>225</v>
      </c>
      <c r="C61" s="254"/>
      <c r="D61" s="265"/>
      <c r="E61" s="266">
        <v>0</v>
      </c>
      <c r="F61" s="254"/>
      <c r="G61" s="265"/>
      <c r="H61" s="324">
        <v>0</v>
      </c>
      <c r="I61" s="322"/>
    </row>
    <row r="62" spans="1:9" collapsed="1">
      <c r="A62" s="323" t="s">
        <v>558</v>
      </c>
      <c r="B62" s="281" t="s">
        <v>559</v>
      </c>
      <c r="C62" s="254"/>
      <c r="D62" s="266">
        <f>SUM($D$38:$D$61)</f>
        <v>0</v>
      </c>
      <c r="E62" s="266">
        <f>SUM($E$38:$E$61)</f>
        <v>345369</v>
      </c>
      <c r="F62" s="254"/>
      <c r="G62" s="266">
        <f>SUM($G$38:$G$61)</f>
        <v>52777</v>
      </c>
      <c r="H62" s="324">
        <f>SUM($H$38:$H$61)</f>
        <v>398146</v>
      </c>
      <c r="I62" s="322"/>
    </row>
    <row r="63" spans="1:9" hidden="1" outlineLevel="1">
      <c r="A63" s="323"/>
      <c r="B63" s="277" t="s">
        <v>202</v>
      </c>
      <c r="C63" s="266">
        <v>0</v>
      </c>
      <c r="D63" s="325"/>
      <c r="E63" s="326"/>
      <c r="F63" s="265"/>
      <c r="G63" s="327"/>
      <c r="H63" s="324">
        <v>0</v>
      </c>
      <c r="I63" s="322"/>
    </row>
    <row r="64" spans="1:9" hidden="1" outlineLevel="1">
      <c r="A64" s="323"/>
      <c r="B64" s="277" t="s">
        <v>203</v>
      </c>
      <c r="C64" s="266">
        <v>875680.05446226825</v>
      </c>
      <c r="D64" s="292"/>
      <c r="E64" s="258"/>
      <c r="F64" s="266">
        <v>0</v>
      </c>
      <c r="G64" s="246"/>
      <c r="H64" s="324">
        <v>875680.05446226825</v>
      </c>
      <c r="I64" s="322"/>
    </row>
    <row r="65" spans="1:9" hidden="1" outlineLevel="1">
      <c r="A65" s="323"/>
      <c r="B65" s="277" t="s">
        <v>204</v>
      </c>
      <c r="C65" s="266">
        <v>2065810</v>
      </c>
      <c r="D65" s="325"/>
      <c r="E65" s="258"/>
      <c r="F65" s="266">
        <v>0</v>
      </c>
      <c r="G65" s="246"/>
      <c r="H65" s="324">
        <v>2065810</v>
      </c>
      <c r="I65" s="322"/>
    </row>
    <row r="66" spans="1:9" hidden="1" outlineLevel="1">
      <c r="A66" s="323"/>
      <c r="B66" s="277" t="s">
        <v>205</v>
      </c>
      <c r="C66" s="266">
        <v>0</v>
      </c>
      <c r="D66" s="292"/>
      <c r="E66" s="258"/>
      <c r="F66" s="266">
        <v>0</v>
      </c>
      <c r="G66" s="246"/>
      <c r="H66" s="324">
        <v>0</v>
      </c>
      <c r="I66" s="322"/>
    </row>
    <row r="67" spans="1:9" hidden="1" outlineLevel="1">
      <c r="A67" s="323"/>
      <c r="B67" s="277" t="s">
        <v>206</v>
      </c>
      <c r="C67" s="266">
        <v>0</v>
      </c>
      <c r="D67" s="292"/>
      <c r="E67" s="258"/>
      <c r="F67" s="266">
        <v>0</v>
      </c>
      <c r="G67" s="246"/>
      <c r="H67" s="324">
        <v>0</v>
      </c>
      <c r="I67" s="322"/>
    </row>
    <row r="68" spans="1:9" hidden="1" outlineLevel="1">
      <c r="A68" s="323"/>
      <c r="B68" s="277" t="s">
        <v>207</v>
      </c>
      <c r="C68" s="266">
        <v>0</v>
      </c>
      <c r="D68" s="292"/>
      <c r="E68" s="258"/>
      <c r="F68" s="266">
        <v>0</v>
      </c>
      <c r="G68" s="246"/>
      <c r="H68" s="324">
        <v>0</v>
      </c>
      <c r="I68" s="322"/>
    </row>
    <row r="69" spans="1:9" hidden="1" outlineLevel="1">
      <c r="A69" s="323"/>
      <c r="B69" s="277" t="s">
        <v>208</v>
      </c>
      <c r="C69" s="266">
        <v>7575422.6477001943</v>
      </c>
      <c r="D69" s="292"/>
      <c r="E69" s="258"/>
      <c r="F69" s="266">
        <v>0</v>
      </c>
      <c r="G69" s="246"/>
      <c r="H69" s="324">
        <v>7575422.6477001943</v>
      </c>
      <c r="I69" s="322"/>
    </row>
    <row r="70" spans="1:9" hidden="1" outlineLevel="1">
      <c r="A70" s="323"/>
      <c r="B70" s="277" t="s">
        <v>209</v>
      </c>
      <c r="C70" s="266">
        <v>966002</v>
      </c>
      <c r="D70" s="292"/>
      <c r="E70" s="258"/>
      <c r="F70" s="266">
        <v>0</v>
      </c>
      <c r="G70" s="246"/>
      <c r="H70" s="324">
        <v>966002</v>
      </c>
      <c r="I70" s="322"/>
    </row>
    <row r="71" spans="1:9" hidden="1" outlineLevel="1">
      <c r="A71" s="323"/>
      <c r="B71" s="277" t="s">
        <v>210</v>
      </c>
      <c r="C71" s="266">
        <v>0</v>
      </c>
      <c r="D71" s="292"/>
      <c r="E71" s="258"/>
      <c r="F71" s="266">
        <v>0</v>
      </c>
      <c r="G71" s="246"/>
      <c r="H71" s="324">
        <v>0</v>
      </c>
      <c r="I71" s="322"/>
    </row>
    <row r="72" spans="1:9" hidden="1" outlineLevel="1">
      <c r="A72" s="323"/>
      <c r="B72" s="277" t="s">
        <v>211</v>
      </c>
      <c r="C72" s="266">
        <v>6590977</v>
      </c>
      <c r="D72" s="292"/>
      <c r="E72" s="258"/>
      <c r="F72" s="266">
        <v>0</v>
      </c>
      <c r="G72" s="246"/>
      <c r="H72" s="324">
        <v>6590977</v>
      </c>
      <c r="I72" s="322"/>
    </row>
    <row r="73" spans="1:9" hidden="1" outlineLevel="1">
      <c r="A73" s="323"/>
      <c r="B73" s="277" t="s">
        <v>212</v>
      </c>
      <c r="C73" s="266">
        <v>605686</v>
      </c>
      <c r="D73" s="292"/>
      <c r="E73" s="258"/>
      <c r="F73" s="265">
        <v>0</v>
      </c>
      <c r="G73" s="246"/>
      <c r="H73" s="324">
        <v>605686</v>
      </c>
      <c r="I73" s="322"/>
    </row>
    <row r="74" spans="1:9" hidden="1" outlineLevel="1">
      <c r="A74" s="323"/>
      <c r="B74" s="277" t="s">
        <v>213</v>
      </c>
      <c r="C74" s="266">
        <v>17530524</v>
      </c>
      <c r="D74" s="292"/>
      <c r="E74" s="258"/>
      <c r="F74" s="265">
        <v>0</v>
      </c>
      <c r="G74" s="246"/>
      <c r="H74" s="324">
        <v>17530524</v>
      </c>
      <c r="I74" s="322"/>
    </row>
    <row r="75" spans="1:9" hidden="1" outlineLevel="1">
      <c r="A75" s="323"/>
      <c r="B75" s="277" t="s">
        <v>214</v>
      </c>
      <c r="C75" s="266">
        <v>1568580</v>
      </c>
      <c r="D75" s="292"/>
      <c r="E75" s="258"/>
      <c r="F75" s="266">
        <v>2414</v>
      </c>
      <c r="G75" s="246"/>
      <c r="H75" s="324">
        <v>1570994</v>
      </c>
      <c r="I75" s="322"/>
    </row>
    <row r="76" spans="1:9" hidden="1" outlineLevel="1">
      <c r="A76" s="323"/>
      <c r="B76" s="277" t="s">
        <v>215</v>
      </c>
      <c r="C76" s="266">
        <v>1489962</v>
      </c>
      <c r="D76" s="292"/>
      <c r="E76" s="258"/>
      <c r="F76" s="266">
        <v>0</v>
      </c>
      <c r="G76" s="246"/>
      <c r="H76" s="324">
        <v>1489962</v>
      </c>
      <c r="I76" s="322"/>
    </row>
    <row r="77" spans="1:9" hidden="1" outlineLevel="1">
      <c r="A77" s="323"/>
      <c r="B77" s="277" t="s">
        <v>216</v>
      </c>
      <c r="C77" s="266">
        <v>11753</v>
      </c>
      <c r="D77" s="292"/>
      <c r="E77" s="258"/>
      <c r="F77" s="266">
        <v>0</v>
      </c>
      <c r="G77" s="246"/>
      <c r="H77" s="324">
        <v>11753</v>
      </c>
      <c r="I77" s="322"/>
    </row>
    <row r="78" spans="1:9" hidden="1" outlineLevel="1">
      <c r="A78" s="323"/>
      <c r="B78" s="277" t="s">
        <v>217</v>
      </c>
      <c r="C78" s="266">
        <v>766438.57026045641</v>
      </c>
      <c r="D78" s="292"/>
      <c r="E78" s="258"/>
      <c r="F78" s="265"/>
      <c r="G78" s="246"/>
      <c r="H78" s="324">
        <v>766438.57026045641</v>
      </c>
      <c r="I78" s="322"/>
    </row>
    <row r="79" spans="1:9" hidden="1" outlineLevel="1">
      <c r="A79" s="323"/>
      <c r="B79" s="277" t="s">
        <v>218</v>
      </c>
      <c r="C79" s="266">
        <v>7974959</v>
      </c>
      <c r="D79" s="292"/>
      <c r="E79" s="258"/>
      <c r="F79" s="266">
        <v>0</v>
      </c>
      <c r="G79" s="246"/>
      <c r="H79" s="324">
        <v>7974959</v>
      </c>
      <c r="I79" s="322"/>
    </row>
    <row r="80" spans="1:9" hidden="1" outlineLevel="1">
      <c r="A80" s="323"/>
      <c r="B80" s="277" t="s">
        <v>219</v>
      </c>
      <c r="C80" s="266">
        <v>51811</v>
      </c>
      <c r="D80" s="292"/>
      <c r="E80" s="258"/>
      <c r="F80" s="266">
        <v>0</v>
      </c>
      <c r="G80" s="246"/>
      <c r="H80" s="324">
        <v>51811</v>
      </c>
      <c r="I80" s="322"/>
    </row>
    <row r="81" spans="1:9" hidden="1" outlineLevel="1">
      <c r="A81" s="323"/>
      <c r="B81" s="277" t="s">
        <v>220</v>
      </c>
      <c r="C81" s="266"/>
      <c r="D81" s="292"/>
      <c r="E81" s="258"/>
      <c r="F81" s="266"/>
      <c r="G81" s="246"/>
      <c r="H81" s="324">
        <v>0</v>
      </c>
      <c r="I81" s="322"/>
    </row>
    <row r="82" spans="1:9" hidden="1" outlineLevel="1">
      <c r="A82" s="323"/>
      <c r="B82" s="277" t="s">
        <v>221</v>
      </c>
      <c r="C82" s="266">
        <v>0</v>
      </c>
      <c r="D82" s="292"/>
      <c r="E82" s="258"/>
      <c r="F82" s="266">
        <v>0</v>
      </c>
      <c r="G82" s="246"/>
      <c r="H82" s="324">
        <v>0</v>
      </c>
      <c r="I82" s="322"/>
    </row>
    <row r="83" spans="1:9" hidden="1" outlineLevel="1">
      <c r="A83" s="323"/>
      <c r="B83" s="277" t="s">
        <v>222</v>
      </c>
      <c r="C83" s="266">
        <v>11827591</v>
      </c>
      <c r="D83" s="292"/>
      <c r="E83" s="258"/>
      <c r="F83" s="266">
        <v>9904</v>
      </c>
      <c r="G83" s="246"/>
      <c r="H83" s="324">
        <v>11837495</v>
      </c>
      <c r="I83" s="322"/>
    </row>
    <row r="84" spans="1:9" hidden="1" outlineLevel="1">
      <c r="A84" s="323"/>
      <c r="B84" s="277" t="s">
        <v>223</v>
      </c>
      <c r="C84" s="266">
        <v>2274706</v>
      </c>
      <c r="D84" s="292"/>
      <c r="E84" s="258"/>
      <c r="F84" s="266">
        <v>9098.8240000000005</v>
      </c>
      <c r="G84" s="246"/>
      <c r="H84" s="324">
        <v>2283804.824</v>
      </c>
      <c r="I84" s="322"/>
    </row>
    <row r="85" spans="1:9" hidden="1" outlineLevel="1">
      <c r="A85" s="323"/>
      <c r="B85" s="277" t="s">
        <v>224</v>
      </c>
      <c r="C85" s="266">
        <v>1768899.7640178043</v>
      </c>
      <c r="D85" s="292"/>
      <c r="E85" s="258"/>
      <c r="F85" s="266">
        <v>0</v>
      </c>
      <c r="G85" s="246"/>
      <c r="H85" s="324">
        <v>1768899.7640178043</v>
      </c>
      <c r="I85" s="322"/>
    </row>
    <row r="86" spans="1:9" hidden="1" outlineLevel="1">
      <c r="A86" s="323"/>
      <c r="B86" s="277" t="s">
        <v>225</v>
      </c>
      <c r="C86" s="266">
        <v>1862455</v>
      </c>
      <c r="D86" s="292"/>
      <c r="E86" s="258"/>
      <c r="F86" s="266">
        <v>0</v>
      </c>
      <c r="G86" s="246"/>
      <c r="H86" s="324">
        <v>1862455</v>
      </c>
      <c r="I86" s="322"/>
    </row>
    <row r="87" spans="1:9" collapsed="1">
      <c r="A87" s="323" t="s">
        <v>560</v>
      </c>
      <c r="B87" s="281" t="s">
        <v>561</v>
      </c>
      <c r="C87" s="266">
        <f>SUM($C$63:$C$86)</f>
        <v>65807257.036440723</v>
      </c>
      <c r="D87" s="292"/>
      <c r="E87" s="258"/>
      <c r="F87" s="266">
        <f>SUM($F$63:$F$86)</f>
        <v>21416.824000000001</v>
      </c>
      <c r="G87" s="246"/>
      <c r="H87" s="324">
        <f>SUM($H$63:$H$86)</f>
        <v>65828673.860440724</v>
      </c>
      <c r="I87" s="322"/>
    </row>
    <row r="88" spans="1:9" hidden="1" outlineLevel="1">
      <c r="A88" s="323"/>
      <c r="B88" s="277" t="s">
        <v>202</v>
      </c>
      <c r="C88" s="266">
        <v>0</v>
      </c>
      <c r="D88" s="265"/>
      <c r="E88" s="266">
        <v>0</v>
      </c>
      <c r="F88" s="328"/>
      <c r="G88" s="297">
        <v>0</v>
      </c>
      <c r="H88" s="324">
        <v>0</v>
      </c>
      <c r="I88" s="322"/>
    </row>
    <row r="89" spans="1:9" hidden="1" outlineLevel="1">
      <c r="A89" s="323"/>
      <c r="B89" s="277" t="s">
        <v>203</v>
      </c>
      <c r="C89" s="266">
        <v>150359.5378584851</v>
      </c>
      <c r="D89" s="265"/>
      <c r="E89" s="266">
        <v>3738584</v>
      </c>
      <c r="F89" s="328"/>
      <c r="G89" s="297">
        <v>759773</v>
      </c>
      <c r="H89" s="324">
        <v>4648716.5378584852</v>
      </c>
      <c r="I89" s="322"/>
    </row>
    <row r="90" spans="1:9" hidden="1" outlineLevel="1">
      <c r="A90" s="323"/>
      <c r="B90" s="277" t="s">
        <v>204</v>
      </c>
      <c r="C90" s="266">
        <v>628240</v>
      </c>
      <c r="D90" s="266">
        <v>55484</v>
      </c>
      <c r="E90" s="266">
        <v>0</v>
      </c>
      <c r="F90" s="328"/>
      <c r="G90" s="297">
        <v>0</v>
      </c>
      <c r="H90" s="324">
        <v>683724</v>
      </c>
      <c r="I90" s="322"/>
    </row>
    <row r="91" spans="1:9" hidden="1" outlineLevel="1">
      <c r="A91" s="323"/>
      <c r="B91" s="277" t="s">
        <v>205</v>
      </c>
      <c r="C91" s="266">
        <v>0</v>
      </c>
      <c r="D91" s="266">
        <v>0</v>
      </c>
      <c r="E91" s="266">
        <v>0</v>
      </c>
      <c r="F91" s="297">
        <v>0</v>
      </c>
      <c r="G91" s="297">
        <v>0</v>
      </c>
      <c r="H91" s="324">
        <v>0</v>
      </c>
      <c r="I91" s="322"/>
    </row>
    <row r="92" spans="1:9" hidden="1" outlineLevel="1">
      <c r="A92" s="323"/>
      <c r="B92" s="277" t="s">
        <v>206</v>
      </c>
      <c r="C92" s="266"/>
      <c r="D92" s="266"/>
      <c r="E92" s="266"/>
      <c r="F92" s="297"/>
      <c r="G92" s="297"/>
      <c r="H92" s="324">
        <v>0</v>
      </c>
      <c r="I92" s="322"/>
    </row>
    <row r="93" spans="1:9" hidden="1" outlineLevel="1">
      <c r="A93" s="323"/>
      <c r="B93" s="277" t="s">
        <v>207</v>
      </c>
      <c r="C93" s="266"/>
      <c r="D93" s="266"/>
      <c r="E93" s="266"/>
      <c r="F93" s="297"/>
      <c r="G93" s="297"/>
      <c r="H93" s="324">
        <v>0</v>
      </c>
      <c r="I93" s="322"/>
    </row>
    <row r="94" spans="1:9" hidden="1" outlineLevel="1">
      <c r="A94" s="323"/>
      <c r="B94" s="277" t="s">
        <v>208</v>
      </c>
      <c r="C94" s="266">
        <v>759754.13788536016</v>
      </c>
      <c r="D94" s="266">
        <v>1548694</v>
      </c>
      <c r="E94" s="266">
        <v>5522161</v>
      </c>
      <c r="F94" s="297">
        <v>0</v>
      </c>
      <c r="G94" s="297">
        <v>855026</v>
      </c>
      <c r="H94" s="324">
        <v>8685635.13788536</v>
      </c>
      <c r="I94" s="322"/>
    </row>
    <row r="95" spans="1:9" hidden="1" outlineLevel="1">
      <c r="A95" s="323"/>
      <c r="B95" s="277" t="s">
        <v>209</v>
      </c>
      <c r="C95" s="266">
        <v>98002</v>
      </c>
      <c r="D95" s="265"/>
      <c r="E95" s="266">
        <v>383215</v>
      </c>
      <c r="F95" s="328"/>
      <c r="G95" s="297">
        <v>4732</v>
      </c>
      <c r="H95" s="324">
        <v>485949</v>
      </c>
      <c r="I95" s="322"/>
    </row>
    <row r="96" spans="1:9" hidden="1" outlineLevel="1">
      <c r="A96" s="323"/>
      <c r="B96" s="277" t="s">
        <v>210</v>
      </c>
      <c r="C96" s="265"/>
      <c r="D96" s="266">
        <v>31355</v>
      </c>
      <c r="E96" s="265"/>
      <c r="F96" s="328"/>
      <c r="G96" s="297">
        <v>2360</v>
      </c>
      <c r="H96" s="324">
        <v>33715</v>
      </c>
      <c r="I96" s="322"/>
    </row>
    <row r="97" spans="1:9" hidden="1" outlineLevel="1">
      <c r="A97" s="323"/>
      <c r="B97" s="277" t="s">
        <v>211</v>
      </c>
      <c r="C97" s="266">
        <v>1178708</v>
      </c>
      <c r="D97" s="265"/>
      <c r="E97" s="266">
        <v>8298619</v>
      </c>
      <c r="F97" s="328"/>
      <c r="G97" s="297">
        <v>1114862</v>
      </c>
      <c r="H97" s="324">
        <v>10592189</v>
      </c>
      <c r="I97" s="322"/>
    </row>
    <row r="98" spans="1:9" hidden="1" outlineLevel="1">
      <c r="A98" s="323"/>
      <c r="B98" s="277" t="s">
        <v>212</v>
      </c>
      <c r="C98" s="266">
        <v>111696.35</v>
      </c>
      <c r="D98" s="265">
        <v>0</v>
      </c>
      <c r="E98" s="266">
        <v>7035316</v>
      </c>
      <c r="F98" s="328">
        <v>0</v>
      </c>
      <c r="G98" s="297">
        <v>612639</v>
      </c>
      <c r="H98" s="324">
        <v>7759651.3499999996</v>
      </c>
      <c r="I98" s="322"/>
    </row>
    <row r="99" spans="1:9" hidden="1" outlineLevel="1">
      <c r="A99" s="323"/>
      <c r="B99" s="277" t="s">
        <v>213</v>
      </c>
      <c r="C99" s="266">
        <v>2793204</v>
      </c>
      <c r="D99" s="265"/>
      <c r="E99" s="266">
        <v>8213411</v>
      </c>
      <c r="F99" s="328"/>
      <c r="G99" s="297">
        <v>826768</v>
      </c>
      <c r="H99" s="324">
        <v>11833383</v>
      </c>
      <c r="I99" s="322"/>
    </row>
    <row r="100" spans="1:9" hidden="1" outlineLevel="1">
      <c r="A100" s="323"/>
      <c r="B100" s="277" t="s">
        <v>214</v>
      </c>
      <c r="C100" s="266">
        <v>253860</v>
      </c>
      <c r="D100" s="265"/>
      <c r="E100" s="265"/>
      <c r="F100" s="297">
        <v>115</v>
      </c>
      <c r="G100" s="328"/>
      <c r="H100" s="324">
        <v>253975</v>
      </c>
      <c r="I100" s="322"/>
    </row>
    <row r="101" spans="1:9" hidden="1" outlineLevel="1">
      <c r="A101" s="323"/>
      <c r="B101" s="277" t="s">
        <v>215</v>
      </c>
      <c r="C101" s="266">
        <v>499857</v>
      </c>
      <c r="D101" s="265"/>
      <c r="E101" s="265"/>
      <c r="F101" s="328"/>
      <c r="G101" s="328"/>
      <c r="H101" s="324">
        <v>499857</v>
      </c>
      <c r="I101" s="322"/>
    </row>
    <row r="102" spans="1:9" hidden="1" outlineLevel="1">
      <c r="A102" s="323"/>
      <c r="B102" s="277" t="s">
        <v>216</v>
      </c>
      <c r="C102" s="266">
        <v>2049</v>
      </c>
      <c r="D102" s="266">
        <v>0</v>
      </c>
      <c r="E102" s="266">
        <v>0</v>
      </c>
      <c r="F102" s="297">
        <v>0</v>
      </c>
      <c r="G102" s="297">
        <v>0</v>
      </c>
      <c r="H102" s="324">
        <v>2049</v>
      </c>
      <c r="I102" s="322"/>
    </row>
    <row r="103" spans="1:9" hidden="1" outlineLevel="1">
      <c r="A103" s="323"/>
      <c r="B103" s="277" t="s">
        <v>217</v>
      </c>
      <c r="C103" s="266">
        <v>102034.88266368244</v>
      </c>
      <c r="D103" s="266">
        <v>0</v>
      </c>
      <c r="E103" s="266">
        <v>2776664</v>
      </c>
      <c r="F103" s="328"/>
      <c r="G103" s="297">
        <v>783162</v>
      </c>
      <c r="H103" s="324">
        <v>3661860.8826636826</v>
      </c>
      <c r="I103" s="322"/>
    </row>
    <row r="104" spans="1:9" hidden="1" outlineLevel="1">
      <c r="A104" s="323"/>
      <c r="B104" s="277" t="s">
        <v>218</v>
      </c>
      <c r="C104" s="266">
        <v>984767</v>
      </c>
      <c r="D104" s="266">
        <v>2992742</v>
      </c>
      <c r="E104" s="266">
        <v>400004</v>
      </c>
      <c r="F104" s="297">
        <v>0</v>
      </c>
      <c r="G104" s="297">
        <v>543628</v>
      </c>
      <c r="H104" s="324">
        <v>4921141</v>
      </c>
      <c r="I104" s="322"/>
    </row>
    <row r="105" spans="1:9" hidden="1" outlineLevel="1">
      <c r="A105" s="323"/>
      <c r="B105" s="277" t="s">
        <v>219</v>
      </c>
      <c r="C105" s="266">
        <v>7138</v>
      </c>
      <c r="D105" s="265"/>
      <c r="E105" s="266">
        <v>272806</v>
      </c>
      <c r="F105" s="328"/>
      <c r="G105" s="297">
        <v>67558</v>
      </c>
      <c r="H105" s="324">
        <v>347502</v>
      </c>
      <c r="I105" s="322"/>
    </row>
    <row r="106" spans="1:9" hidden="1" outlineLevel="1">
      <c r="A106" s="323"/>
      <c r="B106" s="277" t="s">
        <v>220</v>
      </c>
      <c r="C106" s="266"/>
      <c r="D106" s="265"/>
      <c r="E106" s="266"/>
      <c r="F106" s="328"/>
      <c r="G106" s="297"/>
      <c r="H106" s="324">
        <v>0</v>
      </c>
      <c r="I106" s="322"/>
    </row>
    <row r="107" spans="1:9" hidden="1" outlineLevel="1">
      <c r="A107" s="323"/>
      <c r="B107" s="277" t="s">
        <v>221</v>
      </c>
      <c r="C107" s="266">
        <v>1648.65</v>
      </c>
      <c r="D107" s="265"/>
      <c r="E107" s="265"/>
      <c r="F107" s="328"/>
      <c r="G107" s="328"/>
      <c r="H107" s="324">
        <v>1648.65</v>
      </c>
      <c r="I107" s="322"/>
    </row>
    <row r="108" spans="1:9" hidden="1" outlineLevel="1">
      <c r="A108" s="323"/>
      <c r="B108" s="277" t="s">
        <v>222</v>
      </c>
      <c r="C108" s="266">
        <v>2603260</v>
      </c>
      <c r="D108" s="266">
        <v>1162516</v>
      </c>
      <c r="E108" s="266">
        <v>12217189</v>
      </c>
      <c r="F108" s="297">
        <v>0</v>
      </c>
      <c r="G108" s="297">
        <v>3825493</v>
      </c>
      <c r="H108" s="324">
        <v>19808458</v>
      </c>
      <c r="I108" s="322"/>
    </row>
    <row r="109" spans="1:9" hidden="1" outlineLevel="1">
      <c r="A109" s="323"/>
      <c r="B109" s="277" t="s">
        <v>223</v>
      </c>
      <c r="C109" s="266">
        <v>479745</v>
      </c>
      <c r="D109" s="265"/>
      <c r="E109" s="265"/>
      <c r="F109" s="297">
        <v>1918.98</v>
      </c>
      <c r="G109" s="328"/>
      <c r="H109" s="324">
        <v>481663.98</v>
      </c>
      <c r="I109" s="322"/>
    </row>
    <row r="110" spans="1:9" hidden="1" outlineLevel="1">
      <c r="A110" s="323"/>
      <c r="B110" s="277" t="s">
        <v>224</v>
      </c>
      <c r="C110" s="266">
        <v>349000.98733634781</v>
      </c>
      <c r="D110" s="265">
        <v>23090</v>
      </c>
      <c r="E110" s="266">
        <v>84507</v>
      </c>
      <c r="F110" s="297">
        <v>0</v>
      </c>
      <c r="G110" s="297">
        <v>97440</v>
      </c>
      <c r="H110" s="324">
        <v>554037.98733634781</v>
      </c>
      <c r="I110" s="322"/>
    </row>
    <row r="111" spans="1:9" hidden="1" outlineLevel="1">
      <c r="A111" s="323"/>
      <c r="B111" s="277" t="s">
        <v>225</v>
      </c>
      <c r="C111" s="266">
        <v>490178</v>
      </c>
      <c r="D111" s="265">
        <v>3442</v>
      </c>
      <c r="E111" s="266">
        <v>658647</v>
      </c>
      <c r="F111" s="328"/>
      <c r="G111" s="328"/>
      <c r="H111" s="324">
        <v>1152267</v>
      </c>
      <c r="I111" s="322"/>
    </row>
    <row r="112" spans="1:9" collapsed="1">
      <c r="A112" s="323">
        <v>2</v>
      </c>
      <c r="B112" s="281" t="s">
        <v>562</v>
      </c>
      <c r="C112" s="266">
        <f>SUM($C$88:$C$111)</f>
        <v>11493502.545743875</v>
      </c>
      <c r="D112" s="266">
        <f>SUM($D$88:$D$111)</f>
        <v>5817323</v>
      </c>
      <c r="E112" s="266">
        <f>SUM($E$88:$E$111)</f>
        <v>49601123</v>
      </c>
      <c r="F112" s="297">
        <f>SUM($F$88:$F$111)</f>
        <v>2033.98</v>
      </c>
      <c r="G112" s="297">
        <f>SUM($G$88:$G$111)</f>
        <v>9493441</v>
      </c>
      <c r="H112" s="324">
        <f>SUM($H$88:$H$111)</f>
        <v>76407423.525743872</v>
      </c>
      <c r="I112" s="322"/>
    </row>
    <row r="113" spans="1:9" hidden="1" outlineLevel="1">
      <c r="A113" s="329"/>
      <c r="B113" s="330" t="s">
        <v>202</v>
      </c>
      <c r="C113" s="265"/>
      <c r="D113" s="265"/>
      <c r="E113" s="266">
        <v>0</v>
      </c>
      <c r="F113" s="246"/>
      <c r="G113" s="247"/>
      <c r="H113" s="331">
        <v>0</v>
      </c>
      <c r="I113" s="322"/>
    </row>
    <row r="114" spans="1:9" hidden="1" outlineLevel="1">
      <c r="A114" s="329"/>
      <c r="B114" s="330" t="s">
        <v>203</v>
      </c>
      <c r="C114" s="266">
        <v>1889.8500000000001</v>
      </c>
      <c r="D114" s="266">
        <v>0</v>
      </c>
      <c r="E114" s="266">
        <v>75819.700000000012</v>
      </c>
      <c r="F114" s="246"/>
      <c r="G114" s="247"/>
      <c r="H114" s="331">
        <v>77709.550000000017</v>
      </c>
      <c r="I114" s="322"/>
    </row>
    <row r="115" spans="1:9" hidden="1" outlineLevel="1">
      <c r="A115" s="329"/>
      <c r="B115" s="330" t="s">
        <v>204</v>
      </c>
      <c r="C115" s="266">
        <v>0</v>
      </c>
      <c r="D115" s="266">
        <v>0</v>
      </c>
      <c r="E115" s="265"/>
      <c r="F115" s="246"/>
      <c r="G115" s="247"/>
      <c r="H115" s="331">
        <v>0</v>
      </c>
      <c r="I115" s="322"/>
    </row>
    <row r="116" spans="1:9" hidden="1" outlineLevel="1">
      <c r="A116" s="329"/>
      <c r="B116" s="330" t="s">
        <v>205</v>
      </c>
      <c r="C116" s="266">
        <v>0</v>
      </c>
      <c r="D116" s="266">
        <v>0</v>
      </c>
      <c r="E116" s="266">
        <v>0</v>
      </c>
      <c r="F116" s="246"/>
      <c r="G116" s="247"/>
      <c r="H116" s="331">
        <v>0</v>
      </c>
      <c r="I116" s="322"/>
    </row>
    <row r="117" spans="1:9" hidden="1" outlineLevel="1">
      <c r="A117" s="329"/>
      <c r="B117" s="330" t="s">
        <v>206</v>
      </c>
      <c r="C117" s="266"/>
      <c r="D117" s="266"/>
      <c r="E117" s="266"/>
      <c r="F117" s="246"/>
      <c r="G117" s="247"/>
      <c r="H117" s="331">
        <v>0</v>
      </c>
      <c r="I117" s="322"/>
    </row>
    <row r="118" spans="1:9" hidden="1" outlineLevel="1">
      <c r="A118" s="329"/>
      <c r="B118" s="330" t="s">
        <v>207</v>
      </c>
      <c r="C118" s="266"/>
      <c r="D118" s="266"/>
      <c r="E118" s="266"/>
      <c r="F118" s="246"/>
      <c r="G118" s="247"/>
      <c r="H118" s="331">
        <v>0</v>
      </c>
      <c r="I118" s="322"/>
    </row>
    <row r="119" spans="1:9" hidden="1" outlineLevel="1">
      <c r="A119" s="329"/>
      <c r="B119" s="330" t="s">
        <v>208</v>
      </c>
      <c r="C119" s="266">
        <v>10318.075367953483</v>
      </c>
      <c r="D119" s="266">
        <v>314520</v>
      </c>
      <c r="E119" s="266">
        <v>393515</v>
      </c>
      <c r="F119" s="246"/>
      <c r="G119" s="247"/>
      <c r="H119" s="331">
        <v>718353.07536795351</v>
      </c>
      <c r="I119" s="322"/>
    </row>
    <row r="120" spans="1:9" hidden="1" outlineLevel="1">
      <c r="A120" s="329"/>
      <c r="B120" s="330" t="s">
        <v>209</v>
      </c>
      <c r="C120" s="266">
        <v>1102</v>
      </c>
      <c r="D120" s="265"/>
      <c r="E120" s="266">
        <v>7187</v>
      </c>
      <c r="F120" s="246"/>
      <c r="G120" s="247"/>
      <c r="H120" s="331">
        <v>8289</v>
      </c>
      <c r="I120" s="322"/>
    </row>
    <row r="121" spans="1:9" hidden="1" outlineLevel="1">
      <c r="A121" s="329"/>
      <c r="B121" s="330" t="s">
        <v>210</v>
      </c>
      <c r="C121" s="265"/>
      <c r="D121" s="266">
        <v>0</v>
      </c>
      <c r="E121" s="265"/>
      <c r="F121" s="246"/>
      <c r="G121" s="247"/>
      <c r="H121" s="331">
        <v>0</v>
      </c>
      <c r="I121" s="322"/>
    </row>
    <row r="122" spans="1:9" hidden="1" outlineLevel="1">
      <c r="A122" s="329"/>
      <c r="B122" s="330" t="s">
        <v>211</v>
      </c>
      <c r="C122" s="266">
        <v>265388</v>
      </c>
      <c r="D122" s="265"/>
      <c r="E122" s="266">
        <v>537548</v>
      </c>
      <c r="F122" s="246"/>
      <c r="G122" s="247"/>
      <c r="H122" s="331">
        <v>802936</v>
      </c>
      <c r="I122" s="322"/>
    </row>
    <row r="123" spans="1:9" hidden="1" outlineLevel="1">
      <c r="A123" s="329"/>
      <c r="B123" s="330" t="s">
        <v>212</v>
      </c>
      <c r="C123" s="266">
        <v>0</v>
      </c>
      <c r="D123" s="265">
        <v>0</v>
      </c>
      <c r="E123" s="266">
        <v>747080</v>
      </c>
      <c r="F123" s="246"/>
      <c r="G123" s="247"/>
      <c r="H123" s="331">
        <v>747080</v>
      </c>
      <c r="I123" s="322"/>
    </row>
    <row r="124" spans="1:9" hidden="1" outlineLevel="1">
      <c r="A124" s="329"/>
      <c r="B124" s="330" t="s">
        <v>213</v>
      </c>
      <c r="C124" s="266">
        <v>0</v>
      </c>
      <c r="D124" s="265"/>
      <c r="E124" s="266">
        <v>547813</v>
      </c>
      <c r="F124" s="246"/>
      <c r="G124" s="247"/>
      <c r="H124" s="331">
        <v>547813</v>
      </c>
      <c r="I124" s="322"/>
    </row>
    <row r="125" spans="1:9" hidden="1" outlineLevel="1">
      <c r="A125" s="329"/>
      <c r="B125" s="330" t="s">
        <v>214</v>
      </c>
      <c r="C125" s="265"/>
      <c r="D125" s="265"/>
      <c r="E125" s="265"/>
      <c r="F125" s="246"/>
      <c r="G125" s="247"/>
      <c r="H125" s="331">
        <v>0</v>
      </c>
      <c r="I125" s="322"/>
    </row>
    <row r="126" spans="1:9" hidden="1" outlineLevel="1">
      <c r="A126" s="329"/>
      <c r="B126" s="330" t="s">
        <v>215</v>
      </c>
      <c r="C126" s="266">
        <v>0</v>
      </c>
      <c r="D126" s="265"/>
      <c r="E126" s="265"/>
      <c r="F126" s="246"/>
      <c r="G126" s="247"/>
      <c r="H126" s="331">
        <v>0</v>
      </c>
      <c r="I126" s="322"/>
    </row>
    <row r="127" spans="1:9" hidden="1" outlineLevel="1">
      <c r="A127" s="329"/>
      <c r="B127" s="330" t="s">
        <v>216</v>
      </c>
      <c r="C127" s="266">
        <v>2</v>
      </c>
      <c r="D127" s="266">
        <v>0</v>
      </c>
      <c r="E127" s="266">
        <v>0</v>
      </c>
      <c r="F127" s="246"/>
      <c r="G127" s="247"/>
      <c r="H127" s="331">
        <v>2</v>
      </c>
      <c r="I127" s="322"/>
    </row>
    <row r="128" spans="1:9" hidden="1" outlineLevel="1">
      <c r="A128" s="329"/>
      <c r="B128" s="330" t="s">
        <v>217</v>
      </c>
      <c r="C128" s="266">
        <v>0</v>
      </c>
      <c r="D128" s="266">
        <v>0</v>
      </c>
      <c r="E128" s="266">
        <v>9370</v>
      </c>
      <c r="F128" s="246"/>
      <c r="G128" s="247"/>
      <c r="H128" s="331">
        <v>9370</v>
      </c>
      <c r="I128" s="322"/>
    </row>
    <row r="129" spans="1:9" hidden="1" outlineLevel="1">
      <c r="A129" s="329"/>
      <c r="B129" s="332" t="s">
        <v>218</v>
      </c>
      <c r="C129" s="266">
        <v>597860</v>
      </c>
      <c r="D129" s="266">
        <v>260809</v>
      </c>
      <c r="E129" s="266">
        <v>0</v>
      </c>
      <c r="F129" s="246"/>
      <c r="G129" s="247"/>
      <c r="H129" s="331">
        <v>858669</v>
      </c>
      <c r="I129" s="322"/>
    </row>
    <row r="130" spans="1:9" hidden="1" outlineLevel="1">
      <c r="A130" s="329"/>
      <c r="B130" s="330" t="s">
        <v>219</v>
      </c>
      <c r="C130" s="265"/>
      <c r="D130" s="265"/>
      <c r="E130" s="265"/>
      <c r="F130" s="246"/>
      <c r="G130" s="247"/>
      <c r="H130" s="331">
        <v>0</v>
      </c>
      <c r="I130" s="322"/>
    </row>
    <row r="131" spans="1:9" hidden="1" outlineLevel="1">
      <c r="A131" s="329"/>
      <c r="B131" s="330" t="s">
        <v>220</v>
      </c>
      <c r="C131" s="265"/>
      <c r="D131" s="265"/>
      <c r="E131" s="265"/>
      <c r="F131" s="246"/>
      <c r="G131" s="247"/>
      <c r="H131" s="331">
        <v>0</v>
      </c>
      <c r="I131" s="322"/>
    </row>
    <row r="132" spans="1:9" hidden="1" outlineLevel="1">
      <c r="A132" s="329"/>
      <c r="B132" s="330" t="s">
        <v>221</v>
      </c>
      <c r="C132" s="265"/>
      <c r="D132" s="265"/>
      <c r="E132" s="265"/>
      <c r="F132" s="246"/>
      <c r="G132" s="247"/>
      <c r="H132" s="331">
        <v>0</v>
      </c>
      <c r="I132" s="322"/>
    </row>
    <row r="133" spans="1:9" hidden="1" outlineLevel="1">
      <c r="A133" s="329"/>
      <c r="B133" s="330" t="s">
        <v>222</v>
      </c>
      <c r="C133" s="266">
        <v>362587</v>
      </c>
      <c r="D133" s="266">
        <v>1590360</v>
      </c>
      <c r="E133" s="266">
        <v>3452890</v>
      </c>
      <c r="F133" s="246"/>
      <c r="G133" s="247"/>
      <c r="H133" s="331">
        <v>5405837</v>
      </c>
      <c r="I133" s="322"/>
    </row>
    <row r="134" spans="1:9" hidden="1" outlineLevel="1">
      <c r="A134" s="329"/>
      <c r="B134" s="330" t="s">
        <v>223</v>
      </c>
      <c r="C134" s="266">
        <v>783812</v>
      </c>
      <c r="D134" s="265"/>
      <c r="E134" s="265"/>
      <c r="F134" s="246"/>
      <c r="G134" s="247"/>
      <c r="H134" s="331">
        <v>783812</v>
      </c>
      <c r="I134" s="322"/>
    </row>
    <row r="135" spans="1:9" hidden="1" outlineLevel="1">
      <c r="A135" s="329"/>
      <c r="B135" s="330" t="s">
        <v>224</v>
      </c>
      <c r="C135" s="266">
        <v>0</v>
      </c>
      <c r="D135" s="266">
        <v>102795</v>
      </c>
      <c r="E135" s="266">
        <v>740</v>
      </c>
      <c r="F135" s="246"/>
      <c r="G135" s="247"/>
      <c r="H135" s="331">
        <v>103535</v>
      </c>
      <c r="I135" s="322"/>
    </row>
    <row r="136" spans="1:9" hidden="1" outlineLevel="1">
      <c r="A136" s="329"/>
      <c r="B136" s="330" t="s">
        <v>225</v>
      </c>
      <c r="C136" s="266">
        <v>83709</v>
      </c>
      <c r="D136" s="266">
        <v>8333</v>
      </c>
      <c r="E136" s="266">
        <v>0</v>
      </c>
      <c r="F136" s="246"/>
      <c r="G136" s="247"/>
      <c r="H136" s="331">
        <v>92042</v>
      </c>
      <c r="I136" s="322"/>
    </row>
    <row r="137" spans="1:9" ht="28.5" collapsed="1">
      <c r="A137" s="329" t="s">
        <v>563</v>
      </c>
      <c r="B137" s="330" t="s">
        <v>564</v>
      </c>
      <c r="C137" s="266">
        <f>SUM($C$113:$C$136)</f>
        <v>2106667.9253679533</v>
      </c>
      <c r="D137" s="266">
        <f>SUM($D$113:$D$136)</f>
        <v>2276817</v>
      </c>
      <c r="E137" s="266">
        <f>SUM($E$113:$E$136)</f>
        <v>5771962.7000000002</v>
      </c>
      <c r="F137" s="246"/>
      <c r="G137" s="247"/>
      <c r="H137" s="331">
        <f>SUM($H$113:$H$136)</f>
        <v>10155447.625367954</v>
      </c>
      <c r="I137" s="322"/>
    </row>
    <row r="138" spans="1:9" hidden="1" outlineLevel="1">
      <c r="A138" s="333"/>
      <c r="B138" s="330" t="s">
        <v>202</v>
      </c>
      <c r="C138" s="266">
        <v>0</v>
      </c>
      <c r="D138" s="265"/>
      <c r="E138" s="266">
        <v>0</v>
      </c>
      <c r="F138" s="254"/>
      <c r="G138" s="255"/>
      <c r="H138" s="331">
        <v>0</v>
      </c>
      <c r="I138" s="322"/>
    </row>
    <row r="139" spans="1:9" hidden="1" outlineLevel="1">
      <c r="A139" s="333"/>
      <c r="B139" s="330" t="s">
        <v>203</v>
      </c>
      <c r="C139" s="266">
        <v>196381.77913108165</v>
      </c>
      <c r="D139" s="265"/>
      <c r="E139" s="266">
        <v>1815.9</v>
      </c>
      <c r="F139" s="254"/>
      <c r="G139" s="255"/>
      <c r="H139" s="331">
        <v>198197.67913108165</v>
      </c>
      <c r="I139" s="322"/>
    </row>
    <row r="140" spans="1:9" hidden="1" outlineLevel="1">
      <c r="A140" s="333"/>
      <c r="B140" s="330" t="s">
        <v>204</v>
      </c>
      <c r="C140" s="265"/>
      <c r="D140" s="265"/>
      <c r="E140" s="265"/>
      <c r="F140" s="254"/>
      <c r="G140" s="255"/>
      <c r="H140" s="331">
        <v>0</v>
      </c>
      <c r="I140" s="322"/>
    </row>
    <row r="141" spans="1:9" hidden="1" outlineLevel="1">
      <c r="A141" s="333"/>
      <c r="B141" s="330" t="s">
        <v>205</v>
      </c>
      <c r="C141" s="266">
        <v>0</v>
      </c>
      <c r="D141" s="266">
        <v>0</v>
      </c>
      <c r="E141" s="266">
        <v>0</v>
      </c>
      <c r="F141" s="254"/>
      <c r="G141" s="255"/>
      <c r="H141" s="331">
        <v>0</v>
      </c>
      <c r="I141" s="322"/>
    </row>
    <row r="142" spans="1:9" hidden="1" outlineLevel="1">
      <c r="A142" s="333"/>
      <c r="B142" s="330" t="s">
        <v>206</v>
      </c>
      <c r="C142" s="266"/>
      <c r="D142" s="266"/>
      <c r="E142" s="266"/>
      <c r="F142" s="254"/>
      <c r="G142" s="255"/>
      <c r="H142" s="331">
        <v>0</v>
      </c>
      <c r="I142" s="322"/>
    </row>
    <row r="143" spans="1:9" hidden="1" outlineLevel="1">
      <c r="A143" s="333"/>
      <c r="B143" s="330" t="s">
        <v>207</v>
      </c>
      <c r="C143" s="266"/>
      <c r="D143" s="266"/>
      <c r="E143" s="266"/>
      <c r="F143" s="254"/>
      <c r="G143" s="255"/>
      <c r="H143" s="331">
        <v>0</v>
      </c>
      <c r="I143" s="322"/>
    </row>
    <row r="144" spans="1:9" hidden="1" outlineLevel="1">
      <c r="A144" s="333"/>
      <c r="B144" s="330" t="s">
        <v>208</v>
      </c>
      <c r="C144" s="266">
        <v>2194878.3733390193</v>
      </c>
      <c r="D144" s="266">
        <v>0</v>
      </c>
      <c r="E144" s="266">
        <v>43854</v>
      </c>
      <c r="F144" s="254"/>
      <c r="G144" s="255"/>
      <c r="H144" s="331">
        <v>2238732.3733390193</v>
      </c>
      <c r="I144" s="322"/>
    </row>
    <row r="145" spans="1:9" hidden="1" outlineLevel="1">
      <c r="A145" s="333"/>
      <c r="B145" s="330" t="s">
        <v>209</v>
      </c>
      <c r="C145" s="266">
        <v>14039</v>
      </c>
      <c r="D145" s="265"/>
      <c r="E145" s="265"/>
      <c r="F145" s="254"/>
      <c r="G145" s="255"/>
      <c r="H145" s="331">
        <v>14039</v>
      </c>
      <c r="I145" s="322"/>
    </row>
    <row r="146" spans="1:9" hidden="1" outlineLevel="1">
      <c r="A146" s="333"/>
      <c r="B146" s="330" t="s">
        <v>210</v>
      </c>
      <c r="C146" s="265"/>
      <c r="D146" s="266">
        <v>0</v>
      </c>
      <c r="E146" s="265"/>
      <c r="F146" s="254"/>
      <c r="G146" s="255"/>
      <c r="H146" s="331">
        <v>0</v>
      </c>
      <c r="I146" s="322"/>
    </row>
    <row r="147" spans="1:9" hidden="1" outlineLevel="1">
      <c r="A147" s="333"/>
      <c r="B147" s="330" t="s">
        <v>211</v>
      </c>
      <c r="C147" s="266">
        <v>1451059</v>
      </c>
      <c r="D147" s="265"/>
      <c r="E147" s="266">
        <v>80588</v>
      </c>
      <c r="F147" s="254"/>
      <c r="G147" s="255"/>
      <c r="H147" s="331">
        <v>1531647</v>
      </c>
      <c r="I147" s="322"/>
    </row>
    <row r="148" spans="1:9" hidden="1" outlineLevel="1">
      <c r="A148" s="333"/>
      <c r="B148" s="330" t="s">
        <v>212</v>
      </c>
      <c r="C148" s="266">
        <v>0</v>
      </c>
      <c r="D148" s="265">
        <v>0</v>
      </c>
      <c r="E148" s="266">
        <v>0</v>
      </c>
      <c r="F148" s="254"/>
      <c r="G148" s="255"/>
      <c r="H148" s="331">
        <v>0</v>
      </c>
      <c r="I148" s="322"/>
    </row>
    <row r="149" spans="1:9" hidden="1" outlineLevel="1">
      <c r="A149" s="333"/>
      <c r="B149" s="330" t="s">
        <v>213</v>
      </c>
      <c r="C149" s="266">
        <v>0</v>
      </c>
      <c r="D149" s="265"/>
      <c r="E149" s="266">
        <v>0</v>
      </c>
      <c r="F149" s="254"/>
      <c r="G149" s="255"/>
      <c r="H149" s="331">
        <v>0</v>
      </c>
      <c r="I149" s="322"/>
    </row>
    <row r="150" spans="1:9" hidden="1" outlineLevel="1">
      <c r="A150" s="333"/>
      <c r="B150" s="330" t="s">
        <v>214</v>
      </c>
      <c r="C150" s="265"/>
      <c r="D150" s="265"/>
      <c r="E150" s="265"/>
      <c r="F150" s="254"/>
      <c r="G150" s="255"/>
      <c r="H150" s="331">
        <v>0</v>
      </c>
      <c r="I150" s="322"/>
    </row>
    <row r="151" spans="1:9" hidden="1" outlineLevel="1">
      <c r="A151" s="333"/>
      <c r="B151" s="330" t="s">
        <v>215</v>
      </c>
      <c r="C151" s="266">
        <v>0</v>
      </c>
      <c r="D151" s="265"/>
      <c r="E151" s="265"/>
      <c r="F151" s="254"/>
      <c r="G151" s="255"/>
      <c r="H151" s="331">
        <v>0</v>
      </c>
      <c r="I151" s="322"/>
    </row>
    <row r="152" spans="1:9" hidden="1" outlineLevel="1">
      <c r="A152" s="333"/>
      <c r="B152" s="330" t="s">
        <v>216</v>
      </c>
      <c r="C152" s="266">
        <v>312</v>
      </c>
      <c r="D152" s="266">
        <v>0</v>
      </c>
      <c r="E152" s="266">
        <v>0</v>
      </c>
      <c r="F152" s="254"/>
      <c r="G152" s="255"/>
      <c r="H152" s="331">
        <v>312</v>
      </c>
      <c r="I152" s="322"/>
    </row>
    <row r="153" spans="1:9" hidden="1" outlineLevel="1">
      <c r="A153" s="333"/>
      <c r="B153" s="330" t="s">
        <v>217</v>
      </c>
      <c r="C153" s="266">
        <v>0</v>
      </c>
      <c r="D153" s="266">
        <v>0</v>
      </c>
      <c r="E153" s="266">
        <v>0</v>
      </c>
      <c r="F153" s="254"/>
      <c r="G153" s="255"/>
      <c r="H153" s="331">
        <v>0</v>
      </c>
      <c r="I153" s="322"/>
    </row>
    <row r="154" spans="1:9" hidden="1" outlineLevel="1">
      <c r="A154" s="333"/>
      <c r="B154" s="332" t="s">
        <v>218</v>
      </c>
      <c r="C154" s="266">
        <v>0</v>
      </c>
      <c r="D154" s="266">
        <v>4000</v>
      </c>
      <c r="E154" s="266">
        <v>0</v>
      </c>
      <c r="F154" s="254"/>
      <c r="G154" s="255"/>
      <c r="H154" s="331">
        <v>4000</v>
      </c>
      <c r="I154" s="322"/>
    </row>
    <row r="155" spans="1:9" hidden="1" outlineLevel="1">
      <c r="A155" s="333"/>
      <c r="B155" s="330" t="s">
        <v>219</v>
      </c>
      <c r="C155" s="265"/>
      <c r="D155" s="265"/>
      <c r="E155" s="265"/>
      <c r="F155" s="254"/>
      <c r="G155" s="255"/>
      <c r="H155" s="331">
        <v>0</v>
      </c>
      <c r="I155" s="322"/>
    </row>
    <row r="156" spans="1:9" hidden="1" outlineLevel="1">
      <c r="A156" s="333"/>
      <c r="B156" s="330" t="s">
        <v>220</v>
      </c>
      <c r="C156" s="265"/>
      <c r="D156" s="265"/>
      <c r="E156" s="265"/>
      <c r="F156" s="254"/>
      <c r="G156" s="255"/>
      <c r="H156" s="331">
        <v>0</v>
      </c>
      <c r="I156" s="322"/>
    </row>
    <row r="157" spans="1:9" hidden="1" outlineLevel="1">
      <c r="A157" s="333"/>
      <c r="B157" s="330" t="s">
        <v>221</v>
      </c>
      <c r="C157" s="265"/>
      <c r="D157" s="265"/>
      <c r="E157" s="265"/>
      <c r="F157" s="254"/>
      <c r="G157" s="255"/>
      <c r="H157" s="331">
        <v>0</v>
      </c>
      <c r="I157" s="322"/>
    </row>
    <row r="158" spans="1:9" hidden="1" outlineLevel="1">
      <c r="A158" s="333"/>
      <c r="B158" s="330" t="s">
        <v>222</v>
      </c>
      <c r="C158" s="265"/>
      <c r="D158" s="265"/>
      <c r="E158" s="266">
        <v>65729</v>
      </c>
      <c r="F158" s="254"/>
      <c r="G158" s="255"/>
      <c r="H158" s="331">
        <v>65729</v>
      </c>
      <c r="I158" s="322"/>
    </row>
    <row r="159" spans="1:9" hidden="1" outlineLevel="1">
      <c r="A159" s="333"/>
      <c r="B159" s="330" t="s">
        <v>223</v>
      </c>
      <c r="C159" s="265"/>
      <c r="D159" s="265"/>
      <c r="E159" s="265"/>
      <c r="F159" s="254"/>
      <c r="G159" s="255"/>
      <c r="H159" s="331">
        <v>0</v>
      </c>
      <c r="I159" s="322"/>
    </row>
    <row r="160" spans="1:9" hidden="1" outlineLevel="1">
      <c r="A160" s="333"/>
      <c r="B160" s="330" t="s">
        <v>224</v>
      </c>
      <c r="C160" s="266">
        <v>43008.18523207675</v>
      </c>
      <c r="D160" s="265"/>
      <c r="E160" s="266">
        <v>5008</v>
      </c>
      <c r="F160" s="254"/>
      <c r="G160" s="255"/>
      <c r="H160" s="331">
        <v>48016.18523207675</v>
      </c>
      <c r="I160" s="322"/>
    </row>
    <row r="161" spans="1:9" hidden="1" outlineLevel="1">
      <c r="A161" s="333"/>
      <c r="B161" s="330" t="s">
        <v>225</v>
      </c>
      <c r="C161" s="266">
        <v>0</v>
      </c>
      <c r="D161" s="265"/>
      <c r="E161" s="266">
        <v>0</v>
      </c>
      <c r="F161" s="254"/>
      <c r="G161" s="255"/>
      <c r="H161" s="331">
        <v>0</v>
      </c>
      <c r="I161" s="322"/>
    </row>
    <row r="162" spans="1:9" ht="27.2" customHeight="1" collapsed="1">
      <c r="A162" s="333" t="s">
        <v>565</v>
      </c>
      <c r="B162" s="334" t="s">
        <v>566</v>
      </c>
      <c r="C162" s="266">
        <f>SUM($C$138:$C$161)</f>
        <v>3899678.3377021775</v>
      </c>
      <c r="D162" s="266">
        <f>SUM($D$138:$D$161)</f>
        <v>4000</v>
      </c>
      <c r="E162" s="266">
        <f>SUM($E$138:$E$161)</f>
        <v>196994.9</v>
      </c>
      <c r="F162" s="254"/>
      <c r="G162" s="255"/>
      <c r="H162" s="331">
        <f>SUM($H$138:$H$161)</f>
        <v>4100673.2377021778</v>
      </c>
      <c r="I162" s="322"/>
    </row>
    <row r="163" spans="1:9" hidden="1" outlineLevel="1">
      <c r="A163" s="323"/>
      <c r="B163" s="277" t="s">
        <v>202</v>
      </c>
      <c r="C163" s="265"/>
      <c r="D163" s="265"/>
      <c r="E163" s="266">
        <v>0</v>
      </c>
      <c r="F163" s="254"/>
      <c r="G163" s="255"/>
      <c r="H163" s="331">
        <v>0</v>
      </c>
      <c r="I163" s="322"/>
    </row>
    <row r="164" spans="1:9" hidden="1" outlineLevel="1">
      <c r="A164" s="323"/>
      <c r="B164" s="277" t="s">
        <v>203</v>
      </c>
      <c r="C164" s="265"/>
      <c r="D164" s="265"/>
      <c r="E164" s="266">
        <v>18074.349999999999</v>
      </c>
      <c r="F164" s="254"/>
      <c r="G164" s="255"/>
      <c r="H164" s="331">
        <v>18074.349999999999</v>
      </c>
      <c r="I164" s="322"/>
    </row>
    <row r="165" spans="1:9" hidden="1" outlineLevel="1">
      <c r="A165" s="323"/>
      <c r="B165" s="277" t="s">
        <v>204</v>
      </c>
      <c r="C165" s="265"/>
      <c r="D165" s="265"/>
      <c r="E165" s="265"/>
      <c r="F165" s="254"/>
      <c r="G165" s="255"/>
      <c r="H165" s="331">
        <v>0</v>
      </c>
      <c r="I165" s="322"/>
    </row>
    <row r="166" spans="1:9" hidden="1" outlineLevel="1">
      <c r="A166" s="323"/>
      <c r="B166" s="277" t="s">
        <v>205</v>
      </c>
      <c r="C166" s="266">
        <v>0</v>
      </c>
      <c r="D166" s="266">
        <v>0</v>
      </c>
      <c r="E166" s="266">
        <v>0</v>
      </c>
      <c r="F166" s="254"/>
      <c r="G166" s="255"/>
      <c r="H166" s="331">
        <v>0</v>
      </c>
      <c r="I166" s="322"/>
    </row>
    <row r="167" spans="1:9" hidden="1" outlineLevel="1">
      <c r="A167" s="323"/>
      <c r="B167" s="277" t="s">
        <v>206</v>
      </c>
      <c r="C167" s="266"/>
      <c r="D167" s="266"/>
      <c r="E167" s="266"/>
      <c r="F167" s="254"/>
      <c r="G167" s="255"/>
      <c r="H167" s="331">
        <v>0</v>
      </c>
      <c r="I167" s="322"/>
    </row>
    <row r="168" spans="1:9" hidden="1" outlineLevel="1">
      <c r="A168" s="323"/>
      <c r="B168" s="277" t="s">
        <v>207</v>
      </c>
      <c r="C168" s="266"/>
      <c r="D168" s="266"/>
      <c r="E168" s="266"/>
      <c r="F168" s="254"/>
      <c r="G168" s="255"/>
      <c r="H168" s="331">
        <v>0</v>
      </c>
      <c r="I168" s="322"/>
    </row>
    <row r="169" spans="1:9" hidden="1" outlineLevel="1">
      <c r="A169" s="323"/>
      <c r="B169" s="277" t="s">
        <v>208</v>
      </c>
      <c r="C169" s="266">
        <v>910.67</v>
      </c>
      <c r="D169" s="266">
        <v>39031</v>
      </c>
      <c r="E169" s="266">
        <v>42377</v>
      </c>
      <c r="F169" s="254"/>
      <c r="G169" s="255"/>
      <c r="H169" s="331">
        <v>82318.67</v>
      </c>
      <c r="I169" s="322"/>
    </row>
    <row r="170" spans="1:9" hidden="1" outlineLevel="1">
      <c r="A170" s="323"/>
      <c r="B170" s="277" t="s">
        <v>209</v>
      </c>
      <c r="C170" s="265"/>
      <c r="D170" s="265"/>
      <c r="E170" s="266">
        <v>0</v>
      </c>
      <c r="F170" s="254"/>
      <c r="G170" s="255"/>
      <c r="H170" s="331">
        <v>0</v>
      </c>
      <c r="I170" s="322"/>
    </row>
    <row r="171" spans="1:9" hidden="1" outlineLevel="1">
      <c r="A171" s="323"/>
      <c r="B171" s="277" t="s">
        <v>210</v>
      </c>
      <c r="C171" s="265"/>
      <c r="D171" s="266">
        <v>0</v>
      </c>
      <c r="E171" s="265"/>
      <c r="F171" s="254"/>
      <c r="G171" s="255"/>
      <c r="H171" s="331">
        <v>0</v>
      </c>
      <c r="I171" s="322"/>
    </row>
    <row r="172" spans="1:9" hidden="1" outlineLevel="1">
      <c r="A172" s="323"/>
      <c r="B172" s="277" t="s">
        <v>211</v>
      </c>
      <c r="C172" s="266">
        <v>0</v>
      </c>
      <c r="D172" s="265"/>
      <c r="E172" s="266">
        <v>378619</v>
      </c>
      <c r="F172" s="254"/>
      <c r="G172" s="255"/>
      <c r="H172" s="331">
        <v>378619</v>
      </c>
      <c r="I172" s="322"/>
    </row>
    <row r="173" spans="1:9" hidden="1" outlineLevel="1">
      <c r="A173" s="323"/>
      <c r="B173" s="277" t="s">
        <v>212</v>
      </c>
      <c r="C173" s="266">
        <v>0</v>
      </c>
      <c r="D173" s="265">
        <v>0</v>
      </c>
      <c r="E173" s="266">
        <v>6036165</v>
      </c>
      <c r="F173" s="254"/>
      <c r="G173" s="255"/>
      <c r="H173" s="331">
        <v>6036165</v>
      </c>
      <c r="I173" s="322"/>
    </row>
    <row r="174" spans="1:9" hidden="1" outlineLevel="1">
      <c r="A174" s="323"/>
      <c r="B174" s="277" t="s">
        <v>213</v>
      </c>
      <c r="C174" s="266">
        <v>0</v>
      </c>
      <c r="D174" s="265"/>
      <c r="E174" s="266">
        <v>9156819</v>
      </c>
      <c r="F174" s="254"/>
      <c r="G174" s="255"/>
      <c r="H174" s="331">
        <v>9156819</v>
      </c>
      <c r="I174" s="322"/>
    </row>
    <row r="175" spans="1:9" hidden="1" outlineLevel="1">
      <c r="A175" s="323"/>
      <c r="B175" s="277" t="s">
        <v>214</v>
      </c>
      <c r="C175" s="265"/>
      <c r="D175" s="265"/>
      <c r="E175" s="265"/>
      <c r="F175" s="254"/>
      <c r="G175" s="255"/>
      <c r="H175" s="331">
        <v>0</v>
      </c>
      <c r="I175" s="322"/>
    </row>
    <row r="176" spans="1:9" hidden="1" outlineLevel="1">
      <c r="A176" s="323"/>
      <c r="B176" s="277" t="s">
        <v>215</v>
      </c>
      <c r="C176" s="266">
        <v>0</v>
      </c>
      <c r="D176" s="265"/>
      <c r="E176" s="265"/>
      <c r="F176" s="254"/>
      <c r="G176" s="255"/>
      <c r="H176" s="331">
        <v>0</v>
      </c>
      <c r="I176" s="322"/>
    </row>
    <row r="177" spans="1:9" hidden="1" outlineLevel="1">
      <c r="A177" s="323"/>
      <c r="B177" s="277" t="s">
        <v>216</v>
      </c>
      <c r="C177" s="266">
        <v>0</v>
      </c>
      <c r="D177" s="266">
        <v>0</v>
      </c>
      <c r="E177" s="266">
        <v>0</v>
      </c>
      <c r="F177" s="254"/>
      <c r="G177" s="255"/>
      <c r="H177" s="331">
        <v>0</v>
      </c>
      <c r="I177" s="322"/>
    </row>
    <row r="178" spans="1:9" hidden="1" outlineLevel="1">
      <c r="A178" s="323"/>
      <c r="B178" s="277" t="s">
        <v>217</v>
      </c>
      <c r="C178" s="266">
        <v>0</v>
      </c>
      <c r="D178" s="266">
        <v>0</v>
      </c>
      <c r="E178" s="266">
        <v>1335</v>
      </c>
      <c r="F178" s="254"/>
      <c r="G178" s="255"/>
      <c r="H178" s="331">
        <v>1335</v>
      </c>
      <c r="I178" s="322"/>
    </row>
    <row r="179" spans="1:9" hidden="1" outlineLevel="1">
      <c r="A179" s="323"/>
      <c r="B179" s="277" t="s">
        <v>218</v>
      </c>
      <c r="C179" s="266">
        <v>0</v>
      </c>
      <c r="D179" s="266">
        <v>0</v>
      </c>
      <c r="E179" s="266">
        <v>0</v>
      </c>
      <c r="F179" s="254"/>
      <c r="G179" s="255"/>
      <c r="H179" s="331">
        <v>0</v>
      </c>
      <c r="I179" s="322"/>
    </row>
    <row r="180" spans="1:9" hidden="1" outlineLevel="1">
      <c r="A180" s="323"/>
      <c r="B180" s="277" t="s">
        <v>219</v>
      </c>
      <c r="C180" s="265"/>
      <c r="D180" s="265"/>
      <c r="E180" s="265"/>
      <c r="F180" s="254"/>
      <c r="G180" s="255"/>
      <c r="H180" s="331">
        <v>0</v>
      </c>
      <c r="I180" s="322"/>
    </row>
    <row r="181" spans="1:9" hidden="1" outlineLevel="1">
      <c r="A181" s="323"/>
      <c r="B181" s="277" t="s">
        <v>220</v>
      </c>
      <c r="C181" s="265"/>
      <c r="D181" s="265"/>
      <c r="E181" s="265"/>
      <c r="F181" s="254"/>
      <c r="G181" s="255"/>
      <c r="H181" s="331">
        <v>0</v>
      </c>
      <c r="I181" s="322"/>
    </row>
    <row r="182" spans="1:9" hidden="1" outlineLevel="1">
      <c r="A182" s="323"/>
      <c r="B182" s="277" t="s">
        <v>221</v>
      </c>
      <c r="C182" s="265"/>
      <c r="D182" s="265"/>
      <c r="E182" s="265"/>
      <c r="F182" s="254"/>
      <c r="G182" s="255"/>
      <c r="H182" s="331">
        <v>0</v>
      </c>
      <c r="I182" s="322"/>
    </row>
    <row r="183" spans="1:9" hidden="1" outlineLevel="1">
      <c r="A183" s="323"/>
      <c r="B183" s="277" t="s">
        <v>222</v>
      </c>
      <c r="C183" s="265"/>
      <c r="D183" s="266">
        <v>30656</v>
      </c>
      <c r="E183" s="266">
        <v>6174827</v>
      </c>
      <c r="F183" s="254"/>
      <c r="G183" s="255"/>
      <c r="H183" s="331">
        <v>6205483</v>
      </c>
      <c r="I183" s="322"/>
    </row>
    <row r="184" spans="1:9" hidden="1" outlineLevel="1">
      <c r="A184" s="323"/>
      <c r="B184" s="277" t="s">
        <v>223</v>
      </c>
      <c r="C184" s="265"/>
      <c r="D184" s="265"/>
      <c r="E184" s="265"/>
      <c r="F184" s="254"/>
      <c r="G184" s="255"/>
      <c r="H184" s="331">
        <v>0</v>
      </c>
      <c r="I184" s="322"/>
    </row>
    <row r="185" spans="1:9" hidden="1" outlineLevel="1">
      <c r="A185" s="323"/>
      <c r="B185" s="277" t="s">
        <v>224</v>
      </c>
      <c r="C185" s="266">
        <v>0</v>
      </c>
      <c r="D185" s="265"/>
      <c r="E185" s="266">
        <v>186134</v>
      </c>
      <c r="F185" s="254"/>
      <c r="G185" s="255"/>
      <c r="H185" s="331">
        <v>186134</v>
      </c>
      <c r="I185" s="322"/>
    </row>
    <row r="186" spans="1:9" hidden="1" outlineLevel="1">
      <c r="A186" s="323"/>
      <c r="B186" s="277" t="s">
        <v>225</v>
      </c>
      <c r="C186" s="266">
        <v>0</v>
      </c>
      <c r="D186" s="265"/>
      <c r="E186" s="266">
        <v>0</v>
      </c>
      <c r="F186" s="254"/>
      <c r="G186" s="255"/>
      <c r="H186" s="331">
        <v>0</v>
      </c>
      <c r="I186" s="322"/>
    </row>
    <row r="187" spans="1:9" collapsed="1">
      <c r="A187" s="323" t="s">
        <v>567</v>
      </c>
      <c r="B187" s="281" t="s">
        <v>568</v>
      </c>
      <c r="C187" s="266">
        <f>SUM($C$163:$C$186)</f>
        <v>910.67</v>
      </c>
      <c r="D187" s="266">
        <f>SUM($D$163:$D$186)</f>
        <v>69687</v>
      </c>
      <c r="E187" s="266">
        <f>SUM($E$163:$E$186)</f>
        <v>21994350.350000001</v>
      </c>
      <c r="F187" s="254"/>
      <c r="G187" s="255"/>
      <c r="H187" s="331">
        <f>SUM($H$163:$H$186)</f>
        <v>22064948.02</v>
      </c>
      <c r="I187" s="322"/>
    </row>
    <row r="188" spans="1:9" hidden="1" outlineLevel="1">
      <c r="A188" s="323"/>
      <c r="B188" s="277" t="s">
        <v>202</v>
      </c>
      <c r="C188" s="265"/>
      <c r="D188" s="265"/>
      <c r="E188" s="266">
        <v>0</v>
      </c>
      <c r="F188" s="257"/>
      <c r="G188" s="273"/>
      <c r="H188" s="331">
        <v>0</v>
      </c>
      <c r="I188" s="322"/>
    </row>
    <row r="189" spans="1:9" hidden="1" outlineLevel="1">
      <c r="A189" s="323"/>
      <c r="B189" s="277" t="s">
        <v>203</v>
      </c>
      <c r="C189" s="266">
        <v>13.712403999999999</v>
      </c>
      <c r="D189" s="266">
        <v>0</v>
      </c>
      <c r="E189" s="266">
        <v>7313105.1899999995</v>
      </c>
      <c r="F189" s="257"/>
      <c r="G189" s="273"/>
      <c r="H189" s="331">
        <v>7313118.9024039991</v>
      </c>
      <c r="I189" s="322"/>
    </row>
    <row r="190" spans="1:9" hidden="1" outlineLevel="1">
      <c r="A190" s="323"/>
      <c r="B190" s="277" t="s">
        <v>204</v>
      </c>
      <c r="C190" s="266">
        <v>0</v>
      </c>
      <c r="D190" s="266">
        <v>0</v>
      </c>
      <c r="E190" s="265"/>
      <c r="F190" s="257"/>
      <c r="G190" s="273"/>
      <c r="H190" s="331">
        <v>0</v>
      </c>
      <c r="I190" s="322"/>
    </row>
    <row r="191" spans="1:9" hidden="1" outlineLevel="1">
      <c r="A191" s="323"/>
      <c r="B191" s="277" t="s">
        <v>205</v>
      </c>
      <c r="C191" s="266">
        <v>0</v>
      </c>
      <c r="D191" s="266">
        <v>0</v>
      </c>
      <c r="E191" s="266">
        <v>0</v>
      </c>
      <c r="F191" s="257"/>
      <c r="G191" s="273"/>
      <c r="H191" s="331">
        <v>0</v>
      </c>
      <c r="I191" s="322"/>
    </row>
    <row r="192" spans="1:9" hidden="1" outlineLevel="1">
      <c r="A192" s="323"/>
      <c r="B192" s="277" t="s">
        <v>206</v>
      </c>
      <c r="C192" s="266"/>
      <c r="D192" s="266"/>
      <c r="E192" s="266"/>
      <c r="F192" s="257"/>
      <c r="G192" s="273"/>
      <c r="H192" s="331">
        <v>0</v>
      </c>
      <c r="I192" s="322"/>
    </row>
    <row r="193" spans="1:9" hidden="1" outlineLevel="1">
      <c r="A193" s="323"/>
      <c r="B193" s="277" t="s">
        <v>207</v>
      </c>
      <c r="C193" s="266"/>
      <c r="D193" s="266"/>
      <c r="E193" s="266"/>
      <c r="F193" s="257"/>
      <c r="G193" s="273"/>
      <c r="H193" s="331">
        <v>0</v>
      </c>
      <c r="I193" s="322"/>
    </row>
    <row r="194" spans="1:9" hidden="1" outlineLevel="1">
      <c r="A194" s="323"/>
      <c r="B194" s="277" t="s">
        <v>208</v>
      </c>
      <c r="C194" s="266">
        <v>-1077278.968251497</v>
      </c>
      <c r="D194" s="266">
        <v>24448</v>
      </c>
      <c r="E194" s="266">
        <v>19728867</v>
      </c>
      <c r="F194" s="257"/>
      <c r="G194" s="273"/>
      <c r="H194" s="331">
        <v>18676036.031748503</v>
      </c>
      <c r="I194" s="322"/>
    </row>
    <row r="195" spans="1:9" hidden="1" outlineLevel="1">
      <c r="A195" s="323"/>
      <c r="B195" s="277" t="s">
        <v>209</v>
      </c>
      <c r="C195" s="266">
        <v>9</v>
      </c>
      <c r="D195" s="266">
        <v>0</v>
      </c>
      <c r="E195" s="266">
        <v>3840348</v>
      </c>
      <c r="F195" s="257"/>
      <c r="G195" s="273"/>
      <c r="H195" s="331">
        <v>3840357</v>
      </c>
      <c r="I195" s="322"/>
    </row>
    <row r="196" spans="1:9" hidden="1" outlineLevel="1">
      <c r="A196" s="323"/>
      <c r="B196" s="277" t="s">
        <v>210</v>
      </c>
      <c r="C196" s="266">
        <v>0</v>
      </c>
      <c r="D196" s="266">
        <v>40580</v>
      </c>
      <c r="E196" s="266">
        <v>0</v>
      </c>
      <c r="F196" s="257"/>
      <c r="G196" s="273"/>
      <c r="H196" s="331">
        <v>40580</v>
      </c>
      <c r="I196" s="322"/>
    </row>
    <row r="197" spans="1:9" hidden="1" outlineLevel="1">
      <c r="A197" s="323"/>
      <c r="B197" s="277" t="s">
        <v>211</v>
      </c>
      <c r="C197" s="266">
        <v>871</v>
      </c>
      <c r="D197" s="265"/>
      <c r="E197" s="266">
        <v>24274660</v>
      </c>
      <c r="F197" s="257"/>
      <c r="G197" s="273"/>
      <c r="H197" s="331">
        <v>24275531</v>
      </c>
      <c r="I197" s="322"/>
    </row>
    <row r="198" spans="1:9" hidden="1" outlineLevel="1">
      <c r="A198" s="323"/>
      <c r="B198" s="277" t="s">
        <v>212</v>
      </c>
      <c r="C198" s="266">
        <v>0</v>
      </c>
      <c r="D198" s="265">
        <v>0</v>
      </c>
      <c r="E198" s="266">
        <v>5780818</v>
      </c>
      <c r="F198" s="257"/>
      <c r="G198" s="273"/>
      <c r="H198" s="331">
        <v>5780818</v>
      </c>
      <c r="I198" s="322"/>
    </row>
    <row r="199" spans="1:9" hidden="1" outlineLevel="1">
      <c r="A199" s="323"/>
      <c r="B199" s="277" t="s">
        <v>213</v>
      </c>
      <c r="C199" s="266">
        <v>0</v>
      </c>
      <c r="D199" s="265"/>
      <c r="E199" s="266">
        <v>2676120</v>
      </c>
      <c r="F199" s="257"/>
      <c r="G199" s="273"/>
      <c r="H199" s="331">
        <v>2676120</v>
      </c>
      <c r="I199" s="322"/>
    </row>
    <row r="200" spans="1:9" hidden="1" outlineLevel="1">
      <c r="A200" s="323"/>
      <c r="B200" s="277" t="s">
        <v>214</v>
      </c>
      <c r="C200" s="265"/>
      <c r="D200" s="265"/>
      <c r="E200" s="265"/>
      <c r="F200" s="257"/>
      <c r="G200" s="273"/>
      <c r="H200" s="331">
        <v>0</v>
      </c>
      <c r="I200" s="322"/>
    </row>
    <row r="201" spans="1:9" hidden="1" outlineLevel="1">
      <c r="A201" s="323"/>
      <c r="B201" s="277" t="s">
        <v>215</v>
      </c>
      <c r="C201" s="266">
        <v>0</v>
      </c>
      <c r="D201" s="265"/>
      <c r="E201" s="265"/>
      <c r="F201" s="257"/>
      <c r="G201" s="273"/>
      <c r="H201" s="331">
        <v>0</v>
      </c>
      <c r="I201" s="322"/>
    </row>
    <row r="202" spans="1:9" hidden="1" outlineLevel="1">
      <c r="A202" s="323"/>
      <c r="B202" s="277" t="s">
        <v>216</v>
      </c>
      <c r="C202" s="266">
        <v>0</v>
      </c>
      <c r="D202" s="266">
        <v>0</v>
      </c>
      <c r="E202" s="266">
        <v>0</v>
      </c>
      <c r="F202" s="257"/>
      <c r="G202" s="273"/>
      <c r="H202" s="331">
        <v>0</v>
      </c>
      <c r="I202" s="322"/>
    </row>
    <row r="203" spans="1:9" hidden="1" outlineLevel="1">
      <c r="A203" s="323"/>
      <c r="B203" s="277" t="s">
        <v>217</v>
      </c>
      <c r="C203" s="266">
        <v>0</v>
      </c>
      <c r="D203" s="266">
        <v>0</v>
      </c>
      <c r="E203" s="266">
        <v>425516</v>
      </c>
      <c r="F203" s="257"/>
      <c r="G203" s="273"/>
      <c r="H203" s="331">
        <v>425516</v>
      </c>
      <c r="I203" s="322"/>
    </row>
    <row r="204" spans="1:9" hidden="1" outlineLevel="1">
      <c r="A204" s="323"/>
      <c r="B204" s="277" t="s">
        <v>218</v>
      </c>
      <c r="C204" s="266">
        <v>0</v>
      </c>
      <c r="D204" s="266">
        <v>5001727</v>
      </c>
      <c r="E204" s="266">
        <v>238202</v>
      </c>
      <c r="F204" s="257"/>
      <c r="G204" s="273"/>
      <c r="H204" s="331">
        <v>5239929</v>
      </c>
      <c r="I204" s="322"/>
    </row>
    <row r="205" spans="1:9" hidden="1" outlineLevel="1">
      <c r="A205" s="323"/>
      <c r="B205" s="277" t="s">
        <v>219</v>
      </c>
      <c r="C205" s="265"/>
      <c r="D205" s="265"/>
      <c r="E205" s="266">
        <v>0</v>
      </c>
      <c r="F205" s="257"/>
      <c r="G205" s="273"/>
      <c r="H205" s="331">
        <v>0</v>
      </c>
      <c r="I205" s="322"/>
    </row>
    <row r="206" spans="1:9" hidden="1" outlineLevel="1">
      <c r="A206" s="323"/>
      <c r="B206" s="277" t="s">
        <v>220</v>
      </c>
      <c r="C206" s="265"/>
      <c r="D206" s="265"/>
      <c r="E206" s="266"/>
      <c r="F206" s="257"/>
      <c r="G206" s="273"/>
      <c r="H206" s="331">
        <v>0</v>
      </c>
      <c r="I206" s="322"/>
    </row>
    <row r="207" spans="1:9" hidden="1" outlineLevel="1">
      <c r="A207" s="323"/>
      <c r="B207" s="277" t="s">
        <v>221</v>
      </c>
      <c r="C207" s="265"/>
      <c r="D207" s="265"/>
      <c r="E207" s="265"/>
      <c r="F207" s="257"/>
      <c r="G207" s="273"/>
      <c r="H207" s="331">
        <v>0</v>
      </c>
      <c r="I207" s="322"/>
    </row>
    <row r="208" spans="1:9" hidden="1" outlineLevel="1">
      <c r="A208" s="323"/>
      <c r="B208" s="277" t="s">
        <v>222</v>
      </c>
      <c r="C208" s="265"/>
      <c r="D208" s="266">
        <v>43490</v>
      </c>
      <c r="E208" s="266">
        <v>7720989</v>
      </c>
      <c r="F208" s="257"/>
      <c r="G208" s="273"/>
      <c r="H208" s="331">
        <v>7764479</v>
      </c>
      <c r="I208" s="322"/>
    </row>
    <row r="209" spans="1:9" hidden="1" outlineLevel="1">
      <c r="A209" s="323"/>
      <c r="B209" s="277" t="s">
        <v>223</v>
      </c>
      <c r="C209" s="265"/>
      <c r="D209" s="265"/>
      <c r="E209" s="265"/>
      <c r="F209" s="257"/>
      <c r="G209" s="273"/>
      <c r="H209" s="331">
        <v>0</v>
      </c>
      <c r="I209" s="322"/>
    </row>
    <row r="210" spans="1:9" hidden="1" outlineLevel="1">
      <c r="A210" s="323"/>
      <c r="B210" s="277" t="s">
        <v>224</v>
      </c>
      <c r="C210" s="266">
        <v>271568.43</v>
      </c>
      <c r="D210" s="265"/>
      <c r="E210" s="266">
        <v>18451</v>
      </c>
      <c r="F210" s="257"/>
      <c r="G210" s="273"/>
      <c r="H210" s="331">
        <v>290019.43</v>
      </c>
      <c r="I210" s="322"/>
    </row>
    <row r="211" spans="1:9" hidden="1" outlineLevel="1">
      <c r="A211" s="323"/>
      <c r="B211" s="277" t="s">
        <v>225</v>
      </c>
      <c r="C211" s="266">
        <v>0</v>
      </c>
      <c r="D211" s="265"/>
      <c r="E211" s="266">
        <v>0</v>
      </c>
      <c r="F211" s="257"/>
      <c r="G211" s="273"/>
      <c r="H211" s="331">
        <v>0</v>
      </c>
      <c r="I211" s="322"/>
    </row>
    <row r="212" spans="1:9" collapsed="1">
      <c r="A212" s="323" t="s">
        <v>569</v>
      </c>
      <c r="B212" s="281" t="s">
        <v>570</v>
      </c>
      <c r="C212" s="266">
        <f>SUM($C$188:$C$211)</f>
        <v>-804816.82584749698</v>
      </c>
      <c r="D212" s="266">
        <f>SUM($D$188:$D$211)</f>
        <v>5110245</v>
      </c>
      <c r="E212" s="266">
        <f>SUM($E$188:$E$211)</f>
        <v>72017076.189999998</v>
      </c>
      <c r="F212" s="257"/>
      <c r="G212" s="273"/>
      <c r="H212" s="331">
        <f>SUM($H$188:$H$211)</f>
        <v>76322504.364152506</v>
      </c>
      <c r="I212" s="322"/>
    </row>
    <row r="213" spans="1:9" hidden="1" outlineLevel="1">
      <c r="A213" s="323"/>
      <c r="B213" s="277" t="s">
        <v>202</v>
      </c>
      <c r="C213" s="266">
        <v>0</v>
      </c>
      <c r="D213" s="265"/>
      <c r="E213" s="266">
        <v>0</v>
      </c>
      <c r="F213" s="319"/>
      <c r="G213" s="320">
        <v>0</v>
      </c>
      <c r="H213" s="324">
        <v>0</v>
      </c>
      <c r="I213" s="322"/>
    </row>
    <row r="214" spans="1:9" hidden="1" outlineLevel="1">
      <c r="A214" s="323"/>
      <c r="B214" s="277" t="s">
        <v>203</v>
      </c>
      <c r="C214" s="266">
        <v>66525.902477252181</v>
      </c>
      <c r="D214" s="265"/>
      <c r="E214" s="266">
        <v>1770246</v>
      </c>
      <c r="F214" s="319"/>
      <c r="G214" s="320">
        <v>359757.80609600013</v>
      </c>
      <c r="H214" s="324">
        <v>2196529.7085732524</v>
      </c>
      <c r="I214" s="322"/>
    </row>
    <row r="215" spans="1:9" hidden="1" outlineLevel="1">
      <c r="A215" s="323"/>
      <c r="B215" s="277" t="s">
        <v>204</v>
      </c>
      <c r="C215" s="266">
        <v>81425</v>
      </c>
      <c r="D215" s="266">
        <v>3354</v>
      </c>
      <c r="E215" s="266">
        <v>0</v>
      </c>
      <c r="F215" s="320">
        <v>0</v>
      </c>
      <c r="G215" s="320">
        <v>0</v>
      </c>
      <c r="H215" s="324">
        <v>84779</v>
      </c>
      <c r="I215" s="322"/>
    </row>
    <row r="216" spans="1:9" hidden="1" outlineLevel="1">
      <c r="A216" s="323"/>
      <c r="B216" s="277" t="s">
        <v>205</v>
      </c>
      <c r="C216" s="266">
        <v>0</v>
      </c>
      <c r="D216" s="266">
        <v>0</v>
      </c>
      <c r="E216" s="266">
        <v>0</v>
      </c>
      <c r="F216" s="320">
        <v>0</v>
      </c>
      <c r="G216" s="320">
        <v>0</v>
      </c>
      <c r="H216" s="324">
        <v>0</v>
      </c>
      <c r="I216" s="322"/>
    </row>
    <row r="217" spans="1:9" hidden="1" outlineLevel="1">
      <c r="A217" s="323"/>
      <c r="B217" s="277" t="s">
        <v>206</v>
      </c>
      <c r="C217" s="266">
        <v>0</v>
      </c>
      <c r="D217" s="266">
        <v>0</v>
      </c>
      <c r="E217" s="266">
        <v>44370</v>
      </c>
      <c r="F217" s="320">
        <v>0</v>
      </c>
      <c r="G217" s="320">
        <v>0</v>
      </c>
      <c r="H217" s="324">
        <v>44370</v>
      </c>
      <c r="I217" s="322"/>
    </row>
    <row r="218" spans="1:9" hidden="1" outlineLevel="1">
      <c r="A218" s="323"/>
      <c r="B218" s="277" t="s">
        <v>207</v>
      </c>
      <c r="C218" s="266">
        <v>0</v>
      </c>
      <c r="D218" s="266"/>
      <c r="E218" s="266"/>
      <c r="F218" s="320"/>
      <c r="G218" s="320"/>
      <c r="H218" s="324">
        <v>0</v>
      </c>
      <c r="I218" s="322"/>
    </row>
    <row r="219" spans="1:9" hidden="1" outlineLevel="1">
      <c r="A219" s="323"/>
      <c r="B219" s="277" t="s">
        <v>208</v>
      </c>
      <c r="C219" s="266">
        <v>507388.4687372999</v>
      </c>
      <c r="D219" s="266">
        <v>622724</v>
      </c>
      <c r="E219" s="266">
        <v>3017131</v>
      </c>
      <c r="F219" s="320">
        <v>0</v>
      </c>
      <c r="G219" s="320">
        <v>442004</v>
      </c>
      <c r="H219" s="324">
        <v>4589247.4687373005</v>
      </c>
      <c r="I219" s="322"/>
    </row>
    <row r="220" spans="1:9" hidden="1" outlineLevel="1">
      <c r="A220" s="323"/>
      <c r="B220" s="277" t="s">
        <v>209</v>
      </c>
      <c r="C220" s="266">
        <v>38204</v>
      </c>
      <c r="D220" s="265"/>
      <c r="E220" s="266">
        <v>267253</v>
      </c>
      <c r="F220" s="319"/>
      <c r="G220" s="320">
        <v>10398</v>
      </c>
      <c r="H220" s="324">
        <v>315855</v>
      </c>
      <c r="I220" s="322"/>
    </row>
    <row r="221" spans="1:9" hidden="1" outlineLevel="1">
      <c r="A221" s="323"/>
      <c r="B221" s="277" t="s">
        <v>210</v>
      </c>
      <c r="C221" s="265"/>
      <c r="D221" s="266">
        <v>76837</v>
      </c>
      <c r="E221" s="265"/>
      <c r="F221" s="319"/>
      <c r="G221" s="320">
        <v>5783</v>
      </c>
      <c r="H221" s="324">
        <v>82620</v>
      </c>
      <c r="I221" s="322"/>
    </row>
    <row r="222" spans="1:9" hidden="1" outlineLevel="1">
      <c r="A222" s="323"/>
      <c r="B222" s="277" t="s">
        <v>211</v>
      </c>
      <c r="C222" s="266">
        <v>389135</v>
      </c>
      <c r="D222" s="265"/>
      <c r="E222" s="266">
        <v>4957597</v>
      </c>
      <c r="F222" s="319"/>
      <c r="G222" s="320">
        <v>692685</v>
      </c>
      <c r="H222" s="324">
        <v>6039417</v>
      </c>
      <c r="I222" s="322"/>
    </row>
    <row r="223" spans="1:9" hidden="1" outlineLevel="1">
      <c r="A223" s="323"/>
      <c r="B223" s="277" t="s">
        <v>212</v>
      </c>
      <c r="C223" s="266">
        <v>46409.749999999993</v>
      </c>
      <c r="D223" s="265">
        <v>0</v>
      </c>
      <c r="E223" s="266">
        <v>5241584</v>
      </c>
      <c r="F223" s="319">
        <v>0</v>
      </c>
      <c r="G223" s="320">
        <v>429000</v>
      </c>
      <c r="H223" s="324">
        <v>5716993.75</v>
      </c>
      <c r="I223" s="322"/>
    </row>
    <row r="224" spans="1:9" hidden="1" outlineLevel="1">
      <c r="A224" s="323"/>
      <c r="B224" s="277" t="s">
        <v>213</v>
      </c>
      <c r="C224" s="266">
        <v>1715812</v>
      </c>
      <c r="D224" s="265"/>
      <c r="E224" s="266">
        <v>5606894</v>
      </c>
      <c r="F224" s="319"/>
      <c r="G224" s="320">
        <v>532519</v>
      </c>
      <c r="H224" s="324">
        <v>7855225</v>
      </c>
      <c r="I224" s="322"/>
    </row>
    <row r="225" spans="1:9" hidden="1" outlineLevel="1">
      <c r="A225" s="323"/>
      <c r="B225" s="277" t="s">
        <v>214</v>
      </c>
      <c r="C225" s="266">
        <v>77166</v>
      </c>
      <c r="D225" s="265"/>
      <c r="E225" s="265"/>
      <c r="F225" s="320">
        <v>132</v>
      </c>
      <c r="G225" s="319"/>
      <c r="H225" s="324">
        <v>77298</v>
      </c>
      <c r="I225" s="322"/>
    </row>
    <row r="226" spans="1:9" hidden="1" outlineLevel="1">
      <c r="A226" s="323"/>
      <c r="B226" s="277" t="s">
        <v>215</v>
      </c>
      <c r="C226" s="266">
        <v>38600</v>
      </c>
      <c r="D226" s="265"/>
      <c r="E226" s="265"/>
      <c r="F226" s="319"/>
      <c r="G226" s="319"/>
      <c r="H226" s="324">
        <v>38600</v>
      </c>
      <c r="I226" s="322"/>
    </row>
    <row r="227" spans="1:9" hidden="1" outlineLevel="1">
      <c r="A227" s="323"/>
      <c r="B227" s="277" t="s">
        <v>216</v>
      </c>
      <c r="C227" s="266">
        <v>1076</v>
      </c>
      <c r="D227" s="266">
        <v>0</v>
      </c>
      <c r="E227" s="266">
        <v>0</v>
      </c>
      <c r="F227" s="320">
        <v>0</v>
      </c>
      <c r="G227" s="320">
        <v>0</v>
      </c>
      <c r="H227" s="324">
        <v>1076</v>
      </c>
      <c r="I227" s="322"/>
    </row>
    <row r="228" spans="1:9" hidden="1" outlineLevel="1">
      <c r="A228" s="323"/>
      <c r="B228" s="277" t="s">
        <v>217</v>
      </c>
      <c r="C228" s="266">
        <v>36711.917015623738</v>
      </c>
      <c r="D228" s="266">
        <v>0</v>
      </c>
      <c r="E228" s="266">
        <v>2124650</v>
      </c>
      <c r="F228" s="319"/>
      <c r="G228" s="320">
        <v>599260</v>
      </c>
      <c r="H228" s="324">
        <v>2760621.9170156238</v>
      </c>
      <c r="I228" s="322"/>
    </row>
    <row r="229" spans="1:9" hidden="1" outlineLevel="1">
      <c r="A229" s="323"/>
      <c r="B229" s="277" t="s">
        <v>218</v>
      </c>
      <c r="C229" s="266">
        <v>349007</v>
      </c>
      <c r="D229" s="266">
        <v>1859220</v>
      </c>
      <c r="E229" s="266">
        <v>199516</v>
      </c>
      <c r="F229" s="320">
        <v>0</v>
      </c>
      <c r="G229" s="320">
        <v>323024</v>
      </c>
      <c r="H229" s="324">
        <v>2730767</v>
      </c>
      <c r="I229" s="322"/>
    </row>
    <row r="230" spans="1:9" hidden="1" outlineLevel="1">
      <c r="A230" s="323"/>
      <c r="B230" s="277" t="s">
        <v>219</v>
      </c>
      <c r="C230" s="266">
        <v>2258</v>
      </c>
      <c r="D230" s="265"/>
      <c r="E230" s="266">
        <v>126652</v>
      </c>
      <c r="F230" s="319"/>
      <c r="G230" s="320">
        <v>31364</v>
      </c>
      <c r="H230" s="324">
        <v>160274</v>
      </c>
      <c r="I230" s="322"/>
    </row>
    <row r="231" spans="1:9" hidden="1" outlineLevel="1">
      <c r="A231" s="323"/>
      <c r="B231" s="277" t="s">
        <v>220</v>
      </c>
      <c r="C231" s="266"/>
      <c r="D231" s="265"/>
      <c r="E231" s="266"/>
      <c r="F231" s="319"/>
      <c r="G231" s="320"/>
      <c r="H231" s="324">
        <v>0</v>
      </c>
      <c r="I231" s="322"/>
    </row>
    <row r="232" spans="1:9" hidden="1" outlineLevel="1">
      <c r="A232" s="323"/>
      <c r="B232" s="277" t="s">
        <v>221</v>
      </c>
      <c r="C232" s="266">
        <v>36000</v>
      </c>
      <c r="D232" s="265"/>
      <c r="E232" s="265"/>
      <c r="F232" s="319"/>
      <c r="G232" s="319"/>
      <c r="H232" s="324">
        <v>36000</v>
      </c>
      <c r="I232" s="322"/>
    </row>
    <row r="233" spans="1:9" hidden="1" outlineLevel="1">
      <c r="A233" s="323"/>
      <c r="B233" s="277" t="s">
        <v>222</v>
      </c>
      <c r="C233" s="266">
        <v>728476</v>
      </c>
      <c r="D233" s="266">
        <v>791131</v>
      </c>
      <c r="E233" s="266">
        <v>7841609</v>
      </c>
      <c r="F233" s="319"/>
      <c r="G233" s="320">
        <v>2162911</v>
      </c>
      <c r="H233" s="324">
        <v>11524127</v>
      </c>
      <c r="I233" s="322"/>
    </row>
    <row r="234" spans="1:9" hidden="1" outlineLevel="1">
      <c r="A234" s="323"/>
      <c r="B234" s="277" t="s">
        <v>223</v>
      </c>
      <c r="C234" s="266">
        <v>95796</v>
      </c>
      <c r="D234" s="266">
        <v>0</v>
      </c>
      <c r="E234" s="265"/>
      <c r="F234" s="319"/>
      <c r="G234" s="319"/>
      <c r="H234" s="324">
        <v>95796</v>
      </c>
      <c r="I234" s="322"/>
    </row>
    <row r="235" spans="1:9" hidden="1" outlineLevel="1">
      <c r="A235" s="323"/>
      <c r="B235" s="277" t="s">
        <v>224</v>
      </c>
      <c r="C235" s="266">
        <v>89889.813220587224</v>
      </c>
      <c r="D235" s="266">
        <v>16412</v>
      </c>
      <c r="E235" s="266">
        <v>30834</v>
      </c>
      <c r="F235" s="319"/>
      <c r="G235" s="320">
        <v>59515</v>
      </c>
      <c r="H235" s="324">
        <v>196650.81322058721</v>
      </c>
      <c r="I235" s="322"/>
    </row>
    <row r="236" spans="1:9" hidden="1" outlineLevel="1">
      <c r="A236" s="323"/>
      <c r="B236" s="277" t="s">
        <v>225</v>
      </c>
      <c r="C236" s="266">
        <v>129497</v>
      </c>
      <c r="D236" s="266">
        <v>1633</v>
      </c>
      <c r="E236" s="266">
        <v>364706</v>
      </c>
      <c r="F236" s="319"/>
      <c r="G236" s="319"/>
      <c r="H236" s="324">
        <v>495836</v>
      </c>
      <c r="I236" s="322"/>
    </row>
    <row r="237" spans="1:9" collapsed="1">
      <c r="A237" s="323">
        <v>5</v>
      </c>
      <c r="B237" s="281" t="s">
        <v>58</v>
      </c>
      <c r="C237" s="266">
        <f>SUM($C$213:$C$236)</f>
        <v>4429377.8514507627</v>
      </c>
      <c r="D237" s="266">
        <f>SUM($D$213:$D$236)</f>
        <v>3371311</v>
      </c>
      <c r="E237" s="266">
        <f>SUM($E$213:$E$236)</f>
        <v>31593042</v>
      </c>
      <c r="F237" s="320">
        <f>SUM($F$213:$F$236)</f>
        <v>132</v>
      </c>
      <c r="G237" s="320">
        <f>SUM($G$213:$G$236)</f>
        <v>5648220.8060960006</v>
      </c>
      <c r="H237" s="324">
        <f>SUM($H$213:$H$236)</f>
        <v>45042083.657546766</v>
      </c>
      <c r="I237" s="322"/>
    </row>
    <row r="238" spans="1:9" hidden="1" outlineLevel="1">
      <c r="A238" s="323"/>
      <c r="B238" s="277" t="s">
        <v>202</v>
      </c>
      <c r="C238" s="266">
        <v>0</v>
      </c>
      <c r="D238" s="265"/>
      <c r="E238" s="266">
        <v>0</v>
      </c>
      <c r="F238" s="265"/>
      <c r="G238" s="266">
        <v>0</v>
      </c>
      <c r="H238" s="324">
        <v>0</v>
      </c>
      <c r="I238" s="322"/>
    </row>
    <row r="239" spans="1:9" hidden="1" outlineLevel="1">
      <c r="A239" s="323"/>
      <c r="B239" s="277" t="s">
        <v>203</v>
      </c>
      <c r="C239" s="266">
        <v>1252.6200000000001</v>
      </c>
      <c r="D239" s="265"/>
      <c r="E239" s="266">
        <v>101425</v>
      </c>
      <c r="F239" s="265"/>
      <c r="G239" s="266">
        <v>20611.768903999997</v>
      </c>
      <c r="H239" s="324">
        <v>123289.38890399999</v>
      </c>
      <c r="I239" s="322"/>
    </row>
    <row r="240" spans="1:9" hidden="1" outlineLevel="1">
      <c r="A240" s="323"/>
      <c r="B240" s="277" t="s">
        <v>204</v>
      </c>
      <c r="C240" s="265"/>
      <c r="D240" s="265"/>
      <c r="E240" s="265"/>
      <c r="F240" s="265"/>
      <c r="G240" s="265"/>
      <c r="H240" s="324">
        <v>0</v>
      </c>
      <c r="I240" s="322"/>
    </row>
    <row r="241" spans="1:9" hidden="1" outlineLevel="1">
      <c r="A241" s="323"/>
      <c r="B241" s="277" t="s">
        <v>205</v>
      </c>
      <c r="C241" s="266">
        <v>0</v>
      </c>
      <c r="D241" s="266">
        <v>0</v>
      </c>
      <c r="E241" s="266">
        <v>0</v>
      </c>
      <c r="F241" s="266">
        <v>0</v>
      </c>
      <c r="G241" s="266">
        <v>0</v>
      </c>
      <c r="H241" s="324">
        <v>0</v>
      </c>
      <c r="I241" s="322"/>
    </row>
    <row r="242" spans="1:9" hidden="1" outlineLevel="1">
      <c r="A242" s="323"/>
      <c r="B242" s="277" t="s">
        <v>206</v>
      </c>
      <c r="C242" s="266">
        <v>0</v>
      </c>
      <c r="D242" s="266">
        <v>0</v>
      </c>
      <c r="E242" s="266">
        <v>0</v>
      </c>
      <c r="F242" s="266">
        <v>0</v>
      </c>
      <c r="G242" s="266">
        <v>0</v>
      </c>
      <c r="H242" s="324">
        <v>0</v>
      </c>
      <c r="I242" s="322"/>
    </row>
    <row r="243" spans="1:9" hidden="1" outlineLevel="1">
      <c r="A243" s="323"/>
      <c r="B243" s="277" t="s">
        <v>207</v>
      </c>
      <c r="C243" s="266"/>
      <c r="D243" s="266"/>
      <c r="E243" s="266"/>
      <c r="F243" s="266"/>
      <c r="G243" s="266"/>
      <c r="H243" s="324">
        <v>0</v>
      </c>
      <c r="I243" s="322"/>
    </row>
    <row r="244" spans="1:9" hidden="1" outlineLevel="1">
      <c r="A244" s="323"/>
      <c r="B244" s="277" t="s">
        <v>208</v>
      </c>
      <c r="C244" s="266">
        <v>31300.521401592581</v>
      </c>
      <c r="D244" s="266">
        <v>39193</v>
      </c>
      <c r="E244" s="266">
        <v>145295</v>
      </c>
      <c r="F244" s="266">
        <v>0</v>
      </c>
      <c r="G244" s="266">
        <v>28841</v>
      </c>
      <c r="H244" s="324">
        <v>244629.52140159259</v>
      </c>
      <c r="I244" s="322"/>
    </row>
    <row r="245" spans="1:9" hidden="1" outlineLevel="1">
      <c r="A245" s="323"/>
      <c r="B245" s="277" t="s">
        <v>209</v>
      </c>
      <c r="C245" s="266">
        <v>1765</v>
      </c>
      <c r="D245" s="265"/>
      <c r="E245" s="266">
        <v>15046</v>
      </c>
      <c r="F245" s="265"/>
      <c r="G245" s="266">
        <v>228</v>
      </c>
      <c r="H245" s="324">
        <v>17039</v>
      </c>
      <c r="I245" s="322"/>
    </row>
    <row r="246" spans="1:9" hidden="1" outlineLevel="1">
      <c r="A246" s="323"/>
      <c r="B246" s="277" t="s">
        <v>210</v>
      </c>
      <c r="C246" s="265"/>
      <c r="D246" s="265"/>
      <c r="E246" s="265"/>
      <c r="F246" s="265"/>
      <c r="G246" s="265"/>
      <c r="H246" s="324">
        <v>0</v>
      </c>
      <c r="I246" s="322"/>
    </row>
    <row r="247" spans="1:9" hidden="1" outlineLevel="1">
      <c r="A247" s="323"/>
      <c r="B247" s="277" t="s">
        <v>211</v>
      </c>
      <c r="C247" s="266">
        <v>15515</v>
      </c>
      <c r="D247" s="265"/>
      <c r="E247" s="266">
        <v>248001</v>
      </c>
      <c r="F247" s="265"/>
      <c r="G247" s="266">
        <v>38828</v>
      </c>
      <c r="H247" s="324">
        <v>302344</v>
      </c>
      <c r="I247" s="322"/>
    </row>
    <row r="248" spans="1:9" hidden="1" outlineLevel="1">
      <c r="A248" s="323"/>
      <c r="B248" s="277" t="s">
        <v>212</v>
      </c>
      <c r="C248" s="266"/>
      <c r="D248" s="265">
        <v>0</v>
      </c>
      <c r="E248" s="266">
        <v>615052</v>
      </c>
      <c r="F248" s="265">
        <v>0</v>
      </c>
      <c r="G248" s="266">
        <v>43701</v>
      </c>
      <c r="H248" s="324">
        <v>658753</v>
      </c>
      <c r="I248" s="322"/>
    </row>
    <row r="249" spans="1:9" hidden="1" outlineLevel="1">
      <c r="A249" s="323"/>
      <c r="B249" s="277" t="s">
        <v>213</v>
      </c>
      <c r="C249" s="266">
        <v>172396</v>
      </c>
      <c r="D249" s="265"/>
      <c r="E249" s="266">
        <v>534311</v>
      </c>
      <c r="F249" s="265"/>
      <c r="G249" s="266">
        <v>42364</v>
      </c>
      <c r="H249" s="324">
        <v>749071</v>
      </c>
      <c r="I249" s="322"/>
    </row>
    <row r="250" spans="1:9" hidden="1" outlineLevel="1">
      <c r="A250" s="323"/>
      <c r="B250" s="277" t="s">
        <v>214</v>
      </c>
      <c r="C250" s="265"/>
      <c r="D250" s="265"/>
      <c r="E250" s="265"/>
      <c r="F250" s="265"/>
      <c r="G250" s="265"/>
      <c r="H250" s="324">
        <v>0</v>
      </c>
      <c r="I250" s="322"/>
    </row>
    <row r="251" spans="1:9" hidden="1" outlineLevel="1">
      <c r="A251" s="323"/>
      <c r="B251" s="277" t="s">
        <v>215</v>
      </c>
      <c r="C251" s="266">
        <v>0</v>
      </c>
      <c r="D251" s="265"/>
      <c r="E251" s="265"/>
      <c r="F251" s="265"/>
      <c r="G251" s="265"/>
      <c r="H251" s="324">
        <v>0</v>
      </c>
      <c r="I251" s="322"/>
    </row>
    <row r="252" spans="1:9" hidden="1" outlineLevel="1">
      <c r="A252" s="323"/>
      <c r="B252" s="277" t="s">
        <v>216</v>
      </c>
      <c r="C252" s="266">
        <v>1</v>
      </c>
      <c r="D252" s="266">
        <v>0</v>
      </c>
      <c r="E252" s="266">
        <v>0</v>
      </c>
      <c r="F252" s="266">
        <v>0</v>
      </c>
      <c r="G252" s="266">
        <v>0</v>
      </c>
      <c r="H252" s="324">
        <v>1</v>
      </c>
      <c r="I252" s="322"/>
    </row>
    <row r="253" spans="1:9" hidden="1" outlineLevel="1">
      <c r="A253" s="323"/>
      <c r="B253" s="277" t="s">
        <v>217</v>
      </c>
      <c r="C253" s="266">
        <v>0</v>
      </c>
      <c r="D253" s="266">
        <v>0</v>
      </c>
      <c r="E253" s="266">
        <v>88741</v>
      </c>
      <c r="F253" s="265"/>
      <c r="G253" s="266">
        <v>25029</v>
      </c>
      <c r="H253" s="324">
        <v>113770</v>
      </c>
      <c r="I253" s="322"/>
    </row>
    <row r="254" spans="1:9" hidden="1" outlineLevel="1">
      <c r="A254" s="323"/>
      <c r="B254" s="277" t="s">
        <v>218</v>
      </c>
      <c r="C254" s="266">
        <v>14660</v>
      </c>
      <c r="D254" s="266">
        <v>53689</v>
      </c>
      <c r="E254" s="266">
        <v>13053</v>
      </c>
      <c r="F254" s="266">
        <v>0</v>
      </c>
      <c r="G254" s="266">
        <v>11502</v>
      </c>
      <c r="H254" s="324">
        <v>92904</v>
      </c>
      <c r="I254" s="322"/>
    </row>
    <row r="255" spans="1:9" hidden="1" outlineLevel="1">
      <c r="A255" s="323"/>
      <c r="B255" s="277" t="s">
        <v>219</v>
      </c>
      <c r="C255" s="265"/>
      <c r="D255" s="265"/>
      <c r="E255" s="265"/>
      <c r="F255" s="265"/>
      <c r="G255" s="265"/>
      <c r="H255" s="324">
        <v>0</v>
      </c>
      <c r="I255" s="322"/>
    </row>
    <row r="256" spans="1:9" hidden="1" outlineLevel="1">
      <c r="A256" s="323"/>
      <c r="B256" s="277" t="s">
        <v>220</v>
      </c>
      <c r="C256" s="265"/>
      <c r="D256" s="265"/>
      <c r="E256" s="265"/>
      <c r="F256" s="265"/>
      <c r="G256" s="265"/>
      <c r="H256" s="324">
        <v>0</v>
      </c>
      <c r="I256" s="322"/>
    </row>
    <row r="257" spans="1:9" hidden="1" outlineLevel="1">
      <c r="A257" s="323"/>
      <c r="B257" s="277" t="s">
        <v>221</v>
      </c>
      <c r="C257" s="265"/>
      <c r="D257" s="265"/>
      <c r="E257" s="265"/>
      <c r="F257" s="265"/>
      <c r="G257" s="265"/>
      <c r="H257" s="324">
        <v>0</v>
      </c>
      <c r="I257" s="322"/>
    </row>
    <row r="258" spans="1:9" hidden="1" outlineLevel="1">
      <c r="A258" s="323"/>
      <c r="B258" s="277" t="s">
        <v>222</v>
      </c>
      <c r="C258" s="266">
        <v>1089325</v>
      </c>
      <c r="D258" s="265">
        <v>14474</v>
      </c>
      <c r="E258" s="266">
        <v>465693</v>
      </c>
      <c r="F258" s="265"/>
      <c r="G258" s="266">
        <v>142464</v>
      </c>
      <c r="H258" s="324">
        <v>1711956</v>
      </c>
      <c r="I258" s="322"/>
    </row>
    <row r="259" spans="1:9" hidden="1" outlineLevel="1">
      <c r="A259" s="323"/>
      <c r="B259" s="277" t="s">
        <v>223</v>
      </c>
      <c r="C259" s="266">
        <v>9484</v>
      </c>
      <c r="D259" s="265">
        <v>0</v>
      </c>
      <c r="E259" s="266">
        <v>0</v>
      </c>
      <c r="F259" s="265"/>
      <c r="G259" s="266">
        <v>0</v>
      </c>
      <c r="H259" s="324">
        <v>9484</v>
      </c>
      <c r="I259" s="322"/>
    </row>
    <row r="260" spans="1:9" hidden="1" outlineLevel="1">
      <c r="A260" s="323"/>
      <c r="B260" s="277" t="s">
        <v>224</v>
      </c>
      <c r="C260" s="266">
        <v>3910.7487134283265</v>
      </c>
      <c r="D260" s="265"/>
      <c r="E260" s="266">
        <v>3803</v>
      </c>
      <c r="F260" s="265"/>
      <c r="G260" s="266">
        <v>1268</v>
      </c>
      <c r="H260" s="324">
        <v>8981.7487134283256</v>
      </c>
      <c r="I260" s="322"/>
    </row>
    <row r="261" spans="1:9" hidden="1" outlineLevel="1">
      <c r="A261" s="323"/>
      <c r="B261" s="277" t="s">
        <v>225</v>
      </c>
      <c r="C261" s="266">
        <v>0</v>
      </c>
      <c r="D261" s="265"/>
      <c r="E261" s="266">
        <v>34363</v>
      </c>
      <c r="F261" s="265"/>
      <c r="G261" s="265"/>
      <c r="H261" s="324">
        <v>34363</v>
      </c>
      <c r="I261" s="322"/>
    </row>
    <row r="262" spans="1:9" collapsed="1">
      <c r="A262" s="323">
        <v>6</v>
      </c>
      <c r="B262" s="281" t="s">
        <v>60</v>
      </c>
      <c r="C262" s="266">
        <f>SUM($C$238:$C$261)</f>
        <v>1339609.890115021</v>
      </c>
      <c r="D262" s="266">
        <f>SUM($D$238:$D$261)</f>
        <v>107356</v>
      </c>
      <c r="E262" s="266">
        <f>SUM($E$238:$E$261)</f>
        <v>2264783</v>
      </c>
      <c r="F262" s="266">
        <f>SUM($F$238:$F$261)</f>
        <v>0</v>
      </c>
      <c r="G262" s="266">
        <f>SUM($G$238:$G$261)</f>
        <v>354836.768904</v>
      </c>
      <c r="H262" s="324">
        <f>SUM($H$238:$H$261)</f>
        <v>4066585.6590190209</v>
      </c>
      <c r="I262" s="322"/>
    </row>
    <row r="263" spans="1:9" hidden="1" outlineLevel="1">
      <c r="A263" s="323"/>
      <c r="B263" s="277" t="s">
        <v>202</v>
      </c>
      <c r="C263" s="266">
        <v>0</v>
      </c>
      <c r="D263" s="265"/>
      <c r="E263" s="266">
        <v>0</v>
      </c>
      <c r="F263" s="265"/>
      <c r="G263" s="266">
        <v>0</v>
      </c>
      <c r="H263" s="324">
        <v>0</v>
      </c>
      <c r="I263" s="322"/>
    </row>
    <row r="264" spans="1:9" hidden="1" outlineLevel="1">
      <c r="A264" s="323"/>
      <c r="B264" s="277" t="s">
        <v>203</v>
      </c>
      <c r="C264" s="266">
        <v>89306.73</v>
      </c>
      <c r="D264" s="265"/>
      <c r="E264" s="266">
        <v>571495.81999999995</v>
      </c>
      <c r="F264" s="265"/>
      <c r="G264" s="266">
        <v>111764</v>
      </c>
      <c r="H264" s="324">
        <v>772566.54999999993</v>
      </c>
      <c r="I264" s="322"/>
    </row>
    <row r="265" spans="1:9" hidden="1" outlineLevel="1">
      <c r="A265" s="323"/>
      <c r="B265" s="277" t="s">
        <v>204</v>
      </c>
      <c r="C265" s="266">
        <v>268429</v>
      </c>
      <c r="D265" s="266">
        <v>2459</v>
      </c>
      <c r="E265" s="266">
        <v>0</v>
      </c>
      <c r="F265" s="266">
        <v>0</v>
      </c>
      <c r="G265" s="266">
        <v>0</v>
      </c>
      <c r="H265" s="324">
        <v>270888</v>
      </c>
      <c r="I265" s="322"/>
    </row>
    <row r="266" spans="1:9" hidden="1" outlineLevel="1">
      <c r="A266" s="323"/>
      <c r="B266" s="277" t="s">
        <v>205</v>
      </c>
      <c r="C266" s="266">
        <v>0</v>
      </c>
      <c r="D266" s="266">
        <v>0</v>
      </c>
      <c r="E266" s="266">
        <v>0</v>
      </c>
      <c r="F266" s="266">
        <v>0</v>
      </c>
      <c r="G266" s="266">
        <v>0</v>
      </c>
      <c r="H266" s="324">
        <v>0</v>
      </c>
      <c r="I266" s="322"/>
    </row>
    <row r="267" spans="1:9" hidden="1" outlineLevel="1">
      <c r="A267" s="323"/>
      <c r="B267" s="277" t="s">
        <v>206</v>
      </c>
      <c r="C267" s="266">
        <v>0</v>
      </c>
      <c r="D267" s="266">
        <v>0</v>
      </c>
      <c r="E267" s="266">
        <v>945</v>
      </c>
      <c r="F267" s="266">
        <v>0</v>
      </c>
      <c r="G267" s="266">
        <v>0</v>
      </c>
      <c r="H267" s="324">
        <v>945</v>
      </c>
      <c r="I267" s="322"/>
    </row>
    <row r="268" spans="1:9" hidden="1" outlineLevel="1">
      <c r="A268" s="323"/>
      <c r="B268" s="277" t="s">
        <v>207</v>
      </c>
      <c r="C268" s="266">
        <v>0</v>
      </c>
      <c r="D268" s="266"/>
      <c r="E268" s="266"/>
      <c r="F268" s="266"/>
      <c r="G268" s="266"/>
      <c r="H268" s="324">
        <v>0</v>
      </c>
      <c r="I268" s="322"/>
    </row>
    <row r="269" spans="1:9" hidden="1" outlineLevel="1">
      <c r="A269" s="323"/>
      <c r="B269" s="277" t="s">
        <v>208</v>
      </c>
      <c r="C269" s="266">
        <v>77655.151339909862</v>
      </c>
      <c r="D269" s="266">
        <v>226770</v>
      </c>
      <c r="E269" s="266">
        <v>609294</v>
      </c>
      <c r="F269" s="266">
        <v>0</v>
      </c>
      <c r="G269" s="266">
        <v>76323</v>
      </c>
      <c r="H269" s="324">
        <v>990042.15133990988</v>
      </c>
      <c r="I269" s="322"/>
    </row>
    <row r="270" spans="1:9" hidden="1" outlineLevel="1">
      <c r="A270" s="323"/>
      <c r="B270" s="277" t="s">
        <v>209</v>
      </c>
      <c r="C270" s="266">
        <v>5881</v>
      </c>
      <c r="D270" s="265"/>
      <c r="E270" s="266">
        <v>66396</v>
      </c>
      <c r="F270" s="265"/>
      <c r="G270" s="266">
        <v>772</v>
      </c>
      <c r="H270" s="324">
        <v>73049</v>
      </c>
      <c r="I270" s="322"/>
    </row>
    <row r="271" spans="1:9" hidden="1" outlineLevel="1">
      <c r="A271" s="323"/>
      <c r="B271" s="277" t="s">
        <v>210</v>
      </c>
      <c r="C271" s="266">
        <v>0</v>
      </c>
      <c r="D271" s="265">
        <v>10271</v>
      </c>
      <c r="E271" s="266">
        <v>0</v>
      </c>
      <c r="F271" s="265"/>
      <c r="G271" s="266">
        <v>773</v>
      </c>
      <c r="H271" s="324">
        <v>11044</v>
      </c>
      <c r="I271" s="322"/>
    </row>
    <row r="272" spans="1:9" hidden="1" outlineLevel="1">
      <c r="A272" s="323"/>
      <c r="B272" s="277" t="s">
        <v>211</v>
      </c>
      <c r="C272" s="266">
        <v>37661</v>
      </c>
      <c r="D272" s="265"/>
      <c r="E272" s="266">
        <v>1214253</v>
      </c>
      <c r="F272" s="265"/>
      <c r="G272" s="266">
        <v>142514</v>
      </c>
      <c r="H272" s="324">
        <v>1394428</v>
      </c>
      <c r="I272" s="322"/>
    </row>
    <row r="273" spans="1:9" hidden="1" outlineLevel="1">
      <c r="A273" s="323"/>
      <c r="B273" s="277" t="s">
        <v>212</v>
      </c>
      <c r="C273" s="266">
        <v>44706.65</v>
      </c>
      <c r="D273" s="265">
        <v>0</v>
      </c>
      <c r="E273" s="266">
        <v>13851</v>
      </c>
      <c r="F273" s="265">
        <v>0</v>
      </c>
      <c r="G273" s="266">
        <v>70870</v>
      </c>
      <c r="H273" s="324">
        <v>129427.65</v>
      </c>
      <c r="I273" s="322"/>
    </row>
    <row r="274" spans="1:9" hidden="1" outlineLevel="1">
      <c r="A274" s="323"/>
      <c r="B274" s="277" t="s">
        <v>213</v>
      </c>
      <c r="C274" s="266">
        <v>24710</v>
      </c>
      <c r="D274" s="265"/>
      <c r="E274" s="266">
        <v>25614</v>
      </c>
      <c r="F274" s="265"/>
      <c r="G274" s="266">
        <v>62657</v>
      </c>
      <c r="H274" s="324">
        <v>112981</v>
      </c>
      <c r="I274" s="322"/>
    </row>
    <row r="275" spans="1:9" hidden="1" outlineLevel="1">
      <c r="A275" s="323"/>
      <c r="B275" s="277" t="s">
        <v>214</v>
      </c>
      <c r="C275" s="266">
        <v>73286</v>
      </c>
      <c r="D275" s="265"/>
      <c r="E275" s="265"/>
      <c r="F275" s="265"/>
      <c r="G275" s="265"/>
      <c r="H275" s="324">
        <v>73286</v>
      </c>
      <c r="I275" s="322"/>
    </row>
    <row r="276" spans="1:9" hidden="1" outlineLevel="1">
      <c r="A276" s="323"/>
      <c r="B276" s="277" t="s">
        <v>215</v>
      </c>
      <c r="C276" s="266">
        <v>93274</v>
      </c>
      <c r="D276" s="265"/>
      <c r="E276" s="265"/>
      <c r="F276" s="265"/>
      <c r="G276" s="265"/>
      <c r="H276" s="324">
        <v>93274</v>
      </c>
      <c r="I276" s="322"/>
    </row>
    <row r="277" spans="1:9" hidden="1" outlineLevel="1">
      <c r="A277" s="323"/>
      <c r="B277" s="277" t="s">
        <v>216</v>
      </c>
      <c r="C277" s="266">
        <v>93</v>
      </c>
      <c r="D277" s="266">
        <v>0</v>
      </c>
      <c r="E277" s="266">
        <v>0</v>
      </c>
      <c r="F277" s="266">
        <v>0</v>
      </c>
      <c r="G277" s="266">
        <v>0</v>
      </c>
      <c r="H277" s="324">
        <v>93</v>
      </c>
      <c r="I277" s="322"/>
    </row>
    <row r="278" spans="1:9" hidden="1" outlineLevel="1">
      <c r="A278" s="323"/>
      <c r="B278" s="277" t="s">
        <v>217</v>
      </c>
      <c r="C278" s="266">
        <v>6982.3924912440289</v>
      </c>
      <c r="D278" s="266">
        <v>0</v>
      </c>
      <c r="E278" s="266">
        <v>92649</v>
      </c>
      <c r="F278" s="265"/>
      <c r="G278" s="266">
        <v>26132</v>
      </c>
      <c r="H278" s="324">
        <v>125763.39249124403</v>
      </c>
      <c r="I278" s="322"/>
    </row>
    <row r="279" spans="1:9" hidden="1" outlineLevel="1">
      <c r="A279" s="323"/>
      <c r="B279" s="277" t="s">
        <v>218</v>
      </c>
      <c r="C279" s="266">
        <v>0</v>
      </c>
      <c r="D279" s="266">
        <v>0</v>
      </c>
      <c r="E279" s="266">
        <v>0</v>
      </c>
      <c r="F279" s="266">
        <v>0</v>
      </c>
      <c r="G279" s="266">
        <v>0</v>
      </c>
      <c r="H279" s="324">
        <v>0</v>
      </c>
      <c r="I279" s="322"/>
    </row>
    <row r="280" spans="1:9" hidden="1" outlineLevel="1">
      <c r="A280" s="323"/>
      <c r="B280" s="277" t="s">
        <v>219</v>
      </c>
      <c r="C280" s="266">
        <v>15109</v>
      </c>
      <c r="D280" s="265"/>
      <c r="E280" s="265"/>
      <c r="F280" s="265"/>
      <c r="G280" s="266">
        <v>44850</v>
      </c>
      <c r="H280" s="324">
        <v>59959</v>
      </c>
      <c r="I280" s="322"/>
    </row>
    <row r="281" spans="1:9" hidden="1" outlineLevel="1">
      <c r="A281" s="323"/>
      <c r="B281" s="277" t="s">
        <v>220</v>
      </c>
      <c r="C281" s="266"/>
      <c r="D281" s="265"/>
      <c r="E281" s="265"/>
      <c r="F281" s="265"/>
      <c r="G281" s="266"/>
      <c r="H281" s="324">
        <v>0</v>
      </c>
      <c r="I281" s="322"/>
    </row>
    <row r="282" spans="1:9" hidden="1" outlineLevel="1">
      <c r="A282" s="323"/>
      <c r="B282" s="277" t="s">
        <v>221</v>
      </c>
      <c r="C282" s="266">
        <v>73707.62</v>
      </c>
      <c r="D282" s="265"/>
      <c r="E282" s="265"/>
      <c r="F282" s="265"/>
      <c r="G282" s="265"/>
      <c r="H282" s="324">
        <v>73707.62</v>
      </c>
      <c r="I282" s="322"/>
    </row>
    <row r="283" spans="1:9" hidden="1" outlineLevel="1">
      <c r="A283" s="323"/>
      <c r="B283" s="277" t="s">
        <v>222</v>
      </c>
      <c r="C283" s="266">
        <v>1146641</v>
      </c>
      <c r="D283" s="265">
        <v>32920</v>
      </c>
      <c r="E283" s="266">
        <v>157485</v>
      </c>
      <c r="F283" s="266">
        <v>98913</v>
      </c>
      <c r="G283" s="266">
        <v>121390</v>
      </c>
      <c r="H283" s="324">
        <v>1557349</v>
      </c>
      <c r="I283" s="322"/>
    </row>
    <row r="284" spans="1:9" hidden="1" outlineLevel="1">
      <c r="A284" s="323"/>
      <c r="B284" s="277" t="s">
        <v>223</v>
      </c>
      <c r="C284" s="266">
        <v>81447</v>
      </c>
      <c r="D284" s="265"/>
      <c r="E284" s="265"/>
      <c r="F284" s="265"/>
      <c r="G284" s="265"/>
      <c r="H284" s="324">
        <v>81447</v>
      </c>
      <c r="I284" s="322"/>
    </row>
    <row r="285" spans="1:9" hidden="1" outlineLevel="1">
      <c r="A285" s="323"/>
      <c r="B285" s="277" t="s">
        <v>224</v>
      </c>
      <c r="C285" s="266">
        <v>38663.417254208303</v>
      </c>
      <c r="D285" s="265">
        <v>72</v>
      </c>
      <c r="E285" s="266">
        <v>194</v>
      </c>
      <c r="F285" s="265"/>
      <c r="G285" s="266">
        <v>280</v>
      </c>
      <c r="H285" s="324">
        <v>39209.417254208303</v>
      </c>
      <c r="I285" s="322"/>
    </row>
    <row r="286" spans="1:9" hidden="1" outlineLevel="1">
      <c r="A286" s="323"/>
      <c r="B286" s="277" t="s">
        <v>225</v>
      </c>
      <c r="C286" s="266">
        <v>0</v>
      </c>
      <c r="D286" s="265">
        <v>130</v>
      </c>
      <c r="E286" s="266">
        <v>9834</v>
      </c>
      <c r="F286" s="265"/>
      <c r="G286" s="265"/>
      <c r="H286" s="324">
        <v>9964</v>
      </c>
      <c r="I286" s="322"/>
    </row>
    <row r="287" spans="1:9" collapsed="1">
      <c r="A287" s="323">
        <v>7</v>
      </c>
      <c r="B287" s="281" t="s">
        <v>120</v>
      </c>
      <c r="C287" s="266">
        <f>SUM($C$263:$C$286)</f>
        <v>2077552.9610853621</v>
      </c>
      <c r="D287" s="266">
        <f>SUM($D$263:$D$286)</f>
        <v>272622</v>
      </c>
      <c r="E287" s="266">
        <f>SUM($E$263:$E$286)</f>
        <v>2762010.82</v>
      </c>
      <c r="F287" s="266">
        <f>SUM($F$263:$F$286)</f>
        <v>98913</v>
      </c>
      <c r="G287" s="266">
        <f>SUM($G$263:$G$286)</f>
        <v>658325</v>
      </c>
      <c r="H287" s="324">
        <f>SUM($H$263:$H$286)</f>
        <v>5869423.7810853627</v>
      </c>
      <c r="I287" s="322"/>
    </row>
    <row r="288" spans="1:9" hidden="1" outlineLevel="1">
      <c r="A288" s="323"/>
      <c r="B288" s="277" t="s">
        <v>202</v>
      </c>
      <c r="C288" s="266">
        <v>0</v>
      </c>
      <c r="D288" s="265"/>
      <c r="E288" s="266">
        <v>0</v>
      </c>
      <c r="F288" s="265"/>
      <c r="G288" s="266">
        <v>0</v>
      </c>
      <c r="H288" s="324">
        <v>0</v>
      </c>
      <c r="I288" s="322"/>
    </row>
    <row r="289" spans="1:9" hidden="1" outlineLevel="1">
      <c r="A289" s="323"/>
      <c r="B289" s="277" t="s">
        <v>203</v>
      </c>
      <c r="C289" s="266">
        <v>18847.112529486381</v>
      </c>
      <c r="D289" s="265"/>
      <c r="E289" s="266">
        <v>932403</v>
      </c>
      <c r="F289" s="265"/>
      <c r="G289" s="266">
        <v>189487.25549400016</v>
      </c>
      <c r="H289" s="324">
        <v>1140737.3680234866</v>
      </c>
      <c r="I289" s="322"/>
    </row>
    <row r="290" spans="1:9" hidden="1" outlineLevel="1">
      <c r="A290" s="323"/>
      <c r="B290" s="277" t="s">
        <v>204</v>
      </c>
      <c r="C290" s="266">
        <v>102545</v>
      </c>
      <c r="D290" s="266">
        <v>20207</v>
      </c>
      <c r="E290" s="266">
        <v>0</v>
      </c>
      <c r="F290" s="265"/>
      <c r="G290" s="266">
        <v>0</v>
      </c>
      <c r="H290" s="324">
        <v>122752</v>
      </c>
      <c r="I290" s="322"/>
    </row>
    <row r="291" spans="1:9" hidden="1" outlineLevel="1">
      <c r="A291" s="323"/>
      <c r="B291" s="277" t="s">
        <v>205</v>
      </c>
      <c r="C291" s="266">
        <v>0</v>
      </c>
      <c r="D291" s="266">
        <v>0</v>
      </c>
      <c r="E291" s="266">
        <v>0</v>
      </c>
      <c r="F291" s="266">
        <v>0</v>
      </c>
      <c r="G291" s="266">
        <v>0</v>
      </c>
      <c r="H291" s="324">
        <v>0</v>
      </c>
      <c r="I291" s="322"/>
    </row>
    <row r="292" spans="1:9" hidden="1" outlineLevel="1">
      <c r="A292" s="323"/>
      <c r="B292" s="277" t="s">
        <v>206</v>
      </c>
      <c r="C292" s="266">
        <v>0</v>
      </c>
      <c r="D292" s="266">
        <v>0</v>
      </c>
      <c r="E292" s="266">
        <v>0</v>
      </c>
      <c r="F292" s="266">
        <v>0</v>
      </c>
      <c r="G292" s="266">
        <v>0</v>
      </c>
      <c r="H292" s="324">
        <v>0</v>
      </c>
      <c r="I292" s="322"/>
    </row>
    <row r="293" spans="1:9" hidden="1" outlineLevel="1">
      <c r="A293" s="323"/>
      <c r="B293" s="277" t="s">
        <v>207</v>
      </c>
      <c r="C293" s="266"/>
      <c r="D293" s="266"/>
      <c r="E293" s="266"/>
      <c r="F293" s="266"/>
      <c r="G293" s="266"/>
      <c r="H293" s="324">
        <v>0</v>
      </c>
      <c r="I293" s="322"/>
    </row>
    <row r="294" spans="1:9" hidden="1" outlineLevel="1">
      <c r="A294" s="323"/>
      <c r="B294" s="277" t="s">
        <v>208</v>
      </c>
      <c r="C294" s="266">
        <v>219574.3400683428</v>
      </c>
      <c r="D294" s="266">
        <v>1634066</v>
      </c>
      <c r="E294" s="266">
        <v>1265314</v>
      </c>
      <c r="F294" s="266">
        <v>0</v>
      </c>
      <c r="G294" s="266">
        <v>194051</v>
      </c>
      <c r="H294" s="324">
        <v>3313005.3400683431</v>
      </c>
      <c r="I294" s="322"/>
    </row>
    <row r="295" spans="1:9" hidden="1" outlineLevel="1">
      <c r="A295" s="323"/>
      <c r="B295" s="277" t="s">
        <v>209</v>
      </c>
      <c r="C295" s="266">
        <v>51389</v>
      </c>
      <c r="D295" s="265"/>
      <c r="E295" s="266">
        <v>68827</v>
      </c>
      <c r="F295" s="265"/>
      <c r="G295" s="266">
        <v>666</v>
      </c>
      <c r="H295" s="324">
        <v>120882</v>
      </c>
      <c r="I295" s="322"/>
    </row>
    <row r="296" spans="1:9" hidden="1" outlineLevel="1">
      <c r="A296" s="323"/>
      <c r="B296" s="277" t="s">
        <v>210</v>
      </c>
      <c r="C296" s="265"/>
      <c r="D296" s="266">
        <v>186</v>
      </c>
      <c r="E296" s="265"/>
      <c r="F296" s="265"/>
      <c r="G296" s="266">
        <v>14</v>
      </c>
      <c r="H296" s="324">
        <v>200</v>
      </c>
      <c r="I296" s="322"/>
    </row>
    <row r="297" spans="1:9" hidden="1" outlineLevel="1">
      <c r="A297" s="323"/>
      <c r="B297" s="277" t="s">
        <v>211</v>
      </c>
      <c r="C297" s="266">
        <v>397477</v>
      </c>
      <c r="D297" s="265"/>
      <c r="E297" s="266">
        <v>2197845</v>
      </c>
      <c r="F297" s="265"/>
      <c r="G297" s="266">
        <v>289112</v>
      </c>
      <c r="H297" s="324">
        <v>2884434</v>
      </c>
      <c r="I297" s="322"/>
    </row>
    <row r="298" spans="1:9" hidden="1" outlineLevel="1">
      <c r="A298" s="323"/>
      <c r="B298" s="277" t="s">
        <v>212</v>
      </c>
      <c r="C298" s="266">
        <v>1441.95</v>
      </c>
      <c r="D298" s="265">
        <v>0</v>
      </c>
      <c r="E298" s="266">
        <v>823749</v>
      </c>
      <c r="F298" s="265">
        <v>0</v>
      </c>
      <c r="G298" s="266">
        <v>92167</v>
      </c>
      <c r="H298" s="324">
        <v>917357.95</v>
      </c>
      <c r="I298" s="322"/>
    </row>
    <row r="299" spans="1:9" hidden="1" outlineLevel="1">
      <c r="A299" s="323"/>
      <c r="B299" s="277" t="s">
        <v>213</v>
      </c>
      <c r="C299" s="266">
        <v>377823</v>
      </c>
      <c r="D299" s="265"/>
      <c r="E299" s="266">
        <v>1345476</v>
      </c>
      <c r="F299" s="265"/>
      <c r="G299" s="266">
        <v>159356</v>
      </c>
      <c r="H299" s="324">
        <v>1882655</v>
      </c>
      <c r="I299" s="322"/>
    </row>
    <row r="300" spans="1:9" hidden="1" outlineLevel="1">
      <c r="A300" s="323"/>
      <c r="B300" s="277" t="s">
        <v>214</v>
      </c>
      <c r="C300" s="266">
        <v>255073</v>
      </c>
      <c r="D300" s="265"/>
      <c r="E300" s="265"/>
      <c r="F300" s="265"/>
      <c r="G300" s="265"/>
      <c r="H300" s="324">
        <v>255073</v>
      </c>
      <c r="I300" s="322"/>
    </row>
    <row r="301" spans="1:9" hidden="1" outlineLevel="1">
      <c r="A301" s="323"/>
      <c r="B301" s="277" t="s">
        <v>215</v>
      </c>
      <c r="C301" s="266">
        <v>81792</v>
      </c>
      <c r="D301" s="265"/>
      <c r="E301" s="265"/>
      <c r="F301" s="265"/>
      <c r="G301" s="265"/>
      <c r="H301" s="324">
        <v>81792</v>
      </c>
      <c r="I301" s="322"/>
    </row>
    <row r="302" spans="1:9" hidden="1" outlineLevel="1">
      <c r="A302" s="323"/>
      <c r="B302" s="277" t="s">
        <v>216</v>
      </c>
      <c r="C302" s="266">
        <v>5</v>
      </c>
      <c r="D302" s="266">
        <v>0</v>
      </c>
      <c r="E302" s="266">
        <v>0</v>
      </c>
      <c r="F302" s="266">
        <v>0</v>
      </c>
      <c r="G302" s="266">
        <v>0</v>
      </c>
      <c r="H302" s="324">
        <v>5</v>
      </c>
      <c r="I302" s="322"/>
    </row>
    <row r="303" spans="1:9" hidden="1" outlineLevel="1">
      <c r="A303" s="323"/>
      <c r="B303" s="277" t="s">
        <v>217</v>
      </c>
      <c r="C303" s="266">
        <v>48196.282570382784</v>
      </c>
      <c r="D303" s="266">
        <v>0</v>
      </c>
      <c r="E303" s="266">
        <v>568388</v>
      </c>
      <c r="F303" s="265"/>
      <c r="G303" s="266">
        <v>160315</v>
      </c>
      <c r="H303" s="324">
        <v>776899.28257038281</v>
      </c>
      <c r="I303" s="322"/>
    </row>
    <row r="304" spans="1:9" hidden="1" outlineLevel="1">
      <c r="A304" s="323"/>
      <c r="B304" s="277" t="s">
        <v>218</v>
      </c>
      <c r="C304" s="266">
        <v>1033518</v>
      </c>
      <c r="D304" s="266">
        <v>1105533</v>
      </c>
      <c r="E304" s="266">
        <v>58808</v>
      </c>
      <c r="F304" s="266">
        <v>0</v>
      </c>
      <c r="G304" s="266">
        <v>181681</v>
      </c>
      <c r="H304" s="324">
        <v>2379540</v>
      </c>
      <c r="I304" s="322"/>
    </row>
    <row r="305" spans="1:9" hidden="1" outlineLevel="1">
      <c r="A305" s="323"/>
      <c r="B305" s="277" t="s">
        <v>219</v>
      </c>
      <c r="C305" s="266">
        <v>0</v>
      </c>
      <c r="D305" s="265"/>
      <c r="E305" s="266">
        <v>0</v>
      </c>
      <c r="F305" s="265"/>
      <c r="G305" s="266">
        <v>0</v>
      </c>
      <c r="H305" s="324">
        <v>0</v>
      </c>
      <c r="I305" s="322"/>
    </row>
    <row r="306" spans="1:9" hidden="1" outlineLevel="1">
      <c r="A306" s="323"/>
      <c r="B306" s="277" t="s">
        <v>220</v>
      </c>
      <c r="C306" s="266"/>
      <c r="D306" s="265"/>
      <c r="E306" s="266"/>
      <c r="F306" s="265"/>
      <c r="G306" s="266"/>
      <c r="H306" s="324">
        <v>0</v>
      </c>
      <c r="I306" s="322"/>
    </row>
    <row r="307" spans="1:9" hidden="1" outlineLevel="1">
      <c r="A307" s="323"/>
      <c r="B307" s="277" t="s">
        <v>221</v>
      </c>
      <c r="C307" s="266">
        <v>1573.43</v>
      </c>
      <c r="D307" s="265"/>
      <c r="E307" s="265"/>
      <c r="F307" s="265"/>
      <c r="G307" s="265"/>
      <c r="H307" s="324">
        <v>1573.43</v>
      </c>
      <c r="I307" s="322"/>
    </row>
    <row r="308" spans="1:9" hidden="1" outlineLevel="1">
      <c r="A308" s="323"/>
      <c r="B308" s="277" t="s">
        <v>222</v>
      </c>
      <c r="C308" s="266">
        <v>332507</v>
      </c>
      <c r="D308" s="266">
        <v>637913</v>
      </c>
      <c r="E308" s="266">
        <v>1810701</v>
      </c>
      <c r="F308" s="265"/>
      <c r="G308" s="266">
        <v>696398</v>
      </c>
      <c r="H308" s="324">
        <v>3477519</v>
      </c>
      <c r="I308" s="322"/>
    </row>
    <row r="309" spans="1:9" hidden="1" outlineLevel="1">
      <c r="A309" s="323"/>
      <c r="B309" s="277" t="s">
        <v>223</v>
      </c>
      <c r="C309" s="266">
        <v>140151</v>
      </c>
      <c r="D309" s="265"/>
      <c r="E309" s="265"/>
      <c r="F309" s="265"/>
      <c r="G309" s="265"/>
      <c r="H309" s="324">
        <v>140151</v>
      </c>
      <c r="I309" s="322"/>
    </row>
    <row r="310" spans="1:9" hidden="1" outlineLevel="1">
      <c r="A310" s="323"/>
      <c r="B310" s="277" t="s">
        <v>224</v>
      </c>
      <c r="C310" s="266">
        <v>130910.69236275034</v>
      </c>
      <c r="D310" s="265">
        <v>900</v>
      </c>
      <c r="E310" s="266">
        <v>9572</v>
      </c>
      <c r="F310" s="265"/>
      <c r="G310" s="266">
        <v>5890</v>
      </c>
      <c r="H310" s="324">
        <v>147272.69236275036</v>
      </c>
      <c r="I310" s="322"/>
    </row>
    <row r="311" spans="1:9" hidden="1" outlineLevel="1">
      <c r="A311" s="323"/>
      <c r="B311" s="277" t="s">
        <v>225</v>
      </c>
      <c r="C311" s="266">
        <v>108673</v>
      </c>
      <c r="D311" s="265">
        <v>159</v>
      </c>
      <c r="E311" s="266">
        <v>42559</v>
      </c>
      <c r="F311" s="265"/>
      <c r="G311" s="266">
        <v>0</v>
      </c>
      <c r="H311" s="324">
        <v>151391</v>
      </c>
      <c r="I311" s="322"/>
    </row>
    <row r="312" spans="1:9" collapsed="1">
      <c r="A312" s="323">
        <v>8</v>
      </c>
      <c r="B312" s="281" t="s">
        <v>571</v>
      </c>
      <c r="C312" s="266">
        <f>SUM($C$288:$C$311)</f>
        <v>3301496.8075309629</v>
      </c>
      <c r="D312" s="266">
        <f>SUM($D$288:$D$311)</f>
        <v>3398964</v>
      </c>
      <c r="E312" s="266">
        <f>SUM($E$288:$E$311)</f>
        <v>9123642</v>
      </c>
      <c r="F312" s="266">
        <f>SUM($F$288:$F$311)</f>
        <v>0</v>
      </c>
      <c r="G312" s="266">
        <f>SUM($G$288:$G$311)</f>
        <v>1969137.2554940002</v>
      </c>
      <c r="H312" s="324">
        <f>SUM($H$288:$H$311)</f>
        <v>17793240.063024964</v>
      </c>
      <c r="I312" s="322"/>
    </row>
    <row r="313" spans="1:9" hidden="1" outlineLevel="1">
      <c r="A313" s="323"/>
      <c r="B313" s="277" t="s">
        <v>202</v>
      </c>
      <c r="C313" s="266">
        <v>0</v>
      </c>
      <c r="D313" s="265"/>
      <c r="E313" s="266">
        <v>0</v>
      </c>
      <c r="F313" s="265"/>
      <c r="G313" s="266">
        <v>0</v>
      </c>
      <c r="H313" s="324">
        <v>0</v>
      </c>
      <c r="I313" s="322"/>
    </row>
    <row r="314" spans="1:9" hidden="1" outlineLevel="1">
      <c r="A314" s="323"/>
      <c r="B314" s="277" t="s">
        <v>203</v>
      </c>
      <c r="C314" s="266">
        <v>46479.134609491288</v>
      </c>
      <c r="D314" s="265"/>
      <c r="E314" s="266">
        <v>293840</v>
      </c>
      <c r="F314" s="265"/>
      <c r="G314" s="266">
        <v>59714.990483999951</v>
      </c>
      <c r="H314" s="324">
        <v>400034.12509349122</v>
      </c>
      <c r="I314" s="322"/>
    </row>
    <row r="315" spans="1:9" hidden="1" outlineLevel="1">
      <c r="A315" s="323"/>
      <c r="B315" s="277" t="s">
        <v>204</v>
      </c>
      <c r="C315" s="266">
        <v>271623</v>
      </c>
      <c r="D315" s="265">
        <v>12637</v>
      </c>
      <c r="E315" s="266">
        <v>0</v>
      </c>
      <c r="F315" s="265"/>
      <c r="G315" s="266">
        <v>0</v>
      </c>
      <c r="H315" s="324">
        <v>284260</v>
      </c>
      <c r="I315" s="322"/>
    </row>
    <row r="316" spans="1:9" hidden="1" outlineLevel="1">
      <c r="A316" s="323"/>
      <c r="B316" s="277" t="s">
        <v>206</v>
      </c>
      <c r="C316" s="266">
        <v>0</v>
      </c>
      <c r="D316" s="265">
        <v>0</v>
      </c>
      <c r="E316" s="265">
        <v>0</v>
      </c>
      <c r="F316" s="265">
        <v>0</v>
      </c>
      <c r="G316" s="265">
        <v>0</v>
      </c>
      <c r="H316" s="324">
        <v>0</v>
      </c>
      <c r="I316" s="322"/>
    </row>
    <row r="317" spans="1:9" hidden="1" outlineLevel="1">
      <c r="A317" s="323"/>
      <c r="B317" s="277" t="s">
        <v>207</v>
      </c>
      <c r="C317" s="266"/>
      <c r="D317" s="265"/>
      <c r="E317" s="265"/>
      <c r="F317" s="265"/>
      <c r="G317" s="265"/>
      <c r="H317" s="324">
        <v>0</v>
      </c>
      <c r="I317" s="322"/>
    </row>
    <row r="318" spans="1:9" hidden="1" outlineLevel="1">
      <c r="A318" s="323"/>
      <c r="B318" s="277" t="s">
        <v>205</v>
      </c>
      <c r="C318" s="266">
        <v>0</v>
      </c>
      <c r="D318" s="266">
        <v>0</v>
      </c>
      <c r="E318" s="266">
        <v>0</v>
      </c>
      <c r="F318" s="266">
        <v>0</v>
      </c>
      <c r="G318" s="266">
        <v>0</v>
      </c>
      <c r="H318" s="324">
        <v>0</v>
      </c>
      <c r="I318" s="322"/>
    </row>
    <row r="319" spans="1:9" hidden="1" outlineLevel="1">
      <c r="A319" s="323"/>
      <c r="B319" s="277" t="s">
        <v>208</v>
      </c>
      <c r="C319" s="266">
        <v>627629.82425718405</v>
      </c>
      <c r="D319" s="266">
        <v>422534</v>
      </c>
      <c r="E319" s="266">
        <v>561093</v>
      </c>
      <c r="F319" s="266">
        <v>0</v>
      </c>
      <c r="G319" s="266">
        <v>96510</v>
      </c>
      <c r="H319" s="324">
        <v>1707766.8242571841</v>
      </c>
      <c r="I319" s="322"/>
    </row>
    <row r="320" spans="1:9" hidden="1" outlineLevel="1">
      <c r="A320" s="323"/>
      <c r="B320" s="277" t="s">
        <v>209</v>
      </c>
      <c r="C320" s="266">
        <v>74838</v>
      </c>
      <c r="D320" s="265"/>
      <c r="E320" s="266">
        <v>20922</v>
      </c>
      <c r="F320" s="265"/>
      <c r="G320" s="266">
        <v>209</v>
      </c>
      <c r="H320" s="324">
        <v>95969</v>
      </c>
      <c r="I320" s="322"/>
    </row>
    <row r="321" spans="1:9" hidden="1" outlineLevel="1">
      <c r="A321" s="323"/>
      <c r="B321" s="277" t="s">
        <v>210</v>
      </c>
      <c r="C321" s="265"/>
      <c r="D321" s="266">
        <v>2113</v>
      </c>
      <c r="E321" s="265"/>
      <c r="F321" s="265"/>
      <c r="G321" s="266">
        <v>159</v>
      </c>
      <c r="H321" s="324">
        <v>2272</v>
      </c>
      <c r="I321" s="322"/>
    </row>
    <row r="322" spans="1:9" hidden="1" outlineLevel="1">
      <c r="A322" s="323"/>
      <c r="B322" s="277" t="s">
        <v>211</v>
      </c>
      <c r="C322" s="266">
        <v>328554</v>
      </c>
      <c r="D322" s="265"/>
      <c r="E322" s="266">
        <v>899914</v>
      </c>
      <c r="F322" s="265"/>
      <c r="G322" s="266">
        <v>112943</v>
      </c>
      <c r="H322" s="324">
        <v>1341411</v>
      </c>
      <c r="I322" s="322"/>
    </row>
    <row r="323" spans="1:9" hidden="1" outlineLevel="1">
      <c r="A323" s="323"/>
      <c r="B323" s="277" t="s">
        <v>212</v>
      </c>
      <c r="C323" s="266">
        <v>77597.960000000006</v>
      </c>
      <c r="D323" s="265">
        <v>0</v>
      </c>
      <c r="E323" s="266">
        <v>945321</v>
      </c>
      <c r="F323" s="265">
        <v>0</v>
      </c>
      <c r="G323" s="266">
        <v>65140</v>
      </c>
      <c r="H323" s="324">
        <v>1088058.96</v>
      </c>
      <c r="I323" s="322"/>
    </row>
    <row r="324" spans="1:9" hidden="1" outlineLevel="1">
      <c r="A324" s="323"/>
      <c r="B324" s="277" t="s">
        <v>213</v>
      </c>
      <c r="C324" s="266">
        <v>434160</v>
      </c>
      <c r="D324" s="265"/>
      <c r="E324" s="266">
        <v>784920</v>
      </c>
      <c r="F324" s="265"/>
      <c r="G324" s="266">
        <v>59233</v>
      </c>
      <c r="H324" s="324">
        <v>1278313</v>
      </c>
      <c r="I324" s="322"/>
    </row>
    <row r="325" spans="1:9" hidden="1" outlineLevel="1">
      <c r="A325" s="323"/>
      <c r="B325" s="277" t="s">
        <v>214</v>
      </c>
      <c r="C325" s="266">
        <v>161324</v>
      </c>
      <c r="D325" s="265"/>
      <c r="E325" s="265"/>
      <c r="F325" s="266">
        <v>240</v>
      </c>
      <c r="G325" s="265"/>
      <c r="H325" s="324">
        <v>161564</v>
      </c>
      <c r="I325" s="322"/>
    </row>
    <row r="326" spans="1:9" hidden="1" outlineLevel="1">
      <c r="A326" s="323"/>
      <c r="B326" s="277" t="s">
        <v>215</v>
      </c>
      <c r="C326" s="266">
        <v>124580</v>
      </c>
      <c r="D326" s="265"/>
      <c r="E326" s="265"/>
      <c r="F326" s="265"/>
      <c r="G326" s="265"/>
      <c r="H326" s="324">
        <v>124580</v>
      </c>
      <c r="I326" s="322"/>
    </row>
    <row r="327" spans="1:9" hidden="1" outlineLevel="1">
      <c r="A327" s="323"/>
      <c r="B327" s="277" t="s">
        <v>216</v>
      </c>
      <c r="C327" s="266">
        <v>372</v>
      </c>
      <c r="D327" s="266">
        <v>0</v>
      </c>
      <c r="E327" s="266">
        <v>0</v>
      </c>
      <c r="F327" s="266">
        <v>0</v>
      </c>
      <c r="G327" s="266">
        <v>0</v>
      </c>
      <c r="H327" s="324">
        <v>372</v>
      </c>
      <c r="I327" s="322"/>
    </row>
    <row r="328" spans="1:9" hidden="1" outlineLevel="1">
      <c r="A328" s="323"/>
      <c r="B328" s="277" t="s">
        <v>217</v>
      </c>
      <c r="C328" s="266">
        <v>72240.340264519444</v>
      </c>
      <c r="D328" s="266">
        <v>0</v>
      </c>
      <c r="E328" s="266">
        <v>147822</v>
      </c>
      <c r="F328" s="265"/>
      <c r="G328" s="266">
        <v>41693</v>
      </c>
      <c r="H328" s="324">
        <v>261755.34026451944</v>
      </c>
      <c r="I328" s="322"/>
    </row>
    <row r="329" spans="1:9" hidden="1" outlineLevel="1">
      <c r="A329" s="323"/>
      <c r="B329" s="277" t="s">
        <v>218</v>
      </c>
      <c r="C329" s="266">
        <v>794783</v>
      </c>
      <c r="D329" s="266">
        <v>151893</v>
      </c>
      <c r="E329" s="266">
        <v>11356</v>
      </c>
      <c r="F329" s="266">
        <v>0</v>
      </c>
      <c r="G329" s="266">
        <v>24900</v>
      </c>
      <c r="H329" s="324">
        <v>982932</v>
      </c>
      <c r="I329" s="322"/>
    </row>
    <row r="330" spans="1:9" hidden="1" outlineLevel="1">
      <c r="A330" s="323"/>
      <c r="B330" s="277" t="s">
        <v>219</v>
      </c>
      <c r="C330" s="266">
        <v>949</v>
      </c>
      <c r="D330" s="265"/>
      <c r="E330" s="266">
        <v>49776</v>
      </c>
      <c r="F330" s="265"/>
      <c r="G330" s="266">
        <v>12327</v>
      </c>
      <c r="H330" s="324">
        <v>63052</v>
      </c>
      <c r="I330" s="322"/>
    </row>
    <row r="331" spans="1:9" hidden="1" outlineLevel="1">
      <c r="A331" s="323"/>
      <c r="B331" s="277" t="s">
        <v>220</v>
      </c>
      <c r="C331" s="266">
        <v>0</v>
      </c>
      <c r="D331" s="265"/>
      <c r="E331" s="266">
        <v>0</v>
      </c>
      <c r="F331" s="265"/>
      <c r="G331" s="266">
        <v>0</v>
      </c>
      <c r="H331" s="324">
        <v>0</v>
      </c>
      <c r="I331" s="322"/>
    </row>
    <row r="332" spans="1:9" hidden="1" outlineLevel="1">
      <c r="A332" s="323"/>
      <c r="B332" s="277" t="s">
        <v>221</v>
      </c>
      <c r="C332" s="266">
        <v>2553.5</v>
      </c>
      <c r="D332" s="265"/>
      <c r="E332" s="265"/>
      <c r="F332" s="265"/>
      <c r="G332" s="265"/>
      <c r="H332" s="324">
        <v>2553.5</v>
      </c>
      <c r="I332" s="322"/>
    </row>
    <row r="333" spans="1:9" hidden="1" outlineLevel="1">
      <c r="A333" s="323"/>
      <c r="B333" s="277" t="s">
        <v>222</v>
      </c>
      <c r="C333" s="266">
        <v>686863</v>
      </c>
      <c r="D333" s="266">
        <v>257122</v>
      </c>
      <c r="E333" s="266">
        <v>904746</v>
      </c>
      <c r="F333" s="265"/>
      <c r="G333" s="266">
        <v>652774</v>
      </c>
      <c r="H333" s="324">
        <v>2501505</v>
      </c>
      <c r="I333" s="322"/>
    </row>
    <row r="334" spans="1:9" hidden="1" outlineLevel="1">
      <c r="A334" s="323"/>
      <c r="B334" s="277" t="s">
        <v>223</v>
      </c>
      <c r="C334" s="266">
        <v>168736</v>
      </c>
      <c r="D334" s="265"/>
      <c r="E334" s="265"/>
      <c r="F334" s="265"/>
      <c r="G334" s="265"/>
      <c r="H334" s="324">
        <v>168736</v>
      </c>
      <c r="I334" s="322"/>
    </row>
    <row r="335" spans="1:9" hidden="1" outlineLevel="1">
      <c r="A335" s="323"/>
      <c r="B335" s="277" t="s">
        <v>224</v>
      </c>
      <c r="C335" s="266">
        <v>114773.32332945758</v>
      </c>
      <c r="D335" s="265">
        <v>5852</v>
      </c>
      <c r="E335" s="266">
        <v>7716</v>
      </c>
      <c r="F335" s="265"/>
      <c r="G335" s="266">
        <v>20128</v>
      </c>
      <c r="H335" s="324">
        <v>148469.32332945758</v>
      </c>
      <c r="I335" s="322"/>
    </row>
    <row r="336" spans="1:9" hidden="1" outlineLevel="1">
      <c r="A336" s="323"/>
      <c r="B336" s="277" t="s">
        <v>225</v>
      </c>
      <c r="C336" s="266">
        <v>401749</v>
      </c>
      <c r="D336" s="265">
        <v>478</v>
      </c>
      <c r="E336" s="266">
        <v>139083</v>
      </c>
      <c r="F336" s="265"/>
      <c r="G336" s="265"/>
      <c r="H336" s="324">
        <v>541310</v>
      </c>
      <c r="I336" s="322"/>
    </row>
    <row r="337" spans="1:9" collapsed="1">
      <c r="A337" s="323">
        <v>9</v>
      </c>
      <c r="B337" s="281" t="s">
        <v>572</v>
      </c>
      <c r="C337" s="266">
        <f>SUM($C$313:$C$336)</f>
        <v>4389805.082460653</v>
      </c>
      <c r="D337" s="266">
        <f>SUM($D$313:$D$336)</f>
        <v>852629</v>
      </c>
      <c r="E337" s="266">
        <f>SUM($E$313:$E$336)</f>
        <v>4766509</v>
      </c>
      <c r="F337" s="266">
        <f>SUM($F$313:$F$336)</f>
        <v>240</v>
      </c>
      <c r="G337" s="266">
        <f>SUM($G$313:$G$336)</f>
        <v>1145730.990484</v>
      </c>
      <c r="H337" s="324">
        <f>SUM($H$313:$H$336)</f>
        <v>11154914.072944654</v>
      </c>
      <c r="I337" s="322"/>
    </row>
    <row r="338" spans="1:9" hidden="1" outlineLevel="1">
      <c r="A338" s="323"/>
      <c r="B338" s="277" t="s">
        <v>202</v>
      </c>
      <c r="C338" s="266">
        <v>0</v>
      </c>
      <c r="D338" s="265"/>
      <c r="E338" s="266">
        <v>0</v>
      </c>
      <c r="F338" s="265"/>
      <c r="G338" s="266">
        <v>0</v>
      </c>
      <c r="H338" s="324">
        <v>0</v>
      </c>
      <c r="I338" s="322"/>
    </row>
    <row r="339" spans="1:9" hidden="1" outlineLevel="1">
      <c r="A339" s="323"/>
      <c r="B339" s="277" t="s">
        <v>203</v>
      </c>
      <c r="C339" s="266">
        <v>11909.327841063518</v>
      </c>
      <c r="D339" s="265"/>
      <c r="E339" s="266">
        <v>172376</v>
      </c>
      <c r="F339" s="265"/>
      <c r="G339" s="266">
        <v>35031.410412000027</v>
      </c>
      <c r="H339" s="324">
        <v>219316.73825306355</v>
      </c>
      <c r="I339" s="322"/>
    </row>
    <row r="340" spans="1:9" hidden="1" outlineLevel="1">
      <c r="A340" s="323"/>
      <c r="B340" s="277" t="s">
        <v>204</v>
      </c>
      <c r="C340" s="266">
        <v>122513</v>
      </c>
      <c r="D340" s="266">
        <v>6922</v>
      </c>
      <c r="E340" s="266">
        <v>0</v>
      </c>
      <c r="F340" s="265"/>
      <c r="G340" s="266">
        <v>0</v>
      </c>
      <c r="H340" s="324">
        <v>129435</v>
      </c>
      <c r="I340" s="322"/>
    </row>
    <row r="341" spans="1:9" hidden="1" outlineLevel="1">
      <c r="A341" s="323"/>
      <c r="B341" s="277" t="s">
        <v>205</v>
      </c>
      <c r="C341" s="266">
        <v>0</v>
      </c>
      <c r="D341" s="266">
        <v>0</v>
      </c>
      <c r="E341" s="266">
        <v>0</v>
      </c>
      <c r="F341" s="266">
        <v>0</v>
      </c>
      <c r="G341" s="266">
        <v>0</v>
      </c>
      <c r="H341" s="324">
        <v>0</v>
      </c>
      <c r="I341" s="322"/>
    </row>
    <row r="342" spans="1:9" hidden="1" outlineLevel="1">
      <c r="A342" s="323"/>
      <c r="B342" s="277" t="s">
        <v>206</v>
      </c>
      <c r="C342" s="266">
        <v>0</v>
      </c>
      <c r="D342" s="266">
        <v>0</v>
      </c>
      <c r="E342" s="266">
        <v>0</v>
      </c>
      <c r="F342" s="266">
        <v>0</v>
      </c>
      <c r="G342" s="266">
        <v>0</v>
      </c>
      <c r="H342" s="324">
        <v>0</v>
      </c>
      <c r="I342" s="322"/>
    </row>
    <row r="343" spans="1:9" hidden="1" outlineLevel="1">
      <c r="A343" s="323"/>
      <c r="B343" s="277" t="s">
        <v>207</v>
      </c>
      <c r="C343" s="266"/>
      <c r="D343" s="266"/>
      <c r="E343" s="266"/>
      <c r="F343" s="266"/>
      <c r="G343" s="266"/>
      <c r="H343" s="324">
        <v>0</v>
      </c>
      <c r="I343" s="322"/>
    </row>
    <row r="344" spans="1:9" hidden="1" outlineLevel="1">
      <c r="A344" s="323"/>
      <c r="B344" s="277" t="s">
        <v>208</v>
      </c>
      <c r="C344" s="266">
        <v>78996.43226831824</v>
      </c>
      <c r="D344" s="266">
        <v>108042</v>
      </c>
      <c r="E344" s="266">
        <v>283656</v>
      </c>
      <c r="F344" s="266">
        <v>0</v>
      </c>
      <c r="G344" s="266">
        <v>47607</v>
      </c>
      <c r="H344" s="324">
        <v>518301.43226831825</v>
      </c>
      <c r="I344" s="322"/>
    </row>
    <row r="345" spans="1:9" hidden="1" outlineLevel="1">
      <c r="A345" s="323"/>
      <c r="B345" s="277" t="s">
        <v>209</v>
      </c>
      <c r="C345" s="266">
        <v>12089</v>
      </c>
      <c r="D345" s="265"/>
      <c r="E345" s="266">
        <v>31273</v>
      </c>
      <c r="F345" s="265"/>
      <c r="G345" s="266">
        <v>345</v>
      </c>
      <c r="H345" s="324">
        <v>43707</v>
      </c>
      <c r="I345" s="322"/>
    </row>
    <row r="346" spans="1:9" hidden="1" outlineLevel="1">
      <c r="A346" s="323"/>
      <c r="B346" s="277" t="s">
        <v>210</v>
      </c>
      <c r="C346" s="265"/>
      <c r="D346" s="266">
        <v>1359</v>
      </c>
      <c r="E346" s="265"/>
      <c r="F346" s="265"/>
      <c r="G346" s="266">
        <v>102</v>
      </c>
      <c r="H346" s="324">
        <v>1461</v>
      </c>
      <c r="I346" s="322"/>
    </row>
    <row r="347" spans="1:9" hidden="1" outlineLevel="1">
      <c r="A347" s="323"/>
      <c r="B347" s="277" t="s">
        <v>211</v>
      </c>
      <c r="C347" s="266">
        <v>100053</v>
      </c>
      <c r="D347" s="265"/>
      <c r="E347" s="266">
        <v>431947</v>
      </c>
      <c r="F347" s="265"/>
      <c r="G347" s="266">
        <v>59058</v>
      </c>
      <c r="H347" s="324">
        <v>591058</v>
      </c>
      <c r="I347" s="322"/>
    </row>
    <row r="348" spans="1:9" hidden="1" outlineLevel="1">
      <c r="A348" s="323"/>
      <c r="B348" s="277" t="s">
        <v>212</v>
      </c>
      <c r="C348" s="266"/>
      <c r="D348" s="265">
        <v>0</v>
      </c>
      <c r="E348" s="266">
        <v>64764</v>
      </c>
      <c r="F348" s="265">
        <v>0</v>
      </c>
      <c r="G348" s="266">
        <v>7695</v>
      </c>
      <c r="H348" s="324">
        <v>72459</v>
      </c>
      <c r="I348" s="322"/>
    </row>
    <row r="349" spans="1:9" hidden="1" outlineLevel="1">
      <c r="A349" s="323"/>
      <c r="B349" s="277" t="s">
        <v>213</v>
      </c>
      <c r="C349" s="266">
        <v>28733</v>
      </c>
      <c r="D349" s="265"/>
      <c r="E349" s="266">
        <v>115125</v>
      </c>
      <c r="F349" s="265"/>
      <c r="G349" s="266">
        <v>14072</v>
      </c>
      <c r="H349" s="324">
        <v>157930</v>
      </c>
      <c r="I349" s="322"/>
    </row>
    <row r="350" spans="1:9" hidden="1" outlineLevel="1">
      <c r="A350" s="323"/>
      <c r="B350" s="277" t="s">
        <v>214</v>
      </c>
      <c r="C350" s="266">
        <v>23205</v>
      </c>
      <c r="D350" s="265"/>
      <c r="E350" s="265"/>
      <c r="F350" s="265"/>
      <c r="G350" s="265"/>
      <c r="H350" s="324">
        <v>23205</v>
      </c>
      <c r="I350" s="322"/>
    </row>
    <row r="351" spans="1:9" hidden="1" outlineLevel="1">
      <c r="A351" s="323"/>
      <c r="B351" s="277" t="s">
        <v>215</v>
      </c>
      <c r="C351" s="266">
        <v>38510</v>
      </c>
      <c r="D351" s="265"/>
      <c r="E351" s="265"/>
      <c r="F351" s="265"/>
      <c r="G351" s="265"/>
      <c r="H351" s="324">
        <v>38510</v>
      </c>
      <c r="I351" s="322"/>
    </row>
    <row r="352" spans="1:9" hidden="1" outlineLevel="1">
      <c r="A352" s="323"/>
      <c r="B352" s="277" t="s">
        <v>216</v>
      </c>
      <c r="C352" s="266">
        <v>63</v>
      </c>
      <c r="D352" s="266">
        <v>0</v>
      </c>
      <c r="E352" s="266">
        <v>0</v>
      </c>
      <c r="F352" s="266">
        <v>0</v>
      </c>
      <c r="G352" s="266">
        <v>0</v>
      </c>
      <c r="H352" s="324">
        <v>63</v>
      </c>
      <c r="I352" s="322"/>
    </row>
    <row r="353" spans="1:9" hidden="1" outlineLevel="1">
      <c r="A353" s="323"/>
      <c r="B353" s="277" t="s">
        <v>217</v>
      </c>
      <c r="C353" s="266">
        <v>12833.508405723564</v>
      </c>
      <c r="D353" s="266">
        <v>0</v>
      </c>
      <c r="E353" s="266">
        <v>55513</v>
      </c>
      <c r="F353" s="265"/>
      <c r="G353" s="266">
        <v>15657</v>
      </c>
      <c r="H353" s="324">
        <v>84003.508405723565</v>
      </c>
      <c r="I353" s="322"/>
    </row>
    <row r="354" spans="1:9" hidden="1" outlineLevel="1">
      <c r="A354" s="323"/>
      <c r="B354" s="277" t="s">
        <v>218</v>
      </c>
      <c r="C354" s="266">
        <v>115399</v>
      </c>
      <c r="D354" s="266">
        <v>194944</v>
      </c>
      <c r="E354" s="266">
        <v>23358</v>
      </c>
      <c r="F354" s="266">
        <v>0</v>
      </c>
      <c r="G354" s="266">
        <v>34783</v>
      </c>
      <c r="H354" s="324">
        <v>368484</v>
      </c>
      <c r="I354" s="322"/>
    </row>
    <row r="355" spans="1:9" hidden="1" outlineLevel="1">
      <c r="A355" s="323"/>
      <c r="B355" s="277" t="s">
        <v>219</v>
      </c>
      <c r="C355" s="266">
        <v>0</v>
      </c>
      <c r="D355" s="265"/>
      <c r="E355" s="266">
        <v>4771</v>
      </c>
      <c r="F355" s="265"/>
      <c r="G355" s="266">
        <v>1181</v>
      </c>
      <c r="H355" s="324">
        <v>5952</v>
      </c>
      <c r="I355" s="322"/>
    </row>
    <row r="356" spans="1:9" hidden="1" outlineLevel="1">
      <c r="A356" s="323"/>
      <c r="B356" s="277" t="s">
        <v>220</v>
      </c>
      <c r="C356" s="266"/>
      <c r="D356" s="265"/>
      <c r="E356" s="266"/>
      <c r="F356" s="265"/>
      <c r="G356" s="266"/>
      <c r="H356" s="324">
        <v>0</v>
      </c>
      <c r="I356" s="322"/>
    </row>
    <row r="357" spans="1:9" hidden="1" outlineLevel="1">
      <c r="A357" s="323"/>
      <c r="B357" s="277" t="s">
        <v>221</v>
      </c>
      <c r="C357" s="265"/>
      <c r="D357" s="265"/>
      <c r="E357" s="265"/>
      <c r="F357" s="265"/>
      <c r="G357" s="265"/>
      <c r="H357" s="324">
        <v>0</v>
      </c>
      <c r="I357" s="322"/>
    </row>
    <row r="358" spans="1:9" hidden="1" outlineLevel="1">
      <c r="A358" s="323"/>
      <c r="B358" s="277" t="s">
        <v>222</v>
      </c>
      <c r="C358" s="266">
        <v>140535</v>
      </c>
      <c r="D358" s="265">
        <v>339</v>
      </c>
      <c r="E358" s="266">
        <v>420487</v>
      </c>
      <c r="F358" s="265"/>
      <c r="G358" s="266">
        <v>696172</v>
      </c>
      <c r="H358" s="324">
        <v>1257533</v>
      </c>
      <c r="I358" s="322"/>
    </row>
    <row r="359" spans="1:9" hidden="1" outlineLevel="1">
      <c r="A359" s="323"/>
      <c r="B359" s="277" t="s">
        <v>223</v>
      </c>
      <c r="C359" s="265"/>
      <c r="D359" s="265"/>
      <c r="E359" s="265"/>
      <c r="F359" s="265"/>
      <c r="G359" s="265"/>
      <c r="H359" s="324">
        <v>0</v>
      </c>
      <c r="I359" s="322"/>
    </row>
    <row r="360" spans="1:9" hidden="1" outlineLevel="1">
      <c r="A360" s="323"/>
      <c r="B360" s="277" t="s">
        <v>224</v>
      </c>
      <c r="C360" s="266">
        <v>33396.710825902883</v>
      </c>
      <c r="D360" s="265">
        <v>111</v>
      </c>
      <c r="E360" s="266">
        <v>785</v>
      </c>
      <c r="F360" s="265"/>
      <c r="G360" s="266">
        <v>595</v>
      </c>
      <c r="H360" s="324">
        <v>34887.710825902883</v>
      </c>
      <c r="I360" s="322"/>
    </row>
    <row r="361" spans="1:9" hidden="1" outlineLevel="1">
      <c r="A361" s="323"/>
      <c r="B361" s="277" t="s">
        <v>225</v>
      </c>
      <c r="C361" s="266">
        <v>70727</v>
      </c>
      <c r="D361" s="265">
        <v>-2</v>
      </c>
      <c r="E361" s="266">
        <v>48175</v>
      </c>
      <c r="F361" s="265"/>
      <c r="G361" s="265"/>
      <c r="H361" s="324">
        <v>118900</v>
      </c>
      <c r="I361" s="322"/>
    </row>
    <row r="362" spans="1:9" collapsed="1">
      <c r="A362" s="323">
        <v>10</v>
      </c>
      <c r="B362" s="281" t="s">
        <v>66</v>
      </c>
      <c r="C362" s="266">
        <f>SUM($C$338:$C$361)</f>
        <v>788962.97934100823</v>
      </c>
      <c r="D362" s="266">
        <f>SUM($D$338:$D$361)</f>
        <v>311715</v>
      </c>
      <c r="E362" s="266">
        <f>SUM($E$338:$E$361)</f>
        <v>1652230</v>
      </c>
      <c r="F362" s="266">
        <f>SUM($F$338:$F$361)</f>
        <v>0</v>
      </c>
      <c r="G362" s="266">
        <f>SUM($G$338:$G$361)</f>
        <v>912298.41041200003</v>
      </c>
      <c r="H362" s="324">
        <f>SUM($H$338:$H$361)</f>
        <v>3665206.3897530083</v>
      </c>
      <c r="I362" s="322"/>
    </row>
    <row r="363" spans="1:9" hidden="1" outlineLevel="1">
      <c r="A363" s="323"/>
      <c r="B363" s="277" t="s">
        <v>202</v>
      </c>
      <c r="C363" s="265"/>
      <c r="D363" s="265"/>
      <c r="E363" s="265"/>
      <c r="F363" s="265"/>
      <c r="G363" s="266">
        <v>0</v>
      </c>
      <c r="H363" s="324">
        <v>0</v>
      </c>
      <c r="I363" s="322"/>
    </row>
    <row r="364" spans="1:9" hidden="1" outlineLevel="1">
      <c r="A364" s="323"/>
      <c r="B364" s="277" t="s">
        <v>203</v>
      </c>
      <c r="C364" s="265"/>
      <c r="D364" s="265"/>
      <c r="E364" s="265"/>
      <c r="F364" s="265"/>
      <c r="G364" s="266">
        <v>0</v>
      </c>
      <c r="H364" s="324">
        <v>0</v>
      </c>
      <c r="I364" s="322"/>
    </row>
    <row r="365" spans="1:9" hidden="1" outlineLevel="1">
      <c r="A365" s="323"/>
      <c r="B365" s="277" t="s">
        <v>204</v>
      </c>
      <c r="C365" s="265"/>
      <c r="D365" s="265"/>
      <c r="E365" s="265"/>
      <c r="F365" s="265"/>
      <c r="G365" s="265"/>
      <c r="H365" s="324">
        <v>0</v>
      </c>
      <c r="I365" s="322"/>
    </row>
    <row r="366" spans="1:9" hidden="1" outlineLevel="1">
      <c r="A366" s="323"/>
      <c r="B366" s="277" t="s">
        <v>205</v>
      </c>
      <c r="C366" s="266">
        <v>0</v>
      </c>
      <c r="D366" s="266">
        <v>0</v>
      </c>
      <c r="E366" s="266">
        <v>0</v>
      </c>
      <c r="F366" s="266">
        <v>0</v>
      </c>
      <c r="G366" s="266">
        <v>0</v>
      </c>
      <c r="H366" s="324">
        <v>0</v>
      </c>
      <c r="I366" s="322"/>
    </row>
    <row r="367" spans="1:9" hidden="1" outlineLevel="1">
      <c r="A367" s="323"/>
      <c r="B367" s="277" t="s">
        <v>206</v>
      </c>
      <c r="C367" s="266">
        <v>0</v>
      </c>
      <c r="D367" s="266">
        <v>0</v>
      </c>
      <c r="E367" s="266">
        <v>0</v>
      </c>
      <c r="F367" s="266">
        <v>0</v>
      </c>
      <c r="G367" s="266">
        <v>0</v>
      </c>
      <c r="H367" s="324">
        <v>0</v>
      </c>
      <c r="I367" s="322"/>
    </row>
    <row r="368" spans="1:9" hidden="1" outlineLevel="1">
      <c r="A368" s="323"/>
      <c r="B368" s="277" t="s">
        <v>207</v>
      </c>
      <c r="C368" s="266"/>
      <c r="D368" s="266"/>
      <c r="E368" s="266"/>
      <c r="F368" s="266"/>
      <c r="G368" s="266"/>
      <c r="H368" s="324">
        <v>0</v>
      </c>
      <c r="I368" s="322"/>
    </row>
    <row r="369" spans="1:9" hidden="1" outlineLevel="1">
      <c r="A369" s="323"/>
      <c r="B369" s="277" t="s">
        <v>208</v>
      </c>
      <c r="C369" s="266">
        <v>0</v>
      </c>
      <c r="D369" s="266">
        <v>0</v>
      </c>
      <c r="E369" s="266">
        <v>0</v>
      </c>
      <c r="F369" s="266">
        <v>0</v>
      </c>
      <c r="G369" s="266">
        <v>0</v>
      </c>
      <c r="H369" s="324">
        <v>0</v>
      </c>
      <c r="I369" s="322"/>
    </row>
    <row r="370" spans="1:9" hidden="1" outlineLevel="1">
      <c r="A370" s="323"/>
      <c r="B370" s="277" t="s">
        <v>209</v>
      </c>
      <c r="C370" s="266">
        <v>296</v>
      </c>
      <c r="D370" s="265"/>
      <c r="E370" s="265"/>
      <c r="F370" s="265"/>
      <c r="G370" s="265"/>
      <c r="H370" s="324">
        <v>296</v>
      </c>
      <c r="I370" s="322"/>
    </row>
    <row r="371" spans="1:9" hidden="1" outlineLevel="1">
      <c r="A371" s="323"/>
      <c r="B371" s="277" t="s">
        <v>210</v>
      </c>
      <c r="C371" s="265"/>
      <c r="D371" s="265"/>
      <c r="E371" s="265"/>
      <c r="F371" s="265"/>
      <c r="G371" s="265"/>
      <c r="H371" s="324">
        <v>0</v>
      </c>
      <c r="I371" s="322"/>
    </row>
    <row r="372" spans="1:9" hidden="1" outlineLevel="1">
      <c r="A372" s="323"/>
      <c r="B372" s="277" t="s">
        <v>211</v>
      </c>
      <c r="C372" s="266">
        <v>282</v>
      </c>
      <c r="D372" s="265"/>
      <c r="E372" s="266">
        <v>0</v>
      </c>
      <c r="F372" s="265"/>
      <c r="G372" s="266">
        <v>0</v>
      </c>
      <c r="H372" s="324">
        <v>282</v>
      </c>
      <c r="I372" s="322"/>
    </row>
    <row r="373" spans="1:9" hidden="1" outlineLevel="1">
      <c r="A373" s="323"/>
      <c r="B373" s="277" t="s">
        <v>212</v>
      </c>
      <c r="C373" s="266"/>
      <c r="D373" s="265">
        <v>0</v>
      </c>
      <c r="E373" s="266">
        <v>728</v>
      </c>
      <c r="F373" s="265">
        <v>0</v>
      </c>
      <c r="G373" s="266">
        <v>47</v>
      </c>
      <c r="H373" s="324">
        <v>775</v>
      </c>
      <c r="I373" s="322"/>
    </row>
    <row r="374" spans="1:9" hidden="1" outlineLevel="1">
      <c r="A374" s="323"/>
      <c r="B374" s="277" t="s">
        <v>213</v>
      </c>
      <c r="C374" s="266">
        <v>287</v>
      </c>
      <c r="D374" s="265"/>
      <c r="E374" s="266">
        <v>534</v>
      </c>
      <c r="F374" s="265"/>
      <c r="G374" s="266">
        <v>34</v>
      </c>
      <c r="H374" s="324">
        <v>855</v>
      </c>
      <c r="I374" s="322"/>
    </row>
    <row r="375" spans="1:9" hidden="1" outlineLevel="1">
      <c r="A375" s="323"/>
      <c r="B375" s="277" t="s">
        <v>214</v>
      </c>
      <c r="C375" s="265"/>
      <c r="D375" s="265"/>
      <c r="E375" s="265"/>
      <c r="F375" s="265"/>
      <c r="G375" s="265"/>
      <c r="H375" s="324">
        <v>0</v>
      </c>
      <c r="I375" s="322"/>
    </row>
    <row r="376" spans="1:9" hidden="1" outlineLevel="1">
      <c r="A376" s="323"/>
      <c r="B376" s="277" t="s">
        <v>215</v>
      </c>
      <c r="C376" s="266">
        <v>0</v>
      </c>
      <c r="D376" s="265"/>
      <c r="E376" s="265"/>
      <c r="F376" s="265"/>
      <c r="G376" s="265"/>
      <c r="H376" s="324">
        <v>0</v>
      </c>
      <c r="I376" s="322"/>
    </row>
    <row r="377" spans="1:9" hidden="1" outlineLevel="1">
      <c r="A377" s="323"/>
      <c r="B377" s="277" t="s">
        <v>216</v>
      </c>
      <c r="C377" s="266">
        <v>0</v>
      </c>
      <c r="D377" s="266">
        <v>0</v>
      </c>
      <c r="E377" s="266">
        <v>0</v>
      </c>
      <c r="F377" s="266">
        <v>0</v>
      </c>
      <c r="G377" s="266">
        <v>0</v>
      </c>
      <c r="H377" s="324">
        <v>0</v>
      </c>
      <c r="I377" s="322"/>
    </row>
    <row r="378" spans="1:9" hidden="1" outlineLevel="1">
      <c r="A378" s="323"/>
      <c r="B378" s="277" t="s">
        <v>217</v>
      </c>
      <c r="C378" s="265"/>
      <c r="D378" s="266">
        <v>0</v>
      </c>
      <c r="E378" s="266">
        <v>775</v>
      </c>
      <c r="F378" s="265"/>
      <c r="G378" s="266">
        <v>218</v>
      </c>
      <c r="H378" s="324">
        <v>993</v>
      </c>
      <c r="I378" s="322"/>
    </row>
    <row r="379" spans="1:9" hidden="1" outlineLevel="1">
      <c r="A379" s="323"/>
      <c r="B379" s="277" t="s">
        <v>218</v>
      </c>
      <c r="C379" s="266">
        <v>260442</v>
      </c>
      <c r="D379" s="266">
        <v>0</v>
      </c>
      <c r="E379" s="266">
        <v>0</v>
      </c>
      <c r="F379" s="266">
        <v>0</v>
      </c>
      <c r="G379" s="266">
        <v>0</v>
      </c>
      <c r="H379" s="324">
        <v>260442</v>
      </c>
      <c r="I379" s="322"/>
    </row>
    <row r="380" spans="1:9" hidden="1" outlineLevel="1">
      <c r="A380" s="323"/>
      <c r="B380" s="277" t="s">
        <v>219</v>
      </c>
      <c r="C380" s="266">
        <v>0</v>
      </c>
      <c r="D380" s="265"/>
      <c r="E380" s="266">
        <v>0</v>
      </c>
      <c r="F380" s="265"/>
      <c r="G380" s="266">
        <v>0</v>
      </c>
      <c r="H380" s="324">
        <v>0</v>
      </c>
      <c r="I380" s="322"/>
    </row>
    <row r="381" spans="1:9" hidden="1" outlineLevel="1">
      <c r="A381" s="323"/>
      <c r="B381" s="277" t="s">
        <v>220</v>
      </c>
      <c r="C381" s="266"/>
      <c r="D381" s="265"/>
      <c r="E381" s="266"/>
      <c r="F381" s="265"/>
      <c r="G381" s="266"/>
      <c r="H381" s="324">
        <v>0</v>
      </c>
      <c r="I381" s="322"/>
    </row>
    <row r="382" spans="1:9" hidden="1" outlineLevel="1">
      <c r="A382" s="323"/>
      <c r="B382" s="277" t="s">
        <v>221</v>
      </c>
      <c r="C382" s="265"/>
      <c r="D382" s="265"/>
      <c r="E382" s="265"/>
      <c r="F382" s="265"/>
      <c r="G382" s="265"/>
      <c r="H382" s="324">
        <v>0</v>
      </c>
      <c r="I382" s="322"/>
    </row>
    <row r="383" spans="1:9" hidden="1" outlineLevel="1">
      <c r="A383" s="323"/>
      <c r="B383" s="277" t="s">
        <v>222</v>
      </c>
      <c r="C383" s="265"/>
      <c r="D383" s="265"/>
      <c r="E383" s="266">
        <v>30417</v>
      </c>
      <c r="F383" s="265"/>
      <c r="G383" s="266">
        <v>475456</v>
      </c>
      <c r="H383" s="324">
        <v>505873</v>
      </c>
      <c r="I383" s="322"/>
    </row>
    <row r="384" spans="1:9" hidden="1" outlineLevel="1">
      <c r="A384" s="323"/>
      <c r="B384" s="277" t="s">
        <v>223</v>
      </c>
      <c r="C384" s="265"/>
      <c r="D384" s="265"/>
      <c r="E384" s="265"/>
      <c r="F384" s="265"/>
      <c r="G384" s="265"/>
      <c r="H384" s="324">
        <v>0</v>
      </c>
      <c r="I384" s="322"/>
    </row>
    <row r="385" spans="1:9" hidden="1" outlineLevel="1">
      <c r="A385" s="323"/>
      <c r="B385" s="277" t="s">
        <v>224</v>
      </c>
      <c r="C385" s="266">
        <v>0</v>
      </c>
      <c r="D385" s="265"/>
      <c r="E385" s="266">
        <v>0</v>
      </c>
      <c r="F385" s="265"/>
      <c r="G385" s="266">
        <v>0</v>
      </c>
      <c r="H385" s="324">
        <v>0</v>
      </c>
      <c r="I385" s="322"/>
    </row>
    <row r="386" spans="1:9" hidden="1" outlineLevel="1">
      <c r="A386" s="323"/>
      <c r="B386" s="277" t="s">
        <v>225</v>
      </c>
      <c r="C386" s="266">
        <v>0</v>
      </c>
      <c r="D386" s="265"/>
      <c r="E386" s="266">
        <v>0</v>
      </c>
      <c r="F386" s="265"/>
      <c r="G386" s="265"/>
      <c r="H386" s="324">
        <v>0</v>
      </c>
      <c r="I386" s="322"/>
    </row>
    <row r="387" spans="1:9" collapsed="1">
      <c r="A387" s="323">
        <v>11</v>
      </c>
      <c r="B387" s="281" t="s">
        <v>573</v>
      </c>
      <c r="C387" s="266">
        <f>SUM($C$363:$C$386)</f>
        <v>261307</v>
      </c>
      <c r="D387" s="266">
        <f>SUM($D$363:$D$386)</f>
        <v>0</v>
      </c>
      <c r="E387" s="266">
        <f>SUM($E$363:$E$386)</f>
        <v>32454</v>
      </c>
      <c r="F387" s="266">
        <f>SUM($F$363:$F$386)</f>
        <v>0</v>
      </c>
      <c r="G387" s="266">
        <f>SUM($G$363:$G$386)</f>
        <v>475755</v>
      </c>
      <c r="H387" s="324">
        <f>SUM($H$363:$H$386)</f>
        <v>769516</v>
      </c>
      <c r="I387" s="322"/>
    </row>
    <row r="388" spans="1:9" hidden="1" outlineLevel="1">
      <c r="A388" s="323"/>
      <c r="B388" s="277" t="s">
        <v>202</v>
      </c>
      <c r="C388" s="266">
        <v>0</v>
      </c>
      <c r="D388" s="265"/>
      <c r="E388" s="266">
        <v>0</v>
      </c>
      <c r="F388" s="265"/>
      <c r="G388" s="266">
        <v>0</v>
      </c>
      <c r="H388" s="324">
        <v>0</v>
      </c>
      <c r="I388" s="322"/>
    </row>
    <row r="389" spans="1:9" hidden="1" outlineLevel="1">
      <c r="A389" s="323"/>
      <c r="B389" s="277" t="s">
        <v>203</v>
      </c>
      <c r="C389" s="266">
        <v>195304.65565149466</v>
      </c>
      <c r="D389" s="265"/>
      <c r="E389" s="266">
        <v>77642</v>
      </c>
      <c r="F389" s="265"/>
      <c r="G389" s="266">
        <v>15778.929999999993</v>
      </c>
      <c r="H389" s="324">
        <v>288725.58565149462</v>
      </c>
      <c r="I389" s="322"/>
    </row>
    <row r="390" spans="1:9" hidden="1" outlineLevel="1">
      <c r="A390" s="323"/>
      <c r="B390" s="277" t="s">
        <v>204</v>
      </c>
      <c r="C390" s="266">
        <v>15244</v>
      </c>
      <c r="D390" s="266">
        <v>861</v>
      </c>
      <c r="E390" s="266">
        <v>0</v>
      </c>
      <c r="F390" s="266">
        <v>0</v>
      </c>
      <c r="G390" s="266">
        <v>0</v>
      </c>
      <c r="H390" s="324">
        <v>16105</v>
      </c>
      <c r="I390" s="322"/>
    </row>
    <row r="391" spans="1:9" hidden="1" outlineLevel="1">
      <c r="A391" s="323"/>
      <c r="B391" s="277" t="s">
        <v>205</v>
      </c>
      <c r="C391" s="266">
        <v>0</v>
      </c>
      <c r="D391" s="266">
        <v>0</v>
      </c>
      <c r="E391" s="266">
        <v>0</v>
      </c>
      <c r="F391" s="266">
        <v>0</v>
      </c>
      <c r="G391" s="266">
        <v>0</v>
      </c>
      <c r="H391" s="324">
        <v>0</v>
      </c>
      <c r="I391" s="322"/>
    </row>
    <row r="392" spans="1:9" hidden="1" outlineLevel="1">
      <c r="A392" s="323"/>
      <c r="B392" s="277" t="s">
        <v>206</v>
      </c>
      <c r="C392" s="266">
        <v>0</v>
      </c>
      <c r="D392" s="266">
        <v>0</v>
      </c>
      <c r="E392" s="266">
        <v>25391</v>
      </c>
      <c r="F392" s="266">
        <v>0</v>
      </c>
      <c r="G392" s="266">
        <v>0</v>
      </c>
      <c r="H392" s="324">
        <v>25391</v>
      </c>
      <c r="I392" s="322"/>
    </row>
    <row r="393" spans="1:9" hidden="1" outlineLevel="1">
      <c r="A393" s="323"/>
      <c r="B393" s="277" t="s">
        <v>207</v>
      </c>
      <c r="C393" s="266"/>
      <c r="D393" s="266"/>
      <c r="E393" s="266"/>
      <c r="F393" s="266"/>
      <c r="G393" s="266"/>
      <c r="H393" s="324">
        <v>0</v>
      </c>
      <c r="I393" s="322"/>
    </row>
    <row r="394" spans="1:9" hidden="1" outlineLevel="1">
      <c r="A394" s="323"/>
      <c r="B394" s="277" t="s">
        <v>208</v>
      </c>
      <c r="C394" s="266">
        <v>3599395.9069592878</v>
      </c>
      <c r="D394" s="266">
        <v>-1578</v>
      </c>
      <c r="E394" s="266">
        <v>69486</v>
      </c>
      <c r="F394" s="266">
        <v>0</v>
      </c>
      <c r="G394" s="266">
        <v>23019</v>
      </c>
      <c r="H394" s="324">
        <v>3690322.9069592878</v>
      </c>
      <c r="I394" s="322"/>
    </row>
    <row r="395" spans="1:9" hidden="1" outlineLevel="1">
      <c r="A395" s="323"/>
      <c r="B395" s="277" t="s">
        <v>209</v>
      </c>
      <c r="C395" s="266">
        <v>176318</v>
      </c>
      <c r="D395" s="265"/>
      <c r="E395" s="266">
        <v>993</v>
      </c>
      <c r="F395" s="265"/>
      <c r="G395" s="266">
        <v>10</v>
      </c>
      <c r="H395" s="324">
        <v>177321</v>
      </c>
      <c r="I395" s="322"/>
    </row>
    <row r="396" spans="1:9" hidden="1" outlineLevel="1">
      <c r="A396" s="323"/>
      <c r="B396" s="277" t="s">
        <v>210</v>
      </c>
      <c r="C396" s="265"/>
      <c r="D396" s="266">
        <v>13038</v>
      </c>
      <c r="E396" s="265"/>
      <c r="F396" s="265"/>
      <c r="G396" s="266">
        <v>981</v>
      </c>
      <c r="H396" s="324">
        <v>14019</v>
      </c>
      <c r="I396" s="322"/>
    </row>
    <row r="397" spans="1:9" hidden="1" outlineLevel="1">
      <c r="A397" s="323"/>
      <c r="B397" s="277" t="s">
        <v>211</v>
      </c>
      <c r="C397" s="266">
        <v>1300120</v>
      </c>
      <c r="D397" s="265"/>
      <c r="E397" s="266">
        <v>76600</v>
      </c>
      <c r="F397" s="265"/>
      <c r="G397" s="266">
        <v>10559</v>
      </c>
      <c r="H397" s="324">
        <v>1387279</v>
      </c>
      <c r="I397" s="322"/>
    </row>
    <row r="398" spans="1:9" hidden="1" outlineLevel="1">
      <c r="A398" s="323"/>
      <c r="B398" s="277" t="s">
        <v>212</v>
      </c>
      <c r="C398" s="266"/>
      <c r="D398" s="265">
        <v>0</v>
      </c>
      <c r="E398" s="266">
        <v>106110</v>
      </c>
      <c r="F398" s="265">
        <v>0</v>
      </c>
      <c r="G398" s="266">
        <v>8149</v>
      </c>
      <c r="H398" s="324">
        <v>114259</v>
      </c>
      <c r="I398" s="322"/>
    </row>
    <row r="399" spans="1:9" hidden="1" outlineLevel="1">
      <c r="A399" s="323"/>
      <c r="B399" s="277" t="s">
        <v>213</v>
      </c>
      <c r="C399" s="266">
        <v>33904</v>
      </c>
      <c r="D399" s="265"/>
      <c r="E399" s="266">
        <v>115013</v>
      </c>
      <c r="F399" s="265"/>
      <c r="G399" s="266">
        <v>11271</v>
      </c>
      <c r="H399" s="324">
        <v>160188</v>
      </c>
      <c r="I399" s="322"/>
    </row>
    <row r="400" spans="1:9" hidden="1" outlineLevel="1">
      <c r="A400" s="323"/>
      <c r="B400" s="277" t="s">
        <v>214</v>
      </c>
      <c r="C400" s="266">
        <v>68538</v>
      </c>
      <c r="D400" s="265"/>
      <c r="E400" s="265"/>
      <c r="F400" s="265"/>
      <c r="G400" s="265"/>
      <c r="H400" s="324">
        <v>68538</v>
      </c>
      <c r="I400" s="322"/>
    </row>
    <row r="401" spans="1:9" hidden="1" outlineLevel="1">
      <c r="A401" s="323"/>
      <c r="B401" s="277" t="s">
        <v>215</v>
      </c>
      <c r="C401" s="266">
        <v>1120</v>
      </c>
      <c r="D401" s="265"/>
      <c r="E401" s="265"/>
      <c r="F401" s="265"/>
      <c r="G401" s="265"/>
      <c r="H401" s="324">
        <v>1120</v>
      </c>
      <c r="I401" s="322"/>
    </row>
    <row r="402" spans="1:9" hidden="1" outlineLevel="1">
      <c r="A402" s="323"/>
      <c r="B402" s="277" t="s">
        <v>216</v>
      </c>
      <c r="C402" s="266">
        <v>125</v>
      </c>
      <c r="D402" s="266">
        <v>0</v>
      </c>
      <c r="E402" s="266">
        <v>0</v>
      </c>
      <c r="F402" s="266">
        <v>0</v>
      </c>
      <c r="G402" s="266">
        <v>0</v>
      </c>
      <c r="H402" s="324">
        <v>125</v>
      </c>
      <c r="I402" s="322"/>
    </row>
    <row r="403" spans="1:9" hidden="1" outlineLevel="1">
      <c r="A403" s="323"/>
      <c r="B403" s="277" t="s">
        <v>217</v>
      </c>
      <c r="C403" s="266">
        <v>6982.3924912440289</v>
      </c>
      <c r="D403" s="266">
        <v>0</v>
      </c>
      <c r="E403" s="266">
        <v>6355</v>
      </c>
      <c r="F403" s="265"/>
      <c r="G403" s="266">
        <v>1793</v>
      </c>
      <c r="H403" s="324">
        <v>15130.392491244029</v>
      </c>
      <c r="I403" s="322"/>
    </row>
    <row r="404" spans="1:9" hidden="1" outlineLevel="1">
      <c r="A404" s="323"/>
      <c r="B404" s="277" t="s">
        <v>218</v>
      </c>
      <c r="C404" s="266">
        <v>12429</v>
      </c>
      <c r="D404" s="266">
        <v>5129</v>
      </c>
      <c r="E404" s="266">
        <v>24501</v>
      </c>
      <c r="F404" s="266">
        <v>0</v>
      </c>
      <c r="G404" s="266">
        <v>6254</v>
      </c>
      <c r="H404" s="324">
        <v>48313</v>
      </c>
      <c r="I404" s="322"/>
    </row>
    <row r="405" spans="1:9" hidden="1" outlineLevel="1">
      <c r="A405" s="323"/>
      <c r="B405" s="277" t="s">
        <v>219</v>
      </c>
      <c r="C405" s="266">
        <v>463</v>
      </c>
      <c r="D405" s="265"/>
      <c r="E405" s="266">
        <v>3620</v>
      </c>
      <c r="F405" s="265"/>
      <c r="G405" s="266">
        <v>897</v>
      </c>
      <c r="H405" s="324">
        <v>4980</v>
      </c>
      <c r="I405" s="322"/>
    </row>
    <row r="406" spans="1:9" hidden="1" outlineLevel="1">
      <c r="A406" s="323"/>
      <c r="B406" s="277" t="s">
        <v>220</v>
      </c>
      <c r="C406" s="266"/>
      <c r="D406" s="265"/>
      <c r="E406" s="266"/>
      <c r="F406" s="265"/>
      <c r="G406" s="266"/>
      <c r="H406" s="324">
        <v>0</v>
      </c>
      <c r="I406" s="322"/>
    </row>
    <row r="407" spans="1:9" hidden="1" outlineLevel="1">
      <c r="A407" s="323"/>
      <c r="B407" s="277" t="s">
        <v>221</v>
      </c>
      <c r="C407" s="266">
        <v>48669.05</v>
      </c>
      <c r="D407" s="265"/>
      <c r="E407" s="265"/>
      <c r="F407" s="265"/>
      <c r="G407" s="265"/>
      <c r="H407" s="324">
        <v>48669.05</v>
      </c>
      <c r="I407" s="322"/>
    </row>
    <row r="408" spans="1:9" hidden="1" outlineLevel="1">
      <c r="A408" s="323"/>
      <c r="B408" s="277" t="s">
        <v>222</v>
      </c>
      <c r="C408" s="266">
        <v>21610</v>
      </c>
      <c r="D408" s="266">
        <v>2265</v>
      </c>
      <c r="E408" s="266">
        <v>17355</v>
      </c>
      <c r="F408" s="265"/>
      <c r="G408" s="266">
        <v>27447</v>
      </c>
      <c r="H408" s="324">
        <v>68677</v>
      </c>
      <c r="I408" s="322"/>
    </row>
    <row r="409" spans="1:9" hidden="1" outlineLevel="1">
      <c r="A409" s="323"/>
      <c r="B409" s="277" t="s">
        <v>223</v>
      </c>
      <c r="C409" s="266">
        <v>116074</v>
      </c>
      <c r="D409" s="265"/>
      <c r="E409" s="265"/>
      <c r="F409" s="265"/>
      <c r="G409" s="265"/>
      <c r="H409" s="324">
        <v>116074</v>
      </c>
      <c r="I409" s="322"/>
    </row>
    <row r="410" spans="1:9" hidden="1" outlineLevel="1">
      <c r="A410" s="323"/>
      <c r="B410" s="277" t="s">
        <v>224</v>
      </c>
      <c r="C410" s="266">
        <v>94154.249750129093</v>
      </c>
      <c r="D410" s="265">
        <v>1144</v>
      </c>
      <c r="E410" s="266">
        <v>1054</v>
      </c>
      <c r="F410" s="265"/>
      <c r="G410" s="266">
        <v>3783</v>
      </c>
      <c r="H410" s="324">
        <v>100135.24975012909</v>
      </c>
      <c r="I410" s="322"/>
    </row>
    <row r="411" spans="1:9" hidden="1" outlineLevel="1">
      <c r="A411" s="323"/>
      <c r="B411" s="277" t="s">
        <v>225</v>
      </c>
      <c r="C411" s="266">
        <v>43596</v>
      </c>
      <c r="D411" s="265"/>
      <c r="E411" s="266">
        <v>16245</v>
      </c>
      <c r="F411" s="265"/>
      <c r="G411" s="265"/>
      <c r="H411" s="324">
        <v>59841</v>
      </c>
      <c r="I411" s="322"/>
    </row>
    <row r="412" spans="1:9" collapsed="1">
      <c r="A412" s="323">
        <v>12</v>
      </c>
      <c r="B412" s="281" t="s">
        <v>574</v>
      </c>
      <c r="C412" s="266">
        <f>SUM($C$388:$C$411)</f>
        <v>5734047.2548521552</v>
      </c>
      <c r="D412" s="266">
        <f>SUM($D$388:$D$411)</f>
        <v>20859</v>
      </c>
      <c r="E412" s="266">
        <f>SUM($E$388:$E$411)</f>
        <v>540365</v>
      </c>
      <c r="F412" s="266">
        <f>SUM($F$388:$F$411)</f>
        <v>0</v>
      </c>
      <c r="G412" s="266">
        <f>SUM($G$388:$G$411)</f>
        <v>109941.93</v>
      </c>
      <c r="H412" s="324">
        <f>SUM($H$388:$H$411)</f>
        <v>6405213.1848521549</v>
      </c>
      <c r="I412" s="322"/>
    </row>
    <row r="413" spans="1:9" hidden="1" outlineLevel="1">
      <c r="A413" s="323"/>
      <c r="B413" s="277" t="s">
        <v>202</v>
      </c>
      <c r="C413" s="266">
        <v>0</v>
      </c>
      <c r="D413" s="265"/>
      <c r="E413" s="266">
        <v>0</v>
      </c>
      <c r="F413" s="265"/>
      <c r="G413" s="266">
        <v>0</v>
      </c>
      <c r="H413" s="324">
        <v>0</v>
      </c>
      <c r="I413" s="322"/>
    </row>
    <row r="414" spans="1:9" hidden="1" outlineLevel="1">
      <c r="A414" s="323"/>
      <c r="B414" s="277" t="s">
        <v>203</v>
      </c>
      <c r="C414" s="266">
        <v>1141244.1016199202</v>
      </c>
      <c r="D414" s="265"/>
      <c r="E414" s="266">
        <v>80681</v>
      </c>
      <c r="F414" s="265"/>
      <c r="G414" s="266">
        <v>16396.502560000008</v>
      </c>
      <c r="H414" s="324">
        <v>1238321.6041799202</v>
      </c>
      <c r="I414" s="322"/>
    </row>
    <row r="415" spans="1:9" hidden="1" outlineLevel="1">
      <c r="A415" s="323"/>
      <c r="B415" s="277" t="s">
        <v>204</v>
      </c>
      <c r="C415" s="266">
        <v>994765</v>
      </c>
      <c r="D415" s="266">
        <v>51</v>
      </c>
      <c r="E415" s="266">
        <v>0</v>
      </c>
      <c r="F415" s="266">
        <v>0</v>
      </c>
      <c r="G415" s="266">
        <v>0</v>
      </c>
      <c r="H415" s="324">
        <v>994816</v>
      </c>
      <c r="I415" s="322"/>
    </row>
    <row r="416" spans="1:9" hidden="1" outlineLevel="1">
      <c r="A416" s="323"/>
      <c r="B416" s="277" t="s">
        <v>205</v>
      </c>
      <c r="C416" s="266">
        <v>650</v>
      </c>
      <c r="D416" s="266">
        <v>0</v>
      </c>
      <c r="E416" s="266">
        <v>0</v>
      </c>
      <c r="F416" s="266">
        <v>0</v>
      </c>
      <c r="G416" s="266">
        <v>0</v>
      </c>
      <c r="H416" s="324">
        <v>650</v>
      </c>
      <c r="I416" s="322"/>
    </row>
    <row r="417" spans="1:9" hidden="1" outlineLevel="1">
      <c r="A417" s="323"/>
      <c r="B417" s="277" t="s">
        <v>206</v>
      </c>
      <c r="C417" s="266">
        <v>0</v>
      </c>
      <c r="D417" s="266">
        <v>0</v>
      </c>
      <c r="E417" s="266">
        <v>95792</v>
      </c>
      <c r="F417" s="266">
        <v>0</v>
      </c>
      <c r="G417" s="266">
        <v>0</v>
      </c>
      <c r="H417" s="324">
        <v>95792</v>
      </c>
      <c r="I417" s="322"/>
    </row>
    <row r="418" spans="1:9" hidden="1" outlineLevel="1">
      <c r="A418" s="323"/>
      <c r="B418" s="277" t="s">
        <v>207</v>
      </c>
      <c r="C418" s="266"/>
      <c r="D418" s="266"/>
      <c r="E418" s="266"/>
      <c r="F418" s="266"/>
      <c r="G418" s="266"/>
      <c r="H418" s="324">
        <v>0</v>
      </c>
      <c r="I418" s="322"/>
    </row>
    <row r="419" spans="1:9" hidden="1" outlineLevel="1">
      <c r="A419" s="323"/>
      <c r="B419" s="277" t="s">
        <v>208</v>
      </c>
      <c r="C419" s="266">
        <v>4834823.7002920555</v>
      </c>
      <c r="D419" s="266">
        <v>34117</v>
      </c>
      <c r="E419" s="266">
        <v>174394</v>
      </c>
      <c r="F419" s="266">
        <v>0</v>
      </c>
      <c r="G419" s="266">
        <v>27089</v>
      </c>
      <c r="H419" s="324">
        <v>5070423.7002920555</v>
      </c>
      <c r="I419" s="322"/>
    </row>
    <row r="420" spans="1:9" hidden="1" outlineLevel="1">
      <c r="A420" s="323"/>
      <c r="B420" s="277" t="s">
        <v>209</v>
      </c>
      <c r="C420" s="266">
        <v>1165561</v>
      </c>
      <c r="D420" s="265"/>
      <c r="E420" s="266">
        <v>5787</v>
      </c>
      <c r="F420" s="265"/>
      <c r="G420" s="266">
        <v>239</v>
      </c>
      <c r="H420" s="324">
        <v>1171587</v>
      </c>
      <c r="I420" s="322"/>
    </row>
    <row r="421" spans="1:9" hidden="1" outlineLevel="1">
      <c r="A421" s="323"/>
      <c r="B421" s="277" t="s">
        <v>210</v>
      </c>
      <c r="C421" s="265"/>
      <c r="D421" s="266">
        <v>2968</v>
      </c>
      <c r="E421" s="265"/>
      <c r="F421" s="265"/>
      <c r="G421" s="266">
        <v>223</v>
      </c>
      <c r="H421" s="324">
        <v>3191</v>
      </c>
      <c r="I421" s="322"/>
    </row>
    <row r="422" spans="1:9" hidden="1" outlineLevel="1">
      <c r="A422" s="323"/>
      <c r="B422" s="277" t="s">
        <v>211</v>
      </c>
      <c r="C422" s="266">
        <v>5345924</v>
      </c>
      <c r="D422" s="265"/>
      <c r="E422" s="266">
        <v>247032</v>
      </c>
      <c r="F422" s="265"/>
      <c r="G422" s="266">
        <v>39575</v>
      </c>
      <c r="H422" s="324">
        <v>5632531</v>
      </c>
      <c r="I422" s="322"/>
    </row>
    <row r="423" spans="1:9" hidden="1" outlineLevel="1">
      <c r="A423" s="323"/>
      <c r="B423" s="277" t="s">
        <v>212</v>
      </c>
      <c r="C423" s="266">
        <v>431851.56</v>
      </c>
      <c r="D423" s="265">
        <v>0</v>
      </c>
      <c r="E423" s="266">
        <v>54287</v>
      </c>
      <c r="F423" s="265">
        <v>0</v>
      </c>
      <c r="G423" s="266">
        <v>4304</v>
      </c>
      <c r="H423" s="324">
        <v>490442.56</v>
      </c>
      <c r="I423" s="322"/>
    </row>
    <row r="424" spans="1:9" hidden="1" outlineLevel="1">
      <c r="A424" s="323"/>
      <c r="B424" s="277" t="s">
        <v>213</v>
      </c>
      <c r="C424" s="266">
        <v>7522366.6399999997</v>
      </c>
      <c r="D424" s="265"/>
      <c r="E424" s="266">
        <v>55572</v>
      </c>
      <c r="F424" s="265"/>
      <c r="G424" s="266">
        <v>5111</v>
      </c>
      <c r="H424" s="324">
        <v>7583049.6399999997</v>
      </c>
      <c r="I424" s="322"/>
    </row>
    <row r="425" spans="1:9" hidden="1" outlineLevel="1">
      <c r="A425" s="323"/>
      <c r="B425" s="277" t="s">
        <v>214</v>
      </c>
      <c r="C425" s="266">
        <v>1075051</v>
      </c>
      <c r="D425" s="265"/>
      <c r="E425" s="265"/>
      <c r="F425" s="265"/>
      <c r="G425" s="265"/>
      <c r="H425" s="324">
        <v>1075051</v>
      </c>
      <c r="I425" s="322"/>
    </row>
    <row r="426" spans="1:9" hidden="1" outlineLevel="1">
      <c r="A426" s="323"/>
      <c r="B426" s="277" t="s">
        <v>215</v>
      </c>
      <c r="C426" s="266">
        <v>354133</v>
      </c>
      <c r="D426" s="265"/>
      <c r="E426" s="265"/>
      <c r="F426" s="265"/>
      <c r="G426" s="265"/>
      <c r="H426" s="324">
        <v>354133</v>
      </c>
      <c r="I426" s="322"/>
    </row>
    <row r="427" spans="1:9" hidden="1" outlineLevel="1">
      <c r="A427" s="323"/>
      <c r="B427" s="277" t="s">
        <v>216</v>
      </c>
      <c r="C427" s="266">
        <v>3630</v>
      </c>
      <c r="D427" s="266">
        <v>0</v>
      </c>
      <c r="E427" s="266">
        <v>0</v>
      </c>
      <c r="F427" s="266">
        <v>0</v>
      </c>
      <c r="G427" s="266">
        <v>0</v>
      </c>
      <c r="H427" s="324">
        <v>3630</v>
      </c>
      <c r="I427" s="322"/>
    </row>
    <row r="428" spans="1:9" hidden="1" outlineLevel="1">
      <c r="A428" s="323"/>
      <c r="B428" s="277" t="s">
        <v>217</v>
      </c>
      <c r="C428" s="266">
        <v>804437.90699318668</v>
      </c>
      <c r="D428" s="266">
        <v>0</v>
      </c>
      <c r="E428" s="266">
        <v>18508</v>
      </c>
      <c r="F428" s="265"/>
      <c r="G428" s="266">
        <v>5220</v>
      </c>
      <c r="H428" s="324">
        <v>828165.90699318668</v>
      </c>
      <c r="I428" s="322"/>
    </row>
    <row r="429" spans="1:9" hidden="1" outlineLevel="1">
      <c r="A429" s="323"/>
      <c r="B429" s="277" t="s">
        <v>218</v>
      </c>
      <c r="C429" s="266">
        <v>1421615</v>
      </c>
      <c r="D429" s="266">
        <v>736889</v>
      </c>
      <c r="E429" s="266">
        <v>11540</v>
      </c>
      <c r="F429" s="266">
        <v>0</v>
      </c>
      <c r="G429" s="266">
        <v>112886</v>
      </c>
      <c r="H429" s="324">
        <v>2282930</v>
      </c>
      <c r="I429" s="322"/>
    </row>
    <row r="430" spans="1:9" hidden="1" outlineLevel="1">
      <c r="A430" s="323"/>
      <c r="B430" s="277" t="s">
        <v>219</v>
      </c>
      <c r="C430" s="266">
        <v>118822</v>
      </c>
      <c r="D430" s="265"/>
      <c r="E430" s="266">
        <v>12758</v>
      </c>
      <c r="F430" s="265"/>
      <c r="G430" s="266">
        <v>3159</v>
      </c>
      <c r="H430" s="324">
        <v>134739</v>
      </c>
      <c r="I430" s="322"/>
    </row>
    <row r="431" spans="1:9" hidden="1" outlineLevel="1">
      <c r="A431" s="323"/>
      <c r="B431" s="277" t="s">
        <v>220</v>
      </c>
      <c r="C431" s="266"/>
      <c r="D431" s="265"/>
      <c r="E431" s="266">
        <v>1832</v>
      </c>
      <c r="F431" s="265"/>
      <c r="G431" s="266">
        <v>0</v>
      </c>
      <c r="H431" s="324">
        <v>1832</v>
      </c>
      <c r="I431" s="322"/>
    </row>
    <row r="432" spans="1:9" hidden="1" outlineLevel="1">
      <c r="A432" s="323"/>
      <c r="B432" s="277" t="s">
        <v>221</v>
      </c>
      <c r="C432" s="266">
        <v>71869.119999999995</v>
      </c>
      <c r="D432" s="265"/>
      <c r="E432" s="265"/>
      <c r="F432" s="265"/>
      <c r="G432" s="265"/>
      <c r="H432" s="324">
        <v>71869.119999999995</v>
      </c>
      <c r="I432" s="322"/>
    </row>
    <row r="433" spans="1:9" hidden="1" outlineLevel="1">
      <c r="A433" s="323"/>
      <c r="B433" s="277" t="s">
        <v>222</v>
      </c>
      <c r="C433" s="266">
        <v>4440855</v>
      </c>
      <c r="D433" s="265">
        <v>352738</v>
      </c>
      <c r="E433" s="266">
        <v>464854</v>
      </c>
      <c r="F433" s="265"/>
      <c r="G433" s="266">
        <v>146490</v>
      </c>
      <c r="H433" s="324">
        <v>5404937</v>
      </c>
      <c r="I433" s="322"/>
    </row>
    <row r="434" spans="1:9" hidden="1" outlineLevel="1">
      <c r="A434" s="323"/>
      <c r="B434" s="277" t="s">
        <v>223</v>
      </c>
      <c r="C434" s="266">
        <v>1936803</v>
      </c>
      <c r="D434" s="265"/>
      <c r="E434" s="265"/>
      <c r="F434" s="265"/>
      <c r="G434" s="265"/>
      <c r="H434" s="324">
        <v>1936803</v>
      </c>
      <c r="I434" s="322"/>
    </row>
    <row r="435" spans="1:9" hidden="1" outlineLevel="1">
      <c r="A435" s="323"/>
      <c r="B435" s="277" t="s">
        <v>224</v>
      </c>
      <c r="C435" s="266">
        <v>675896.29665734235</v>
      </c>
      <c r="D435" s="265">
        <v>2142</v>
      </c>
      <c r="E435" s="266">
        <v>1753</v>
      </c>
      <c r="F435" s="265">
        <v>0</v>
      </c>
      <c r="G435" s="266">
        <v>7010</v>
      </c>
      <c r="H435" s="324">
        <v>686801.29665734235</v>
      </c>
      <c r="I435" s="322"/>
    </row>
    <row r="436" spans="1:9" hidden="1" outlineLevel="1">
      <c r="A436" s="323"/>
      <c r="B436" s="277" t="s">
        <v>225</v>
      </c>
      <c r="C436" s="266">
        <v>1461328</v>
      </c>
      <c r="D436" s="265">
        <v>557</v>
      </c>
      <c r="E436" s="266">
        <v>7127</v>
      </c>
      <c r="F436" s="265"/>
      <c r="G436" s="265">
        <v>0</v>
      </c>
      <c r="H436" s="324">
        <v>1469012</v>
      </c>
      <c r="I436" s="322"/>
    </row>
    <row r="437" spans="1:9" collapsed="1">
      <c r="A437" s="323">
        <v>13</v>
      </c>
      <c r="B437" s="281" t="s">
        <v>575</v>
      </c>
      <c r="C437" s="266">
        <f>SUM($C$413:$C$436)</f>
        <v>33801626.325562507</v>
      </c>
      <c r="D437" s="266">
        <f>SUM($D$413:$D$436)</f>
        <v>1129462</v>
      </c>
      <c r="E437" s="266">
        <f>SUM($E$413:$E$436)</f>
        <v>1231917</v>
      </c>
      <c r="F437" s="266">
        <f>SUM($F$413:$F$436)</f>
        <v>0</v>
      </c>
      <c r="G437" s="266">
        <f>SUM($G$413:$G$436)</f>
        <v>367702.50255999999</v>
      </c>
      <c r="H437" s="324">
        <f>SUM($H$413:$H$436)</f>
        <v>36530707.828122504</v>
      </c>
      <c r="I437" s="322"/>
    </row>
    <row r="438" spans="1:9" hidden="1" outlineLevel="1">
      <c r="A438" s="323"/>
      <c r="B438" s="277" t="s">
        <v>202</v>
      </c>
      <c r="C438" s="266">
        <v>0</v>
      </c>
      <c r="D438" s="265"/>
      <c r="E438" s="266">
        <v>0</v>
      </c>
      <c r="F438" s="265"/>
      <c r="G438" s="266">
        <v>0</v>
      </c>
      <c r="H438" s="324">
        <v>0</v>
      </c>
      <c r="I438" s="322"/>
    </row>
    <row r="439" spans="1:9" hidden="1" outlineLevel="1">
      <c r="A439" s="323"/>
      <c r="B439" s="277" t="s">
        <v>203</v>
      </c>
      <c r="C439" s="266">
        <v>3947.2791245257094</v>
      </c>
      <c r="D439" s="265"/>
      <c r="E439" s="266">
        <v>488329</v>
      </c>
      <c r="F439" s="265"/>
      <c r="G439" s="266">
        <v>99240.763780000038</v>
      </c>
      <c r="H439" s="324">
        <v>591517.04290452576</v>
      </c>
      <c r="I439" s="322"/>
    </row>
    <row r="440" spans="1:9" hidden="1" outlineLevel="1">
      <c r="A440" s="323"/>
      <c r="B440" s="277" t="s">
        <v>204</v>
      </c>
      <c r="C440" s="265"/>
      <c r="D440" s="265"/>
      <c r="E440" s="265"/>
      <c r="F440" s="265"/>
      <c r="G440" s="265"/>
      <c r="H440" s="324">
        <v>0</v>
      </c>
      <c r="I440" s="322"/>
    </row>
    <row r="441" spans="1:9" hidden="1" outlineLevel="1">
      <c r="A441" s="323"/>
      <c r="B441" s="277" t="s">
        <v>205</v>
      </c>
      <c r="C441" s="266">
        <v>0</v>
      </c>
      <c r="D441" s="266">
        <v>0</v>
      </c>
      <c r="E441" s="266">
        <v>0</v>
      </c>
      <c r="F441" s="266">
        <v>0</v>
      </c>
      <c r="G441" s="266">
        <v>0</v>
      </c>
      <c r="H441" s="324">
        <v>0</v>
      </c>
      <c r="I441" s="322"/>
    </row>
    <row r="442" spans="1:9" hidden="1" outlineLevel="1">
      <c r="A442" s="323"/>
      <c r="B442" s="277" t="s">
        <v>206</v>
      </c>
      <c r="C442" s="266">
        <v>0</v>
      </c>
      <c r="D442" s="266">
        <v>0</v>
      </c>
      <c r="E442" s="266">
        <v>0</v>
      </c>
      <c r="F442" s="266">
        <v>0</v>
      </c>
      <c r="G442" s="266">
        <v>0</v>
      </c>
      <c r="H442" s="324">
        <v>0</v>
      </c>
      <c r="I442" s="322"/>
    </row>
    <row r="443" spans="1:9" hidden="1" outlineLevel="1">
      <c r="A443" s="323"/>
      <c r="B443" s="277" t="s">
        <v>207</v>
      </c>
      <c r="C443" s="266"/>
      <c r="D443" s="266"/>
      <c r="E443" s="266"/>
      <c r="F443" s="266"/>
      <c r="G443" s="266"/>
      <c r="H443" s="324">
        <v>0</v>
      </c>
      <c r="I443" s="322"/>
    </row>
    <row r="444" spans="1:9" hidden="1" outlineLevel="1">
      <c r="A444" s="323"/>
      <c r="B444" s="277" t="s">
        <v>208</v>
      </c>
      <c r="C444" s="266">
        <v>76265.204936839771</v>
      </c>
      <c r="D444" s="266">
        <v>69648</v>
      </c>
      <c r="E444" s="266">
        <v>491274</v>
      </c>
      <c r="F444" s="266">
        <v>0</v>
      </c>
      <c r="G444" s="266">
        <v>121382</v>
      </c>
      <c r="H444" s="324">
        <v>758569.20493683976</v>
      </c>
      <c r="I444" s="322"/>
    </row>
    <row r="445" spans="1:9" hidden="1" outlineLevel="1">
      <c r="A445" s="323"/>
      <c r="B445" s="277" t="s">
        <v>209</v>
      </c>
      <c r="C445" s="266">
        <v>3277</v>
      </c>
      <c r="D445" s="265"/>
      <c r="E445" s="266">
        <v>5824</v>
      </c>
      <c r="F445" s="265"/>
      <c r="G445" s="266">
        <v>135</v>
      </c>
      <c r="H445" s="324">
        <v>9236</v>
      </c>
      <c r="I445" s="322"/>
    </row>
    <row r="446" spans="1:9" hidden="1" outlineLevel="1">
      <c r="A446" s="323"/>
      <c r="B446" s="277" t="s">
        <v>210</v>
      </c>
      <c r="C446" s="266">
        <v>0</v>
      </c>
      <c r="D446" s="265">
        <v>17351</v>
      </c>
      <c r="E446" s="266">
        <v>0</v>
      </c>
      <c r="F446" s="265"/>
      <c r="G446" s="266">
        <v>1306</v>
      </c>
      <c r="H446" s="324">
        <v>18657</v>
      </c>
      <c r="I446" s="322"/>
    </row>
    <row r="447" spans="1:9" hidden="1" outlineLevel="1">
      <c r="A447" s="323"/>
      <c r="B447" s="277" t="s">
        <v>211</v>
      </c>
      <c r="C447" s="266">
        <v>59860</v>
      </c>
      <c r="D447" s="265"/>
      <c r="E447" s="266">
        <v>600135</v>
      </c>
      <c r="F447" s="265"/>
      <c r="G447" s="266">
        <v>73615</v>
      </c>
      <c r="H447" s="324">
        <v>733610</v>
      </c>
      <c r="I447" s="322"/>
    </row>
    <row r="448" spans="1:9" hidden="1" outlineLevel="1">
      <c r="A448" s="323"/>
      <c r="B448" s="277" t="s">
        <v>212</v>
      </c>
      <c r="C448" s="266">
        <v>3722.22</v>
      </c>
      <c r="D448" s="265">
        <v>0</v>
      </c>
      <c r="E448" s="266">
        <v>692763</v>
      </c>
      <c r="F448" s="265">
        <v>0</v>
      </c>
      <c r="G448" s="266">
        <v>49663</v>
      </c>
      <c r="H448" s="324">
        <v>746148.22</v>
      </c>
      <c r="I448" s="322"/>
    </row>
    <row r="449" spans="1:9" hidden="1" outlineLevel="1">
      <c r="A449" s="323"/>
      <c r="B449" s="277" t="s">
        <v>213</v>
      </c>
      <c r="C449" s="266">
        <v>381088</v>
      </c>
      <c r="D449" s="265"/>
      <c r="E449" s="266">
        <v>609655</v>
      </c>
      <c r="F449" s="265"/>
      <c r="G449" s="266">
        <v>48983</v>
      </c>
      <c r="H449" s="324">
        <v>1039726</v>
      </c>
      <c r="I449" s="322"/>
    </row>
    <row r="450" spans="1:9" hidden="1" outlineLevel="1">
      <c r="A450" s="323"/>
      <c r="B450" s="277" t="s">
        <v>214</v>
      </c>
      <c r="C450" s="265"/>
      <c r="D450" s="265"/>
      <c r="E450" s="265"/>
      <c r="F450" s="265"/>
      <c r="G450" s="265"/>
      <c r="H450" s="324">
        <v>0</v>
      </c>
      <c r="I450" s="322"/>
    </row>
    <row r="451" spans="1:9" hidden="1" outlineLevel="1">
      <c r="A451" s="323"/>
      <c r="B451" s="277" t="s">
        <v>215</v>
      </c>
      <c r="C451" s="266">
        <v>10726</v>
      </c>
      <c r="D451" s="265"/>
      <c r="E451" s="265"/>
      <c r="F451" s="265"/>
      <c r="G451" s="265"/>
      <c r="H451" s="324">
        <v>10726</v>
      </c>
      <c r="I451" s="322"/>
    </row>
    <row r="452" spans="1:9" hidden="1" outlineLevel="1">
      <c r="A452" s="323"/>
      <c r="B452" s="277" t="s">
        <v>216</v>
      </c>
      <c r="C452" s="266">
        <v>155</v>
      </c>
      <c r="D452" s="266">
        <v>0</v>
      </c>
      <c r="E452" s="266">
        <v>0</v>
      </c>
      <c r="F452" s="266">
        <v>0</v>
      </c>
      <c r="G452" s="266">
        <v>0</v>
      </c>
      <c r="H452" s="324">
        <v>155</v>
      </c>
      <c r="I452" s="322"/>
    </row>
    <row r="453" spans="1:9" hidden="1" outlineLevel="1">
      <c r="A453" s="323"/>
      <c r="B453" s="277" t="s">
        <v>217</v>
      </c>
      <c r="C453" s="266">
        <v>13579.197530357025</v>
      </c>
      <c r="D453" s="266">
        <v>0</v>
      </c>
      <c r="E453" s="266">
        <v>59795</v>
      </c>
      <c r="F453" s="265"/>
      <c r="G453" s="266">
        <v>16865</v>
      </c>
      <c r="H453" s="324">
        <v>90239.197530357022</v>
      </c>
      <c r="I453" s="322"/>
    </row>
    <row r="454" spans="1:9" hidden="1" outlineLevel="1">
      <c r="A454" s="323"/>
      <c r="B454" s="277" t="s">
        <v>218</v>
      </c>
      <c r="C454" s="266">
        <v>10095</v>
      </c>
      <c r="D454" s="266">
        <v>176606</v>
      </c>
      <c r="E454" s="266">
        <v>7663</v>
      </c>
      <c r="F454" s="266">
        <v>0</v>
      </c>
      <c r="G454" s="266">
        <v>30582</v>
      </c>
      <c r="H454" s="324">
        <v>224946</v>
      </c>
      <c r="I454" s="322"/>
    </row>
    <row r="455" spans="1:9" hidden="1" outlineLevel="1">
      <c r="A455" s="323"/>
      <c r="B455" s="277" t="s">
        <v>219</v>
      </c>
      <c r="C455" s="266">
        <v>903</v>
      </c>
      <c r="D455" s="265"/>
      <c r="E455" s="266">
        <v>3445</v>
      </c>
      <c r="F455" s="265"/>
      <c r="G455" s="266">
        <v>853</v>
      </c>
      <c r="H455" s="324">
        <v>5201</v>
      </c>
      <c r="I455" s="322"/>
    </row>
    <row r="456" spans="1:9" hidden="1" outlineLevel="1">
      <c r="A456" s="323"/>
      <c r="B456" s="277" t="s">
        <v>220</v>
      </c>
      <c r="C456" s="266"/>
      <c r="D456" s="265"/>
      <c r="E456" s="266"/>
      <c r="F456" s="265"/>
      <c r="G456" s="266"/>
      <c r="H456" s="324">
        <v>0</v>
      </c>
      <c r="I456" s="322"/>
    </row>
    <row r="457" spans="1:9" hidden="1" outlineLevel="1">
      <c r="A457" s="323"/>
      <c r="B457" s="277" t="s">
        <v>221</v>
      </c>
      <c r="C457" s="266">
        <v>0.49</v>
      </c>
      <c r="D457" s="265"/>
      <c r="E457" s="265"/>
      <c r="F457" s="265"/>
      <c r="G457" s="265"/>
      <c r="H457" s="324">
        <v>0.49</v>
      </c>
      <c r="I457" s="322"/>
    </row>
    <row r="458" spans="1:9" hidden="1" outlineLevel="1">
      <c r="A458" s="323"/>
      <c r="B458" s="277" t="s">
        <v>222</v>
      </c>
      <c r="C458" s="266">
        <v>51760</v>
      </c>
      <c r="D458" s="266">
        <v>5141</v>
      </c>
      <c r="E458" s="266">
        <v>320784</v>
      </c>
      <c r="F458" s="265"/>
      <c r="G458" s="266">
        <v>74055</v>
      </c>
      <c r="H458" s="324">
        <v>451740</v>
      </c>
      <c r="I458" s="322"/>
    </row>
    <row r="459" spans="1:9" hidden="1" outlineLevel="1">
      <c r="A459" s="323"/>
      <c r="B459" s="277" t="s">
        <v>223</v>
      </c>
      <c r="C459" s="266">
        <v>2237</v>
      </c>
      <c r="D459" s="265"/>
      <c r="E459" s="265"/>
      <c r="F459" s="265"/>
      <c r="G459" s="265"/>
      <c r="H459" s="324">
        <v>2237</v>
      </c>
      <c r="I459" s="322"/>
    </row>
    <row r="460" spans="1:9" hidden="1" outlineLevel="1">
      <c r="A460" s="323"/>
      <c r="B460" s="277" t="s">
        <v>224</v>
      </c>
      <c r="C460" s="266">
        <v>29371.374825960273</v>
      </c>
      <c r="D460" s="265"/>
      <c r="E460" s="266">
        <v>2832</v>
      </c>
      <c r="F460" s="265"/>
      <c r="G460" s="266">
        <v>944</v>
      </c>
      <c r="H460" s="324">
        <v>33147.374825960273</v>
      </c>
      <c r="I460" s="322"/>
    </row>
    <row r="461" spans="1:9" hidden="1" outlineLevel="1">
      <c r="A461" s="323"/>
      <c r="B461" s="277" t="s">
        <v>225</v>
      </c>
      <c r="C461" s="266">
        <v>57274</v>
      </c>
      <c r="D461" s="265">
        <v>1075</v>
      </c>
      <c r="E461" s="266">
        <v>13949</v>
      </c>
      <c r="F461" s="265"/>
      <c r="G461" s="266">
        <v>0</v>
      </c>
      <c r="H461" s="324">
        <v>72298</v>
      </c>
      <c r="I461" s="322"/>
    </row>
    <row r="462" spans="1:9" collapsed="1">
      <c r="A462" s="323">
        <v>14</v>
      </c>
      <c r="B462" s="281" t="s">
        <v>123</v>
      </c>
      <c r="C462" s="266">
        <f>SUM($C$438:$C$461)</f>
        <v>704260.76641768275</v>
      </c>
      <c r="D462" s="266">
        <f>SUM($D$438:$D$461)</f>
        <v>269821</v>
      </c>
      <c r="E462" s="266">
        <f>SUM($E$438:$E$461)</f>
        <v>3296448</v>
      </c>
      <c r="F462" s="266">
        <f>SUM($F$438:$F$461)</f>
        <v>0</v>
      </c>
      <c r="G462" s="266">
        <f>SUM($G$438:$G$461)</f>
        <v>517623.76378000004</v>
      </c>
      <c r="H462" s="324">
        <f>SUM($H$438:$H$461)</f>
        <v>4788153.5301976828</v>
      </c>
      <c r="I462" s="322"/>
    </row>
    <row r="463" spans="1:9" hidden="1" outlineLevel="1">
      <c r="A463" s="323"/>
      <c r="B463" s="277" t="s">
        <v>202</v>
      </c>
      <c r="C463" s="266">
        <v>0</v>
      </c>
      <c r="D463" s="265"/>
      <c r="E463" s="266">
        <v>0</v>
      </c>
      <c r="F463" s="265"/>
      <c r="G463" s="266">
        <v>0</v>
      </c>
      <c r="H463" s="324">
        <v>0</v>
      </c>
      <c r="I463" s="322"/>
    </row>
    <row r="464" spans="1:9" hidden="1" outlineLevel="1">
      <c r="A464" s="323"/>
      <c r="B464" s="277" t="s">
        <v>203</v>
      </c>
      <c r="C464" s="266">
        <v>681.8871730030246</v>
      </c>
      <c r="D464" s="265"/>
      <c r="E464" s="266">
        <v>109375.78669199999</v>
      </c>
      <c r="F464" s="265"/>
      <c r="G464" s="266">
        <v>0</v>
      </c>
      <c r="H464" s="324">
        <v>110057.67386500302</v>
      </c>
      <c r="I464" s="322"/>
    </row>
    <row r="465" spans="1:9" hidden="1" outlineLevel="1">
      <c r="A465" s="323"/>
      <c r="B465" s="277" t="s">
        <v>204</v>
      </c>
      <c r="C465" s="266">
        <v>14393</v>
      </c>
      <c r="D465" s="266">
        <v>261</v>
      </c>
      <c r="E465" s="266">
        <v>0</v>
      </c>
      <c r="F465" s="265"/>
      <c r="G465" s="266">
        <v>0</v>
      </c>
      <c r="H465" s="324">
        <v>14654</v>
      </c>
      <c r="I465" s="322"/>
    </row>
    <row r="466" spans="1:9" hidden="1" outlineLevel="1">
      <c r="A466" s="323"/>
      <c r="B466" s="277" t="s">
        <v>205</v>
      </c>
      <c r="C466" s="266">
        <v>0</v>
      </c>
      <c r="D466" s="266">
        <v>0</v>
      </c>
      <c r="E466" s="266">
        <v>0</v>
      </c>
      <c r="F466" s="266">
        <v>0</v>
      </c>
      <c r="G466" s="266">
        <v>0</v>
      </c>
      <c r="H466" s="324">
        <v>0</v>
      </c>
      <c r="I466" s="322"/>
    </row>
    <row r="467" spans="1:9" hidden="1" outlineLevel="1">
      <c r="A467" s="323"/>
      <c r="B467" s="277" t="s">
        <v>206</v>
      </c>
      <c r="C467" s="266">
        <v>0</v>
      </c>
      <c r="D467" s="266">
        <v>0</v>
      </c>
      <c r="E467" s="266">
        <v>0</v>
      </c>
      <c r="F467" s="266">
        <v>0</v>
      </c>
      <c r="G467" s="266">
        <v>0</v>
      </c>
      <c r="H467" s="324">
        <v>0</v>
      </c>
      <c r="I467" s="322"/>
    </row>
    <row r="468" spans="1:9" hidden="1" outlineLevel="1">
      <c r="A468" s="323"/>
      <c r="B468" s="277" t="s">
        <v>207</v>
      </c>
      <c r="C468" s="266"/>
      <c r="D468" s="266"/>
      <c r="E468" s="266"/>
      <c r="F468" s="266"/>
      <c r="G468" s="266"/>
      <c r="H468" s="324">
        <v>0</v>
      </c>
      <c r="I468" s="322"/>
    </row>
    <row r="469" spans="1:9" hidden="1" outlineLevel="1">
      <c r="A469" s="323"/>
      <c r="B469" s="277" t="s">
        <v>208</v>
      </c>
      <c r="C469" s="266">
        <v>15118.981634429232</v>
      </c>
      <c r="D469" s="266">
        <v>34959</v>
      </c>
      <c r="E469" s="266">
        <v>590071</v>
      </c>
      <c r="F469" s="266">
        <v>0</v>
      </c>
      <c r="G469" s="266">
        <v>0</v>
      </c>
      <c r="H469" s="324">
        <v>640148.98163442919</v>
      </c>
      <c r="I469" s="322"/>
    </row>
    <row r="470" spans="1:9" hidden="1" outlineLevel="1">
      <c r="A470" s="323"/>
      <c r="B470" s="277" t="s">
        <v>209</v>
      </c>
      <c r="C470" s="266">
        <v>452</v>
      </c>
      <c r="D470" s="265"/>
      <c r="E470" s="266">
        <v>11804</v>
      </c>
      <c r="F470" s="265"/>
      <c r="G470" s="265"/>
      <c r="H470" s="324">
        <v>12256</v>
      </c>
      <c r="I470" s="322"/>
    </row>
    <row r="471" spans="1:9" hidden="1" outlineLevel="1">
      <c r="A471" s="323"/>
      <c r="B471" s="277" t="s">
        <v>210</v>
      </c>
      <c r="C471" s="265"/>
      <c r="D471" s="266">
        <v>2900</v>
      </c>
      <c r="E471" s="265"/>
      <c r="F471" s="265"/>
      <c r="G471" s="265"/>
      <c r="H471" s="324">
        <v>2900</v>
      </c>
      <c r="I471" s="322"/>
    </row>
    <row r="472" spans="1:9" hidden="1" outlineLevel="1">
      <c r="A472" s="323"/>
      <c r="B472" s="277" t="s">
        <v>211</v>
      </c>
      <c r="C472" s="266">
        <v>13183</v>
      </c>
      <c r="D472" s="265"/>
      <c r="E472" s="266">
        <v>655679</v>
      </c>
      <c r="F472" s="265"/>
      <c r="G472" s="266">
        <v>0</v>
      </c>
      <c r="H472" s="324">
        <v>668862</v>
      </c>
      <c r="I472" s="322"/>
    </row>
    <row r="473" spans="1:9" hidden="1" outlineLevel="1">
      <c r="A473" s="323"/>
      <c r="B473" s="277" t="s">
        <v>212</v>
      </c>
      <c r="C473" s="266"/>
      <c r="D473" s="265">
        <v>0</v>
      </c>
      <c r="E473" s="266">
        <v>468771</v>
      </c>
      <c r="F473" s="265">
        <v>0</v>
      </c>
      <c r="G473" s="266">
        <v>0</v>
      </c>
      <c r="H473" s="324">
        <v>468771</v>
      </c>
      <c r="I473" s="322"/>
    </row>
    <row r="474" spans="1:9" hidden="1" outlineLevel="1">
      <c r="A474" s="323"/>
      <c r="B474" s="277" t="s">
        <v>213</v>
      </c>
      <c r="C474" s="266">
        <v>0</v>
      </c>
      <c r="D474" s="265"/>
      <c r="E474" s="266">
        <v>599897</v>
      </c>
      <c r="F474" s="265"/>
      <c r="G474" s="265"/>
      <c r="H474" s="324">
        <v>599897</v>
      </c>
      <c r="I474" s="322"/>
    </row>
    <row r="475" spans="1:9" hidden="1" outlineLevel="1">
      <c r="A475" s="323"/>
      <c r="B475" s="277" t="s">
        <v>214</v>
      </c>
      <c r="C475" s="266">
        <v>7816</v>
      </c>
      <c r="D475" s="265"/>
      <c r="E475" s="265"/>
      <c r="F475" s="265"/>
      <c r="G475" s="265"/>
      <c r="H475" s="324">
        <v>7816</v>
      </c>
      <c r="I475" s="322"/>
    </row>
    <row r="476" spans="1:9" hidden="1" outlineLevel="1">
      <c r="A476" s="323"/>
      <c r="B476" s="277" t="s">
        <v>215</v>
      </c>
      <c r="C476" s="266">
        <v>0</v>
      </c>
      <c r="D476" s="265"/>
      <c r="E476" s="265"/>
      <c r="F476" s="265"/>
      <c r="G476" s="265"/>
      <c r="H476" s="324">
        <v>0</v>
      </c>
      <c r="I476" s="322"/>
    </row>
    <row r="477" spans="1:9" hidden="1" outlineLevel="1">
      <c r="A477" s="323"/>
      <c r="B477" s="277" t="s">
        <v>216</v>
      </c>
      <c r="C477" s="266">
        <v>0</v>
      </c>
      <c r="D477" s="266">
        <v>0</v>
      </c>
      <c r="E477" s="266">
        <v>0</v>
      </c>
      <c r="F477" s="266">
        <v>0</v>
      </c>
      <c r="G477" s="266">
        <v>0</v>
      </c>
      <c r="H477" s="324">
        <v>0</v>
      </c>
      <c r="I477" s="322"/>
    </row>
    <row r="478" spans="1:9" hidden="1" outlineLevel="1">
      <c r="A478" s="323"/>
      <c r="B478" s="277" t="s">
        <v>217</v>
      </c>
      <c r="C478" s="266">
        <v>0</v>
      </c>
      <c r="D478" s="266">
        <v>0</v>
      </c>
      <c r="E478" s="266">
        <v>559423</v>
      </c>
      <c r="F478" s="265"/>
      <c r="G478" s="265"/>
      <c r="H478" s="324">
        <v>559423</v>
      </c>
      <c r="I478" s="322"/>
    </row>
    <row r="479" spans="1:9" hidden="1" outlineLevel="1">
      <c r="A479" s="323"/>
      <c r="B479" s="277" t="s">
        <v>218</v>
      </c>
      <c r="C479" s="266">
        <v>20674</v>
      </c>
      <c r="D479" s="266">
        <v>294524</v>
      </c>
      <c r="E479" s="266">
        <v>35165</v>
      </c>
      <c r="F479" s="266">
        <v>0</v>
      </c>
      <c r="G479" s="266">
        <v>0</v>
      </c>
      <c r="H479" s="324">
        <v>350363</v>
      </c>
      <c r="I479" s="322"/>
    </row>
    <row r="480" spans="1:9" hidden="1" outlineLevel="1">
      <c r="A480" s="323"/>
      <c r="B480" s="277" t="s">
        <v>219</v>
      </c>
      <c r="C480" s="266">
        <v>85</v>
      </c>
      <c r="D480" s="265"/>
      <c r="E480" s="266">
        <v>83693</v>
      </c>
      <c r="F480" s="265"/>
      <c r="G480" s="265"/>
      <c r="H480" s="324">
        <v>83778</v>
      </c>
      <c r="I480" s="322"/>
    </row>
    <row r="481" spans="1:9" hidden="1" outlineLevel="1">
      <c r="A481" s="323"/>
      <c r="B481" s="277" t="s">
        <v>220</v>
      </c>
      <c r="C481" s="266"/>
      <c r="D481" s="265"/>
      <c r="E481" s="266"/>
      <c r="F481" s="265"/>
      <c r="G481" s="265"/>
      <c r="H481" s="324">
        <v>0</v>
      </c>
      <c r="I481" s="322"/>
    </row>
    <row r="482" spans="1:9" hidden="1" outlineLevel="1">
      <c r="A482" s="323"/>
      <c r="B482" s="277" t="s">
        <v>221</v>
      </c>
      <c r="C482" s="265"/>
      <c r="D482" s="265"/>
      <c r="E482" s="265"/>
      <c r="F482" s="265"/>
      <c r="G482" s="265"/>
      <c r="H482" s="324">
        <v>0</v>
      </c>
      <c r="I482" s="322"/>
    </row>
    <row r="483" spans="1:9" hidden="1" outlineLevel="1">
      <c r="A483" s="323"/>
      <c r="B483" s="277" t="s">
        <v>222</v>
      </c>
      <c r="C483" s="266">
        <v>119077</v>
      </c>
      <c r="D483" s="266">
        <v>6842</v>
      </c>
      <c r="E483" s="266">
        <v>1842163</v>
      </c>
      <c r="F483" s="265"/>
      <c r="G483" s="266">
        <v>21996</v>
      </c>
      <c r="H483" s="324">
        <v>1990078</v>
      </c>
      <c r="I483" s="322"/>
    </row>
    <row r="484" spans="1:9" hidden="1" outlineLevel="1">
      <c r="A484" s="323"/>
      <c r="B484" s="277" t="s">
        <v>223</v>
      </c>
      <c r="C484" s="266">
        <v>25481</v>
      </c>
      <c r="D484" s="265"/>
      <c r="E484" s="265"/>
      <c r="F484" s="265"/>
      <c r="G484" s="265"/>
      <c r="H484" s="324">
        <v>25481</v>
      </c>
      <c r="I484" s="322"/>
    </row>
    <row r="485" spans="1:9" hidden="1" outlineLevel="1">
      <c r="A485" s="323"/>
      <c r="B485" s="277" t="s">
        <v>224</v>
      </c>
      <c r="C485" s="266">
        <v>0</v>
      </c>
      <c r="D485" s="265"/>
      <c r="E485" s="266">
        <v>42354</v>
      </c>
      <c r="F485" s="265"/>
      <c r="G485" s="266">
        <v>0</v>
      </c>
      <c r="H485" s="324">
        <v>42354</v>
      </c>
      <c r="I485" s="322"/>
    </row>
    <row r="486" spans="1:9" hidden="1" outlineLevel="1">
      <c r="A486" s="323"/>
      <c r="B486" s="277" t="s">
        <v>225</v>
      </c>
      <c r="C486" s="266">
        <v>0</v>
      </c>
      <c r="D486" s="265"/>
      <c r="E486" s="266">
        <v>447830</v>
      </c>
      <c r="F486" s="265"/>
      <c r="G486" s="265"/>
      <c r="H486" s="324">
        <v>447830</v>
      </c>
      <c r="I486" s="322"/>
    </row>
    <row r="487" spans="1:9" collapsed="1">
      <c r="A487" s="323">
        <v>15</v>
      </c>
      <c r="B487" s="281" t="s">
        <v>124</v>
      </c>
      <c r="C487" s="266">
        <f>SUM($C$463:$C$486)</f>
        <v>216961.86880743224</v>
      </c>
      <c r="D487" s="266">
        <f>SUM($D$463:$D$486)</f>
        <v>339486</v>
      </c>
      <c r="E487" s="266">
        <f>SUM($E$463:$E$486)</f>
        <v>5446225.786692</v>
      </c>
      <c r="F487" s="266">
        <f>SUM($F$463:$F$486)</f>
        <v>0</v>
      </c>
      <c r="G487" s="266">
        <f>SUM($G$463:$G$486)</f>
        <v>21996</v>
      </c>
      <c r="H487" s="324">
        <f>SUM($H$463:$H$486)</f>
        <v>6024669.6554994322</v>
      </c>
      <c r="I487" s="322"/>
    </row>
    <row r="488" spans="1:9" hidden="1" outlineLevel="1">
      <c r="A488" s="323"/>
      <c r="B488" s="277" t="s">
        <v>202</v>
      </c>
      <c r="C488" s="266">
        <v>0</v>
      </c>
      <c r="D488" s="265"/>
      <c r="E488" s="266">
        <v>0</v>
      </c>
      <c r="F488" s="265"/>
      <c r="G488" s="266">
        <v>0</v>
      </c>
      <c r="H488" s="324">
        <v>0</v>
      </c>
      <c r="I488" s="322"/>
    </row>
    <row r="489" spans="1:9" hidden="1" outlineLevel="1">
      <c r="A489" s="323"/>
      <c r="B489" s="277" t="s">
        <v>203</v>
      </c>
      <c r="C489" s="266">
        <v>-3432.5536927071862</v>
      </c>
      <c r="D489" s="265"/>
      <c r="E489" s="266">
        <v>369986</v>
      </c>
      <c r="F489" s="265"/>
      <c r="G489" s="266">
        <v>75190.381123999949</v>
      </c>
      <c r="H489" s="324">
        <v>441743.82743129274</v>
      </c>
      <c r="I489" s="322"/>
    </row>
    <row r="490" spans="1:9" hidden="1" outlineLevel="1">
      <c r="A490" s="323"/>
      <c r="B490" s="277" t="s">
        <v>204</v>
      </c>
      <c r="C490" s="266">
        <v>36450</v>
      </c>
      <c r="D490" s="266">
        <v>1773</v>
      </c>
      <c r="E490" s="266">
        <v>0</v>
      </c>
      <c r="F490" s="265"/>
      <c r="G490" s="266">
        <v>0</v>
      </c>
      <c r="H490" s="324">
        <v>38223</v>
      </c>
      <c r="I490" s="322"/>
    </row>
    <row r="491" spans="1:9" hidden="1" outlineLevel="1">
      <c r="A491" s="323"/>
      <c r="B491" s="277" t="s">
        <v>205</v>
      </c>
      <c r="C491" s="266">
        <v>0</v>
      </c>
      <c r="D491" s="266">
        <v>0</v>
      </c>
      <c r="E491" s="266">
        <v>0</v>
      </c>
      <c r="F491" s="266">
        <v>0</v>
      </c>
      <c r="G491" s="266">
        <v>0</v>
      </c>
      <c r="H491" s="324">
        <v>0</v>
      </c>
      <c r="I491" s="322"/>
    </row>
    <row r="492" spans="1:9" hidden="1" outlineLevel="1">
      <c r="A492" s="323"/>
      <c r="B492" s="277" t="s">
        <v>206</v>
      </c>
      <c r="C492" s="266">
        <v>0</v>
      </c>
      <c r="D492" s="266">
        <v>0</v>
      </c>
      <c r="E492" s="266">
        <v>0</v>
      </c>
      <c r="F492" s="266">
        <v>0</v>
      </c>
      <c r="G492" s="266">
        <v>0</v>
      </c>
      <c r="H492" s="324">
        <v>0</v>
      </c>
      <c r="I492" s="322"/>
    </row>
    <row r="493" spans="1:9" hidden="1" outlineLevel="1">
      <c r="A493" s="323"/>
      <c r="B493" s="277" t="s">
        <v>207</v>
      </c>
      <c r="C493" s="266"/>
      <c r="D493" s="266"/>
      <c r="E493" s="266"/>
      <c r="F493" s="266"/>
      <c r="G493" s="266"/>
      <c r="H493" s="324">
        <v>0</v>
      </c>
      <c r="I493" s="322"/>
    </row>
    <row r="494" spans="1:9" hidden="1" outlineLevel="1">
      <c r="A494" s="323"/>
      <c r="B494" s="277" t="s">
        <v>208</v>
      </c>
      <c r="C494" s="266">
        <v>-13868.981109145119</v>
      </c>
      <c r="D494" s="266">
        <v>92062</v>
      </c>
      <c r="E494" s="266">
        <v>526210</v>
      </c>
      <c r="F494" s="266">
        <v>0</v>
      </c>
      <c r="G494" s="266">
        <v>88835</v>
      </c>
      <c r="H494" s="324">
        <v>693238.0188908549</v>
      </c>
      <c r="I494" s="322"/>
    </row>
    <row r="495" spans="1:9" hidden="1" outlineLevel="1">
      <c r="A495" s="323"/>
      <c r="B495" s="277" t="s">
        <v>209</v>
      </c>
      <c r="C495" s="266">
        <v>-1862</v>
      </c>
      <c r="D495" s="265"/>
      <c r="E495" s="266">
        <v>26127</v>
      </c>
      <c r="F495" s="265"/>
      <c r="G495" s="266">
        <v>281</v>
      </c>
      <c r="H495" s="324">
        <v>24546</v>
      </c>
      <c r="I495" s="322"/>
    </row>
    <row r="496" spans="1:9" hidden="1" outlineLevel="1">
      <c r="A496" s="323"/>
      <c r="B496" s="277" t="s">
        <v>210</v>
      </c>
      <c r="C496" s="265"/>
      <c r="D496" s="266">
        <v>6041</v>
      </c>
      <c r="E496" s="265"/>
      <c r="F496" s="265"/>
      <c r="G496" s="266">
        <v>455</v>
      </c>
      <c r="H496" s="324">
        <v>6496</v>
      </c>
      <c r="I496" s="322"/>
    </row>
    <row r="497" spans="1:9" hidden="1" outlineLevel="1">
      <c r="A497" s="323"/>
      <c r="B497" s="277" t="s">
        <v>211</v>
      </c>
      <c r="C497" s="266">
        <v>43028</v>
      </c>
      <c r="D497" s="265"/>
      <c r="E497" s="266">
        <v>822473</v>
      </c>
      <c r="F497" s="265"/>
      <c r="G497" s="266">
        <v>112093</v>
      </c>
      <c r="H497" s="324">
        <v>977594</v>
      </c>
      <c r="I497" s="322"/>
    </row>
    <row r="498" spans="1:9" hidden="1" outlineLevel="1">
      <c r="A498" s="323"/>
      <c r="B498" s="277" t="s">
        <v>212</v>
      </c>
      <c r="C498" s="266">
        <v>8781.8200000000015</v>
      </c>
      <c r="D498" s="265">
        <v>0</v>
      </c>
      <c r="E498" s="266">
        <v>786759</v>
      </c>
      <c r="F498" s="265">
        <v>0</v>
      </c>
      <c r="G498" s="266">
        <v>67226</v>
      </c>
      <c r="H498" s="324">
        <v>862766.82</v>
      </c>
      <c r="I498" s="322"/>
    </row>
    <row r="499" spans="1:9" hidden="1" outlineLevel="1">
      <c r="A499" s="323"/>
      <c r="B499" s="277" t="s">
        <v>213</v>
      </c>
      <c r="C499" s="266">
        <v>280158</v>
      </c>
      <c r="D499" s="265"/>
      <c r="E499" s="266">
        <v>919636</v>
      </c>
      <c r="F499" s="265"/>
      <c r="G499" s="266">
        <v>93177</v>
      </c>
      <c r="H499" s="324">
        <v>1292971</v>
      </c>
      <c r="I499" s="322"/>
    </row>
    <row r="500" spans="1:9" hidden="1" outlineLevel="1">
      <c r="A500" s="323"/>
      <c r="B500" s="277" t="s">
        <v>214</v>
      </c>
      <c r="C500" s="266">
        <v>24050</v>
      </c>
      <c r="D500" s="265"/>
      <c r="E500" s="265"/>
      <c r="F500" s="265"/>
      <c r="G500" s="265"/>
      <c r="H500" s="324">
        <v>24050</v>
      </c>
      <c r="I500" s="322"/>
    </row>
    <row r="501" spans="1:9" hidden="1" outlineLevel="1">
      <c r="A501" s="323"/>
      <c r="B501" s="277" t="s">
        <v>215</v>
      </c>
      <c r="C501" s="266">
        <v>19015</v>
      </c>
      <c r="D501" s="265"/>
      <c r="E501" s="265"/>
      <c r="F501" s="265"/>
      <c r="G501" s="265"/>
      <c r="H501" s="324">
        <v>19015</v>
      </c>
      <c r="I501" s="322"/>
    </row>
    <row r="502" spans="1:9" hidden="1" outlineLevel="1">
      <c r="A502" s="323"/>
      <c r="B502" s="277" t="s">
        <v>216</v>
      </c>
      <c r="C502" s="266">
        <v>0</v>
      </c>
      <c r="D502" s="266">
        <v>0</v>
      </c>
      <c r="E502" s="266">
        <v>0</v>
      </c>
      <c r="F502" s="266">
        <v>0</v>
      </c>
      <c r="G502" s="266">
        <v>0</v>
      </c>
      <c r="H502" s="324">
        <v>0</v>
      </c>
      <c r="I502" s="322"/>
    </row>
    <row r="503" spans="1:9" hidden="1" outlineLevel="1">
      <c r="A503" s="323"/>
      <c r="B503" s="277" t="s">
        <v>217</v>
      </c>
      <c r="C503" s="266">
        <v>0</v>
      </c>
      <c r="D503" s="266">
        <v>0</v>
      </c>
      <c r="E503" s="266">
        <v>124886</v>
      </c>
      <c r="F503" s="265"/>
      <c r="G503" s="266">
        <v>35224</v>
      </c>
      <c r="H503" s="324">
        <v>160110</v>
      </c>
      <c r="I503" s="322"/>
    </row>
    <row r="504" spans="1:9" hidden="1" outlineLevel="1">
      <c r="A504" s="323"/>
      <c r="B504" s="277" t="s">
        <v>218</v>
      </c>
      <c r="C504" s="266">
        <v>67297</v>
      </c>
      <c r="D504" s="266">
        <v>204091</v>
      </c>
      <c r="E504" s="266">
        <v>42677</v>
      </c>
      <c r="F504" s="266">
        <v>0</v>
      </c>
      <c r="G504" s="266">
        <v>41145</v>
      </c>
      <c r="H504" s="324">
        <v>355210</v>
      </c>
      <c r="I504" s="322"/>
    </row>
    <row r="505" spans="1:9" hidden="1" outlineLevel="1">
      <c r="A505" s="323"/>
      <c r="B505" s="277" t="s">
        <v>219</v>
      </c>
      <c r="C505" s="266">
        <v>32</v>
      </c>
      <c r="D505" s="265"/>
      <c r="E505" s="266">
        <v>4672</v>
      </c>
      <c r="F505" s="265"/>
      <c r="G505" s="266">
        <v>1157</v>
      </c>
      <c r="H505" s="324">
        <v>5861</v>
      </c>
      <c r="I505" s="322"/>
    </row>
    <row r="506" spans="1:9" hidden="1" outlineLevel="1">
      <c r="A506" s="323"/>
      <c r="B506" s="277" t="s">
        <v>220</v>
      </c>
      <c r="C506" s="266"/>
      <c r="D506" s="265"/>
      <c r="E506" s="266"/>
      <c r="F506" s="265"/>
      <c r="G506" s="266"/>
      <c r="H506" s="324">
        <v>0</v>
      </c>
      <c r="I506" s="322"/>
    </row>
    <row r="507" spans="1:9" hidden="1" outlineLevel="1">
      <c r="A507" s="323"/>
      <c r="B507" s="277" t="s">
        <v>221</v>
      </c>
      <c r="C507" s="265"/>
      <c r="D507" s="265"/>
      <c r="E507" s="265"/>
      <c r="F507" s="265"/>
      <c r="G507" s="265"/>
      <c r="H507" s="324">
        <v>0</v>
      </c>
      <c r="I507" s="322"/>
    </row>
    <row r="508" spans="1:9" hidden="1" outlineLevel="1">
      <c r="A508" s="323"/>
      <c r="B508" s="277" t="s">
        <v>222</v>
      </c>
      <c r="C508" s="266">
        <v>124180</v>
      </c>
      <c r="D508" s="266">
        <v>34486</v>
      </c>
      <c r="E508" s="266">
        <v>1183200</v>
      </c>
      <c r="F508" s="265"/>
      <c r="G508" s="266">
        <v>2165562</v>
      </c>
      <c r="H508" s="324">
        <v>3507428</v>
      </c>
      <c r="I508" s="322"/>
    </row>
    <row r="509" spans="1:9" hidden="1" outlineLevel="1">
      <c r="A509" s="323"/>
      <c r="B509" s="277" t="s">
        <v>223</v>
      </c>
      <c r="C509" s="266">
        <v>30640</v>
      </c>
      <c r="D509" s="265"/>
      <c r="E509" s="265"/>
      <c r="F509" s="265"/>
      <c r="G509" s="265"/>
      <c r="H509" s="324">
        <v>30640</v>
      </c>
      <c r="I509" s="322"/>
    </row>
    <row r="510" spans="1:9" hidden="1" outlineLevel="1">
      <c r="A510" s="323"/>
      <c r="B510" s="277" t="s">
        <v>224</v>
      </c>
      <c r="C510" s="266">
        <v>83419.018565727776</v>
      </c>
      <c r="D510" s="265">
        <v>6373</v>
      </c>
      <c r="E510" s="266">
        <v>5284</v>
      </c>
      <c r="F510" s="265"/>
      <c r="G510" s="266">
        <v>20879</v>
      </c>
      <c r="H510" s="324">
        <v>115955.01856572778</v>
      </c>
      <c r="I510" s="322"/>
    </row>
    <row r="511" spans="1:9" hidden="1" outlineLevel="1">
      <c r="A511" s="323"/>
      <c r="B511" s="277" t="s">
        <v>225</v>
      </c>
      <c r="C511" s="266">
        <v>0</v>
      </c>
      <c r="D511" s="265"/>
      <c r="E511" s="266">
        <v>83231</v>
      </c>
      <c r="F511" s="265"/>
      <c r="G511" s="265"/>
      <c r="H511" s="324">
        <v>83231</v>
      </c>
      <c r="I511" s="322"/>
    </row>
    <row r="512" spans="1:9" collapsed="1">
      <c r="A512" s="323">
        <v>16</v>
      </c>
      <c r="B512" s="281" t="s">
        <v>576</v>
      </c>
      <c r="C512" s="266">
        <f>SUM($C$488:$C$511)</f>
        <v>697887.30376387539</v>
      </c>
      <c r="D512" s="266">
        <f>SUM($D$488:$D$511)</f>
        <v>344826</v>
      </c>
      <c r="E512" s="266">
        <f>SUM($E$488:$E$511)</f>
        <v>4895141</v>
      </c>
      <c r="F512" s="266">
        <f>SUM($F$488:$F$511)</f>
        <v>0</v>
      </c>
      <c r="G512" s="266">
        <f>SUM($G$488:$G$511)</f>
        <v>2701224.3811240001</v>
      </c>
      <c r="H512" s="324">
        <f>SUM($H$488:$H$511)</f>
        <v>8639078.6848878749</v>
      </c>
      <c r="I512" s="322"/>
    </row>
    <row r="513" spans="1:9" hidden="1" outlineLevel="1">
      <c r="A513" s="323"/>
      <c r="B513" s="277" t="s">
        <v>202</v>
      </c>
      <c r="C513" s="266">
        <v>0</v>
      </c>
      <c r="D513" s="265"/>
      <c r="E513" s="266">
        <v>0</v>
      </c>
      <c r="F513" s="265"/>
      <c r="G513" s="266">
        <v>0</v>
      </c>
      <c r="H513" s="324">
        <v>0</v>
      </c>
      <c r="I513" s="322"/>
    </row>
    <row r="514" spans="1:9" hidden="1" outlineLevel="1">
      <c r="A514" s="323"/>
      <c r="B514" s="277" t="s">
        <v>203</v>
      </c>
      <c r="C514" s="266">
        <v>73644.774637229144</v>
      </c>
      <c r="D514" s="265"/>
      <c r="E514" s="266">
        <v>122865</v>
      </c>
      <c r="F514" s="265"/>
      <c r="G514" s="266">
        <v>24969.040193999972</v>
      </c>
      <c r="H514" s="324">
        <v>221478.81483122913</v>
      </c>
      <c r="I514" s="322"/>
    </row>
    <row r="515" spans="1:9" hidden="1" outlineLevel="1">
      <c r="A515" s="323"/>
      <c r="B515" s="277" t="s">
        <v>204</v>
      </c>
      <c r="C515" s="266">
        <v>9512</v>
      </c>
      <c r="D515" s="266">
        <v>3027</v>
      </c>
      <c r="E515" s="266">
        <v>0</v>
      </c>
      <c r="F515" s="265"/>
      <c r="G515" s="266">
        <v>0</v>
      </c>
      <c r="H515" s="324">
        <v>12539</v>
      </c>
      <c r="I515" s="322"/>
    </row>
    <row r="516" spans="1:9" hidden="1" outlineLevel="1">
      <c r="A516" s="323"/>
      <c r="B516" s="277" t="s">
        <v>205</v>
      </c>
      <c r="C516" s="266">
        <v>0</v>
      </c>
      <c r="D516" s="266">
        <v>0</v>
      </c>
      <c r="E516" s="266">
        <v>0</v>
      </c>
      <c r="F516" s="266">
        <v>0</v>
      </c>
      <c r="G516" s="266">
        <v>0</v>
      </c>
      <c r="H516" s="324">
        <v>0</v>
      </c>
      <c r="I516" s="322"/>
    </row>
    <row r="517" spans="1:9" hidden="1" outlineLevel="1">
      <c r="A517" s="323"/>
      <c r="B517" s="277" t="s">
        <v>206</v>
      </c>
      <c r="C517" s="266">
        <v>0</v>
      </c>
      <c r="D517" s="266">
        <v>0</v>
      </c>
      <c r="E517" s="266">
        <v>0</v>
      </c>
      <c r="F517" s="266">
        <v>0</v>
      </c>
      <c r="G517" s="266">
        <v>0</v>
      </c>
      <c r="H517" s="324">
        <v>0</v>
      </c>
      <c r="I517" s="322"/>
    </row>
    <row r="518" spans="1:9" hidden="1" outlineLevel="1">
      <c r="A518" s="323"/>
      <c r="B518" s="277" t="s">
        <v>207</v>
      </c>
      <c r="C518" s="266"/>
      <c r="D518" s="266"/>
      <c r="E518" s="266"/>
      <c r="F518" s="266"/>
      <c r="G518" s="266"/>
      <c r="H518" s="324">
        <v>0</v>
      </c>
      <c r="I518" s="322"/>
    </row>
    <row r="519" spans="1:9" hidden="1" outlineLevel="1">
      <c r="A519" s="323"/>
      <c r="B519" s="277" t="s">
        <v>208</v>
      </c>
      <c r="C519" s="266">
        <v>26800.277488118245</v>
      </c>
      <c r="D519" s="266">
        <v>40380</v>
      </c>
      <c r="E519" s="266">
        <v>195068</v>
      </c>
      <c r="F519" s="266">
        <v>0</v>
      </c>
      <c r="G519" s="266">
        <v>27225</v>
      </c>
      <c r="H519" s="324">
        <v>289473.27748811827</v>
      </c>
      <c r="I519" s="322"/>
    </row>
    <row r="520" spans="1:9" hidden="1" outlineLevel="1">
      <c r="A520" s="323"/>
      <c r="B520" s="277" t="s">
        <v>209</v>
      </c>
      <c r="C520" s="266">
        <v>3843</v>
      </c>
      <c r="D520" s="265"/>
      <c r="E520" s="266">
        <v>5592</v>
      </c>
      <c r="F520" s="265"/>
      <c r="G520" s="266">
        <v>52</v>
      </c>
      <c r="H520" s="324">
        <v>9487</v>
      </c>
      <c r="I520" s="322"/>
    </row>
    <row r="521" spans="1:9" hidden="1" outlineLevel="1">
      <c r="A521" s="323"/>
      <c r="B521" s="277" t="s">
        <v>210</v>
      </c>
      <c r="C521" s="265"/>
      <c r="D521" s="266">
        <v>0</v>
      </c>
      <c r="E521" s="265"/>
      <c r="F521" s="265"/>
      <c r="G521" s="266">
        <v>0</v>
      </c>
      <c r="H521" s="324">
        <v>0</v>
      </c>
      <c r="I521" s="322"/>
    </row>
    <row r="522" spans="1:9" hidden="1" outlineLevel="1">
      <c r="A522" s="323"/>
      <c r="B522" s="277" t="s">
        <v>211</v>
      </c>
      <c r="C522" s="266">
        <v>29672</v>
      </c>
      <c r="D522" s="265"/>
      <c r="E522" s="266">
        <v>344650</v>
      </c>
      <c r="F522" s="265"/>
      <c r="G522" s="266">
        <v>52465</v>
      </c>
      <c r="H522" s="324">
        <v>426787</v>
      </c>
      <c r="I522" s="322"/>
    </row>
    <row r="523" spans="1:9" hidden="1" outlineLevel="1">
      <c r="A523" s="323"/>
      <c r="B523" s="277" t="s">
        <v>212</v>
      </c>
      <c r="C523" s="266">
        <v>-13.61</v>
      </c>
      <c r="D523" s="265">
        <v>0</v>
      </c>
      <c r="E523" s="266">
        <v>100464</v>
      </c>
      <c r="F523" s="265">
        <v>0</v>
      </c>
      <c r="G523" s="266">
        <v>11317</v>
      </c>
      <c r="H523" s="324">
        <v>111767.39</v>
      </c>
      <c r="I523" s="322"/>
    </row>
    <row r="524" spans="1:9" hidden="1" outlineLevel="1">
      <c r="A524" s="323"/>
      <c r="B524" s="277" t="s">
        <v>213</v>
      </c>
      <c r="C524" s="266">
        <v>42277.51</v>
      </c>
      <c r="D524" s="265"/>
      <c r="E524" s="266">
        <v>166489</v>
      </c>
      <c r="F524" s="265"/>
      <c r="G524" s="266">
        <v>19846</v>
      </c>
      <c r="H524" s="324">
        <v>228612.51</v>
      </c>
      <c r="I524" s="322"/>
    </row>
    <row r="525" spans="1:9" hidden="1" outlineLevel="1">
      <c r="A525" s="323"/>
      <c r="B525" s="277" t="s">
        <v>214</v>
      </c>
      <c r="C525" s="266">
        <v>871</v>
      </c>
      <c r="D525" s="265"/>
      <c r="E525" s="265"/>
      <c r="F525" s="265"/>
      <c r="G525" s="265"/>
      <c r="H525" s="324">
        <v>871</v>
      </c>
      <c r="I525" s="322"/>
    </row>
    <row r="526" spans="1:9" hidden="1" outlineLevel="1">
      <c r="A526" s="323"/>
      <c r="B526" s="277" t="s">
        <v>215</v>
      </c>
      <c r="C526" s="266">
        <v>5370</v>
      </c>
      <c r="D526" s="265"/>
      <c r="E526" s="265"/>
      <c r="F526" s="265"/>
      <c r="G526" s="265"/>
      <c r="H526" s="324">
        <v>5370</v>
      </c>
      <c r="I526" s="322"/>
    </row>
    <row r="527" spans="1:9" hidden="1" outlineLevel="1">
      <c r="A527" s="323"/>
      <c r="B527" s="277" t="s">
        <v>216</v>
      </c>
      <c r="C527" s="266">
        <v>171</v>
      </c>
      <c r="D527" s="266">
        <v>0</v>
      </c>
      <c r="E527" s="266">
        <v>0</v>
      </c>
      <c r="F527" s="266">
        <v>0</v>
      </c>
      <c r="G527" s="266">
        <v>0</v>
      </c>
      <c r="H527" s="324">
        <v>171</v>
      </c>
      <c r="I527" s="322"/>
    </row>
    <row r="528" spans="1:9" hidden="1" outlineLevel="1">
      <c r="A528" s="323"/>
      <c r="B528" s="277" t="s">
        <v>217</v>
      </c>
      <c r="C528" s="266">
        <v>14798.957371947019</v>
      </c>
      <c r="D528" s="266">
        <v>0</v>
      </c>
      <c r="E528" s="266">
        <v>169277</v>
      </c>
      <c r="F528" s="265"/>
      <c r="G528" s="266">
        <v>47745</v>
      </c>
      <c r="H528" s="324">
        <v>231820.95737194701</v>
      </c>
      <c r="I528" s="322"/>
    </row>
    <row r="529" spans="1:9" hidden="1" outlineLevel="1">
      <c r="A529" s="323"/>
      <c r="B529" s="277" t="s">
        <v>218</v>
      </c>
      <c r="C529" s="266">
        <v>33661</v>
      </c>
      <c r="D529" s="266">
        <v>51109</v>
      </c>
      <c r="E529" s="266">
        <v>4491</v>
      </c>
      <c r="F529" s="266">
        <v>0</v>
      </c>
      <c r="G529" s="266">
        <v>8519</v>
      </c>
      <c r="H529" s="324">
        <v>97780</v>
      </c>
      <c r="I529" s="322"/>
    </row>
    <row r="530" spans="1:9" hidden="1" outlineLevel="1">
      <c r="A530" s="323"/>
      <c r="B530" s="277" t="s">
        <v>219</v>
      </c>
      <c r="C530" s="266">
        <v>842</v>
      </c>
      <c r="D530" s="265"/>
      <c r="E530" s="266">
        <v>8031</v>
      </c>
      <c r="F530" s="265"/>
      <c r="G530" s="266">
        <v>1989</v>
      </c>
      <c r="H530" s="324">
        <v>10862</v>
      </c>
      <c r="I530" s="322"/>
    </row>
    <row r="531" spans="1:9" hidden="1" outlineLevel="1">
      <c r="A531" s="323"/>
      <c r="B531" s="277" t="s">
        <v>220</v>
      </c>
      <c r="C531" s="266"/>
      <c r="D531" s="265"/>
      <c r="E531" s="266"/>
      <c r="F531" s="265"/>
      <c r="G531" s="266"/>
      <c r="H531" s="324">
        <v>0</v>
      </c>
      <c r="I531" s="322"/>
    </row>
    <row r="532" spans="1:9" hidden="1" outlineLevel="1">
      <c r="A532" s="323"/>
      <c r="B532" s="277" t="s">
        <v>221</v>
      </c>
      <c r="C532" s="265"/>
      <c r="D532" s="265"/>
      <c r="E532" s="265"/>
      <c r="F532" s="265"/>
      <c r="G532" s="265"/>
      <c r="H532" s="324">
        <v>0</v>
      </c>
      <c r="I532" s="322"/>
    </row>
    <row r="533" spans="1:9" hidden="1" outlineLevel="1">
      <c r="A533" s="323"/>
      <c r="B533" s="277" t="s">
        <v>222</v>
      </c>
      <c r="C533" s="266">
        <v>10624</v>
      </c>
      <c r="D533" s="266">
        <v>67343</v>
      </c>
      <c r="E533" s="266">
        <v>377545</v>
      </c>
      <c r="F533" s="265"/>
      <c r="G533" s="266">
        <v>81637</v>
      </c>
      <c r="H533" s="324">
        <v>537149</v>
      </c>
      <c r="I533" s="322"/>
    </row>
    <row r="534" spans="1:9" hidden="1" outlineLevel="1">
      <c r="A534" s="323"/>
      <c r="B534" s="277" t="s">
        <v>223</v>
      </c>
      <c r="C534" s="266">
        <v>98875</v>
      </c>
      <c r="D534" s="265"/>
      <c r="E534" s="265"/>
      <c r="F534" s="265"/>
      <c r="G534" s="265"/>
      <c r="H534" s="324">
        <v>98875</v>
      </c>
      <c r="I534" s="322"/>
    </row>
    <row r="535" spans="1:9" hidden="1" outlineLevel="1">
      <c r="A535" s="323"/>
      <c r="B535" s="277" t="s">
        <v>224</v>
      </c>
      <c r="C535" s="266">
        <v>18385.918493983008</v>
      </c>
      <c r="D535" s="265">
        <v>31</v>
      </c>
      <c r="E535" s="266">
        <v>0</v>
      </c>
      <c r="F535" s="265"/>
      <c r="G535" s="266">
        <v>93</v>
      </c>
      <c r="H535" s="324">
        <v>18509.918493983008</v>
      </c>
      <c r="I535" s="322"/>
    </row>
    <row r="536" spans="1:9" hidden="1" outlineLevel="1">
      <c r="A536" s="323"/>
      <c r="B536" s="277" t="s">
        <v>225</v>
      </c>
      <c r="C536" s="266">
        <v>58467</v>
      </c>
      <c r="D536" s="265">
        <v>279</v>
      </c>
      <c r="E536" s="266">
        <v>6680</v>
      </c>
      <c r="F536" s="265"/>
      <c r="G536" s="265"/>
      <c r="H536" s="324">
        <v>65426</v>
      </c>
      <c r="I536" s="322"/>
    </row>
    <row r="537" spans="1:9" collapsed="1">
      <c r="A537" s="323">
        <v>17</v>
      </c>
      <c r="B537" s="281" t="s">
        <v>577</v>
      </c>
      <c r="C537" s="266">
        <f>SUM($C$513:$C$536)</f>
        <v>427801.82799127739</v>
      </c>
      <c r="D537" s="266">
        <f>SUM($D$513:$D$536)</f>
        <v>162169</v>
      </c>
      <c r="E537" s="266">
        <f>SUM($E$513:$E$536)</f>
        <v>1501152</v>
      </c>
      <c r="F537" s="266">
        <f>SUM($F$513:$F$536)</f>
        <v>0</v>
      </c>
      <c r="G537" s="266">
        <f>SUM($G$513:$G$536)</f>
        <v>275857.040194</v>
      </c>
      <c r="H537" s="324">
        <f>SUM($H$513:$H$536)</f>
        <v>2366979.8681852771</v>
      </c>
      <c r="I537" s="322"/>
    </row>
    <row r="538" spans="1:9" hidden="1" outlineLevel="1">
      <c r="A538" s="323"/>
      <c r="B538" s="277" t="s">
        <v>202</v>
      </c>
      <c r="C538" s="266">
        <v>0</v>
      </c>
      <c r="D538" s="265"/>
      <c r="E538" s="266">
        <v>0</v>
      </c>
      <c r="F538" s="265"/>
      <c r="G538" s="266">
        <v>0</v>
      </c>
      <c r="H538" s="324">
        <v>0</v>
      </c>
      <c r="I538" s="322"/>
    </row>
    <row r="539" spans="1:9" hidden="1" outlineLevel="1">
      <c r="A539" s="323"/>
      <c r="B539" s="277" t="s">
        <v>203</v>
      </c>
      <c r="C539" s="266">
        <v>2564.5619404410199</v>
      </c>
      <c r="D539" s="265"/>
      <c r="E539" s="266">
        <v>360532</v>
      </c>
      <c r="F539" s="265"/>
      <c r="G539" s="266">
        <v>73269.180685999978</v>
      </c>
      <c r="H539" s="324">
        <v>436365.742626441</v>
      </c>
      <c r="I539" s="322"/>
    </row>
    <row r="540" spans="1:9" hidden="1" outlineLevel="1">
      <c r="A540" s="323"/>
      <c r="B540" s="277" t="s">
        <v>204</v>
      </c>
      <c r="C540" s="266">
        <v>19415</v>
      </c>
      <c r="D540" s="266">
        <v>835</v>
      </c>
      <c r="E540" s="266">
        <v>0</v>
      </c>
      <c r="F540" s="265"/>
      <c r="G540" s="266">
        <v>0</v>
      </c>
      <c r="H540" s="324">
        <v>20250</v>
      </c>
      <c r="I540" s="322"/>
    </row>
    <row r="541" spans="1:9" hidden="1" outlineLevel="1">
      <c r="A541" s="323"/>
      <c r="B541" s="277" t="s">
        <v>205</v>
      </c>
      <c r="C541" s="266">
        <v>0</v>
      </c>
      <c r="D541" s="266">
        <v>0</v>
      </c>
      <c r="E541" s="266">
        <v>0</v>
      </c>
      <c r="F541" s="266">
        <v>0</v>
      </c>
      <c r="G541" s="266">
        <v>0</v>
      </c>
      <c r="H541" s="324">
        <v>0</v>
      </c>
      <c r="I541" s="322"/>
    </row>
    <row r="542" spans="1:9" hidden="1" outlineLevel="1">
      <c r="A542" s="323"/>
      <c r="B542" s="277" t="s">
        <v>206</v>
      </c>
      <c r="C542" s="266">
        <v>0</v>
      </c>
      <c r="D542" s="266">
        <v>0</v>
      </c>
      <c r="E542" s="266">
        <v>0</v>
      </c>
      <c r="F542" s="266">
        <v>0</v>
      </c>
      <c r="G542" s="266">
        <v>0</v>
      </c>
      <c r="H542" s="324">
        <v>0</v>
      </c>
      <c r="I542" s="322"/>
    </row>
    <row r="543" spans="1:9" hidden="1" outlineLevel="1">
      <c r="A543" s="323"/>
      <c r="B543" s="277" t="s">
        <v>207</v>
      </c>
      <c r="C543" s="266"/>
      <c r="D543" s="266"/>
      <c r="E543" s="266"/>
      <c r="F543" s="266"/>
      <c r="G543" s="266"/>
      <c r="H543" s="324">
        <v>0</v>
      </c>
      <c r="I543" s="322"/>
    </row>
    <row r="544" spans="1:9" hidden="1" outlineLevel="1">
      <c r="A544" s="323"/>
      <c r="B544" s="277" t="s">
        <v>208</v>
      </c>
      <c r="C544" s="266">
        <v>10424.563864462478</v>
      </c>
      <c r="D544" s="266">
        <v>113576</v>
      </c>
      <c r="E544" s="266">
        <v>564757</v>
      </c>
      <c r="F544" s="266">
        <v>0</v>
      </c>
      <c r="G544" s="266">
        <v>81391</v>
      </c>
      <c r="H544" s="324">
        <v>770148.56386446254</v>
      </c>
      <c r="I544" s="322"/>
    </row>
    <row r="545" spans="1:9" hidden="1" outlineLevel="1">
      <c r="A545" s="323"/>
      <c r="B545" s="277" t="s">
        <v>209</v>
      </c>
      <c r="C545" s="266">
        <v>1818</v>
      </c>
      <c r="D545" s="265"/>
      <c r="E545" s="266">
        <v>11998</v>
      </c>
      <c r="F545" s="265"/>
      <c r="G545" s="266">
        <v>261</v>
      </c>
      <c r="H545" s="324">
        <v>14077</v>
      </c>
      <c r="I545" s="322"/>
    </row>
    <row r="546" spans="1:9" hidden="1" outlineLevel="1">
      <c r="A546" s="323"/>
      <c r="B546" s="277" t="s">
        <v>210</v>
      </c>
      <c r="C546" s="265"/>
      <c r="D546" s="266">
        <v>11600</v>
      </c>
      <c r="E546" s="265"/>
      <c r="F546" s="265"/>
      <c r="G546" s="266">
        <v>873</v>
      </c>
      <c r="H546" s="324">
        <v>12473</v>
      </c>
      <c r="I546" s="322"/>
    </row>
    <row r="547" spans="1:9" hidden="1" outlineLevel="1">
      <c r="A547" s="323"/>
      <c r="B547" s="277" t="s">
        <v>211</v>
      </c>
      <c r="C547" s="266">
        <v>32602</v>
      </c>
      <c r="D547" s="265"/>
      <c r="E547" s="266">
        <v>917238</v>
      </c>
      <c r="F547" s="265"/>
      <c r="G547" s="266">
        <v>127240</v>
      </c>
      <c r="H547" s="324">
        <v>1077080</v>
      </c>
      <c r="I547" s="322"/>
    </row>
    <row r="548" spans="1:9" hidden="1" outlineLevel="1">
      <c r="A548" s="323"/>
      <c r="B548" s="277" t="s">
        <v>212</v>
      </c>
      <c r="C548" s="266">
        <v>554.20999999999992</v>
      </c>
      <c r="D548" s="265">
        <v>0</v>
      </c>
      <c r="E548" s="266">
        <v>353290</v>
      </c>
      <c r="F548" s="265">
        <v>0</v>
      </c>
      <c r="G548" s="266">
        <v>26923</v>
      </c>
      <c r="H548" s="324">
        <v>380767.21</v>
      </c>
      <c r="I548" s="322"/>
    </row>
    <row r="549" spans="1:9" hidden="1" outlineLevel="1">
      <c r="A549" s="323"/>
      <c r="B549" s="277" t="s">
        <v>213</v>
      </c>
      <c r="C549" s="266">
        <v>113982</v>
      </c>
      <c r="D549" s="265"/>
      <c r="E549" s="266">
        <v>341696</v>
      </c>
      <c r="F549" s="265"/>
      <c r="G549" s="266">
        <v>30015</v>
      </c>
      <c r="H549" s="324">
        <v>485693</v>
      </c>
      <c r="I549" s="322"/>
    </row>
    <row r="550" spans="1:9" hidden="1" outlineLevel="1">
      <c r="A550" s="323"/>
      <c r="B550" s="277" t="s">
        <v>214</v>
      </c>
      <c r="C550" s="266">
        <v>6667</v>
      </c>
      <c r="D550" s="265"/>
      <c r="E550" s="265"/>
      <c r="F550" s="266">
        <v>11</v>
      </c>
      <c r="G550" s="265"/>
      <c r="H550" s="324">
        <v>6678</v>
      </c>
      <c r="I550" s="322"/>
    </row>
    <row r="551" spans="1:9" hidden="1" outlineLevel="1">
      <c r="A551" s="323"/>
      <c r="B551" s="277" t="s">
        <v>215</v>
      </c>
      <c r="C551" s="266">
        <v>6614</v>
      </c>
      <c r="D551" s="265"/>
      <c r="E551" s="265"/>
      <c r="F551" s="265"/>
      <c r="G551" s="265"/>
      <c r="H551" s="324">
        <v>6614</v>
      </c>
      <c r="I551" s="322"/>
    </row>
    <row r="552" spans="1:9" hidden="1" outlineLevel="1">
      <c r="A552" s="323"/>
      <c r="B552" s="277" t="s">
        <v>216</v>
      </c>
      <c r="C552" s="266">
        <v>2</v>
      </c>
      <c r="D552" s="266">
        <v>0</v>
      </c>
      <c r="E552" s="266">
        <v>0</v>
      </c>
      <c r="F552" s="266">
        <v>0</v>
      </c>
      <c r="G552" s="266">
        <v>0</v>
      </c>
      <c r="H552" s="324">
        <v>2</v>
      </c>
      <c r="I552" s="322"/>
    </row>
    <row r="553" spans="1:9" hidden="1" outlineLevel="1">
      <c r="A553" s="323"/>
      <c r="B553" s="277" t="s">
        <v>217</v>
      </c>
      <c r="C553" s="266">
        <v>0</v>
      </c>
      <c r="D553" s="266">
        <v>0</v>
      </c>
      <c r="E553" s="266">
        <v>297558</v>
      </c>
      <c r="F553" s="265"/>
      <c r="G553" s="266">
        <v>83926</v>
      </c>
      <c r="H553" s="324">
        <v>381484</v>
      </c>
      <c r="I553" s="322"/>
    </row>
    <row r="554" spans="1:9" hidden="1" outlineLevel="1">
      <c r="A554" s="323"/>
      <c r="B554" s="277" t="s">
        <v>218</v>
      </c>
      <c r="C554" s="266">
        <v>36589</v>
      </c>
      <c r="D554" s="266">
        <v>194700</v>
      </c>
      <c r="E554" s="266">
        <v>33949</v>
      </c>
      <c r="F554" s="266">
        <v>0</v>
      </c>
      <c r="G554" s="266">
        <v>37524</v>
      </c>
      <c r="H554" s="324">
        <v>302762</v>
      </c>
      <c r="I554" s="322"/>
    </row>
    <row r="555" spans="1:9" hidden="1" outlineLevel="1">
      <c r="A555" s="323"/>
      <c r="B555" s="277" t="s">
        <v>219</v>
      </c>
      <c r="C555" s="266">
        <v>99</v>
      </c>
      <c r="D555" s="265"/>
      <c r="E555" s="266">
        <v>30956</v>
      </c>
      <c r="F555" s="265"/>
      <c r="G555" s="266">
        <v>7666</v>
      </c>
      <c r="H555" s="324">
        <v>38721</v>
      </c>
      <c r="I555" s="322"/>
    </row>
    <row r="556" spans="1:9" hidden="1" outlineLevel="1">
      <c r="A556" s="323"/>
      <c r="B556" s="277" t="s">
        <v>220</v>
      </c>
      <c r="C556" s="266"/>
      <c r="D556" s="265"/>
      <c r="E556" s="266"/>
      <c r="F556" s="265"/>
      <c r="G556" s="266"/>
      <c r="H556" s="324">
        <v>0</v>
      </c>
      <c r="I556" s="322"/>
    </row>
    <row r="557" spans="1:9" hidden="1" outlineLevel="1">
      <c r="A557" s="323"/>
      <c r="B557" s="277" t="s">
        <v>221</v>
      </c>
      <c r="C557" s="266">
        <v>2436.1</v>
      </c>
      <c r="D557" s="265"/>
      <c r="E557" s="265"/>
      <c r="F557" s="265"/>
      <c r="G557" s="265"/>
      <c r="H557" s="324">
        <v>2436.1</v>
      </c>
      <c r="I557" s="322"/>
    </row>
    <row r="558" spans="1:9" hidden="1" outlineLevel="1">
      <c r="A558" s="323"/>
      <c r="B558" s="277" t="s">
        <v>222</v>
      </c>
      <c r="C558" s="266">
        <v>93773</v>
      </c>
      <c r="D558" s="266">
        <v>51789</v>
      </c>
      <c r="E558" s="266">
        <v>569380</v>
      </c>
      <c r="F558" s="265"/>
      <c r="G558" s="266">
        <v>144569</v>
      </c>
      <c r="H558" s="324">
        <v>859511</v>
      </c>
      <c r="I558" s="322"/>
    </row>
    <row r="559" spans="1:9" hidden="1" outlineLevel="1">
      <c r="A559" s="323"/>
      <c r="B559" s="277" t="s">
        <v>223</v>
      </c>
      <c r="C559" s="266">
        <v>39747</v>
      </c>
      <c r="D559" s="265"/>
      <c r="E559" s="265"/>
      <c r="F559" s="265"/>
      <c r="G559" s="265"/>
      <c r="H559" s="324">
        <v>39747</v>
      </c>
      <c r="I559" s="322"/>
    </row>
    <row r="560" spans="1:9" hidden="1" outlineLevel="1">
      <c r="A560" s="323"/>
      <c r="B560" s="277" t="s">
        <v>224</v>
      </c>
      <c r="C560" s="266">
        <v>41256.939458400753</v>
      </c>
      <c r="D560" s="265">
        <v>1553</v>
      </c>
      <c r="E560" s="266">
        <v>15522</v>
      </c>
      <c r="F560" s="265">
        <v>0</v>
      </c>
      <c r="G560" s="266">
        <v>9833</v>
      </c>
      <c r="H560" s="324">
        <v>68164.939458400753</v>
      </c>
      <c r="I560" s="322"/>
    </row>
    <row r="561" spans="1:9" hidden="1" outlineLevel="1">
      <c r="A561" s="323"/>
      <c r="B561" s="277" t="s">
        <v>225</v>
      </c>
      <c r="C561" s="266">
        <v>0</v>
      </c>
      <c r="D561" s="265"/>
      <c r="E561" s="266">
        <v>35712</v>
      </c>
      <c r="F561" s="265"/>
      <c r="G561" s="265"/>
      <c r="H561" s="324">
        <v>35712</v>
      </c>
      <c r="I561" s="322"/>
    </row>
    <row r="562" spans="1:9" collapsed="1">
      <c r="A562" s="323">
        <v>18</v>
      </c>
      <c r="B562" s="281" t="s">
        <v>127</v>
      </c>
      <c r="C562" s="266">
        <f>SUM($C$538:$C$561)</f>
        <v>408544.37526330427</v>
      </c>
      <c r="D562" s="266">
        <f>SUM($D$538:$D$561)</f>
        <v>374053</v>
      </c>
      <c r="E562" s="266">
        <f>SUM($E$538:$E$561)</f>
        <v>3532588</v>
      </c>
      <c r="F562" s="266">
        <f>SUM($F$538:$F$561)</f>
        <v>11</v>
      </c>
      <c r="G562" s="266">
        <f>SUM($G$538:$G$561)</f>
        <v>623490.18068600004</v>
      </c>
      <c r="H562" s="324">
        <f>SUM($H$538:$H$561)</f>
        <v>4938686.5559493052</v>
      </c>
      <c r="I562" s="322"/>
    </row>
    <row r="563" spans="1:9" hidden="1" outlineLevel="1">
      <c r="A563" s="323"/>
      <c r="B563" s="277" t="s">
        <v>202</v>
      </c>
      <c r="C563" s="266">
        <v>0</v>
      </c>
      <c r="D563" s="265"/>
      <c r="E563" s="266">
        <v>0</v>
      </c>
      <c r="F563" s="265"/>
      <c r="G563" s="266">
        <v>0</v>
      </c>
      <c r="H563" s="324">
        <v>0</v>
      </c>
      <c r="I563" s="322"/>
    </row>
    <row r="564" spans="1:9" hidden="1" outlineLevel="1">
      <c r="A564" s="323"/>
      <c r="B564" s="277" t="s">
        <v>203</v>
      </c>
      <c r="C564" s="266">
        <v>320203.29961682524</v>
      </c>
      <c r="D564" s="265"/>
      <c r="E564" s="266">
        <v>12321</v>
      </c>
      <c r="F564" s="265"/>
      <c r="G564" s="266">
        <v>2504.1800000000003</v>
      </c>
      <c r="H564" s="324">
        <v>335028.47961682524</v>
      </c>
      <c r="I564" s="322"/>
    </row>
    <row r="565" spans="1:9" hidden="1" outlineLevel="1">
      <c r="A565" s="323"/>
      <c r="B565" s="277" t="s">
        <v>204</v>
      </c>
      <c r="C565" s="265"/>
      <c r="D565" s="265"/>
      <c r="E565" s="265"/>
      <c r="F565" s="265"/>
      <c r="G565" s="265"/>
      <c r="H565" s="324">
        <v>0</v>
      </c>
      <c r="I565" s="322"/>
    </row>
    <row r="566" spans="1:9" hidden="1" outlineLevel="1">
      <c r="A566" s="323"/>
      <c r="B566" s="277" t="s">
        <v>205</v>
      </c>
      <c r="C566" s="266">
        <v>0</v>
      </c>
      <c r="D566" s="266">
        <v>0</v>
      </c>
      <c r="E566" s="266">
        <v>0</v>
      </c>
      <c r="F566" s="266">
        <v>0</v>
      </c>
      <c r="G566" s="266">
        <v>0</v>
      </c>
      <c r="H566" s="324">
        <v>0</v>
      </c>
      <c r="I566" s="322"/>
    </row>
    <row r="567" spans="1:9" hidden="1" outlineLevel="1">
      <c r="A567" s="323"/>
      <c r="B567" s="277" t="s">
        <v>206</v>
      </c>
      <c r="C567" s="266">
        <v>0</v>
      </c>
      <c r="D567" s="266">
        <v>0</v>
      </c>
      <c r="E567" s="266">
        <v>0</v>
      </c>
      <c r="F567" s="266">
        <v>0</v>
      </c>
      <c r="G567" s="266">
        <v>0</v>
      </c>
      <c r="H567" s="324">
        <v>0</v>
      </c>
      <c r="I567" s="322"/>
    </row>
    <row r="568" spans="1:9" hidden="1" outlineLevel="1">
      <c r="A568" s="323"/>
      <c r="B568" s="277" t="s">
        <v>207</v>
      </c>
      <c r="C568" s="266"/>
      <c r="D568" s="266"/>
      <c r="E568" s="266"/>
      <c r="F568" s="266"/>
      <c r="G568" s="266"/>
      <c r="H568" s="324">
        <v>0</v>
      </c>
      <c r="I568" s="322"/>
    </row>
    <row r="569" spans="1:9" hidden="1" outlineLevel="1">
      <c r="A569" s="323"/>
      <c r="B569" s="277" t="s">
        <v>208</v>
      </c>
      <c r="C569" s="266">
        <v>2635212.1167367077</v>
      </c>
      <c r="D569" s="266">
        <v>1077</v>
      </c>
      <c r="E569" s="266">
        <v>29172</v>
      </c>
      <c r="F569" s="266">
        <v>0</v>
      </c>
      <c r="G569" s="266">
        <v>3832</v>
      </c>
      <c r="H569" s="324">
        <v>2669293.1167367077</v>
      </c>
      <c r="I569" s="322"/>
    </row>
    <row r="570" spans="1:9" hidden="1" outlineLevel="1">
      <c r="A570" s="323"/>
      <c r="B570" s="277" t="s">
        <v>209</v>
      </c>
      <c r="C570" s="266">
        <v>225596</v>
      </c>
      <c r="D570" s="265"/>
      <c r="E570" s="266">
        <v>1292</v>
      </c>
      <c r="F570" s="265"/>
      <c r="G570" s="266">
        <v>15</v>
      </c>
      <c r="H570" s="324">
        <v>226903</v>
      </c>
      <c r="I570" s="322"/>
    </row>
    <row r="571" spans="1:9" hidden="1" outlineLevel="1">
      <c r="A571" s="323"/>
      <c r="B571" s="277" t="s">
        <v>210</v>
      </c>
      <c r="C571" s="265"/>
      <c r="D571" s="266">
        <v>13649</v>
      </c>
      <c r="E571" s="265"/>
      <c r="F571" s="265"/>
      <c r="G571" s="266">
        <v>1027</v>
      </c>
      <c r="H571" s="324">
        <v>14676</v>
      </c>
      <c r="I571" s="322"/>
    </row>
    <row r="572" spans="1:9" hidden="1" outlineLevel="1">
      <c r="A572" s="323"/>
      <c r="B572" s="277" t="s">
        <v>211</v>
      </c>
      <c r="C572" s="266">
        <v>1847607</v>
      </c>
      <c r="D572" s="265"/>
      <c r="E572" s="266">
        <v>131404</v>
      </c>
      <c r="F572" s="265"/>
      <c r="G572" s="266">
        <v>23800</v>
      </c>
      <c r="H572" s="324">
        <v>2002811</v>
      </c>
      <c r="I572" s="322"/>
    </row>
    <row r="573" spans="1:9" hidden="1" outlineLevel="1">
      <c r="A573" s="323"/>
      <c r="B573" s="277" t="s">
        <v>212</v>
      </c>
      <c r="C573" s="266"/>
      <c r="D573" s="265">
        <v>0</v>
      </c>
      <c r="E573" s="266">
        <v>120427</v>
      </c>
      <c r="F573" s="265">
        <v>0</v>
      </c>
      <c r="G573" s="266">
        <v>13657</v>
      </c>
      <c r="H573" s="324">
        <v>134084</v>
      </c>
      <c r="I573" s="322"/>
    </row>
    <row r="574" spans="1:9" hidden="1" outlineLevel="1">
      <c r="A574" s="323"/>
      <c r="B574" s="277" t="s">
        <v>213</v>
      </c>
      <c r="C574" s="266">
        <v>50931</v>
      </c>
      <c r="D574" s="265"/>
      <c r="E574" s="266">
        <v>199796</v>
      </c>
      <c r="F574" s="265"/>
      <c r="G574" s="266">
        <v>23794</v>
      </c>
      <c r="H574" s="324">
        <v>274521</v>
      </c>
      <c r="I574" s="322"/>
    </row>
    <row r="575" spans="1:9" hidden="1" outlineLevel="1">
      <c r="A575" s="323"/>
      <c r="B575" s="277" t="s">
        <v>214</v>
      </c>
      <c r="C575" s="266">
        <v>-1344</v>
      </c>
      <c r="D575" s="265"/>
      <c r="E575" s="265"/>
      <c r="F575" s="265"/>
      <c r="G575" s="265"/>
      <c r="H575" s="324">
        <v>-1344</v>
      </c>
      <c r="I575" s="322"/>
    </row>
    <row r="576" spans="1:9" hidden="1" outlineLevel="1">
      <c r="A576" s="323"/>
      <c r="B576" s="277" t="s">
        <v>215</v>
      </c>
      <c r="C576" s="266">
        <v>22029</v>
      </c>
      <c r="D576" s="265"/>
      <c r="E576" s="265"/>
      <c r="F576" s="265"/>
      <c r="G576" s="265"/>
      <c r="H576" s="324">
        <v>22029</v>
      </c>
      <c r="I576" s="322"/>
    </row>
    <row r="577" spans="1:9" hidden="1" outlineLevel="1">
      <c r="A577" s="323"/>
      <c r="B577" s="277" t="s">
        <v>216</v>
      </c>
      <c r="C577" s="266">
        <v>360</v>
      </c>
      <c r="D577" s="266">
        <v>0</v>
      </c>
      <c r="E577" s="266">
        <v>0</v>
      </c>
      <c r="F577" s="266">
        <v>0</v>
      </c>
      <c r="G577" s="266">
        <v>0</v>
      </c>
      <c r="H577" s="324">
        <v>360</v>
      </c>
      <c r="I577" s="322"/>
    </row>
    <row r="578" spans="1:9" hidden="1" outlineLevel="1">
      <c r="A578" s="323"/>
      <c r="B578" s="277" t="s">
        <v>217</v>
      </c>
      <c r="C578" s="266">
        <v>6170.2125065512155</v>
      </c>
      <c r="D578" s="266">
        <v>0</v>
      </c>
      <c r="E578" s="266">
        <v>9234</v>
      </c>
      <c r="F578" s="265"/>
      <c r="G578" s="266">
        <v>2604</v>
      </c>
      <c r="H578" s="324">
        <v>18008.212506551215</v>
      </c>
      <c r="I578" s="322"/>
    </row>
    <row r="579" spans="1:9" hidden="1" outlineLevel="1">
      <c r="A579" s="323"/>
      <c r="B579" s="277" t="s">
        <v>218</v>
      </c>
      <c r="C579" s="266">
        <v>148813</v>
      </c>
      <c r="D579" s="266">
        <v>273010</v>
      </c>
      <c r="E579" s="266">
        <v>41636</v>
      </c>
      <c r="F579" s="266">
        <v>0</v>
      </c>
      <c r="G579" s="266">
        <v>51409</v>
      </c>
      <c r="H579" s="324">
        <v>514868</v>
      </c>
      <c r="I579" s="322"/>
    </row>
    <row r="580" spans="1:9" hidden="1" outlineLevel="1">
      <c r="A580" s="323"/>
      <c r="B580" s="277" t="s">
        <v>219</v>
      </c>
      <c r="C580" s="266">
        <v>837</v>
      </c>
      <c r="D580" s="265"/>
      <c r="E580" s="266">
        <v>37036</v>
      </c>
      <c r="F580" s="265"/>
      <c r="G580" s="266">
        <v>9172</v>
      </c>
      <c r="H580" s="324">
        <v>47045</v>
      </c>
      <c r="I580" s="322"/>
    </row>
    <row r="581" spans="1:9" hidden="1" outlineLevel="1">
      <c r="A581" s="323"/>
      <c r="B581" s="277" t="s">
        <v>220</v>
      </c>
      <c r="C581" s="266"/>
      <c r="D581" s="265"/>
      <c r="E581" s="266"/>
      <c r="F581" s="265"/>
      <c r="G581" s="266"/>
      <c r="H581" s="324">
        <v>0</v>
      </c>
      <c r="I581" s="322"/>
    </row>
    <row r="582" spans="1:9" hidden="1" outlineLevel="1">
      <c r="A582" s="323"/>
      <c r="B582" s="277" t="s">
        <v>221</v>
      </c>
      <c r="C582" s="266">
        <v>6906.96</v>
      </c>
      <c r="D582" s="265"/>
      <c r="E582" s="265"/>
      <c r="F582" s="265"/>
      <c r="G582" s="265"/>
      <c r="H582" s="324">
        <v>6906.96</v>
      </c>
      <c r="I582" s="322"/>
    </row>
    <row r="583" spans="1:9" hidden="1" outlineLevel="1">
      <c r="A583" s="323"/>
      <c r="B583" s="277" t="s">
        <v>222</v>
      </c>
      <c r="C583" s="266">
        <v>91015</v>
      </c>
      <c r="D583" s="265">
        <v>47540</v>
      </c>
      <c r="E583" s="266">
        <v>786238</v>
      </c>
      <c r="F583" s="265"/>
      <c r="G583" s="266">
        <v>195485</v>
      </c>
      <c r="H583" s="324">
        <v>1120278</v>
      </c>
      <c r="I583" s="322"/>
    </row>
    <row r="584" spans="1:9" hidden="1" outlineLevel="1">
      <c r="A584" s="323"/>
      <c r="B584" s="277" t="s">
        <v>223</v>
      </c>
      <c r="C584" s="266">
        <v>0</v>
      </c>
      <c r="D584" s="265"/>
      <c r="E584" s="265"/>
      <c r="F584" s="265"/>
      <c r="G584" s="265"/>
      <c r="H584" s="324">
        <v>0</v>
      </c>
      <c r="I584" s="322"/>
    </row>
    <row r="585" spans="1:9" hidden="1" outlineLevel="1">
      <c r="A585" s="323"/>
      <c r="B585" s="277" t="s">
        <v>224</v>
      </c>
      <c r="C585" s="266">
        <v>52007.694472457639</v>
      </c>
      <c r="D585" s="265">
        <v>6650</v>
      </c>
      <c r="E585" s="266">
        <v>645</v>
      </c>
      <c r="F585" s="265"/>
      <c r="G585" s="266">
        <v>20166</v>
      </c>
      <c r="H585" s="324">
        <v>79468.694472457631</v>
      </c>
      <c r="I585" s="322"/>
    </row>
    <row r="586" spans="1:9" hidden="1" outlineLevel="1">
      <c r="A586" s="323"/>
      <c r="B586" s="277" t="s">
        <v>225</v>
      </c>
      <c r="C586" s="266">
        <v>89905</v>
      </c>
      <c r="D586" s="265">
        <v>404</v>
      </c>
      <c r="E586" s="266">
        <v>39681</v>
      </c>
      <c r="F586" s="265"/>
      <c r="G586" s="266">
        <v>0</v>
      </c>
      <c r="H586" s="324">
        <v>129990</v>
      </c>
      <c r="I586" s="322"/>
    </row>
    <row r="587" spans="1:9" collapsed="1">
      <c r="A587" s="323">
        <v>19</v>
      </c>
      <c r="B587" s="281" t="s">
        <v>128</v>
      </c>
      <c r="C587" s="266">
        <f>SUM($C$563:$C$586)</f>
        <v>5496249.2833325416</v>
      </c>
      <c r="D587" s="266">
        <f>SUM($D$563:$D$586)</f>
        <v>342330</v>
      </c>
      <c r="E587" s="266">
        <f>SUM($E$563:$E$586)</f>
        <v>1408882</v>
      </c>
      <c r="F587" s="266">
        <f>SUM($F$563:$F$586)</f>
        <v>0</v>
      </c>
      <c r="G587" s="266">
        <f>SUM($G$563:$G$586)</f>
        <v>347465.18</v>
      </c>
      <c r="H587" s="324">
        <f>SUM($H$563:$H$586)</f>
        <v>7594926.4633325413</v>
      </c>
      <c r="I587" s="322"/>
    </row>
    <row r="588" spans="1:9" ht="15" hidden="1" outlineLevel="1" thickBot="1">
      <c r="A588" s="335"/>
      <c r="B588" s="336" t="s">
        <v>202</v>
      </c>
      <c r="C588" s="337">
        <v>0</v>
      </c>
      <c r="D588" s="338"/>
      <c r="E588" s="337">
        <v>0</v>
      </c>
      <c r="F588" s="338"/>
      <c r="G588" s="337">
        <v>0</v>
      </c>
      <c r="H588" s="339">
        <v>0</v>
      </c>
      <c r="I588" s="322"/>
    </row>
    <row r="589" spans="1:9" ht="15" hidden="1" outlineLevel="1" thickBot="1">
      <c r="A589" s="335"/>
      <c r="B589" s="336" t="s">
        <v>203</v>
      </c>
      <c r="C589" s="337">
        <v>5422.7859561751202</v>
      </c>
      <c r="D589" s="338"/>
      <c r="E589" s="337">
        <v>313199</v>
      </c>
      <c r="F589" s="338"/>
      <c r="G589" s="337">
        <v>63650.119714000029</v>
      </c>
      <c r="H589" s="339">
        <v>382271.90567017515</v>
      </c>
      <c r="I589" s="322"/>
    </row>
    <row r="590" spans="1:9" ht="15" hidden="1" outlineLevel="1" thickBot="1">
      <c r="A590" s="335"/>
      <c r="B590" s="336" t="s">
        <v>204</v>
      </c>
      <c r="C590" s="337">
        <v>64723</v>
      </c>
      <c r="D590" s="337">
        <v>3656</v>
      </c>
      <c r="E590" s="337">
        <v>0</v>
      </c>
      <c r="F590" s="338"/>
      <c r="G590" s="337">
        <v>0</v>
      </c>
      <c r="H590" s="339">
        <v>68379</v>
      </c>
      <c r="I590" s="322"/>
    </row>
    <row r="591" spans="1:9" ht="15" hidden="1" outlineLevel="1" thickBot="1">
      <c r="A591" s="335"/>
      <c r="B591" s="336" t="s">
        <v>205</v>
      </c>
      <c r="C591" s="337">
        <v>0</v>
      </c>
      <c r="D591" s="337">
        <v>0</v>
      </c>
      <c r="E591" s="337">
        <v>0</v>
      </c>
      <c r="F591" s="337">
        <v>0</v>
      </c>
      <c r="G591" s="337">
        <v>0</v>
      </c>
      <c r="H591" s="339">
        <v>0</v>
      </c>
      <c r="I591" s="322"/>
    </row>
    <row r="592" spans="1:9" ht="15" hidden="1" outlineLevel="1" thickBot="1">
      <c r="A592" s="335"/>
      <c r="B592" s="336" t="s">
        <v>206</v>
      </c>
      <c r="C592" s="337">
        <v>0</v>
      </c>
      <c r="D592" s="337">
        <v>0</v>
      </c>
      <c r="E592" s="337">
        <v>0</v>
      </c>
      <c r="F592" s="337">
        <v>0</v>
      </c>
      <c r="G592" s="337">
        <v>0</v>
      </c>
      <c r="H592" s="339">
        <v>0</v>
      </c>
      <c r="I592" s="322"/>
    </row>
    <row r="593" spans="1:9" ht="15" hidden="1" outlineLevel="1" thickBot="1">
      <c r="A593" s="335"/>
      <c r="B593" s="336" t="s">
        <v>207</v>
      </c>
      <c r="C593" s="337"/>
      <c r="D593" s="337"/>
      <c r="E593" s="337"/>
      <c r="F593" s="337"/>
      <c r="G593" s="337"/>
      <c r="H593" s="339">
        <v>0</v>
      </c>
      <c r="I593" s="322"/>
    </row>
    <row r="594" spans="1:9" ht="15" hidden="1" outlineLevel="1" thickBot="1">
      <c r="A594" s="335"/>
      <c r="B594" s="336" t="s">
        <v>208</v>
      </c>
      <c r="C594" s="337">
        <v>84827.621054108837</v>
      </c>
      <c r="D594" s="337">
        <v>210722</v>
      </c>
      <c r="E594" s="337">
        <v>495687</v>
      </c>
      <c r="F594" s="337">
        <v>0</v>
      </c>
      <c r="G594" s="337">
        <v>66875</v>
      </c>
      <c r="H594" s="339">
        <v>858111.62105410884</v>
      </c>
      <c r="I594" s="322"/>
    </row>
    <row r="595" spans="1:9" ht="15" hidden="1" outlineLevel="1" thickBot="1">
      <c r="A595" s="335"/>
      <c r="B595" s="336" t="s">
        <v>209</v>
      </c>
      <c r="C595" s="337">
        <v>641</v>
      </c>
      <c r="D595" s="338"/>
      <c r="E595" s="337">
        <v>19849</v>
      </c>
      <c r="F595" s="338"/>
      <c r="G595" s="337">
        <v>241</v>
      </c>
      <c r="H595" s="339">
        <v>20731</v>
      </c>
      <c r="I595" s="322"/>
    </row>
    <row r="596" spans="1:9" ht="15" hidden="1" outlineLevel="1" thickBot="1">
      <c r="A596" s="335"/>
      <c r="B596" s="336" t="s">
        <v>210</v>
      </c>
      <c r="C596" s="338"/>
      <c r="D596" s="337">
        <v>20485</v>
      </c>
      <c r="E596" s="338"/>
      <c r="F596" s="338"/>
      <c r="G596" s="337">
        <v>1542</v>
      </c>
      <c r="H596" s="339">
        <v>22027</v>
      </c>
      <c r="I596" s="322"/>
    </row>
    <row r="597" spans="1:9" ht="15" hidden="1" outlineLevel="1" thickBot="1">
      <c r="A597" s="335"/>
      <c r="B597" s="336" t="s">
        <v>211</v>
      </c>
      <c r="C597" s="337">
        <v>26502</v>
      </c>
      <c r="D597" s="338"/>
      <c r="E597" s="337">
        <v>1017907</v>
      </c>
      <c r="F597" s="338"/>
      <c r="G597" s="337">
        <v>145324</v>
      </c>
      <c r="H597" s="339">
        <v>1189733</v>
      </c>
      <c r="I597" s="322"/>
    </row>
    <row r="598" spans="1:9" ht="15" hidden="1" outlineLevel="1" thickBot="1">
      <c r="A598" s="335"/>
      <c r="B598" s="336" t="s">
        <v>212</v>
      </c>
      <c r="C598" s="337"/>
      <c r="D598" s="338">
        <v>0</v>
      </c>
      <c r="E598" s="337">
        <v>316170</v>
      </c>
      <c r="F598" s="338">
        <v>0</v>
      </c>
      <c r="G598" s="337">
        <v>27562</v>
      </c>
      <c r="H598" s="339">
        <v>343732</v>
      </c>
      <c r="I598" s="322"/>
    </row>
    <row r="599" spans="1:9" ht="15" hidden="1" outlineLevel="1" thickBot="1">
      <c r="A599" s="335"/>
      <c r="B599" s="336" t="s">
        <v>213</v>
      </c>
      <c r="C599" s="337">
        <v>105448</v>
      </c>
      <c r="D599" s="338"/>
      <c r="E599" s="337">
        <v>369675</v>
      </c>
      <c r="F599" s="338"/>
      <c r="G599" s="337">
        <v>37247</v>
      </c>
      <c r="H599" s="339">
        <v>512370</v>
      </c>
      <c r="I599" s="322"/>
    </row>
    <row r="600" spans="1:9" ht="15" hidden="1" outlineLevel="1" thickBot="1">
      <c r="A600" s="335"/>
      <c r="B600" s="336" t="s">
        <v>214</v>
      </c>
      <c r="C600" s="337">
        <v>201380</v>
      </c>
      <c r="D600" s="338"/>
      <c r="E600" s="338"/>
      <c r="F600" s="337">
        <v>344</v>
      </c>
      <c r="G600" s="338"/>
      <c r="H600" s="339">
        <v>201724</v>
      </c>
      <c r="I600" s="322"/>
    </row>
    <row r="601" spans="1:9" ht="15" hidden="1" outlineLevel="1" thickBot="1">
      <c r="A601" s="335"/>
      <c r="B601" s="336" t="s">
        <v>215</v>
      </c>
      <c r="C601" s="337">
        <v>24731</v>
      </c>
      <c r="D601" s="338"/>
      <c r="E601" s="338"/>
      <c r="F601" s="338"/>
      <c r="G601" s="338"/>
      <c r="H601" s="339">
        <v>24731</v>
      </c>
      <c r="I601" s="322"/>
    </row>
    <row r="602" spans="1:9" ht="15" hidden="1" outlineLevel="1" thickBot="1">
      <c r="A602" s="335"/>
      <c r="B602" s="336" t="s">
        <v>216</v>
      </c>
      <c r="C602" s="337">
        <v>20</v>
      </c>
      <c r="D602" s="337">
        <v>0</v>
      </c>
      <c r="E602" s="337">
        <v>0</v>
      </c>
      <c r="F602" s="337">
        <v>0</v>
      </c>
      <c r="G602" s="337">
        <v>0</v>
      </c>
      <c r="H602" s="339">
        <v>20</v>
      </c>
      <c r="I602" s="322"/>
    </row>
    <row r="603" spans="1:9" ht="15" hidden="1" outlineLevel="1" thickBot="1">
      <c r="A603" s="335"/>
      <c r="B603" s="336" t="s">
        <v>217</v>
      </c>
      <c r="C603" s="337">
        <v>36271.318179914277</v>
      </c>
      <c r="D603" s="337">
        <v>0</v>
      </c>
      <c r="E603" s="337">
        <v>249714</v>
      </c>
      <c r="F603" s="338"/>
      <c r="G603" s="337">
        <v>70432</v>
      </c>
      <c r="H603" s="339">
        <v>356417.31817991426</v>
      </c>
      <c r="I603" s="322"/>
    </row>
    <row r="604" spans="1:9" ht="15" hidden="1" outlineLevel="1" thickBot="1">
      <c r="A604" s="335"/>
      <c r="B604" s="336" t="s">
        <v>218</v>
      </c>
      <c r="C604" s="337">
        <v>186376</v>
      </c>
      <c r="D604" s="337">
        <v>618988</v>
      </c>
      <c r="E604" s="337">
        <v>49674</v>
      </c>
      <c r="F604" s="337">
        <v>0</v>
      </c>
      <c r="G604" s="337">
        <v>101562</v>
      </c>
      <c r="H604" s="339">
        <v>956600</v>
      </c>
      <c r="I604" s="322"/>
    </row>
    <row r="605" spans="1:9" ht="15" hidden="1" outlineLevel="1" thickBot="1">
      <c r="A605" s="335"/>
      <c r="B605" s="336" t="s">
        <v>219</v>
      </c>
      <c r="C605" s="337">
        <v>561</v>
      </c>
      <c r="D605" s="338"/>
      <c r="E605" s="337">
        <v>15962</v>
      </c>
      <c r="F605" s="338"/>
      <c r="G605" s="337">
        <v>3953</v>
      </c>
      <c r="H605" s="339">
        <v>20476</v>
      </c>
      <c r="I605" s="322"/>
    </row>
    <row r="606" spans="1:9" ht="15" hidden="1" outlineLevel="1" thickBot="1">
      <c r="A606" s="335"/>
      <c r="B606" s="336" t="s">
        <v>220</v>
      </c>
      <c r="C606" s="337"/>
      <c r="D606" s="338"/>
      <c r="E606" s="337"/>
      <c r="F606" s="338"/>
      <c r="G606" s="337"/>
      <c r="H606" s="339">
        <v>0</v>
      </c>
      <c r="I606" s="322"/>
    </row>
    <row r="607" spans="1:9" ht="15" hidden="1" outlineLevel="1" thickBot="1">
      <c r="A607" s="335"/>
      <c r="B607" s="336" t="s">
        <v>221</v>
      </c>
      <c r="C607" s="337">
        <v>27160.45</v>
      </c>
      <c r="D607" s="338"/>
      <c r="E607" s="338"/>
      <c r="F607" s="338"/>
      <c r="G607" s="338"/>
      <c r="H607" s="339">
        <v>27160.45</v>
      </c>
      <c r="I607" s="322"/>
    </row>
    <row r="608" spans="1:9" ht="15" hidden="1" outlineLevel="1" thickBot="1">
      <c r="A608" s="335"/>
      <c r="B608" s="336" t="s">
        <v>222</v>
      </c>
      <c r="C608" s="337">
        <v>131149</v>
      </c>
      <c r="D608" s="337">
        <v>31679</v>
      </c>
      <c r="E608" s="337">
        <v>1290775</v>
      </c>
      <c r="F608" s="338"/>
      <c r="G608" s="337">
        <v>742899</v>
      </c>
      <c r="H608" s="339">
        <v>2196502</v>
      </c>
      <c r="I608" s="322"/>
    </row>
    <row r="609" spans="1:9" ht="15" hidden="1" outlineLevel="1" thickBot="1">
      <c r="A609" s="335"/>
      <c r="B609" s="336" t="s">
        <v>223</v>
      </c>
      <c r="C609" s="337">
        <v>18010</v>
      </c>
      <c r="D609" s="338"/>
      <c r="E609" s="338"/>
      <c r="F609" s="338"/>
      <c r="G609" s="338"/>
      <c r="H609" s="339">
        <v>18010</v>
      </c>
      <c r="I609" s="322"/>
    </row>
    <row r="610" spans="1:9" ht="15" hidden="1" outlineLevel="1" thickBot="1">
      <c r="A610" s="335"/>
      <c r="B610" s="336" t="s">
        <v>224</v>
      </c>
      <c r="C610" s="337">
        <v>38071.634199495013</v>
      </c>
      <c r="D610" s="338">
        <v>3603</v>
      </c>
      <c r="E610" s="337">
        <v>9191</v>
      </c>
      <c r="F610" s="338">
        <v>0</v>
      </c>
      <c r="G610" s="337">
        <v>13872</v>
      </c>
      <c r="H610" s="339">
        <v>64737.634199495013</v>
      </c>
      <c r="I610" s="322"/>
    </row>
    <row r="611" spans="1:9" ht="15" hidden="1" outlineLevel="1" thickBot="1">
      <c r="A611" s="335"/>
      <c r="B611" s="336" t="s">
        <v>225</v>
      </c>
      <c r="C611" s="337">
        <v>0</v>
      </c>
      <c r="D611" s="338">
        <v>887</v>
      </c>
      <c r="E611" s="337">
        <v>66597</v>
      </c>
      <c r="F611" s="338"/>
      <c r="G611" s="337">
        <v>0</v>
      </c>
      <c r="H611" s="339">
        <v>67484</v>
      </c>
      <c r="I611" s="322"/>
    </row>
    <row r="612" spans="1:9" ht="15" collapsed="1" thickBot="1">
      <c r="A612" s="335">
        <v>20</v>
      </c>
      <c r="B612" s="340" t="s">
        <v>86</v>
      </c>
      <c r="C612" s="337">
        <f>SUM($C$588:$C$611)</f>
        <v>951294.8093896932</v>
      </c>
      <c r="D612" s="337">
        <f>SUM($D$588:$D$611)</f>
        <v>890020</v>
      </c>
      <c r="E612" s="337">
        <f>SUM($E$588:$E$611)</f>
        <v>4214400</v>
      </c>
      <c r="F612" s="337">
        <f>SUM($F$588:$F$611)</f>
        <v>344</v>
      </c>
      <c r="G612" s="337">
        <f>SUM($G$588:$G$611)</f>
        <v>1275159.119714</v>
      </c>
      <c r="H612" s="339">
        <f>SUM($H$588:$H$611)</f>
        <v>7331217.9291036939</v>
      </c>
      <c r="I612" s="322"/>
    </row>
    <row r="613" spans="1:9">
      <c r="A613" s="446"/>
      <c r="B613" s="446"/>
      <c r="C613" s="446"/>
      <c r="D613" s="446"/>
      <c r="E613" s="446"/>
      <c r="F613" s="446"/>
      <c r="G613" s="446"/>
      <c r="H613" s="446"/>
    </row>
    <row r="614" spans="1:9">
      <c r="A614" s="420"/>
      <c r="B614" s="420"/>
      <c r="C614" s="420"/>
      <c r="D614" s="420"/>
      <c r="E614" s="420"/>
      <c r="F614" s="420"/>
      <c r="G614" s="420"/>
      <c r="H614" s="420"/>
    </row>
    <row r="615" spans="1:9">
      <c r="A615" s="420" t="s">
        <v>578</v>
      </c>
      <c r="B615" s="420"/>
      <c r="C615" s="420"/>
      <c r="D615" s="420"/>
      <c r="E615" s="420"/>
      <c r="F615" s="420"/>
      <c r="G615" s="420"/>
      <c r="H615" s="420"/>
    </row>
    <row r="616" spans="1:9">
      <c r="A616" s="420" t="s">
        <v>548</v>
      </c>
      <c r="B616" s="420"/>
      <c r="C616" s="420"/>
      <c r="D616" s="420"/>
      <c r="E616" s="420"/>
      <c r="F616" s="420"/>
      <c r="G616" s="420"/>
      <c r="H616" s="420"/>
    </row>
    <row r="617" spans="1:9">
      <c r="A617" s="420" t="s">
        <v>330</v>
      </c>
      <c r="B617" s="420"/>
      <c r="C617" s="420"/>
      <c r="D617" s="420"/>
      <c r="E617" s="420"/>
      <c r="F617" s="420"/>
      <c r="G617" s="420"/>
      <c r="H617" s="420"/>
    </row>
    <row r="618" spans="1:9">
      <c r="A618" s="420" t="s">
        <v>499</v>
      </c>
      <c r="B618" s="420"/>
      <c r="C618" s="420"/>
      <c r="D618" s="420"/>
      <c r="E618" s="420"/>
      <c r="F618" s="420"/>
      <c r="G618" s="420"/>
      <c r="H618" s="420"/>
    </row>
    <row r="619" spans="1:9">
      <c r="A619" s="420"/>
      <c r="B619" s="420"/>
      <c r="C619" s="420"/>
      <c r="D619" s="420"/>
      <c r="E619" s="420"/>
      <c r="F619" s="420"/>
      <c r="G619" s="420"/>
      <c r="H619" s="420"/>
    </row>
    <row r="620" spans="1:9">
      <c r="A620" s="420" t="s">
        <v>34</v>
      </c>
      <c r="B620" s="420"/>
      <c r="C620" s="420"/>
      <c r="D620" s="420"/>
      <c r="E620" s="420"/>
      <c r="F620" s="420"/>
      <c r="G620" s="420"/>
      <c r="H620" s="420"/>
    </row>
    <row r="621" spans="1:9" ht="12.75" customHeight="1" thickBot="1">
      <c r="A621" s="435" t="s">
        <v>513</v>
      </c>
      <c r="B621" s="435"/>
      <c r="C621" s="435"/>
      <c r="D621" s="435"/>
      <c r="E621" s="435"/>
      <c r="F621" s="435"/>
      <c r="G621" s="435"/>
      <c r="H621" s="435"/>
    </row>
    <row r="622" spans="1:9">
      <c r="A622" s="308"/>
      <c r="B622" s="309"/>
      <c r="C622" s="310" t="s">
        <v>500</v>
      </c>
      <c r="D622" s="311" t="s">
        <v>501</v>
      </c>
      <c r="E622" s="311" t="s">
        <v>502</v>
      </c>
      <c r="F622" s="312" t="s">
        <v>503</v>
      </c>
      <c r="G622" s="312" t="s">
        <v>504</v>
      </c>
      <c r="H622" s="313" t="s">
        <v>505</v>
      </c>
      <c r="I622" s="314"/>
    </row>
    <row r="623" spans="1:9">
      <c r="A623" s="315"/>
      <c r="B623" s="316"/>
      <c r="C623" s="436" t="s">
        <v>508</v>
      </c>
      <c r="D623" s="437"/>
      <c r="E623" s="438"/>
      <c r="F623" s="432" t="s">
        <v>549</v>
      </c>
      <c r="G623" s="432" t="s">
        <v>550</v>
      </c>
      <c r="H623" s="440" t="s">
        <v>551</v>
      </c>
      <c r="I623" s="314"/>
    </row>
    <row r="624" spans="1:9">
      <c r="A624" s="315"/>
      <c r="B624" s="360" t="s">
        <v>552</v>
      </c>
      <c r="C624" s="443"/>
      <c r="D624" s="444"/>
      <c r="E624" s="445"/>
      <c r="F624" s="439"/>
      <c r="G624" s="439"/>
      <c r="H624" s="441"/>
      <c r="I624" s="314"/>
    </row>
    <row r="625" spans="1:9">
      <c r="A625" s="315"/>
      <c r="B625" s="2"/>
      <c r="C625" s="432" t="s">
        <v>553</v>
      </c>
      <c r="D625" s="432" t="s">
        <v>554</v>
      </c>
      <c r="E625" s="432" t="s">
        <v>555</v>
      </c>
      <c r="F625" s="439"/>
      <c r="G625" s="439"/>
      <c r="H625" s="441"/>
      <c r="I625" s="314"/>
    </row>
    <row r="626" spans="1:9" ht="19.5" customHeight="1">
      <c r="A626" s="317"/>
      <c r="B626" s="318"/>
      <c r="C626" s="433"/>
      <c r="D626" s="433"/>
      <c r="E626" s="433"/>
      <c r="F626" s="433"/>
      <c r="G626" s="433"/>
      <c r="H626" s="442"/>
      <c r="I626" s="314"/>
    </row>
    <row r="627" spans="1:9" hidden="1" outlineLevel="1">
      <c r="A627" s="323"/>
      <c r="B627" s="277" t="s">
        <v>202</v>
      </c>
      <c r="C627" s="265"/>
      <c r="D627" s="265"/>
      <c r="E627" s="265"/>
      <c r="F627" s="265"/>
      <c r="G627" s="266">
        <v>0</v>
      </c>
      <c r="H627" s="324">
        <v>0</v>
      </c>
      <c r="I627" s="322"/>
    </row>
    <row r="628" spans="1:9" hidden="1" outlineLevel="1">
      <c r="A628" s="323"/>
      <c r="B628" s="277" t="s">
        <v>203</v>
      </c>
      <c r="C628" s="266">
        <v>0</v>
      </c>
      <c r="D628" s="266">
        <v>0</v>
      </c>
      <c r="E628" s="266">
        <v>0</v>
      </c>
      <c r="F628" s="266">
        <v>0</v>
      </c>
      <c r="G628" s="266">
        <v>0</v>
      </c>
      <c r="H628" s="324">
        <v>0</v>
      </c>
      <c r="I628" s="322"/>
    </row>
    <row r="629" spans="1:9" hidden="1" outlineLevel="1">
      <c r="A629" s="323"/>
      <c r="B629" s="277" t="s">
        <v>204</v>
      </c>
      <c r="C629" s="266">
        <v>36072</v>
      </c>
      <c r="D629" s="266">
        <v>2037</v>
      </c>
      <c r="E629" s="266">
        <v>0</v>
      </c>
      <c r="F629" s="266">
        <v>0</v>
      </c>
      <c r="G629" s="266">
        <v>0</v>
      </c>
      <c r="H629" s="324">
        <v>38109</v>
      </c>
      <c r="I629" s="322"/>
    </row>
    <row r="630" spans="1:9" hidden="1" outlineLevel="1">
      <c r="A630" s="323"/>
      <c r="B630" s="277" t="s">
        <v>205</v>
      </c>
      <c r="C630" s="266">
        <v>0</v>
      </c>
      <c r="D630" s="266">
        <v>0</v>
      </c>
      <c r="E630" s="266">
        <v>0</v>
      </c>
      <c r="F630" s="266">
        <v>0</v>
      </c>
      <c r="G630" s="266">
        <v>0</v>
      </c>
      <c r="H630" s="324">
        <v>0</v>
      </c>
      <c r="I630" s="322"/>
    </row>
    <row r="631" spans="1:9" hidden="1" outlineLevel="1">
      <c r="A631" s="323"/>
      <c r="B631" s="277" t="s">
        <v>206</v>
      </c>
      <c r="C631" s="266">
        <v>0</v>
      </c>
      <c r="D631" s="266">
        <v>0</v>
      </c>
      <c r="E631" s="266">
        <v>0</v>
      </c>
      <c r="F631" s="266">
        <v>0</v>
      </c>
      <c r="G631" s="266">
        <v>0</v>
      </c>
      <c r="H631" s="324">
        <v>0</v>
      </c>
      <c r="I631" s="322"/>
    </row>
    <row r="632" spans="1:9" hidden="1" outlineLevel="1">
      <c r="A632" s="323"/>
      <c r="B632" s="277" t="s">
        <v>207</v>
      </c>
      <c r="C632" s="266"/>
      <c r="D632" s="266"/>
      <c r="E632" s="266"/>
      <c r="F632" s="266"/>
      <c r="G632" s="266"/>
      <c r="H632" s="324">
        <v>0</v>
      </c>
      <c r="I632" s="322"/>
    </row>
    <row r="633" spans="1:9" hidden="1" outlineLevel="1">
      <c r="A633" s="323"/>
      <c r="B633" s="277" t="s">
        <v>208</v>
      </c>
      <c r="C633" s="266">
        <v>993.50212397283497</v>
      </c>
      <c r="D633" s="266">
        <v>0</v>
      </c>
      <c r="E633" s="266">
        <v>0</v>
      </c>
      <c r="F633" s="266">
        <v>0</v>
      </c>
      <c r="G633" s="266">
        <v>0</v>
      </c>
      <c r="H633" s="324">
        <v>993.50212397283497</v>
      </c>
      <c r="I633" s="322"/>
    </row>
    <row r="634" spans="1:9" hidden="1" outlineLevel="1">
      <c r="A634" s="323"/>
      <c r="B634" s="277" t="s">
        <v>209</v>
      </c>
      <c r="C634" s="266">
        <v>315</v>
      </c>
      <c r="D634" s="266">
        <v>0</v>
      </c>
      <c r="E634" s="266">
        <v>0</v>
      </c>
      <c r="F634" s="265"/>
      <c r="G634" s="266">
        <v>0</v>
      </c>
      <c r="H634" s="324">
        <v>315</v>
      </c>
      <c r="I634" s="322"/>
    </row>
    <row r="635" spans="1:9" hidden="1" outlineLevel="1">
      <c r="A635" s="323"/>
      <c r="B635" s="277" t="s">
        <v>210</v>
      </c>
      <c r="C635" s="265"/>
      <c r="D635" s="265"/>
      <c r="E635" s="265"/>
      <c r="F635" s="265"/>
      <c r="G635" s="265"/>
      <c r="H635" s="324">
        <v>0</v>
      </c>
      <c r="I635" s="322"/>
    </row>
    <row r="636" spans="1:9" hidden="1" outlineLevel="1">
      <c r="A636" s="323"/>
      <c r="B636" s="277" t="s">
        <v>211</v>
      </c>
      <c r="C636" s="266">
        <v>0</v>
      </c>
      <c r="D636" s="265"/>
      <c r="E636" s="266">
        <v>0</v>
      </c>
      <c r="F636" s="265"/>
      <c r="G636" s="266">
        <v>0</v>
      </c>
      <c r="H636" s="324">
        <v>0</v>
      </c>
      <c r="I636" s="322"/>
    </row>
    <row r="637" spans="1:9" hidden="1" outlineLevel="1">
      <c r="A637" s="323"/>
      <c r="B637" s="277" t="s">
        <v>212</v>
      </c>
      <c r="C637" s="266">
        <v>0</v>
      </c>
      <c r="D637" s="265">
        <v>0</v>
      </c>
      <c r="E637" s="266">
        <v>0</v>
      </c>
      <c r="F637" s="265">
        <v>0</v>
      </c>
      <c r="G637" s="266">
        <v>0</v>
      </c>
      <c r="H637" s="324">
        <v>0</v>
      </c>
      <c r="I637" s="322"/>
    </row>
    <row r="638" spans="1:9" hidden="1" outlineLevel="1">
      <c r="A638" s="323"/>
      <c r="B638" s="277" t="s">
        <v>213</v>
      </c>
      <c r="C638" s="266">
        <v>0</v>
      </c>
      <c r="D638" s="265"/>
      <c r="E638" s="266">
        <v>0</v>
      </c>
      <c r="F638" s="265"/>
      <c r="G638" s="266">
        <v>0</v>
      </c>
      <c r="H638" s="324">
        <v>0</v>
      </c>
      <c r="I638" s="322"/>
    </row>
    <row r="639" spans="1:9" hidden="1" outlineLevel="1">
      <c r="A639" s="323"/>
      <c r="B639" s="277" t="s">
        <v>214</v>
      </c>
      <c r="C639" s="265"/>
      <c r="D639" s="265"/>
      <c r="E639" s="265"/>
      <c r="F639" s="265"/>
      <c r="G639" s="265"/>
      <c r="H639" s="324">
        <v>0</v>
      </c>
      <c r="I639" s="322"/>
    </row>
    <row r="640" spans="1:9" hidden="1" outlineLevel="1">
      <c r="A640" s="323"/>
      <c r="B640" s="277" t="s">
        <v>215</v>
      </c>
      <c r="C640" s="266">
        <v>0</v>
      </c>
      <c r="D640" s="265"/>
      <c r="E640" s="265"/>
      <c r="F640" s="265"/>
      <c r="G640" s="265"/>
      <c r="H640" s="324">
        <v>0</v>
      </c>
      <c r="I640" s="322"/>
    </row>
    <row r="641" spans="1:9" hidden="1" outlineLevel="1">
      <c r="A641" s="323"/>
      <c r="B641" s="277" t="s">
        <v>216</v>
      </c>
      <c r="C641" s="266">
        <v>0</v>
      </c>
      <c r="D641" s="266">
        <v>0</v>
      </c>
      <c r="E641" s="266">
        <v>0</v>
      </c>
      <c r="F641" s="266">
        <v>0</v>
      </c>
      <c r="G641" s="266">
        <v>0</v>
      </c>
      <c r="H641" s="324">
        <v>0</v>
      </c>
      <c r="I641" s="322"/>
    </row>
    <row r="642" spans="1:9" hidden="1" outlineLevel="1">
      <c r="A642" s="323"/>
      <c r="B642" s="277" t="s">
        <v>217</v>
      </c>
      <c r="C642" s="266">
        <v>0</v>
      </c>
      <c r="D642" s="266">
        <v>0</v>
      </c>
      <c r="E642" s="266">
        <v>0</v>
      </c>
      <c r="F642" s="265"/>
      <c r="G642" s="266">
        <v>0</v>
      </c>
      <c r="H642" s="324">
        <v>0</v>
      </c>
      <c r="I642" s="322"/>
    </row>
    <row r="643" spans="1:9" hidden="1" outlineLevel="1">
      <c r="A643" s="323"/>
      <c r="B643" s="277" t="s">
        <v>218</v>
      </c>
      <c r="C643" s="266">
        <v>0</v>
      </c>
      <c r="D643" s="266">
        <v>0</v>
      </c>
      <c r="E643" s="266">
        <v>1144</v>
      </c>
      <c r="F643" s="266">
        <v>0</v>
      </c>
      <c r="G643" s="266">
        <v>256</v>
      </c>
      <c r="H643" s="324">
        <v>1400</v>
      </c>
      <c r="I643" s="322"/>
    </row>
    <row r="644" spans="1:9" hidden="1" outlineLevel="1">
      <c r="A644" s="323"/>
      <c r="B644" s="277" t="s">
        <v>219</v>
      </c>
      <c r="C644" s="265"/>
      <c r="D644" s="265"/>
      <c r="E644" s="265"/>
      <c r="F644" s="265"/>
      <c r="G644" s="265"/>
      <c r="H644" s="324">
        <v>0</v>
      </c>
      <c r="I644" s="322"/>
    </row>
    <row r="645" spans="1:9" hidden="1" outlineLevel="1">
      <c r="A645" s="323"/>
      <c r="B645" s="277" t="s">
        <v>220</v>
      </c>
      <c r="C645" s="265"/>
      <c r="D645" s="265"/>
      <c r="E645" s="265"/>
      <c r="F645" s="265"/>
      <c r="G645" s="265"/>
      <c r="H645" s="324">
        <v>0</v>
      </c>
      <c r="I645" s="322"/>
    </row>
    <row r="646" spans="1:9" hidden="1" outlineLevel="1">
      <c r="A646" s="323"/>
      <c r="B646" s="277" t="s">
        <v>221</v>
      </c>
      <c r="C646" s="265"/>
      <c r="D646" s="265"/>
      <c r="E646" s="265"/>
      <c r="F646" s="265"/>
      <c r="G646" s="265"/>
      <c r="H646" s="324">
        <v>0</v>
      </c>
      <c r="I646" s="322"/>
    </row>
    <row r="647" spans="1:9" hidden="1" outlineLevel="1">
      <c r="A647" s="323"/>
      <c r="B647" s="277" t="s">
        <v>222</v>
      </c>
      <c r="C647" s="266">
        <v>19266</v>
      </c>
      <c r="D647" s="265"/>
      <c r="E647" s="266">
        <v>16699</v>
      </c>
      <c r="F647" s="265"/>
      <c r="G647" s="266">
        <v>2878</v>
      </c>
      <c r="H647" s="324">
        <v>38843</v>
      </c>
      <c r="I647" s="322"/>
    </row>
    <row r="648" spans="1:9" hidden="1" outlineLevel="1">
      <c r="A648" s="323"/>
      <c r="B648" s="277" t="s">
        <v>223</v>
      </c>
      <c r="C648" s="266">
        <v>0</v>
      </c>
      <c r="D648" s="265"/>
      <c r="E648" s="266">
        <v>0</v>
      </c>
      <c r="F648" s="265"/>
      <c r="G648" s="266">
        <v>0</v>
      </c>
      <c r="H648" s="324">
        <v>0</v>
      </c>
      <c r="I648" s="322"/>
    </row>
    <row r="649" spans="1:9" hidden="1" outlineLevel="1">
      <c r="A649" s="323"/>
      <c r="B649" s="277" t="s">
        <v>224</v>
      </c>
      <c r="C649" s="266">
        <v>0</v>
      </c>
      <c r="D649" s="265">
        <v>0</v>
      </c>
      <c r="E649" s="265">
        <v>0</v>
      </c>
      <c r="F649" s="265">
        <v>0</v>
      </c>
      <c r="G649" s="265">
        <v>0</v>
      </c>
      <c r="H649" s="324">
        <v>0</v>
      </c>
      <c r="I649" s="322"/>
    </row>
    <row r="650" spans="1:9" hidden="1" outlineLevel="1">
      <c r="A650" s="323"/>
      <c r="B650" s="277" t="s">
        <v>225</v>
      </c>
      <c r="C650" s="266">
        <v>0</v>
      </c>
      <c r="D650" s="265">
        <v>0</v>
      </c>
      <c r="E650" s="265">
        <v>0</v>
      </c>
      <c r="F650" s="265">
        <v>0</v>
      </c>
      <c r="G650" s="265">
        <v>0</v>
      </c>
      <c r="H650" s="324">
        <v>0</v>
      </c>
      <c r="I650" s="322"/>
    </row>
    <row r="651" spans="1:9" collapsed="1">
      <c r="A651" s="323">
        <v>21</v>
      </c>
      <c r="B651" s="281" t="s">
        <v>129</v>
      </c>
      <c r="C651" s="266">
        <f>SUM($C$627:$C$650)</f>
        <v>56646.502123972838</v>
      </c>
      <c r="D651" s="266">
        <f>SUM($D$627:$D$650)</f>
        <v>2037</v>
      </c>
      <c r="E651" s="266">
        <f>SUM($E$627:$E$650)</f>
        <v>17843</v>
      </c>
      <c r="F651" s="266">
        <f>SUM($F$627:$F$650)</f>
        <v>0</v>
      </c>
      <c r="G651" s="266">
        <f>SUM($G$627:$G$650)</f>
        <v>3134</v>
      </c>
      <c r="H651" s="324">
        <f>SUM($H$627:$H$650)</f>
        <v>79660.502123972838</v>
      </c>
      <c r="I651" s="322"/>
    </row>
    <row r="652" spans="1:9" hidden="1" outlineLevel="1">
      <c r="A652" s="323"/>
      <c r="B652" s="277" t="s">
        <v>202</v>
      </c>
      <c r="C652" s="266">
        <v>0</v>
      </c>
      <c r="D652" s="265"/>
      <c r="E652" s="266">
        <v>0</v>
      </c>
      <c r="F652" s="265"/>
      <c r="G652" s="266">
        <v>0</v>
      </c>
      <c r="H652" s="324">
        <v>0</v>
      </c>
      <c r="I652" s="322"/>
    </row>
    <row r="653" spans="1:9" hidden="1" outlineLevel="1">
      <c r="A653" s="323"/>
      <c r="B653" s="277" t="s">
        <v>203</v>
      </c>
      <c r="C653" s="266">
        <v>49481</v>
      </c>
      <c r="D653" s="265"/>
      <c r="E653" s="266">
        <v>160839</v>
      </c>
      <c r="F653" s="265"/>
      <c r="G653" s="266">
        <v>32686.156170000002</v>
      </c>
      <c r="H653" s="324">
        <v>243006.15617</v>
      </c>
      <c r="I653" s="322"/>
    </row>
    <row r="654" spans="1:9" hidden="1" outlineLevel="1">
      <c r="A654" s="323"/>
      <c r="B654" s="277" t="s">
        <v>204</v>
      </c>
      <c r="C654" s="266">
        <v>37036</v>
      </c>
      <c r="D654" s="266">
        <v>1478</v>
      </c>
      <c r="E654" s="266">
        <v>0</v>
      </c>
      <c r="F654" s="266">
        <v>0</v>
      </c>
      <c r="G654" s="266">
        <v>0</v>
      </c>
      <c r="H654" s="324">
        <v>38514</v>
      </c>
      <c r="I654" s="322"/>
    </row>
    <row r="655" spans="1:9" hidden="1" outlineLevel="1">
      <c r="A655" s="323"/>
      <c r="B655" s="277" t="s">
        <v>205</v>
      </c>
      <c r="C655" s="266">
        <v>0</v>
      </c>
      <c r="D655" s="266">
        <v>0</v>
      </c>
      <c r="E655" s="266">
        <v>0</v>
      </c>
      <c r="F655" s="266">
        <v>0</v>
      </c>
      <c r="G655" s="266">
        <v>0</v>
      </c>
      <c r="H655" s="324">
        <v>0</v>
      </c>
      <c r="I655" s="322"/>
    </row>
    <row r="656" spans="1:9" hidden="1" outlineLevel="1">
      <c r="A656" s="323"/>
      <c r="B656" s="277" t="s">
        <v>206</v>
      </c>
      <c r="C656" s="266">
        <v>0</v>
      </c>
      <c r="D656" s="266">
        <v>0</v>
      </c>
      <c r="E656" s="266">
        <v>6666</v>
      </c>
      <c r="F656" s="266">
        <v>0</v>
      </c>
      <c r="G656" s="266">
        <v>0</v>
      </c>
      <c r="H656" s="324">
        <v>6666</v>
      </c>
      <c r="I656" s="322"/>
    </row>
    <row r="657" spans="1:9" hidden="1" outlineLevel="1">
      <c r="A657" s="323"/>
      <c r="B657" s="277" t="s">
        <v>207</v>
      </c>
      <c r="C657" s="266"/>
      <c r="D657" s="266"/>
      <c r="E657" s="266"/>
      <c r="F657" s="266"/>
      <c r="G657" s="266"/>
      <c r="H657" s="324">
        <v>0</v>
      </c>
      <c r="I657" s="322"/>
    </row>
    <row r="658" spans="1:9" hidden="1" outlineLevel="1">
      <c r="A658" s="323"/>
      <c r="B658" s="277" t="s">
        <v>208</v>
      </c>
      <c r="C658" s="266">
        <v>120601.40704159909</v>
      </c>
      <c r="D658" s="266">
        <v>130633</v>
      </c>
      <c r="E658" s="266">
        <v>220524</v>
      </c>
      <c r="F658" s="266">
        <v>0</v>
      </c>
      <c r="G658" s="266">
        <v>31560</v>
      </c>
      <c r="H658" s="324">
        <v>503318.4070415991</v>
      </c>
      <c r="I658" s="322"/>
    </row>
    <row r="659" spans="1:9" hidden="1" outlineLevel="1">
      <c r="A659" s="323"/>
      <c r="B659" s="277" t="s">
        <v>209</v>
      </c>
      <c r="C659" s="266">
        <v>8143</v>
      </c>
      <c r="D659" s="265"/>
      <c r="E659" s="266">
        <v>5567</v>
      </c>
      <c r="F659" s="265"/>
      <c r="G659" s="266">
        <v>52</v>
      </c>
      <c r="H659" s="324">
        <v>13762</v>
      </c>
      <c r="I659" s="322"/>
    </row>
    <row r="660" spans="1:9" hidden="1" outlineLevel="1">
      <c r="A660" s="323"/>
      <c r="B660" s="277" t="s">
        <v>210</v>
      </c>
      <c r="C660" s="265"/>
      <c r="D660" s="266">
        <v>4705</v>
      </c>
      <c r="E660" s="265"/>
      <c r="F660" s="265"/>
      <c r="G660" s="266">
        <v>356</v>
      </c>
      <c r="H660" s="324">
        <v>5061</v>
      </c>
      <c r="I660" s="322"/>
    </row>
    <row r="661" spans="1:9" hidden="1" outlineLevel="1">
      <c r="A661" s="323"/>
      <c r="B661" s="277" t="s">
        <v>211</v>
      </c>
      <c r="C661" s="266">
        <v>76990</v>
      </c>
      <c r="D661" s="265"/>
      <c r="E661" s="266">
        <v>751093</v>
      </c>
      <c r="F661" s="265"/>
      <c r="G661" s="266">
        <v>117248</v>
      </c>
      <c r="H661" s="324">
        <v>945331</v>
      </c>
      <c r="I661" s="322"/>
    </row>
    <row r="662" spans="1:9" hidden="1" outlineLevel="1">
      <c r="A662" s="323"/>
      <c r="B662" s="277" t="s">
        <v>212</v>
      </c>
      <c r="C662" s="266">
        <v>150</v>
      </c>
      <c r="D662" s="265">
        <v>0</v>
      </c>
      <c r="E662" s="266">
        <v>54340</v>
      </c>
      <c r="F662" s="265">
        <v>0</v>
      </c>
      <c r="G662" s="266">
        <v>4688</v>
      </c>
      <c r="H662" s="324">
        <v>59178</v>
      </c>
      <c r="I662" s="322"/>
    </row>
    <row r="663" spans="1:9" hidden="1" outlineLevel="1">
      <c r="A663" s="323"/>
      <c r="B663" s="277" t="s">
        <v>213</v>
      </c>
      <c r="C663" s="266">
        <v>43415</v>
      </c>
      <c r="D663" s="265"/>
      <c r="E663" s="266">
        <v>62623</v>
      </c>
      <c r="F663" s="265"/>
      <c r="G663" s="266">
        <v>6253</v>
      </c>
      <c r="H663" s="324">
        <v>112291</v>
      </c>
      <c r="I663" s="322"/>
    </row>
    <row r="664" spans="1:9" hidden="1" outlineLevel="1">
      <c r="A664" s="323"/>
      <c r="B664" s="277" t="s">
        <v>214</v>
      </c>
      <c r="C664" s="266">
        <v>24259</v>
      </c>
      <c r="D664" s="265"/>
      <c r="E664" s="265"/>
      <c r="F664" s="266">
        <v>87</v>
      </c>
      <c r="G664" s="265"/>
      <c r="H664" s="324">
        <v>24346</v>
      </c>
      <c r="I664" s="322"/>
    </row>
    <row r="665" spans="1:9" hidden="1" outlineLevel="1">
      <c r="A665" s="323"/>
      <c r="B665" s="277" t="s">
        <v>215</v>
      </c>
      <c r="C665" s="266">
        <v>5099</v>
      </c>
      <c r="D665" s="265"/>
      <c r="E665" s="265"/>
      <c r="F665" s="265"/>
      <c r="G665" s="265"/>
      <c r="H665" s="324">
        <v>5099</v>
      </c>
      <c r="I665" s="322"/>
    </row>
    <row r="666" spans="1:9" hidden="1" outlineLevel="1">
      <c r="A666" s="323"/>
      <c r="B666" s="277" t="s">
        <v>216</v>
      </c>
      <c r="C666" s="266">
        <v>35</v>
      </c>
      <c r="D666" s="266">
        <v>0</v>
      </c>
      <c r="E666" s="266">
        <v>0</v>
      </c>
      <c r="F666" s="266">
        <v>0</v>
      </c>
      <c r="G666" s="266">
        <v>0</v>
      </c>
      <c r="H666" s="324">
        <v>35</v>
      </c>
      <c r="I666" s="322"/>
    </row>
    <row r="667" spans="1:9" hidden="1" outlineLevel="1">
      <c r="A667" s="323"/>
      <c r="B667" s="277" t="s">
        <v>217</v>
      </c>
      <c r="C667" s="266">
        <v>18581.511879331534</v>
      </c>
      <c r="D667" s="266">
        <v>0</v>
      </c>
      <c r="E667" s="266">
        <v>65156</v>
      </c>
      <c r="F667" s="265"/>
      <c r="G667" s="266">
        <v>18377</v>
      </c>
      <c r="H667" s="324">
        <v>102114.51187933153</v>
      </c>
      <c r="I667" s="322"/>
    </row>
    <row r="668" spans="1:9" hidden="1" outlineLevel="1">
      <c r="A668" s="323"/>
      <c r="B668" s="277" t="s">
        <v>218</v>
      </c>
      <c r="C668" s="266">
        <v>37382</v>
      </c>
      <c r="D668" s="266">
        <v>52065</v>
      </c>
      <c r="E668" s="266">
        <v>5677</v>
      </c>
      <c r="F668" s="266">
        <v>0</v>
      </c>
      <c r="G668" s="266">
        <v>0</v>
      </c>
      <c r="H668" s="324">
        <v>95124</v>
      </c>
      <c r="I668" s="322"/>
    </row>
    <row r="669" spans="1:9" hidden="1" outlineLevel="1">
      <c r="A669" s="323"/>
      <c r="B669" s="277" t="s">
        <v>219</v>
      </c>
      <c r="C669" s="266">
        <v>4224</v>
      </c>
      <c r="D669" s="265"/>
      <c r="E669" s="266">
        <v>4412</v>
      </c>
      <c r="F669" s="265"/>
      <c r="G669" s="266">
        <v>1092</v>
      </c>
      <c r="H669" s="324">
        <v>9728</v>
      </c>
      <c r="I669" s="322"/>
    </row>
    <row r="670" spans="1:9" hidden="1" outlineLevel="1">
      <c r="A670" s="323"/>
      <c r="B670" s="277" t="s">
        <v>220</v>
      </c>
      <c r="C670" s="266">
        <v>0</v>
      </c>
      <c r="D670" s="265"/>
      <c r="E670" s="266">
        <v>0</v>
      </c>
      <c r="F670" s="265"/>
      <c r="G670" s="266">
        <v>0</v>
      </c>
      <c r="H670" s="324">
        <v>0</v>
      </c>
      <c r="I670" s="322"/>
    </row>
    <row r="671" spans="1:9" hidden="1" outlineLevel="1">
      <c r="A671" s="323"/>
      <c r="B671" s="277" t="s">
        <v>221</v>
      </c>
      <c r="C671" s="266">
        <v>3895</v>
      </c>
      <c r="D671" s="265"/>
      <c r="E671" s="265"/>
      <c r="F671" s="265"/>
      <c r="G671" s="265"/>
      <c r="H671" s="324">
        <v>3895</v>
      </c>
      <c r="I671" s="322"/>
    </row>
    <row r="672" spans="1:9" hidden="1" outlineLevel="1">
      <c r="A672" s="323"/>
      <c r="B672" s="277" t="s">
        <v>222</v>
      </c>
      <c r="C672" s="266">
        <v>257363</v>
      </c>
      <c r="D672" s="266">
        <v>51576</v>
      </c>
      <c r="E672" s="266">
        <v>138422</v>
      </c>
      <c r="F672" s="265"/>
      <c r="G672" s="266">
        <v>66849</v>
      </c>
      <c r="H672" s="324">
        <v>514210</v>
      </c>
      <c r="I672" s="322"/>
    </row>
    <row r="673" spans="1:9" hidden="1" outlineLevel="1">
      <c r="A673" s="323"/>
      <c r="B673" s="277" t="s">
        <v>223</v>
      </c>
      <c r="C673" s="266">
        <v>79195</v>
      </c>
      <c r="D673" s="265"/>
      <c r="E673" s="265"/>
      <c r="F673" s="265"/>
      <c r="G673" s="265"/>
      <c r="H673" s="324">
        <v>79195</v>
      </c>
      <c r="I673" s="322"/>
    </row>
    <row r="674" spans="1:9" hidden="1" outlineLevel="1">
      <c r="A674" s="323"/>
      <c r="B674" s="277" t="s">
        <v>224</v>
      </c>
      <c r="C674" s="266">
        <v>11270.591455918326</v>
      </c>
      <c r="D674" s="266">
        <v>21</v>
      </c>
      <c r="E674" s="266">
        <v>143</v>
      </c>
      <c r="F674" s="265"/>
      <c r="G674" s="266">
        <v>110</v>
      </c>
      <c r="H674" s="324">
        <v>11544.591455918326</v>
      </c>
      <c r="I674" s="322"/>
    </row>
    <row r="675" spans="1:9" hidden="1" outlineLevel="1">
      <c r="A675" s="323"/>
      <c r="B675" s="277" t="s">
        <v>225</v>
      </c>
      <c r="C675" s="266">
        <v>43924</v>
      </c>
      <c r="D675" s="266">
        <v>18</v>
      </c>
      <c r="E675" s="266">
        <v>10004</v>
      </c>
      <c r="F675" s="265"/>
      <c r="G675" s="265"/>
      <c r="H675" s="324">
        <v>53946</v>
      </c>
      <c r="I675" s="322"/>
    </row>
    <row r="676" spans="1:9" collapsed="1">
      <c r="A676" s="323">
        <v>22</v>
      </c>
      <c r="B676" s="281" t="s">
        <v>579</v>
      </c>
      <c r="C676" s="266">
        <f>SUM($C$652:$C$675)</f>
        <v>821044.51037684898</v>
      </c>
      <c r="D676" s="266">
        <f>SUM($D$652:$D$675)</f>
        <v>240496</v>
      </c>
      <c r="E676" s="266">
        <f>SUM($E$652:$E$675)</f>
        <v>1485466</v>
      </c>
      <c r="F676" s="266">
        <f>SUM($F$652:$F$675)</f>
        <v>87</v>
      </c>
      <c r="G676" s="266">
        <f>SUM($G$652:$G$675)</f>
        <v>279271.15616999997</v>
      </c>
      <c r="H676" s="324">
        <f>SUM($H$652:$H$675)</f>
        <v>2826364.6665468491</v>
      </c>
      <c r="I676" s="322"/>
    </row>
    <row r="677" spans="1:9" hidden="1" outlineLevel="1">
      <c r="A677" s="323"/>
      <c r="B677" s="277" t="s">
        <v>202</v>
      </c>
      <c r="C677" s="266">
        <v>0</v>
      </c>
      <c r="D677" s="265"/>
      <c r="E677" s="265"/>
      <c r="F677" s="328"/>
      <c r="G677" s="297">
        <v>0</v>
      </c>
      <c r="H677" s="324">
        <v>0</v>
      </c>
      <c r="I677" s="322"/>
    </row>
    <row r="678" spans="1:9" hidden="1" outlineLevel="1">
      <c r="A678" s="323"/>
      <c r="B678" s="277" t="s">
        <v>203</v>
      </c>
      <c r="C678" s="266">
        <v>1531</v>
      </c>
      <c r="D678" s="266">
        <v>0</v>
      </c>
      <c r="E678" s="266">
        <v>-421</v>
      </c>
      <c r="F678" s="297">
        <v>0</v>
      </c>
      <c r="G678" s="297">
        <v>-85.88</v>
      </c>
      <c r="H678" s="324">
        <v>1024.1199999999999</v>
      </c>
      <c r="I678" s="322"/>
    </row>
    <row r="679" spans="1:9" hidden="1" outlineLevel="1">
      <c r="A679" s="323"/>
      <c r="B679" s="277" t="s">
        <v>204</v>
      </c>
      <c r="C679" s="266">
        <v>1</v>
      </c>
      <c r="D679" s="266">
        <v>0</v>
      </c>
      <c r="E679" s="266">
        <v>0</v>
      </c>
      <c r="F679" s="297">
        <v>0</v>
      </c>
      <c r="G679" s="297">
        <v>0</v>
      </c>
      <c r="H679" s="324">
        <v>1</v>
      </c>
      <c r="I679" s="322"/>
    </row>
    <row r="680" spans="1:9" hidden="1" outlineLevel="1">
      <c r="A680" s="323"/>
      <c r="B680" s="277" t="s">
        <v>205</v>
      </c>
      <c r="C680" s="266">
        <v>0</v>
      </c>
      <c r="D680" s="266">
        <v>0</v>
      </c>
      <c r="E680" s="266">
        <v>0</v>
      </c>
      <c r="F680" s="297">
        <v>0</v>
      </c>
      <c r="G680" s="297">
        <v>0</v>
      </c>
      <c r="H680" s="324">
        <v>0</v>
      </c>
      <c r="I680" s="322"/>
    </row>
    <row r="681" spans="1:9" hidden="1" outlineLevel="1">
      <c r="A681" s="323"/>
      <c r="B681" s="277" t="s">
        <v>206</v>
      </c>
      <c r="C681" s="266">
        <v>0</v>
      </c>
      <c r="D681" s="266">
        <v>0</v>
      </c>
      <c r="E681" s="266">
        <v>0</v>
      </c>
      <c r="F681" s="297">
        <v>0</v>
      </c>
      <c r="G681" s="297">
        <v>0</v>
      </c>
      <c r="H681" s="324">
        <v>0</v>
      </c>
      <c r="I681" s="322"/>
    </row>
    <row r="682" spans="1:9" hidden="1" outlineLevel="1">
      <c r="A682" s="323"/>
      <c r="B682" s="277" t="s">
        <v>207</v>
      </c>
      <c r="C682" s="266"/>
      <c r="D682" s="266"/>
      <c r="E682" s="266"/>
      <c r="F682" s="297"/>
      <c r="G682" s="297"/>
      <c r="H682" s="324">
        <v>0</v>
      </c>
      <c r="I682" s="322"/>
    </row>
    <row r="683" spans="1:9" hidden="1" outlineLevel="1">
      <c r="A683" s="323"/>
      <c r="B683" s="277" t="s">
        <v>208</v>
      </c>
      <c r="C683" s="266">
        <v>3813.8842617716764</v>
      </c>
      <c r="D683" s="266">
        <v>0</v>
      </c>
      <c r="E683" s="266">
        <v>45828</v>
      </c>
      <c r="F683" s="297">
        <v>0</v>
      </c>
      <c r="G683" s="297">
        <v>15294</v>
      </c>
      <c r="H683" s="324">
        <v>64935.884261771673</v>
      </c>
      <c r="I683" s="322"/>
    </row>
    <row r="684" spans="1:9" hidden="1" outlineLevel="1">
      <c r="A684" s="323"/>
      <c r="B684" s="277" t="s">
        <v>209</v>
      </c>
      <c r="C684" s="266">
        <v>-4979</v>
      </c>
      <c r="D684" s="265"/>
      <c r="E684" s="265"/>
      <c r="F684" s="328"/>
      <c r="G684" s="328"/>
      <c r="H684" s="324">
        <v>-4979</v>
      </c>
      <c r="I684" s="322"/>
    </row>
    <row r="685" spans="1:9" hidden="1" outlineLevel="1">
      <c r="A685" s="323"/>
      <c r="B685" s="277" t="s">
        <v>210</v>
      </c>
      <c r="C685" s="266">
        <v>0</v>
      </c>
      <c r="D685" s="265"/>
      <c r="E685" s="265"/>
      <c r="F685" s="328"/>
      <c r="G685" s="328"/>
      <c r="H685" s="324">
        <v>0</v>
      </c>
      <c r="I685" s="322"/>
    </row>
    <row r="686" spans="1:9" hidden="1" outlineLevel="1">
      <c r="A686" s="323"/>
      <c r="B686" s="277" t="s">
        <v>211</v>
      </c>
      <c r="C686" s="266">
        <v>80167</v>
      </c>
      <c r="D686" s="265"/>
      <c r="E686" s="266">
        <v>243</v>
      </c>
      <c r="F686" s="328"/>
      <c r="G686" s="297">
        <v>106</v>
      </c>
      <c r="H686" s="324">
        <v>80516</v>
      </c>
      <c r="I686" s="322"/>
    </row>
    <row r="687" spans="1:9" hidden="1" outlineLevel="1">
      <c r="A687" s="323"/>
      <c r="B687" s="277" t="s">
        <v>212</v>
      </c>
      <c r="C687" s="266">
        <v>1713.45</v>
      </c>
      <c r="D687" s="265">
        <v>0</v>
      </c>
      <c r="E687" s="266">
        <v>41841</v>
      </c>
      <c r="F687" s="328">
        <v>0</v>
      </c>
      <c r="G687" s="297">
        <v>2766</v>
      </c>
      <c r="H687" s="324">
        <v>46320.45</v>
      </c>
      <c r="I687" s="322"/>
    </row>
    <row r="688" spans="1:9" hidden="1" outlineLevel="1">
      <c r="A688" s="323"/>
      <c r="B688" s="277" t="s">
        <v>213</v>
      </c>
      <c r="C688" s="266">
        <v>90794</v>
      </c>
      <c r="D688" s="265"/>
      <c r="E688" s="266">
        <v>33567</v>
      </c>
      <c r="F688" s="328"/>
      <c r="G688" s="297">
        <v>2452</v>
      </c>
      <c r="H688" s="324">
        <v>126813</v>
      </c>
      <c r="I688" s="322"/>
    </row>
    <row r="689" spans="1:9" hidden="1" outlineLevel="1">
      <c r="A689" s="323"/>
      <c r="B689" s="277" t="s">
        <v>214</v>
      </c>
      <c r="C689" s="266">
        <v>0</v>
      </c>
      <c r="D689" s="265"/>
      <c r="E689" s="265"/>
      <c r="F689" s="328"/>
      <c r="G689" s="328"/>
      <c r="H689" s="324">
        <v>0</v>
      </c>
      <c r="I689" s="322"/>
    </row>
    <row r="690" spans="1:9" hidden="1" outlineLevel="1">
      <c r="A690" s="323"/>
      <c r="B690" s="277" t="s">
        <v>215</v>
      </c>
      <c r="C690" s="266">
        <v>0</v>
      </c>
      <c r="D690" s="265"/>
      <c r="E690" s="265"/>
      <c r="F690" s="328"/>
      <c r="G690" s="328"/>
      <c r="H690" s="324">
        <v>0</v>
      </c>
      <c r="I690" s="322"/>
    </row>
    <row r="691" spans="1:9" hidden="1" outlineLevel="1">
      <c r="A691" s="323"/>
      <c r="B691" s="277" t="s">
        <v>216</v>
      </c>
      <c r="C691" s="266">
        <v>19</v>
      </c>
      <c r="D691" s="266">
        <v>0</v>
      </c>
      <c r="E691" s="266">
        <v>0</v>
      </c>
      <c r="F691" s="297">
        <v>0</v>
      </c>
      <c r="G691" s="297">
        <v>0</v>
      </c>
      <c r="H691" s="324">
        <v>19</v>
      </c>
      <c r="I691" s="322"/>
    </row>
    <row r="692" spans="1:9" hidden="1" outlineLevel="1">
      <c r="A692" s="323"/>
      <c r="B692" s="277" t="s">
        <v>217</v>
      </c>
      <c r="C692" s="266">
        <v>-5825.2001510889804</v>
      </c>
      <c r="D692" s="266">
        <v>0</v>
      </c>
      <c r="E692" s="266">
        <v>0</v>
      </c>
      <c r="F692" s="328"/>
      <c r="G692" s="297">
        <v>0</v>
      </c>
      <c r="H692" s="324">
        <v>-5825.2001510889804</v>
      </c>
      <c r="I692" s="322"/>
    </row>
    <row r="693" spans="1:9" hidden="1" outlineLevel="1">
      <c r="A693" s="323"/>
      <c r="B693" s="277" t="s">
        <v>218</v>
      </c>
      <c r="C693" s="266">
        <v>107640</v>
      </c>
      <c r="D693" s="266">
        <v>3059</v>
      </c>
      <c r="E693" s="266">
        <v>0</v>
      </c>
      <c r="F693" s="297">
        <v>0</v>
      </c>
      <c r="G693" s="297">
        <v>416</v>
      </c>
      <c r="H693" s="324">
        <v>111115</v>
      </c>
      <c r="I693" s="322"/>
    </row>
    <row r="694" spans="1:9" hidden="1" outlineLevel="1">
      <c r="A694" s="323"/>
      <c r="B694" s="277" t="s">
        <v>219</v>
      </c>
      <c r="C694" s="266">
        <v>0</v>
      </c>
      <c r="D694" s="265"/>
      <c r="E694" s="265"/>
      <c r="F694" s="328"/>
      <c r="G694" s="328"/>
      <c r="H694" s="324">
        <v>0</v>
      </c>
      <c r="I694" s="322"/>
    </row>
    <row r="695" spans="1:9" hidden="1" outlineLevel="1">
      <c r="A695" s="323"/>
      <c r="B695" s="277" t="s">
        <v>220</v>
      </c>
      <c r="C695" s="266"/>
      <c r="D695" s="265"/>
      <c r="E695" s="265"/>
      <c r="F695" s="328"/>
      <c r="G695" s="328"/>
      <c r="H695" s="324">
        <v>0</v>
      </c>
      <c r="I695" s="322"/>
    </row>
    <row r="696" spans="1:9" hidden="1" outlineLevel="1">
      <c r="A696" s="323"/>
      <c r="B696" s="277" t="s">
        <v>221</v>
      </c>
      <c r="C696" s="265">
        <v>0</v>
      </c>
      <c r="D696" s="265"/>
      <c r="E696" s="265"/>
      <c r="F696" s="328"/>
      <c r="G696" s="328"/>
      <c r="H696" s="324">
        <v>0</v>
      </c>
      <c r="I696" s="322"/>
    </row>
    <row r="697" spans="1:9" hidden="1" outlineLevel="1">
      <c r="A697" s="323"/>
      <c r="B697" s="277" t="s">
        <v>222</v>
      </c>
      <c r="C697" s="266">
        <v>508</v>
      </c>
      <c r="D697" s="265"/>
      <c r="E697" s="266">
        <v>5948</v>
      </c>
      <c r="F697" s="328"/>
      <c r="G697" s="297">
        <v>-20975</v>
      </c>
      <c r="H697" s="324">
        <v>-14519</v>
      </c>
      <c r="I697" s="322"/>
    </row>
    <row r="698" spans="1:9" hidden="1" outlineLevel="1">
      <c r="A698" s="323"/>
      <c r="B698" s="277" t="s">
        <v>223</v>
      </c>
      <c r="C698" s="266">
        <v>-112172</v>
      </c>
      <c r="D698" s="265"/>
      <c r="E698" s="265"/>
      <c r="F698" s="328"/>
      <c r="G698" s="328"/>
      <c r="H698" s="324">
        <v>-112172</v>
      </c>
      <c r="I698" s="322"/>
    </row>
    <row r="699" spans="1:9" hidden="1" outlineLevel="1">
      <c r="A699" s="323"/>
      <c r="B699" s="277" t="s">
        <v>224</v>
      </c>
      <c r="C699" s="266">
        <v>0</v>
      </c>
      <c r="D699" s="265"/>
      <c r="E699" s="266">
        <v>1070</v>
      </c>
      <c r="F699" s="328"/>
      <c r="G699" s="297">
        <v>6543</v>
      </c>
      <c r="H699" s="324">
        <v>7613</v>
      </c>
      <c r="I699" s="322"/>
    </row>
    <row r="700" spans="1:9" hidden="1" outlineLevel="1">
      <c r="A700" s="323"/>
      <c r="B700" s="277" t="s">
        <v>225</v>
      </c>
      <c r="C700" s="266">
        <v>152675</v>
      </c>
      <c r="D700" s="265">
        <v>197</v>
      </c>
      <c r="E700" s="266">
        <v>9610</v>
      </c>
      <c r="F700" s="328"/>
      <c r="G700" s="297">
        <v>0</v>
      </c>
      <c r="H700" s="324">
        <v>162482</v>
      </c>
      <c r="I700" s="322"/>
    </row>
    <row r="701" spans="1:9" collapsed="1">
      <c r="A701" s="323">
        <v>23</v>
      </c>
      <c r="B701" s="281" t="s">
        <v>130</v>
      </c>
      <c r="C701" s="266">
        <f>SUM($C$677:$C$700)</f>
        <v>315886.1341106827</v>
      </c>
      <c r="D701" s="266">
        <f>SUM($D$677:$D$700)</f>
        <v>3256</v>
      </c>
      <c r="E701" s="266">
        <f>SUM($E$677:$E$700)</f>
        <v>137686</v>
      </c>
      <c r="F701" s="297">
        <f>SUM($F$677:$F$700)</f>
        <v>0</v>
      </c>
      <c r="G701" s="297">
        <f>SUM($G$677:$G$700)</f>
        <v>6516.1200000000026</v>
      </c>
      <c r="H701" s="324">
        <f>SUM($H$677:$H$700)</f>
        <v>463344.2541106827</v>
      </c>
      <c r="I701" s="322"/>
    </row>
    <row r="702" spans="1:9" hidden="1" outlineLevel="1">
      <c r="A702" s="323"/>
      <c r="B702" s="277" t="s">
        <v>202</v>
      </c>
      <c r="C702" s="266">
        <v>0</v>
      </c>
      <c r="D702" s="265"/>
      <c r="E702" s="265"/>
      <c r="F702" s="246"/>
      <c r="G702" s="247"/>
      <c r="H702" s="331">
        <v>0</v>
      </c>
      <c r="I702" s="322"/>
    </row>
    <row r="703" spans="1:9" hidden="1" outlineLevel="1">
      <c r="A703" s="323"/>
      <c r="B703" s="277" t="s">
        <v>203</v>
      </c>
      <c r="C703" s="266">
        <v>1439499</v>
      </c>
      <c r="D703" s="266">
        <v>0</v>
      </c>
      <c r="E703" s="266">
        <v>164</v>
      </c>
      <c r="F703" s="246"/>
      <c r="G703" s="247"/>
      <c r="H703" s="331">
        <v>1439663</v>
      </c>
      <c r="I703" s="322"/>
    </row>
    <row r="704" spans="1:9" hidden="1" outlineLevel="1">
      <c r="A704" s="323"/>
      <c r="B704" s="277" t="s">
        <v>204</v>
      </c>
      <c r="C704" s="266">
        <v>723948</v>
      </c>
      <c r="D704" s="266">
        <v>0</v>
      </c>
      <c r="E704" s="266">
        <v>0</v>
      </c>
      <c r="F704" s="246"/>
      <c r="G704" s="247"/>
      <c r="H704" s="331">
        <v>723948</v>
      </c>
      <c r="I704" s="322"/>
    </row>
    <row r="705" spans="1:9" hidden="1" outlineLevel="1">
      <c r="A705" s="323"/>
      <c r="B705" s="277" t="s">
        <v>205</v>
      </c>
      <c r="C705" s="266">
        <v>0</v>
      </c>
      <c r="D705" s="266">
        <v>0</v>
      </c>
      <c r="E705" s="266">
        <v>0</v>
      </c>
      <c r="F705" s="246"/>
      <c r="G705" s="247"/>
      <c r="H705" s="331">
        <v>0</v>
      </c>
      <c r="I705" s="322"/>
    </row>
    <row r="706" spans="1:9" hidden="1" outlineLevel="1">
      <c r="A706" s="323"/>
      <c r="B706" s="277" t="s">
        <v>206</v>
      </c>
      <c r="C706" s="266">
        <v>0</v>
      </c>
      <c r="D706" s="266">
        <v>0</v>
      </c>
      <c r="E706" s="266">
        <v>0</v>
      </c>
      <c r="F706" s="246"/>
      <c r="G706" s="247"/>
      <c r="H706" s="331">
        <v>0</v>
      </c>
      <c r="I706" s="322"/>
    </row>
    <row r="707" spans="1:9" hidden="1" outlineLevel="1">
      <c r="A707" s="323"/>
      <c r="B707" s="277" t="s">
        <v>207</v>
      </c>
      <c r="C707" s="266">
        <v>0</v>
      </c>
      <c r="D707" s="266"/>
      <c r="E707" s="266"/>
      <c r="F707" s="246"/>
      <c r="G707" s="247"/>
      <c r="H707" s="331">
        <v>0</v>
      </c>
      <c r="I707" s="322"/>
    </row>
    <row r="708" spans="1:9" hidden="1" outlineLevel="1">
      <c r="A708" s="323"/>
      <c r="B708" s="277" t="s">
        <v>208</v>
      </c>
      <c r="C708" s="266">
        <v>842233.14999999991</v>
      </c>
      <c r="D708" s="266">
        <v>0</v>
      </c>
      <c r="E708" s="266">
        <v>18497</v>
      </c>
      <c r="F708" s="246"/>
      <c r="G708" s="247"/>
      <c r="H708" s="331">
        <v>860730.14999999991</v>
      </c>
      <c r="I708" s="322"/>
    </row>
    <row r="709" spans="1:9" hidden="1" outlineLevel="1">
      <c r="A709" s="323"/>
      <c r="B709" s="277" t="s">
        <v>209</v>
      </c>
      <c r="C709" s="266">
        <v>278331</v>
      </c>
      <c r="D709" s="266">
        <v>0</v>
      </c>
      <c r="E709" s="266">
        <v>0</v>
      </c>
      <c r="F709" s="246"/>
      <c r="G709" s="247"/>
      <c r="H709" s="331">
        <v>278331</v>
      </c>
      <c r="I709" s="322"/>
    </row>
    <row r="710" spans="1:9" hidden="1" outlineLevel="1">
      <c r="A710" s="323"/>
      <c r="B710" s="277" t="s">
        <v>210</v>
      </c>
      <c r="C710" s="266">
        <v>0</v>
      </c>
      <c r="D710" s="266">
        <v>0</v>
      </c>
      <c r="E710" s="266">
        <v>0</v>
      </c>
      <c r="F710" s="246"/>
      <c r="G710" s="247"/>
      <c r="H710" s="331">
        <v>0</v>
      </c>
      <c r="I710" s="322"/>
    </row>
    <row r="711" spans="1:9" hidden="1" outlineLevel="1">
      <c r="A711" s="323"/>
      <c r="B711" s="277" t="s">
        <v>211</v>
      </c>
      <c r="C711" s="266">
        <v>2005352</v>
      </c>
      <c r="D711" s="266">
        <v>0</v>
      </c>
      <c r="E711" s="266">
        <v>-2839</v>
      </c>
      <c r="F711" s="246"/>
      <c r="G711" s="247"/>
      <c r="H711" s="331">
        <v>2002513</v>
      </c>
      <c r="I711" s="322"/>
    </row>
    <row r="712" spans="1:9" hidden="1" outlineLevel="1">
      <c r="A712" s="323"/>
      <c r="B712" s="277" t="s">
        <v>212</v>
      </c>
      <c r="C712" s="266">
        <v>41481</v>
      </c>
      <c r="D712" s="265">
        <v>0</v>
      </c>
      <c r="E712" s="266">
        <v>0</v>
      </c>
      <c r="F712" s="246"/>
      <c r="G712" s="247"/>
      <c r="H712" s="331">
        <v>41481</v>
      </c>
      <c r="I712" s="322"/>
    </row>
    <row r="713" spans="1:9" hidden="1" outlineLevel="1">
      <c r="A713" s="323"/>
      <c r="B713" s="277" t="s">
        <v>213</v>
      </c>
      <c r="C713" s="266">
        <v>1780235</v>
      </c>
      <c r="D713" s="265">
        <v>0</v>
      </c>
      <c r="E713" s="266">
        <v>0</v>
      </c>
      <c r="F713" s="246"/>
      <c r="G713" s="247"/>
      <c r="H713" s="331">
        <v>1780235</v>
      </c>
      <c r="I713" s="322"/>
    </row>
    <row r="714" spans="1:9" hidden="1" outlineLevel="1">
      <c r="A714" s="323"/>
      <c r="B714" s="277" t="s">
        <v>214</v>
      </c>
      <c r="C714" s="266">
        <v>179321</v>
      </c>
      <c r="D714" s="265"/>
      <c r="E714" s="265"/>
      <c r="F714" s="246"/>
      <c r="G714" s="247"/>
      <c r="H714" s="331">
        <v>179321</v>
      </c>
      <c r="I714" s="322"/>
    </row>
    <row r="715" spans="1:9" hidden="1" outlineLevel="1">
      <c r="A715" s="323"/>
      <c r="B715" s="277" t="s">
        <v>215</v>
      </c>
      <c r="C715" s="266">
        <v>86731</v>
      </c>
      <c r="D715" s="265"/>
      <c r="E715" s="265"/>
      <c r="F715" s="246"/>
      <c r="G715" s="247"/>
      <c r="H715" s="331">
        <v>86731</v>
      </c>
      <c r="I715" s="322"/>
    </row>
    <row r="716" spans="1:9" hidden="1" outlineLevel="1">
      <c r="A716" s="323"/>
      <c r="B716" s="277" t="s">
        <v>216</v>
      </c>
      <c r="C716" s="266">
        <v>-5197</v>
      </c>
      <c r="D716" s="266">
        <v>0</v>
      </c>
      <c r="E716" s="266">
        <v>0</v>
      </c>
      <c r="F716" s="246"/>
      <c r="G716" s="247"/>
      <c r="H716" s="331">
        <v>-5197</v>
      </c>
      <c r="I716" s="322"/>
    </row>
    <row r="717" spans="1:9" hidden="1" outlineLevel="1">
      <c r="A717" s="323"/>
      <c r="B717" s="277" t="s">
        <v>217</v>
      </c>
      <c r="C717" s="266">
        <v>89843.01999999999</v>
      </c>
      <c r="D717" s="266">
        <v>0</v>
      </c>
      <c r="E717" s="266">
        <v>0</v>
      </c>
      <c r="F717" s="246"/>
      <c r="G717" s="247"/>
      <c r="H717" s="331">
        <v>89843.01999999999</v>
      </c>
      <c r="I717" s="322"/>
    </row>
    <row r="718" spans="1:9" hidden="1" outlineLevel="1">
      <c r="A718" s="323"/>
      <c r="B718" s="277" t="s">
        <v>218</v>
      </c>
      <c r="C718" s="266">
        <v>1014134</v>
      </c>
      <c r="D718" s="266">
        <v>0</v>
      </c>
      <c r="E718" s="266">
        <v>0</v>
      </c>
      <c r="F718" s="246"/>
      <c r="G718" s="247"/>
      <c r="H718" s="331">
        <v>1014134</v>
      </c>
      <c r="I718" s="322"/>
    </row>
    <row r="719" spans="1:9" hidden="1" outlineLevel="1">
      <c r="A719" s="323"/>
      <c r="B719" s="277" t="s">
        <v>219</v>
      </c>
      <c r="C719" s="266">
        <v>11996</v>
      </c>
      <c r="D719" s="265"/>
      <c r="E719" s="265"/>
      <c r="F719" s="246"/>
      <c r="G719" s="247"/>
      <c r="H719" s="331">
        <v>11996</v>
      </c>
      <c r="I719" s="322"/>
    </row>
    <row r="720" spans="1:9" hidden="1" outlineLevel="1">
      <c r="A720" s="323"/>
      <c r="B720" s="277" t="s">
        <v>220</v>
      </c>
      <c r="C720" s="266"/>
      <c r="D720" s="265"/>
      <c r="E720" s="265">
        <v>563</v>
      </c>
      <c r="F720" s="246"/>
      <c r="G720" s="247"/>
      <c r="H720" s="331">
        <v>563</v>
      </c>
      <c r="I720" s="322"/>
    </row>
    <row r="721" spans="1:9" hidden="1" outlineLevel="1">
      <c r="A721" s="323"/>
      <c r="B721" s="277" t="s">
        <v>221</v>
      </c>
      <c r="C721" s="266">
        <v>20000</v>
      </c>
      <c r="D721" s="265"/>
      <c r="E721" s="265"/>
      <c r="F721" s="246"/>
      <c r="G721" s="247"/>
      <c r="H721" s="331">
        <v>20000</v>
      </c>
      <c r="I721" s="322"/>
    </row>
    <row r="722" spans="1:9" hidden="1" outlineLevel="1">
      <c r="A722" s="323"/>
      <c r="B722" s="277" t="s">
        <v>222</v>
      </c>
      <c r="C722" s="266">
        <v>552670</v>
      </c>
      <c r="D722" s="265"/>
      <c r="E722" s="266">
        <v>1152102</v>
      </c>
      <c r="F722" s="246"/>
      <c r="G722" s="247"/>
      <c r="H722" s="331">
        <v>1704772</v>
      </c>
      <c r="I722" s="322"/>
    </row>
    <row r="723" spans="1:9" hidden="1" outlineLevel="1">
      <c r="A723" s="323"/>
      <c r="B723" s="277" t="s">
        <v>223</v>
      </c>
      <c r="C723" s="266">
        <v>1034958</v>
      </c>
      <c r="D723" s="265">
        <v>0</v>
      </c>
      <c r="E723" s="266">
        <v>0</v>
      </c>
      <c r="F723" s="246"/>
      <c r="G723" s="247"/>
      <c r="H723" s="331">
        <v>1034958</v>
      </c>
      <c r="I723" s="322"/>
    </row>
    <row r="724" spans="1:9" hidden="1" outlineLevel="1">
      <c r="A724" s="323"/>
      <c r="B724" s="277" t="s">
        <v>224</v>
      </c>
      <c r="C724" s="266">
        <v>468172.37</v>
      </c>
      <c r="D724" s="265"/>
      <c r="E724" s="266">
        <v>9147</v>
      </c>
      <c r="F724" s="246"/>
      <c r="G724" s="247"/>
      <c r="H724" s="331">
        <v>477319.37</v>
      </c>
      <c r="I724" s="322"/>
    </row>
    <row r="725" spans="1:9" hidden="1" outlineLevel="1">
      <c r="A725" s="323"/>
      <c r="B725" s="277" t="s">
        <v>225</v>
      </c>
      <c r="C725" s="266">
        <v>1550700</v>
      </c>
      <c r="D725" s="265">
        <v>0</v>
      </c>
      <c r="E725" s="266">
        <v>0</v>
      </c>
      <c r="F725" s="246"/>
      <c r="G725" s="247"/>
      <c r="H725" s="331">
        <v>1550700</v>
      </c>
      <c r="I725" s="322"/>
    </row>
    <row r="726" spans="1:9" collapsed="1">
      <c r="A726" s="323">
        <v>24</v>
      </c>
      <c r="B726" s="281" t="s">
        <v>131</v>
      </c>
      <c r="C726" s="266">
        <f>SUM($C$702:$C$725)</f>
        <v>12114407.539999999</v>
      </c>
      <c r="D726" s="266">
        <f>SUM($D$702:$D$725)</f>
        <v>0</v>
      </c>
      <c r="E726" s="266">
        <f>SUM($E$702:$E$725)</f>
        <v>1177634</v>
      </c>
      <c r="F726" s="246"/>
      <c r="G726" s="247"/>
      <c r="H726" s="331">
        <f>SUM($H$702:$H$725)</f>
        <v>13292041.539999999</v>
      </c>
      <c r="I726" s="322"/>
    </row>
    <row r="727" spans="1:9" hidden="1" outlineLevel="1">
      <c r="A727" s="323"/>
      <c r="B727" s="277" t="s">
        <v>202</v>
      </c>
      <c r="C727" s="266">
        <v>0</v>
      </c>
      <c r="D727" s="265"/>
      <c r="E727" s="265"/>
      <c r="F727" s="254"/>
      <c r="G727" s="273"/>
      <c r="H727" s="331">
        <v>0</v>
      </c>
      <c r="I727" s="322"/>
    </row>
    <row r="728" spans="1:9" hidden="1" outlineLevel="1">
      <c r="A728" s="323"/>
      <c r="B728" s="277" t="s">
        <v>203</v>
      </c>
      <c r="C728" s="266">
        <v>1911480</v>
      </c>
      <c r="D728" s="265">
        <v>0</v>
      </c>
      <c r="E728" s="265">
        <v>0</v>
      </c>
      <c r="F728" s="254"/>
      <c r="G728" s="273"/>
      <c r="H728" s="331">
        <v>1911480</v>
      </c>
      <c r="I728" s="322"/>
    </row>
    <row r="729" spans="1:9" hidden="1" outlineLevel="1">
      <c r="A729" s="323"/>
      <c r="B729" s="277" t="s">
        <v>204</v>
      </c>
      <c r="C729" s="266">
        <v>1070115</v>
      </c>
      <c r="D729" s="265"/>
      <c r="E729" s="265"/>
      <c r="F729" s="254"/>
      <c r="G729" s="273"/>
      <c r="H729" s="331">
        <v>1070115</v>
      </c>
      <c r="I729" s="322"/>
    </row>
    <row r="730" spans="1:9" hidden="1" outlineLevel="1">
      <c r="A730" s="323"/>
      <c r="B730" s="277" t="s">
        <v>205</v>
      </c>
      <c r="C730" s="266">
        <v>0</v>
      </c>
      <c r="D730" s="266">
        <v>0</v>
      </c>
      <c r="E730" s="266">
        <v>0</v>
      </c>
      <c r="F730" s="254"/>
      <c r="G730" s="273"/>
      <c r="H730" s="331">
        <v>0</v>
      </c>
      <c r="I730" s="322"/>
    </row>
    <row r="731" spans="1:9" hidden="1" outlineLevel="1">
      <c r="A731" s="323"/>
      <c r="B731" s="277" t="s">
        <v>206</v>
      </c>
      <c r="C731" s="266">
        <v>0</v>
      </c>
      <c r="D731" s="266">
        <v>0</v>
      </c>
      <c r="E731" s="266">
        <v>0</v>
      </c>
      <c r="F731" s="254"/>
      <c r="G731" s="273"/>
      <c r="H731" s="331">
        <v>0</v>
      </c>
      <c r="I731" s="322"/>
    </row>
    <row r="732" spans="1:9" hidden="1" outlineLevel="1">
      <c r="A732" s="323"/>
      <c r="B732" s="277" t="s">
        <v>207</v>
      </c>
      <c r="C732" s="266"/>
      <c r="D732" s="266"/>
      <c r="E732" s="266"/>
      <c r="F732" s="254"/>
      <c r="G732" s="273"/>
      <c r="H732" s="331">
        <v>0</v>
      </c>
      <c r="I732" s="322"/>
    </row>
    <row r="733" spans="1:9" hidden="1" outlineLevel="1">
      <c r="A733" s="323"/>
      <c r="B733" s="277" t="s">
        <v>208</v>
      </c>
      <c r="C733" s="266">
        <v>4041493.5600000005</v>
      </c>
      <c r="D733" s="266">
        <v>0</v>
      </c>
      <c r="E733" s="266">
        <v>0</v>
      </c>
      <c r="F733" s="254"/>
      <c r="G733" s="273"/>
      <c r="H733" s="331">
        <v>4041493.5600000005</v>
      </c>
      <c r="I733" s="322"/>
    </row>
    <row r="734" spans="1:9" hidden="1" outlineLevel="1">
      <c r="A734" s="323"/>
      <c r="B734" s="277" t="s">
        <v>209</v>
      </c>
      <c r="C734" s="266">
        <v>307983</v>
      </c>
      <c r="D734" s="266">
        <v>0</v>
      </c>
      <c r="E734" s="266">
        <v>0</v>
      </c>
      <c r="F734" s="254"/>
      <c r="G734" s="273"/>
      <c r="H734" s="331">
        <v>307983</v>
      </c>
      <c r="I734" s="322"/>
    </row>
    <row r="735" spans="1:9" hidden="1" outlineLevel="1">
      <c r="A735" s="323"/>
      <c r="B735" s="277" t="s">
        <v>210</v>
      </c>
      <c r="C735" s="266">
        <v>0</v>
      </c>
      <c r="D735" s="266">
        <v>0</v>
      </c>
      <c r="E735" s="266">
        <v>0</v>
      </c>
      <c r="F735" s="254"/>
      <c r="G735" s="273"/>
      <c r="H735" s="331">
        <v>0</v>
      </c>
      <c r="I735" s="322"/>
    </row>
    <row r="736" spans="1:9" hidden="1" outlineLevel="1">
      <c r="A736" s="323"/>
      <c r="B736" s="277" t="s">
        <v>211</v>
      </c>
      <c r="C736" s="266">
        <v>4103612</v>
      </c>
      <c r="D736" s="265"/>
      <c r="E736" s="265"/>
      <c r="F736" s="254"/>
      <c r="G736" s="273"/>
      <c r="H736" s="331">
        <v>4103612</v>
      </c>
      <c r="I736" s="322"/>
    </row>
    <row r="737" spans="1:9" hidden="1" outlineLevel="1">
      <c r="A737" s="323"/>
      <c r="B737" s="277" t="s">
        <v>212</v>
      </c>
      <c r="C737" s="266">
        <v>239296</v>
      </c>
      <c r="D737" s="265">
        <v>0</v>
      </c>
      <c r="E737" s="265">
        <v>0</v>
      </c>
      <c r="F737" s="254"/>
      <c r="G737" s="273"/>
      <c r="H737" s="331">
        <v>239296</v>
      </c>
      <c r="I737" s="322"/>
    </row>
    <row r="738" spans="1:9" hidden="1" outlineLevel="1">
      <c r="A738" s="323"/>
      <c r="B738" s="277" t="s">
        <v>213</v>
      </c>
      <c r="C738" s="266">
        <v>2531796</v>
      </c>
      <c r="D738" s="265"/>
      <c r="E738" s="265"/>
      <c r="F738" s="254"/>
      <c r="G738" s="273"/>
      <c r="H738" s="331">
        <v>2531796</v>
      </c>
      <c r="I738" s="322"/>
    </row>
    <row r="739" spans="1:9" hidden="1" outlineLevel="1">
      <c r="A739" s="323"/>
      <c r="B739" s="277" t="s">
        <v>214</v>
      </c>
      <c r="C739" s="266">
        <v>459580</v>
      </c>
      <c r="D739" s="265"/>
      <c r="E739" s="265"/>
      <c r="F739" s="254"/>
      <c r="G739" s="273"/>
      <c r="H739" s="331">
        <v>459580</v>
      </c>
      <c r="I739" s="322"/>
    </row>
    <row r="740" spans="1:9" hidden="1" outlineLevel="1">
      <c r="A740" s="323"/>
      <c r="B740" s="277" t="s">
        <v>215</v>
      </c>
      <c r="C740" s="266">
        <v>36123</v>
      </c>
      <c r="D740" s="265"/>
      <c r="E740" s="265"/>
      <c r="F740" s="254"/>
      <c r="G740" s="273"/>
      <c r="H740" s="331">
        <v>36123</v>
      </c>
      <c r="I740" s="322"/>
    </row>
    <row r="741" spans="1:9" hidden="1" outlineLevel="1">
      <c r="A741" s="323"/>
      <c r="B741" s="277" t="s">
        <v>216</v>
      </c>
      <c r="C741" s="266">
        <v>114557</v>
      </c>
      <c r="D741" s="266">
        <v>0</v>
      </c>
      <c r="E741" s="266">
        <v>0</v>
      </c>
      <c r="F741" s="254"/>
      <c r="G741" s="273"/>
      <c r="H741" s="331">
        <v>114557</v>
      </c>
      <c r="I741" s="322"/>
    </row>
    <row r="742" spans="1:9" hidden="1" outlineLevel="1">
      <c r="A742" s="323"/>
      <c r="B742" s="277" t="s">
        <v>217</v>
      </c>
      <c r="C742" s="266">
        <v>25681.360000000001</v>
      </c>
      <c r="D742" s="266">
        <v>0</v>
      </c>
      <c r="E742" s="265"/>
      <c r="F742" s="254"/>
      <c r="G742" s="273"/>
      <c r="H742" s="331">
        <v>25681.360000000001</v>
      </c>
      <c r="I742" s="322"/>
    </row>
    <row r="743" spans="1:9" hidden="1" outlineLevel="1">
      <c r="A743" s="323"/>
      <c r="B743" s="277" t="s">
        <v>218</v>
      </c>
      <c r="C743" s="266">
        <v>768613</v>
      </c>
      <c r="D743" s="266">
        <v>0</v>
      </c>
      <c r="E743" s="266">
        <v>0</v>
      </c>
      <c r="F743" s="254"/>
      <c r="G743" s="273"/>
      <c r="H743" s="331">
        <v>768613</v>
      </c>
      <c r="I743" s="322"/>
    </row>
    <row r="744" spans="1:9" hidden="1" outlineLevel="1">
      <c r="A744" s="323"/>
      <c r="B744" s="277" t="s">
        <v>219</v>
      </c>
      <c r="C744" s="266">
        <v>0</v>
      </c>
      <c r="D744" s="266">
        <v>0</v>
      </c>
      <c r="E744" s="266">
        <v>0</v>
      </c>
      <c r="F744" s="254"/>
      <c r="G744" s="273"/>
      <c r="H744" s="331">
        <v>0</v>
      </c>
      <c r="I744" s="322"/>
    </row>
    <row r="745" spans="1:9" hidden="1" outlineLevel="1">
      <c r="A745" s="323"/>
      <c r="B745" s="277" t="s">
        <v>220</v>
      </c>
      <c r="C745" s="266"/>
      <c r="D745" s="266"/>
      <c r="E745" s="266"/>
      <c r="F745" s="254"/>
      <c r="G745" s="273"/>
      <c r="H745" s="331">
        <v>0</v>
      </c>
      <c r="I745" s="322"/>
    </row>
    <row r="746" spans="1:9" hidden="1" outlineLevel="1">
      <c r="A746" s="323"/>
      <c r="B746" s="277" t="s">
        <v>221</v>
      </c>
      <c r="C746" s="266">
        <v>70000</v>
      </c>
      <c r="D746" s="266">
        <v>0</v>
      </c>
      <c r="E746" s="266">
        <v>0</v>
      </c>
      <c r="F746" s="254"/>
      <c r="G746" s="273"/>
      <c r="H746" s="331">
        <v>70000</v>
      </c>
      <c r="I746" s="322"/>
    </row>
    <row r="747" spans="1:9" hidden="1" outlineLevel="1">
      <c r="A747" s="323"/>
      <c r="B747" s="277" t="s">
        <v>222</v>
      </c>
      <c r="C747" s="266">
        <v>2849811</v>
      </c>
      <c r="D747" s="266">
        <v>0</v>
      </c>
      <c r="E747" s="266">
        <v>0</v>
      </c>
      <c r="F747" s="254"/>
      <c r="G747" s="273"/>
      <c r="H747" s="331">
        <v>2849811</v>
      </c>
      <c r="I747" s="322"/>
    </row>
    <row r="748" spans="1:9" hidden="1" outlineLevel="1">
      <c r="A748" s="323"/>
      <c r="B748" s="277" t="s">
        <v>223</v>
      </c>
      <c r="C748" s="266">
        <v>789158</v>
      </c>
      <c r="D748" s="266">
        <v>0</v>
      </c>
      <c r="E748" s="266">
        <v>0</v>
      </c>
      <c r="F748" s="254"/>
      <c r="G748" s="273"/>
      <c r="H748" s="331">
        <v>789158</v>
      </c>
      <c r="I748" s="322"/>
    </row>
    <row r="749" spans="1:9" hidden="1" outlineLevel="1">
      <c r="A749" s="323"/>
      <c r="B749" s="277" t="s">
        <v>224</v>
      </c>
      <c r="C749" s="266">
        <v>465217.5</v>
      </c>
      <c r="D749" s="266">
        <v>0</v>
      </c>
      <c r="E749" s="266">
        <v>0</v>
      </c>
      <c r="F749" s="254"/>
      <c r="G749" s="273"/>
      <c r="H749" s="331">
        <v>465217.5</v>
      </c>
      <c r="I749" s="322"/>
    </row>
    <row r="750" spans="1:9" hidden="1" outlineLevel="1">
      <c r="A750" s="323"/>
      <c r="B750" s="277" t="s">
        <v>225</v>
      </c>
      <c r="C750" s="266">
        <v>1221727</v>
      </c>
      <c r="D750" s="266">
        <v>0</v>
      </c>
      <c r="E750" s="266">
        <v>0</v>
      </c>
      <c r="F750" s="254"/>
      <c r="G750" s="273"/>
      <c r="H750" s="331">
        <v>1221727</v>
      </c>
      <c r="I750" s="322"/>
    </row>
    <row r="751" spans="1:9" collapsed="1">
      <c r="A751" s="323">
        <v>25</v>
      </c>
      <c r="B751" s="281" t="s">
        <v>132</v>
      </c>
      <c r="C751" s="266">
        <f>SUM($C$727:$C$750)</f>
        <v>21006243.420000002</v>
      </c>
      <c r="D751" s="266">
        <f>SUM($D$727:$D$750)</f>
        <v>0</v>
      </c>
      <c r="E751" s="266">
        <f>SUM($E$727:$E$750)</f>
        <v>0</v>
      </c>
      <c r="F751" s="254"/>
      <c r="G751" s="273"/>
      <c r="H751" s="331">
        <f>SUM($H$727:$H$750)</f>
        <v>21006243.420000002</v>
      </c>
      <c r="I751" s="322"/>
    </row>
    <row r="752" spans="1:9" hidden="1" outlineLevel="1">
      <c r="A752" s="323"/>
      <c r="B752" s="277" t="s">
        <v>202</v>
      </c>
      <c r="C752" s="246"/>
      <c r="D752" s="265"/>
      <c r="E752" s="265"/>
      <c r="F752" s="251"/>
      <c r="G752" s="278">
        <v>0</v>
      </c>
      <c r="H752" s="324">
        <v>0</v>
      </c>
      <c r="I752" s="322"/>
    </row>
    <row r="753" spans="1:9" hidden="1" outlineLevel="1">
      <c r="A753" s="323"/>
      <c r="B753" s="277" t="s">
        <v>203</v>
      </c>
      <c r="C753" s="246"/>
      <c r="D753" s="265"/>
      <c r="E753" s="265"/>
      <c r="F753" s="251"/>
      <c r="G753" s="278">
        <v>113912</v>
      </c>
      <c r="H753" s="324">
        <v>113912</v>
      </c>
      <c r="I753" s="322"/>
    </row>
    <row r="754" spans="1:9" hidden="1" outlineLevel="1">
      <c r="A754" s="323"/>
      <c r="B754" s="277" t="s">
        <v>204</v>
      </c>
      <c r="C754" s="246"/>
      <c r="D754" s="265"/>
      <c r="E754" s="265"/>
      <c r="F754" s="251"/>
      <c r="G754" s="278">
        <v>0</v>
      </c>
      <c r="H754" s="324">
        <v>0</v>
      </c>
      <c r="I754" s="322"/>
    </row>
    <row r="755" spans="1:9" hidden="1" outlineLevel="1">
      <c r="A755" s="323"/>
      <c r="B755" s="277" t="s">
        <v>205</v>
      </c>
      <c r="C755" s="246"/>
      <c r="D755" s="266">
        <v>0</v>
      </c>
      <c r="E755" s="266">
        <v>0</v>
      </c>
      <c r="F755" s="251"/>
      <c r="G755" s="278">
        <v>0</v>
      </c>
      <c r="H755" s="324">
        <v>0</v>
      </c>
      <c r="I755" s="322"/>
    </row>
    <row r="756" spans="1:9" hidden="1" outlineLevel="1">
      <c r="A756" s="323"/>
      <c r="B756" s="277" t="s">
        <v>206</v>
      </c>
      <c r="C756" s="246"/>
      <c r="D756" s="266">
        <v>0</v>
      </c>
      <c r="E756" s="266">
        <v>0</v>
      </c>
      <c r="F756" s="251"/>
      <c r="G756" s="278">
        <v>0</v>
      </c>
      <c r="H756" s="324">
        <v>0</v>
      </c>
      <c r="I756" s="322"/>
    </row>
    <row r="757" spans="1:9" hidden="1" outlineLevel="1">
      <c r="A757" s="323"/>
      <c r="B757" s="277" t="s">
        <v>207</v>
      </c>
      <c r="C757" s="246"/>
      <c r="D757" s="266"/>
      <c r="E757" s="266"/>
      <c r="F757" s="251"/>
      <c r="G757" s="278"/>
      <c r="H757" s="324">
        <v>0</v>
      </c>
      <c r="I757" s="322"/>
    </row>
    <row r="758" spans="1:9" hidden="1" outlineLevel="1">
      <c r="A758" s="323"/>
      <c r="B758" s="277" t="s">
        <v>208</v>
      </c>
      <c r="C758" s="246"/>
      <c r="D758" s="266">
        <v>0</v>
      </c>
      <c r="E758" s="266">
        <v>0</v>
      </c>
      <c r="F758" s="251"/>
      <c r="G758" s="278">
        <v>1306584</v>
      </c>
      <c r="H758" s="324">
        <v>1306584</v>
      </c>
      <c r="I758" s="322"/>
    </row>
    <row r="759" spans="1:9" hidden="1" outlineLevel="1">
      <c r="A759" s="323"/>
      <c r="B759" s="277" t="s">
        <v>209</v>
      </c>
      <c r="C759" s="246"/>
      <c r="D759" s="265"/>
      <c r="E759" s="265"/>
      <c r="F759" s="251"/>
      <c r="G759" s="278">
        <v>209796</v>
      </c>
      <c r="H759" s="324">
        <v>209796</v>
      </c>
      <c r="I759" s="322"/>
    </row>
    <row r="760" spans="1:9" hidden="1" outlineLevel="1">
      <c r="A760" s="323"/>
      <c r="B760" s="277" t="s">
        <v>210</v>
      </c>
      <c r="C760" s="246"/>
      <c r="D760" s="265">
        <v>0</v>
      </c>
      <c r="E760" s="265">
        <v>0</v>
      </c>
      <c r="F760" s="251"/>
      <c r="G760" s="278">
        <v>0</v>
      </c>
      <c r="H760" s="324">
        <v>0</v>
      </c>
      <c r="I760" s="322"/>
    </row>
    <row r="761" spans="1:9" hidden="1" outlineLevel="1">
      <c r="A761" s="323"/>
      <c r="B761" s="277" t="s">
        <v>211</v>
      </c>
      <c r="C761" s="246"/>
      <c r="D761" s="265"/>
      <c r="E761" s="265"/>
      <c r="F761" s="251"/>
      <c r="G761" s="278">
        <v>2486661</v>
      </c>
      <c r="H761" s="324">
        <v>2486661</v>
      </c>
      <c r="I761" s="322"/>
    </row>
    <row r="762" spans="1:9" hidden="1" outlineLevel="1">
      <c r="A762" s="323"/>
      <c r="B762" s="277" t="s">
        <v>212</v>
      </c>
      <c r="C762" s="246"/>
      <c r="D762" s="265">
        <v>0</v>
      </c>
      <c r="E762" s="265">
        <v>0</v>
      </c>
      <c r="F762" s="251"/>
      <c r="G762" s="278">
        <v>673904</v>
      </c>
      <c r="H762" s="324">
        <v>673904</v>
      </c>
      <c r="I762" s="322"/>
    </row>
    <row r="763" spans="1:9" hidden="1" outlineLevel="1">
      <c r="A763" s="323"/>
      <c r="B763" s="277" t="s">
        <v>213</v>
      </c>
      <c r="C763" s="246"/>
      <c r="D763" s="265"/>
      <c r="E763" s="265"/>
      <c r="F763" s="251"/>
      <c r="G763" s="278">
        <v>888145</v>
      </c>
      <c r="H763" s="324">
        <v>888145</v>
      </c>
      <c r="I763" s="322"/>
    </row>
    <row r="764" spans="1:9" hidden="1" outlineLevel="1">
      <c r="A764" s="323"/>
      <c r="B764" s="277" t="s">
        <v>214</v>
      </c>
      <c r="C764" s="246"/>
      <c r="D764" s="265"/>
      <c r="E764" s="265"/>
      <c r="F764" s="251"/>
      <c r="G764" s="278">
        <v>222681</v>
      </c>
      <c r="H764" s="324">
        <v>222681</v>
      </c>
      <c r="I764" s="322"/>
    </row>
    <row r="765" spans="1:9" hidden="1" outlineLevel="1">
      <c r="A765" s="323"/>
      <c r="B765" s="277" t="s">
        <v>215</v>
      </c>
      <c r="C765" s="246"/>
      <c r="D765" s="265">
        <v>0</v>
      </c>
      <c r="E765" s="265">
        <v>120299</v>
      </c>
      <c r="F765" s="251"/>
      <c r="G765" s="278">
        <v>0</v>
      </c>
      <c r="H765" s="324">
        <v>120299</v>
      </c>
      <c r="I765" s="322"/>
    </row>
    <row r="766" spans="1:9" hidden="1" outlineLevel="1">
      <c r="A766" s="323"/>
      <c r="B766" s="277" t="s">
        <v>216</v>
      </c>
      <c r="C766" s="246"/>
      <c r="D766" s="266">
        <v>0</v>
      </c>
      <c r="E766" s="266">
        <v>0</v>
      </c>
      <c r="F766" s="251"/>
      <c r="G766" s="278">
        <v>3</v>
      </c>
      <c r="H766" s="324">
        <v>3</v>
      </c>
      <c r="I766" s="322"/>
    </row>
    <row r="767" spans="1:9" hidden="1" outlineLevel="1">
      <c r="A767" s="323"/>
      <c r="B767" s="277" t="s">
        <v>217</v>
      </c>
      <c r="C767" s="246"/>
      <c r="D767" s="266">
        <v>0</v>
      </c>
      <c r="E767" s="265"/>
      <c r="F767" s="251"/>
      <c r="G767" s="278">
        <v>0</v>
      </c>
      <c r="H767" s="324">
        <v>0</v>
      </c>
      <c r="I767" s="322"/>
    </row>
    <row r="768" spans="1:9" hidden="1" outlineLevel="1">
      <c r="A768" s="323"/>
      <c r="B768" s="277" t="s">
        <v>218</v>
      </c>
      <c r="C768" s="246"/>
      <c r="D768" s="266">
        <v>0</v>
      </c>
      <c r="E768" s="266">
        <v>0</v>
      </c>
      <c r="F768" s="251"/>
      <c r="G768" s="278">
        <v>0</v>
      </c>
      <c r="H768" s="324">
        <v>0</v>
      </c>
      <c r="I768" s="322"/>
    </row>
    <row r="769" spans="1:9" hidden="1" outlineLevel="1">
      <c r="A769" s="323"/>
      <c r="B769" s="277" t="s">
        <v>219</v>
      </c>
      <c r="C769" s="246"/>
      <c r="D769" s="265"/>
      <c r="E769" s="265"/>
      <c r="F769" s="251"/>
      <c r="G769" s="280"/>
      <c r="H769" s="324">
        <v>0</v>
      </c>
      <c r="I769" s="322"/>
    </row>
    <row r="770" spans="1:9" hidden="1" outlineLevel="1">
      <c r="A770" s="323"/>
      <c r="B770" s="277" t="s">
        <v>220</v>
      </c>
      <c r="C770" s="246"/>
      <c r="D770" s="265"/>
      <c r="E770" s="265"/>
      <c r="F770" s="251"/>
      <c r="G770" s="280"/>
      <c r="H770" s="324">
        <v>0</v>
      </c>
      <c r="I770" s="322"/>
    </row>
    <row r="771" spans="1:9" hidden="1" outlineLevel="1">
      <c r="A771" s="323"/>
      <c r="B771" s="277" t="s">
        <v>221</v>
      </c>
      <c r="C771" s="246"/>
      <c r="D771" s="265"/>
      <c r="E771" s="265"/>
      <c r="F771" s="251"/>
      <c r="G771" s="280"/>
      <c r="H771" s="324">
        <v>0</v>
      </c>
      <c r="I771" s="322"/>
    </row>
    <row r="772" spans="1:9" hidden="1" outlineLevel="1">
      <c r="A772" s="323"/>
      <c r="B772" s="277" t="s">
        <v>222</v>
      </c>
      <c r="C772" s="246"/>
      <c r="D772" s="265"/>
      <c r="E772" s="265"/>
      <c r="F772" s="251"/>
      <c r="G772" s="280"/>
      <c r="H772" s="324">
        <v>0</v>
      </c>
      <c r="I772" s="322"/>
    </row>
    <row r="773" spans="1:9" hidden="1" outlineLevel="1">
      <c r="A773" s="323"/>
      <c r="B773" s="277" t="s">
        <v>223</v>
      </c>
      <c r="C773" s="246"/>
      <c r="D773" s="265"/>
      <c r="E773" s="265"/>
      <c r="F773" s="251"/>
      <c r="G773" s="278">
        <v>559047</v>
      </c>
      <c r="H773" s="324">
        <v>559047</v>
      </c>
      <c r="I773" s="322"/>
    </row>
    <row r="774" spans="1:9" hidden="1" outlineLevel="1">
      <c r="A774" s="323"/>
      <c r="B774" s="277" t="s">
        <v>224</v>
      </c>
      <c r="C774" s="246"/>
      <c r="D774" s="265"/>
      <c r="E774" s="265"/>
      <c r="F774" s="251"/>
      <c r="G774" s="278">
        <v>0</v>
      </c>
      <c r="H774" s="324">
        <v>0</v>
      </c>
      <c r="I774" s="322"/>
    </row>
    <row r="775" spans="1:9" hidden="1" outlineLevel="1">
      <c r="A775" s="323"/>
      <c r="B775" s="277" t="s">
        <v>225</v>
      </c>
      <c r="C775" s="246"/>
      <c r="D775" s="265"/>
      <c r="E775" s="266">
        <v>0</v>
      </c>
      <c r="F775" s="251"/>
      <c r="G775" s="278">
        <v>118560</v>
      </c>
      <c r="H775" s="324">
        <v>118560</v>
      </c>
      <c r="I775" s="322"/>
    </row>
    <row r="776" spans="1:9" collapsed="1">
      <c r="A776" s="323">
        <v>26</v>
      </c>
      <c r="B776" s="281" t="s">
        <v>580</v>
      </c>
      <c r="C776" s="246"/>
      <c r="D776" s="266">
        <f>SUM($D$752:$D$775)</f>
        <v>0</v>
      </c>
      <c r="E776" s="266">
        <f>SUM($E$752:$E$775)</f>
        <v>120299</v>
      </c>
      <c r="F776" s="251"/>
      <c r="G776" s="278">
        <f>SUM($G$752:$G$775)</f>
        <v>6579293</v>
      </c>
      <c r="H776" s="324">
        <f>SUM($H$752:$H$775)</f>
        <v>6699592</v>
      </c>
      <c r="I776" s="322"/>
    </row>
    <row r="777" spans="1:9" hidden="1" outlineLevel="1">
      <c r="A777" s="323"/>
      <c r="B777" s="277" t="s">
        <v>202</v>
      </c>
      <c r="C777" s="297">
        <v>0</v>
      </c>
      <c r="D777" s="265"/>
      <c r="E777" s="266">
        <v>0</v>
      </c>
      <c r="F777" s="253">
        <v>0</v>
      </c>
      <c r="G777" s="266">
        <v>0</v>
      </c>
      <c r="H777" s="324">
        <v>0</v>
      </c>
      <c r="I777" s="322"/>
    </row>
    <row r="778" spans="1:9" hidden="1" outlineLevel="1">
      <c r="A778" s="323"/>
      <c r="B778" s="277" t="s">
        <v>203</v>
      </c>
      <c r="C778" s="297">
        <v>12954</v>
      </c>
      <c r="D778" s="265"/>
      <c r="E778" s="266">
        <v>810317.45</v>
      </c>
      <c r="F778" s="253">
        <v>35923</v>
      </c>
      <c r="G778" s="266">
        <v>326990.9517359999</v>
      </c>
      <c r="H778" s="324">
        <v>1186185.4017359999</v>
      </c>
      <c r="I778" s="322"/>
    </row>
    <row r="779" spans="1:9" hidden="1" outlineLevel="1">
      <c r="A779" s="323"/>
      <c r="B779" s="277" t="s">
        <v>204</v>
      </c>
      <c r="C779" s="297">
        <v>365722</v>
      </c>
      <c r="D779" s="266">
        <v>23475</v>
      </c>
      <c r="E779" s="266">
        <v>0</v>
      </c>
      <c r="F779" s="253">
        <v>0</v>
      </c>
      <c r="G779" s="266">
        <v>0</v>
      </c>
      <c r="H779" s="324">
        <v>389197</v>
      </c>
      <c r="I779" s="322"/>
    </row>
    <row r="780" spans="1:9" hidden="1" outlineLevel="1">
      <c r="A780" s="323"/>
      <c r="B780" s="277" t="s">
        <v>205</v>
      </c>
      <c r="C780" s="297">
        <v>0</v>
      </c>
      <c r="D780" s="266">
        <v>0</v>
      </c>
      <c r="E780" s="266">
        <v>0</v>
      </c>
      <c r="F780" s="253">
        <v>0</v>
      </c>
      <c r="G780" s="266">
        <v>0</v>
      </c>
      <c r="H780" s="324">
        <v>0</v>
      </c>
      <c r="I780" s="322"/>
    </row>
    <row r="781" spans="1:9" hidden="1" outlineLevel="1">
      <c r="A781" s="323"/>
      <c r="B781" s="277" t="s">
        <v>206</v>
      </c>
      <c r="C781" s="297">
        <v>0</v>
      </c>
      <c r="D781" s="266">
        <v>0</v>
      </c>
      <c r="E781" s="266">
        <v>331856.84999999998</v>
      </c>
      <c r="F781" s="253">
        <v>0</v>
      </c>
      <c r="G781" s="266">
        <v>0</v>
      </c>
      <c r="H781" s="324">
        <v>331856.84999999998</v>
      </c>
      <c r="I781" s="322"/>
    </row>
    <row r="782" spans="1:9" hidden="1" outlineLevel="1">
      <c r="A782" s="323"/>
      <c r="B782" s="277" t="s">
        <v>207</v>
      </c>
      <c r="C782" s="297"/>
      <c r="D782" s="266"/>
      <c r="E782" s="266"/>
      <c r="F782" s="253"/>
      <c r="G782" s="266"/>
      <c r="H782" s="324">
        <v>0</v>
      </c>
      <c r="I782" s="322"/>
    </row>
    <row r="783" spans="1:9" hidden="1" outlineLevel="1">
      <c r="A783" s="323"/>
      <c r="B783" s="277" t="s">
        <v>208</v>
      </c>
      <c r="C783" s="297">
        <v>267124</v>
      </c>
      <c r="D783" s="266">
        <v>149865</v>
      </c>
      <c r="E783" s="266">
        <v>2094134</v>
      </c>
      <c r="F783" s="253">
        <v>320471</v>
      </c>
      <c r="G783" s="266">
        <v>856186</v>
      </c>
      <c r="H783" s="324">
        <v>3687780</v>
      </c>
      <c r="I783" s="322"/>
    </row>
    <row r="784" spans="1:9" hidden="1" outlineLevel="1">
      <c r="A784" s="323"/>
      <c r="B784" s="277" t="s">
        <v>209</v>
      </c>
      <c r="C784" s="297">
        <v>-21635</v>
      </c>
      <c r="D784" s="265"/>
      <c r="E784" s="266">
        <v>41899</v>
      </c>
      <c r="F784" s="253">
        <v>17642</v>
      </c>
      <c r="G784" s="266">
        <v>2973</v>
      </c>
      <c r="H784" s="324">
        <v>40879</v>
      </c>
      <c r="I784" s="322"/>
    </row>
    <row r="785" spans="1:9" hidden="1" outlineLevel="1">
      <c r="A785" s="323"/>
      <c r="B785" s="277" t="s">
        <v>210</v>
      </c>
      <c r="C785" s="328"/>
      <c r="D785" s="266">
        <v>99464</v>
      </c>
      <c r="E785" s="265"/>
      <c r="F785" s="252"/>
      <c r="G785" s="266">
        <v>0</v>
      </c>
      <c r="H785" s="324">
        <v>99464</v>
      </c>
      <c r="I785" s="322"/>
    </row>
    <row r="786" spans="1:9" hidden="1" outlineLevel="1">
      <c r="A786" s="323"/>
      <c r="B786" s="277" t="s">
        <v>211</v>
      </c>
      <c r="C786" s="297">
        <v>38872</v>
      </c>
      <c r="D786" s="265"/>
      <c r="E786" s="266">
        <v>2840712</v>
      </c>
      <c r="F786" s="253">
        <v>167666</v>
      </c>
      <c r="G786" s="266">
        <v>800405</v>
      </c>
      <c r="H786" s="324">
        <v>3847655</v>
      </c>
      <c r="I786" s="322"/>
    </row>
    <row r="787" spans="1:9" hidden="1" outlineLevel="1">
      <c r="A787" s="323"/>
      <c r="B787" s="277" t="s">
        <v>212</v>
      </c>
      <c r="C787" s="297">
        <v>5130.3</v>
      </c>
      <c r="D787" s="265">
        <v>0</v>
      </c>
      <c r="E787" s="266">
        <v>1615869</v>
      </c>
      <c r="F787" s="253">
        <v>5726</v>
      </c>
      <c r="G787" s="266">
        <v>1071010</v>
      </c>
      <c r="H787" s="324">
        <v>2697735.3</v>
      </c>
      <c r="I787" s="322"/>
    </row>
    <row r="788" spans="1:9" hidden="1" outlineLevel="1">
      <c r="A788" s="323"/>
      <c r="B788" s="277" t="s">
        <v>213</v>
      </c>
      <c r="C788" s="297">
        <v>387029</v>
      </c>
      <c r="D788" s="265"/>
      <c r="E788" s="266">
        <v>1470645</v>
      </c>
      <c r="F788" s="253">
        <v>1854051</v>
      </c>
      <c r="G788" s="266">
        <v>1056121</v>
      </c>
      <c r="H788" s="324">
        <v>4767846</v>
      </c>
      <c r="I788" s="322"/>
    </row>
    <row r="789" spans="1:9" hidden="1" outlineLevel="1">
      <c r="A789" s="323"/>
      <c r="B789" s="277" t="s">
        <v>214</v>
      </c>
      <c r="C789" s="297">
        <v>559549</v>
      </c>
      <c r="D789" s="265"/>
      <c r="E789" s="266">
        <v>0</v>
      </c>
      <c r="F789" s="253">
        <v>3557</v>
      </c>
      <c r="G789" s="266">
        <v>0</v>
      </c>
      <c r="H789" s="324">
        <v>563106</v>
      </c>
      <c r="I789" s="322"/>
    </row>
    <row r="790" spans="1:9" hidden="1" outlineLevel="1">
      <c r="A790" s="323"/>
      <c r="B790" s="277" t="s">
        <v>215</v>
      </c>
      <c r="C790" s="297">
        <v>113560</v>
      </c>
      <c r="D790" s="265"/>
      <c r="E790" s="265"/>
      <c r="F790" s="252"/>
      <c r="G790" s="265"/>
      <c r="H790" s="324">
        <v>113560</v>
      </c>
      <c r="I790" s="322"/>
    </row>
    <row r="791" spans="1:9" hidden="1" outlineLevel="1">
      <c r="A791" s="323"/>
      <c r="B791" s="277" t="s">
        <v>216</v>
      </c>
      <c r="C791" s="297">
        <v>132</v>
      </c>
      <c r="D791" s="266">
        <v>0</v>
      </c>
      <c r="E791" s="266">
        <v>0</v>
      </c>
      <c r="F791" s="253">
        <v>1352</v>
      </c>
      <c r="G791" s="266">
        <v>0</v>
      </c>
      <c r="H791" s="324">
        <v>1484</v>
      </c>
      <c r="I791" s="322"/>
    </row>
    <row r="792" spans="1:9" hidden="1" outlineLevel="1">
      <c r="A792" s="323"/>
      <c r="B792" s="277" t="s">
        <v>217</v>
      </c>
      <c r="C792" s="297">
        <v>17752.329854311833</v>
      </c>
      <c r="D792" s="266">
        <v>0</v>
      </c>
      <c r="E792" s="266">
        <v>871095</v>
      </c>
      <c r="F792" s="252"/>
      <c r="G792" s="266">
        <v>250518</v>
      </c>
      <c r="H792" s="324">
        <v>1139365.3298543119</v>
      </c>
      <c r="I792" s="322"/>
    </row>
    <row r="793" spans="1:9" hidden="1" outlineLevel="1">
      <c r="A793" s="323"/>
      <c r="B793" s="277" t="s">
        <v>218</v>
      </c>
      <c r="C793" s="297">
        <v>6034901</v>
      </c>
      <c r="D793" s="266">
        <v>4155872</v>
      </c>
      <c r="E793" s="266">
        <v>75501</v>
      </c>
      <c r="F793" s="253">
        <v>487227</v>
      </c>
      <c r="G793" s="266">
        <v>663380</v>
      </c>
      <c r="H793" s="324">
        <v>11416881</v>
      </c>
      <c r="I793" s="322"/>
    </row>
    <row r="794" spans="1:9" hidden="1" outlineLevel="1">
      <c r="A794" s="323"/>
      <c r="B794" s="277" t="s">
        <v>219</v>
      </c>
      <c r="C794" s="297">
        <v>168905</v>
      </c>
      <c r="D794" s="265"/>
      <c r="E794" s="266">
        <v>213</v>
      </c>
      <c r="F794" s="252"/>
      <c r="G794" s="265"/>
      <c r="H794" s="324">
        <v>169118</v>
      </c>
      <c r="I794" s="322"/>
    </row>
    <row r="795" spans="1:9" hidden="1" outlineLevel="1">
      <c r="A795" s="323"/>
      <c r="B795" s="277" t="s">
        <v>220</v>
      </c>
      <c r="C795" s="297"/>
      <c r="D795" s="265"/>
      <c r="E795" s="266"/>
      <c r="F795" s="252"/>
      <c r="G795" s="265"/>
      <c r="H795" s="324">
        <v>0</v>
      </c>
      <c r="I795" s="322"/>
    </row>
    <row r="796" spans="1:9" hidden="1" outlineLevel="1">
      <c r="A796" s="323"/>
      <c r="B796" s="277" t="s">
        <v>221</v>
      </c>
      <c r="C796" s="297">
        <v>43467.55</v>
      </c>
      <c r="D796" s="265"/>
      <c r="E796" s="265"/>
      <c r="F796" s="252"/>
      <c r="G796" s="265"/>
      <c r="H796" s="324">
        <v>43467.55</v>
      </c>
      <c r="I796" s="322"/>
    </row>
    <row r="797" spans="1:9" hidden="1" outlineLevel="1">
      <c r="A797" s="323"/>
      <c r="B797" s="277" t="s">
        <v>222</v>
      </c>
      <c r="C797" s="297">
        <v>1868959</v>
      </c>
      <c r="D797" s="266">
        <v>10110036</v>
      </c>
      <c r="E797" s="266">
        <v>8054848</v>
      </c>
      <c r="F797" s="252"/>
      <c r="G797" s="266">
        <v>23217062</v>
      </c>
      <c r="H797" s="324">
        <v>43250905</v>
      </c>
      <c r="I797" s="322"/>
    </row>
    <row r="798" spans="1:9" hidden="1" outlineLevel="1">
      <c r="A798" s="323"/>
      <c r="B798" s="277" t="s">
        <v>223</v>
      </c>
      <c r="C798" s="297">
        <v>0</v>
      </c>
      <c r="D798" s="265"/>
      <c r="E798" s="265"/>
      <c r="F798" s="252"/>
      <c r="G798" s="265"/>
      <c r="H798" s="324">
        <v>0</v>
      </c>
      <c r="I798" s="322"/>
    </row>
    <row r="799" spans="1:9" hidden="1" outlineLevel="1">
      <c r="A799" s="323"/>
      <c r="B799" s="277" t="s">
        <v>224</v>
      </c>
      <c r="C799" s="297">
        <v>20406.380081908348</v>
      </c>
      <c r="D799" s="265">
        <v>789</v>
      </c>
      <c r="E799" s="266">
        <v>140408</v>
      </c>
      <c r="F799" s="252"/>
      <c r="G799" s="266">
        <v>49165</v>
      </c>
      <c r="H799" s="324">
        <v>210768.38008190834</v>
      </c>
      <c r="I799" s="322"/>
    </row>
    <row r="800" spans="1:9" hidden="1" outlineLevel="1">
      <c r="A800" s="323"/>
      <c r="B800" s="277" t="s">
        <v>225</v>
      </c>
      <c r="C800" s="297">
        <v>472438</v>
      </c>
      <c r="D800" s="265">
        <v>18</v>
      </c>
      <c r="E800" s="266">
        <v>760442</v>
      </c>
      <c r="F800" s="253">
        <v>4233</v>
      </c>
      <c r="G800" s="265"/>
      <c r="H800" s="324">
        <v>1237131</v>
      </c>
      <c r="I800" s="322"/>
    </row>
    <row r="801" spans="1:9" collapsed="1">
      <c r="A801" s="323">
        <v>27</v>
      </c>
      <c r="B801" s="281" t="s">
        <v>97</v>
      </c>
      <c r="C801" s="297">
        <f>SUM($C$777:$C$800)</f>
        <v>10355266.55993622</v>
      </c>
      <c r="D801" s="266">
        <f>SUM($D$777:$D$800)</f>
        <v>14539519</v>
      </c>
      <c r="E801" s="266">
        <f>SUM($E$777:$E$800)</f>
        <v>19107940.300000001</v>
      </c>
      <c r="F801" s="253">
        <f>SUM($F$777:$F$800)</f>
        <v>2897848</v>
      </c>
      <c r="G801" s="266">
        <f>SUM($G$777:$G$800)</f>
        <v>28293810.951735999</v>
      </c>
      <c r="H801" s="324">
        <f>SUM($H$777:$H$800)</f>
        <v>75194384.811672226</v>
      </c>
      <c r="I801" s="322"/>
    </row>
    <row r="802" spans="1:9" hidden="1" outlineLevel="1">
      <c r="A802" s="323"/>
      <c r="B802" s="277" t="s">
        <v>202</v>
      </c>
      <c r="C802" s="244"/>
      <c r="D802" s="284"/>
      <c r="E802" s="266">
        <v>0</v>
      </c>
      <c r="F802" s="244"/>
      <c r="G802" s="283">
        <v>0</v>
      </c>
      <c r="H802" s="324">
        <v>0</v>
      </c>
      <c r="I802" s="322"/>
    </row>
    <row r="803" spans="1:9" hidden="1" outlineLevel="1">
      <c r="A803" s="323"/>
      <c r="B803" s="277" t="s">
        <v>203</v>
      </c>
      <c r="C803" s="244"/>
      <c r="D803" s="284"/>
      <c r="E803" s="266">
        <v>443313.91999999998</v>
      </c>
      <c r="F803" s="244"/>
      <c r="G803" s="283">
        <v>0</v>
      </c>
      <c r="H803" s="324">
        <v>443313.91999999998</v>
      </c>
      <c r="I803" s="322"/>
    </row>
    <row r="804" spans="1:9" hidden="1" outlineLevel="1">
      <c r="A804" s="323"/>
      <c r="B804" s="277" t="s">
        <v>204</v>
      </c>
      <c r="C804" s="244"/>
      <c r="D804" s="284"/>
      <c r="E804" s="265"/>
      <c r="F804" s="244"/>
      <c r="G804" s="284"/>
      <c r="H804" s="324">
        <v>0</v>
      </c>
      <c r="I804" s="322"/>
    </row>
    <row r="805" spans="1:9" hidden="1" outlineLevel="1">
      <c r="A805" s="323"/>
      <c r="B805" s="277" t="s">
        <v>205</v>
      </c>
      <c r="C805" s="244"/>
      <c r="D805" s="283">
        <v>0</v>
      </c>
      <c r="E805" s="266">
        <v>0</v>
      </c>
      <c r="F805" s="244"/>
      <c r="G805" s="283">
        <v>0</v>
      </c>
      <c r="H805" s="324">
        <v>0</v>
      </c>
      <c r="I805" s="322"/>
    </row>
    <row r="806" spans="1:9" hidden="1" outlineLevel="1">
      <c r="A806" s="323"/>
      <c r="B806" s="277" t="s">
        <v>206</v>
      </c>
      <c r="C806" s="244"/>
      <c r="D806" s="283">
        <v>0</v>
      </c>
      <c r="E806" s="266">
        <v>0</v>
      </c>
      <c r="F806" s="244"/>
      <c r="G806" s="283">
        <v>0</v>
      </c>
      <c r="H806" s="324">
        <v>0</v>
      </c>
      <c r="I806" s="322"/>
    </row>
    <row r="807" spans="1:9" hidden="1" outlineLevel="1">
      <c r="A807" s="323"/>
      <c r="B807" s="277" t="s">
        <v>207</v>
      </c>
      <c r="C807" s="244"/>
      <c r="D807" s="283"/>
      <c r="E807" s="266"/>
      <c r="F807" s="244"/>
      <c r="G807" s="283"/>
      <c r="H807" s="324">
        <v>0</v>
      </c>
      <c r="I807" s="322"/>
    </row>
    <row r="808" spans="1:9" hidden="1" outlineLevel="1">
      <c r="A808" s="323"/>
      <c r="B808" s="277" t="s">
        <v>208</v>
      </c>
      <c r="C808" s="244"/>
      <c r="D808" s="283">
        <v>98774</v>
      </c>
      <c r="E808" s="266">
        <v>696807</v>
      </c>
      <c r="F808" s="244"/>
      <c r="G808" s="283">
        <v>4</v>
      </c>
      <c r="H808" s="324">
        <v>795585</v>
      </c>
      <c r="I808" s="322"/>
    </row>
    <row r="809" spans="1:9" hidden="1" outlineLevel="1">
      <c r="A809" s="323"/>
      <c r="B809" s="277" t="s">
        <v>209</v>
      </c>
      <c r="C809" s="244"/>
      <c r="D809" s="284"/>
      <c r="E809" s="266">
        <v>15990</v>
      </c>
      <c r="F809" s="244"/>
      <c r="G809" s="283">
        <v>21</v>
      </c>
      <c r="H809" s="324">
        <v>16011</v>
      </c>
      <c r="I809" s="322"/>
    </row>
    <row r="810" spans="1:9" hidden="1" outlineLevel="1">
      <c r="A810" s="323"/>
      <c r="B810" s="277" t="s">
        <v>210</v>
      </c>
      <c r="C810" s="244"/>
      <c r="D810" s="283">
        <v>0</v>
      </c>
      <c r="E810" s="265"/>
      <c r="F810" s="244"/>
      <c r="G810" s="284"/>
      <c r="H810" s="324">
        <v>0</v>
      </c>
      <c r="I810" s="322"/>
    </row>
    <row r="811" spans="1:9" hidden="1" outlineLevel="1">
      <c r="A811" s="323"/>
      <c r="B811" s="277" t="s">
        <v>211</v>
      </c>
      <c r="C811" s="244"/>
      <c r="D811" s="284"/>
      <c r="E811" s="266">
        <v>1814236</v>
      </c>
      <c r="F811" s="244"/>
      <c r="G811" s="284"/>
      <c r="H811" s="324">
        <v>1814236</v>
      </c>
      <c r="I811" s="322"/>
    </row>
    <row r="812" spans="1:9" hidden="1" outlineLevel="1">
      <c r="A812" s="323"/>
      <c r="B812" s="277" t="s">
        <v>212</v>
      </c>
      <c r="C812" s="244"/>
      <c r="D812" s="284">
        <v>0</v>
      </c>
      <c r="E812" s="266">
        <v>783793</v>
      </c>
      <c r="F812" s="244"/>
      <c r="G812" s="284">
        <v>0</v>
      </c>
      <c r="H812" s="324">
        <v>783793</v>
      </c>
      <c r="I812" s="322"/>
    </row>
    <row r="813" spans="1:9" hidden="1" outlineLevel="1">
      <c r="A813" s="323"/>
      <c r="B813" s="277" t="s">
        <v>213</v>
      </c>
      <c r="C813" s="244"/>
      <c r="D813" s="284"/>
      <c r="E813" s="266">
        <v>982082</v>
      </c>
      <c r="F813" s="244"/>
      <c r="G813" s="284"/>
      <c r="H813" s="324">
        <v>982082</v>
      </c>
      <c r="I813" s="322"/>
    </row>
    <row r="814" spans="1:9" hidden="1" outlineLevel="1">
      <c r="A814" s="323"/>
      <c r="B814" s="277" t="s">
        <v>214</v>
      </c>
      <c r="C814" s="244"/>
      <c r="D814" s="284"/>
      <c r="E814" s="265"/>
      <c r="F814" s="244"/>
      <c r="G814" s="284"/>
      <c r="H814" s="324">
        <v>0</v>
      </c>
      <c r="I814" s="322"/>
    </row>
    <row r="815" spans="1:9" hidden="1" outlineLevel="1">
      <c r="A815" s="323"/>
      <c r="B815" s="277" t="s">
        <v>215</v>
      </c>
      <c r="C815" s="244"/>
      <c r="D815" s="284"/>
      <c r="E815" s="265"/>
      <c r="F815" s="244"/>
      <c r="G815" s="284"/>
      <c r="H815" s="324">
        <v>0</v>
      </c>
      <c r="I815" s="322"/>
    </row>
    <row r="816" spans="1:9" hidden="1" outlineLevel="1">
      <c r="A816" s="323"/>
      <c r="B816" s="277" t="s">
        <v>216</v>
      </c>
      <c r="C816" s="244"/>
      <c r="D816" s="283">
        <v>0</v>
      </c>
      <c r="E816" s="266">
        <v>0</v>
      </c>
      <c r="F816" s="244"/>
      <c r="G816" s="283">
        <v>0</v>
      </c>
      <c r="H816" s="324">
        <v>0</v>
      </c>
      <c r="I816" s="322"/>
    </row>
    <row r="817" spans="1:9" hidden="1" outlineLevel="1">
      <c r="A817" s="323"/>
      <c r="B817" s="277" t="s">
        <v>217</v>
      </c>
      <c r="C817" s="244"/>
      <c r="D817" s="283">
        <v>0</v>
      </c>
      <c r="E817" s="266">
        <v>671096</v>
      </c>
      <c r="F817" s="244"/>
      <c r="G817" s="283">
        <v>0</v>
      </c>
      <c r="H817" s="324">
        <v>671096</v>
      </c>
      <c r="I817" s="322"/>
    </row>
    <row r="818" spans="1:9" hidden="1" outlineLevel="1">
      <c r="A818" s="323"/>
      <c r="B818" s="277" t="s">
        <v>218</v>
      </c>
      <c r="C818" s="244"/>
      <c r="D818" s="283">
        <v>587633</v>
      </c>
      <c r="E818" s="266">
        <v>87737</v>
      </c>
      <c r="F818" s="244"/>
      <c r="G818" s="283">
        <v>0</v>
      </c>
      <c r="H818" s="324">
        <v>675370</v>
      </c>
      <c r="I818" s="322"/>
    </row>
    <row r="819" spans="1:9" hidden="1" outlineLevel="1">
      <c r="A819" s="323"/>
      <c r="B819" s="277" t="s">
        <v>219</v>
      </c>
      <c r="C819" s="244"/>
      <c r="D819" s="284"/>
      <c r="E819" s="266">
        <v>82857</v>
      </c>
      <c r="F819" s="244"/>
      <c r="G819" s="284"/>
      <c r="H819" s="324">
        <v>82857</v>
      </c>
      <c r="I819" s="322"/>
    </row>
    <row r="820" spans="1:9" hidden="1" outlineLevel="1">
      <c r="A820" s="323"/>
      <c r="B820" s="277" t="s">
        <v>220</v>
      </c>
      <c r="C820" s="244"/>
      <c r="D820" s="284"/>
      <c r="E820" s="266"/>
      <c r="F820" s="244"/>
      <c r="G820" s="284"/>
      <c r="H820" s="324">
        <v>0</v>
      </c>
      <c r="I820" s="322"/>
    </row>
    <row r="821" spans="1:9" hidden="1" outlineLevel="1">
      <c r="A821" s="323"/>
      <c r="B821" s="277" t="s">
        <v>221</v>
      </c>
      <c r="C821" s="244"/>
      <c r="D821" s="284"/>
      <c r="E821" s="265"/>
      <c r="F821" s="244"/>
      <c r="G821" s="284"/>
      <c r="H821" s="324">
        <v>0</v>
      </c>
      <c r="I821" s="322"/>
    </row>
    <row r="822" spans="1:9" hidden="1" outlineLevel="1">
      <c r="A822" s="323"/>
      <c r="B822" s="277" t="s">
        <v>222</v>
      </c>
      <c r="C822" s="244"/>
      <c r="D822" s="283">
        <v>1876</v>
      </c>
      <c r="E822" s="266">
        <v>3197874</v>
      </c>
      <c r="F822" s="244"/>
      <c r="G822" s="284"/>
      <c r="H822" s="324">
        <v>3199750</v>
      </c>
      <c r="I822" s="322"/>
    </row>
    <row r="823" spans="1:9" hidden="1" outlineLevel="1">
      <c r="A823" s="323"/>
      <c r="B823" s="277" t="s">
        <v>223</v>
      </c>
      <c r="C823" s="244"/>
      <c r="D823" s="284"/>
      <c r="E823" s="265"/>
      <c r="F823" s="244"/>
      <c r="G823" s="284"/>
      <c r="H823" s="324">
        <v>0</v>
      </c>
      <c r="I823" s="322"/>
    </row>
    <row r="824" spans="1:9" hidden="1" outlineLevel="1">
      <c r="A824" s="323"/>
      <c r="B824" s="277" t="s">
        <v>224</v>
      </c>
      <c r="C824" s="244"/>
      <c r="D824" s="284">
        <v>2467</v>
      </c>
      <c r="E824" s="266">
        <v>56041</v>
      </c>
      <c r="F824" s="244"/>
      <c r="G824" s="283">
        <v>0</v>
      </c>
      <c r="H824" s="324">
        <v>58508</v>
      </c>
      <c r="I824" s="322"/>
    </row>
    <row r="825" spans="1:9" hidden="1" outlineLevel="1">
      <c r="A825" s="323"/>
      <c r="B825" s="277" t="s">
        <v>225</v>
      </c>
      <c r="C825" s="244"/>
      <c r="D825" s="284"/>
      <c r="E825" s="266">
        <v>9886</v>
      </c>
      <c r="F825" s="244"/>
      <c r="G825" s="284"/>
      <c r="H825" s="324">
        <v>9886</v>
      </c>
      <c r="I825" s="322"/>
    </row>
    <row r="826" spans="1:9" collapsed="1">
      <c r="A826" s="323">
        <v>28</v>
      </c>
      <c r="B826" s="281" t="s">
        <v>581</v>
      </c>
      <c r="C826" s="244"/>
      <c r="D826" s="283">
        <f>SUM($D$802:$D$825)</f>
        <v>690750</v>
      </c>
      <c r="E826" s="266">
        <f>SUM($E$802:$E$825)</f>
        <v>8841712.9199999999</v>
      </c>
      <c r="F826" s="244"/>
      <c r="G826" s="283">
        <f>SUM($G$802:$G$825)</f>
        <v>25</v>
      </c>
      <c r="H826" s="324">
        <f>SUM($H$802:$H$825)</f>
        <v>9532487.9199999999</v>
      </c>
      <c r="I826" s="322"/>
    </row>
    <row r="827" spans="1:9" hidden="1" outlineLevel="1">
      <c r="A827" s="323"/>
      <c r="B827" s="277" t="s">
        <v>202</v>
      </c>
      <c r="C827" s="270"/>
      <c r="D827" s="284"/>
      <c r="E827" s="266">
        <v>0</v>
      </c>
      <c r="F827" s="270"/>
      <c r="G827" s="283">
        <v>0</v>
      </c>
      <c r="H827" s="324">
        <v>0</v>
      </c>
      <c r="I827" s="322"/>
    </row>
    <row r="828" spans="1:9" hidden="1" outlineLevel="1">
      <c r="A828" s="323"/>
      <c r="B828" s="277" t="s">
        <v>203</v>
      </c>
      <c r="C828" s="270"/>
      <c r="D828" s="284"/>
      <c r="E828" s="266">
        <v>3230438.35</v>
      </c>
      <c r="F828" s="270"/>
      <c r="G828" s="283">
        <v>3855.18</v>
      </c>
      <c r="H828" s="324">
        <v>3234293.5300000003</v>
      </c>
      <c r="I828" s="322"/>
    </row>
    <row r="829" spans="1:9" hidden="1" outlineLevel="1">
      <c r="A829" s="323"/>
      <c r="B829" s="277" t="s">
        <v>204</v>
      </c>
      <c r="C829" s="270"/>
      <c r="D829" s="284"/>
      <c r="E829" s="265"/>
      <c r="F829" s="270"/>
      <c r="G829" s="284"/>
      <c r="H829" s="324">
        <v>0</v>
      </c>
      <c r="I829" s="322"/>
    </row>
    <row r="830" spans="1:9" hidden="1" outlineLevel="1">
      <c r="A830" s="323"/>
      <c r="B830" s="277" t="s">
        <v>205</v>
      </c>
      <c r="C830" s="270"/>
      <c r="D830" s="283">
        <v>0</v>
      </c>
      <c r="E830" s="266">
        <v>0</v>
      </c>
      <c r="F830" s="270"/>
      <c r="G830" s="283">
        <v>0</v>
      </c>
      <c r="H830" s="324">
        <v>0</v>
      </c>
      <c r="I830" s="322"/>
    </row>
    <row r="831" spans="1:9" hidden="1" outlineLevel="1">
      <c r="A831" s="323"/>
      <c r="B831" s="277" t="s">
        <v>206</v>
      </c>
      <c r="C831" s="270"/>
      <c r="D831" s="283">
        <v>0</v>
      </c>
      <c r="E831" s="266">
        <v>0</v>
      </c>
      <c r="F831" s="270"/>
      <c r="G831" s="283">
        <v>0</v>
      </c>
      <c r="H831" s="324">
        <v>0</v>
      </c>
      <c r="I831" s="322"/>
    </row>
    <row r="832" spans="1:9" hidden="1" outlineLevel="1">
      <c r="A832" s="323"/>
      <c r="B832" s="277" t="s">
        <v>207</v>
      </c>
      <c r="C832" s="270"/>
      <c r="D832" s="283"/>
      <c r="E832" s="266"/>
      <c r="F832" s="270"/>
      <c r="G832" s="283"/>
      <c r="H832" s="324">
        <v>0</v>
      </c>
      <c r="I832" s="322"/>
    </row>
    <row r="833" spans="1:9" hidden="1" outlineLevel="1">
      <c r="A833" s="323"/>
      <c r="B833" s="277" t="s">
        <v>208</v>
      </c>
      <c r="C833" s="270"/>
      <c r="D833" s="283">
        <v>375331</v>
      </c>
      <c r="E833" s="266">
        <v>7116058</v>
      </c>
      <c r="F833" s="270"/>
      <c r="G833" s="283">
        <v>971389</v>
      </c>
      <c r="H833" s="324">
        <v>8462778</v>
      </c>
      <c r="I833" s="322"/>
    </row>
    <row r="834" spans="1:9" hidden="1" outlineLevel="1">
      <c r="A834" s="323"/>
      <c r="B834" s="277" t="s">
        <v>209</v>
      </c>
      <c r="C834" s="270"/>
      <c r="D834" s="284"/>
      <c r="E834" s="266">
        <v>186376</v>
      </c>
      <c r="F834" s="270"/>
      <c r="G834" s="283">
        <v>1798</v>
      </c>
      <c r="H834" s="324">
        <v>188174</v>
      </c>
      <c r="I834" s="322"/>
    </row>
    <row r="835" spans="1:9" hidden="1" outlineLevel="1">
      <c r="A835" s="323"/>
      <c r="B835" s="277" t="s">
        <v>210</v>
      </c>
      <c r="C835" s="270"/>
      <c r="D835" s="283">
        <v>1197</v>
      </c>
      <c r="E835" s="265"/>
      <c r="F835" s="270"/>
      <c r="G835" s="284"/>
      <c r="H835" s="324">
        <v>1197</v>
      </c>
      <c r="I835" s="322"/>
    </row>
    <row r="836" spans="1:9" hidden="1" outlineLevel="1">
      <c r="A836" s="323"/>
      <c r="B836" s="277" t="s">
        <v>211</v>
      </c>
      <c r="C836" s="270"/>
      <c r="D836" s="284"/>
      <c r="E836" s="266">
        <v>5999308</v>
      </c>
      <c r="F836" s="270"/>
      <c r="G836" s="283">
        <v>23627</v>
      </c>
      <c r="H836" s="324">
        <v>6022935</v>
      </c>
      <c r="I836" s="322"/>
    </row>
    <row r="837" spans="1:9" hidden="1" outlineLevel="1">
      <c r="A837" s="323"/>
      <c r="B837" s="277" t="s">
        <v>212</v>
      </c>
      <c r="C837" s="270"/>
      <c r="D837" s="284">
        <v>0</v>
      </c>
      <c r="E837" s="266">
        <v>6421737</v>
      </c>
      <c r="F837" s="270"/>
      <c r="G837" s="283">
        <v>0</v>
      </c>
      <c r="H837" s="324">
        <v>6421737</v>
      </c>
      <c r="I837" s="322"/>
    </row>
    <row r="838" spans="1:9" hidden="1" outlineLevel="1">
      <c r="A838" s="323"/>
      <c r="B838" s="277" t="s">
        <v>213</v>
      </c>
      <c r="C838" s="270"/>
      <c r="D838" s="284"/>
      <c r="E838" s="266">
        <v>5835354</v>
      </c>
      <c r="F838" s="270"/>
      <c r="G838" s="284"/>
      <c r="H838" s="324">
        <v>5835354</v>
      </c>
      <c r="I838" s="322"/>
    </row>
    <row r="839" spans="1:9" hidden="1" outlineLevel="1">
      <c r="A839" s="323"/>
      <c r="B839" s="277" t="s">
        <v>214</v>
      </c>
      <c r="C839" s="270"/>
      <c r="D839" s="284"/>
      <c r="E839" s="265"/>
      <c r="F839" s="270"/>
      <c r="G839" s="284"/>
      <c r="H839" s="324">
        <v>0</v>
      </c>
      <c r="I839" s="322"/>
    </row>
    <row r="840" spans="1:9" hidden="1" outlineLevel="1">
      <c r="A840" s="323"/>
      <c r="B840" s="277" t="s">
        <v>215</v>
      </c>
      <c r="C840" s="270"/>
      <c r="D840" s="284"/>
      <c r="E840" s="265"/>
      <c r="F840" s="270"/>
      <c r="G840" s="284"/>
      <c r="H840" s="324">
        <v>0</v>
      </c>
      <c r="I840" s="322"/>
    </row>
    <row r="841" spans="1:9" hidden="1" outlineLevel="1">
      <c r="A841" s="323"/>
      <c r="B841" s="277" t="s">
        <v>216</v>
      </c>
      <c r="C841" s="270"/>
      <c r="D841" s="283">
        <v>0</v>
      </c>
      <c r="E841" s="266">
        <v>0</v>
      </c>
      <c r="F841" s="270"/>
      <c r="G841" s="283">
        <v>3</v>
      </c>
      <c r="H841" s="324">
        <v>3</v>
      </c>
      <c r="I841" s="322"/>
    </row>
    <row r="842" spans="1:9" hidden="1" outlineLevel="1">
      <c r="A842" s="323"/>
      <c r="B842" s="277" t="s">
        <v>217</v>
      </c>
      <c r="C842" s="270"/>
      <c r="D842" s="283">
        <v>0</v>
      </c>
      <c r="E842" s="266">
        <v>2184933</v>
      </c>
      <c r="F842" s="270"/>
      <c r="G842" s="283">
        <v>0</v>
      </c>
      <c r="H842" s="324">
        <v>2184933</v>
      </c>
      <c r="I842" s="322"/>
    </row>
    <row r="843" spans="1:9" hidden="1" outlineLevel="1">
      <c r="A843" s="323"/>
      <c r="B843" s="277" t="s">
        <v>218</v>
      </c>
      <c r="C843" s="270"/>
      <c r="D843" s="283">
        <v>2005391</v>
      </c>
      <c r="E843" s="266">
        <v>139042</v>
      </c>
      <c r="F843" s="270"/>
      <c r="G843" s="283">
        <v>0</v>
      </c>
      <c r="H843" s="324">
        <v>2144433</v>
      </c>
      <c r="I843" s="322"/>
    </row>
    <row r="844" spans="1:9" hidden="1" outlineLevel="1">
      <c r="A844" s="323"/>
      <c r="B844" s="277" t="s">
        <v>219</v>
      </c>
      <c r="C844" s="270"/>
      <c r="D844" s="284"/>
      <c r="E844" s="266">
        <v>514205</v>
      </c>
      <c r="F844" s="270"/>
      <c r="G844" s="284"/>
      <c r="H844" s="324">
        <v>514205</v>
      </c>
      <c r="I844" s="322"/>
    </row>
    <row r="845" spans="1:9" hidden="1" outlineLevel="1">
      <c r="A845" s="323"/>
      <c r="B845" s="277" t="s">
        <v>220</v>
      </c>
      <c r="C845" s="270"/>
      <c r="D845" s="284"/>
      <c r="E845" s="266"/>
      <c r="F845" s="270"/>
      <c r="G845" s="284"/>
      <c r="H845" s="324">
        <v>0</v>
      </c>
      <c r="I845" s="322"/>
    </row>
    <row r="846" spans="1:9" hidden="1" outlineLevel="1">
      <c r="A846" s="323"/>
      <c r="B846" s="277" t="s">
        <v>221</v>
      </c>
      <c r="C846" s="270"/>
      <c r="D846" s="284"/>
      <c r="E846" s="265"/>
      <c r="F846" s="270"/>
      <c r="G846" s="284"/>
      <c r="H846" s="324">
        <v>0</v>
      </c>
      <c r="I846" s="322"/>
    </row>
    <row r="847" spans="1:9" hidden="1" outlineLevel="1">
      <c r="A847" s="323"/>
      <c r="B847" s="277" t="s">
        <v>222</v>
      </c>
      <c r="C847" s="270"/>
      <c r="D847" s="283">
        <v>33824</v>
      </c>
      <c r="E847" s="266">
        <v>10421595</v>
      </c>
      <c r="F847" s="270"/>
      <c r="G847" s="284"/>
      <c r="H847" s="324">
        <v>10455419</v>
      </c>
      <c r="I847" s="322"/>
    </row>
    <row r="848" spans="1:9" hidden="1" outlineLevel="1">
      <c r="A848" s="323"/>
      <c r="B848" s="277" t="s">
        <v>223</v>
      </c>
      <c r="C848" s="270"/>
      <c r="D848" s="284"/>
      <c r="E848" s="265"/>
      <c r="F848" s="270"/>
      <c r="G848" s="284"/>
      <c r="H848" s="324">
        <v>0</v>
      </c>
      <c r="I848" s="322"/>
    </row>
    <row r="849" spans="1:9" hidden="1" outlineLevel="1">
      <c r="A849" s="323"/>
      <c r="B849" s="277" t="s">
        <v>224</v>
      </c>
      <c r="C849" s="270"/>
      <c r="D849" s="284">
        <v>2822</v>
      </c>
      <c r="E849" s="266">
        <v>152386</v>
      </c>
      <c r="F849" s="270"/>
      <c r="G849" s="284"/>
      <c r="H849" s="324">
        <v>155208</v>
      </c>
      <c r="I849" s="322"/>
    </row>
    <row r="850" spans="1:9" hidden="1" outlineLevel="1">
      <c r="A850" s="323"/>
      <c r="B850" s="277" t="s">
        <v>225</v>
      </c>
      <c r="C850" s="270"/>
      <c r="D850" s="284"/>
      <c r="E850" s="266">
        <v>1161128</v>
      </c>
      <c r="F850" s="270"/>
      <c r="G850" s="284"/>
      <c r="H850" s="324">
        <v>1161128</v>
      </c>
      <c r="I850" s="322"/>
    </row>
    <row r="851" spans="1:9" collapsed="1">
      <c r="A851" s="323">
        <v>29</v>
      </c>
      <c r="B851" s="281" t="s">
        <v>582</v>
      </c>
      <c r="C851" s="270"/>
      <c r="D851" s="283">
        <f>SUM($D$827:$D$850)</f>
        <v>2418565</v>
      </c>
      <c r="E851" s="266">
        <f>SUM($E$827:$E$850)</f>
        <v>43362560.350000001</v>
      </c>
      <c r="F851" s="270"/>
      <c r="G851" s="283">
        <f>SUM($G$827:$G$850)</f>
        <v>1000672.18</v>
      </c>
      <c r="H851" s="324">
        <f>SUM($H$827:$H$850)</f>
        <v>46781797.530000001</v>
      </c>
      <c r="I851" s="322"/>
    </row>
    <row r="852" spans="1:9" hidden="1" outlineLevel="1">
      <c r="A852" s="323"/>
      <c r="B852" s="277" t="s">
        <v>202</v>
      </c>
      <c r="C852" s="251"/>
      <c r="D852" s="284"/>
      <c r="E852" s="266">
        <v>0</v>
      </c>
      <c r="F852" s="251"/>
      <c r="G852" s="283">
        <v>0</v>
      </c>
      <c r="H852" s="324">
        <v>0</v>
      </c>
      <c r="I852" s="322"/>
    </row>
    <row r="853" spans="1:9" hidden="1" outlineLevel="1">
      <c r="A853" s="323"/>
      <c r="B853" s="277" t="s">
        <v>203</v>
      </c>
      <c r="C853" s="251"/>
      <c r="D853" s="284"/>
      <c r="E853" s="266">
        <v>697483.66271800001</v>
      </c>
      <c r="F853" s="251"/>
      <c r="G853" s="283">
        <v>-2384.9348598911133</v>
      </c>
      <c r="H853" s="324">
        <v>695098.72785810893</v>
      </c>
      <c r="I853" s="322"/>
    </row>
    <row r="854" spans="1:9" hidden="1" outlineLevel="1">
      <c r="A854" s="323"/>
      <c r="B854" s="277" t="s">
        <v>204</v>
      </c>
      <c r="C854" s="251"/>
      <c r="D854" s="284"/>
      <c r="E854" s="265"/>
      <c r="F854" s="251"/>
      <c r="G854" s="284"/>
      <c r="H854" s="324">
        <v>0</v>
      </c>
      <c r="I854" s="322"/>
    </row>
    <row r="855" spans="1:9" hidden="1" outlineLevel="1">
      <c r="A855" s="323"/>
      <c r="B855" s="277" t="s">
        <v>205</v>
      </c>
      <c r="C855" s="251"/>
      <c r="D855" s="283">
        <v>0</v>
      </c>
      <c r="E855" s="266">
        <v>0</v>
      </c>
      <c r="F855" s="251"/>
      <c r="G855" s="283">
        <v>0</v>
      </c>
      <c r="H855" s="324">
        <v>0</v>
      </c>
      <c r="I855" s="322"/>
    </row>
    <row r="856" spans="1:9" hidden="1" outlineLevel="1">
      <c r="A856" s="323"/>
      <c r="B856" s="277" t="s">
        <v>206</v>
      </c>
      <c r="C856" s="251"/>
      <c r="D856" s="283">
        <v>0</v>
      </c>
      <c r="E856" s="266">
        <v>0</v>
      </c>
      <c r="F856" s="251"/>
      <c r="G856" s="283">
        <v>0</v>
      </c>
      <c r="H856" s="324">
        <v>0</v>
      </c>
      <c r="I856" s="322"/>
    </row>
    <row r="857" spans="1:9" hidden="1" outlineLevel="1">
      <c r="A857" s="323"/>
      <c r="B857" s="277" t="s">
        <v>207</v>
      </c>
      <c r="C857" s="251"/>
      <c r="D857" s="283"/>
      <c r="E857" s="266"/>
      <c r="F857" s="251"/>
      <c r="G857" s="283"/>
      <c r="H857" s="324">
        <v>0</v>
      </c>
      <c r="I857" s="322"/>
    </row>
    <row r="858" spans="1:9" hidden="1" outlineLevel="1">
      <c r="A858" s="323"/>
      <c r="B858" s="277" t="s">
        <v>208</v>
      </c>
      <c r="C858" s="251"/>
      <c r="D858" s="283">
        <v>466303</v>
      </c>
      <c r="E858" s="266">
        <v>1649305</v>
      </c>
      <c r="F858" s="251"/>
      <c r="G858" s="283">
        <v>303601</v>
      </c>
      <c r="H858" s="324">
        <v>2419209</v>
      </c>
      <c r="I858" s="322"/>
    </row>
    <row r="859" spans="1:9" hidden="1" outlineLevel="1">
      <c r="A859" s="323"/>
      <c r="B859" s="277" t="s">
        <v>209</v>
      </c>
      <c r="C859" s="251"/>
      <c r="D859" s="284"/>
      <c r="E859" s="266">
        <v>123357</v>
      </c>
      <c r="F859" s="251"/>
      <c r="G859" s="283">
        <v>254721</v>
      </c>
      <c r="H859" s="324">
        <v>378078</v>
      </c>
      <c r="I859" s="322"/>
    </row>
    <row r="860" spans="1:9" hidden="1" outlineLevel="1">
      <c r="A860" s="323"/>
      <c r="B860" s="277" t="s">
        <v>210</v>
      </c>
      <c r="C860" s="251"/>
      <c r="D860" s="283">
        <v>6000</v>
      </c>
      <c r="E860" s="265"/>
      <c r="F860" s="251"/>
      <c r="G860" s="284"/>
      <c r="H860" s="324">
        <v>6000</v>
      </c>
      <c r="I860" s="322"/>
    </row>
    <row r="861" spans="1:9" hidden="1" outlineLevel="1">
      <c r="A861" s="323"/>
      <c r="B861" s="277" t="s">
        <v>211</v>
      </c>
      <c r="C861" s="251"/>
      <c r="D861" s="284"/>
      <c r="E861" s="266">
        <v>1902129</v>
      </c>
      <c r="F861" s="251"/>
      <c r="G861" s="283">
        <v>342254</v>
      </c>
      <c r="H861" s="324">
        <v>2244383</v>
      </c>
      <c r="I861" s="322"/>
    </row>
    <row r="862" spans="1:9" hidden="1" outlineLevel="1">
      <c r="A862" s="323"/>
      <c r="B862" s="277" t="s">
        <v>212</v>
      </c>
      <c r="C862" s="251"/>
      <c r="D862" s="284">
        <v>0</v>
      </c>
      <c r="E862" s="266">
        <v>20819000</v>
      </c>
      <c r="F862" s="251"/>
      <c r="G862" s="283">
        <v>505252</v>
      </c>
      <c r="H862" s="324">
        <v>21324252</v>
      </c>
      <c r="I862" s="322"/>
    </row>
    <row r="863" spans="1:9" hidden="1" outlineLevel="1">
      <c r="A863" s="323"/>
      <c r="B863" s="277" t="s">
        <v>213</v>
      </c>
      <c r="C863" s="251"/>
      <c r="D863" s="284"/>
      <c r="E863" s="266">
        <v>15029189</v>
      </c>
      <c r="F863" s="251"/>
      <c r="G863" s="283">
        <v>369009</v>
      </c>
      <c r="H863" s="324">
        <v>15398198</v>
      </c>
      <c r="I863" s="322"/>
    </row>
    <row r="864" spans="1:9" hidden="1" outlineLevel="1">
      <c r="A864" s="323"/>
      <c r="B864" s="277" t="s">
        <v>214</v>
      </c>
      <c r="C864" s="251"/>
      <c r="D864" s="284"/>
      <c r="E864" s="265"/>
      <c r="F864" s="251"/>
      <c r="G864" s="284"/>
      <c r="H864" s="324">
        <v>0</v>
      </c>
      <c r="I864" s="322"/>
    </row>
    <row r="865" spans="1:9" hidden="1" outlineLevel="1">
      <c r="A865" s="323"/>
      <c r="B865" s="277" t="s">
        <v>215</v>
      </c>
      <c r="C865" s="251"/>
      <c r="D865" s="284"/>
      <c r="E865" s="265"/>
      <c r="F865" s="251"/>
      <c r="G865" s="284"/>
      <c r="H865" s="324">
        <v>0</v>
      </c>
      <c r="I865" s="322"/>
    </row>
    <row r="866" spans="1:9" hidden="1" outlineLevel="1">
      <c r="A866" s="323"/>
      <c r="B866" s="277" t="s">
        <v>216</v>
      </c>
      <c r="C866" s="251"/>
      <c r="D866" s="283">
        <v>0</v>
      </c>
      <c r="E866" s="266">
        <v>0</v>
      </c>
      <c r="F866" s="251"/>
      <c r="G866" s="283">
        <v>5</v>
      </c>
      <c r="H866" s="324">
        <v>5</v>
      </c>
      <c r="I866" s="322"/>
    </row>
    <row r="867" spans="1:9" hidden="1" outlineLevel="1">
      <c r="A867" s="323"/>
      <c r="B867" s="277" t="s">
        <v>217</v>
      </c>
      <c r="C867" s="251"/>
      <c r="D867" s="283">
        <v>0</v>
      </c>
      <c r="E867" s="266">
        <v>656875</v>
      </c>
      <c r="F867" s="251"/>
      <c r="G867" s="284"/>
      <c r="H867" s="324">
        <v>656875</v>
      </c>
      <c r="I867" s="322"/>
    </row>
    <row r="868" spans="1:9" hidden="1" outlineLevel="1">
      <c r="A868" s="323"/>
      <c r="B868" s="277" t="s">
        <v>218</v>
      </c>
      <c r="C868" s="251"/>
      <c r="D868" s="283">
        <v>366759</v>
      </c>
      <c r="E868" s="266">
        <v>120888</v>
      </c>
      <c r="F868" s="251"/>
      <c r="G868" s="283">
        <v>8244</v>
      </c>
      <c r="H868" s="324">
        <v>495891</v>
      </c>
      <c r="I868" s="322"/>
    </row>
    <row r="869" spans="1:9" hidden="1" outlineLevel="1">
      <c r="A869" s="323"/>
      <c r="B869" s="277" t="s">
        <v>219</v>
      </c>
      <c r="C869" s="251"/>
      <c r="D869" s="284"/>
      <c r="E869" s="266">
        <v>313651</v>
      </c>
      <c r="F869" s="251"/>
      <c r="G869" s="283">
        <v>483</v>
      </c>
      <c r="H869" s="324">
        <v>314134</v>
      </c>
      <c r="I869" s="322"/>
    </row>
    <row r="870" spans="1:9" hidden="1" outlineLevel="1">
      <c r="A870" s="323"/>
      <c r="B870" s="277" t="s">
        <v>220</v>
      </c>
      <c r="C870" s="251"/>
      <c r="D870" s="284"/>
      <c r="E870" s="266"/>
      <c r="F870" s="251"/>
      <c r="G870" s="283"/>
      <c r="H870" s="324">
        <v>0</v>
      </c>
      <c r="I870" s="322"/>
    </row>
    <row r="871" spans="1:9" hidden="1" outlineLevel="1">
      <c r="A871" s="323"/>
      <c r="B871" s="277" t="s">
        <v>221</v>
      </c>
      <c r="C871" s="251"/>
      <c r="D871" s="284"/>
      <c r="E871" s="265"/>
      <c r="F871" s="251"/>
      <c r="G871" s="284"/>
      <c r="H871" s="324">
        <v>0</v>
      </c>
      <c r="I871" s="322"/>
    </row>
    <row r="872" spans="1:9" hidden="1" outlineLevel="1">
      <c r="A872" s="323"/>
      <c r="B872" s="277" t="s">
        <v>222</v>
      </c>
      <c r="C872" s="251"/>
      <c r="D872" s="283">
        <v>212941</v>
      </c>
      <c r="E872" s="266">
        <v>4032177</v>
      </c>
      <c r="F872" s="251"/>
      <c r="G872" s="283">
        <v>-402</v>
      </c>
      <c r="H872" s="324">
        <v>4244716</v>
      </c>
      <c r="I872" s="322"/>
    </row>
    <row r="873" spans="1:9" hidden="1" outlineLevel="1">
      <c r="A873" s="323"/>
      <c r="B873" s="277" t="s">
        <v>223</v>
      </c>
      <c r="C873" s="251"/>
      <c r="D873" s="284"/>
      <c r="E873" s="265"/>
      <c r="F873" s="251"/>
      <c r="G873" s="284"/>
      <c r="H873" s="324">
        <v>0</v>
      </c>
      <c r="I873" s="322"/>
    </row>
    <row r="874" spans="1:9" hidden="1" outlineLevel="1">
      <c r="A874" s="323"/>
      <c r="B874" s="277" t="s">
        <v>224</v>
      </c>
      <c r="C874" s="251"/>
      <c r="D874" s="284">
        <v>6000</v>
      </c>
      <c r="E874" s="266">
        <v>79648</v>
      </c>
      <c r="F874" s="251"/>
      <c r="G874" s="284">
        <v>0</v>
      </c>
      <c r="H874" s="324">
        <v>85648</v>
      </c>
      <c r="I874" s="322"/>
    </row>
    <row r="875" spans="1:9" hidden="1" outlineLevel="1">
      <c r="A875" s="323"/>
      <c r="B875" s="277" t="s">
        <v>225</v>
      </c>
      <c r="C875" s="251"/>
      <c r="D875" s="284">
        <v>2029</v>
      </c>
      <c r="E875" s="266">
        <v>3328681</v>
      </c>
      <c r="F875" s="251"/>
      <c r="G875" s="284">
        <v>0</v>
      </c>
      <c r="H875" s="324">
        <v>3330710</v>
      </c>
      <c r="I875" s="322"/>
    </row>
    <row r="876" spans="1:9" collapsed="1">
      <c r="A876" s="323">
        <v>30</v>
      </c>
      <c r="B876" s="281" t="s">
        <v>583</v>
      </c>
      <c r="C876" s="251"/>
      <c r="D876" s="283">
        <f>SUM($D$852:$D$875)</f>
        <v>1060032</v>
      </c>
      <c r="E876" s="266">
        <f>SUM($E$852:$E$875)</f>
        <v>48752383.662717998</v>
      </c>
      <c r="F876" s="251"/>
      <c r="G876" s="283">
        <f>SUM($G$852:$G$875)</f>
        <v>1780782.0651401088</v>
      </c>
      <c r="H876" s="324">
        <f>SUM($H$852:$H$875)</f>
        <v>51593197.727858111</v>
      </c>
      <c r="I876" s="322"/>
    </row>
    <row r="877" spans="1:9" hidden="1" outlineLevel="1">
      <c r="A877" s="323"/>
      <c r="B877" s="277" t="s">
        <v>202</v>
      </c>
      <c r="C877" s="319"/>
      <c r="D877" s="265"/>
      <c r="E877" s="328"/>
      <c r="F877" s="252"/>
      <c r="G877" s="265"/>
      <c r="H877" s="324">
        <v>0</v>
      </c>
      <c r="I877" s="322"/>
    </row>
    <row r="878" spans="1:9" hidden="1" outlineLevel="1">
      <c r="A878" s="323"/>
      <c r="B878" s="277" t="s">
        <v>203</v>
      </c>
      <c r="C878" s="319"/>
      <c r="D878" s="265"/>
      <c r="E878" s="328"/>
      <c r="F878" s="252"/>
      <c r="G878" s="265"/>
      <c r="H878" s="324">
        <v>0</v>
      </c>
      <c r="I878" s="322"/>
    </row>
    <row r="879" spans="1:9" hidden="1" outlineLevel="1">
      <c r="A879" s="323"/>
      <c r="B879" s="277" t="s">
        <v>204</v>
      </c>
      <c r="C879" s="319"/>
      <c r="D879" s="265"/>
      <c r="E879" s="328"/>
      <c r="F879" s="252"/>
      <c r="G879" s="265"/>
      <c r="H879" s="324">
        <v>0</v>
      </c>
      <c r="I879" s="322"/>
    </row>
    <row r="880" spans="1:9" hidden="1" outlineLevel="1">
      <c r="A880" s="323"/>
      <c r="B880" s="277" t="s">
        <v>205</v>
      </c>
      <c r="C880" s="320">
        <v>0</v>
      </c>
      <c r="D880" s="266">
        <v>0</v>
      </c>
      <c r="E880" s="297">
        <v>0</v>
      </c>
      <c r="F880" s="253">
        <v>0</v>
      </c>
      <c r="G880" s="266">
        <v>0</v>
      </c>
      <c r="H880" s="324">
        <v>0</v>
      </c>
      <c r="I880" s="322"/>
    </row>
    <row r="881" spans="1:9" hidden="1" outlineLevel="1">
      <c r="A881" s="323"/>
      <c r="B881" s="277" t="s">
        <v>206</v>
      </c>
      <c r="C881" s="320">
        <v>0</v>
      </c>
      <c r="D881" s="266">
        <v>0</v>
      </c>
      <c r="E881" s="297">
        <v>0</v>
      </c>
      <c r="F881" s="253">
        <v>0</v>
      </c>
      <c r="G881" s="266">
        <v>0</v>
      </c>
      <c r="H881" s="324">
        <v>0</v>
      </c>
      <c r="I881" s="322"/>
    </row>
    <row r="882" spans="1:9" hidden="1" outlineLevel="1">
      <c r="A882" s="323"/>
      <c r="B882" s="277" t="s">
        <v>207</v>
      </c>
      <c r="C882" s="320"/>
      <c r="D882" s="266"/>
      <c r="E882" s="297"/>
      <c r="F882" s="253"/>
      <c r="G882" s="266"/>
      <c r="H882" s="324">
        <v>0</v>
      </c>
      <c r="I882" s="322"/>
    </row>
    <row r="883" spans="1:9" hidden="1" outlineLevel="1">
      <c r="A883" s="323"/>
      <c r="B883" s="277" t="s">
        <v>208</v>
      </c>
      <c r="C883" s="320">
        <v>0</v>
      </c>
      <c r="D883" s="266">
        <v>0</v>
      </c>
      <c r="E883" s="297">
        <v>0</v>
      </c>
      <c r="F883" s="253">
        <v>0</v>
      </c>
      <c r="G883" s="266">
        <v>0</v>
      </c>
      <c r="H883" s="324">
        <v>0</v>
      </c>
      <c r="I883" s="322"/>
    </row>
    <row r="884" spans="1:9" hidden="1" outlineLevel="1">
      <c r="A884" s="323"/>
      <c r="B884" s="277" t="s">
        <v>209</v>
      </c>
      <c r="C884" s="319"/>
      <c r="D884" s="265"/>
      <c r="E884" s="328"/>
      <c r="F884" s="252"/>
      <c r="G884" s="265"/>
      <c r="H884" s="324">
        <v>0</v>
      </c>
      <c r="I884" s="322"/>
    </row>
    <row r="885" spans="1:9" hidden="1" outlineLevel="1">
      <c r="A885" s="323"/>
      <c r="B885" s="277" t="s">
        <v>210</v>
      </c>
      <c r="C885" s="319"/>
      <c r="D885" s="265"/>
      <c r="E885" s="328"/>
      <c r="F885" s="252"/>
      <c r="G885" s="265"/>
      <c r="H885" s="324">
        <v>0</v>
      </c>
      <c r="I885" s="322"/>
    </row>
    <row r="886" spans="1:9" hidden="1" outlineLevel="1">
      <c r="A886" s="323"/>
      <c r="B886" s="277" t="s">
        <v>211</v>
      </c>
      <c r="C886" s="320">
        <v>0</v>
      </c>
      <c r="D886" s="265"/>
      <c r="E886" s="328"/>
      <c r="F886" s="252"/>
      <c r="G886" s="265"/>
      <c r="H886" s="324">
        <v>0</v>
      </c>
      <c r="I886" s="322"/>
    </row>
    <row r="887" spans="1:9" hidden="1" outlineLevel="1">
      <c r="A887" s="323"/>
      <c r="B887" s="277" t="s">
        <v>212</v>
      </c>
      <c r="C887" s="320"/>
      <c r="D887" s="265">
        <v>0</v>
      </c>
      <c r="E887" s="328">
        <v>0</v>
      </c>
      <c r="F887" s="252">
        <v>0</v>
      </c>
      <c r="G887" s="265">
        <v>0</v>
      </c>
      <c r="H887" s="324">
        <v>0</v>
      </c>
      <c r="I887" s="322"/>
    </row>
    <row r="888" spans="1:9" hidden="1" outlineLevel="1">
      <c r="A888" s="323"/>
      <c r="B888" s="277" t="s">
        <v>213</v>
      </c>
      <c r="C888" s="319"/>
      <c r="D888" s="265"/>
      <c r="E888" s="297">
        <v>0</v>
      </c>
      <c r="F888" s="252"/>
      <c r="G888" s="265"/>
      <c r="H888" s="324">
        <v>0</v>
      </c>
      <c r="I888" s="322"/>
    </row>
    <row r="889" spans="1:9" hidden="1" outlineLevel="1">
      <c r="A889" s="323"/>
      <c r="B889" s="277" t="s">
        <v>214</v>
      </c>
      <c r="C889" s="319"/>
      <c r="D889" s="265"/>
      <c r="E889" s="328"/>
      <c r="F889" s="252"/>
      <c r="G889" s="265"/>
      <c r="H889" s="324">
        <v>0</v>
      </c>
      <c r="I889" s="322"/>
    </row>
    <row r="890" spans="1:9" hidden="1" outlineLevel="1">
      <c r="A890" s="323"/>
      <c r="B890" s="277" t="s">
        <v>215</v>
      </c>
      <c r="C890" s="320">
        <v>0</v>
      </c>
      <c r="D890" s="265"/>
      <c r="E890" s="328"/>
      <c r="F890" s="252"/>
      <c r="G890" s="265"/>
      <c r="H890" s="324">
        <v>0</v>
      </c>
      <c r="I890" s="322"/>
    </row>
    <row r="891" spans="1:9" hidden="1" outlineLevel="1">
      <c r="A891" s="323"/>
      <c r="B891" s="277" t="s">
        <v>216</v>
      </c>
      <c r="C891" s="320">
        <v>0</v>
      </c>
      <c r="D891" s="266">
        <v>0</v>
      </c>
      <c r="E891" s="297">
        <v>0</v>
      </c>
      <c r="F891" s="253">
        <v>0</v>
      </c>
      <c r="G891" s="266">
        <v>0</v>
      </c>
      <c r="H891" s="324">
        <v>0</v>
      </c>
      <c r="I891" s="322"/>
    </row>
    <row r="892" spans="1:9" hidden="1" outlineLevel="1">
      <c r="A892" s="323"/>
      <c r="B892" s="277" t="s">
        <v>217</v>
      </c>
      <c r="C892" s="320">
        <v>0</v>
      </c>
      <c r="D892" s="266">
        <v>0</v>
      </c>
      <c r="E892" s="297">
        <v>0</v>
      </c>
      <c r="F892" s="252"/>
      <c r="G892" s="266">
        <v>0</v>
      </c>
      <c r="H892" s="324">
        <v>0</v>
      </c>
      <c r="I892" s="322"/>
    </row>
    <row r="893" spans="1:9" hidden="1" outlineLevel="1">
      <c r="A893" s="323"/>
      <c r="B893" s="277" t="s">
        <v>218</v>
      </c>
      <c r="C893" s="320">
        <v>0</v>
      </c>
      <c r="D893" s="266">
        <v>0</v>
      </c>
      <c r="E893" s="297">
        <v>0</v>
      </c>
      <c r="F893" s="253">
        <v>0</v>
      </c>
      <c r="G893" s="266">
        <v>0</v>
      </c>
      <c r="H893" s="324">
        <v>0</v>
      </c>
      <c r="I893" s="322"/>
    </row>
    <row r="894" spans="1:9" hidden="1" outlineLevel="1">
      <c r="A894" s="323"/>
      <c r="B894" s="277" t="s">
        <v>219</v>
      </c>
      <c r="C894" s="319"/>
      <c r="D894" s="265"/>
      <c r="E894" s="328"/>
      <c r="F894" s="252"/>
      <c r="G894" s="265"/>
      <c r="H894" s="324">
        <v>0</v>
      </c>
      <c r="I894" s="322"/>
    </row>
    <row r="895" spans="1:9" hidden="1" outlineLevel="1">
      <c r="A895" s="323"/>
      <c r="B895" s="277" t="s">
        <v>220</v>
      </c>
      <c r="C895" s="319"/>
      <c r="D895" s="265"/>
      <c r="E895" s="328"/>
      <c r="F895" s="252"/>
      <c r="G895" s="265"/>
      <c r="H895" s="324">
        <v>0</v>
      </c>
      <c r="I895" s="322"/>
    </row>
    <row r="896" spans="1:9" hidden="1" outlineLevel="1">
      <c r="A896" s="323"/>
      <c r="B896" s="277" t="s">
        <v>221</v>
      </c>
      <c r="C896" s="319"/>
      <c r="D896" s="265"/>
      <c r="E896" s="328"/>
      <c r="F896" s="252"/>
      <c r="G896" s="265"/>
      <c r="H896" s="324">
        <v>0</v>
      </c>
      <c r="I896" s="322"/>
    </row>
    <row r="897" spans="1:9" hidden="1" outlineLevel="1">
      <c r="A897" s="323"/>
      <c r="B897" s="277" t="s">
        <v>222</v>
      </c>
      <c r="C897" s="319"/>
      <c r="D897" s="265"/>
      <c r="E897" s="328"/>
      <c r="F897" s="252"/>
      <c r="G897" s="265"/>
      <c r="H897" s="324">
        <v>0</v>
      </c>
      <c r="I897" s="322"/>
    </row>
    <row r="898" spans="1:9" hidden="1" outlineLevel="1">
      <c r="A898" s="323"/>
      <c r="B898" s="277" t="s">
        <v>223</v>
      </c>
      <c r="C898" s="319"/>
      <c r="D898" s="265"/>
      <c r="E898" s="328"/>
      <c r="F898" s="252"/>
      <c r="G898" s="265"/>
      <c r="H898" s="324">
        <v>0</v>
      </c>
      <c r="I898" s="322"/>
    </row>
    <row r="899" spans="1:9" hidden="1" outlineLevel="1">
      <c r="A899" s="323"/>
      <c r="B899" s="277" t="s">
        <v>224</v>
      </c>
      <c r="C899" s="320">
        <v>0</v>
      </c>
      <c r="D899" s="265"/>
      <c r="E899" s="328"/>
      <c r="F899" s="252"/>
      <c r="G899" s="265"/>
      <c r="H899" s="324">
        <v>0</v>
      </c>
      <c r="I899" s="322"/>
    </row>
    <row r="900" spans="1:9" hidden="1" outlineLevel="1">
      <c r="A900" s="323"/>
      <c r="B900" s="277" t="s">
        <v>225</v>
      </c>
      <c r="C900" s="320">
        <v>0</v>
      </c>
      <c r="D900" s="265"/>
      <c r="E900" s="297">
        <v>0</v>
      </c>
      <c r="F900" s="252"/>
      <c r="G900" s="265"/>
      <c r="H900" s="324">
        <v>0</v>
      </c>
      <c r="I900" s="322"/>
    </row>
    <row r="901" spans="1:9" collapsed="1">
      <c r="A901" s="323">
        <v>31</v>
      </c>
      <c r="B901" s="281" t="s">
        <v>133</v>
      </c>
      <c r="C901" s="320">
        <f>SUM($C$877:$C$900)</f>
        <v>0</v>
      </c>
      <c r="D901" s="266">
        <f>SUM($D$877:$D$900)</f>
        <v>0</v>
      </c>
      <c r="E901" s="297">
        <f>SUM($E$877:$E$900)</f>
        <v>0</v>
      </c>
      <c r="F901" s="253">
        <f>SUM($F$877:$F$900)</f>
        <v>0</v>
      </c>
      <c r="G901" s="266">
        <f>SUM($G$877:$G$900)</f>
        <v>0</v>
      </c>
      <c r="H901" s="324">
        <f>SUM($H$877:$H$900)</f>
        <v>0</v>
      </c>
      <c r="I901" s="322"/>
    </row>
    <row r="902" spans="1:9" hidden="1" outlineLevel="1">
      <c r="A902" s="323"/>
      <c r="B902" s="277" t="s">
        <v>202</v>
      </c>
      <c r="C902" s="297">
        <v>0</v>
      </c>
      <c r="D902" s="246"/>
      <c r="E902" s="258"/>
      <c r="F902" s="258"/>
      <c r="G902" s="258"/>
      <c r="H902" s="324">
        <v>0</v>
      </c>
      <c r="I902" s="322"/>
    </row>
    <row r="903" spans="1:9" hidden="1" outlineLevel="1">
      <c r="A903" s="323"/>
      <c r="B903" s="277" t="s">
        <v>203</v>
      </c>
      <c r="C903" s="297">
        <v>1169904</v>
      </c>
      <c r="D903" s="246"/>
      <c r="E903" s="258"/>
      <c r="F903" s="258"/>
      <c r="G903" s="258"/>
      <c r="H903" s="324">
        <v>1169904</v>
      </c>
      <c r="I903" s="322"/>
    </row>
    <row r="904" spans="1:9" hidden="1" outlineLevel="1">
      <c r="A904" s="323"/>
      <c r="B904" s="277" t="s">
        <v>204</v>
      </c>
      <c r="C904" s="297">
        <v>490025</v>
      </c>
      <c r="D904" s="246"/>
      <c r="E904" s="258"/>
      <c r="F904" s="258"/>
      <c r="G904" s="258"/>
      <c r="H904" s="324">
        <v>490025</v>
      </c>
      <c r="I904" s="322"/>
    </row>
    <row r="905" spans="1:9" hidden="1" outlineLevel="1">
      <c r="A905" s="323"/>
      <c r="B905" s="277" t="s">
        <v>205</v>
      </c>
      <c r="C905" s="297">
        <v>0</v>
      </c>
      <c r="D905" s="246"/>
      <c r="E905" s="258"/>
      <c r="F905" s="258"/>
      <c r="G905" s="258"/>
      <c r="H905" s="324">
        <v>0</v>
      </c>
      <c r="I905" s="322"/>
    </row>
    <row r="906" spans="1:9" hidden="1" outlineLevel="1">
      <c r="A906" s="323"/>
      <c r="B906" s="277" t="s">
        <v>206</v>
      </c>
      <c r="C906" s="297">
        <v>184821</v>
      </c>
      <c r="D906" s="246"/>
      <c r="E906" s="258"/>
      <c r="F906" s="258"/>
      <c r="G906" s="258"/>
      <c r="H906" s="324">
        <v>184821</v>
      </c>
      <c r="I906" s="322"/>
    </row>
    <row r="907" spans="1:9" hidden="1" outlineLevel="1">
      <c r="A907" s="323"/>
      <c r="B907" s="277" t="s">
        <v>207</v>
      </c>
      <c r="C907" s="297"/>
      <c r="D907" s="246"/>
      <c r="E907" s="258"/>
      <c r="F907" s="258"/>
      <c r="G907" s="258"/>
      <c r="H907" s="324">
        <v>0</v>
      </c>
      <c r="I907" s="322"/>
    </row>
    <row r="908" spans="1:9" hidden="1" outlineLevel="1">
      <c r="A908" s="323"/>
      <c r="B908" s="277" t="s">
        <v>208</v>
      </c>
      <c r="C908" s="297">
        <v>180549</v>
      </c>
      <c r="D908" s="246"/>
      <c r="E908" s="258"/>
      <c r="F908" s="258"/>
      <c r="G908" s="258"/>
      <c r="H908" s="324">
        <v>180549</v>
      </c>
      <c r="I908" s="322"/>
    </row>
    <row r="909" spans="1:9" hidden="1" outlineLevel="1">
      <c r="A909" s="323"/>
      <c r="B909" s="277" t="s">
        <v>209</v>
      </c>
      <c r="C909" s="297">
        <v>-442910</v>
      </c>
      <c r="D909" s="246"/>
      <c r="E909" s="258"/>
      <c r="F909" s="258"/>
      <c r="G909" s="258"/>
      <c r="H909" s="324">
        <v>-442910</v>
      </c>
      <c r="I909" s="322"/>
    </row>
    <row r="910" spans="1:9" hidden="1" outlineLevel="1">
      <c r="A910" s="323"/>
      <c r="B910" s="277" t="s">
        <v>210</v>
      </c>
      <c r="C910" s="297">
        <v>41966</v>
      </c>
      <c r="D910" s="246"/>
      <c r="E910" s="258"/>
      <c r="F910" s="258"/>
      <c r="G910" s="258"/>
      <c r="H910" s="324">
        <v>41966</v>
      </c>
      <c r="I910" s="322"/>
    </row>
    <row r="911" spans="1:9" hidden="1" outlineLevel="1">
      <c r="A911" s="323"/>
      <c r="B911" s="277" t="s">
        <v>211</v>
      </c>
      <c r="C911" s="297">
        <v>2554268</v>
      </c>
      <c r="D911" s="246"/>
      <c r="E911" s="258"/>
      <c r="F911" s="258"/>
      <c r="G911" s="258"/>
      <c r="H911" s="324">
        <v>2554268</v>
      </c>
      <c r="I911" s="322"/>
    </row>
    <row r="912" spans="1:9" hidden="1" outlineLevel="1">
      <c r="A912" s="323"/>
      <c r="B912" s="277" t="s">
        <v>212</v>
      </c>
      <c r="C912" s="297">
        <v>2594863</v>
      </c>
      <c r="D912" s="246"/>
      <c r="E912" s="258"/>
      <c r="F912" s="258"/>
      <c r="G912" s="258"/>
      <c r="H912" s="324">
        <v>2594863</v>
      </c>
      <c r="I912" s="322"/>
    </row>
    <row r="913" spans="1:9" hidden="1" outlineLevel="1">
      <c r="A913" s="323"/>
      <c r="B913" s="277" t="s">
        <v>213</v>
      </c>
      <c r="C913" s="297">
        <v>3631308</v>
      </c>
      <c r="D913" s="246"/>
      <c r="E913" s="258"/>
      <c r="F913" s="258"/>
      <c r="G913" s="258"/>
      <c r="H913" s="324">
        <v>3631308</v>
      </c>
      <c r="I913" s="322"/>
    </row>
    <row r="914" spans="1:9" hidden="1" outlineLevel="1">
      <c r="A914" s="323"/>
      <c r="B914" s="277" t="s">
        <v>214</v>
      </c>
      <c r="C914" s="297">
        <v>1292150</v>
      </c>
      <c r="D914" s="246"/>
      <c r="E914" s="258"/>
      <c r="F914" s="258"/>
      <c r="G914" s="258"/>
      <c r="H914" s="324">
        <v>1292150</v>
      </c>
      <c r="I914" s="322"/>
    </row>
    <row r="915" spans="1:9" hidden="1" outlineLevel="1">
      <c r="A915" s="323"/>
      <c r="B915" s="277" t="s">
        <v>215</v>
      </c>
      <c r="C915" s="297">
        <v>144856</v>
      </c>
      <c r="D915" s="246"/>
      <c r="E915" s="258"/>
      <c r="F915" s="258"/>
      <c r="G915" s="258"/>
      <c r="H915" s="324">
        <v>144856</v>
      </c>
      <c r="I915" s="322"/>
    </row>
    <row r="916" spans="1:9" hidden="1" outlineLevel="1">
      <c r="A916" s="323"/>
      <c r="B916" s="277" t="s">
        <v>216</v>
      </c>
      <c r="C916" s="297">
        <v>-171598</v>
      </c>
      <c r="D916" s="246"/>
      <c r="E916" s="258"/>
      <c r="F916" s="258"/>
      <c r="G916" s="258"/>
      <c r="H916" s="324">
        <v>-171598</v>
      </c>
      <c r="I916" s="322"/>
    </row>
    <row r="917" spans="1:9" hidden="1" outlineLevel="1">
      <c r="A917" s="323"/>
      <c r="B917" s="277" t="s">
        <v>217</v>
      </c>
      <c r="C917" s="297">
        <v>772237.9393111536</v>
      </c>
      <c r="D917" s="246"/>
      <c r="E917" s="258"/>
      <c r="F917" s="258"/>
      <c r="G917" s="258"/>
      <c r="H917" s="324">
        <v>772237.9393111536</v>
      </c>
      <c r="I917" s="322"/>
    </row>
    <row r="918" spans="1:9" hidden="1" outlineLevel="1">
      <c r="A918" s="323"/>
      <c r="B918" s="277" t="s">
        <v>218</v>
      </c>
      <c r="C918" s="297">
        <v>810435</v>
      </c>
      <c r="D918" s="246"/>
      <c r="E918" s="258"/>
      <c r="F918" s="258"/>
      <c r="G918" s="258"/>
      <c r="H918" s="324">
        <v>810435</v>
      </c>
      <c r="I918" s="322"/>
    </row>
    <row r="919" spans="1:9" hidden="1" outlineLevel="1">
      <c r="A919" s="323"/>
      <c r="B919" s="277" t="s">
        <v>219</v>
      </c>
      <c r="C919" s="297">
        <v>-56660.000000000022</v>
      </c>
      <c r="D919" s="246"/>
      <c r="E919" s="258"/>
      <c r="F919" s="258"/>
      <c r="G919" s="258"/>
      <c r="H919" s="324">
        <v>-56660.000000000022</v>
      </c>
      <c r="I919" s="322"/>
    </row>
    <row r="920" spans="1:9" hidden="1" outlineLevel="1">
      <c r="A920" s="323"/>
      <c r="B920" s="277" t="s">
        <v>220</v>
      </c>
      <c r="C920" s="297"/>
      <c r="D920" s="246"/>
      <c r="E920" s="258"/>
      <c r="F920" s="258"/>
      <c r="G920" s="258"/>
      <c r="H920" s="324">
        <v>0</v>
      </c>
      <c r="I920" s="322"/>
    </row>
    <row r="921" spans="1:9" hidden="1" outlineLevel="1">
      <c r="A921" s="323"/>
      <c r="B921" s="277" t="s">
        <v>221</v>
      </c>
      <c r="C921" s="297">
        <v>39035.89</v>
      </c>
      <c r="D921" s="246"/>
      <c r="E921" s="258"/>
      <c r="F921" s="258"/>
      <c r="G921" s="258"/>
      <c r="H921" s="324">
        <v>39035.89</v>
      </c>
      <c r="I921" s="322"/>
    </row>
    <row r="922" spans="1:9" hidden="1" outlineLevel="1">
      <c r="A922" s="323"/>
      <c r="B922" s="277" t="s">
        <v>222</v>
      </c>
      <c r="C922" s="297">
        <v>1944485</v>
      </c>
      <c r="D922" s="246"/>
      <c r="E922" s="258"/>
      <c r="F922" s="258"/>
      <c r="G922" s="258"/>
      <c r="H922" s="324">
        <v>1944485</v>
      </c>
      <c r="I922" s="322"/>
    </row>
    <row r="923" spans="1:9" hidden="1" outlineLevel="1">
      <c r="A923" s="323"/>
      <c r="B923" s="277" t="s">
        <v>223</v>
      </c>
      <c r="C923" s="297">
        <v>1167775</v>
      </c>
      <c r="D923" s="246"/>
      <c r="E923" s="258"/>
      <c r="F923" s="258"/>
      <c r="G923" s="258"/>
      <c r="H923" s="324">
        <v>1167775</v>
      </c>
      <c r="I923" s="322"/>
    </row>
    <row r="924" spans="1:9" hidden="1" outlineLevel="1">
      <c r="A924" s="323"/>
      <c r="B924" s="277" t="s">
        <v>224</v>
      </c>
      <c r="C924" s="297">
        <v>1222415.02</v>
      </c>
      <c r="D924" s="246"/>
      <c r="E924" s="258"/>
      <c r="F924" s="258"/>
      <c r="G924" s="258"/>
      <c r="H924" s="324">
        <v>1222415.02</v>
      </c>
      <c r="I924" s="322"/>
    </row>
    <row r="925" spans="1:9" hidden="1" outlineLevel="1">
      <c r="A925" s="323"/>
      <c r="B925" s="277" t="s">
        <v>225</v>
      </c>
      <c r="C925" s="297">
        <v>1026585</v>
      </c>
      <c r="D925" s="246"/>
      <c r="E925" s="258"/>
      <c r="F925" s="258"/>
      <c r="G925" s="258"/>
      <c r="H925" s="324">
        <v>1026585</v>
      </c>
      <c r="I925" s="322"/>
    </row>
    <row r="926" spans="1:9" collapsed="1">
      <c r="A926" s="323">
        <v>32</v>
      </c>
      <c r="B926" s="281" t="s">
        <v>134</v>
      </c>
      <c r="C926" s="297">
        <f>SUM($C$902:$C$925)</f>
        <v>18596510.849311154</v>
      </c>
      <c r="D926" s="246"/>
      <c r="E926" s="258"/>
      <c r="F926" s="258"/>
      <c r="G926" s="258"/>
      <c r="H926" s="324">
        <f>SUM($H$902:$H$925)</f>
        <v>18596510.849311154</v>
      </c>
      <c r="I926" s="322"/>
    </row>
    <row r="927" spans="1:9" hidden="1" outlineLevel="1">
      <c r="A927" s="323"/>
      <c r="B927" s="277" t="s">
        <v>202</v>
      </c>
      <c r="C927" s="246"/>
      <c r="D927" s="260"/>
      <c r="E927" s="260"/>
      <c r="F927" s="260"/>
      <c r="G927" s="266">
        <v>0</v>
      </c>
      <c r="H927" s="324">
        <v>0</v>
      </c>
      <c r="I927" s="322"/>
    </row>
    <row r="928" spans="1:9" hidden="1" outlineLevel="1">
      <c r="A928" s="323"/>
      <c r="B928" s="277" t="s">
        <v>203</v>
      </c>
      <c r="C928" s="246"/>
      <c r="D928" s="260"/>
      <c r="E928" s="260"/>
      <c r="F928" s="260"/>
      <c r="G928" s="266">
        <v>794</v>
      </c>
      <c r="H928" s="324">
        <v>794</v>
      </c>
      <c r="I928" s="322"/>
    </row>
    <row r="929" spans="1:9" hidden="1" outlineLevel="1">
      <c r="A929" s="323"/>
      <c r="B929" s="277" t="s">
        <v>204</v>
      </c>
      <c r="C929" s="246"/>
      <c r="D929" s="260"/>
      <c r="E929" s="260"/>
      <c r="F929" s="260"/>
      <c r="G929" s="265"/>
      <c r="H929" s="324">
        <v>0</v>
      </c>
      <c r="I929" s="322"/>
    </row>
    <row r="930" spans="1:9" hidden="1" outlineLevel="1">
      <c r="A930" s="323"/>
      <c r="B930" s="277" t="s">
        <v>205</v>
      </c>
      <c r="C930" s="246"/>
      <c r="D930" s="260"/>
      <c r="E930" s="260"/>
      <c r="F930" s="260"/>
      <c r="G930" s="266">
        <v>0</v>
      </c>
      <c r="H930" s="324">
        <v>0</v>
      </c>
      <c r="I930" s="322"/>
    </row>
    <row r="931" spans="1:9" hidden="1" outlineLevel="1">
      <c r="A931" s="323"/>
      <c r="B931" s="277" t="s">
        <v>206</v>
      </c>
      <c r="C931" s="246"/>
      <c r="D931" s="260"/>
      <c r="E931" s="260"/>
      <c r="F931" s="260"/>
      <c r="G931" s="266">
        <v>0</v>
      </c>
      <c r="H931" s="324">
        <v>0</v>
      </c>
      <c r="I931" s="322"/>
    </row>
    <row r="932" spans="1:9" hidden="1" outlineLevel="1">
      <c r="A932" s="323"/>
      <c r="B932" s="277" t="s">
        <v>207</v>
      </c>
      <c r="C932" s="246"/>
      <c r="D932" s="260"/>
      <c r="E932" s="260"/>
      <c r="F932" s="260"/>
      <c r="G932" s="266"/>
      <c r="H932" s="324">
        <v>0</v>
      </c>
      <c r="I932" s="322"/>
    </row>
    <row r="933" spans="1:9" hidden="1" outlineLevel="1">
      <c r="A933" s="323"/>
      <c r="B933" s="277" t="s">
        <v>208</v>
      </c>
      <c r="C933" s="246"/>
      <c r="D933" s="260"/>
      <c r="E933" s="260"/>
      <c r="F933" s="260"/>
      <c r="G933" s="266">
        <v>159426</v>
      </c>
      <c r="H933" s="324">
        <v>159426</v>
      </c>
      <c r="I933" s="322"/>
    </row>
    <row r="934" spans="1:9" hidden="1" outlineLevel="1">
      <c r="A934" s="323"/>
      <c r="B934" s="277" t="s">
        <v>209</v>
      </c>
      <c r="C934" s="246"/>
      <c r="D934" s="260"/>
      <c r="E934" s="260"/>
      <c r="F934" s="260"/>
      <c r="G934" s="266">
        <v>1137</v>
      </c>
      <c r="H934" s="324">
        <v>1137</v>
      </c>
      <c r="I934" s="322"/>
    </row>
    <row r="935" spans="1:9" hidden="1" outlineLevel="1">
      <c r="A935" s="323"/>
      <c r="B935" s="277" t="s">
        <v>210</v>
      </c>
      <c r="C935" s="246"/>
      <c r="D935" s="260"/>
      <c r="E935" s="260"/>
      <c r="F935" s="260"/>
      <c r="G935" s="265"/>
      <c r="H935" s="324">
        <v>0</v>
      </c>
      <c r="I935" s="322"/>
    </row>
    <row r="936" spans="1:9" hidden="1" outlineLevel="1">
      <c r="A936" s="323"/>
      <c r="B936" s="277" t="s">
        <v>211</v>
      </c>
      <c r="C936" s="246"/>
      <c r="D936" s="260"/>
      <c r="E936" s="260"/>
      <c r="F936" s="260"/>
      <c r="G936" s="266">
        <v>113074</v>
      </c>
      <c r="H936" s="324">
        <v>113074</v>
      </c>
      <c r="I936" s="322"/>
    </row>
    <row r="937" spans="1:9" hidden="1" outlineLevel="1">
      <c r="A937" s="323"/>
      <c r="B937" s="277" t="s">
        <v>212</v>
      </c>
      <c r="C937" s="246"/>
      <c r="D937" s="260"/>
      <c r="E937" s="260"/>
      <c r="F937" s="260"/>
      <c r="G937" s="266">
        <v>0</v>
      </c>
      <c r="H937" s="324">
        <v>0</v>
      </c>
      <c r="I937" s="322"/>
    </row>
    <row r="938" spans="1:9" hidden="1" outlineLevel="1">
      <c r="A938" s="323"/>
      <c r="B938" s="277" t="s">
        <v>213</v>
      </c>
      <c r="C938" s="246"/>
      <c r="D938" s="260"/>
      <c r="E938" s="260"/>
      <c r="F938" s="260"/>
      <c r="G938" s="265"/>
      <c r="H938" s="324">
        <v>0</v>
      </c>
      <c r="I938" s="322"/>
    </row>
    <row r="939" spans="1:9" hidden="1" outlineLevel="1">
      <c r="A939" s="323"/>
      <c r="B939" s="277" t="s">
        <v>214</v>
      </c>
      <c r="C939" s="246"/>
      <c r="D939" s="260"/>
      <c r="E939" s="260"/>
      <c r="F939" s="260"/>
      <c r="G939" s="265"/>
      <c r="H939" s="324">
        <v>0</v>
      </c>
      <c r="I939" s="322"/>
    </row>
    <row r="940" spans="1:9" hidden="1" outlineLevel="1">
      <c r="A940" s="323"/>
      <c r="B940" s="277" t="s">
        <v>215</v>
      </c>
      <c r="C940" s="246"/>
      <c r="D940" s="260"/>
      <c r="E940" s="260"/>
      <c r="F940" s="260"/>
      <c r="G940" s="265"/>
      <c r="H940" s="324">
        <v>0</v>
      </c>
      <c r="I940" s="322"/>
    </row>
    <row r="941" spans="1:9" hidden="1" outlineLevel="1">
      <c r="A941" s="323"/>
      <c r="B941" s="277" t="s">
        <v>216</v>
      </c>
      <c r="C941" s="246"/>
      <c r="D941" s="260"/>
      <c r="E941" s="260"/>
      <c r="F941" s="260"/>
      <c r="G941" s="266">
        <v>0</v>
      </c>
      <c r="H941" s="324">
        <v>0</v>
      </c>
      <c r="I941" s="322"/>
    </row>
    <row r="942" spans="1:9" hidden="1" outlineLevel="1">
      <c r="A942" s="323"/>
      <c r="B942" s="277" t="s">
        <v>217</v>
      </c>
      <c r="C942" s="246"/>
      <c r="D942" s="260"/>
      <c r="E942" s="260"/>
      <c r="F942" s="260"/>
      <c r="G942" s="266">
        <v>0</v>
      </c>
      <c r="H942" s="324">
        <v>0</v>
      </c>
      <c r="I942" s="322"/>
    </row>
    <row r="943" spans="1:9" hidden="1" outlineLevel="1">
      <c r="A943" s="323"/>
      <c r="B943" s="277" t="s">
        <v>218</v>
      </c>
      <c r="C943" s="246"/>
      <c r="D943" s="260"/>
      <c r="E943" s="260"/>
      <c r="F943" s="260"/>
      <c r="G943" s="266">
        <v>0</v>
      </c>
      <c r="H943" s="324">
        <v>0</v>
      </c>
      <c r="I943" s="322"/>
    </row>
    <row r="944" spans="1:9" hidden="1" outlineLevel="1">
      <c r="A944" s="323"/>
      <c r="B944" s="277" t="s">
        <v>219</v>
      </c>
      <c r="C944" s="246"/>
      <c r="D944" s="260"/>
      <c r="E944" s="260"/>
      <c r="F944" s="260"/>
      <c r="G944" s="265"/>
      <c r="H944" s="324">
        <v>0</v>
      </c>
      <c r="I944" s="322"/>
    </row>
    <row r="945" spans="1:9" hidden="1" outlineLevel="1">
      <c r="A945" s="323"/>
      <c r="B945" s="277" t="s">
        <v>220</v>
      </c>
      <c r="C945" s="246"/>
      <c r="D945" s="260"/>
      <c r="E945" s="260"/>
      <c r="F945" s="260"/>
      <c r="G945" s="265"/>
      <c r="H945" s="324">
        <v>0</v>
      </c>
      <c r="I945" s="322"/>
    </row>
    <row r="946" spans="1:9" hidden="1" outlineLevel="1">
      <c r="A946" s="323"/>
      <c r="B946" s="277" t="s">
        <v>221</v>
      </c>
      <c r="C946" s="246"/>
      <c r="D946" s="260"/>
      <c r="E946" s="260"/>
      <c r="F946" s="260"/>
      <c r="G946" s="265"/>
      <c r="H946" s="324">
        <v>0</v>
      </c>
      <c r="I946" s="322"/>
    </row>
    <row r="947" spans="1:9" hidden="1" outlineLevel="1">
      <c r="A947" s="323"/>
      <c r="B947" s="277" t="s">
        <v>222</v>
      </c>
      <c r="C947" s="246"/>
      <c r="D947" s="260"/>
      <c r="E947" s="260"/>
      <c r="F947" s="260"/>
      <c r="G947" s="265"/>
      <c r="H947" s="324">
        <v>0</v>
      </c>
      <c r="I947" s="322"/>
    </row>
    <row r="948" spans="1:9" hidden="1" outlineLevel="1">
      <c r="A948" s="323"/>
      <c r="B948" s="277" t="s">
        <v>223</v>
      </c>
      <c r="C948" s="246"/>
      <c r="D948" s="260"/>
      <c r="E948" s="260"/>
      <c r="F948" s="260"/>
      <c r="G948" s="265"/>
      <c r="H948" s="324">
        <v>0</v>
      </c>
      <c r="I948" s="322"/>
    </row>
    <row r="949" spans="1:9" hidden="1" outlineLevel="1">
      <c r="A949" s="323"/>
      <c r="B949" s="277" t="s">
        <v>224</v>
      </c>
      <c r="C949" s="246"/>
      <c r="D949" s="260"/>
      <c r="E949" s="260"/>
      <c r="F949" s="260"/>
      <c r="G949" s="265"/>
      <c r="H949" s="324">
        <v>0</v>
      </c>
      <c r="I949" s="322"/>
    </row>
    <row r="950" spans="1:9" hidden="1" outlineLevel="1">
      <c r="A950" s="323"/>
      <c r="B950" s="277" t="s">
        <v>225</v>
      </c>
      <c r="C950" s="246"/>
      <c r="D950" s="260"/>
      <c r="E950" s="260"/>
      <c r="F950" s="260"/>
      <c r="G950" s="265"/>
      <c r="H950" s="324">
        <v>0</v>
      </c>
      <c r="I950" s="322"/>
    </row>
    <row r="951" spans="1:9" collapsed="1">
      <c r="A951" s="323">
        <v>33</v>
      </c>
      <c r="B951" s="281" t="s">
        <v>584</v>
      </c>
      <c r="C951" s="246"/>
      <c r="D951" s="260"/>
      <c r="E951" s="260"/>
      <c r="F951" s="260"/>
      <c r="G951" s="266">
        <f>SUM($G$927:$G$950)</f>
        <v>274431</v>
      </c>
      <c r="H951" s="324">
        <f>SUM($H$927:$H$950)</f>
        <v>274431</v>
      </c>
      <c r="I951" s="322"/>
    </row>
    <row r="952" spans="1:9" hidden="1" outlineLevel="1">
      <c r="A952" s="323"/>
      <c r="B952" s="277" t="s">
        <v>202</v>
      </c>
      <c r="C952" s="254"/>
      <c r="D952" s="260"/>
      <c r="E952" s="255"/>
      <c r="F952" s="284"/>
      <c r="G952" s="244"/>
      <c r="H952" s="324">
        <v>0</v>
      </c>
      <c r="I952" s="322"/>
    </row>
    <row r="953" spans="1:9" hidden="1" outlineLevel="1">
      <c r="A953" s="323"/>
      <c r="B953" s="277" t="s">
        <v>203</v>
      </c>
      <c r="C953" s="254"/>
      <c r="D953" s="260"/>
      <c r="E953" s="255"/>
      <c r="F953" s="284"/>
      <c r="G953" s="244"/>
      <c r="H953" s="324">
        <v>0</v>
      </c>
      <c r="I953" s="322"/>
    </row>
    <row r="954" spans="1:9" hidden="1" outlineLevel="1">
      <c r="A954" s="323"/>
      <c r="B954" s="277" t="s">
        <v>204</v>
      </c>
      <c r="C954" s="254"/>
      <c r="D954" s="260"/>
      <c r="E954" s="255"/>
      <c r="F954" s="284"/>
      <c r="G954" s="244"/>
      <c r="H954" s="324">
        <v>0</v>
      </c>
      <c r="I954" s="322"/>
    </row>
    <row r="955" spans="1:9" hidden="1" outlineLevel="1">
      <c r="A955" s="323"/>
      <c r="B955" s="277" t="s">
        <v>205</v>
      </c>
      <c r="C955" s="254"/>
      <c r="D955" s="260"/>
      <c r="E955" s="255"/>
      <c r="F955" s="283">
        <v>0</v>
      </c>
      <c r="G955" s="244"/>
      <c r="H955" s="324">
        <v>0</v>
      </c>
      <c r="I955" s="322"/>
    </row>
    <row r="956" spans="1:9" hidden="1" outlineLevel="1">
      <c r="A956" s="323"/>
      <c r="B956" s="277" t="s">
        <v>206</v>
      </c>
      <c r="C956" s="254"/>
      <c r="D956" s="260"/>
      <c r="E956" s="255"/>
      <c r="F956" s="283">
        <v>0</v>
      </c>
      <c r="G956" s="244"/>
      <c r="H956" s="324">
        <v>0</v>
      </c>
      <c r="I956" s="322"/>
    </row>
    <row r="957" spans="1:9" hidden="1" outlineLevel="1">
      <c r="A957" s="323"/>
      <c r="B957" s="277" t="s">
        <v>207</v>
      </c>
      <c r="C957" s="254"/>
      <c r="D957" s="260"/>
      <c r="E957" s="255"/>
      <c r="F957" s="283"/>
      <c r="G957" s="244"/>
      <c r="H957" s="324">
        <v>0</v>
      </c>
      <c r="I957" s="322"/>
    </row>
    <row r="958" spans="1:9" hidden="1" outlineLevel="1">
      <c r="A958" s="323"/>
      <c r="B958" s="277" t="s">
        <v>208</v>
      </c>
      <c r="C958" s="254"/>
      <c r="D958" s="260"/>
      <c r="E958" s="255"/>
      <c r="F958" s="283">
        <v>0</v>
      </c>
      <c r="G958" s="244"/>
      <c r="H958" s="324">
        <v>0</v>
      </c>
      <c r="I958" s="322"/>
    </row>
    <row r="959" spans="1:9" hidden="1" outlineLevel="1">
      <c r="A959" s="323"/>
      <c r="B959" s="277" t="s">
        <v>209</v>
      </c>
      <c r="C959" s="254"/>
      <c r="D959" s="260"/>
      <c r="E959" s="255"/>
      <c r="F959" s="283">
        <v>0</v>
      </c>
      <c r="G959" s="244"/>
      <c r="H959" s="324">
        <v>0</v>
      </c>
      <c r="I959" s="322"/>
    </row>
    <row r="960" spans="1:9" hidden="1" outlineLevel="1">
      <c r="A960" s="323"/>
      <c r="B960" s="277" t="s">
        <v>210</v>
      </c>
      <c r="C960" s="254"/>
      <c r="D960" s="260"/>
      <c r="E960" s="255"/>
      <c r="F960" s="284"/>
      <c r="G960" s="244"/>
      <c r="H960" s="324">
        <v>0</v>
      </c>
      <c r="I960" s="322"/>
    </row>
    <row r="961" spans="1:9" hidden="1" outlineLevel="1">
      <c r="A961" s="323"/>
      <c r="B961" s="277" t="s">
        <v>211</v>
      </c>
      <c r="C961" s="254"/>
      <c r="D961" s="260"/>
      <c r="E961" s="255"/>
      <c r="F961" s="283">
        <v>0</v>
      </c>
      <c r="G961" s="244"/>
      <c r="H961" s="324">
        <v>0</v>
      </c>
      <c r="I961" s="322"/>
    </row>
    <row r="962" spans="1:9" hidden="1" outlineLevel="1">
      <c r="A962" s="323"/>
      <c r="B962" s="277" t="s">
        <v>212</v>
      </c>
      <c r="C962" s="254"/>
      <c r="D962" s="260"/>
      <c r="E962" s="255"/>
      <c r="F962" s="283">
        <v>0</v>
      </c>
      <c r="G962" s="244"/>
      <c r="H962" s="324">
        <v>0</v>
      </c>
      <c r="I962" s="322"/>
    </row>
    <row r="963" spans="1:9" hidden="1" outlineLevel="1">
      <c r="A963" s="323"/>
      <c r="B963" s="277" t="s">
        <v>213</v>
      </c>
      <c r="C963" s="254"/>
      <c r="D963" s="260"/>
      <c r="E963" s="255"/>
      <c r="F963" s="284"/>
      <c r="G963" s="244"/>
      <c r="H963" s="324">
        <v>0</v>
      </c>
      <c r="I963" s="322"/>
    </row>
    <row r="964" spans="1:9" hidden="1" outlineLevel="1">
      <c r="A964" s="323"/>
      <c r="B964" s="277" t="s">
        <v>214</v>
      </c>
      <c r="C964" s="254"/>
      <c r="D964" s="260"/>
      <c r="E964" s="255"/>
      <c r="F964" s="284"/>
      <c r="G964" s="244"/>
      <c r="H964" s="324">
        <v>0</v>
      </c>
      <c r="I964" s="322"/>
    </row>
    <row r="965" spans="1:9" hidden="1" outlineLevel="1">
      <c r="A965" s="323"/>
      <c r="B965" s="277" t="s">
        <v>215</v>
      </c>
      <c r="C965" s="254"/>
      <c r="D965" s="260"/>
      <c r="E965" s="255"/>
      <c r="F965" s="284"/>
      <c r="G965" s="244"/>
      <c r="H965" s="324">
        <v>0</v>
      </c>
      <c r="I965" s="322"/>
    </row>
    <row r="966" spans="1:9" hidden="1" outlineLevel="1">
      <c r="A966" s="323"/>
      <c r="B966" s="277" t="s">
        <v>216</v>
      </c>
      <c r="C966" s="254"/>
      <c r="D966" s="260"/>
      <c r="E966" s="255"/>
      <c r="F966" s="283">
        <v>0</v>
      </c>
      <c r="G966" s="244"/>
      <c r="H966" s="324">
        <v>0</v>
      </c>
      <c r="I966" s="322"/>
    </row>
    <row r="967" spans="1:9" hidden="1" outlineLevel="1">
      <c r="A967" s="323"/>
      <c r="B967" s="277" t="s">
        <v>217</v>
      </c>
      <c r="C967" s="254"/>
      <c r="D967" s="260"/>
      <c r="E967" s="255"/>
      <c r="F967" s="284"/>
      <c r="G967" s="244"/>
      <c r="H967" s="324">
        <v>0</v>
      </c>
      <c r="I967" s="322"/>
    </row>
    <row r="968" spans="1:9" hidden="1" outlineLevel="1">
      <c r="A968" s="323"/>
      <c r="B968" s="277" t="s">
        <v>218</v>
      </c>
      <c r="C968" s="254"/>
      <c r="D968" s="260"/>
      <c r="E968" s="255"/>
      <c r="F968" s="283">
        <v>0</v>
      </c>
      <c r="G968" s="244"/>
      <c r="H968" s="324">
        <v>0</v>
      </c>
      <c r="I968" s="322"/>
    </row>
    <row r="969" spans="1:9" hidden="1" outlineLevel="1">
      <c r="A969" s="323"/>
      <c r="B969" s="277" t="s">
        <v>219</v>
      </c>
      <c r="C969" s="254"/>
      <c r="D969" s="260"/>
      <c r="E969" s="255"/>
      <c r="F969" s="284"/>
      <c r="G969" s="244"/>
      <c r="H969" s="324">
        <v>0</v>
      </c>
      <c r="I969" s="322"/>
    </row>
    <row r="970" spans="1:9" hidden="1" outlineLevel="1">
      <c r="A970" s="323"/>
      <c r="B970" s="277" t="s">
        <v>220</v>
      </c>
      <c r="C970" s="254"/>
      <c r="D970" s="260"/>
      <c r="E970" s="255"/>
      <c r="F970" s="284"/>
      <c r="G970" s="244"/>
      <c r="H970" s="324">
        <v>0</v>
      </c>
      <c r="I970" s="322"/>
    </row>
    <row r="971" spans="1:9" hidden="1" outlineLevel="1">
      <c r="A971" s="323"/>
      <c r="B971" s="277" t="s">
        <v>221</v>
      </c>
      <c r="C971" s="254"/>
      <c r="D971" s="260"/>
      <c r="E971" s="255"/>
      <c r="F971" s="283">
        <v>8721.35</v>
      </c>
      <c r="G971" s="244"/>
      <c r="H971" s="324">
        <v>8721.35</v>
      </c>
      <c r="I971" s="322"/>
    </row>
    <row r="972" spans="1:9" hidden="1" outlineLevel="1">
      <c r="A972" s="323"/>
      <c r="B972" s="277" t="s">
        <v>222</v>
      </c>
      <c r="C972" s="254"/>
      <c r="D972" s="260"/>
      <c r="E972" s="255"/>
      <c r="F972" s="284"/>
      <c r="G972" s="244"/>
      <c r="H972" s="324">
        <v>0</v>
      </c>
      <c r="I972" s="322"/>
    </row>
    <row r="973" spans="1:9" hidden="1" outlineLevel="1">
      <c r="A973" s="323"/>
      <c r="B973" s="277" t="s">
        <v>223</v>
      </c>
      <c r="C973" s="254"/>
      <c r="D973" s="260"/>
      <c r="E973" s="255"/>
      <c r="F973" s="284"/>
      <c r="G973" s="244"/>
      <c r="H973" s="324">
        <v>0</v>
      </c>
      <c r="I973" s="322"/>
    </row>
    <row r="974" spans="1:9" hidden="1" outlineLevel="1">
      <c r="A974" s="323"/>
      <c r="B974" s="277" t="s">
        <v>224</v>
      </c>
      <c r="C974" s="254"/>
      <c r="D974" s="260"/>
      <c r="E974" s="255"/>
      <c r="F974" s="284"/>
      <c r="G974" s="244"/>
      <c r="H974" s="324">
        <v>0</v>
      </c>
      <c r="I974" s="322"/>
    </row>
    <row r="975" spans="1:9" hidden="1" outlineLevel="1">
      <c r="A975" s="323"/>
      <c r="B975" s="277" t="s">
        <v>225</v>
      </c>
      <c r="C975" s="254"/>
      <c r="D975" s="260"/>
      <c r="E975" s="255"/>
      <c r="F975" s="284"/>
      <c r="G975" s="244"/>
      <c r="H975" s="324">
        <v>0</v>
      </c>
      <c r="I975" s="322"/>
    </row>
    <row r="976" spans="1:9" collapsed="1">
      <c r="A976" s="323">
        <v>34</v>
      </c>
      <c r="B976" s="281" t="s">
        <v>585</v>
      </c>
      <c r="C976" s="254"/>
      <c r="D976" s="260"/>
      <c r="E976" s="255"/>
      <c r="F976" s="283">
        <f>SUM($F$952:$F$975)</f>
        <v>8721.35</v>
      </c>
      <c r="G976" s="244"/>
      <c r="H976" s="324">
        <f>SUM($H$952:$H$975)</f>
        <v>8721.35</v>
      </c>
      <c r="I976" s="322"/>
    </row>
    <row r="977" spans="1:9" hidden="1" outlineLevel="1">
      <c r="A977" s="323"/>
      <c r="B977" s="277" t="s">
        <v>202</v>
      </c>
      <c r="C977" s="257"/>
      <c r="D977" s="259"/>
      <c r="E977" s="273"/>
      <c r="F977" s="283">
        <v>0</v>
      </c>
      <c r="G977" s="254"/>
      <c r="H977" s="324">
        <v>0</v>
      </c>
      <c r="I977" s="322"/>
    </row>
    <row r="978" spans="1:9" hidden="1" outlineLevel="1">
      <c r="A978" s="323"/>
      <c r="B978" s="277" t="s">
        <v>203</v>
      </c>
      <c r="C978" s="257"/>
      <c r="D978" s="259"/>
      <c r="E978" s="273"/>
      <c r="F978" s="283">
        <v>1331</v>
      </c>
      <c r="G978" s="254"/>
      <c r="H978" s="324">
        <v>1331</v>
      </c>
      <c r="I978" s="322"/>
    </row>
    <row r="979" spans="1:9" hidden="1" outlineLevel="1">
      <c r="A979" s="323"/>
      <c r="B979" s="277" t="s">
        <v>204</v>
      </c>
      <c r="C979" s="257"/>
      <c r="D979" s="259"/>
      <c r="E979" s="273"/>
      <c r="F979" s="284"/>
      <c r="G979" s="254"/>
      <c r="H979" s="324">
        <v>0</v>
      </c>
      <c r="I979" s="322"/>
    </row>
    <row r="980" spans="1:9" hidden="1" outlineLevel="1">
      <c r="A980" s="323"/>
      <c r="B980" s="277" t="s">
        <v>205</v>
      </c>
      <c r="C980" s="257"/>
      <c r="D980" s="259"/>
      <c r="E980" s="273"/>
      <c r="F980" s="283">
        <v>0</v>
      </c>
      <c r="G980" s="254"/>
      <c r="H980" s="324">
        <v>0</v>
      </c>
      <c r="I980" s="322"/>
    </row>
    <row r="981" spans="1:9" hidden="1" outlineLevel="1">
      <c r="A981" s="323"/>
      <c r="B981" s="277" t="s">
        <v>206</v>
      </c>
      <c r="C981" s="257"/>
      <c r="D981" s="259"/>
      <c r="E981" s="273"/>
      <c r="F981" s="283">
        <v>0</v>
      </c>
      <c r="G981" s="254"/>
      <c r="H981" s="324">
        <v>0</v>
      </c>
      <c r="I981" s="322"/>
    </row>
    <row r="982" spans="1:9" hidden="1" outlineLevel="1">
      <c r="A982" s="323"/>
      <c r="B982" s="277" t="s">
        <v>207</v>
      </c>
      <c r="C982" s="257"/>
      <c r="D982" s="259"/>
      <c r="E982" s="273"/>
      <c r="F982" s="283"/>
      <c r="G982" s="254"/>
      <c r="H982" s="324">
        <v>0</v>
      </c>
      <c r="I982" s="322"/>
    </row>
    <row r="983" spans="1:9" hidden="1" outlineLevel="1">
      <c r="A983" s="323"/>
      <c r="B983" s="277" t="s">
        <v>208</v>
      </c>
      <c r="C983" s="257"/>
      <c r="D983" s="259"/>
      <c r="E983" s="273"/>
      <c r="F983" s="283">
        <v>10357</v>
      </c>
      <c r="G983" s="254"/>
      <c r="H983" s="324">
        <v>10357</v>
      </c>
      <c r="I983" s="322"/>
    </row>
    <row r="984" spans="1:9" hidden="1" outlineLevel="1">
      <c r="A984" s="323"/>
      <c r="B984" s="277" t="s">
        <v>209</v>
      </c>
      <c r="C984" s="257"/>
      <c r="D984" s="259"/>
      <c r="E984" s="273"/>
      <c r="F984" s="283">
        <v>1636</v>
      </c>
      <c r="G984" s="254"/>
      <c r="H984" s="324">
        <v>1636</v>
      </c>
      <c r="I984" s="322"/>
    </row>
    <row r="985" spans="1:9" hidden="1" outlineLevel="1">
      <c r="A985" s="323"/>
      <c r="B985" s="277" t="s">
        <v>210</v>
      </c>
      <c r="C985" s="257"/>
      <c r="D985" s="259"/>
      <c r="E985" s="273"/>
      <c r="F985" s="284"/>
      <c r="G985" s="254"/>
      <c r="H985" s="324">
        <v>0</v>
      </c>
      <c r="I985" s="322"/>
    </row>
    <row r="986" spans="1:9" hidden="1" outlineLevel="1">
      <c r="A986" s="323"/>
      <c r="B986" s="277" t="s">
        <v>211</v>
      </c>
      <c r="C986" s="257"/>
      <c r="D986" s="259"/>
      <c r="E986" s="273"/>
      <c r="F986" s="283">
        <v>9300</v>
      </c>
      <c r="G986" s="254"/>
      <c r="H986" s="324">
        <v>9300</v>
      </c>
      <c r="I986" s="322"/>
    </row>
    <row r="987" spans="1:9" hidden="1" outlineLevel="1">
      <c r="A987" s="323"/>
      <c r="B987" s="277" t="s">
        <v>212</v>
      </c>
      <c r="C987" s="257"/>
      <c r="D987" s="259"/>
      <c r="E987" s="273"/>
      <c r="F987" s="283">
        <v>0</v>
      </c>
      <c r="G987" s="254"/>
      <c r="H987" s="324">
        <v>0</v>
      </c>
      <c r="I987" s="322"/>
    </row>
    <row r="988" spans="1:9" hidden="1" outlineLevel="1">
      <c r="A988" s="323"/>
      <c r="B988" s="277" t="s">
        <v>213</v>
      </c>
      <c r="C988" s="257"/>
      <c r="D988" s="259"/>
      <c r="E988" s="273"/>
      <c r="F988" s="284"/>
      <c r="G988" s="254"/>
      <c r="H988" s="324">
        <v>0</v>
      </c>
      <c r="I988" s="322"/>
    </row>
    <row r="989" spans="1:9" hidden="1" outlineLevel="1">
      <c r="A989" s="323"/>
      <c r="B989" s="277" t="s">
        <v>214</v>
      </c>
      <c r="C989" s="257"/>
      <c r="D989" s="259"/>
      <c r="E989" s="273"/>
      <c r="F989" s="284"/>
      <c r="G989" s="254"/>
      <c r="H989" s="324">
        <v>0</v>
      </c>
      <c r="I989" s="322"/>
    </row>
    <row r="990" spans="1:9" hidden="1" outlineLevel="1">
      <c r="A990" s="323"/>
      <c r="B990" s="277" t="s">
        <v>215</v>
      </c>
      <c r="C990" s="257"/>
      <c r="D990" s="259"/>
      <c r="E990" s="273"/>
      <c r="F990" s="284"/>
      <c r="G990" s="254"/>
      <c r="H990" s="324">
        <v>0</v>
      </c>
      <c r="I990" s="322"/>
    </row>
    <row r="991" spans="1:9" hidden="1" outlineLevel="1">
      <c r="A991" s="323"/>
      <c r="B991" s="277" t="s">
        <v>216</v>
      </c>
      <c r="C991" s="257"/>
      <c r="D991" s="259"/>
      <c r="E991" s="273"/>
      <c r="F991" s="283">
        <v>1</v>
      </c>
      <c r="G991" s="254"/>
      <c r="H991" s="324">
        <v>1</v>
      </c>
      <c r="I991" s="322"/>
    </row>
    <row r="992" spans="1:9" hidden="1" outlineLevel="1">
      <c r="A992" s="323"/>
      <c r="B992" s="277" t="s">
        <v>217</v>
      </c>
      <c r="C992" s="257"/>
      <c r="D992" s="259"/>
      <c r="E992" s="273"/>
      <c r="F992" s="284"/>
      <c r="G992" s="254"/>
      <c r="H992" s="324">
        <v>0</v>
      </c>
      <c r="I992" s="322"/>
    </row>
    <row r="993" spans="1:9" hidden="1" outlineLevel="1">
      <c r="A993" s="323"/>
      <c r="B993" s="277" t="s">
        <v>218</v>
      </c>
      <c r="C993" s="257"/>
      <c r="D993" s="259"/>
      <c r="E993" s="273"/>
      <c r="F993" s="283">
        <v>0</v>
      </c>
      <c r="G993" s="254"/>
      <c r="H993" s="324">
        <v>0</v>
      </c>
      <c r="I993" s="322"/>
    </row>
    <row r="994" spans="1:9" hidden="1" outlineLevel="1">
      <c r="A994" s="323"/>
      <c r="B994" s="277" t="s">
        <v>219</v>
      </c>
      <c r="C994" s="257"/>
      <c r="D994" s="259"/>
      <c r="E994" s="273"/>
      <c r="F994" s="284"/>
      <c r="G994" s="254"/>
      <c r="H994" s="324">
        <v>0</v>
      </c>
      <c r="I994" s="322"/>
    </row>
    <row r="995" spans="1:9" hidden="1" outlineLevel="1">
      <c r="A995" s="323"/>
      <c r="B995" s="277" t="s">
        <v>220</v>
      </c>
      <c r="C995" s="257"/>
      <c r="D995" s="259"/>
      <c r="E995" s="273"/>
      <c r="F995" s="284"/>
      <c r="G995" s="254"/>
      <c r="H995" s="324">
        <v>0</v>
      </c>
      <c r="I995" s="322"/>
    </row>
    <row r="996" spans="1:9" hidden="1" outlineLevel="1">
      <c r="A996" s="323"/>
      <c r="B996" s="277" t="s">
        <v>221</v>
      </c>
      <c r="C996" s="257"/>
      <c r="D996" s="259"/>
      <c r="E996" s="273"/>
      <c r="F996" s="283">
        <v>3560.32</v>
      </c>
      <c r="G996" s="254"/>
      <c r="H996" s="324">
        <v>3560.32</v>
      </c>
      <c r="I996" s="322"/>
    </row>
    <row r="997" spans="1:9" hidden="1" outlineLevel="1">
      <c r="A997" s="323"/>
      <c r="B997" s="277" t="s">
        <v>222</v>
      </c>
      <c r="C997" s="257"/>
      <c r="D997" s="259"/>
      <c r="E997" s="273"/>
      <c r="F997" s="284"/>
      <c r="G997" s="254"/>
      <c r="H997" s="324">
        <v>0</v>
      </c>
      <c r="I997" s="322"/>
    </row>
    <row r="998" spans="1:9" hidden="1" outlineLevel="1">
      <c r="A998" s="323"/>
      <c r="B998" s="277" t="s">
        <v>223</v>
      </c>
      <c r="C998" s="257"/>
      <c r="D998" s="259"/>
      <c r="E998" s="273"/>
      <c r="F998" s="284"/>
      <c r="G998" s="254"/>
      <c r="H998" s="324">
        <v>0</v>
      </c>
      <c r="I998" s="322"/>
    </row>
    <row r="999" spans="1:9" hidden="1" outlineLevel="1">
      <c r="A999" s="323"/>
      <c r="B999" s="277" t="s">
        <v>224</v>
      </c>
      <c r="C999" s="257"/>
      <c r="D999" s="259"/>
      <c r="E999" s="273"/>
      <c r="F999" s="284"/>
      <c r="G999" s="254"/>
      <c r="H999" s="324">
        <v>0</v>
      </c>
      <c r="I999" s="322"/>
    </row>
    <row r="1000" spans="1:9" hidden="1" outlineLevel="1">
      <c r="A1000" s="323"/>
      <c r="B1000" s="277" t="s">
        <v>225</v>
      </c>
      <c r="C1000" s="257"/>
      <c r="D1000" s="259"/>
      <c r="E1000" s="273"/>
      <c r="F1000" s="284"/>
      <c r="G1000" s="254"/>
      <c r="H1000" s="324">
        <v>0</v>
      </c>
      <c r="I1000" s="322"/>
    </row>
    <row r="1001" spans="1:9" collapsed="1">
      <c r="A1001" s="323">
        <v>35</v>
      </c>
      <c r="B1001" s="281" t="s">
        <v>586</v>
      </c>
      <c r="C1001" s="257"/>
      <c r="D1001" s="259"/>
      <c r="E1001" s="273"/>
      <c r="F1001" s="283">
        <f>SUM($F$977:$F$1000)</f>
        <v>26185.32</v>
      </c>
      <c r="G1001" s="254"/>
      <c r="H1001" s="324">
        <f>SUM($H$977:$H$1000)</f>
        <v>26185.32</v>
      </c>
      <c r="I1001" s="322"/>
    </row>
    <row r="1002" spans="1:9" hidden="1" outlineLevel="1">
      <c r="A1002" s="323"/>
      <c r="B1002" s="277" t="s">
        <v>202</v>
      </c>
      <c r="C1002" s="319"/>
      <c r="D1002" s="319"/>
      <c r="E1002" s="319"/>
      <c r="F1002" s="265"/>
      <c r="G1002" s="265"/>
      <c r="H1002" s="324">
        <v>0</v>
      </c>
      <c r="I1002" s="322"/>
    </row>
    <row r="1003" spans="1:9" hidden="1" outlineLevel="1">
      <c r="A1003" s="323"/>
      <c r="B1003" s="277" t="s">
        <v>203</v>
      </c>
      <c r="C1003" s="319"/>
      <c r="D1003" s="319"/>
      <c r="E1003" s="319"/>
      <c r="F1003" s="265"/>
      <c r="G1003" s="265"/>
      <c r="H1003" s="324">
        <v>0</v>
      </c>
      <c r="I1003" s="322"/>
    </row>
    <row r="1004" spans="1:9" hidden="1" outlineLevel="1">
      <c r="A1004" s="323"/>
      <c r="B1004" s="277" t="s">
        <v>204</v>
      </c>
      <c r="C1004" s="319"/>
      <c r="D1004" s="319"/>
      <c r="E1004" s="319"/>
      <c r="F1004" s="265"/>
      <c r="G1004" s="265"/>
      <c r="H1004" s="324">
        <v>0</v>
      </c>
      <c r="I1004" s="322"/>
    </row>
    <row r="1005" spans="1:9" hidden="1" outlineLevel="1">
      <c r="A1005" s="323"/>
      <c r="B1005" s="277" t="s">
        <v>205</v>
      </c>
      <c r="C1005" s="320">
        <v>0</v>
      </c>
      <c r="D1005" s="320">
        <v>0</v>
      </c>
      <c r="E1005" s="320">
        <v>0</v>
      </c>
      <c r="F1005" s="266">
        <v>0</v>
      </c>
      <c r="G1005" s="266">
        <v>0</v>
      </c>
      <c r="H1005" s="324">
        <v>0</v>
      </c>
      <c r="I1005" s="322"/>
    </row>
    <row r="1006" spans="1:9" hidden="1" outlineLevel="1">
      <c r="A1006" s="323"/>
      <c r="B1006" s="277" t="s">
        <v>206</v>
      </c>
      <c r="C1006" s="320">
        <v>0</v>
      </c>
      <c r="D1006" s="320">
        <v>0</v>
      </c>
      <c r="E1006" s="320">
        <v>0</v>
      </c>
      <c r="F1006" s="266">
        <v>0</v>
      </c>
      <c r="G1006" s="266">
        <v>0</v>
      </c>
      <c r="H1006" s="324">
        <v>0</v>
      </c>
      <c r="I1006" s="322"/>
    </row>
    <row r="1007" spans="1:9" hidden="1" outlineLevel="1">
      <c r="A1007" s="323"/>
      <c r="B1007" s="277" t="s">
        <v>207</v>
      </c>
      <c r="C1007" s="320"/>
      <c r="D1007" s="320"/>
      <c r="E1007" s="320"/>
      <c r="F1007" s="266"/>
      <c r="G1007" s="266"/>
      <c r="H1007" s="324">
        <v>0</v>
      </c>
      <c r="I1007" s="322"/>
    </row>
    <row r="1008" spans="1:9" hidden="1" outlineLevel="1">
      <c r="A1008" s="323"/>
      <c r="B1008" s="277" t="s">
        <v>208</v>
      </c>
      <c r="C1008" s="320">
        <v>0</v>
      </c>
      <c r="D1008" s="320">
        <v>0</v>
      </c>
      <c r="E1008" s="320">
        <v>0</v>
      </c>
      <c r="F1008" s="266">
        <v>0</v>
      </c>
      <c r="G1008" s="266">
        <v>0</v>
      </c>
      <c r="H1008" s="324">
        <v>0</v>
      </c>
      <c r="I1008" s="322"/>
    </row>
    <row r="1009" spans="1:9" hidden="1" outlineLevel="1">
      <c r="A1009" s="323"/>
      <c r="B1009" s="277" t="s">
        <v>209</v>
      </c>
      <c r="C1009" s="319"/>
      <c r="D1009" s="319"/>
      <c r="E1009" s="319"/>
      <c r="F1009" s="265"/>
      <c r="G1009" s="265"/>
      <c r="H1009" s="324">
        <v>0</v>
      </c>
      <c r="I1009" s="322"/>
    </row>
    <row r="1010" spans="1:9" hidden="1" outlineLevel="1">
      <c r="A1010" s="323"/>
      <c r="B1010" s="277" t="s">
        <v>210</v>
      </c>
      <c r="C1010" s="319"/>
      <c r="D1010" s="319"/>
      <c r="E1010" s="319"/>
      <c r="F1010" s="265"/>
      <c r="G1010" s="265"/>
      <c r="H1010" s="324">
        <v>0</v>
      </c>
      <c r="I1010" s="322"/>
    </row>
    <row r="1011" spans="1:9" hidden="1" outlineLevel="1">
      <c r="A1011" s="323"/>
      <c r="B1011" s="277" t="s">
        <v>211</v>
      </c>
      <c r="C1011" s="320">
        <v>0</v>
      </c>
      <c r="D1011" s="319"/>
      <c r="E1011" s="319"/>
      <c r="F1011" s="265"/>
      <c r="G1011" s="265"/>
      <c r="H1011" s="324">
        <v>0</v>
      </c>
      <c r="I1011" s="322"/>
    </row>
    <row r="1012" spans="1:9" hidden="1" outlineLevel="1">
      <c r="A1012" s="323"/>
      <c r="B1012" s="277" t="s">
        <v>212</v>
      </c>
      <c r="C1012" s="320"/>
      <c r="D1012" s="319">
        <v>0</v>
      </c>
      <c r="E1012" s="319">
        <v>0</v>
      </c>
      <c r="F1012" s="265">
        <v>0</v>
      </c>
      <c r="G1012" s="265">
        <v>0</v>
      </c>
      <c r="H1012" s="324">
        <v>0</v>
      </c>
      <c r="I1012" s="322"/>
    </row>
    <row r="1013" spans="1:9" hidden="1" outlineLevel="1">
      <c r="A1013" s="323"/>
      <c r="B1013" s="277" t="s">
        <v>213</v>
      </c>
      <c r="C1013" s="320">
        <v>0</v>
      </c>
      <c r="D1013" s="319"/>
      <c r="E1013" s="320">
        <v>0</v>
      </c>
      <c r="F1013" s="265"/>
      <c r="G1013" s="266">
        <v>0</v>
      </c>
      <c r="H1013" s="324">
        <v>0</v>
      </c>
      <c r="I1013" s="322"/>
    </row>
    <row r="1014" spans="1:9" hidden="1" outlineLevel="1">
      <c r="A1014" s="323"/>
      <c r="B1014" s="277" t="s">
        <v>214</v>
      </c>
      <c r="C1014" s="319"/>
      <c r="D1014" s="319"/>
      <c r="E1014" s="319"/>
      <c r="F1014" s="265"/>
      <c r="G1014" s="265"/>
      <c r="H1014" s="324">
        <v>0</v>
      </c>
      <c r="I1014" s="322"/>
    </row>
    <row r="1015" spans="1:9" hidden="1" outlineLevel="1">
      <c r="A1015" s="323"/>
      <c r="B1015" s="277" t="s">
        <v>215</v>
      </c>
      <c r="C1015" s="320">
        <v>0</v>
      </c>
      <c r="D1015" s="319"/>
      <c r="E1015" s="319"/>
      <c r="F1015" s="265"/>
      <c r="G1015" s="265"/>
      <c r="H1015" s="324">
        <v>0</v>
      </c>
      <c r="I1015" s="322"/>
    </row>
    <row r="1016" spans="1:9" hidden="1" outlineLevel="1">
      <c r="A1016" s="323"/>
      <c r="B1016" s="277" t="s">
        <v>216</v>
      </c>
      <c r="C1016" s="320">
        <v>0</v>
      </c>
      <c r="D1016" s="320">
        <v>0</v>
      </c>
      <c r="E1016" s="320">
        <v>0</v>
      </c>
      <c r="F1016" s="266">
        <v>0</v>
      </c>
      <c r="G1016" s="266">
        <v>0</v>
      </c>
      <c r="H1016" s="324">
        <v>0</v>
      </c>
      <c r="I1016" s="322"/>
    </row>
    <row r="1017" spans="1:9" hidden="1" outlineLevel="1">
      <c r="A1017" s="323"/>
      <c r="B1017" s="277" t="s">
        <v>217</v>
      </c>
      <c r="C1017" s="320">
        <v>0</v>
      </c>
      <c r="D1017" s="320">
        <v>0</v>
      </c>
      <c r="E1017" s="320">
        <v>0</v>
      </c>
      <c r="F1017" s="265"/>
      <c r="G1017" s="266">
        <v>0</v>
      </c>
      <c r="H1017" s="324">
        <v>0</v>
      </c>
      <c r="I1017" s="322"/>
    </row>
    <row r="1018" spans="1:9" hidden="1" outlineLevel="1">
      <c r="A1018" s="323"/>
      <c r="B1018" s="277" t="s">
        <v>218</v>
      </c>
      <c r="C1018" s="320">
        <v>0</v>
      </c>
      <c r="D1018" s="320">
        <v>0</v>
      </c>
      <c r="E1018" s="320">
        <v>0</v>
      </c>
      <c r="F1018" s="266">
        <v>0</v>
      </c>
      <c r="G1018" s="266">
        <v>0</v>
      </c>
      <c r="H1018" s="324">
        <v>0</v>
      </c>
      <c r="I1018" s="322"/>
    </row>
    <row r="1019" spans="1:9" hidden="1" outlineLevel="1">
      <c r="A1019" s="323"/>
      <c r="B1019" s="277" t="s">
        <v>219</v>
      </c>
      <c r="C1019" s="319"/>
      <c r="D1019" s="319"/>
      <c r="E1019" s="319"/>
      <c r="F1019" s="265"/>
      <c r="G1019" s="265"/>
      <c r="H1019" s="324">
        <v>0</v>
      </c>
      <c r="I1019" s="322"/>
    </row>
    <row r="1020" spans="1:9" hidden="1" outlineLevel="1">
      <c r="A1020" s="323"/>
      <c r="B1020" s="277" t="s">
        <v>220</v>
      </c>
      <c r="C1020" s="319"/>
      <c r="D1020" s="319"/>
      <c r="E1020" s="319"/>
      <c r="F1020" s="265"/>
      <c r="G1020" s="265"/>
      <c r="H1020" s="324">
        <v>0</v>
      </c>
      <c r="I1020" s="322"/>
    </row>
    <row r="1021" spans="1:9" hidden="1" outlineLevel="1">
      <c r="A1021" s="323"/>
      <c r="B1021" s="277" t="s">
        <v>221</v>
      </c>
      <c r="C1021" s="319"/>
      <c r="D1021" s="319"/>
      <c r="E1021" s="319"/>
      <c r="F1021" s="265"/>
      <c r="G1021" s="265"/>
      <c r="H1021" s="324">
        <v>0</v>
      </c>
      <c r="I1021" s="322"/>
    </row>
    <row r="1022" spans="1:9" hidden="1" outlineLevel="1">
      <c r="A1022" s="323"/>
      <c r="B1022" s="277" t="s">
        <v>222</v>
      </c>
      <c r="C1022" s="319"/>
      <c r="D1022" s="319"/>
      <c r="E1022" s="319"/>
      <c r="F1022" s="265"/>
      <c r="G1022" s="265"/>
      <c r="H1022" s="324">
        <v>0</v>
      </c>
      <c r="I1022" s="322"/>
    </row>
    <row r="1023" spans="1:9" hidden="1" outlineLevel="1">
      <c r="A1023" s="323"/>
      <c r="B1023" s="277" t="s">
        <v>223</v>
      </c>
      <c r="C1023" s="319"/>
      <c r="D1023" s="319"/>
      <c r="E1023" s="319"/>
      <c r="F1023" s="265"/>
      <c r="G1023" s="265"/>
      <c r="H1023" s="324">
        <v>0</v>
      </c>
      <c r="I1023" s="322"/>
    </row>
    <row r="1024" spans="1:9" hidden="1" outlineLevel="1">
      <c r="A1024" s="323"/>
      <c r="B1024" s="277" t="s">
        <v>224</v>
      </c>
      <c r="C1024" s="320">
        <v>0</v>
      </c>
      <c r="D1024" s="319"/>
      <c r="E1024" s="319"/>
      <c r="F1024" s="265"/>
      <c r="G1024" s="265"/>
      <c r="H1024" s="324">
        <v>0</v>
      </c>
      <c r="I1024" s="322"/>
    </row>
    <row r="1025" spans="1:9" hidden="1" outlineLevel="1">
      <c r="A1025" s="323"/>
      <c r="B1025" s="277" t="s">
        <v>225</v>
      </c>
      <c r="C1025" s="320">
        <v>0</v>
      </c>
      <c r="D1025" s="319"/>
      <c r="E1025" s="320">
        <v>0</v>
      </c>
      <c r="F1025" s="265"/>
      <c r="G1025" s="265"/>
      <c r="H1025" s="324">
        <v>0</v>
      </c>
      <c r="I1025" s="322"/>
    </row>
    <row r="1026" spans="1:9" collapsed="1">
      <c r="A1026" s="323">
        <v>36</v>
      </c>
      <c r="B1026" s="281" t="s">
        <v>135</v>
      </c>
      <c r="C1026" s="320">
        <f>SUM($C$1002:$C$1025)</f>
        <v>0</v>
      </c>
      <c r="D1026" s="320">
        <f>SUM($D$1002:$D$1025)</f>
        <v>0</v>
      </c>
      <c r="E1026" s="320">
        <f>SUM($E$1002:$E$1025)</f>
        <v>0</v>
      </c>
      <c r="F1026" s="266">
        <f>SUM($F$1002:$F$1025)</f>
        <v>0</v>
      </c>
      <c r="G1026" s="266">
        <f>SUM($G$1002:$G$1025)</f>
        <v>0</v>
      </c>
      <c r="H1026" s="324">
        <f>SUM($H$1002:$H$1025)</f>
        <v>0</v>
      </c>
      <c r="I1026" s="322"/>
    </row>
    <row r="1027" spans="1:9" hidden="1" outlineLevel="1">
      <c r="A1027" s="323"/>
      <c r="B1027" s="277" t="s">
        <v>202</v>
      </c>
      <c r="C1027" s="266">
        <v>0</v>
      </c>
      <c r="D1027" s="265"/>
      <c r="E1027" s="266">
        <v>0</v>
      </c>
      <c r="F1027" s="265"/>
      <c r="G1027" s="266">
        <v>0</v>
      </c>
      <c r="H1027" s="324">
        <v>0</v>
      </c>
      <c r="I1027" s="322"/>
    </row>
    <row r="1028" spans="1:9" hidden="1" outlineLevel="1">
      <c r="A1028" s="323"/>
      <c r="B1028" s="277" t="s">
        <v>203</v>
      </c>
      <c r="C1028" s="266">
        <v>2208.21</v>
      </c>
      <c r="D1028" s="265"/>
      <c r="E1028" s="266">
        <v>107</v>
      </c>
      <c r="F1028" s="265"/>
      <c r="G1028" s="266">
        <v>21.699999999999989</v>
      </c>
      <c r="H1028" s="324">
        <v>2336.91</v>
      </c>
      <c r="I1028" s="322"/>
    </row>
    <row r="1029" spans="1:9" hidden="1" outlineLevel="1">
      <c r="A1029" s="323"/>
      <c r="B1029" s="277" t="s">
        <v>204</v>
      </c>
      <c r="C1029" s="265"/>
      <c r="D1029" s="265"/>
      <c r="E1029" s="265"/>
      <c r="F1029" s="265"/>
      <c r="G1029" s="265"/>
      <c r="H1029" s="324">
        <v>0</v>
      </c>
      <c r="I1029" s="322"/>
    </row>
    <row r="1030" spans="1:9" hidden="1" outlineLevel="1">
      <c r="A1030" s="323"/>
      <c r="B1030" s="277" t="s">
        <v>205</v>
      </c>
      <c r="C1030" s="266">
        <v>0</v>
      </c>
      <c r="D1030" s="266">
        <v>0</v>
      </c>
      <c r="E1030" s="266">
        <v>0</v>
      </c>
      <c r="F1030" s="266">
        <v>0</v>
      </c>
      <c r="G1030" s="266">
        <v>0</v>
      </c>
      <c r="H1030" s="324">
        <v>0</v>
      </c>
      <c r="I1030" s="322"/>
    </row>
    <row r="1031" spans="1:9" hidden="1" outlineLevel="1">
      <c r="A1031" s="323"/>
      <c r="B1031" s="277" t="s">
        <v>206</v>
      </c>
      <c r="C1031" s="266">
        <v>0</v>
      </c>
      <c r="D1031" s="266">
        <v>0</v>
      </c>
      <c r="E1031" s="266">
        <v>0</v>
      </c>
      <c r="F1031" s="266">
        <v>0</v>
      </c>
      <c r="G1031" s="266">
        <v>0</v>
      </c>
      <c r="H1031" s="324">
        <v>0</v>
      </c>
      <c r="I1031" s="322"/>
    </row>
    <row r="1032" spans="1:9" hidden="1" outlineLevel="1">
      <c r="A1032" s="323"/>
      <c r="B1032" s="277" t="s">
        <v>207</v>
      </c>
      <c r="C1032" s="266"/>
      <c r="D1032" s="266"/>
      <c r="E1032" s="266"/>
      <c r="F1032" s="266"/>
      <c r="G1032" s="266"/>
      <c r="H1032" s="324">
        <v>0</v>
      </c>
      <c r="I1032" s="322"/>
    </row>
    <row r="1033" spans="1:9" hidden="1" outlineLevel="1">
      <c r="A1033" s="323"/>
      <c r="B1033" s="277" t="s">
        <v>208</v>
      </c>
      <c r="C1033" s="266">
        <v>20685</v>
      </c>
      <c r="D1033" s="266">
        <v>0</v>
      </c>
      <c r="E1033" s="266">
        <v>254</v>
      </c>
      <c r="F1033" s="266">
        <v>0</v>
      </c>
      <c r="G1033" s="266">
        <v>65</v>
      </c>
      <c r="H1033" s="324">
        <v>21004</v>
      </c>
      <c r="I1033" s="322"/>
    </row>
    <row r="1034" spans="1:9" hidden="1" outlineLevel="1">
      <c r="A1034" s="323"/>
      <c r="B1034" s="277" t="s">
        <v>209</v>
      </c>
      <c r="C1034" s="266">
        <v>1612</v>
      </c>
      <c r="D1034" s="265"/>
      <c r="E1034" s="266">
        <v>0</v>
      </c>
      <c r="F1034" s="265"/>
      <c r="G1034" s="266">
        <v>0</v>
      </c>
      <c r="H1034" s="324">
        <v>1612</v>
      </c>
      <c r="I1034" s="322"/>
    </row>
    <row r="1035" spans="1:9" hidden="1" outlineLevel="1">
      <c r="A1035" s="323"/>
      <c r="B1035" s="277" t="s">
        <v>210</v>
      </c>
      <c r="C1035" s="265">
        <v>0</v>
      </c>
      <c r="D1035" s="265">
        <v>3235</v>
      </c>
      <c r="E1035" s="265">
        <v>0</v>
      </c>
      <c r="F1035" s="265">
        <v>0</v>
      </c>
      <c r="G1035" s="265">
        <v>243</v>
      </c>
      <c r="H1035" s="324">
        <v>3478</v>
      </c>
      <c r="I1035" s="322"/>
    </row>
    <row r="1036" spans="1:9" hidden="1" outlineLevel="1">
      <c r="A1036" s="323"/>
      <c r="B1036" s="277" t="s">
        <v>211</v>
      </c>
      <c r="C1036" s="266">
        <v>15114</v>
      </c>
      <c r="D1036" s="265"/>
      <c r="E1036" s="266">
        <v>34111</v>
      </c>
      <c r="F1036" s="265"/>
      <c r="G1036" s="266">
        <v>6083</v>
      </c>
      <c r="H1036" s="324">
        <v>55308</v>
      </c>
      <c r="I1036" s="322"/>
    </row>
    <row r="1037" spans="1:9" hidden="1" outlineLevel="1">
      <c r="A1037" s="323"/>
      <c r="B1037" s="277" t="s">
        <v>212</v>
      </c>
      <c r="C1037" s="266"/>
      <c r="D1037" s="265">
        <v>0</v>
      </c>
      <c r="E1037" s="266">
        <v>937</v>
      </c>
      <c r="F1037" s="265">
        <v>0</v>
      </c>
      <c r="G1037" s="266">
        <v>77</v>
      </c>
      <c r="H1037" s="324">
        <v>1014</v>
      </c>
      <c r="I1037" s="322"/>
    </row>
    <row r="1038" spans="1:9" hidden="1" outlineLevel="1">
      <c r="A1038" s="323"/>
      <c r="B1038" s="277" t="s">
        <v>213</v>
      </c>
      <c r="C1038" s="266">
        <v>287</v>
      </c>
      <c r="D1038" s="265"/>
      <c r="E1038" s="266">
        <v>1055</v>
      </c>
      <c r="F1038" s="265"/>
      <c r="G1038" s="266">
        <v>103</v>
      </c>
      <c r="H1038" s="324">
        <v>1445</v>
      </c>
      <c r="I1038" s="322"/>
    </row>
    <row r="1039" spans="1:9" hidden="1" outlineLevel="1">
      <c r="A1039" s="323"/>
      <c r="B1039" s="277" t="s">
        <v>214</v>
      </c>
      <c r="C1039" s="265"/>
      <c r="D1039" s="265"/>
      <c r="E1039" s="265"/>
      <c r="F1039" s="265"/>
      <c r="G1039" s="265"/>
      <c r="H1039" s="324">
        <v>0</v>
      </c>
      <c r="I1039" s="322"/>
    </row>
    <row r="1040" spans="1:9" hidden="1" outlineLevel="1">
      <c r="A1040" s="323"/>
      <c r="B1040" s="277" t="s">
        <v>215</v>
      </c>
      <c r="C1040" s="266">
        <v>0</v>
      </c>
      <c r="D1040" s="265"/>
      <c r="E1040" s="265"/>
      <c r="F1040" s="265"/>
      <c r="G1040" s="265"/>
      <c r="H1040" s="324">
        <v>0</v>
      </c>
      <c r="I1040" s="322"/>
    </row>
    <row r="1041" spans="1:9" hidden="1" outlineLevel="1">
      <c r="A1041" s="323"/>
      <c r="B1041" s="277" t="s">
        <v>216</v>
      </c>
      <c r="C1041" s="266">
        <v>2</v>
      </c>
      <c r="D1041" s="266">
        <v>0</v>
      </c>
      <c r="E1041" s="266">
        <v>0</v>
      </c>
      <c r="F1041" s="266">
        <v>0</v>
      </c>
      <c r="G1041" s="266">
        <v>0</v>
      </c>
      <c r="H1041" s="324">
        <v>2</v>
      </c>
      <c r="I1041" s="322"/>
    </row>
    <row r="1042" spans="1:9" hidden="1" outlineLevel="1">
      <c r="A1042" s="323"/>
      <c r="B1042" s="277" t="s">
        <v>217</v>
      </c>
      <c r="C1042" s="266">
        <v>29.525875925928673</v>
      </c>
      <c r="D1042" s="266">
        <v>0</v>
      </c>
      <c r="E1042" s="266">
        <v>0</v>
      </c>
      <c r="F1042" s="265"/>
      <c r="G1042" s="266">
        <v>0</v>
      </c>
      <c r="H1042" s="324">
        <v>29.525875925928673</v>
      </c>
      <c r="I1042" s="322"/>
    </row>
    <row r="1043" spans="1:9" hidden="1" outlineLevel="1">
      <c r="A1043" s="323"/>
      <c r="B1043" s="277" t="s">
        <v>218</v>
      </c>
      <c r="C1043" s="266">
        <v>7500</v>
      </c>
      <c r="D1043" s="266">
        <v>8</v>
      </c>
      <c r="E1043" s="266">
        <v>326</v>
      </c>
      <c r="F1043" s="266">
        <v>0</v>
      </c>
      <c r="G1043" s="266">
        <v>74</v>
      </c>
      <c r="H1043" s="324">
        <v>7908</v>
      </c>
      <c r="I1043" s="322"/>
    </row>
    <row r="1044" spans="1:9" hidden="1" outlineLevel="1">
      <c r="A1044" s="323"/>
      <c r="B1044" s="277" t="s">
        <v>219</v>
      </c>
      <c r="C1044" s="265"/>
      <c r="D1044" s="265"/>
      <c r="E1044" s="265"/>
      <c r="F1044" s="265"/>
      <c r="G1044" s="265"/>
      <c r="H1044" s="324">
        <v>0</v>
      </c>
      <c r="I1044" s="322"/>
    </row>
    <row r="1045" spans="1:9" hidden="1" outlineLevel="1">
      <c r="A1045" s="323"/>
      <c r="B1045" s="277" t="s">
        <v>220</v>
      </c>
      <c r="C1045" s="265"/>
      <c r="D1045" s="265"/>
      <c r="E1045" s="265"/>
      <c r="F1045" s="265"/>
      <c r="G1045" s="265"/>
      <c r="H1045" s="324">
        <v>0</v>
      </c>
      <c r="I1045" s="322"/>
    </row>
    <row r="1046" spans="1:9" hidden="1" outlineLevel="1">
      <c r="A1046" s="323"/>
      <c r="B1046" s="277" t="s">
        <v>221</v>
      </c>
      <c r="C1046" s="265">
        <v>0</v>
      </c>
      <c r="D1046" s="265"/>
      <c r="E1046" s="265"/>
      <c r="F1046" s="265"/>
      <c r="G1046" s="265"/>
      <c r="H1046" s="324">
        <v>0</v>
      </c>
      <c r="I1046" s="322"/>
    </row>
    <row r="1047" spans="1:9" hidden="1" outlineLevel="1">
      <c r="A1047" s="323"/>
      <c r="B1047" s="277" t="s">
        <v>222</v>
      </c>
      <c r="C1047" s="265">
        <v>0</v>
      </c>
      <c r="D1047" s="265">
        <v>0</v>
      </c>
      <c r="E1047" s="266">
        <v>1890</v>
      </c>
      <c r="F1047" s="265"/>
      <c r="G1047" s="266">
        <v>376</v>
      </c>
      <c r="H1047" s="324">
        <v>2266</v>
      </c>
      <c r="I1047" s="322"/>
    </row>
    <row r="1048" spans="1:9" hidden="1" outlineLevel="1">
      <c r="A1048" s="323"/>
      <c r="B1048" s="277" t="s">
        <v>223</v>
      </c>
      <c r="C1048" s="265"/>
      <c r="D1048" s="265"/>
      <c r="E1048" s="265"/>
      <c r="F1048" s="265"/>
      <c r="G1048" s="265"/>
      <c r="H1048" s="324">
        <v>0</v>
      </c>
      <c r="I1048" s="322"/>
    </row>
    <row r="1049" spans="1:9" hidden="1" outlineLevel="1">
      <c r="A1049" s="323"/>
      <c r="B1049" s="277" t="s">
        <v>224</v>
      </c>
      <c r="C1049" s="266">
        <v>0</v>
      </c>
      <c r="D1049" s="265">
        <v>1</v>
      </c>
      <c r="E1049" s="265">
        <v>0</v>
      </c>
      <c r="F1049" s="265"/>
      <c r="G1049" s="265">
        <v>2</v>
      </c>
      <c r="H1049" s="324">
        <v>3</v>
      </c>
      <c r="I1049" s="322"/>
    </row>
    <row r="1050" spans="1:9" hidden="1" outlineLevel="1">
      <c r="A1050" s="323"/>
      <c r="B1050" s="277" t="s">
        <v>225</v>
      </c>
      <c r="C1050" s="266">
        <v>0</v>
      </c>
      <c r="D1050" s="265"/>
      <c r="E1050" s="266">
        <v>33</v>
      </c>
      <c r="F1050" s="265"/>
      <c r="G1050" s="265"/>
      <c r="H1050" s="324">
        <v>33</v>
      </c>
      <c r="I1050" s="322"/>
    </row>
    <row r="1051" spans="1:9" collapsed="1">
      <c r="A1051" s="323">
        <v>37</v>
      </c>
      <c r="B1051" s="281" t="s">
        <v>136</v>
      </c>
      <c r="C1051" s="266">
        <f>SUM($C$1027:$C$1050)</f>
        <v>47437.73587592593</v>
      </c>
      <c r="D1051" s="266">
        <f>SUM($D$1027:$D$1050)</f>
        <v>3244</v>
      </c>
      <c r="E1051" s="266">
        <f>SUM($E$1027:$E$1050)</f>
        <v>38713</v>
      </c>
      <c r="F1051" s="266">
        <f>SUM($F$1027:$F$1050)</f>
        <v>0</v>
      </c>
      <c r="G1051" s="266">
        <f>SUM($G$1027:$G$1050)</f>
        <v>7044.7</v>
      </c>
      <c r="H1051" s="324">
        <f>SUM($H$1027:$H$1050)</f>
        <v>96439.435875925934</v>
      </c>
      <c r="I1051" s="322"/>
    </row>
    <row r="1052" spans="1:9" hidden="1" outlineLevel="1">
      <c r="A1052" s="323"/>
      <c r="B1052" s="277" t="s">
        <v>202</v>
      </c>
      <c r="C1052" s="266">
        <v>0</v>
      </c>
      <c r="D1052" s="265"/>
      <c r="E1052" s="266">
        <v>0</v>
      </c>
      <c r="F1052" s="265"/>
      <c r="G1052" s="266">
        <v>0</v>
      </c>
      <c r="H1052" s="324">
        <v>0</v>
      </c>
      <c r="I1052" s="322"/>
    </row>
    <row r="1053" spans="1:9" hidden="1" outlineLevel="1">
      <c r="A1053" s="323"/>
      <c r="B1053" s="277" t="s">
        <v>203</v>
      </c>
      <c r="C1053" s="266">
        <v>1956.8</v>
      </c>
      <c r="D1053" s="265"/>
      <c r="E1053" s="266">
        <v>69917</v>
      </c>
      <c r="F1053" s="265"/>
      <c r="G1053" s="266">
        <v>14209.199999999997</v>
      </c>
      <c r="H1053" s="324">
        <v>86083</v>
      </c>
      <c r="I1053" s="322"/>
    </row>
    <row r="1054" spans="1:9" hidden="1" outlineLevel="1">
      <c r="A1054" s="323"/>
      <c r="B1054" s="277" t="s">
        <v>204</v>
      </c>
      <c r="C1054" s="266">
        <v>13355</v>
      </c>
      <c r="D1054" s="266">
        <v>670</v>
      </c>
      <c r="E1054" s="266">
        <v>0</v>
      </c>
      <c r="F1054" s="265"/>
      <c r="G1054" s="266">
        <v>0</v>
      </c>
      <c r="H1054" s="324">
        <v>14025</v>
      </c>
      <c r="I1054" s="322"/>
    </row>
    <row r="1055" spans="1:9" hidden="1" outlineLevel="1">
      <c r="A1055" s="323"/>
      <c r="B1055" s="277" t="s">
        <v>205</v>
      </c>
      <c r="C1055" s="266">
        <v>0</v>
      </c>
      <c r="D1055" s="266">
        <v>0</v>
      </c>
      <c r="E1055" s="266">
        <v>0</v>
      </c>
      <c r="F1055" s="266">
        <v>0</v>
      </c>
      <c r="G1055" s="266">
        <v>0</v>
      </c>
      <c r="H1055" s="324">
        <v>0</v>
      </c>
      <c r="I1055" s="322"/>
    </row>
    <row r="1056" spans="1:9" hidden="1" outlineLevel="1">
      <c r="A1056" s="323"/>
      <c r="B1056" s="277" t="s">
        <v>206</v>
      </c>
      <c r="C1056" s="266">
        <v>0</v>
      </c>
      <c r="D1056" s="266">
        <v>0</v>
      </c>
      <c r="E1056" s="266">
        <v>0</v>
      </c>
      <c r="F1056" s="266">
        <v>0</v>
      </c>
      <c r="G1056" s="266">
        <v>0</v>
      </c>
      <c r="H1056" s="324">
        <v>0</v>
      </c>
      <c r="I1056" s="322"/>
    </row>
    <row r="1057" spans="1:9" hidden="1" outlineLevel="1">
      <c r="A1057" s="323"/>
      <c r="B1057" s="277" t="s">
        <v>207</v>
      </c>
      <c r="C1057" s="266"/>
      <c r="D1057" s="266"/>
      <c r="E1057" s="266"/>
      <c r="F1057" s="266"/>
      <c r="G1057" s="266"/>
      <c r="H1057" s="324">
        <v>0</v>
      </c>
      <c r="I1057" s="322"/>
    </row>
    <row r="1058" spans="1:9" hidden="1" outlineLevel="1">
      <c r="A1058" s="323"/>
      <c r="B1058" s="277" t="s">
        <v>208</v>
      </c>
      <c r="C1058" s="266">
        <v>22884.69946855988</v>
      </c>
      <c r="D1058" s="266">
        <v>161063</v>
      </c>
      <c r="E1058" s="266">
        <v>173240</v>
      </c>
      <c r="F1058" s="266">
        <v>0</v>
      </c>
      <c r="G1058" s="266">
        <v>29483</v>
      </c>
      <c r="H1058" s="324">
        <v>386670.69946855988</v>
      </c>
      <c r="I1058" s="322"/>
    </row>
    <row r="1059" spans="1:9" hidden="1" outlineLevel="1">
      <c r="A1059" s="323"/>
      <c r="B1059" s="277" t="s">
        <v>209</v>
      </c>
      <c r="C1059" s="266">
        <v>2382</v>
      </c>
      <c r="D1059" s="265"/>
      <c r="E1059" s="266">
        <v>16030</v>
      </c>
      <c r="F1059" s="265"/>
      <c r="G1059" s="266">
        <v>149</v>
      </c>
      <c r="H1059" s="324">
        <v>18561</v>
      </c>
      <c r="I1059" s="322"/>
    </row>
    <row r="1060" spans="1:9" hidden="1" outlineLevel="1">
      <c r="A1060" s="323"/>
      <c r="B1060" s="277" t="s">
        <v>210</v>
      </c>
      <c r="C1060" s="265"/>
      <c r="D1060" s="265"/>
      <c r="E1060" s="265"/>
      <c r="F1060" s="265"/>
      <c r="G1060" s="265"/>
      <c r="H1060" s="324">
        <v>0</v>
      </c>
      <c r="I1060" s="322"/>
    </row>
    <row r="1061" spans="1:9" hidden="1" outlineLevel="1">
      <c r="A1061" s="323"/>
      <c r="B1061" s="277" t="s">
        <v>211</v>
      </c>
      <c r="C1061" s="266">
        <v>61038</v>
      </c>
      <c r="D1061" s="265"/>
      <c r="E1061" s="266">
        <v>273606</v>
      </c>
      <c r="F1061" s="265"/>
      <c r="G1061" s="266">
        <v>34537</v>
      </c>
      <c r="H1061" s="324">
        <v>369181</v>
      </c>
      <c r="I1061" s="322"/>
    </row>
    <row r="1062" spans="1:9" hidden="1" outlineLevel="1">
      <c r="A1062" s="323"/>
      <c r="B1062" s="277" t="s">
        <v>212</v>
      </c>
      <c r="C1062" s="266"/>
      <c r="D1062" s="265">
        <v>0</v>
      </c>
      <c r="E1062" s="266">
        <v>38321</v>
      </c>
      <c r="F1062" s="265">
        <v>0</v>
      </c>
      <c r="G1062" s="266">
        <v>3756</v>
      </c>
      <c r="H1062" s="324">
        <v>42077</v>
      </c>
      <c r="I1062" s="322"/>
    </row>
    <row r="1063" spans="1:9" hidden="1" outlineLevel="1">
      <c r="A1063" s="323"/>
      <c r="B1063" s="277" t="s">
        <v>213</v>
      </c>
      <c r="C1063" s="266">
        <v>21509</v>
      </c>
      <c r="D1063" s="265"/>
      <c r="E1063" s="266">
        <v>52563</v>
      </c>
      <c r="F1063" s="265"/>
      <c r="G1063" s="266">
        <v>5778</v>
      </c>
      <c r="H1063" s="324">
        <v>79850</v>
      </c>
      <c r="I1063" s="322"/>
    </row>
    <row r="1064" spans="1:9" hidden="1" outlineLevel="1">
      <c r="A1064" s="323"/>
      <c r="B1064" s="277" t="s">
        <v>214</v>
      </c>
      <c r="C1064" s="266">
        <v>130962</v>
      </c>
      <c r="D1064" s="265"/>
      <c r="E1064" s="265"/>
      <c r="F1064" s="265"/>
      <c r="G1064" s="265"/>
      <c r="H1064" s="324">
        <v>130962</v>
      </c>
      <c r="I1064" s="322"/>
    </row>
    <row r="1065" spans="1:9" hidden="1" outlineLevel="1">
      <c r="A1065" s="323"/>
      <c r="B1065" s="277" t="s">
        <v>215</v>
      </c>
      <c r="C1065" s="266">
        <v>678</v>
      </c>
      <c r="D1065" s="265"/>
      <c r="E1065" s="265"/>
      <c r="F1065" s="265"/>
      <c r="G1065" s="265"/>
      <c r="H1065" s="324">
        <v>678</v>
      </c>
      <c r="I1065" s="322"/>
    </row>
    <row r="1066" spans="1:9" hidden="1" outlineLevel="1">
      <c r="A1066" s="323"/>
      <c r="B1066" s="277" t="s">
        <v>216</v>
      </c>
      <c r="C1066" s="266">
        <v>1</v>
      </c>
      <c r="D1066" s="266">
        <v>0</v>
      </c>
      <c r="E1066" s="266">
        <v>0</v>
      </c>
      <c r="F1066" s="266">
        <v>0</v>
      </c>
      <c r="G1066" s="266">
        <v>0</v>
      </c>
      <c r="H1066" s="324">
        <v>1</v>
      </c>
      <c r="I1066" s="322"/>
    </row>
    <row r="1067" spans="1:9" hidden="1" outlineLevel="1">
      <c r="A1067" s="323"/>
      <c r="B1067" s="277" t="s">
        <v>217</v>
      </c>
      <c r="C1067" s="266">
        <v>340.484879380417</v>
      </c>
      <c r="D1067" s="266">
        <v>0</v>
      </c>
      <c r="E1067" s="266">
        <v>4306</v>
      </c>
      <c r="F1067" s="265"/>
      <c r="G1067" s="266">
        <v>1214</v>
      </c>
      <c r="H1067" s="324">
        <v>5860.4848793804167</v>
      </c>
      <c r="I1067" s="322"/>
    </row>
    <row r="1068" spans="1:9" hidden="1" outlineLevel="1">
      <c r="A1068" s="323"/>
      <c r="B1068" s="277" t="s">
        <v>218</v>
      </c>
      <c r="C1068" s="266">
        <v>6929</v>
      </c>
      <c r="D1068" s="266">
        <v>27221</v>
      </c>
      <c r="E1068" s="266">
        <v>285</v>
      </c>
      <c r="F1068" s="266">
        <v>0</v>
      </c>
      <c r="G1068" s="266">
        <v>3994</v>
      </c>
      <c r="H1068" s="324">
        <v>38429</v>
      </c>
      <c r="I1068" s="322"/>
    </row>
    <row r="1069" spans="1:9" hidden="1" outlineLevel="1">
      <c r="A1069" s="323"/>
      <c r="B1069" s="277" t="s">
        <v>219</v>
      </c>
      <c r="C1069" s="265"/>
      <c r="D1069" s="265"/>
      <c r="E1069" s="265"/>
      <c r="F1069" s="265"/>
      <c r="G1069" s="265"/>
      <c r="H1069" s="324">
        <v>0</v>
      </c>
      <c r="I1069" s="322"/>
    </row>
    <row r="1070" spans="1:9" hidden="1" outlineLevel="1">
      <c r="A1070" s="323"/>
      <c r="B1070" s="277" t="s">
        <v>220</v>
      </c>
      <c r="C1070" s="265"/>
      <c r="D1070" s="265"/>
      <c r="E1070" s="265"/>
      <c r="F1070" s="265"/>
      <c r="G1070" s="265"/>
      <c r="H1070" s="324">
        <v>0</v>
      </c>
      <c r="I1070" s="322"/>
    </row>
    <row r="1071" spans="1:9" hidden="1" outlineLevel="1">
      <c r="A1071" s="323"/>
      <c r="B1071" s="277" t="s">
        <v>221</v>
      </c>
      <c r="C1071" s="266">
        <v>5000</v>
      </c>
      <c r="D1071" s="265"/>
      <c r="E1071" s="265"/>
      <c r="F1071" s="265"/>
      <c r="G1071" s="265"/>
      <c r="H1071" s="324">
        <v>5000</v>
      </c>
      <c r="I1071" s="322"/>
    </row>
    <row r="1072" spans="1:9" hidden="1" outlineLevel="1">
      <c r="A1072" s="323"/>
      <c r="B1072" s="277" t="s">
        <v>222</v>
      </c>
      <c r="C1072" s="266">
        <v>-47242</v>
      </c>
      <c r="D1072" s="265">
        <v>0</v>
      </c>
      <c r="E1072" s="266">
        <v>100412</v>
      </c>
      <c r="F1072" s="265"/>
      <c r="G1072" s="266">
        <v>24502</v>
      </c>
      <c r="H1072" s="324">
        <v>77672</v>
      </c>
      <c r="I1072" s="322"/>
    </row>
    <row r="1073" spans="1:9" hidden="1" outlineLevel="1">
      <c r="A1073" s="323"/>
      <c r="B1073" s="277" t="s">
        <v>223</v>
      </c>
      <c r="C1073" s="265"/>
      <c r="D1073" s="265"/>
      <c r="E1073" s="265"/>
      <c r="F1073" s="265"/>
      <c r="G1073" s="265"/>
      <c r="H1073" s="324">
        <v>0</v>
      </c>
      <c r="I1073" s="322"/>
    </row>
    <row r="1074" spans="1:9" hidden="1" outlineLevel="1">
      <c r="A1074" s="323"/>
      <c r="B1074" s="277" t="s">
        <v>224</v>
      </c>
      <c r="C1074" s="266">
        <v>826.96731235045252</v>
      </c>
      <c r="D1074" s="265">
        <v>3</v>
      </c>
      <c r="E1074" s="266">
        <v>0</v>
      </c>
      <c r="F1074" s="265"/>
      <c r="G1074" s="266">
        <v>8</v>
      </c>
      <c r="H1074" s="324">
        <v>837.96731235045252</v>
      </c>
      <c r="I1074" s="322"/>
    </row>
    <row r="1075" spans="1:9" hidden="1" outlineLevel="1">
      <c r="A1075" s="323"/>
      <c r="B1075" s="277" t="s">
        <v>225</v>
      </c>
      <c r="C1075" s="266">
        <v>0</v>
      </c>
      <c r="D1075" s="265"/>
      <c r="E1075" s="266">
        <v>84</v>
      </c>
      <c r="F1075" s="265"/>
      <c r="G1075" s="265"/>
      <c r="H1075" s="324">
        <v>84</v>
      </c>
      <c r="I1075" s="322"/>
    </row>
    <row r="1076" spans="1:9" collapsed="1">
      <c r="A1076" s="323">
        <v>38</v>
      </c>
      <c r="B1076" s="281" t="s">
        <v>137</v>
      </c>
      <c r="C1076" s="266">
        <f>SUM($C$1052:$C$1075)</f>
        <v>220620.95166029077</v>
      </c>
      <c r="D1076" s="266">
        <f>SUM($D$1052:$D$1075)</f>
        <v>188957</v>
      </c>
      <c r="E1076" s="266">
        <f>SUM($E$1052:$E$1075)</f>
        <v>728764</v>
      </c>
      <c r="F1076" s="266">
        <f>SUM($F$1052:$F$1075)</f>
        <v>0</v>
      </c>
      <c r="G1076" s="266">
        <f>SUM($G$1052:$G$1075)</f>
        <v>117630.2</v>
      </c>
      <c r="H1076" s="324">
        <f>SUM($H$1052:$H$1075)</f>
        <v>1255972.1516602905</v>
      </c>
      <c r="I1076" s="322"/>
    </row>
    <row r="1077" spans="1:9" hidden="1" outlineLevel="1">
      <c r="A1077" s="341"/>
      <c r="B1077" s="261" t="s">
        <v>202</v>
      </c>
      <c r="C1077" s="297">
        <v>0</v>
      </c>
      <c r="D1077" s="328"/>
      <c r="E1077" s="297">
        <v>0</v>
      </c>
      <c r="F1077" s="328"/>
      <c r="G1077" s="297">
        <v>0</v>
      </c>
      <c r="H1077" s="342">
        <v>0</v>
      </c>
      <c r="I1077" s="322"/>
    </row>
    <row r="1078" spans="1:9" hidden="1" outlineLevel="1">
      <c r="A1078" s="341"/>
      <c r="B1078" s="261" t="s">
        <v>203</v>
      </c>
      <c r="C1078" s="297">
        <v>10936.39</v>
      </c>
      <c r="D1078" s="328"/>
      <c r="E1078" s="297">
        <v>35936</v>
      </c>
      <c r="F1078" s="328"/>
      <c r="G1078" s="297">
        <v>7302.7700000000041</v>
      </c>
      <c r="H1078" s="342">
        <v>54175.16</v>
      </c>
      <c r="I1078" s="322"/>
    </row>
    <row r="1079" spans="1:9" hidden="1" outlineLevel="1">
      <c r="A1079" s="341"/>
      <c r="B1079" s="261" t="s">
        <v>204</v>
      </c>
      <c r="C1079" s="328"/>
      <c r="D1079" s="328"/>
      <c r="E1079" s="328"/>
      <c r="F1079" s="328"/>
      <c r="G1079" s="328"/>
      <c r="H1079" s="342">
        <v>0</v>
      </c>
      <c r="I1079" s="322"/>
    </row>
    <row r="1080" spans="1:9" hidden="1" outlineLevel="1">
      <c r="A1080" s="341"/>
      <c r="B1080" s="261" t="s">
        <v>205</v>
      </c>
      <c r="C1080" s="297">
        <v>0</v>
      </c>
      <c r="D1080" s="297">
        <v>0</v>
      </c>
      <c r="E1080" s="297">
        <v>0</v>
      </c>
      <c r="F1080" s="297">
        <v>0</v>
      </c>
      <c r="G1080" s="297">
        <v>0</v>
      </c>
      <c r="H1080" s="342">
        <v>0</v>
      </c>
      <c r="I1080" s="322"/>
    </row>
    <row r="1081" spans="1:9" hidden="1" outlineLevel="1">
      <c r="A1081" s="341"/>
      <c r="B1081" s="261" t="s">
        <v>206</v>
      </c>
      <c r="C1081" s="297">
        <v>0</v>
      </c>
      <c r="D1081" s="297">
        <v>0</v>
      </c>
      <c r="E1081" s="297">
        <v>0</v>
      </c>
      <c r="F1081" s="297">
        <v>0</v>
      </c>
      <c r="G1081" s="297">
        <v>0</v>
      </c>
      <c r="H1081" s="342">
        <v>0</v>
      </c>
      <c r="I1081" s="322"/>
    </row>
    <row r="1082" spans="1:9" hidden="1" outlineLevel="1">
      <c r="A1082" s="341"/>
      <c r="B1082" s="261" t="s">
        <v>207</v>
      </c>
      <c r="C1082" s="297"/>
      <c r="D1082" s="297"/>
      <c r="E1082" s="297"/>
      <c r="F1082" s="297"/>
      <c r="G1082" s="297"/>
      <c r="H1082" s="342">
        <v>0</v>
      </c>
      <c r="I1082" s="322"/>
    </row>
    <row r="1083" spans="1:9" hidden="1" outlineLevel="1">
      <c r="A1083" s="341"/>
      <c r="B1083" s="261" t="s">
        <v>208</v>
      </c>
      <c r="C1083" s="297">
        <v>39477.339309579205</v>
      </c>
      <c r="D1083" s="297">
        <v>26762</v>
      </c>
      <c r="E1083" s="297">
        <v>58269</v>
      </c>
      <c r="F1083" s="297">
        <v>0</v>
      </c>
      <c r="G1083" s="297">
        <v>7889</v>
      </c>
      <c r="H1083" s="342">
        <v>132397.3393095792</v>
      </c>
      <c r="I1083" s="322"/>
    </row>
    <row r="1084" spans="1:9" hidden="1" outlineLevel="1">
      <c r="A1084" s="341"/>
      <c r="B1084" s="261" t="s">
        <v>209</v>
      </c>
      <c r="C1084" s="297">
        <v>10011</v>
      </c>
      <c r="D1084" s="328"/>
      <c r="E1084" s="297">
        <v>10687</v>
      </c>
      <c r="F1084" s="328"/>
      <c r="G1084" s="297">
        <v>373</v>
      </c>
      <c r="H1084" s="342">
        <v>21071</v>
      </c>
      <c r="I1084" s="322"/>
    </row>
    <row r="1085" spans="1:9" hidden="1" outlineLevel="1">
      <c r="A1085" s="341"/>
      <c r="B1085" s="261" t="s">
        <v>210</v>
      </c>
      <c r="C1085" s="328"/>
      <c r="D1085" s="328"/>
      <c r="E1085" s="328"/>
      <c r="F1085" s="328"/>
      <c r="G1085" s="328"/>
      <c r="H1085" s="342">
        <v>0</v>
      </c>
      <c r="I1085" s="322"/>
    </row>
    <row r="1086" spans="1:9" hidden="1" outlineLevel="1">
      <c r="A1086" s="341"/>
      <c r="B1086" s="261" t="s">
        <v>211</v>
      </c>
      <c r="C1086" s="297">
        <v>41025</v>
      </c>
      <c r="D1086" s="328"/>
      <c r="E1086" s="297">
        <v>108359</v>
      </c>
      <c r="F1086" s="328"/>
      <c r="G1086" s="297">
        <v>13326</v>
      </c>
      <c r="H1086" s="342">
        <v>162710</v>
      </c>
      <c r="I1086" s="322"/>
    </row>
    <row r="1087" spans="1:9" hidden="1" outlineLevel="1">
      <c r="A1087" s="341"/>
      <c r="B1087" s="261" t="s">
        <v>212</v>
      </c>
      <c r="C1087" s="297"/>
      <c r="D1087" s="328">
        <v>0</v>
      </c>
      <c r="E1087" s="297">
        <v>63871</v>
      </c>
      <c r="F1087" s="328">
        <v>0</v>
      </c>
      <c r="G1087" s="297">
        <v>6417</v>
      </c>
      <c r="H1087" s="342">
        <v>70288</v>
      </c>
      <c r="I1087" s="322"/>
    </row>
    <row r="1088" spans="1:9" hidden="1" outlineLevel="1">
      <c r="A1088" s="341"/>
      <c r="B1088" s="261" t="s">
        <v>213</v>
      </c>
      <c r="C1088" s="297">
        <v>24696</v>
      </c>
      <c r="D1088" s="328"/>
      <c r="E1088" s="297">
        <v>90544</v>
      </c>
      <c r="F1088" s="328"/>
      <c r="G1088" s="297">
        <v>10108</v>
      </c>
      <c r="H1088" s="342">
        <v>125348</v>
      </c>
      <c r="I1088" s="322"/>
    </row>
    <row r="1089" spans="1:9" hidden="1" outlineLevel="1">
      <c r="A1089" s="341"/>
      <c r="B1089" s="261" t="s">
        <v>214</v>
      </c>
      <c r="C1089" s="297">
        <v>6662</v>
      </c>
      <c r="D1089" s="328"/>
      <c r="E1089" s="328"/>
      <c r="F1089" s="328"/>
      <c r="G1089" s="328"/>
      <c r="H1089" s="342">
        <v>6662</v>
      </c>
      <c r="I1089" s="322"/>
    </row>
    <row r="1090" spans="1:9" hidden="1" outlineLevel="1">
      <c r="A1090" s="341"/>
      <c r="B1090" s="261" t="s">
        <v>215</v>
      </c>
      <c r="C1090" s="297">
        <v>6312</v>
      </c>
      <c r="D1090" s="328"/>
      <c r="E1090" s="328"/>
      <c r="F1090" s="328"/>
      <c r="G1090" s="328"/>
      <c r="H1090" s="342">
        <v>6312</v>
      </c>
      <c r="I1090" s="322"/>
    </row>
    <row r="1091" spans="1:9" hidden="1" outlineLevel="1">
      <c r="A1091" s="341"/>
      <c r="B1091" s="261" t="s">
        <v>216</v>
      </c>
      <c r="C1091" s="297">
        <v>16</v>
      </c>
      <c r="D1091" s="297">
        <v>0</v>
      </c>
      <c r="E1091" s="297">
        <v>0</v>
      </c>
      <c r="F1091" s="297">
        <v>0</v>
      </c>
      <c r="G1091" s="297">
        <v>0</v>
      </c>
      <c r="H1091" s="342">
        <v>16</v>
      </c>
      <c r="I1091" s="322"/>
    </row>
    <row r="1092" spans="1:9" hidden="1" outlineLevel="1">
      <c r="A1092" s="341"/>
      <c r="B1092" s="261" t="s">
        <v>217</v>
      </c>
      <c r="C1092" s="297">
        <v>0</v>
      </c>
      <c r="D1092" s="297">
        <v>0</v>
      </c>
      <c r="E1092" s="297">
        <v>17264</v>
      </c>
      <c r="F1092" s="328"/>
      <c r="G1092" s="297">
        <v>4869</v>
      </c>
      <c r="H1092" s="342">
        <v>22133</v>
      </c>
      <c r="I1092" s="322"/>
    </row>
    <row r="1093" spans="1:9" hidden="1" outlineLevel="1">
      <c r="A1093" s="341"/>
      <c r="B1093" s="261" t="s">
        <v>218</v>
      </c>
      <c r="C1093" s="328"/>
      <c r="D1093" s="297">
        <v>0</v>
      </c>
      <c r="E1093" s="297">
        <v>0</v>
      </c>
      <c r="F1093" s="297">
        <v>0</v>
      </c>
      <c r="G1093" s="297">
        <v>0</v>
      </c>
      <c r="H1093" s="342">
        <v>0</v>
      </c>
      <c r="I1093" s="322"/>
    </row>
    <row r="1094" spans="1:9" hidden="1" outlineLevel="1">
      <c r="A1094" s="341"/>
      <c r="B1094" s="261" t="s">
        <v>219</v>
      </c>
      <c r="C1094" s="328"/>
      <c r="D1094" s="328"/>
      <c r="E1094" s="328"/>
      <c r="F1094" s="328"/>
      <c r="G1094" s="328"/>
      <c r="H1094" s="342">
        <v>0</v>
      </c>
      <c r="I1094" s="322"/>
    </row>
    <row r="1095" spans="1:9" hidden="1" outlineLevel="1">
      <c r="A1095" s="341"/>
      <c r="B1095" s="261" t="s">
        <v>220</v>
      </c>
      <c r="C1095" s="328"/>
      <c r="D1095" s="328"/>
      <c r="E1095" s="328"/>
      <c r="F1095" s="328"/>
      <c r="G1095" s="328"/>
      <c r="H1095" s="342">
        <v>0</v>
      </c>
      <c r="I1095" s="322"/>
    </row>
    <row r="1096" spans="1:9" hidden="1" outlineLevel="1">
      <c r="A1096" s="341"/>
      <c r="B1096" s="261" t="s">
        <v>221</v>
      </c>
      <c r="C1096" s="328"/>
      <c r="D1096" s="328"/>
      <c r="E1096" s="328"/>
      <c r="F1096" s="328"/>
      <c r="G1096" s="328"/>
      <c r="H1096" s="342">
        <v>0</v>
      </c>
      <c r="I1096" s="322"/>
    </row>
    <row r="1097" spans="1:9" hidden="1" outlineLevel="1">
      <c r="A1097" s="341"/>
      <c r="B1097" s="261" t="s">
        <v>222</v>
      </c>
      <c r="C1097" s="297">
        <v>60935</v>
      </c>
      <c r="D1097" s="328">
        <v>0</v>
      </c>
      <c r="E1097" s="297">
        <v>303759</v>
      </c>
      <c r="F1097" s="328"/>
      <c r="G1097" s="297">
        <v>66679</v>
      </c>
      <c r="H1097" s="342">
        <v>431373</v>
      </c>
      <c r="I1097" s="322"/>
    </row>
    <row r="1098" spans="1:9" hidden="1" outlineLevel="1">
      <c r="A1098" s="341"/>
      <c r="B1098" s="261" t="s">
        <v>223</v>
      </c>
      <c r="C1098" s="328"/>
      <c r="D1098" s="328"/>
      <c r="E1098" s="328"/>
      <c r="F1098" s="328"/>
      <c r="G1098" s="328"/>
      <c r="H1098" s="342">
        <v>0</v>
      </c>
      <c r="I1098" s="322"/>
    </row>
    <row r="1099" spans="1:9" hidden="1" outlineLevel="1">
      <c r="A1099" s="341"/>
      <c r="B1099" s="261" t="s">
        <v>224</v>
      </c>
      <c r="C1099" s="297">
        <v>0</v>
      </c>
      <c r="D1099" s="328"/>
      <c r="E1099" s="297">
        <v>634</v>
      </c>
      <c r="F1099" s="328"/>
      <c r="G1099" s="297">
        <v>211</v>
      </c>
      <c r="H1099" s="342">
        <v>845</v>
      </c>
      <c r="I1099" s="322"/>
    </row>
    <row r="1100" spans="1:9" hidden="1" outlineLevel="1">
      <c r="A1100" s="341"/>
      <c r="B1100" s="261" t="s">
        <v>225</v>
      </c>
      <c r="C1100" s="297">
        <v>0</v>
      </c>
      <c r="D1100" s="328"/>
      <c r="E1100" s="297">
        <v>0</v>
      </c>
      <c r="F1100" s="328"/>
      <c r="G1100" s="328"/>
      <c r="H1100" s="342">
        <v>0</v>
      </c>
      <c r="I1100" s="322"/>
    </row>
    <row r="1101" spans="1:9" ht="15" collapsed="1" thickBot="1">
      <c r="A1101" s="341">
        <v>39</v>
      </c>
      <c r="B1101" s="343" t="s">
        <v>587</v>
      </c>
      <c r="C1101" s="297">
        <f>SUM($C$1077:$C$1100)</f>
        <v>200070.72930957921</v>
      </c>
      <c r="D1101" s="297">
        <f>SUM($D$1077:$D$1100)</f>
        <v>26762</v>
      </c>
      <c r="E1101" s="297">
        <f>SUM($E$1077:$E$1100)</f>
        <v>689323</v>
      </c>
      <c r="F1101" s="297">
        <f>SUM($F$1077:$F$1100)</f>
        <v>0</v>
      </c>
      <c r="G1101" s="297">
        <f>SUM($G$1077:$G$1100)</f>
        <v>117174.77</v>
      </c>
      <c r="H1101" s="342">
        <f>SUM($H$1077:$H$1100)</f>
        <v>1033330.4993095791</v>
      </c>
      <c r="I1101" s="322"/>
    </row>
    <row r="1102" spans="1:9" ht="15.75" hidden="1" customHeight="1" outlineLevel="1" thickBot="1">
      <c r="A1102" s="344"/>
      <c r="B1102" s="345" t="s">
        <v>202</v>
      </c>
      <c r="C1102" s="346">
        <v>0</v>
      </c>
      <c r="D1102" s="346">
        <v>0</v>
      </c>
      <c r="E1102" s="346">
        <v>0</v>
      </c>
      <c r="F1102" s="346">
        <v>0</v>
      </c>
      <c r="G1102" s="346">
        <v>0</v>
      </c>
      <c r="H1102" s="346">
        <v>0</v>
      </c>
      <c r="I1102" s="322"/>
    </row>
    <row r="1103" spans="1:9" ht="15.75" hidden="1" customHeight="1" outlineLevel="1" thickBot="1">
      <c r="A1103" s="344"/>
      <c r="B1103" s="345" t="s">
        <v>203</v>
      </c>
      <c r="C1103" s="346">
        <v>7798176.9533400349</v>
      </c>
      <c r="D1103" s="346">
        <v>0</v>
      </c>
      <c r="E1103" s="346">
        <v>45315354.129410006</v>
      </c>
      <c r="F1103" s="346">
        <v>37254</v>
      </c>
      <c r="G1103" s="346">
        <v>7067052.4724941095</v>
      </c>
      <c r="H1103" s="346">
        <v>60217837.555244148</v>
      </c>
      <c r="I1103" s="322"/>
    </row>
    <row r="1104" spans="1:9" ht="15.75" hidden="1" customHeight="1" outlineLevel="1" thickBot="1">
      <c r="A1104" s="344"/>
      <c r="B1104" s="345" t="s">
        <v>204</v>
      </c>
      <c r="C1104" s="346">
        <v>7431361</v>
      </c>
      <c r="D1104" s="346">
        <v>384463</v>
      </c>
      <c r="E1104" s="346">
        <v>0</v>
      </c>
      <c r="F1104" s="346">
        <v>0</v>
      </c>
      <c r="G1104" s="346">
        <v>0</v>
      </c>
      <c r="H1104" s="346">
        <v>7815824</v>
      </c>
      <c r="I1104" s="322"/>
    </row>
    <row r="1105" spans="1:9" ht="15.75" hidden="1" customHeight="1" outlineLevel="1" thickBot="1">
      <c r="A1105" s="344"/>
      <c r="B1105" s="345" t="s">
        <v>205</v>
      </c>
      <c r="C1105" s="346">
        <v>650</v>
      </c>
      <c r="D1105" s="346">
        <v>0</v>
      </c>
      <c r="E1105" s="346">
        <v>0</v>
      </c>
      <c r="F1105" s="346">
        <v>0</v>
      </c>
      <c r="G1105" s="346">
        <v>0</v>
      </c>
      <c r="H1105" s="346">
        <v>650</v>
      </c>
      <c r="I1105" s="322"/>
    </row>
    <row r="1106" spans="1:9" ht="15.75" hidden="1" customHeight="1" outlineLevel="1" thickBot="1">
      <c r="A1106" s="344"/>
      <c r="B1106" s="345" t="s">
        <v>206</v>
      </c>
      <c r="C1106" s="346">
        <v>184821</v>
      </c>
      <c r="D1106" s="346">
        <v>0</v>
      </c>
      <c r="E1106" s="346">
        <v>505020.85</v>
      </c>
      <c r="F1106" s="346">
        <v>0</v>
      </c>
      <c r="G1106" s="346">
        <v>0</v>
      </c>
      <c r="H1106" s="346">
        <v>689841.85</v>
      </c>
      <c r="I1106" s="322"/>
    </row>
    <row r="1107" spans="1:9" ht="15.75" hidden="1" customHeight="1" outlineLevel="1" thickBot="1">
      <c r="A1107" s="344"/>
      <c r="B1107" s="345" t="s">
        <v>207</v>
      </c>
      <c r="C1107" s="346"/>
      <c r="D1107" s="346"/>
      <c r="E1107" s="346"/>
      <c r="F1107" s="346"/>
      <c r="G1107" s="346"/>
      <c r="H1107" s="346">
        <v>0</v>
      </c>
      <c r="I1107" s="322"/>
    </row>
    <row r="1108" spans="1:9" ht="15.75" hidden="1" customHeight="1" outlineLevel="1" thickBot="1">
      <c r="A1108" s="344"/>
      <c r="B1108" s="345" t="s">
        <v>208</v>
      </c>
      <c r="C1108" s="346">
        <v>27815404.60817603</v>
      </c>
      <c r="D1108" s="346">
        <v>23709336</v>
      </c>
      <c r="E1108" s="346">
        <v>80976328</v>
      </c>
      <c r="F1108" s="346">
        <v>330828</v>
      </c>
      <c r="G1108" s="346">
        <v>11216088</v>
      </c>
      <c r="H1108" s="346">
        <v>144047984.60817602</v>
      </c>
      <c r="I1108" s="322"/>
    </row>
    <row r="1109" spans="1:9" ht="15.75" hidden="1" customHeight="1" outlineLevel="1" thickBot="1">
      <c r="A1109" s="344"/>
      <c r="B1109" s="345" t="s">
        <v>209</v>
      </c>
      <c r="C1109" s="346">
        <v>2978513</v>
      </c>
      <c r="D1109" s="346">
        <v>0</v>
      </c>
      <c r="E1109" s="346">
        <v>10130691</v>
      </c>
      <c r="F1109" s="346">
        <v>19278</v>
      </c>
      <c r="G1109" s="346">
        <v>541498</v>
      </c>
      <c r="H1109" s="346">
        <v>13669980</v>
      </c>
      <c r="I1109" s="322"/>
    </row>
    <row r="1110" spans="1:9" ht="15.75" hidden="1" customHeight="1" outlineLevel="1" thickBot="1">
      <c r="A1110" s="344"/>
      <c r="B1110" s="345" t="s">
        <v>210</v>
      </c>
      <c r="C1110" s="346">
        <v>41966</v>
      </c>
      <c r="D1110" s="346">
        <v>691785</v>
      </c>
      <c r="E1110" s="346">
        <v>0</v>
      </c>
      <c r="F1110" s="346">
        <v>0</v>
      </c>
      <c r="G1110" s="346">
        <v>40769</v>
      </c>
      <c r="H1110" s="346">
        <v>774520</v>
      </c>
      <c r="I1110" s="322"/>
    </row>
    <row r="1111" spans="1:9" ht="15.75" hidden="1" customHeight="1" outlineLevel="1" thickBot="1">
      <c r="A1111" s="344"/>
      <c r="B1111" s="345" t="s">
        <v>211</v>
      </c>
      <c r="C1111" s="346">
        <v>28430616</v>
      </c>
      <c r="D1111" s="346">
        <v>0</v>
      </c>
      <c r="E1111" s="346">
        <v>115337618</v>
      </c>
      <c r="F1111" s="346">
        <v>176966</v>
      </c>
      <c r="G1111" s="346">
        <v>14137794</v>
      </c>
      <c r="H1111" s="346">
        <v>158082994</v>
      </c>
      <c r="I1111" s="322"/>
    </row>
    <row r="1112" spans="1:9" ht="15.75" hidden="1" customHeight="1" outlineLevel="1" thickBot="1">
      <c r="A1112" s="344"/>
      <c r="B1112" s="345" t="s">
        <v>212</v>
      </c>
      <c r="C1112" s="346">
        <v>4215068.6099999994</v>
      </c>
      <c r="D1112" s="346">
        <v>0</v>
      </c>
      <c r="E1112" s="346">
        <v>106220127</v>
      </c>
      <c r="F1112" s="346">
        <v>5726</v>
      </c>
      <c r="G1112" s="346">
        <v>8022367</v>
      </c>
      <c r="H1112" s="346">
        <v>118463288.61</v>
      </c>
      <c r="I1112" s="322"/>
    </row>
    <row r="1113" spans="1:9" ht="15.75" hidden="1" customHeight="1" outlineLevel="1" thickBot="1">
      <c r="A1113" s="344"/>
      <c r="B1113" s="345" t="s">
        <v>213</v>
      </c>
      <c r="C1113" s="346">
        <v>40118873.150000006</v>
      </c>
      <c r="D1113" s="346">
        <v>0</v>
      </c>
      <c r="E1113" s="346">
        <v>113694270</v>
      </c>
      <c r="F1113" s="346">
        <v>1854051</v>
      </c>
      <c r="G1113" s="346">
        <v>10364074</v>
      </c>
      <c r="H1113" s="346">
        <v>166031268.15000001</v>
      </c>
      <c r="I1113" s="322"/>
    </row>
    <row r="1114" spans="1:9" ht="15.75" hidden="1" customHeight="1" outlineLevel="1" thickBot="1">
      <c r="A1114" s="344"/>
      <c r="B1114" s="345" t="s">
        <v>214</v>
      </c>
      <c r="C1114" s="346">
        <v>6448006</v>
      </c>
      <c r="D1114" s="346">
        <v>0</v>
      </c>
      <c r="E1114" s="346">
        <v>0</v>
      </c>
      <c r="F1114" s="346">
        <v>6900</v>
      </c>
      <c r="G1114" s="346">
        <v>222681</v>
      </c>
      <c r="H1114" s="346">
        <v>6677587</v>
      </c>
      <c r="I1114" s="322"/>
    </row>
    <row r="1115" spans="1:9" ht="15.75" hidden="1" customHeight="1" outlineLevel="1" thickBot="1">
      <c r="A1115" s="344"/>
      <c r="B1115" s="345" t="s">
        <v>215</v>
      </c>
      <c r="C1115" s="346">
        <v>3203672</v>
      </c>
      <c r="D1115" s="346">
        <v>0</v>
      </c>
      <c r="E1115" s="346">
        <v>120299</v>
      </c>
      <c r="F1115" s="346">
        <v>0</v>
      </c>
      <c r="G1115" s="346">
        <v>0</v>
      </c>
      <c r="H1115" s="346">
        <v>3323971</v>
      </c>
      <c r="I1115" s="322"/>
    </row>
    <row r="1116" spans="1:9" ht="15.75" hidden="1" customHeight="1" outlineLevel="1" thickBot="1">
      <c r="A1116" s="344"/>
      <c r="B1116" s="345" t="s">
        <v>216</v>
      </c>
      <c r="C1116" s="346">
        <v>-41844</v>
      </c>
      <c r="D1116" s="346">
        <v>0</v>
      </c>
      <c r="E1116" s="346">
        <v>0</v>
      </c>
      <c r="F1116" s="346">
        <v>1353</v>
      </c>
      <c r="G1116" s="346">
        <v>11</v>
      </c>
      <c r="H1116" s="346">
        <v>-40480</v>
      </c>
      <c r="I1116" s="322"/>
    </row>
    <row r="1117" spans="1:9" ht="15.75" hidden="1" customHeight="1" outlineLevel="1" thickBot="1">
      <c r="A1117" s="344"/>
      <c r="B1117" s="345" t="s">
        <v>217</v>
      </c>
      <c r="C1117" s="346">
        <v>2846318.8503938476</v>
      </c>
      <c r="D1117" s="346">
        <v>0</v>
      </c>
      <c r="E1117" s="346">
        <v>24870215</v>
      </c>
      <c r="F1117" s="346">
        <v>0</v>
      </c>
      <c r="G1117" s="346">
        <v>5747855</v>
      </c>
      <c r="H1117" s="346">
        <v>33464388.850393847</v>
      </c>
      <c r="I1117" s="322"/>
    </row>
    <row r="1118" spans="1:9" ht="15.75" hidden="1" customHeight="1" outlineLevel="1" thickBot="1">
      <c r="A1118" s="344"/>
      <c r="B1118" s="345" t="s">
        <v>218</v>
      </c>
      <c r="C1118" s="346">
        <v>22850478</v>
      </c>
      <c r="D1118" s="346">
        <v>39116908</v>
      </c>
      <c r="E1118" s="346">
        <v>3082836</v>
      </c>
      <c r="F1118" s="346">
        <v>487227</v>
      </c>
      <c r="G1118" s="346">
        <v>5207238</v>
      </c>
      <c r="H1118" s="346">
        <v>70744687</v>
      </c>
      <c r="I1118" s="322"/>
    </row>
    <row r="1119" spans="1:9" ht="15.75" hidden="1" customHeight="1" outlineLevel="1" thickBot="1">
      <c r="A1119" s="344"/>
      <c r="B1119" s="345" t="s">
        <v>219</v>
      </c>
      <c r="C1119" s="346">
        <v>328374</v>
      </c>
      <c r="D1119" s="346">
        <v>0</v>
      </c>
      <c r="E1119" s="346">
        <v>3148519</v>
      </c>
      <c r="F1119" s="346">
        <v>0</v>
      </c>
      <c r="G1119" s="346">
        <v>578727</v>
      </c>
      <c r="H1119" s="346">
        <v>4055620</v>
      </c>
      <c r="I1119" s="322"/>
    </row>
    <row r="1120" spans="1:9" ht="15.75" hidden="1" customHeight="1" outlineLevel="1" thickBot="1">
      <c r="A1120" s="344"/>
      <c r="B1120" s="345" t="s">
        <v>220</v>
      </c>
      <c r="C1120" s="346">
        <v>0</v>
      </c>
      <c r="D1120" s="346">
        <v>0</v>
      </c>
      <c r="E1120" s="346">
        <v>2395</v>
      </c>
      <c r="F1120" s="346">
        <v>0</v>
      </c>
      <c r="G1120" s="346">
        <v>0</v>
      </c>
      <c r="H1120" s="346">
        <v>2395</v>
      </c>
      <c r="I1120" s="322"/>
    </row>
    <row r="1121" spans="1:9" ht="15.75" hidden="1" customHeight="1" outlineLevel="1" thickBot="1">
      <c r="A1121" s="344"/>
      <c r="B1121" s="345" t="s">
        <v>221</v>
      </c>
      <c r="C1121" s="346">
        <v>453923.81</v>
      </c>
      <c r="D1121" s="346">
        <v>0</v>
      </c>
      <c r="E1121" s="346">
        <v>0</v>
      </c>
      <c r="F1121" s="346">
        <v>12281.67</v>
      </c>
      <c r="G1121" s="346">
        <v>0</v>
      </c>
      <c r="H1121" s="346">
        <v>466205.48</v>
      </c>
      <c r="I1121" s="322"/>
    </row>
    <row r="1122" spans="1:9" ht="15.75" hidden="1" customHeight="1" outlineLevel="1" thickBot="1">
      <c r="A1122" s="344"/>
      <c r="B1122" s="345" t="s">
        <v>222</v>
      </c>
      <c r="C1122" s="346">
        <v>31508583</v>
      </c>
      <c r="D1122" s="346">
        <v>27103529</v>
      </c>
      <c r="E1122" s="346">
        <v>138017067</v>
      </c>
      <c r="F1122" s="346">
        <v>108817</v>
      </c>
      <c r="G1122" s="346">
        <v>54647250</v>
      </c>
      <c r="H1122" s="346">
        <v>251385246</v>
      </c>
      <c r="I1122" s="322"/>
    </row>
    <row r="1123" spans="1:9" ht="15.75" hidden="1" customHeight="1" outlineLevel="1" thickBot="1">
      <c r="A1123" s="344"/>
      <c r="B1123" s="345" t="s">
        <v>223</v>
      </c>
      <c r="C1123" s="346">
        <v>9260658</v>
      </c>
      <c r="D1123" s="346">
        <v>0</v>
      </c>
      <c r="E1123" s="346">
        <v>0</v>
      </c>
      <c r="F1123" s="346">
        <v>11017.804</v>
      </c>
      <c r="G1123" s="346">
        <v>559047</v>
      </c>
      <c r="H1123" s="346">
        <v>9830722.8039999995</v>
      </c>
      <c r="I1123" s="322"/>
    </row>
    <row r="1124" spans="1:9" ht="15.75" hidden="1" customHeight="1" outlineLevel="1" thickBot="1">
      <c r="A1124" s="344"/>
      <c r="B1124" s="345" t="s">
        <v>224</v>
      </c>
      <c r="C1124" s="346">
        <v>6064894.0275662374</v>
      </c>
      <c r="D1124" s="346">
        <v>313749</v>
      </c>
      <c r="E1124" s="346">
        <v>1413544</v>
      </c>
      <c r="F1124" s="346">
        <v>0</v>
      </c>
      <c r="G1124" s="346">
        <v>893053</v>
      </c>
      <c r="H1124" s="346">
        <v>8685240.0275662374</v>
      </c>
      <c r="I1124" s="322"/>
    </row>
    <row r="1125" spans="1:9" ht="15.75" hidden="1" customHeight="1" outlineLevel="1" thickBot="1">
      <c r="A1125" s="344"/>
      <c r="B1125" s="345" t="s">
        <v>225</v>
      </c>
      <c r="C1125" s="346">
        <v>9325607</v>
      </c>
      <c r="D1125" s="346">
        <v>40572</v>
      </c>
      <c r="E1125" s="346">
        <v>11124383</v>
      </c>
      <c r="F1125" s="346">
        <v>4233</v>
      </c>
      <c r="G1125" s="346">
        <v>118560</v>
      </c>
      <c r="H1125" s="346">
        <v>20613355</v>
      </c>
      <c r="I1125" s="322"/>
    </row>
    <row r="1126" spans="1:9" ht="15.75" customHeight="1" collapsed="1" thickBot="1">
      <c r="A1126" s="344">
        <v>40</v>
      </c>
      <c r="B1126" s="347" t="s">
        <v>602</v>
      </c>
      <c r="C1126" s="346">
        <f>SUM($C$1102:$C$1125)</f>
        <v>211264121.00947616</v>
      </c>
      <c r="D1126" s="346">
        <f>SUM($D$1102:$D$1125)</f>
        <v>91360342</v>
      </c>
      <c r="E1126" s="346">
        <f>SUM($E$1102:$E$1125)</f>
        <v>653958666.97940993</v>
      </c>
      <c r="F1126" s="346">
        <f>SUM($F$1102:$F$1125)</f>
        <v>3055932.4739999999</v>
      </c>
      <c r="G1126" s="346">
        <f>SUM($G$1102:$G$1125)</f>
        <v>119364064.47249411</v>
      </c>
      <c r="H1126" s="346">
        <f>SUM($H$1102:$H$1125)</f>
        <v>1079003126.9353805</v>
      </c>
      <c r="I1126" s="322"/>
    </row>
    <row r="1127" spans="1:9" ht="15" hidden="1" outlineLevel="1" thickBot="1">
      <c r="A1127" s="348"/>
      <c r="B1127" s="349" t="s">
        <v>202</v>
      </c>
      <c r="C1127" s="350">
        <v>0</v>
      </c>
      <c r="D1127" s="350">
        <v>0</v>
      </c>
      <c r="E1127" s="350">
        <v>0</v>
      </c>
      <c r="F1127" s="350">
        <v>0</v>
      </c>
      <c r="G1127" s="350">
        <v>0</v>
      </c>
      <c r="H1127" s="346">
        <v>0</v>
      </c>
      <c r="I1127" s="322"/>
    </row>
    <row r="1128" spans="1:9" ht="15" hidden="1" outlineLevel="1" thickBot="1">
      <c r="A1128" s="348"/>
      <c r="B1128" s="349" t="s">
        <v>203</v>
      </c>
      <c r="C1128" s="350">
        <v>3539343.0466599353</v>
      </c>
      <c r="D1128" s="350">
        <v>0</v>
      </c>
      <c r="E1128" s="350">
        <v>10381367.357590191</v>
      </c>
      <c r="F1128" s="350">
        <v>795985.26522641606</v>
      </c>
      <c r="G1128" s="350">
        <v>4257726.5275058905</v>
      </c>
      <c r="H1128" s="346">
        <v>18974422.196982443</v>
      </c>
      <c r="I1128" s="322"/>
    </row>
    <row r="1129" spans="1:9" ht="15" hidden="1" outlineLevel="1" thickBot="1">
      <c r="A1129" s="348"/>
      <c r="B1129" s="349" t="s">
        <v>204</v>
      </c>
      <c r="C1129" s="350">
        <v>2253262.0374999996</v>
      </c>
      <c r="D1129" s="350">
        <v>-276978</v>
      </c>
      <c r="E1129" s="350">
        <v>0</v>
      </c>
      <c r="F1129" s="350">
        <v>88827</v>
      </c>
      <c r="G1129" s="350">
        <v>0</v>
      </c>
      <c r="H1129" s="346">
        <v>2065111.0374999996</v>
      </c>
      <c r="I1129" s="322"/>
    </row>
    <row r="1130" spans="1:9" ht="15" hidden="1" outlineLevel="1" thickBot="1">
      <c r="A1130" s="348"/>
      <c r="B1130" s="349" t="s">
        <v>205</v>
      </c>
      <c r="C1130" s="350">
        <v>-650</v>
      </c>
      <c r="D1130" s="350">
        <v>0</v>
      </c>
      <c r="E1130" s="350">
        <v>0</v>
      </c>
      <c r="F1130" s="350">
        <v>0</v>
      </c>
      <c r="G1130" s="350">
        <v>0</v>
      </c>
      <c r="H1130" s="346">
        <v>-650</v>
      </c>
      <c r="I1130" s="322"/>
    </row>
    <row r="1131" spans="1:9" ht="15" hidden="1" outlineLevel="1" thickBot="1">
      <c r="A1131" s="348"/>
      <c r="B1131" s="349" t="s">
        <v>206</v>
      </c>
      <c r="C1131" s="350">
        <v>843276.0700000003</v>
      </c>
      <c r="D1131" s="350">
        <v>0</v>
      </c>
      <c r="E1131" s="350">
        <v>5321390.7</v>
      </c>
      <c r="F1131" s="350">
        <v>16779.669999999998</v>
      </c>
      <c r="G1131" s="350">
        <v>0</v>
      </c>
      <c r="H1131" s="346">
        <v>6181446.4400000004</v>
      </c>
      <c r="I1131" s="322"/>
    </row>
    <row r="1132" spans="1:9" ht="15" hidden="1" outlineLevel="1" thickBot="1">
      <c r="A1132" s="348"/>
      <c r="B1132" s="349" t="s">
        <v>207</v>
      </c>
      <c r="C1132" s="350">
        <v>0</v>
      </c>
      <c r="D1132" s="350">
        <v>0</v>
      </c>
      <c r="E1132" s="350">
        <v>0</v>
      </c>
      <c r="F1132" s="350">
        <v>0</v>
      </c>
      <c r="G1132" s="350">
        <v>0</v>
      </c>
      <c r="H1132" s="346">
        <v>0</v>
      </c>
      <c r="I1132" s="322"/>
    </row>
    <row r="1133" spans="1:9" ht="15" hidden="1" outlineLevel="1" thickBot="1">
      <c r="A1133" s="348"/>
      <c r="B1133" s="349" t="s">
        <v>208</v>
      </c>
      <c r="C1133" s="350">
        <v>8591375.5418239683</v>
      </c>
      <c r="D1133" s="350">
        <v>13513603</v>
      </c>
      <c r="E1133" s="350">
        <v>21404424</v>
      </c>
      <c r="F1133" s="350">
        <v>20814612.657379027</v>
      </c>
      <c r="G1133" s="350">
        <v>6433170</v>
      </c>
      <c r="H1133" s="346">
        <v>70757185.199203014</v>
      </c>
      <c r="I1133" s="322"/>
    </row>
    <row r="1134" spans="1:9" ht="15" hidden="1" outlineLevel="1" thickBot="1">
      <c r="A1134" s="348"/>
      <c r="B1134" s="349" t="s">
        <v>209</v>
      </c>
      <c r="C1134" s="350">
        <v>4730414</v>
      </c>
      <c r="D1134" s="350">
        <v>0</v>
      </c>
      <c r="E1134" s="350">
        <v>4347177</v>
      </c>
      <c r="F1134" s="350">
        <v>900002</v>
      </c>
      <c r="G1134" s="350">
        <v>11552</v>
      </c>
      <c r="H1134" s="346">
        <v>9989145</v>
      </c>
      <c r="I1134" s="322"/>
    </row>
    <row r="1135" spans="1:9" ht="15" hidden="1" outlineLevel="1" thickBot="1">
      <c r="A1135" s="348"/>
      <c r="B1135" s="349" t="s">
        <v>210</v>
      </c>
      <c r="C1135" s="350">
        <v>34152</v>
      </c>
      <c r="D1135" s="350">
        <v>-256450</v>
      </c>
      <c r="E1135" s="350">
        <v>0</v>
      </c>
      <c r="F1135" s="350">
        <v>0</v>
      </c>
      <c r="G1135" s="350">
        <v>-3252</v>
      </c>
      <c r="H1135" s="346">
        <v>-225550</v>
      </c>
      <c r="I1135" s="322"/>
    </row>
    <row r="1136" spans="1:9" ht="15" hidden="1" outlineLevel="1" thickBot="1">
      <c r="A1136" s="348"/>
      <c r="B1136" s="349" t="s">
        <v>211</v>
      </c>
      <c r="C1136" s="350">
        <v>18721433</v>
      </c>
      <c r="D1136" s="350">
        <v>0</v>
      </c>
      <c r="E1136" s="350">
        <v>32944091</v>
      </c>
      <c r="F1136" s="350">
        <v>10352532</v>
      </c>
      <c r="G1136" s="350">
        <v>7415697</v>
      </c>
      <c r="H1136" s="346">
        <v>69433753</v>
      </c>
      <c r="I1136" s="322"/>
    </row>
    <row r="1137" spans="1:9" ht="15" hidden="1" outlineLevel="1" thickBot="1">
      <c r="A1137" s="348"/>
      <c r="B1137" s="349" t="s">
        <v>212</v>
      </c>
      <c r="C1137" s="350">
        <v>15080529.75</v>
      </c>
      <c r="D1137" s="350">
        <v>0</v>
      </c>
      <c r="E1137" s="350">
        <v>12054924</v>
      </c>
      <c r="F1137" s="350">
        <v>345219</v>
      </c>
      <c r="G1137" s="350">
        <v>1448431</v>
      </c>
      <c r="H1137" s="346">
        <v>28929103.750000015</v>
      </c>
      <c r="I1137" s="322"/>
    </row>
    <row r="1138" spans="1:9" ht="15" hidden="1" outlineLevel="1" thickBot="1">
      <c r="A1138" s="348"/>
      <c r="B1138" s="349" t="s">
        <v>213</v>
      </c>
      <c r="C1138" s="350">
        <v>5139799.849999994</v>
      </c>
      <c r="D1138" s="350">
        <v>0</v>
      </c>
      <c r="E1138" s="350">
        <v>41925729</v>
      </c>
      <c r="F1138" s="350">
        <v>6627608</v>
      </c>
      <c r="G1138" s="350">
        <v>3045354</v>
      </c>
      <c r="H1138" s="346">
        <v>56738490.849999994</v>
      </c>
      <c r="I1138" s="322"/>
    </row>
    <row r="1139" spans="1:9" ht="15" hidden="1" outlineLevel="1" thickBot="1">
      <c r="A1139" s="348"/>
      <c r="B1139" s="349" t="s">
        <v>214</v>
      </c>
      <c r="C1139" s="350">
        <v>4642457</v>
      </c>
      <c r="D1139" s="350">
        <v>0</v>
      </c>
      <c r="E1139" s="350">
        <v>0</v>
      </c>
      <c r="F1139" s="350">
        <v>92011</v>
      </c>
      <c r="G1139" s="350">
        <v>-222681</v>
      </c>
      <c r="H1139" s="346">
        <v>4511787</v>
      </c>
      <c r="I1139" s="322"/>
    </row>
    <row r="1140" spans="1:9" ht="15" hidden="1" outlineLevel="1" thickBot="1">
      <c r="A1140" s="348"/>
      <c r="B1140" s="349" t="s">
        <v>215</v>
      </c>
      <c r="C1140" s="350">
        <v>420672</v>
      </c>
      <c r="D1140" s="350">
        <v>0</v>
      </c>
      <c r="E1140" s="350">
        <v>-120299</v>
      </c>
      <c r="F1140" s="350">
        <v>577738</v>
      </c>
      <c r="G1140" s="350">
        <v>104</v>
      </c>
      <c r="H1140" s="346">
        <v>878215</v>
      </c>
      <c r="I1140" s="322"/>
    </row>
    <row r="1141" spans="1:9" ht="15" hidden="1" outlineLevel="1" thickBot="1">
      <c r="A1141" s="348"/>
      <c r="B1141" s="349" t="s">
        <v>216</v>
      </c>
      <c r="C1141" s="350">
        <v>47548</v>
      </c>
      <c r="D1141" s="350">
        <v>0</v>
      </c>
      <c r="E1141" s="350">
        <v>0</v>
      </c>
      <c r="F1141" s="350">
        <v>31464</v>
      </c>
      <c r="G1141" s="350">
        <v>-11</v>
      </c>
      <c r="H1141" s="346">
        <v>79001</v>
      </c>
      <c r="I1141" s="322"/>
    </row>
    <row r="1142" spans="1:9" ht="15" hidden="1" outlineLevel="1" thickBot="1">
      <c r="A1142" s="348"/>
      <c r="B1142" s="349" t="s">
        <v>217</v>
      </c>
      <c r="C1142" s="350">
        <v>1922980.8685805136</v>
      </c>
      <c r="D1142" s="350">
        <v>0</v>
      </c>
      <c r="E1142" s="350">
        <v>5132886.2735463977</v>
      </c>
      <c r="F1142" s="350">
        <v>524548.50307199871</v>
      </c>
      <c r="G1142" s="350">
        <v>2901081</v>
      </c>
      <c r="H1142" s="346">
        <v>10481496.645198911</v>
      </c>
      <c r="I1142" s="322"/>
    </row>
    <row r="1143" spans="1:9" ht="15" hidden="1" outlineLevel="1" thickBot="1">
      <c r="A1143" s="348"/>
      <c r="B1143" s="351" t="s">
        <v>218</v>
      </c>
      <c r="C1143" s="350">
        <v>-209645</v>
      </c>
      <c r="D1143" s="350">
        <v>716652</v>
      </c>
      <c r="E1143" s="350">
        <v>106752</v>
      </c>
      <c r="F1143" s="350">
        <v>2270746</v>
      </c>
      <c r="G1143" s="350">
        <v>2968413</v>
      </c>
      <c r="H1143" s="346">
        <v>5852918</v>
      </c>
      <c r="I1143" s="322"/>
    </row>
    <row r="1144" spans="1:9" ht="15" hidden="1" outlineLevel="1" thickBot="1">
      <c r="A1144" s="348"/>
      <c r="B1144" s="349" t="s">
        <v>219</v>
      </c>
      <c r="C1144" s="350">
        <v>884642</v>
      </c>
      <c r="D1144" s="350">
        <v>0</v>
      </c>
      <c r="E1144" s="350">
        <v>4892288</v>
      </c>
      <c r="F1144" s="350">
        <v>27404</v>
      </c>
      <c r="G1144" s="350">
        <v>1493224</v>
      </c>
      <c r="H1144" s="346">
        <v>7297558</v>
      </c>
      <c r="I1144" s="322"/>
    </row>
    <row r="1145" spans="1:9" ht="15" hidden="1" outlineLevel="1" thickBot="1">
      <c r="A1145" s="348"/>
      <c r="B1145" s="349" t="s">
        <v>220</v>
      </c>
      <c r="C1145" s="350">
        <v>562734.10999999917</v>
      </c>
      <c r="D1145" s="350">
        <v>0</v>
      </c>
      <c r="E1145" s="350">
        <v>96911</v>
      </c>
      <c r="F1145" s="350">
        <v>6142</v>
      </c>
      <c r="G1145" s="350">
        <v>0</v>
      </c>
      <c r="H1145" s="350">
        <v>665787.10999999917</v>
      </c>
      <c r="I1145" s="322"/>
    </row>
    <row r="1146" spans="1:9" ht="15" hidden="1" outlineLevel="1" thickBot="1">
      <c r="A1146" s="348"/>
      <c r="B1146" s="349" t="s">
        <v>221</v>
      </c>
      <c r="C1146" s="350">
        <v>274224.12000000064</v>
      </c>
      <c r="D1146" s="350">
        <v>0</v>
      </c>
      <c r="E1146" s="350">
        <v>0</v>
      </c>
      <c r="F1146" s="350">
        <v>33740.67</v>
      </c>
      <c r="G1146" s="350">
        <v>0</v>
      </c>
      <c r="H1146" s="346">
        <v>307964.79000000062</v>
      </c>
      <c r="I1146" s="322"/>
    </row>
    <row r="1147" spans="1:9" ht="15" hidden="1" outlineLevel="1" thickBot="1">
      <c r="A1147" s="348"/>
      <c r="B1147" s="349" t="s">
        <v>222</v>
      </c>
      <c r="C1147" s="350">
        <v>47234587</v>
      </c>
      <c r="D1147" s="350">
        <v>-9662785</v>
      </c>
      <c r="E1147" s="350">
        <v>39510333</v>
      </c>
      <c r="F1147" s="350">
        <v>2668803</v>
      </c>
      <c r="G1147" s="350">
        <v>-15381039</v>
      </c>
      <c r="H1147" s="346">
        <v>64369899</v>
      </c>
      <c r="I1147" s="322"/>
    </row>
    <row r="1148" spans="1:9" ht="15" hidden="1" outlineLevel="1" thickBot="1">
      <c r="A1148" s="348"/>
      <c r="B1148" s="349" t="s">
        <v>223</v>
      </c>
      <c r="C1148" s="350">
        <v>12038536</v>
      </c>
      <c r="D1148" s="350">
        <v>0</v>
      </c>
      <c r="E1148" s="350">
        <v>0</v>
      </c>
      <c r="F1148" s="350">
        <v>310.19599999999991</v>
      </c>
      <c r="G1148" s="350">
        <v>-559047</v>
      </c>
      <c r="H1148" s="346">
        <v>11479799.196</v>
      </c>
      <c r="I1148" s="322"/>
    </row>
    <row r="1149" spans="1:9" ht="15" hidden="1" outlineLevel="1" thickBot="1">
      <c r="A1149" s="348"/>
      <c r="B1149" s="349" t="s">
        <v>224</v>
      </c>
      <c r="C1149" s="350">
        <v>-100927.92756624334</v>
      </c>
      <c r="D1149" s="350">
        <v>379525.1</v>
      </c>
      <c r="E1149" s="350">
        <v>172778.85999999987</v>
      </c>
      <c r="F1149" s="350">
        <v>144262.87825206266</v>
      </c>
      <c r="G1149" s="350">
        <v>-212827</v>
      </c>
      <c r="H1149" s="346">
        <v>382811.91068582051</v>
      </c>
      <c r="I1149" s="322"/>
    </row>
    <row r="1150" spans="1:9" ht="15" hidden="1" outlineLevel="1" thickBot="1">
      <c r="A1150" s="348"/>
      <c r="B1150" s="349" t="s">
        <v>225</v>
      </c>
      <c r="C1150" s="350">
        <v>2095061.8500000015</v>
      </c>
      <c r="D1150" s="350">
        <v>-1047.8499999999985</v>
      </c>
      <c r="E1150" s="350">
        <v>307835</v>
      </c>
      <c r="F1150" s="350">
        <v>168511</v>
      </c>
      <c r="G1150" s="350">
        <v>-118560</v>
      </c>
      <c r="H1150" s="346">
        <v>2451800</v>
      </c>
      <c r="I1150" s="322"/>
    </row>
    <row r="1151" spans="1:9" ht="29.25" collapsed="1" thickBot="1">
      <c r="A1151" s="348">
        <v>41</v>
      </c>
      <c r="B1151" s="352" t="s">
        <v>588</v>
      </c>
      <c r="C1151" s="350">
        <f>SUM($C$1127:$C$1150)</f>
        <v>128745805.31699815</v>
      </c>
      <c r="D1151" s="350">
        <f>SUM($D$1127:$D$1150)</f>
        <v>4412519.25</v>
      </c>
      <c r="E1151" s="350">
        <f>SUM($E$1127:$E$1150)</f>
        <v>178478588.1911366</v>
      </c>
      <c r="F1151" s="350">
        <f>SUM($F$1127:$F$1150)</f>
        <v>46487246.839929506</v>
      </c>
      <c r="G1151" s="350">
        <f>SUM($G$1127:$G$1150)</f>
        <v>13477335.52750589</v>
      </c>
      <c r="H1151" s="346">
        <f>SUM($H$1127:$H$1150)</f>
        <v>371601495.12557024</v>
      </c>
      <c r="I1151" s="322"/>
    </row>
    <row r="1152" spans="1:9">
      <c r="A1152" s="434"/>
      <c r="B1152" s="434"/>
      <c r="C1152" s="434"/>
      <c r="D1152" s="434"/>
      <c r="E1152" s="434"/>
      <c r="F1152" s="434"/>
      <c r="G1152" s="434"/>
      <c r="H1152" s="434"/>
    </row>
    <row r="1153" spans="1:8">
      <c r="A1153" s="2"/>
      <c r="C1153" s="353"/>
      <c r="D1153" s="353"/>
      <c r="E1153" s="353"/>
      <c r="F1153" s="353"/>
      <c r="G1153" s="353"/>
      <c r="H1153" s="353"/>
    </row>
  </sheetData>
  <sheetProtection selectLockedCells="1"/>
  <mergeCells count="33">
    <mergeCell ref="A6:H6"/>
    <mergeCell ref="A1:H1"/>
    <mergeCell ref="A2:H2"/>
    <mergeCell ref="A3:H3"/>
    <mergeCell ref="A4:H4"/>
    <mergeCell ref="A5:H5"/>
    <mergeCell ref="A618:H618"/>
    <mergeCell ref="A7:H7"/>
    <mergeCell ref="C9:E9"/>
    <mergeCell ref="F9:F12"/>
    <mergeCell ref="G9:G12"/>
    <mergeCell ref="H9:H12"/>
    <mergeCell ref="C10:E10"/>
    <mergeCell ref="C11:C12"/>
    <mergeCell ref="D11:D12"/>
    <mergeCell ref="E11:E12"/>
    <mergeCell ref="A613:H613"/>
    <mergeCell ref="A614:H614"/>
    <mergeCell ref="A615:H615"/>
    <mergeCell ref="A616:H616"/>
    <mergeCell ref="A617:H617"/>
    <mergeCell ref="E625:E626"/>
    <mergeCell ref="A1152:H1152"/>
    <mergeCell ref="A619:H619"/>
    <mergeCell ref="A620:H620"/>
    <mergeCell ref="A621:H621"/>
    <mergeCell ref="C623:E623"/>
    <mergeCell ref="F623:F626"/>
    <mergeCell ref="G623:G626"/>
    <mergeCell ref="H623:H626"/>
    <mergeCell ref="C624:E624"/>
    <mergeCell ref="C625:C626"/>
    <mergeCell ref="D625:D626"/>
  </mergeCells>
  <printOptions gridLinesSet="0"/>
  <pageMargins left="0.4" right="0" top="0.69" bottom="0.64" header="0.64" footer="0.2"/>
  <pageSetup scale="95" firstPageNumber="61" orientation="landscape" useFirstPageNumber="1" verticalDpi="300" r:id="rId1"/>
  <headerFooter alignWithMargins="0">
    <oddFooter>&amp;C&amp;P</oddFooter>
  </headerFooter>
  <rowBreaks count="1" manualBreakCount="1">
    <brk id="613" max="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B8462-322C-4179-8F09-52650DB7E54A}">
  <sheetPr>
    <pageSetUpPr fitToPage="1"/>
  </sheetPr>
  <dimension ref="A1:I610"/>
  <sheetViews>
    <sheetView showGridLines="0" zoomScaleNormal="100" workbookViewId="0">
      <selection activeCell="B418" sqref="B418"/>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20" t="s">
        <v>497</v>
      </c>
      <c r="B1" s="420"/>
      <c r="C1" s="420"/>
      <c r="D1" s="420"/>
      <c r="E1" s="420"/>
      <c r="F1" s="420"/>
      <c r="G1" s="420"/>
      <c r="H1" s="420"/>
      <c r="I1" s="420"/>
    </row>
    <row r="2" spans="1:9" ht="12.75" customHeight="1">
      <c r="A2" s="420" t="s">
        <v>498</v>
      </c>
      <c r="B2" s="420"/>
      <c r="C2" s="420"/>
      <c r="D2" s="420"/>
      <c r="E2" s="420"/>
      <c r="F2" s="420"/>
      <c r="G2" s="420"/>
      <c r="H2" s="420"/>
      <c r="I2" s="420"/>
    </row>
    <row r="3" spans="1:9" ht="12.75" customHeight="1">
      <c r="A3" s="420" t="s">
        <v>331</v>
      </c>
      <c r="B3" s="420"/>
      <c r="C3" s="420"/>
      <c r="D3" s="420"/>
      <c r="E3" s="420"/>
      <c r="F3" s="420"/>
      <c r="G3" s="420"/>
      <c r="H3" s="420"/>
      <c r="I3" s="420"/>
    </row>
    <row r="4" spans="1:9" ht="12.75" customHeight="1">
      <c r="A4" s="420" t="s">
        <v>499</v>
      </c>
      <c r="B4" s="420"/>
      <c r="C4" s="420"/>
      <c r="D4" s="420"/>
      <c r="E4" s="420"/>
      <c r="F4" s="420"/>
      <c r="G4" s="420"/>
      <c r="H4" s="420"/>
      <c r="I4" s="420"/>
    </row>
    <row r="5" spans="1:9" ht="11.45" customHeight="1">
      <c r="A5" s="217"/>
      <c r="B5" s="218"/>
      <c r="C5" s="12"/>
      <c r="D5" s="12"/>
      <c r="E5" s="12"/>
      <c r="F5" s="12"/>
      <c r="G5" s="219"/>
      <c r="H5" s="220"/>
      <c r="I5" s="221"/>
    </row>
    <row r="6" spans="1:9" ht="18" customHeight="1">
      <c r="A6" s="425" t="s">
        <v>34</v>
      </c>
      <c r="B6" s="425"/>
      <c r="C6" s="425"/>
      <c r="D6" s="425"/>
      <c r="E6" s="425"/>
      <c r="F6" s="425"/>
      <c r="G6" s="425"/>
      <c r="H6" s="425"/>
      <c r="I6" s="425"/>
    </row>
    <row r="7" spans="1:9" ht="12" customHeight="1">
      <c r="A7" s="222"/>
      <c r="B7" s="223"/>
      <c r="C7" s="224" t="s">
        <v>500</v>
      </c>
      <c r="D7" s="225" t="s">
        <v>501</v>
      </c>
      <c r="E7" s="225" t="s">
        <v>502</v>
      </c>
      <c r="F7" s="225" t="s">
        <v>503</v>
      </c>
      <c r="G7" s="226" t="s">
        <v>504</v>
      </c>
      <c r="H7" s="227" t="s">
        <v>505</v>
      </c>
      <c r="I7" s="224" t="s">
        <v>506</v>
      </c>
    </row>
    <row r="8" spans="1:9" ht="12" customHeight="1">
      <c r="A8" s="228"/>
      <c r="B8" s="229" t="s">
        <v>507</v>
      </c>
      <c r="C8" s="230" t="s">
        <v>508</v>
      </c>
      <c r="D8" s="230"/>
      <c r="E8" s="230"/>
      <c r="F8" s="231"/>
      <c r="G8" s="232"/>
      <c r="H8" s="233" t="s">
        <v>509</v>
      </c>
      <c r="I8" s="226" t="s">
        <v>510</v>
      </c>
    </row>
    <row r="9" spans="1:9" ht="12" customHeight="1">
      <c r="A9" s="234"/>
      <c r="B9" s="235"/>
      <c r="C9" s="233"/>
      <c r="D9" s="234"/>
      <c r="E9" s="234"/>
      <c r="F9" s="234"/>
      <c r="G9" s="226"/>
      <c r="H9" s="12" t="s">
        <v>589</v>
      </c>
      <c r="I9" s="226" t="s">
        <v>512</v>
      </c>
    </row>
    <row r="10" spans="1:9" ht="12" customHeight="1">
      <c r="A10" s="227" t="s">
        <v>513</v>
      </c>
      <c r="B10" s="236"/>
      <c r="C10" s="12"/>
      <c r="D10" s="227" t="s">
        <v>514</v>
      </c>
      <c r="E10" s="227" t="s">
        <v>515</v>
      </c>
      <c r="F10" s="227" t="s">
        <v>516</v>
      </c>
      <c r="G10" s="226"/>
      <c r="H10" s="12" t="s">
        <v>517</v>
      </c>
      <c r="I10" s="226" t="s">
        <v>518</v>
      </c>
    </row>
    <row r="11" spans="1:9" ht="12.75" customHeight="1">
      <c r="A11" s="237" t="s">
        <v>513</v>
      </c>
      <c r="B11" s="238"/>
      <c r="C11" s="239" t="s">
        <v>185</v>
      </c>
      <c r="D11" s="237" t="s">
        <v>519</v>
      </c>
      <c r="E11" s="237" t="s">
        <v>520</v>
      </c>
      <c r="F11" s="237" t="s">
        <v>520</v>
      </c>
      <c r="G11" s="225" t="s">
        <v>521</v>
      </c>
      <c r="H11" s="239" t="s">
        <v>522</v>
      </c>
      <c r="I11" s="225" t="s">
        <v>523</v>
      </c>
    </row>
    <row r="12" spans="1:9" ht="12" customHeight="1">
      <c r="A12" s="240" t="s">
        <v>524</v>
      </c>
      <c r="B12" s="241" t="s">
        <v>525</v>
      </c>
      <c r="C12" s="426"/>
      <c r="D12" s="426"/>
      <c r="E12" s="426"/>
      <c r="F12" s="426"/>
      <c r="G12" s="426"/>
      <c r="H12" s="426"/>
      <c r="I12" s="426"/>
    </row>
    <row r="13" spans="1:9" hidden="1" outlineLevel="1">
      <c r="A13" s="242"/>
      <c r="B13" s="243" t="s">
        <v>272</v>
      </c>
      <c r="C13" s="244"/>
      <c r="D13" s="245">
        <v>0</v>
      </c>
      <c r="E13" s="245">
        <v>0</v>
      </c>
      <c r="F13" s="245">
        <v>0</v>
      </c>
      <c r="G13" s="246"/>
      <c r="H13" s="247"/>
      <c r="I13" s="245">
        <v>0</v>
      </c>
    </row>
    <row r="14" spans="1:9" hidden="1" outlineLevel="1">
      <c r="A14" s="242"/>
      <c r="B14" s="243" t="s">
        <v>203</v>
      </c>
      <c r="C14" s="244"/>
      <c r="D14" s="245">
        <v>0</v>
      </c>
      <c r="E14" s="245">
        <v>25332171</v>
      </c>
      <c r="F14" s="245">
        <v>45051196</v>
      </c>
      <c r="G14" s="246"/>
      <c r="H14" s="247"/>
      <c r="I14" s="245">
        <v>70383367</v>
      </c>
    </row>
    <row r="15" spans="1:9" hidden="1" outlineLevel="1">
      <c r="A15" s="242"/>
      <c r="B15" s="243" t="s">
        <v>204</v>
      </c>
      <c r="C15" s="244"/>
      <c r="D15" s="245">
        <v>0</v>
      </c>
      <c r="E15" s="245">
        <v>55626916</v>
      </c>
      <c r="F15" s="248"/>
      <c r="G15" s="246"/>
      <c r="H15" s="247"/>
      <c r="I15" s="245">
        <v>55626916</v>
      </c>
    </row>
    <row r="16" spans="1:9" hidden="1" outlineLevel="1">
      <c r="A16" s="242"/>
      <c r="B16" s="243" t="s">
        <v>205</v>
      </c>
      <c r="C16" s="244"/>
      <c r="D16" s="245">
        <v>0</v>
      </c>
      <c r="E16" s="245">
        <v>0</v>
      </c>
      <c r="F16" s="245">
        <v>0</v>
      </c>
      <c r="G16" s="246"/>
      <c r="H16" s="247"/>
      <c r="I16" s="245">
        <v>0</v>
      </c>
    </row>
    <row r="17" spans="1:9" hidden="1" outlineLevel="1">
      <c r="A17" s="242"/>
      <c r="B17" s="243" t="s">
        <v>206</v>
      </c>
      <c r="C17" s="244"/>
      <c r="D17" s="245">
        <v>0</v>
      </c>
      <c r="E17" s="245">
        <v>0</v>
      </c>
      <c r="F17" s="245">
        <v>13333110</v>
      </c>
      <c r="G17" s="246"/>
      <c r="H17" s="247"/>
      <c r="I17" s="245">
        <v>13333110</v>
      </c>
    </row>
    <row r="18" spans="1:9" hidden="1" outlineLevel="1">
      <c r="A18" s="242"/>
      <c r="B18" s="243" t="s">
        <v>207</v>
      </c>
      <c r="C18" s="244"/>
      <c r="D18" s="245">
        <v>0</v>
      </c>
      <c r="E18" s="245">
        <v>12296</v>
      </c>
      <c r="F18" s="245">
        <v>9882</v>
      </c>
      <c r="G18" s="246"/>
      <c r="H18" s="247"/>
      <c r="I18" s="245">
        <v>22178</v>
      </c>
    </row>
    <row r="19" spans="1:9" hidden="1" outlineLevel="1">
      <c r="A19" s="242"/>
      <c r="B19" s="243" t="s">
        <v>208</v>
      </c>
      <c r="C19" s="244"/>
      <c r="D19" s="245">
        <v>28093162</v>
      </c>
      <c r="E19" s="245">
        <v>70340123</v>
      </c>
      <c r="F19" s="245">
        <v>100713815</v>
      </c>
      <c r="G19" s="246"/>
      <c r="H19" s="247"/>
      <c r="I19" s="245">
        <v>199147100</v>
      </c>
    </row>
    <row r="20" spans="1:9" hidden="1" outlineLevel="1">
      <c r="A20" s="242"/>
      <c r="B20" s="243" t="s">
        <v>209</v>
      </c>
      <c r="C20" s="244"/>
      <c r="D20" s="248"/>
      <c r="E20" s="245">
        <v>39005520.769999996</v>
      </c>
      <c r="F20" s="245">
        <v>8150394.7299999967</v>
      </c>
      <c r="G20" s="246"/>
      <c r="H20" s="247"/>
      <c r="I20" s="245">
        <v>47155915.499999993</v>
      </c>
    </row>
    <row r="21" spans="1:9" hidden="1" outlineLevel="1">
      <c r="A21" s="242"/>
      <c r="B21" s="243" t="s">
        <v>210</v>
      </c>
      <c r="C21" s="244"/>
      <c r="D21" s="245">
        <v>46921</v>
      </c>
      <c r="E21" s="245">
        <v>0</v>
      </c>
      <c r="F21" s="245">
        <v>0</v>
      </c>
      <c r="G21" s="246"/>
      <c r="H21" s="247"/>
      <c r="I21" s="245">
        <v>46921</v>
      </c>
    </row>
    <row r="22" spans="1:9" hidden="1" outlineLevel="1">
      <c r="A22" s="242"/>
      <c r="B22" s="243" t="s">
        <v>211</v>
      </c>
      <c r="C22" s="244"/>
      <c r="D22" s="248"/>
      <c r="E22" s="245">
        <v>132084150</v>
      </c>
      <c r="F22" s="245">
        <v>139721990</v>
      </c>
      <c r="G22" s="246"/>
      <c r="H22" s="247"/>
      <c r="I22" s="245">
        <v>271806140</v>
      </c>
    </row>
    <row r="23" spans="1:9" hidden="1" outlineLevel="1">
      <c r="A23" s="242"/>
      <c r="B23" s="243" t="s">
        <v>212</v>
      </c>
      <c r="C23" s="244"/>
      <c r="D23" s="248"/>
      <c r="E23" s="245">
        <v>31729984</v>
      </c>
      <c r="F23" s="245">
        <v>99359565</v>
      </c>
      <c r="G23" s="246"/>
      <c r="H23" s="247"/>
      <c r="I23" s="245">
        <v>131089549</v>
      </c>
    </row>
    <row r="24" spans="1:9" hidden="1" outlineLevel="1">
      <c r="A24" s="242"/>
      <c r="B24" s="243" t="s">
        <v>213</v>
      </c>
      <c r="C24" s="244"/>
      <c r="D24" s="248">
        <v>35697806</v>
      </c>
      <c r="E24" s="245">
        <v>116740745</v>
      </c>
      <c r="F24" s="245">
        <v>60063033</v>
      </c>
      <c r="G24" s="246"/>
      <c r="H24" s="247"/>
      <c r="I24" s="245">
        <v>212501584</v>
      </c>
    </row>
    <row r="25" spans="1:9" hidden="1" outlineLevel="1">
      <c r="A25" s="242"/>
      <c r="B25" s="243" t="s">
        <v>214</v>
      </c>
      <c r="C25" s="244"/>
      <c r="D25" s="248"/>
      <c r="E25" s="245">
        <v>89602193</v>
      </c>
      <c r="F25" s="248"/>
      <c r="G25" s="246"/>
      <c r="H25" s="247"/>
      <c r="I25" s="245">
        <v>89602193</v>
      </c>
    </row>
    <row r="26" spans="1:9" hidden="1" outlineLevel="1">
      <c r="A26" s="242"/>
      <c r="B26" s="243" t="s">
        <v>273</v>
      </c>
      <c r="C26" s="244"/>
      <c r="D26" s="248">
        <v>0</v>
      </c>
      <c r="E26" s="245">
        <v>0</v>
      </c>
      <c r="F26" s="245">
        <v>0</v>
      </c>
      <c r="G26" s="246"/>
      <c r="H26" s="247"/>
      <c r="I26" s="245">
        <v>0</v>
      </c>
    </row>
    <row r="27" spans="1:9" hidden="1" outlineLevel="1">
      <c r="A27" s="242"/>
      <c r="B27" s="243" t="s">
        <v>215</v>
      </c>
      <c r="C27" s="244"/>
      <c r="D27" s="245">
        <v>0</v>
      </c>
      <c r="E27" s="245">
        <v>19340878</v>
      </c>
      <c r="F27" s="248">
        <v>7204975</v>
      </c>
      <c r="G27" s="246"/>
      <c r="H27" s="247"/>
      <c r="I27" s="245">
        <v>26545853</v>
      </c>
    </row>
    <row r="28" spans="1:9" hidden="1" outlineLevel="1">
      <c r="A28" s="242"/>
      <c r="B28" s="243" t="s">
        <v>216</v>
      </c>
      <c r="C28" s="244"/>
      <c r="D28" s="245">
        <v>0</v>
      </c>
      <c r="E28" s="245">
        <v>28833</v>
      </c>
      <c r="F28" s="245">
        <v>0</v>
      </c>
      <c r="G28" s="246"/>
      <c r="H28" s="247"/>
      <c r="I28" s="245">
        <v>28833</v>
      </c>
    </row>
    <row r="29" spans="1:9" hidden="1" outlineLevel="1">
      <c r="A29" s="242"/>
      <c r="B29" s="243" t="s">
        <v>217</v>
      </c>
      <c r="C29" s="244"/>
      <c r="D29" s="245">
        <v>0</v>
      </c>
      <c r="E29" s="245">
        <v>13047779.43</v>
      </c>
      <c r="F29" s="245">
        <v>21571625.41</v>
      </c>
      <c r="G29" s="246"/>
      <c r="H29" s="247"/>
      <c r="I29" s="245">
        <v>34619404.840000004</v>
      </c>
    </row>
    <row r="30" spans="1:9" hidden="1" outlineLevel="1">
      <c r="A30" s="242"/>
      <c r="B30" s="243" t="s">
        <v>218</v>
      </c>
      <c r="C30" s="244"/>
      <c r="D30" s="245">
        <v>44118462</v>
      </c>
      <c r="E30" s="245">
        <v>98090129</v>
      </c>
      <c r="F30" s="245">
        <v>2377966</v>
      </c>
      <c r="G30" s="246"/>
      <c r="H30" s="247"/>
      <c r="I30" s="245">
        <v>144586557</v>
      </c>
    </row>
    <row r="31" spans="1:9" hidden="1" outlineLevel="1">
      <c r="A31" s="242"/>
      <c r="B31" s="243" t="s">
        <v>219</v>
      </c>
      <c r="C31" s="244"/>
      <c r="D31" s="248"/>
      <c r="E31" s="248"/>
      <c r="F31" s="245">
        <v>9088166</v>
      </c>
      <c r="G31" s="246"/>
      <c r="H31" s="247"/>
      <c r="I31" s="245">
        <v>9088166</v>
      </c>
    </row>
    <row r="32" spans="1:9" hidden="1" outlineLevel="1">
      <c r="A32" s="242"/>
      <c r="B32" s="243" t="s">
        <v>220</v>
      </c>
      <c r="C32" s="244"/>
      <c r="D32" s="248"/>
      <c r="E32" s="248"/>
      <c r="F32" s="245">
        <v>631087</v>
      </c>
      <c r="G32" s="246"/>
      <c r="H32" s="247"/>
      <c r="I32" s="245">
        <v>631087</v>
      </c>
    </row>
    <row r="33" spans="1:9" hidden="1" outlineLevel="1">
      <c r="A33" s="242"/>
      <c r="B33" s="243" t="s">
        <v>221</v>
      </c>
      <c r="C33" s="244"/>
      <c r="D33" s="248"/>
      <c r="E33" s="245">
        <v>6079350</v>
      </c>
      <c r="F33" s="248"/>
      <c r="G33" s="246"/>
      <c r="H33" s="247"/>
      <c r="I33" s="245">
        <v>6079350</v>
      </c>
    </row>
    <row r="34" spans="1:9" hidden="1" outlineLevel="1">
      <c r="A34" s="242"/>
      <c r="B34" s="243" t="s">
        <v>274</v>
      </c>
      <c r="C34" s="244"/>
      <c r="D34" s="245">
        <v>0</v>
      </c>
      <c r="E34" s="245">
        <v>1752989</v>
      </c>
      <c r="F34" s="245">
        <v>0</v>
      </c>
      <c r="G34" s="246"/>
      <c r="H34" s="247"/>
      <c r="I34" s="245">
        <v>1752989</v>
      </c>
    </row>
    <row r="35" spans="1:9" hidden="1" outlineLevel="1">
      <c r="A35" s="242"/>
      <c r="B35" s="243" t="s">
        <v>222</v>
      </c>
      <c r="C35" s="244"/>
      <c r="D35" s="245">
        <v>19829364</v>
      </c>
      <c r="E35" s="245">
        <v>104338883</v>
      </c>
      <c r="F35" s="245">
        <v>137560307</v>
      </c>
      <c r="G35" s="246"/>
      <c r="H35" s="247"/>
      <c r="I35" s="245">
        <v>261728554</v>
      </c>
    </row>
    <row r="36" spans="1:9" hidden="1" outlineLevel="1">
      <c r="A36" s="242"/>
      <c r="B36" s="243" t="s">
        <v>223</v>
      </c>
      <c r="C36" s="244"/>
      <c r="D36" s="248"/>
      <c r="E36" s="245">
        <v>139204114</v>
      </c>
      <c r="F36" s="248"/>
      <c r="G36" s="246"/>
      <c r="H36" s="247"/>
      <c r="I36" s="245">
        <v>139204114</v>
      </c>
    </row>
    <row r="37" spans="1:9" hidden="1" outlineLevel="1">
      <c r="A37" s="242"/>
      <c r="B37" s="243" t="s">
        <v>224</v>
      </c>
      <c r="C37" s="244"/>
      <c r="D37" s="245">
        <v>270247</v>
      </c>
      <c r="E37" s="245">
        <v>31934579</v>
      </c>
      <c r="F37" s="245">
        <v>697786.42</v>
      </c>
      <c r="G37" s="246"/>
      <c r="H37" s="247"/>
      <c r="I37" s="245">
        <v>32902612.420000002</v>
      </c>
    </row>
    <row r="38" spans="1:9" hidden="1" outlineLevel="1">
      <c r="A38" s="242"/>
      <c r="B38" s="243" t="s">
        <v>225</v>
      </c>
      <c r="C38" s="244"/>
      <c r="D38" s="245">
        <v>0</v>
      </c>
      <c r="E38" s="245">
        <v>61635584</v>
      </c>
      <c r="F38" s="245">
        <v>8281717</v>
      </c>
      <c r="G38" s="246"/>
      <c r="H38" s="247"/>
      <c r="I38" s="245">
        <v>69917301</v>
      </c>
    </row>
    <row r="39" spans="1:9" collapsed="1">
      <c r="A39" s="242">
        <v>1</v>
      </c>
      <c r="B39" s="249" t="s">
        <v>526</v>
      </c>
      <c r="C39" s="244"/>
      <c r="D39" s="245">
        <f>SUM($D$13:$D$38)</f>
        <v>128055962</v>
      </c>
      <c r="E39" s="245">
        <f>SUM($E$13:$E$38)</f>
        <v>1035927217.1999999</v>
      </c>
      <c r="F39" s="245">
        <f>SUM($F$13:$F$38)</f>
        <v>653816615.56000006</v>
      </c>
      <c r="G39" s="246"/>
      <c r="H39" s="247"/>
      <c r="I39" s="245">
        <f>SUM($I$13:$I$38)</f>
        <v>1817799794.76</v>
      </c>
    </row>
    <row r="40" spans="1:9" hidden="1" outlineLevel="1">
      <c r="A40" s="242"/>
      <c r="B40" s="250" t="s">
        <v>272</v>
      </c>
      <c r="C40" s="251"/>
      <c r="D40" s="252">
        <v>0</v>
      </c>
      <c r="E40" s="253">
        <v>0</v>
      </c>
      <c r="F40" s="253">
        <v>0</v>
      </c>
      <c r="G40" s="254"/>
      <c r="H40" s="255"/>
      <c r="I40" s="253">
        <v>0</v>
      </c>
    </row>
    <row r="41" spans="1:9" hidden="1" outlineLevel="1">
      <c r="A41" s="242"/>
      <c r="B41" s="250" t="s">
        <v>203</v>
      </c>
      <c r="C41" s="251"/>
      <c r="D41" s="252"/>
      <c r="E41" s="253">
        <v>21532345</v>
      </c>
      <c r="F41" s="253">
        <v>38293517</v>
      </c>
      <c r="G41" s="254"/>
      <c r="H41" s="255"/>
      <c r="I41" s="253">
        <v>59825862</v>
      </c>
    </row>
    <row r="42" spans="1:9" hidden="1" outlineLevel="1">
      <c r="A42" s="242"/>
      <c r="B42" s="250" t="s">
        <v>204</v>
      </c>
      <c r="C42" s="251"/>
      <c r="D42" s="252">
        <v>0</v>
      </c>
      <c r="E42" s="253">
        <v>47282878.600000001</v>
      </c>
      <c r="F42" s="253">
        <v>0</v>
      </c>
      <c r="G42" s="254"/>
      <c r="H42" s="255"/>
      <c r="I42" s="253">
        <v>47282878.600000001</v>
      </c>
    </row>
    <row r="43" spans="1:9" hidden="1" outlineLevel="1">
      <c r="A43" s="242"/>
      <c r="B43" s="250" t="s">
        <v>206</v>
      </c>
      <c r="C43" s="251"/>
      <c r="D43" s="252">
        <v>0</v>
      </c>
      <c r="E43" s="253">
        <v>0</v>
      </c>
      <c r="F43" s="253">
        <v>11334396</v>
      </c>
      <c r="G43" s="254"/>
      <c r="H43" s="255"/>
      <c r="I43" s="253">
        <v>11334396</v>
      </c>
    </row>
    <row r="44" spans="1:9" hidden="1" outlineLevel="1">
      <c r="A44" s="242"/>
      <c r="B44" s="250" t="s">
        <v>207</v>
      </c>
      <c r="C44" s="251"/>
      <c r="D44" s="252">
        <v>0</v>
      </c>
      <c r="E44" s="253">
        <v>10452</v>
      </c>
      <c r="F44" s="252">
        <v>8400</v>
      </c>
      <c r="G44" s="254"/>
      <c r="H44" s="255"/>
      <c r="I44" s="253">
        <v>18852</v>
      </c>
    </row>
    <row r="45" spans="1:9" hidden="1" outlineLevel="1">
      <c r="A45" s="242"/>
      <c r="B45" s="250" t="s">
        <v>205</v>
      </c>
      <c r="C45" s="251"/>
      <c r="D45" s="253">
        <v>0</v>
      </c>
      <c r="E45" s="253">
        <v>0</v>
      </c>
      <c r="F45" s="253">
        <v>0</v>
      </c>
      <c r="G45" s="254"/>
      <c r="H45" s="255"/>
      <c r="I45" s="253">
        <v>0</v>
      </c>
    </row>
    <row r="46" spans="1:9" hidden="1" outlineLevel="1">
      <c r="A46" s="242"/>
      <c r="B46" s="250" t="s">
        <v>208</v>
      </c>
      <c r="C46" s="251"/>
      <c r="D46" s="253">
        <v>23879188</v>
      </c>
      <c r="E46" s="253">
        <v>59789105</v>
      </c>
      <c r="F46" s="253">
        <v>85606743</v>
      </c>
      <c r="G46" s="254"/>
      <c r="H46" s="255"/>
      <c r="I46" s="253">
        <v>169275036</v>
      </c>
    </row>
    <row r="47" spans="1:9" hidden="1" outlineLevel="1">
      <c r="A47" s="242"/>
      <c r="B47" s="250" t="s">
        <v>209</v>
      </c>
      <c r="C47" s="251"/>
      <c r="D47" s="252"/>
      <c r="E47" s="253">
        <v>33154692.654499996</v>
      </c>
      <c r="F47" s="253">
        <v>6927835.5204999968</v>
      </c>
      <c r="G47" s="254"/>
      <c r="H47" s="255"/>
      <c r="I47" s="253">
        <v>40082528.174999997</v>
      </c>
    </row>
    <row r="48" spans="1:9" hidden="1" outlineLevel="1">
      <c r="A48" s="242"/>
      <c r="B48" s="250" t="s">
        <v>210</v>
      </c>
      <c r="C48" s="251"/>
      <c r="D48" s="253">
        <v>39883</v>
      </c>
      <c r="E48" s="253">
        <v>0</v>
      </c>
      <c r="F48" s="253">
        <v>0</v>
      </c>
      <c r="G48" s="254"/>
      <c r="H48" s="255"/>
      <c r="I48" s="253">
        <v>39883</v>
      </c>
    </row>
    <row r="49" spans="1:9" hidden="1" outlineLevel="1">
      <c r="A49" s="242"/>
      <c r="B49" s="250" t="s">
        <v>211</v>
      </c>
      <c r="C49" s="251"/>
      <c r="D49" s="252"/>
      <c r="E49" s="253">
        <v>112271528</v>
      </c>
      <c r="F49" s="253">
        <v>118763693</v>
      </c>
      <c r="G49" s="254"/>
      <c r="H49" s="255"/>
      <c r="I49" s="253">
        <v>231035221</v>
      </c>
    </row>
    <row r="50" spans="1:9" hidden="1" outlineLevel="1">
      <c r="A50" s="242"/>
      <c r="B50" s="250" t="s">
        <v>212</v>
      </c>
      <c r="C50" s="251"/>
      <c r="D50" s="252"/>
      <c r="E50" s="253">
        <v>26970486</v>
      </c>
      <c r="F50" s="253">
        <v>84455630</v>
      </c>
      <c r="G50" s="254"/>
      <c r="H50" s="255"/>
      <c r="I50" s="253">
        <v>111426116</v>
      </c>
    </row>
    <row r="51" spans="1:9" hidden="1" outlineLevel="1">
      <c r="A51" s="242"/>
      <c r="B51" s="250" t="s">
        <v>213</v>
      </c>
      <c r="C51" s="251"/>
      <c r="D51" s="253">
        <v>30343135</v>
      </c>
      <c r="E51" s="253">
        <v>99229633</v>
      </c>
      <c r="F51" s="253">
        <v>51053578</v>
      </c>
      <c r="G51" s="254"/>
      <c r="H51" s="255"/>
      <c r="I51" s="253">
        <v>180626346</v>
      </c>
    </row>
    <row r="52" spans="1:9" hidden="1" outlineLevel="1">
      <c r="A52" s="242"/>
      <c r="B52" s="250" t="s">
        <v>214</v>
      </c>
      <c r="C52" s="251"/>
      <c r="D52" s="252"/>
      <c r="E52" s="253">
        <v>76162439</v>
      </c>
      <c r="F52" s="252"/>
      <c r="G52" s="254"/>
      <c r="H52" s="255"/>
      <c r="I52" s="253">
        <v>76162439</v>
      </c>
    </row>
    <row r="53" spans="1:9" hidden="1" outlineLevel="1">
      <c r="A53" s="242"/>
      <c r="B53" s="250" t="s">
        <v>273</v>
      </c>
      <c r="C53" s="251"/>
      <c r="D53" s="253">
        <v>0</v>
      </c>
      <c r="E53" s="253">
        <v>0</v>
      </c>
      <c r="F53" s="253">
        <v>0</v>
      </c>
      <c r="G53" s="254"/>
      <c r="H53" s="255"/>
      <c r="I53" s="253">
        <v>0</v>
      </c>
    </row>
    <row r="54" spans="1:9" hidden="1" outlineLevel="1">
      <c r="A54" s="242"/>
      <c r="B54" s="250" t="s">
        <v>215</v>
      </c>
      <c r="C54" s="251"/>
      <c r="D54" s="253">
        <v>0</v>
      </c>
      <c r="E54" s="253">
        <v>16477087</v>
      </c>
      <c r="F54" s="253">
        <v>6086875</v>
      </c>
      <c r="G54" s="254"/>
      <c r="H54" s="255"/>
      <c r="I54" s="253">
        <v>22563962</v>
      </c>
    </row>
    <row r="55" spans="1:9" hidden="1" outlineLevel="1">
      <c r="A55" s="242"/>
      <c r="B55" s="250" t="s">
        <v>216</v>
      </c>
      <c r="C55" s="251"/>
      <c r="D55" s="253">
        <v>0</v>
      </c>
      <c r="E55" s="253">
        <v>24508</v>
      </c>
      <c r="F55" s="253">
        <v>0</v>
      </c>
      <c r="G55" s="254"/>
      <c r="H55" s="255"/>
      <c r="I55" s="253">
        <v>24508</v>
      </c>
    </row>
    <row r="56" spans="1:9" hidden="1" outlineLevel="1">
      <c r="A56" s="242"/>
      <c r="B56" s="250" t="s">
        <v>217</v>
      </c>
      <c r="C56" s="251"/>
      <c r="D56" s="253">
        <v>0</v>
      </c>
      <c r="E56" s="253">
        <v>11093656.26</v>
      </c>
      <c r="F56" s="253">
        <v>18336307.281500004</v>
      </c>
      <c r="G56" s="254"/>
      <c r="H56" s="255"/>
      <c r="I56" s="253">
        <v>29429963.541500002</v>
      </c>
    </row>
    <row r="57" spans="1:9" hidden="1" outlineLevel="1">
      <c r="A57" s="242"/>
      <c r="B57" s="250" t="s">
        <v>218</v>
      </c>
      <c r="C57" s="251"/>
      <c r="D57" s="253">
        <v>37500692</v>
      </c>
      <c r="E57" s="253">
        <v>83372855</v>
      </c>
      <c r="F57" s="253">
        <v>2021271</v>
      </c>
      <c r="G57" s="254"/>
      <c r="H57" s="255"/>
      <c r="I57" s="253">
        <v>122894818</v>
      </c>
    </row>
    <row r="58" spans="1:9" hidden="1" outlineLevel="1">
      <c r="A58" s="242"/>
      <c r="B58" s="250" t="s">
        <v>219</v>
      </c>
      <c r="C58" s="251"/>
      <c r="D58" s="252"/>
      <c r="E58" s="252"/>
      <c r="F58" s="253">
        <v>7724497</v>
      </c>
      <c r="G58" s="254"/>
      <c r="H58" s="255"/>
      <c r="I58" s="253">
        <v>7724497</v>
      </c>
    </row>
    <row r="59" spans="1:9" hidden="1" outlineLevel="1">
      <c r="A59" s="242"/>
      <c r="B59" s="250" t="s">
        <v>220</v>
      </c>
      <c r="C59" s="251"/>
      <c r="D59" s="252"/>
      <c r="E59" s="252"/>
      <c r="F59" s="253">
        <v>94663</v>
      </c>
      <c r="G59" s="254"/>
      <c r="H59" s="255"/>
      <c r="I59" s="253">
        <v>94663</v>
      </c>
    </row>
    <row r="60" spans="1:9" hidden="1" outlineLevel="1">
      <c r="A60" s="242"/>
      <c r="B60" s="250" t="s">
        <v>221</v>
      </c>
      <c r="C60" s="251"/>
      <c r="D60" s="252"/>
      <c r="E60" s="253">
        <v>5167399</v>
      </c>
      <c r="F60" s="252"/>
      <c r="G60" s="254"/>
      <c r="H60" s="255"/>
      <c r="I60" s="253">
        <v>5167399</v>
      </c>
    </row>
    <row r="61" spans="1:9" hidden="1" outlineLevel="1">
      <c r="A61" s="242"/>
      <c r="B61" s="250" t="s">
        <v>274</v>
      </c>
      <c r="C61" s="251"/>
      <c r="D61" s="253">
        <v>0</v>
      </c>
      <c r="E61" s="253">
        <v>1491150</v>
      </c>
      <c r="F61" s="253">
        <v>0</v>
      </c>
      <c r="G61" s="254"/>
      <c r="H61" s="255"/>
      <c r="I61" s="253">
        <v>1491150</v>
      </c>
    </row>
    <row r="62" spans="1:9" hidden="1" outlineLevel="1">
      <c r="A62" s="242"/>
      <c r="B62" s="250" t="s">
        <v>222</v>
      </c>
      <c r="C62" s="251"/>
      <c r="D62" s="253">
        <v>16854959</v>
      </c>
      <c r="E62" s="253">
        <v>88684350</v>
      </c>
      <c r="F62" s="253">
        <v>116862917</v>
      </c>
      <c r="G62" s="254"/>
      <c r="H62" s="255"/>
      <c r="I62" s="253">
        <v>222402226</v>
      </c>
    </row>
    <row r="63" spans="1:9" hidden="1" outlineLevel="1">
      <c r="A63" s="242"/>
      <c r="B63" s="250" t="s">
        <v>223</v>
      </c>
      <c r="C63" s="251"/>
      <c r="D63" s="252"/>
      <c r="E63" s="253">
        <v>118347994</v>
      </c>
      <c r="F63" s="252"/>
      <c r="G63" s="254"/>
      <c r="H63" s="255"/>
      <c r="I63" s="253">
        <v>118347994</v>
      </c>
    </row>
    <row r="64" spans="1:9" hidden="1" outlineLevel="1">
      <c r="A64" s="242"/>
      <c r="B64" s="250" t="s">
        <v>224</v>
      </c>
      <c r="C64" s="251"/>
      <c r="D64" s="253">
        <v>229709.94999999998</v>
      </c>
      <c r="E64" s="253">
        <v>27140026</v>
      </c>
      <c r="F64" s="253">
        <v>593190</v>
      </c>
      <c r="G64" s="254"/>
      <c r="H64" s="255"/>
      <c r="I64" s="253">
        <v>27962925.949999999</v>
      </c>
    </row>
    <row r="65" spans="1:9" hidden="1" outlineLevel="1">
      <c r="A65" s="242"/>
      <c r="B65" s="250" t="s">
        <v>225</v>
      </c>
      <c r="C65" s="251"/>
      <c r="D65" s="253">
        <v>0</v>
      </c>
      <c r="E65" s="253">
        <v>52390246.399999999</v>
      </c>
      <c r="F65" s="253">
        <v>7039459.4500000002</v>
      </c>
      <c r="G65" s="254"/>
      <c r="H65" s="255"/>
      <c r="I65" s="253">
        <v>59429705.850000001</v>
      </c>
    </row>
    <row r="66" spans="1:9" ht="28.5" collapsed="1">
      <c r="A66" s="242">
        <v>2</v>
      </c>
      <c r="B66" s="256" t="s">
        <v>527</v>
      </c>
      <c r="C66" s="251"/>
      <c r="D66" s="253">
        <f>SUM($D$40:$D$65)</f>
        <v>108847566.95</v>
      </c>
      <c r="E66" s="253">
        <f>SUM($E$40:$E$65)</f>
        <v>880592830.9145</v>
      </c>
      <c r="F66" s="253">
        <f>SUM($F$40:$F$65)</f>
        <v>555202972.25200009</v>
      </c>
      <c r="G66" s="254"/>
      <c r="H66" s="255"/>
      <c r="I66" s="253">
        <f>SUM($I$40:$I$65)</f>
        <v>1544643370.1165001</v>
      </c>
    </row>
    <row r="67" spans="1:9" hidden="1" outlineLevel="1">
      <c r="A67" s="242"/>
      <c r="B67" s="250" t="s">
        <v>272</v>
      </c>
      <c r="C67" s="253">
        <v>0</v>
      </c>
      <c r="D67" s="257"/>
      <c r="E67" s="258"/>
      <c r="F67" s="259"/>
      <c r="G67" s="260"/>
      <c r="H67" s="255"/>
      <c r="I67" s="253">
        <v>0</v>
      </c>
    </row>
    <row r="68" spans="1:9" hidden="1" outlineLevel="1">
      <c r="A68" s="242"/>
      <c r="B68" s="250" t="s">
        <v>203</v>
      </c>
      <c r="C68" s="253">
        <v>10557505</v>
      </c>
      <c r="D68" s="257"/>
      <c r="E68" s="258"/>
      <c r="F68" s="259"/>
      <c r="G68" s="260"/>
      <c r="H68" s="255"/>
      <c r="I68" s="253">
        <v>10557505</v>
      </c>
    </row>
    <row r="69" spans="1:9" hidden="1" outlineLevel="1">
      <c r="A69" s="242"/>
      <c r="B69" s="250" t="s">
        <v>204</v>
      </c>
      <c r="C69" s="253">
        <v>8344037.3999999985</v>
      </c>
      <c r="D69" s="257"/>
      <c r="E69" s="258"/>
      <c r="F69" s="259"/>
      <c r="G69" s="260"/>
      <c r="H69" s="255"/>
      <c r="I69" s="253">
        <v>8344037.3999999985</v>
      </c>
    </row>
    <row r="70" spans="1:9" hidden="1" outlineLevel="1">
      <c r="A70" s="242"/>
      <c r="B70" s="250" t="s">
        <v>205</v>
      </c>
      <c r="C70" s="253">
        <v>0</v>
      </c>
      <c r="D70" s="257"/>
      <c r="E70" s="258"/>
      <c r="F70" s="259"/>
      <c r="G70" s="260"/>
      <c r="H70" s="255"/>
      <c r="I70" s="253">
        <v>0</v>
      </c>
    </row>
    <row r="71" spans="1:9" hidden="1" outlineLevel="1">
      <c r="A71" s="242"/>
      <c r="B71" s="250" t="s">
        <v>206</v>
      </c>
      <c r="C71" s="253">
        <v>1998714</v>
      </c>
      <c r="D71" s="257"/>
      <c r="E71" s="258"/>
      <c r="F71" s="259"/>
      <c r="G71" s="260"/>
      <c r="H71" s="255"/>
      <c r="I71" s="253">
        <v>1998714</v>
      </c>
    </row>
    <row r="72" spans="1:9" hidden="1" outlineLevel="1">
      <c r="A72" s="242"/>
      <c r="B72" s="250" t="s">
        <v>207</v>
      </c>
      <c r="C72" s="253">
        <v>3326</v>
      </c>
      <c r="D72" s="257"/>
      <c r="E72" s="258"/>
      <c r="F72" s="259"/>
      <c r="G72" s="260"/>
      <c r="H72" s="255"/>
      <c r="I72" s="253">
        <v>3326</v>
      </c>
    </row>
    <row r="73" spans="1:9" hidden="1" outlineLevel="1">
      <c r="A73" s="242"/>
      <c r="B73" s="250" t="s">
        <v>208</v>
      </c>
      <c r="C73" s="253">
        <v>29872064</v>
      </c>
      <c r="D73" s="257"/>
      <c r="E73" s="258"/>
      <c r="F73" s="259"/>
      <c r="G73" s="260"/>
      <c r="H73" s="255"/>
      <c r="I73" s="253">
        <v>29872064</v>
      </c>
    </row>
    <row r="74" spans="1:9" hidden="1" outlineLevel="1">
      <c r="A74" s="242"/>
      <c r="B74" s="250" t="s">
        <v>209</v>
      </c>
      <c r="C74" s="253">
        <v>7073387.3249999955</v>
      </c>
      <c r="D74" s="257"/>
      <c r="E74" s="258"/>
      <c r="F74" s="259"/>
      <c r="G74" s="260"/>
      <c r="H74" s="255"/>
      <c r="I74" s="253">
        <v>7073387.3249999955</v>
      </c>
    </row>
    <row r="75" spans="1:9" hidden="1" outlineLevel="1">
      <c r="A75" s="242"/>
      <c r="B75" s="250" t="s">
        <v>210</v>
      </c>
      <c r="C75" s="253">
        <v>7038</v>
      </c>
      <c r="D75" s="257"/>
      <c r="E75" s="258"/>
      <c r="F75" s="259"/>
      <c r="G75" s="260"/>
      <c r="H75" s="255"/>
      <c r="I75" s="253">
        <v>7038</v>
      </c>
    </row>
    <row r="76" spans="1:9" hidden="1" outlineLevel="1">
      <c r="A76" s="242"/>
      <c r="B76" s="250" t="s">
        <v>211</v>
      </c>
      <c r="C76" s="253">
        <v>40770919</v>
      </c>
      <c r="D76" s="257"/>
      <c r="E76" s="258"/>
      <c r="F76" s="259"/>
      <c r="G76" s="260"/>
      <c r="H76" s="255"/>
      <c r="I76" s="253">
        <v>40770919</v>
      </c>
    </row>
    <row r="77" spans="1:9" hidden="1" outlineLevel="1">
      <c r="A77" s="242"/>
      <c r="B77" s="250" t="s">
        <v>212</v>
      </c>
      <c r="C77" s="253">
        <v>19663433</v>
      </c>
      <c r="D77" s="257"/>
      <c r="E77" s="258"/>
      <c r="F77" s="259"/>
      <c r="G77" s="260"/>
      <c r="H77" s="255"/>
      <c r="I77" s="253">
        <v>19663433</v>
      </c>
    </row>
    <row r="78" spans="1:9" hidden="1" outlineLevel="1">
      <c r="A78" s="242"/>
      <c r="B78" s="250" t="s">
        <v>213</v>
      </c>
      <c r="C78" s="253">
        <v>31875238</v>
      </c>
      <c r="D78" s="257"/>
      <c r="E78" s="258"/>
      <c r="F78" s="259"/>
      <c r="G78" s="260"/>
      <c r="H78" s="255"/>
      <c r="I78" s="253">
        <v>31875238</v>
      </c>
    </row>
    <row r="79" spans="1:9" hidden="1" outlineLevel="1">
      <c r="A79" s="242"/>
      <c r="B79" s="250" t="s">
        <v>214</v>
      </c>
      <c r="C79" s="253">
        <v>13439754</v>
      </c>
      <c r="D79" s="257"/>
      <c r="E79" s="258"/>
      <c r="F79" s="259"/>
      <c r="G79" s="260"/>
      <c r="H79" s="255"/>
      <c r="I79" s="253">
        <v>13439754</v>
      </c>
    </row>
    <row r="80" spans="1:9" hidden="1" outlineLevel="1">
      <c r="A80" s="242"/>
      <c r="B80" s="250" t="s">
        <v>273</v>
      </c>
      <c r="C80" s="253">
        <v>0</v>
      </c>
      <c r="D80" s="257"/>
      <c r="E80" s="258"/>
      <c r="F80" s="259"/>
      <c r="G80" s="260"/>
      <c r="H80" s="255"/>
      <c r="I80" s="253">
        <v>0</v>
      </c>
    </row>
    <row r="81" spans="1:9" hidden="1" outlineLevel="1">
      <c r="A81" s="242"/>
      <c r="B81" s="250" t="s">
        <v>215</v>
      </c>
      <c r="C81" s="253">
        <v>3981891</v>
      </c>
      <c r="D81" s="257"/>
      <c r="E81" s="258"/>
      <c r="F81" s="259"/>
      <c r="G81" s="260"/>
      <c r="H81" s="255"/>
      <c r="I81" s="253">
        <v>3981891</v>
      </c>
    </row>
    <row r="82" spans="1:9" hidden="1" outlineLevel="1">
      <c r="A82" s="242"/>
      <c r="B82" s="250" t="s">
        <v>216</v>
      </c>
      <c r="C82" s="253">
        <v>4325</v>
      </c>
      <c r="D82" s="257"/>
      <c r="E82" s="258"/>
      <c r="F82" s="259"/>
      <c r="G82" s="260"/>
      <c r="H82" s="255"/>
      <c r="I82" s="253">
        <v>4325</v>
      </c>
    </row>
    <row r="83" spans="1:9" hidden="1" outlineLevel="1">
      <c r="A83" s="242"/>
      <c r="B83" s="250" t="s">
        <v>217</v>
      </c>
      <c r="C83" s="253">
        <v>5189441.2985000014</v>
      </c>
      <c r="D83" s="257"/>
      <c r="E83" s="258"/>
      <c r="F83" s="259"/>
      <c r="G83" s="260"/>
      <c r="H83" s="255"/>
      <c r="I83" s="253">
        <v>5189441.2985000014</v>
      </c>
    </row>
    <row r="84" spans="1:9" hidden="1" outlineLevel="1">
      <c r="A84" s="242"/>
      <c r="B84" s="250" t="s">
        <v>218</v>
      </c>
      <c r="C84" s="253">
        <v>21691739</v>
      </c>
      <c r="D84" s="257"/>
      <c r="E84" s="258"/>
      <c r="F84" s="259"/>
      <c r="G84" s="260"/>
      <c r="H84" s="255"/>
      <c r="I84" s="253">
        <v>21691739</v>
      </c>
    </row>
    <row r="85" spans="1:9" hidden="1" outlineLevel="1">
      <c r="A85" s="242"/>
      <c r="B85" s="250" t="s">
        <v>219</v>
      </c>
      <c r="C85" s="253">
        <v>1363669</v>
      </c>
      <c r="D85" s="257"/>
      <c r="E85" s="258"/>
      <c r="F85" s="259"/>
      <c r="G85" s="260"/>
      <c r="H85" s="255"/>
      <c r="I85" s="253">
        <v>1363669</v>
      </c>
    </row>
    <row r="86" spans="1:9" hidden="1" outlineLevel="1">
      <c r="A86" s="242"/>
      <c r="B86" s="250" t="s">
        <v>220</v>
      </c>
      <c r="C86" s="253">
        <v>536424</v>
      </c>
      <c r="D86" s="257"/>
      <c r="E86" s="258"/>
      <c r="F86" s="259"/>
      <c r="G86" s="260"/>
      <c r="H86" s="255"/>
      <c r="I86" s="253">
        <v>536424</v>
      </c>
    </row>
    <row r="87" spans="1:9" hidden="1" outlineLevel="1">
      <c r="A87" s="242"/>
      <c r="B87" s="250" t="s">
        <v>221</v>
      </c>
      <c r="C87" s="253">
        <v>911951</v>
      </c>
      <c r="D87" s="257"/>
      <c r="E87" s="258"/>
      <c r="F87" s="259"/>
      <c r="G87" s="260"/>
      <c r="H87" s="255"/>
      <c r="I87" s="253">
        <v>911951</v>
      </c>
    </row>
    <row r="88" spans="1:9" hidden="1" outlineLevel="1">
      <c r="A88" s="242"/>
      <c r="B88" s="250" t="s">
        <v>274</v>
      </c>
      <c r="C88" s="253">
        <v>261839</v>
      </c>
      <c r="D88" s="257"/>
      <c r="E88" s="258"/>
      <c r="F88" s="259"/>
      <c r="G88" s="260"/>
      <c r="H88" s="255"/>
      <c r="I88" s="253">
        <v>261839</v>
      </c>
    </row>
    <row r="89" spans="1:9" hidden="1" outlineLevel="1">
      <c r="A89" s="242"/>
      <c r="B89" s="250" t="s">
        <v>222</v>
      </c>
      <c r="C89" s="253">
        <v>39326328</v>
      </c>
      <c r="D89" s="257"/>
      <c r="E89" s="258"/>
      <c r="F89" s="259"/>
      <c r="G89" s="260"/>
      <c r="H89" s="255"/>
      <c r="I89" s="253">
        <v>39326328</v>
      </c>
    </row>
    <row r="90" spans="1:9" hidden="1" outlineLevel="1">
      <c r="A90" s="242"/>
      <c r="B90" s="250" t="s">
        <v>223</v>
      </c>
      <c r="C90" s="253">
        <v>20856120</v>
      </c>
      <c r="D90" s="257"/>
      <c r="E90" s="258"/>
      <c r="F90" s="259"/>
      <c r="G90" s="260"/>
      <c r="H90" s="255"/>
      <c r="I90" s="253">
        <v>20856120</v>
      </c>
    </row>
    <row r="91" spans="1:9" hidden="1" outlineLevel="1">
      <c r="A91" s="242"/>
      <c r="B91" s="250" t="s">
        <v>224</v>
      </c>
      <c r="C91" s="253">
        <v>4939686.4700000025</v>
      </c>
      <c r="D91" s="257"/>
      <c r="E91" s="258"/>
      <c r="F91" s="259"/>
      <c r="G91" s="260"/>
      <c r="H91" s="255"/>
      <c r="I91" s="253">
        <v>4939686.4700000025</v>
      </c>
    </row>
    <row r="92" spans="1:9" hidden="1" outlineLevel="1">
      <c r="A92" s="242"/>
      <c r="B92" s="250" t="s">
        <v>225</v>
      </c>
      <c r="C92" s="253">
        <v>10487595.149999999</v>
      </c>
      <c r="D92" s="257"/>
      <c r="E92" s="258"/>
      <c r="F92" s="259"/>
      <c r="G92" s="260"/>
      <c r="H92" s="255"/>
      <c r="I92" s="253">
        <v>10487595.149999999</v>
      </c>
    </row>
    <row r="93" spans="1:9" ht="28.5" collapsed="1">
      <c r="A93" s="242">
        <v>3</v>
      </c>
      <c r="B93" s="256" t="s">
        <v>528</v>
      </c>
      <c r="C93" s="253">
        <f>SUM($C$67:$C$92)</f>
        <v>273156424.64349997</v>
      </c>
      <c r="D93" s="257"/>
      <c r="E93" s="258"/>
      <c r="F93" s="259"/>
      <c r="G93" s="260"/>
      <c r="H93" s="255"/>
      <c r="I93" s="253">
        <f>SUM($I$67:$I$92)</f>
        <v>273156424.64349997</v>
      </c>
    </row>
    <row r="94" spans="1:9" hidden="1" outlineLevel="1">
      <c r="A94" s="242"/>
      <c r="B94" s="261" t="s">
        <v>272</v>
      </c>
      <c r="C94" s="253">
        <v>0</v>
      </c>
      <c r="D94" s="252"/>
      <c r="E94" s="251"/>
      <c r="F94" s="252"/>
      <c r="G94" s="254"/>
      <c r="H94" s="255"/>
      <c r="I94" s="262">
        <v>0</v>
      </c>
    </row>
    <row r="95" spans="1:9" hidden="1" outlineLevel="1">
      <c r="A95" s="242"/>
      <c r="B95" s="261" t="s">
        <v>203</v>
      </c>
      <c r="C95" s="253">
        <v>4302013</v>
      </c>
      <c r="D95" s="252"/>
      <c r="E95" s="251"/>
      <c r="F95" s="252"/>
      <c r="G95" s="254"/>
      <c r="H95" s="255"/>
      <c r="I95" s="262">
        <v>4302013</v>
      </c>
    </row>
    <row r="96" spans="1:9" hidden="1" outlineLevel="1">
      <c r="A96" s="242"/>
      <c r="B96" s="261" t="s">
        <v>204</v>
      </c>
      <c r="C96" s="253">
        <v>3622534</v>
      </c>
      <c r="D96" s="252"/>
      <c r="E96" s="251"/>
      <c r="F96" s="252"/>
      <c r="G96" s="254"/>
      <c r="H96" s="255"/>
      <c r="I96" s="262">
        <v>3622534</v>
      </c>
    </row>
    <row r="97" spans="1:9" hidden="1" outlineLevel="1">
      <c r="A97" s="242"/>
      <c r="B97" s="261" t="s">
        <v>205</v>
      </c>
      <c r="C97" s="253">
        <v>0</v>
      </c>
      <c r="D97" s="253">
        <v>0</v>
      </c>
      <c r="E97" s="251"/>
      <c r="F97" s="253">
        <v>0</v>
      </c>
      <c r="G97" s="254"/>
      <c r="H97" s="255"/>
      <c r="I97" s="262">
        <v>0</v>
      </c>
    </row>
    <row r="98" spans="1:9" hidden="1" outlineLevel="1">
      <c r="A98" s="242"/>
      <c r="B98" s="261" t="s">
        <v>206</v>
      </c>
      <c r="C98" s="253"/>
      <c r="D98" s="253"/>
      <c r="E98" s="251"/>
      <c r="F98" s="253"/>
      <c r="G98" s="254"/>
      <c r="H98" s="255"/>
      <c r="I98" s="262">
        <v>0</v>
      </c>
    </row>
    <row r="99" spans="1:9" hidden="1" outlineLevel="1">
      <c r="A99" s="242"/>
      <c r="B99" s="261" t="s">
        <v>207</v>
      </c>
      <c r="C99" s="253">
        <v>0</v>
      </c>
      <c r="D99" s="253">
        <v>0</v>
      </c>
      <c r="E99" s="251"/>
      <c r="F99" s="253">
        <v>0</v>
      </c>
      <c r="G99" s="254"/>
      <c r="H99" s="255"/>
      <c r="I99" s="262">
        <v>0</v>
      </c>
    </row>
    <row r="100" spans="1:9" hidden="1" outlineLevel="1">
      <c r="A100" s="242"/>
      <c r="B100" s="261" t="s">
        <v>208</v>
      </c>
      <c r="C100" s="253">
        <v>42518420</v>
      </c>
      <c r="D100" s="253">
        <v>0</v>
      </c>
      <c r="E100" s="251"/>
      <c r="F100" s="253">
        <v>0</v>
      </c>
      <c r="G100" s="254"/>
      <c r="H100" s="255"/>
      <c r="I100" s="262">
        <v>42518420</v>
      </c>
    </row>
    <row r="101" spans="1:9" hidden="1" outlineLevel="1">
      <c r="A101" s="242"/>
      <c r="B101" s="261" t="s">
        <v>209</v>
      </c>
      <c r="C101" s="253">
        <v>4386562.080000001</v>
      </c>
      <c r="D101" s="252"/>
      <c r="E101" s="251"/>
      <c r="F101" s="252"/>
      <c r="G101" s="254"/>
      <c r="H101" s="255"/>
      <c r="I101" s="262">
        <v>4386562.080000001</v>
      </c>
    </row>
    <row r="102" spans="1:9" hidden="1" outlineLevel="1">
      <c r="A102" s="242"/>
      <c r="B102" s="261" t="s">
        <v>210</v>
      </c>
      <c r="C102" s="253">
        <v>259560</v>
      </c>
      <c r="D102" s="253">
        <v>0</v>
      </c>
      <c r="E102" s="251"/>
      <c r="F102" s="253">
        <v>0</v>
      </c>
      <c r="G102" s="254"/>
      <c r="H102" s="255"/>
      <c r="I102" s="262">
        <v>259560</v>
      </c>
    </row>
    <row r="103" spans="1:9" hidden="1" outlineLevel="1">
      <c r="A103" s="242"/>
      <c r="B103" s="261" t="s">
        <v>211</v>
      </c>
      <c r="C103" s="253">
        <v>52154711</v>
      </c>
      <c r="D103" s="252"/>
      <c r="E103" s="251"/>
      <c r="F103" s="252"/>
      <c r="G103" s="254"/>
      <c r="H103" s="255"/>
      <c r="I103" s="262">
        <v>52154711</v>
      </c>
    </row>
    <row r="104" spans="1:9" hidden="1" outlineLevel="1">
      <c r="A104" s="242"/>
      <c r="B104" s="261" t="s">
        <v>212</v>
      </c>
      <c r="C104" s="253">
        <v>3694076</v>
      </c>
      <c r="D104" s="252">
        <v>0</v>
      </c>
      <c r="E104" s="251"/>
      <c r="F104" s="252">
        <v>2143359</v>
      </c>
      <c r="G104" s="254"/>
      <c r="H104" s="255"/>
      <c r="I104" s="262">
        <v>5837435</v>
      </c>
    </row>
    <row r="105" spans="1:9" hidden="1" outlineLevel="1">
      <c r="A105" s="242"/>
      <c r="B105" s="261" t="s">
        <v>213</v>
      </c>
      <c r="C105" s="253">
        <v>25911438</v>
      </c>
      <c r="D105" s="252">
        <v>5951522</v>
      </c>
      <c r="E105" s="251"/>
      <c r="F105" s="253">
        <v>27511328</v>
      </c>
      <c r="G105" s="254"/>
      <c r="H105" s="255"/>
      <c r="I105" s="262">
        <v>59374288</v>
      </c>
    </row>
    <row r="106" spans="1:9" hidden="1" outlineLevel="1">
      <c r="A106" s="242"/>
      <c r="B106" s="261" t="s">
        <v>273</v>
      </c>
      <c r="C106" s="253">
        <v>0</v>
      </c>
      <c r="D106" s="252">
        <v>0</v>
      </c>
      <c r="E106" s="251"/>
      <c r="F106" s="253">
        <v>0</v>
      </c>
      <c r="G106" s="254"/>
      <c r="H106" s="255"/>
      <c r="I106" s="262">
        <v>0</v>
      </c>
    </row>
    <row r="107" spans="1:9" hidden="1" outlineLevel="1">
      <c r="A107" s="242"/>
      <c r="B107" s="261" t="s">
        <v>214</v>
      </c>
      <c r="C107" s="253">
        <v>2667652</v>
      </c>
      <c r="D107" s="252"/>
      <c r="E107" s="251"/>
      <c r="F107" s="252"/>
      <c r="G107" s="254"/>
      <c r="H107" s="255"/>
      <c r="I107" s="262">
        <v>2667652</v>
      </c>
    </row>
    <row r="108" spans="1:9" hidden="1" outlineLevel="1">
      <c r="A108" s="242"/>
      <c r="B108" s="261" t="s">
        <v>215</v>
      </c>
      <c r="C108" s="252"/>
      <c r="D108" s="252"/>
      <c r="E108" s="251"/>
      <c r="F108" s="252"/>
      <c r="G108" s="254"/>
      <c r="H108" s="255"/>
      <c r="I108" s="262">
        <v>0</v>
      </c>
    </row>
    <row r="109" spans="1:9" hidden="1" outlineLevel="1">
      <c r="A109" s="242"/>
      <c r="B109" s="261" t="s">
        <v>216</v>
      </c>
      <c r="C109" s="253">
        <v>3198</v>
      </c>
      <c r="D109" s="253">
        <v>0</v>
      </c>
      <c r="E109" s="251"/>
      <c r="F109" s="253">
        <v>0</v>
      </c>
      <c r="G109" s="254"/>
      <c r="H109" s="255"/>
      <c r="I109" s="262">
        <v>3198</v>
      </c>
    </row>
    <row r="110" spans="1:9" hidden="1" outlineLevel="1">
      <c r="A110" s="242"/>
      <c r="B110" s="261" t="s">
        <v>217</v>
      </c>
      <c r="C110" s="253">
        <v>0</v>
      </c>
      <c r="D110" s="253">
        <v>0</v>
      </c>
      <c r="E110" s="251"/>
      <c r="F110" s="253">
        <v>921255.00999999989</v>
      </c>
      <c r="G110" s="254"/>
      <c r="H110" s="255"/>
      <c r="I110" s="262">
        <v>921255.00999999989</v>
      </c>
    </row>
    <row r="111" spans="1:9" hidden="1" outlineLevel="1">
      <c r="A111" s="242"/>
      <c r="B111" s="261" t="s">
        <v>218</v>
      </c>
      <c r="C111" s="252"/>
      <c r="D111" s="253">
        <v>6044334</v>
      </c>
      <c r="E111" s="251"/>
      <c r="F111" s="253">
        <v>358421</v>
      </c>
      <c r="G111" s="254"/>
      <c r="H111" s="255"/>
      <c r="I111" s="262">
        <v>6402755</v>
      </c>
    </row>
    <row r="112" spans="1:9" hidden="1" outlineLevel="1">
      <c r="A112" s="242"/>
      <c r="B112" s="261" t="s">
        <v>219</v>
      </c>
      <c r="C112" s="252"/>
      <c r="D112" s="252"/>
      <c r="E112" s="251"/>
      <c r="F112" s="253">
        <v>0</v>
      </c>
      <c r="G112" s="254"/>
      <c r="H112" s="255"/>
      <c r="I112" s="262">
        <v>0</v>
      </c>
    </row>
    <row r="113" spans="1:9" hidden="1" outlineLevel="1">
      <c r="A113" s="242"/>
      <c r="B113" s="261" t="s">
        <v>220</v>
      </c>
      <c r="C113" s="252"/>
      <c r="D113" s="252"/>
      <c r="E113" s="251"/>
      <c r="F113" s="253"/>
      <c r="G113" s="254"/>
      <c r="H113" s="255"/>
      <c r="I113" s="262">
        <v>0</v>
      </c>
    </row>
    <row r="114" spans="1:9" hidden="1" outlineLevel="1">
      <c r="A114" s="242"/>
      <c r="B114" s="261" t="s">
        <v>221</v>
      </c>
      <c r="C114" s="252"/>
      <c r="D114" s="252"/>
      <c r="E114" s="251"/>
      <c r="F114" s="252"/>
      <c r="G114" s="254"/>
      <c r="H114" s="255"/>
      <c r="I114" s="262">
        <v>0</v>
      </c>
    </row>
    <row r="115" spans="1:9" hidden="1" outlineLevel="1">
      <c r="A115" s="242"/>
      <c r="B115" s="261" t="s">
        <v>274</v>
      </c>
      <c r="C115" s="253">
        <v>0</v>
      </c>
      <c r="D115" s="253">
        <v>0</v>
      </c>
      <c r="E115" s="251"/>
      <c r="F115" s="253">
        <v>0</v>
      </c>
      <c r="G115" s="254"/>
      <c r="H115" s="255"/>
      <c r="I115" s="262">
        <v>0</v>
      </c>
    </row>
    <row r="116" spans="1:9" hidden="1" outlineLevel="1">
      <c r="A116" s="242"/>
      <c r="B116" s="261" t="s">
        <v>222</v>
      </c>
      <c r="C116" s="253">
        <v>36705491</v>
      </c>
      <c r="D116" s="252"/>
      <c r="E116" s="251"/>
      <c r="F116" s="252"/>
      <c r="G116" s="254"/>
      <c r="H116" s="255"/>
      <c r="I116" s="262">
        <v>36705491</v>
      </c>
    </row>
    <row r="117" spans="1:9" hidden="1" outlineLevel="1">
      <c r="A117" s="242"/>
      <c r="B117" s="261" t="s">
        <v>223</v>
      </c>
      <c r="C117" s="253">
        <v>5454594.5199999996</v>
      </c>
      <c r="D117" s="252"/>
      <c r="E117" s="251"/>
      <c r="F117" s="252"/>
      <c r="G117" s="254"/>
      <c r="H117" s="255"/>
      <c r="I117" s="262">
        <v>5454594.5199999996</v>
      </c>
    </row>
    <row r="118" spans="1:9" hidden="1" outlineLevel="1">
      <c r="A118" s="242"/>
      <c r="B118" s="261" t="s">
        <v>224</v>
      </c>
      <c r="C118" s="252"/>
      <c r="D118" s="253">
        <v>0</v>
      </c>
      <c r="E118" s="251"/>
      <c r="F118" s="253">
        <v>0</v>
      </c>
      <c r="G118" s="254"/>
      <c r="H118" s="255"/>
      <c r="I118" s="262">
        <v>0</v>
      </c>
    </row>
    <row r="119" spans="1:9" hidden="1" outlineLevel="1">
      <c r="A119" s="242"/>
      <c r="B119" s="261" t="s">
        <v>225</v>
      </c>
      <c r="C119" s="253">
        <v>12197486</v>
      </c>
      <c r="D119" s="252"/>
      <c r="E119" s="251"/>
      <c r="F119" s="253">
        <v>1308619</v>
      </c>
      <c r="G119" s="254"/>
      <c r="H119" s="255"/>
      <c r="I119" s="262">
        <v>13506105</v>
      </c>
    </row>
    <row r="120" spans="1:9" ht="16.5" customHeight="1" collapsed="1">
      <c r="A120" s="242">
        <v>4</v>
      </c>
      <c r="B120" s="263" t="s">
        <v>529</v>
      </c>
      <c r="C120" s="253">
        <f>SUM($C$94:$C$119)</f>
        <v>193877735.59999999</v>
      </c>
      <c r="D120" s="253">
        <f>SUM($D$94:$D$119)</f>
        <v>11995856</v>
      </c>
      <c r="E120" s="251"/>
      <c r="F120" s="253">
        <f>SUM($F$94:$F$119)</f>
        <v>32242982.010000002</v>
      </c>
      <c r="G120" s="254"/>
      <c r="H120" s="255"/>
      <c r="I120" s="262">
        <f>SUM($I$94:$I$119)</f>
        <v>238116573.60999998</v>
      </c>
    </row>
    <row r="121" spans="1:9" hidden="1" outlineLevel="1">
      <c r="A121" s="242"/>
      <c r="B121" s="250" t="s">
        <v>272</v>
      </c>
      <c r="C121" s="251"/>
      <c r="D121" s="252"/>
      <c r="E121" s="264">
        <v>0</v>
      </c>
      <c r="F121" s="265"/>
      <c r="G121" s="254"/>
      <c r="H121" s="255"/>
      <c r="I121" s="262">
        <v>0</v>
      </c>
    </row>
    <row r="122" spans="1:9" hidden="1" outlineLevel="1">
      <c r="A122" s="242"/>
      <c r="B122" s="250" t="s">
        <v>203</v>
      </c>
      <c r="C122" s="251"/>
      <c r="D122" s="252"/>
      <c r="E122" s="264">
        <v>3656711</v>
      </c>
      <c r="F122" s="265"/>
      <c r="G122" s="254"/>
      <c r="H122" s="255"/>
      <c r="I122" s="262">
        <v>3656711</v>
      </c>
    </row>
    <row r="123" spans="1:9" hidden="1" outlineLevel="1">
      <c r="A123" s="242"/>
      <c r="B123" s="250" t="s">
        <v>204</v>
      </c>
      <c r="C123" s="251"/>
      <c r="D123" s="252"/>
      <c r="E123" s="264">
        <v>3079154</v>
      </c>
      <c r="F123" s="265"/>
      <c r="G123" s="254"/>
      <c r="H123" s="255"/>
      <c r="I123" s="262">
        <v>3079154</v>
      </c>
    </row>
    <row r="124" spans="1:9" hidden="1" outlineLevel="1">
      <c r="A124" s="242"/>
      <c r="B124" s="250" t="s">
        <v>205</v>
      </c>
      <c r="C124" s="251"/>
      <c r="D124" s="253">
        <v>0</v>
      </c>
      <c r="E124" s="264">
        <v>0</v>
      </c>
      <c r="F124" s="266">
        <v>0</v>
      </c>
      <c r="G124" s="254"/>
      <c r="H124" s="255"/>
      <c r="I124" s="262">
        <v>0</v>
      </c>
    </row>
    <row r="125" spans="1:9" hidden="1" outlineLevel="1">
      <c r="A125" s="242"/>
      <c r="B125" s="250" t="s">
        <v>206</v>
      </c>
      <c r="C125" s="251"/>
      <c r="D125" s="253">
        <v>0</v>
      </c>
      <c r="E125" s="264">
        <v>0</v>
      </c>
      <c r="F125" s="266">
        <v>0</v>
      </c>
      <c r="G125" s="254"/>
      <c r="H125" s="255"/>
      <c r="I125" s="262">
        <v>0</v>
      </c>
    </row>
    <row r="126" spans="1:9" hidden="1" outlineLevel="1">
      <c r="A126" s="242"/>
      <c r="B126" s="250" t="s">
        <v>207</v>
      </c>
      <c r="C126" s="251"/>
      <c r="D126" s="253">
        <v>0</v>
      </c>
      <c r="E126" s="264">
        <v>0</v>
      </c>
      <c r="F126" s="266">
        <v>0</v>
      </c>
      <c r="G126" s="254"/>
      <c r="H126" s="255"/>
      <c r="I126" s="262">
        <v>0</v>
      </c>
    </row>
    <row r="127" spans="1:9" hidden="1" outlineLevel="1">
      <c r="A127" s="242"/>
      <c r="B127" s="250" t="s">
        <v>208</v>
      </c>
      <c r="C127" s="251"/>
      <c r="D127" s="253">
        <v>0</v>
      </c>
      <c r="E127" s="264">
        <v>36140657</v>
      </c>
      <c r="F127" s="266">
        <v>0</v>
      </c>
      <c r="G127" s="254"/>
      <c r="H127" s="255"/>
      <c r="I127" s="262">
        <v>36140657</v>
      </c>
    </row>
    <row r="128" spans="1:9" hidden="1" outlineLevel="1">
      <c r="A128" s="242"/>
      <c r="B128" s="250" t="s">
        <v>209</v>
      </c>
      <c r="C128" s="251"/>
      <c r="D128" s="252"/>
      <c r="E128" s="264">
        <v>3728577.7680000006</v>
      </c>
      <c r="F128" s="265"/>
      <c r="G128" s="254"/>
      <c r="H128" s="255"/>
      <c r="I128" s="262">
        <v>3728577.7680000006</v>
      </c>
    </row>
    <row r="129" spans="1:9" hidden="1" outlineLevel="1">
      <c r="A129" s="242"/>
      <c r="B129" s="250" t="s">
        <v>210</v>
      </c>
      <c r="C129" s="251"/>
      <c r="D129" s="253">
        <v>220626</v>
      </c>
      <c r="E129" s="264">
        <v>0</v>
      </c>
      <c r="F129" s="266">
        <v>0</v>
      </c>
      <c r="G129" s="254"/>
      <c r="H129" s="255"/>
      <c r="I129" s="262">
        <v>220626</v>
      </c>
    </row>
    <row r="130" spans="1:9" hidden="1" outlineLevel="1">
      <c r="A130" s="242"/>
      <c r="B130" s="250" t="s">
        <v>211</v>
      </c>
      <c r="C130" s="251"/>
      <c r="D130" s="252"/>
      <c r="E130" s="264">
        <v>44331504</v>
      </c>
      <c r="F130" s="265"/>
      <c r="G130" s="254"/>
      <c r="H130" s="255"/>
      <c r="I130" s="262">
        <v>44331504</v>
      </c>
    </row>
    <row r="131" spans="1:9" hidden="1" outlineLevel="1">
      <c r="A131" s="242"/>
      <c r="B131" s="250" t="s">
        <v>212</v>
      </c>
      <c r="C131" s="251"/>
      <c r="D131" s="252">
        <v>0</v>
      </c>
      <c r="E131" s="264">
        <v>3139965</v>
      </c>
      <c r="F131" s="265">
        <v>1821855</v>
      </c>
      <c r="G131" s="254"/>
      <c r="H131" s="255"/>
      <c r="I131" s="262">
        <v>4961820</v>
      </c>
    </row>
    <row r="132" spans="1:9" hidden="1" outlineLevel="1">
      <c r="A132" s="242"/>
      <c r="B132" s="250" t="s">
        <v>213</v>
      </c>
      <c r="C132" s="251"/>
      <c r="D132" s="252">
        <v>5058794</v>
      </c>
      <c r="E132" s="264">
        <v>22024722</v>
      </c>
      <c r="F132" s="266">
        <v>23384629</v>
      </c>
      <c r="G132" s="254"/>
      <c r="H132" s="255"/>
      <c r="I132" s="262">
        <v>50468145</v>
      </c>
    </row>
    <row r="133" spans="1:9" hidden="1" outlineLevel="1">
      <c r="A133" s="242"/>
      <c r="B133" s="250" t="s">
        <v>214</v>
      </c>
      <c r="C133" s="251"/>
      <c r="D133" s="252"/>
      <c r="E133" s="264">
        <v>2267504</v>
      </c>
      <c r="F133" s="265"/>
      <c r="G133" s="254"/>
      <c r="H133" s="255"/>
      <c r="I133" s="262">
        <v>2267504</v>
      </c>
    </row>
    <row r="134" spans="1:9" hidden="1" outlineLevel="1">
      <c r="A134" s="242"/>
      <c r="B134" s="250" t="s">
        <v>273</v>
      </c>
      <c r="C134" s="251"/>
      <c r="D134" s="253">
        <v>0</v>
      </c>
      <c r="E134" s="264">
        <v>0</v>
      </c>
      <c r="F134" s="266">
        <v>0</v>
      </c>
      <c r="G134" s="254"/>
      <c r="H134" s="255"/>
      <c r="I134" s="262">
        <v>0</v>
      </c>
    </row>
    <row r="135" spans="1:9" hidden="1" outlineLevel="1">
      <c r="A135" s="242"/>
      <c r="B135" s="250" t="s">
        <v>215</v>
      </c>
      <c r="C135" s="251"/>
      <c r="D135" s="253">
        <v>0</v>
      </c>
      <c r="E135" s="264">
        <v>118</v>
      </c>
      <c r="F135" s="266">
        <v>0</v>
      </c>
      <c r="G135" s="254"/>
      <c r="H135" s="255"/>
      <c r="I135" s="262">
        <v>118</v>
      </c>
    </row>
    <row r="136" spans="1:9" hidden="1" outlineLevel="1">
      <c r="A136" s="242"/>
      <c r="B136" s="250" t="s">
        <v>216</v>
      </c>
      <c r="C136" s="251"/>
      <c r="D136" s="253">
        <v>0</v>
      </c>
      <c r="E136" s="264">
        <v>2718</v>
      </c>
      <c r="F136" s="266">
        <v>0</v>
      </c>
      <c r="G136" s="254"/>
      <c r="H136" s="255"/>
      <c r="I136" s="262">
        <v>2718</v>
      </c>
    </row>
    <row r="137" spans="1:9" hidden="1" outlineLevel="1">
      <c r="A137" s="242"/>
      <c r="B137" s="250" t="s">
        <v>217</v>
      </c>
      <c r="C137" s="251"/>
      <c r="D137" s="253">
        <v>0</v>
      </c>
      <c r="E137" s="264">
        <v>0</v>
      </c>
      <c r="F137" s="266">
        <v>783066.75849999965</v>
      </c>
      <c r="G137" s="254"/>
      <c r="H137" s="255"/>
      <c r="I137" s="262">
        <v>783066.75849999965</v>
      </c>
    </row>
    <row r="138" spans="1:9" hidden="1" outlineLevel="1">
      <c r="A138" s="242"/>
      <c r="B138" s="250" t="s">
        <v>218</v>
      </c>
      <c r="C138" s="251"/>
      <c r="D138" s="253">
        <v>5137685</v>
      </c>
      <c r="E138" s="267"/>
      <c r="F138" s="266">
        <v>304658</v>
      </c>
      <c r="G138" s="254"/>
      <c r="H138" s="255"/>
      <c r="I138" s="262">
        <v>5442343</v>
      </c>
    </row>
    <row r="139" spans="1:9" hidden="1" outlineLevel="1">
      <c r="A139" s="242"/>
      <c r="B139" s="250" t="s">
        <v>219</v>
      </c>
      <c r="C139" s="251"/>
      <c r="D139" s="252"/>
      <c r="E139" s="267"/>
      <c r="F139" s="266">
        <v>0</v>
      </c>
      <c r="G139" s="254"/>
      <c r="H139" s="255"/>
      <c r="I139" s="262">
        <v>0</v>
      </c>
    </row>
    <row r="140" spans="1:9" hidden="1" outlineLevel="1">
      <c r="A140" s="242"/>
      <c r="B140" s="250" t="s">
        <v>220</v>
      </c>
      <c r="C140" s="251"/>
      <c r="D140" s="252"/>
      <c r="E140" s="267"/>
      <c r="F140" s="266"/>
      <c r="G140" s="254"/>
      <c r="H140" s="255"/>
      <c r="I140" s="262">
        <v>0</v>
      </c>
    </row>
    <row r="141" spans="1:9" hidden="1" outlineLevel="1">
      <c r="A141" s="242"/>
      <c r="B141" s="250" t="s">
        <v>221</v>
      </c>
      <c r="C141" s="251"/>
      <c r="D141" s="252"/>
      <c r="E141" s="267"/>
      <c r="F141" s="265"/>
      <c r="G141" s="254"/>
      <c r="H141" s="255"/>
      <c r="I141" s="262">
        <v>0</v>
      </c>
    </row>
    <row r="142" spans="1:9" hidden="1" outlineLevel="1">
      <c r="A142" s="242"/>
      <c r="B142" s="250" t="s">
        <v>274</v>
      </c>
      <c r="C142" s="251"/>
      <c r="D142" s="253">
        <v>0</v>
      </c>
      <c r="E142" s="264">
        <v>0</v>
      </c>
      <c r="F142" s="266">
        <v>0</v>
      </c>
      <c r="G142" s="254"/>
      <c r="H142" s="255"/>
      <c r="I142" s="262">
        <v>0</v>
      </c>
    </row>
    <row r="143" spans="1:9" hidden="1" outlineLevel="1">
      <c r="A143" s="242"/>
      <c r="B143" s="250" t="s">
        <v>222</v>
      </c>
      <c r="C143" s="251"/>
      <c r="D143" s="252"/>
      <c r="E143" s="264">
        <v>5133798</v>
      </c>
      <c r="F143" s="265"/>
      <c r="G143" s="254"/>
      <c r="H143" s="255"/>
      <c r="I143" s="262">
        <v>5133798</v>
      </c>
    </row>
    <row r="144" spans="1:9" hidden="1" outlineLevel="1">
      <c r="A144" s="242"/>
      <c r="B144" s="250" t="s">
        <v>223</v>
      </c>
      <c r="C144" s="251"/>
      <c r="D144" s="252"/>
      <c r="E144" s="264">
        <v>4636399</v>
      </c>
      <c r="F144" s="265"/>
      <c r="G144" s="254"/>
      <c r="H144" s="255"/>
      <c r="I144" s="262">
        <v>4636399</v>
      </c>
    </row>
    <row r="145" spans="1:9" hidden="1" outlineLevel="1">
      <c r="A145" s="242"/>
      <c r="B145" s="250" t="s">
        <v>224</v>
      </c>
      <c r="C145" s="251"/>
      <c r="D145" s="253">
        <v>0</v>
      </c>
      <c r="E145" s="264">
        <v>0</v>
      </c>
      <c r="F145" s="266">
        <v>0</v>
      </c>
      <c r="G145" s="254"/>
      <c r="H145" s="255"/>
      <c r="I145" s="262">
        <v>0</v>
      </c>
    </row>
    <row r="146" spans="1:9" hidden="1" outlineLevel="1">
      <c r="A146" s="242"/>
      <c r="B146" s="250" t="s">
        <v>225</v>
      </c>
      <c r="C146" s="251"/>
      <c r="D146" s="252"/>
      <c r="E146" s="264">
        <v>10367863.1</v>
      </c>
      <c r="F146" s="266">
        <v>1112326.1499999999</v>
      </c>
      <c r="G146" s="254"/>
      <c r="H146" s="255"/>
      <c r="I146" s="262">
        <v>11480189.25</v>
      </c>
    </row>
    <row r="147" spans="1:9" ht="28.5" collapsed="1">
      <c r="A147" s="242">
        <v>5</v>
      </c>
      <c r="B147" s="256" t="s">
        <v>530</v>
      </c>
      <c r="C147" s="251"/>
      <c r="D147" s="253">
        <f>SUM($D$121:$D$146)</f>
        <v>10417105</v>
      </c>
      <c r="E147" s="264">
        <f>SUM($E$121:$E$146)</f>
        <v>138509690.868</v>
      </c>
      <c r="F147" s="266">
        <f>SUM($F$121:$F$146)</f>
        <v>27406534.908499997</v>
      </c>
      <c r="G147" s="254"/>
      <c r="H147" s="255"/>
      <c r="I147" s="262">
        <f>SUM($I$121:$I$146)</f>
        <v>176333330.77650002</v>
      </c>
    </row>
    <row r="148" spans="1:9" hidden="1" outlineLevel="1">
      <c r="A148" s="242"/>
      <c r="B148" s="250" t="s">
        <v>272</v>
      </c>
      <c r="C148" s="253">
        <v>0</v>
      </c>
      <c r="D148" s="257"/>
      <c r="E148" s="268"/>
      <c r="F148" s="268"/>
      <c r="G148" s="260"/>
      <c r="H148" s="255"/>
      <c r="I148" s="262">
        <v>0</v>
      </c>
    </row>
    <row r="149" spans="1:9" hidden="1" outlineLevel="1">
      <c r="A149" s="242"/>
      <c r="B149" s="250" t="s">
        <v>203</v>
      </c>
      <c r="C149" s="253">
        <v>645302</v>
      </c>
      <c r="D149" s="257"/>
      <c r="E149" s="268"/>
      <c r="F149" s="268"/>
      <c r="G149" s="260"/>
      <c r="H149" s="255"/>
      <c r="I149" s="262">
        <v>645302</v>
      </c>
    </row>
    <row r="150" spans="1:9" hidden="1" outlineLevel="1">
      <c r="A150" s="242"/>
      <c r="B150" s="250" t="s">
        <v>204</v>
      </c>
      <c r="C150" s="253">
        <v>543380</v>
      </c>
      <c r="D150" s="257"/>
      <c r="E150" s="268"/>
      <c r="F150" s="268"/>
      <c r="G150" s="260"/>
      <c r="H150" s="255"/>
      <c r="I150" s="262">
        <v>543380</v>
      </c>
    </row>
    <row r="151" spans="1:9" hidden="1" outlineLevel="1">
      <c r="A151" s="242"/>
      <c r="B151" s="250" t="s">
        <v>205</v>
      </c>
      <c r="C151" s="253">
        <v>0</v>
      </c>
      <c r="D151" s="257"/>
      <c r="E151" s="268"/>
      <c r="F151" s="268"/>
      <c r="G151" s="260"/>
      <c r="H151" s="255"/>
      <c r="I151" s="262">
        <v>0</v>
      </c>
    </row>
    <row r="152" spans="1:9" hidden="1" outlineLevel="1">
      <c r="A152" s="242"/>
      <c r="B152" s="250" t="s">
        <v>206</v>
      </c>
      <c r="C152" s="253"/>
      <c r="D152" s="257"/>
      <c r="E152" s="268"/>
      <c r="F152" s="268"/>
      <c r="G152" s="260"/>
      <c r="H152" s="255"/>
      <c r="I152" s="262">
        <v>0</v>
      </c>
    </row>
    <row r="153" spans="1:9" hidden="1" outlineLevel="1">
      <c r="A153" s="242"/>
      <c r="B153" s="250" t="s">
        <v>207</v>
      </c>
      <c r="C153" s="253">
        <v>0</v>
      </c>
      <c r="D153" s="257"/>
      <c r="E153" s="268"/>
      <c r="F153" s="268"/>
      <c r="G153" s="260"/>
      <c r="H153" s="255"/>
      <c r="I153" s="262">
        <v>0</v>
      </c>
    </row>
    <row r="154" spans="1:9" hidden="1" outlineLevel="1">
      <c r="A154" s="242"/>
      <c r="B154" s="250" t="s">
        <v>208</v>
      </c>
      <c r="C154" s="253">
        <v>6377763</v>
      </c>
      <c r="D154" s="257"/>
      <c r="E154" s="268"/>
      <c r="F154" s="268"/>
      <c r="G154" s="260"/>
      <c r="H154" s="255"/>
      <c r="I154" s="262">
        <v>6377763</v>
      </c>
    </row>
    <row r="155" spans="1:9" hidden="1" outlineLevel="1">
      <c r="A155" s="242"/>
      <c r="B155" s="250" t="s">
        <v>209</v>
      </c>
      <c r="C155" s="253">
        <v>657984.31200000038</v>
      </c>
      <c r="D155" s="257"/>
      <c r="E155" s="268"/>
      <c r="F155" s="268"/>
      <c r="G155" s="260"/>
      <c r="H155" s="255"/>
      <c r="I155" s="262">
        <v>657984.31200000038</v>
      </c>
    </row>
    <row r="156" spans="1:9" hidden="1" outlineLevel="1">
      <c r="A156" s="242"/>
      <c r="B156" s="250" t="s">
        <v>210</v>
      </c>
      <c r="C156" s="253">
        <v>38934</v>
      </c>
      <c r="D156" s="257"/>
      <c r="E156" s="268"/>
      <c r="F156" s="268"/>
      <c r="G156" s="260"/>
      <c r="H156" s="255"/>
      <c r="I156" s="262">
        <v>38934</v>
      </c>
    </row>
    <row r="157" spans="1:9" hidden="1" outlineLevel="1">
      <c r="A157" s="242"/>
      <c r="B157" s="250" t="s">
        <v>211</v>
      </c>
      <c r="C157" s="253">
        <v>7823207</v>
      </c>
      <c r="D157" s="257"/>
      <c r="E157" s="268"/>
      <c r="F157" s="268"/>
      <c r="G157" s="260"/>
      <c r="H157" s="255"/>
      <c r="I157" s="262">
        <v>7823207</v>
      </c>
    </row>
    <row r="158" spans="1:9" hidden="1" outlineLevel="1">
      <c r="A158" s="242"/>
      <c r="B158" s="250" t="s">
        <v>212</v>
      </c>
      <c r="C158" s="253">
        <v>875615</v>
      </c>
      <c r="D158" s="257"/>
      <c r="E158" s="268"/>
      <c r="F158" s="268"/>
      <c r="G158" s="260"/>
      <c r="H158" s="255"/>
      <c r="I158" s="262">
        <v>875615</v>
      </c>
    </row>
    <row r="159" spans="1:9" hidden="1" outlineLevel="1">
      <c r="A159" s="242"/>
      <c r="B159" s="250" t="s">
        <v>213</v>
      </c>
      <c r="C159" s="253">
        <v>8906143</v>
      </c>
      <c r="D159" s="257"/>
      <c r="E159" s="268"/>
      <c r="F159" s="268"/>
      <c r="G159" s="260"/>
      <c r="H159" s="255"/>
      <c r="I159" s="262">
        <v>8906143</v>
      </c>
    </row>
    <row r="160" spans="1:9" hidden="1" outlineLevel="1">
      <c r="A160" s="242"/>
      <c r="B160" s="250" t="s">
        <v>214</v>
      </c>
      <c r="C160" s="253">
        <v>400148</v>
      </c>
      <c r="D160" s="257"/>
      <c r="E160" s="268"/>
      <c r="F160" s="268"/>
      <c r="G160" s="260"/>
      <c r="H160" s="255"/>
      <c r="I160" s="262">
        <v>400148</v>
      </c>
    </row>
    <row r="161" spans="1:9" hidden="1" outlineLevel="1">
      <c r="A161" s="242"/>
      <c r="B161" s="250" t="s">
        <v>273</v>
      </c>
      <c r="C161" s="253">
        <v>0</v>
      </c>
      <c r="D161" s="257"/>
      <c r="E161" s="268"/>
      <c r="F161" s="268"/>
      <c r="G161" s="260"/>
      <c r="H161" s="255"/>
      <c r="I161" s="262">
        <v>0</v>
      </c>
    </row>
    <row r="162" spans="1:9" hidden="1" outlineLevel="1">
      <c r="A162" s="242"/>
      <c r="B162" s="250" t="s">
        <v>215</v>
      </c>
      <c r="C162" s="253">
        <v>-118</v>
      </c>
      <c r="D162" s="257"/>
      <c r="E162" s="268"/>
      <c r="F162" s="268"/>
      <c r="G162" s="260"/>
      <c r="H162" s="255"/>
      <c r="I162" s="262">
        <v>-118</v>
      </c>
    </row>
    <row r="163" spans="1:9" hidden="1" outlineLevel="1">
      <c r="A163" s="242"/>
      <c r="B163" s="250" t="s">
        <v>216</v>
      </c>
      <c r="C163" s="253">
        <v>480</v>
      </c>
      <c r="D163" s="257"/>
      <c r="E163" s="268"/>
      <c r="F163" s="268"/>
      <c r="G163" s="260"/>
      <c r="H163" s="255"/>
      <c r="I163" s="262">
        <v>480</v>
      </c>
    </row>
    <row r="164" spans="1:9" hidden="1" outlineLevel="1">
      <c r="A164" s="242"/>
      <c r="B164" s="250" t="s">
        <v>217</v>
      </c>
      <c r="C164" s="253">
        <v>138188.25150000025</v>
      </c>
      <c r="D164" s="257"/>
      <c r="E164" s="268"/>
      <c r="F164" s="268"/>
      <c r="G164" s="260"/>
      <c r="H164" s="255"/>
      <c r="I164" s="262">
        <v>138188.25150000025</v>
      </c>
    </row>
    <row r="165" spans="1:9" hidden="1" outlineLevel="1">
      <c r="A165" s="242"/>
      <c r="B165" s="250" t="s">
        <v>218</v>
      </c>
      <c r="C165" s="253">
        <v>960412</v>
      </c>
      <c r="D165" s="257"/>
      <c r="E165" s="268"/>
      <c r="F165" s="268"/>
      <c r="G165" s="260"/>
      <c r="H165" s="255"/>
      <c r="I165" s="262">
        <v>960412</v>
      </c>
    </row>
    <row r="166" spans="1:9" hidden="1" outlineLevel="1">
      <c r="A166" s="242"/>
      <c r="B166" s="250" t="s">
        <v>219</v>
      </c>
      <c r="C166" s="253">
        <v>0</v>
      </c>
      <c r="D166" s="257"/>
      <c r="E166" s="268"/>
      <c r="F166" s="268"/>
      <c r="G166" s="260"/>
      <c r="H166" s="255"/>
      <c r="I166" s="262">
        <v>0</v>
      </c>
    </row>
    <row r="167" spans="1:9" hidden="1" outlineLevel="1">
      <c r="A167" s="242"/>
      <c r="B167" s="250" t="s">
        <v>220</v>
      </c>
      <c r="C167" s="253"/>
      <c r="D167" s="257"/>
      <c r="E167" s="268"/>
      <c r="F167" s="268"/>
      <c r="G167" s="260"/>
      <c r="H167" s="255"/>
      <c r="I167" s="262">
        <v>0</v>
      </c>
    </row>
    <row r="168" spans="1:9" hidden="1" outlineLevel="1">
      <c r="A168" s="242"/>
      <c r="B168" s="250" t="s">
        <v>221</v>
      </c>
      <c r="C168" s="253">
        <v>0</v>
      </c>
      <c r="D168" s="257"/>
      <c r="E168" s="268"/>
      <c r="F168" s="268"/>
      <c r="G168" s="260"/>
      <c r="H168" s="255"/>
      <c r="I168" s="262">
        <v>0</v>
      </c>
    </row>
    <row r="169" spans="1:9" hidden="1" outlineLevel="1">
      <c r="A169" s="242"/>
      <c r="B169" s="250" t="s">
        <v>274</v>
      </c>
      <c r="C169" s="253">
        <v>0</v>
      </c>
      <c r="D169" s="257"/>
      <c r="E169" s="268"/>
      <c r="F169" s="268"/>
      <c r="G169" s="260"/>
      <c r="H169" s="255"/>
      <c r="I169" s="262">
        <v>0</v>
      </c>
    </row>
    <row r="170" spans="1:9" hidden="1" outlineLevel="1">
      <c r="A170" s="242"/>
      <c r="B170" s="250" t="s">
        <v>222</v>
      </c>
      <c r="C170" s="253">
        <v>31571693</v>
      </c>
      <c r="D170" s="257"/>
      <c r="E170" s="268"/>
      <c r="F170" s="268"/>
      <c r="G170" s="260"/>
      <c r="H170" s="255"/>
      <c r="I170" s="262">
        <v>31571693</v>
      </c>
    </row>
    <row r="171" spans="1:9" hidden="1" outlineLevel="1">
      <c r="A171" s="242"/>
      <c r="B171" s="250" t="s">
        <v>223</v>
      </c>
      <c r="C171" s="253">
        <v>818195.51999999955</v>
      </c>
      <c r="D171" s="257"/>
      <c r="E171" s="268"/>
      <c r="F171" s="268"/>
      <c r="G171" s="260"/>
      <c r="H171" s="255"/>
      <c r="I171" s="262">
        <v>818195.51999999955</v>
      </c>
    </row>
    <row r="172" spans="1:9" hidden="1" outlineLevel="1">
      <c r="A172" s="242"/>
      <c r="B172" s="250" t="s">
        <v>224</v>
      </c>
      <c r="C172" s="253">
        <v>0</v>
      </c>
      <c r="D172" s="257"/>
      <c r="E172" s="268"/>
      <c r="F172" s="268"/>
      <c r="G172" s="260"/>
      <c r="H172" s="255"/>
      <c r="I172" s="262">
        <v>0</v>
      </c>
    </row>
    <row r="173" spans="1:9" hidden="1" outlineLevel="1">
      <c r="A173" s="242"/>
      <c r="B173" s="250" t="s">
        <v>225</v>
      </c>
      <c r="C173" s="253">
        <v>2025915.75</v>
      </c>
      <c r="D173" s="257"/>
      <c r="E173" s="268"/>
      <c r="F173" s="268"/>
      <c r="G173" s="260"/>
      <c r="H173" s="255"/>
      <c r="I173" s="262">
        <v>2025915.75</v>
      </c>
    </row>
    <row r="174" spans="1:9" ht="28.5" collapsed="1">
      <c r="A174" s="242">
        <v>6</v>
      </c>
      <c r="B174" s="256" t="s">
        <v>531</v>
      </c>
      <c r="C174" s="253">
        <f>SUM($C$148:$C$173)</f>
        <v>61783242.833499998</v>
      </c>
      <c r="D174" s="257"/>
      <c r="E174" s="268"/>
      <c r="F174" s="268"/>
      <c r="G174" s="260"/>
      <c r="H174" s="255"/>
      <c r="I174" s="262">
        <f>SUM($I$148:$I$173)</f>
        <v>61783242.833499998</v>
      </c>
    </row>
    <row r="175" spans="1:9" hidden="1" outlineLevel="1">
      <c r="A175" s="242"/>
      <c r="B175" s="261" t="s">
        <v>272</v>
      </c>
      <c r="C175" s="253">
        <v>0</v>
      </c>
      <c r="D175" s="253">
        <v>0</v>
      </c>
      <c r="E175" s="245">
        <v>0</v>
      </c>
      <c r="F175" s="245">
        <v>0</v>
      </c>
      <c r="G175" s="254"/>
      <c r="H175" s="255"/>
      <c r="I175" s="262">
        <v>0</v>
      </c>
    </row>
    <row r="176" spans="1:9" hidden="1" outlineLevel="1">
      <c r="A176" s="242"/>
      <c r="B176" s="261" t="s">
        <v>203</v>
      </c>
      <c r="C176" s="253">
        <v>4302013</v>
      </c>
      <c r="D176" s="253">
        <v>0</v>
      </c>
      <c r="E176" s="245">
        <v>25332171</v>
      </c>
      <c r="F176" s="245">
        <v>45051196</v>
      </c>
      <c r="G176" s="254"/>
      <c r="H176" s="255"/>
      <c r="I176" s="262">
        <v>74685380</v>
      </c>
    </row>
    <row r="177" spans="1:9" hidden="1" outlineLevel="1">
      <c r="A177" s="242"/>
      <c r="B177" s="261" t="s">
        <v>204</v>
      </c>
      <c r="C177" s="253">
        <v>3622534</v>
      </c>
      <c r="D177" s="253">
        <v>0</v>
      </c>
      <c r="E177" s="245">
        <v>55626916</v>
      </c>
      <c r="F177" s="245">
        <v>0</v>
      </c>
      <c r="G177" s="254"/>
      <c r="H177" s="255"/>
      <c r="I177" s="262">
        <v>59249450</v>
      </c>
    </row>
    <row r="178" spans="1:9" hidden="1" outlineLevel="1">
      <c r="A178" s="242"/>
      <c r="B178" s="261" t="s">
        <v>205</v>
      </c>
      <c r="C178" s="253">
        <v>0</v>
      </c>
      <c r="D178" s="253">
        <v>0</v>
      </c>
      <c r="E178" s="245">
        <v>0</v>
      </c>
      <c r="F178" s="245">
        <v>0</v>
      </c>
      <c r="G178" s="254"/>
      <c r="H178" s="255"/>
      <c r="I178" s="262">
        <v>0</v>
      </c>
    </row>
    <row r="179" spans="1:9" hidden="1" outlineLevel="1">
      <c r="A179" s="242"/>
      <c r="B179" s="261" t="s">
        <v>206</v>
      </c>
      <c r="C179" s="253">
        <v>0</v>
      </c>
      <c r="D179" s="253">
        <v>0</v>
      </c>
      <c r="E179" s="245">
        <v>0</v>
      </c>
      <c r="F179" s="245">
        <v>13333110</v>
      </c>
      <c r="G179" s="254"/>
      <c r="H179" s="255"/>
      <c r="I179" s="262">
        <v>13333110</v>
      </c>
    </row>
    <row r="180" spans="1:9" hidden="1" outlineLevel="1">
      <c r="A180" s="242"/>
      <c r="B180" s="261" t="s">
        <v>207</v>
      </c>
      <c r="C180" s="253">
        <v>0</v>
      </c>
      <c r="D180" s="253">
        <v>0</v>
      </c>
      <c r="E180" s="245">
        <v>12296</v>
      </c>
      <c r="F180" s="245">
        <v>9882</v>
      </c>
      <c r="G180" s="254"/>
      <c r="H180" s="255"/>
      <c r="I180" s="262">
        <v>22178</v>
      </c>
    </row>
    <row r="181" spans="1:9" hidden="1" outlineLevel="1">
      <c r="A181" s="242"/>
      <c r="B181" s="261" t="s">
        <v>208</v>
      </c>
      <c r="C181" s="253">
        <v>42518420</v>
      </c>
      <c r="D181" s="253">
        <v>28093162</v>
      </c>
      <c r="E181" s="245">
        <v>70340123</v>
      </c>
      <c r="F181" s="245">
        <v>100713815</v>
      </c>
      <c r="G181" s="254"/>
      <c r="H181" s="255"/>
      <c r="I181" s="262">
        <v>241665520</v>
      </c>
    </row>
    <row r="182" spans="1:9" hidden="1" outlineLevel="1">
      <c r="A182" s="242"/>
      <c r="B182" s="261" t="s">
        <v>209</v>
      </c>
      <c r="C182" s="253">
        <v>4386562.080000001</v>
      </c>
      <c r="D182" s="253">
        <v>0</v>
      </c>
      <c r="E182" s="245">
        <v>39005520.769999996</v>
      </c>
      <c r="F182" s="245">
        <v>8150394.7299999967</v>
      </c>
      <c r="G182" s="254"/>
      <c r="H182" s="255"/>
      <c r="I182" s="262">
        <v>51542477.579999991</v>
      </c>
    </row>
    <row r="183" spans="1:9" hidden="1" outlineLevel="1">
      <c r="A183" s="242"/>
      <c r="B183" s="261" t="s">
        <v>210</v>
      </c>
      <c r="C183" s="253">
        <v>259560</v>
      </c>
      <c r="D183" s="253">
        <v>46921</v>
      </c>
      <c r="E183" s="245">
        <v>0</v>
      </c>
      <c r="F183" s="245">
        <v>0</v>
      </c>
      <c r="G183" s="254"/>
      <c r="H183" s="255"/>
      <c r="I183" s="262">
        <v>306481</v>
      </c>
    </row>
    <row r="184" spans="1:9" hidden="1" outlineLevel="1">
      <c r="A184" s="242"/>
      <c r="B184" s="261" t="s">
        <v>211</v>
      </c>
      <c r="C184" s="253">
        <v>52154711</v>
      </c>
      <c r="D184" s="253">
        <v>0</v>
      </c>
      <c r="E184" s="245">
        <v>132084150</v>
      </c>
      <c r="F184" s="245">
        <v>139721990</v>
      </c>
      <c r="G184" s="254"/>
      <c r="H184" s="255"/>
      <c r="I184" s="262">
        <v>323960851</v>
      </c>
    </row>
    <row r="185" spans="1:9" hidden="1" outlineLevel="1">
      <c r="A185" s="242"/>
      <c r="B185" s="261" t="s">
        <v>212</v>
      </c>
      <c r="C185" s="253">
        <v>3694076</v>
      </c>
      <c r="D185" s="253">
        <v>0</v>
      </c>
      <c r="E185" s="245">
        <v>31729984</v>
      </c>
      <c r="F185" s="245">
        <v>101502924</v>
      </c>
      <c r="G185" s="254"/>
      <c r="H185" s="255"/>
      <c r="I185" s="262">
        <v>136926984</v>
      </c>
    </row>
    <row r="186" spans="1:9" hidden="1" outlineLevel="1">
      <c r="A186" s="242"/>
      <c r="B186" s="261" t="s">
        <v>213</v>
      </c>
      <c r="C186" s="253">
        <v>25911438</v>
      </c>
      <c r="D186" s="253">
        <v>41649328</v>
      </c>
      <c r="E186" s="245">
        <v>116740745</v>
      </c>
      <c r="F186" s="245">
        <v>87574361</v>
      </c>
      <c r="G186" s="254"/>
      <c r="H186" s="255"/>
      <c r="I186" s="262">
        <v>271875872</v>
      </c>
    </row>
    <row r="187" spans="1:9" hidden="1" outlineLevel="1">
      <c r="A187" s="242"/>
      <c r="B187" s="261" t="s">
        <v>214</v>
      </c>
      <c r="C187" s="253">
        <v>2667652</v>
      </c>
      <c r="D187" s="253">
        <v>0</v>
      </c>
      <c r="E187" s="245">
        <v>89602193</v>
      </c>
      <c r="F187" s="245">
        <v>0</v>
      </c>
      <c r="G187" s="254"/>
      <c r="H187" s="255"/>
      <c r="I187" s="262">
        <v>92269845</v>
      </c>
    </row>
    <row r="188" spans="1:9" hidden="1" outlineLevel="1">
      <c r="A188" s="242"/>
      <c r="B188" s="261" t="s">
        <v>273</v>
      </c>
      <c r="C188" s="253">
        <v>0</v>
      </c>
      <c r="D188" s="253">
        <v>0</v>
      </c>
      <c r="E188" s="245">
        <v>0</v>
      </c>
      <c r="F188" s="245">
        <v>0</v>
      </c>
      <c r="G188" s="254"/>
      <c r="H188" s="255"/>
      <c r="I188" s="262">
        <v>0</v>
      </c>
    </row>
    <row r="189" spans="1:9" hidden="1" outlineLevel="1">
      <c r="A189" s="242"/>
      <c r="B189" s="261" t="s">
        <v>215</v>
      </c>
      <c r="C189" s="253">
        <v>0</v>
      </c>
      <c r="D189" s="253">
        <v>0</v>
      </c>
      <c r="E189" s="245">
        <v>19340878</v>
      </c>
      <c r="F189" s="245">
        <v>7204975</v>
      </c>
      <c r="G189" s="254"/>
      <c r="H189" s="255"/>
      <c r="I189" s="262">
        <v>26545853</v>
      </c>
    </row>
    <row r="190" spans="1:9" hidden="1" outlineLevel="1">
      <c r="A190" s="242"/>
      <c r="B190" s="261" t="s">
        <v>216</v>
      </c>
      <c r="C190" s="253">
        <v>3198</v>
      </c>
      <c r="D190" s="253">
        <v>0</v>
      </c>
      <c r="E190" s="245">
        <v>28833</v>
      </c>
      <c r="F190" s="245">
        <v>0</v>
      </c>
      <c r="G190" s="254"/>
      <c r="H190" s="255"/>
      <c r="I190" s="262">
        <v>32031</v>
      </c>
    </row>
    <row r="191" spans="1:9" hidden="1" outlineLevel="1">
      <c r="A191" s="242"/>
      <c r="B191" s="261" t="s">
        <v>217</v>
      </c>
      <c r="C191" s="253">
        <v>0</v>
      </c>
      <c r="D191" s="253">
        <v>0</v>
      </c>
      <c r="E191" s="245">
        <v>13047779.43</v>
      </c>
      <c r="F191" s="245">
        <v>22492880.420000002</v>
      </c>
      <c r="G191" s="254"/>
      <c r="H191" s="255"/>
      <c r="I191" s="262">
        <v>35540659.850000001</v>
      </c>
    </row>
    <row r="192" spans="1:9" hidden="1" outlineLevel="1">
      <c r="A192" s="242"/>
      <c r="B192" s="261" t="s">
        <v>218</v>
      </c>
      <c r="C192" s="253">
        <v>0</v>
      </c>
      <c r="D192" s="253">
        <v>50162796</v>
      </c>
      <c r="E192" s="245">
        <v>98090129</v>
      </c>
      <c r="F192" s="245">
        <v>2736387</v>
      </c>
      <c r="G192" s="254"/>
      <c r="H192" s="255"/>
      <c r="I192" s="262">
        <v>150989312</v>
      </c>
    </row>
    <row r="193" spans="1:9" hidden="1" outlineLevel="1">
      <c r="A193" s="242"/>
      <c r="B193" s="261" t="s">
        <v>219</v>
      </c>
      <c r="C193" s="253">
        <v>0</v>
      </c>
      <c r="D193" s="253">
        <v>0</v>
      </c>
      <c r="E193" s="245">
        <v>0</v>
      </c>
      <c r="F193" s="245">
        <v>9088166</v>
      </c>
      <c r="G193" s="254"/>
      <c r="H193" s="255"/>
      <c r="I193" s="262">
        <v>9088166</v>
      </c>
    </row>
    <row r="194" spans="1:9" hidden="1" outlineLevel="1">
      <c r="A194" s="242"/>
      <c r="B194" s="261" t="s">
        <v>220</v>
      </c>
      <c r="C194" s="253">
        <v>0</v>
      </c>
      <c r="D194" s="253">
        <v>0</v>
      </c>
      <c r="E194" s="245">
        <v>0</v>
      </c>
      <c r="F194" s="245">
        <v>631087</v>
      </c>
      <c r="G194" s="254"/>
      <c r="H194" s="255"/>
      <c r="I194" s="262">
        <v>631087</v>
      </c>
    </row>
    <row r="195" spans="1:9" hidden="1" outlineLevel="1">
      <c r="A195" s="242"/>
      <c r="B195" s="261" t="s">
        <v>221</v>
      </c>
      <c r="C195" s="253">
        <v>0</v>
      </c>
      <c r="D195" s="253">
        <v>0</v>
      </c>
      <c r="E195" s="245">
        <v>6079350</v>
      </c>
      <c r="F195" s="245">
        <v>0</v>
      </c>
      <c r="G195" s="254"/>
      <c r="H195" s="255"/>
      <c r="I195" s="262">
        <v>6079350</v>
      </c>
    </row>
    <row r="196" spans="1:9" hidden="1" outlineLevel="1">
      <c r="A196" s="242"/>
      <c r="B196" s="261" t="s">
        <v>274</v>
      </c>
      <c r="C196" s="253">
        <v>0</v>
      </c>
      <c r="D196" s="253">
        <v>0</v>
      </c>
      <c r="E196" s="245">
        <v>1752989</v>
      </c>
      <c r="F196" s="245">
        <v>0</v>
      </c>
      <c r="G196" s="254"/>
      <c r="H196" s="255"/>
      <c r="I196" s="262">
        <v>1752989</v>
      </c>
    </row>
    <row r="197" spans="1:9" hidden="1" outlineLevel="1">
      <c r="A197" s="242"/>
      <c r="B197" s="261" t="s">
        <v>222</v>
      </c>
      <c r="C197" s="253">
        <v>36705491</v>
      </c>
      <c r="D197" s="253">
        <v>19829364</v>
      </c>
      <c r="E197" s="245">
        <v>104338883</v>
      </c>
      <c r="F197" s="245">
        <v>137560307</v>
      </c>
      <c r="G197" s="254"/>
      <c r="H197" s="255"/>
      <c r="I197" s="262">
        <v>298434045</v>
      </c>
    </row>
    <row r="198" spans="1:9" hidden="1" outlineLevel="1">
      <c r="A198" s="242"/>
      <c r="B198" s="261" t="s">
        <v>223</v>
      </c>
      <c r="C198" s="253">
        <v>5454594.5199999996</v>
      </c>
      <c r="D198" s="253">
        <v>0</v>
      </c>
      <c r="E198" s="245">
        <v>139204114</v>
      </c>
      <c r="F198" s="245">
        <v>0</v>
      </c>
      <c r="G198" s="254"/>
      <c r="H198" s="255"/>
      <c r="I198" s="262">
        <v>144658708.52000001</v>
      </c>
    </row>
    <row r="199" spans="1:9" hidden="1" outlineLevel="1">
      <c r="A199" s="242"/>
      <c r="B199" s="261" t="s">
        <v>224</v>
      </c>
      <c r="C199" s="253">
        <v>0</v>
      </c>
      <c r="D199" s="253">
        <v>270247</v>
      </c>
      <c r="E199" s="245">
        <v>31934579</v>
      </c>
      <c r="F199" s="245">
        <v>697786.42</v>
      </c>
      <c r="G199" s="254"/>
      <c r="H199" s="255"/>
      <c r="I199" s="262">
        <v>32902612.420000002</v>
      </c>
    </row>
    <row r="200" spans="1:9" hidden="1" outlineLevel="1">
      <c r="A200" s="242"/>
      <c r="B200" s="261" t="s">
        <v>225</v>
      </c>
      <c r="C200" s="253">
        <v>12197486</v>
      </c>
      <c r="D200" s="253">
        <v>0</v>
      </c>
      <c r="E200" s="245">
        <v>61635584</v>
      </c>
      <c r="F200" s="245">
        <v>9590336</v>
      </c>
      <c r="G200" s="254"/>
      <c r="H200" s="255"/>
      <c r="I200" s="262">
        <v>83423406</v>
      </c>
    </row>
    <row r="201" spans="1:9" collapsed="1">
      <c r="A201" s="242">
        <v>7</v>
      </c>
      <c r="B201" s="269" t="s">
        <v>590</v>
      </c>
      <c r="C201" s="253">
        <f>SUM($C$175:$C$200)</f>
        <v>193877735.59999999</v>
      </c>
      <c r="D201" s="253">
        <f>SUM($D$175:$D$200)</f>
        <v>140051818</v>
      </c>
      <c r="E201" s="245">
        <f>SUM($E$175:$E$200)</f>
        <v>1035927217.1999999</v>
      </c>
      <c r="F201" s="245">
        <f>SUM($F$175:$F$200)</f>
        <v>686059597.57000005</v>
      </c>
      <c r="G201" s="254"/>
      <c r="H201" s="255"/>
      <c r="I201" s="262">
        <f>SUM($I$175:$I$200)</f>
        <v>2055916368.3699999</v>
      </c>
    </row>
    <row r="202" spans="1:9" hidden="1" outlineLevel="1">
      <c r="A202" s="242"/>
      <c r="B202" s="250" t="s">
        <v>272</v>
      </c>
      <c r="C202" s="251"/>
      <c r="D202" s="253">
        <v>0</v>
      </c>
      <c r="E202" s="270"/>
      <c r="F202" s="266">
        <v>0</v>
      </c>
      <c r="G202" s="254"/>
      <c r="H202" s="255"/>
      <c r="I202" s="262">
        <v>0</v>
      </c>
    </row>
    <row r="203" spans="1:9" hidden="1" outlineLevel="1">
      <c r="A203" s="242"/>
      <c r="B203" s="250" t="s">
        <v>203</v>
      </c>
      <c r="C203" s="251"/>
      <c r="D203" s="253">
        <v>0</v>
      </c>
      <c r="E203" s="270"/>
      <c r="F203" s="266">
        <v>38293517</v>
      </c>
      <c r="G203" s="254"/>
      <c r="H203" s="255"/>
      <c r="I203" s="262">
        <v>38293517</v>
      </c>
    </row>
    <row r="204" spans="1:9" hidden="1" outlineLevel="1">
      <c r="A204" s="242"/>
      <c r="B204" s="250" t="s">
        <v>204</v>
      </c>
      <c r="C204" s="251"/>
      <c r="D204" s="253">
        <v>0</v>
      </c>
      <c r="E204" s="270"/>
      <c r="F204" s="266">
        <v>0</v>
      </c>
      <c r="G204" s="254"/>
      <c r="H204" s="255"/>
      <c r="I204" s="262">
        <v>0</v>
      </c>
    </row>
    <row r="205" spans="1:9" hidden="1" outlineLevel="1">
      <c r="A205" s="242"/>
      <c r="B205" s="250" t="s">
        <v>206</v>
      </c>
      <c r="C205" s="251"/>
      <c r="D205" s="253"/>
      <c r="E205" s="270"/>
      <c r="F205" s="266">
        <v>11334396</v>
      </c>
      <c r="G205" s="254"/>
      <c r="H205" s="255"/>
      <c r="I205" s="262">
        <v>11334396</v>
      </c>
    </row>
    <row r="206" spans="1:9" hidden="1" outlineLevel="1">
      <c r="A206" s="242"/>
      <c r="B206" s="250" t="s">
        <v>207</v>
      </c>
      <c r="C206" s="251"/>
      <c r="D206" s="253">
        <v>0</v>
      </c>
      <c r="E206" s="270"/>
      <c r="F206" s="266">
        <v>8400</v>
      </c>
      <c r="G206" s="254"/>
      <c r="H206" s="255"/>
      <c r="I206" s="262">
        <v>8400</v>
      </c>
    </row>
    <row r="207" spans="1:9" hidden="1" outlineLevel="1">
      <c r="A207" s="242"/>
      <c r="B207" s="250" t="s">
        <v>205</v>
      </c>
      <c r="C207" s="251"/>
      <c r="D207" s="253">
        <v>0</v>
      </c>
      <c r="E207" s="270"/>
      <c r="F207" s="266">
        <v>0</v>
      </c>
      <c r="G207" s="254"/>
      <c r="H207" s="255"/>
      <c r="I207" s="262">
        <v>0</v>
      </c>
    </row>
    <row r="208" spans="1:9" hidden="1" outlineLevel="1">
      <c r="A208" s="242"/>
      <c r="B208" s="250" t="s">
        <v>208</v>
      </c>
      <c r="C208" s="251"/>
      <c r="D208" s="253">
        <v>23879188</v>
      </c>
      <c r="E208" s="270"/>
      <c r="F208" s="266">
        <v>85606743</v>
      </c>
      <c r="G208" s="254"/>
      <c r="H208" s="255"/>
      <c r="I208" s="262">
        <v>109485931</v>
      </c>
    </row>
    <row r="209" spans="1:9" hidden="1" outlineLevel="1">
      <c r="A209" s="242"/>
      <c r="B209" s="250" t="s">
        <v>209</v>
      </c>
      <c r="C209" s="251"/>
      <c r="D209" s="253">
        <v>0</v>
      </c>
      <c r="E209" s="270"/>
      <c r="F209" s="266">
        <v>6927835.5204999968</v>
      </c>
      <c r="G209" s="254"/>
      <c r="H209" s="255"/>
      <c r="I209" s="262">
        <v>6927835.5204999968</v>
      </c>
    </row>
    <row r="210" spans="1:9" hidden="1" outlineLevel="1">
      <c r="A210" s="242"/>
      <c r="B210" s="250" t="s">
        <v>210</v>
      </c>
      <c r="C210" s="251"/>
      <c r="D210" s="253">
        <v>260509</v>
      </c>
      <c r="E210" s="270"/>
      <c r="F210" s="266">
        <v>0</v>
      </c>
      <c r="G210" s="254"/>
      <c r="H210" s="255"/>
      <c r="I210" s="262">
        <v>260509</v>
      </c>
    </row>
    <row r="211" spans="1:9" hidden="1" outlineLevel="1">
      <c r="A211" s="242"/>
      <c r="B211" s="250" t="s">
        <v>211</v>
      </c>
      <c r="C211" s="251"/>
      <c r="D211" s="253">
        <v>0</v>
      </c>
      <c r="E211" s="270"/>
      <c r="F211" s="266">
        <v>118763693</v>
      </c>
      <c r="G211" s="254"/>
      <c r="H211" s="255"/>
      <c r="I211" s="262">
        <v>118763693</v>
      </c>
    </row>
    <row r="212" spans="1:9" hidden="1" outlineLevel="1">
      <c r="A212" s="242"/>
      <c r="B212" s="250" t="s">
        <v>212</v>
      </c>
      <c r="C212" s="251"/>
      <c r="D212" s="253">
        <v>0</v>
      </c>
      <c r="E212" s="270"/>
      <c r="F212" s="266">
        <v>86277485</v>
      </c>
      <c r="G212" s="254"/>
      <c r="H212" s="255"/>
      <c r="I212" s="262">
        <v>86277485</v>
      </c>
    </row>
    <row r="213" spans="1:9" hidden="1" outlineLevel="1">
      <c r="A213" s="242"/>
      <c r="B213" s="250" t="s">
        <v>213</v>
      </c>
      <c r="C213" s="251"/>
      <c r="D213" s="253">
        <v>35401929</v>
      </c>
      <c r="E213" s="270"/>
      <c r="F213" s="266">
        <v>74438207</v>
      </c>
      <c r="G213" s="254"/>
      <c r="H213" s="255"/>
      <c r="I213" s="262">
        <v>109840136</v>
      </c>
    </row>
    <row r="214" spans="1:9" hidden="1" outlineLevel="1">
      <c r="A214" s="242"/>
      <c r="B214" s="250" t="s">
        <v>214</v>
      </c>
      <c r="C214" s="251"/>
      <c r="D214" s="253">
        <v>0</v>
      </c>
      <c r="E214" s="270"/>
      <c r="F214" s="266">
        <v>0</v>
      </c>
      <c r="G214" s="254"/>
      <c r="H214" s="255"/>
      <c r="I214" s="262">
        <v>0</v>
      </c>
    </row>
    <row r="215" spans="1:9" hidden="1" outlineLevel="1">
      <c r="A215" s="242"/>
      <c r="B215" s="250" t="s">
        <v>273</v>
      </c>
      <c r="C215" s="251"/>
      <c r="D215" s="253">
        <v>0</v>
      </c>
      <c r="E215" s="270"/>
      <c r="F215" s="266">
        <v>0</v>
      </c>
      <c r="G215" s="254"/>
      <c r="H215" s="255"/>
      <c r="I215" s="262">
        <v>0</v>
      </c>
    </row>
    <row r="216" spans="1:9" hidden="1" outlineLevel="1">
      <c r="A216" s="242"/>
      <c r="B216" s="250" t="s">
        <v>215</v>
      </c>
      <c r="C216" s="251"/>
      <c r="D216" s="253">
        <v>0</v>
      </c>
      <c r="E216" s="270"/>
      <c r="F216" s="266">
        <v>6086875</v>
      </c>
      <c r="G216" s="254"/>
      <c r="H216" s="255"/>
      <c r="I216" s="262">
        <v>6086875</v>
      </c>
    </row>
    <row r="217" spans="1:9" hidden="1" outlineLevel="1">
      <c r="A217" s="242"/>
      <c r="B217" s="250" t="s">
        <v>216</v>
      </c>
      <c r="C217" s="251"/>
      <c r="D217" s="253">
        <v>0</v>
      </c>
      <c r="E217" s="270"/>
      <c r="F217" s="266">
        <v>0</v>
      </c>
      <c r="G217" s="254"/>
      <c r="H217" s="255"/>
      <c r="I217" s="262">
        <v>0</v>
      </c>
    </row>
    <row r="218" spans="1:9" hidden="1" outlineLevel="1">
      <c r="A218" s="242"/>
      <c r="B218" s="250" t="s">
        <v>217</v>
      </c>
      <c r="C218" s="251"/>
      <c r="D218" s="253">
        <v>0</v>
      </c>
      <c r="E218" s="270"/>
      <c r="F218" s="266">
        <v>19119374.040000003</v>
      </c>
      <c r="G218" s="254"/>
      <c r="H218" s="255"/>
      <c r="I218" s="262">
        <v>19119374.040000003</v>
      </c>
    </row>
    <row r="219" spans="1:9" hidden="1" outlineLevel="1">
      <c r="A219" s="242"/>
      <c r="B219" s="250" t="s">
        <v>218</v>
      </c>
      <c r="C219" s="251"/>
      <c r="D219" s="253">
        <v>42638377</v>
      </c>
      <c r="E219" s="270"/>
      <c r="F219" s="266">
        <v>2325929</v>
      </c>
      <c r="G219" s="254"/>
      <c r="H219" s="255"/>
      <c r="I219" s="262">
        <v>44964306</v>
      </c>
    </row>
    <row r="220" spans="1:9" hidden="1" outlineLevel="1">
      <c r="A220" s="242"/>
      <c r="B220" s="250" t="s">
        <v>219</v>
      </c>
      <c r="C220" s="251"/>
      <c r="D220" s="253">
        <v>0</v>
      </c>
      <c r="E220" s="270"/>
      <c r="F220" s="266">
        <v>7724497</v>
      </c>
      <c r="G220" s="254"/>
      <c r="H220" s="255"/>
      <c r="I220" s="262">
        <v>7724497</v>
      </c>
    </row>
    <row r="221" spans="1:9" hidden="1" outlineLevel="1">
      <c r="A221" s="242"/>
      <c r="B221" s="250" t="s">
        <v>220</v>
      </c>
      <c r="C221" s="251"/>
      <c r="D221" s="253"/>
      <c r="E221" s="270"/>
      <c r="F221" s="266">
        <v>94663</v>
      </c>
      <c r="G221" s="254"/>
      <c r="H221" s="255"/>
      <c r="I221" s="262">
        <v>94663</v>
      </c>
    </row>
    <row r="222" spans="1:9" hidden="1" outlineLevel="1">
      <c r="A222" s="242"/>
      <c r="B222" s="250" t="s">
        <v>221</v>
      </c>
      <c r="C222" s="251"/>
      <c r="D222" s="253">
        <v>0</v>
      </c>
      <c r="E222" s="270"/>
      <c r="F222" s="266">
        <v>0</v>
      </c>
      <c r="G222" s="254"/>
      <c r="H222" s="255"/>
      <c r="I222" s="262">
        <v>0</v>
      </c>
    </row>
    <row r="223" spans="1:9" hidden="1" outlineLevel="1">
      <c r="A223" s="242"/>
      <c r="B223" s="250" t="s">
        <v>274</v>
      </c>
      <c r="C223" s="251"/>
      <c r="D223" s="253">
        <v>0</v>
      </c>
      <c r="E223" s="270"/>
      <c r="F223" s="266">
        <v>0</v>
      </c>
      <c r="G223" s="254"/>
      <c r="H223" s="255"/>
      <c r="I223" s="262">
        <v>0</v>
      </c>
    </row>
    <row r="224" spans="1:9" hidden="1" outlineLevel="1">
      <c r="A224" s="242"/>
      <c r="B224" s="250" t="s">
        <v>222</v>
      </c>
      <c r="C224" s="251"/>
      <c r="D224" s="253">
        <v>16854959</v>
      </c>
      <c r="E224" s="270"/>
      <c r="F224" s="266">
        <v>116862917</v>
      </c>
      <c r="G224" s="254"/>
      <c r="H224" s="255"/>
      <c r="I224" s="262">
        <v>133717876</v>
      </c>
    </row>
    <row r="225" spans="1:9" hidden="1" outlineLevel="1">
      <c r="A225" s="242"/>
      <c r="B225" s="250" t="s">
        <v>223</v>
      </c>
      <c r="C225" s="251"/>
      <c r="D225" s="253">
        <v>0</v>
      </c>
      <c r="E225" s="270"/>
      <c r="F225" s="266">
        <v>0</v>
      </c>
      <c r="G225" s="254"/>
      <c r="H225" s="255"/>
      <c r="I225" s="262">
        <v>0</v>
      </c>
    </row>
    <row r="226" spans="1:9" hidden="1" outlineLevel="1">
      <c r="A226" s="242"/>
      <c r="B226" s="250" t="s">
        <v>224</v>
      </c>
      <c r="C226" s="251"/>
      <c r="D226" s="253">
        <v>229709.94999999998</v>
      </c>
      <c r="E226" s="270"/>
      <c r="F226" s="266">
        <v>593190</v>
      </c>
      <c r="G226" s="254"/>
      <c r="H226" s="255"/>
      <c r="I226" s="262">
        <v>822899.95</v>
      </c>
    </row>
    <row r="227" spans="1:9" hidden="1" outlineLevel="1">
      <c r="A227" s="242"/>
      <c r="B227" s="250" t="s">
        <v>225</v>
      </c>
      <c r="C227" s="251"/>
      <c r="D227" s="253">
        <v>0</v>
      </c>
      <c r="E227" s="270"/>
      <c r="F227" s="266">
        <v>8151785.5999999996</v>
      </c>
      <c r="G227" s="254"/>
      <c r="H227" s="255"/>
      <c r="I227" s="262">
        <v>8151785.5999999996</v>
      </c>
    </row>
    <row r="228" spans="1:9" ht="28.5" collapsed="1">
      <c r="A228" s="242">
        <v>8</v>
      </c>
      <c r="B228" s="271" t="s">
        <v>591</v>
      </c>
      <c r="C228" s="251"/>
      <c r="D228" s="253">
        <f>SUM($D$202:$D$227)</f>
        <v>119264671.95</v>
      </c>
      <c r="E228" s="270"/>
      <c r="F228" s="266">
        <f>SUM($F$202:$F$227)</f>
        <v>582609507.16050005</v>
      </c>
      <c r="G228" s="254"/>
      <c r="H228" s="255"/>
      <c r="I228" s="262">
        <f>SUM($I$202:$I$227)</f>
        <v>701874179.1105001</v>
      </c>
    </row>
    <row r="229" spans="1:9" hidden="1" outlineLevel="1">
      <c r="A229" s="242"/>
      <c r="B229" s="272" t="s">
        <v>272</v>
      </c>
      <c r="C229" s="264">
        <v>0</v>
      </c>
      <c r="D229" s="257"/>
      <c r="E229" s="259"/>
      <c r="F229" s="259"/>
      <c r="G229" s="259"/>
      <c r="H229" s="273"/>
      <c r="I229" s="264">
        <v>0</v>
      </c>
    </row>
    <row r="230" spans="1:9" hidden="1" outlineLevel="1">
      <c r="A230" s="242"/>
      <c r="B230" s="272" t="s">
        <v>203</v>
      </c>
      <c r="C230" s="264">
        <v>11202807</v>
      </c>
      <c r="D230" s="257"/>
      <c r="E230" s="259"/>
      <c r="F230" s="259"/>
      <c r="G230" s="259"/>
      <c r="H230" s="273"/>
      <c r="I230" s="264">
        <v>11202807</v>
      </c>
    </row>
    <row r="231" spans="1:9" hidden="1" outlineLevel="1">
      <c r="A231" s="242"/>
      <c r="B231" s="272" t="s">
        <v>204</v>
      </c>
      <c r="C231" s="264">
        <v>8887417.3999999985</v>
      </c>
      <c r="D231" s="257"/>
      <c r="E231" s="259"/>
      <c r="F231" s="259"/>
      <c r="G231" s="259"/>
      <c r="H231" s="273"/>
      <c r="I231" s="264">
        <v>8887417.3999999985</v>
      </c>
    </row>
    <row r="232" spans="1:9" hidden="1" outlineLevel="1">
      <c r="A232" s="242"/>
      <c r="B232" s="272" t="s">
        <v>205</v>
      </c>
      <c r="C232" s="264">
        <v>0</v>
      </c>
      <c r="D232" s="257"/>
      <c r="E232" s="259"/>
      <c r="F232" s="259"/>
      <c r="G232" s="259"/>
      <c r="H232" s="273"/>
      <c r="I232" s="264">
        <v>0</v>
      </c>
    </row>
    <row r="233" spans="1:9" hidden="1" outlineLevel="1">
      <c r="A233" s="242"/>
      <c r="B233" s="272" t="s">
        <v>206</v>
      </c>
      <c r="C233" s="264">
        <v>1998714</v>
      </c>
      <c r="D233" s="257"/>
      <c r="E233" s="259"/>
      <c r="F233" s="259"/>
      <c r="G233" s="259"/>
      <c r="H233" s="273"/>
      <c r="I233" s="264">
        <v>1998714</v>
      </c>
    </row>
    <row r="234" spans="1:9" hidden="1" outlineLevel="1">
      <c r="A234" s="242"/>
      <c r="B234" s="272" t="s">
        <v>207</v>
      </c>
      <c r="C234" s="264">
        <v>3326</v>
      </c>
      <c r="D234" s="257"/>
      <c r="E234" s="259"/>
      <c r="F234" s="259"/>
      <c r="G234" s="259"/>
      <c r="H234" s="273"/>
      <c r="I234" s="264">
        <v>3326</v>
      </c>
    </row>
    <row r="235" spans="1:9" hidden="1" outlineLevel="1">
      <c r="A235" s="242"/>
      <c r="B235" s="272" t="s">
        <v>208</v>
      </c>
      <c r="C235" s="264">
        <v>36249827</v>
      </c>
      <c r="D235" s="257"/>
      <c r="E235" s="259"/>
      <c r="F235" s="259"/>
      <c r="G235" s="259"/>
      <c r="H235" s="273"/>
      <c r="I235" s="264">
        <v>36249827</v>
      </c>
    </row>
    <row r="236" spans="1:9" hidden="1" outlineLevel="1">
      <c r="A236" s="242"/>
      <c r="B236" s="272" t="s">
        <v>209</v>
      </c>
      <c r="C236" s="264">
        <v>7731371.6369999964</v>
      </c>
      <c r="D236" s="257"/>
      <c r="E236" s="259"/>
      <c r="F236" s="259"/>
      <c r="G236" s="259"/>
      <c r="H236" s="273"/>
      <c r="I236" s="264">
        <v>7731371.6369999964</v>
      </c>
    </row>
    <row r="237" spans="1:9" hidden="1" outlineLevel="1">
      <c r="A237" s="242"/>
      <c r="B237" s="272" t="s">
        <v>210</v>
      </c>
      <c r="C237" s="264">
        <v>45972</v>
      </c>
      <c r="D237" s="257"/>
      <c r="E237" s="259"/>
      <c r="F237" s="259"/>
      <c r="G237" s="259"/>
      <c r="H237" s="273"/>
      <c r="I237" s="264">
        <v>45972</v>
      </c>
    </row>
    <row r="238" spans="1:9" hidden="1" outlineLevel="1">
      <c r="A238" s="242"/>
      <c r="B238" s="272" t="s">
        <v>211</v>
      </c>
      <c r="C238" s="264">
        <v>48594126</v>
      </c>
      <c r="D238" s="257"/>
      <c r="E238" s="259"/>
      <c r="F238" s="259"/>
      <c r="G238" s="259"/>
      <c r="H238" s="273"/>
      <c r="I238" s="264">
        <v>48594126</v>
      </c>
    </row>
    <row r="239" spans="1:9" hidden="1" outlineLevel="1">
      <c r="A239" s="242"/>
      <c r="B239" s="272" t="s">
        <v>212</v>
      </c>
      <c r="C239" s="264">
        <v>20539048</v>
      </c>
      <c r="D239" s="257"/>
      <c r="E239" s="259"/>
      <c r="F239" s="259"/>
      <c r="G239" s="259"/>
      <c r="H239" s="273"/>
      <c r="I239" s="264">
        <v>20539048</v>
      </c>
    </row>
    <row r="240" spans="1:9" hidden="1" outlineLevel="1">
      <c r="A240" s="242"/>
      <c r="B240" s="272" t="s">
        <v>213</v>
      </c>
      <c r="C240" s="264">
        <v>40781381</v>
      </c>
      <c r="D240" s="257"/>
      <c r="E240" s="259"/>
      <c r="F240" s="259"/>
      <c r="G240" s="259"/>
      <c r="H240" s="273"/>
      <c r="I240" s="264">
        <v>40781381</v>
      </c>
    </row>
    <row r="241" spans="1:9" hidden="1" outlineLevel="1">
      <c r="A241" s="242"/>
      <c r="B241" s="272" t="s">
        <v>214</v>
      </c>
      <c r="C241" s="264">
        <v>13839902</v>
      </c>
      <c r="D241" s="257"/>
      <c r="E241" s="259"/>
      <c r="F241" s="259"/>
      <c r="G241" s="259"/>
      <c r="H241" s="273"/>
      <c r="I241" s="264">
        <v>13839902</v>
      </c>
    </row>
    <row r="242" spans="1:9" hidden="1" outlineLevel="1">
      <c r="A242" s="242"/>
      <c r="B242" s="272" t="s">
        <v>273</v>
      </c>
      <c r="C242" s="264">
        <v>0</v>
      </c>
      <c r="D242" s="257"/>
      <c r="E242" s="259"/>
      <c r="F242" s="259"/>
      <c r="G242" s="259"/>
      <c r="H242" s="273"/>
      <c r="I242" s="264">
        <v>0</v>
      </c>
    </row>
    <row r="243" spans="1:9" hidden="1" outlineLevel="1">
      <c r="A243" s="242"/>
      <c r="B243" s="272" t="s">
        <v>215</v>
      </c>
      <c r="C243" s="264">
        <v>3981773</v>
      </c>
      <c r="D243" s="257"/>
      <c r="E243" s="259"/>
      <c r="F243" s="259"/>
      <c r="G243" s="259"/>
      <c r="H243" s="273"/>
      <c r="I243" s="264">
        <v>3981773</v>
      </c>
    </row>
    <row r="244" spans="1:9" hidden="1" outlineLevel="1">
      <c r="A244" s="242"/>
      <c r="B244" s="272" t="s">
        <v>216</v>
      </c>
      <c r="C244" s="264">
        <v>4805</v>
      </c>
      <c r="D244" s="257"/>
      <c r="E244" s="259"/>
      <c r="F244" s="259"/>
      <c r="G244" s="259"/>
      <c r="H244" s="273"/>
      <c r="I244" s="264">
        <v>4805</v>
      </c>
    </row>
    <row r="245" spans="1:9" hidden="1" outlineLevel="1">
      <c r="A245" s="242"/>
      <c r="B245" s="272" t="s">
        <v>217</v>
      </c>
      <c r="C245" s="264">
        <v>5327629.5500000017</v>
      </c>
      <c r="D245" s="257"/>
      <c r="E245" s="259"/>
      <c r="F245" s="259"/>
      <c r="G245" s="259"/>
      <c r="H245" s="273"/>
      <c r="I245" s="264">
        <v>5327629.5500000017</v>
      </c>
    </row>
    <row r="246" spans="1:9" hidden="1" outlineLevel="1">
      <c r="A246" s="242"/>
      <c r="B246" s="272" t="s">
        <v>218</v>
      </c>
      <c r="C246" s="264">
        <v>22652151</v>
      </c>
      <c r="D246" s="257"/>
      <c r="E246" s="259"/>
      <c r="F246" s="259"/>
      <c r="G246" s="259"/>
      <c r="H246" s="273"/>
      <c r="I246" s="264">
        <v>22652151</v>
      </c>
    </row>
    <row r="247" spans="1:9" hidden="1" outlineLevel="1">
      <c r="A247" s="242"/>
      <c r="B247" s="272" t="s">
        <v>219</v>
      </c>
      <c r="C247" s="264">
        <v>1363669</v>
      </c>
      <c r="D247" s="257"/>
      <c r="E247" s="259"/>
      <c r="F247" s="259"/>
      <c r="G247" s="259"/>
      <c r="H247" s="273"/>
      <c r="I247" s="264">
        <v>1363669</v>
      </c>
    </row>
    <row r="248" spans="1:9" hidden="1" outlineLevel="1">
      <c r="A248" s="242"/>
      <c r="B248" s="272" t="s">
        <v>220</v>
      </c>
      <c r="C248" s="264">
        <v>536424</v>
      </c>
      <c r="D248" s="257"/>
      <c r="E248" s="259"/>
      <c r="F248" s="259"/>
      <c r="G248" s="259"/>
      <c r="H248" s="273"/>
      <c r="I248" s="264">
        <v>536424</v>
      </c>
    </row>
    <row r="249" spans="1:9" hidden="1" outlineLevel="1">
      <c r="A249" s="242"/>
      <c r="B249" s="272" t="s">
        <v>221</v>
      </c>
      <c r="C249" s="264">
        <v>911951</v>
      </c>
      <c r="D249" s="257"/>
      <c r="E249" s="259"/>
      <c r="F249" s="259"/>
      <c r="G249" s="259"/>
      <c r="H249" s="273"/>
      <c r="I249" s="264">
        <v>911951</v>
      </c>
    </row>
    <row r="250" spans="1:9" hidden="1" outlineLevel="1">
      <c r="A250" s="242"/>
      <c r="B250" s="272" t="s">
        <v>274</v>
      </c>
      <c r="C250" s="264">
        <v>261839</v>
      </c>
      <c r="D250" s="257"/>
      <c r="E250" s="259"/>
      <c r="F250" s="259"/>
      <c r="G250" s="259"/>
      <c r="H250" s="273"/>
      <c r="I250" s="264">
        <v>261839</v>
      </c>
    </row>
    <row r="251" spans="1:9" hidden="1" outlineLevel="1">
      <c r="A251" s="242"/>
      <c r="B251" s="272" t="s">
        <v>222</v>
      </c>
      <c r="C251" s="264">
        <v>70898021</v>
      </c>
      <c r="D251" s="257"/>
      <c r="E251" s="259"/>
      <c r="F251" s="259"/>
      <c r="G251" s="259"/>
      <c r="H251" s="273"/>
      <c r="I251" s="264">
        <v>70898021</v>
      </c>
    </row>
    <row r="252" spans="1:9" hidden="1" outlineLevel="1">
      <c r="A252" s="242"/>
      <c r="B252" s="272" t="s">
        <v>223</v>
      </c>
      <c r="C252" s="264">
        <v>21674315.52</v>
      </c>
      <c r="D252" s="257"/>
      <c r="E252" s="259"/>
      <c r="F252" s="259"/>
      <c r="G252" s="259"/>
      <c r="H252" s="273"/>
      <c r="I252" s="264">
        <v>21674315.52</v>
      </c>
    </row>
    <row r="253" spans="1:9" hidden="1" outlineLevel="1">
      <c r="A253" s="242"/>
      <c r="B253" s="272" t="s">
        <v>224</v>
      </c>
      <c r="C253" s="264">
        <v>4939686.4700000025</v>
      </c>
      <c r="D253" s="257"/>
      <c r="E253" s="259"/>
      <c r="F253" s="259"/>
      <c r="G253" s="259"/>
      <c r="H253" s="273"/>
      <c r="I253" s="264">
        <v>4939686.4700000025</v>
      </c>
    </row>
    <row r="254" spans="1:9" hidden="1" outlineLevel="1">
      <c r="A254" s="242"/>
      <c r="B254" s="272" t="s">
        <v>225</v>
      </c>
      <c r="C254" s="264">
        <v>12513510.899999999</v>
      </c>
      <c r="D254" s="257"/>
      <c r="E254" s="259"/>
      <c r="F254" s="259"/>
      <c r="G254" s="259"/>
      <c r="H254" s="273"/>
      <c r="I254" s="264">
        <v>12513510.899999999</v>
      </c>
    </row>
    <row r="255" spans="1:9" ht="28.5" collapsed="1">
      <c r="A255" s="242">
        <v>9</v>
      </c>
      <c r="B255" s="274" t="s">
        <v>592</v>
      </c>
      <c r="C255" s="264">
        <f>SUM($C$229:$C$254)</f>
        <v>334939667.477</v>
      </c>
      <c r="D255" s="257"/>
      <c r="E255" s="259"/>
      <c r="F255" s="259"/>
      <c r="G255" s="259"/>
      <c r="H255" s="273"/>
      <c r="I255" s="264">
        <f>SUM($I$229:$I$254)</f>
        <v>334939667.477</v>
      </c>
    </row>
    <row r="256" spans="1:9" ht="12.75" customHeight="1">
      <c r="A256" s="275" t="s">
        <v>532</v>
      </c>
      <c r="B256" s="276" t="s">
        <v>533</v>
      </c>
      <c r="C256" s="427"/>
      <c r="D256" s="427"/>
      <c r="E256" s="427"/>
      <c r="F256" s="427"/>
      <c r="G256" s="427"/>
      <c r="H256" s="427"/>
      <c r="I256" s="427"/>
    </row>
    <row r="257" spans="1:9" ht="12.75" hidden="1" customHeight="1" outlineLevel="1">
      <c r="A257" s="242"/>
      <c r="B257" s="277" t="s">
        <v>272</v>
      </c>
      <c r="C257" s="246"/>
      <c r="D257" s="258"/>
      <c r="E257" s="258"/>
      <c r="F257" s="247"/>
      <c r="G257" s="278">
        <v>0</v>
      </c>
      <c r="H257" s="244"/>
      <c r="I257" s="279">
        <v>0</v>
      </c>
    </row>
    <row r="258" spans="1:9" ht="12.75" hidden="1" customHeight="1" outlineLevel="1">
      <c r="A258" s="242"/>
      <c r="B258" s="277" t="s">
        <v>203</v>
      </c>
      <c r="C258" s="246"/>
      <c r="D258" s="258"/>
      <c r="E258" s="258"/>
      <c r="F258" s="247"/>
      <c r="G258" s="278">
        <v>190211</v>
      </c>
      <c r="H258" s="244"/>
      <c r="I258" s="279">
        <v>190211</v>
      </c>
    </row>
    <row r="259" spans="1:9" ht="12.75" hidden="1" customHeight="1" outlineLevel="1">
      <c r="A259" s="242"/>
      <c r="B259" s="277" t="s">
        <v>204</v>
      </c>
      <c r="C259" s="246"/>
      <c r="D259" s="258"/>
      <c r="E259" s="258"/>
      <c r="F259" s="247"/>
      <c r="G259" s="278">
        <v>142844</v>
      </c>
      <c r="H259" s="244"/>
      <c r="I259" s="279">
        <v>142844</v>
      </c>
    </row>
    <row r="260" spans="1:9" ht="12.75" hidden="1" customHeight="1" outlineLevel="1">
      <c r="A260" s="242"/>
      <c r="B260" s="277" t="s">
        <v>206</v>
      </c>
      <c r="C260" s="246"/>
      <c r="D260" s="258"/>
      <c r="E260" s="258"/>
      <c r="F260" s="247"/>
      <c r="G260" s="280"/>
      <c r="H260" s="244"/>
      <c r="I260" s="279">
        <v>0</v>
      </c>
    </row>
    <row r="261" spans="1:9" ht="12.75" hidden="1" customHeight="1" outlineLevel="1">
      <c r="A261" s="242"/>
      <c r="B261" s="277" t="s">
        <v>207</v>
      </c>
      <c r="C261" s="246"/>
      <c r="D261" s="258"/>
      <c r="E261" s="258"/>
      <c r="F261" s="247"/>
      <c r="G261" s="278">
        <v>150</v>
      </c>
      <c r="H261" s="244"/>
      <c r="I261" s="279">
        <v>150</v>
      </c>
    </row>
    <row r="262" spans="1:9" ht="12.75" hidden="1" customHeight="1" outlineLevel="1">
      <c r="A262" s="242"/>
      <c r="B262" s="277" t="s">
        <v>205</v>
      </c>
      <c r="C262" s="246"/>
      <c r="D262" s="258"/>
      <c r="E262" s="258"/>
      <c r="F262" s="247"/>
      <c r="G262" s="278">
        <v>0</v>
      </c>
      <c r="H262" s="244"/>
      <c r="I262" s="279">
        <v>0</v>
      </c>
    </row>
    <row r="263" spans="1:9" ht="12.75" hidden="1" customHeight="1" outlineLevel="1">
      <c r="A263" s="242"/>
      <c r="B263" s="277" t="s">
        <v>208</v>
      </c>
      <c r="C263" s="246"/>
      <c r="D263" s="258"/>
      <c r="E263" s="258"/>
      <c r="F263" s="247"/>
      <c r="G263" s="278">
        <v>421937</v>
      </c>
      <c r="H263" s="244"/>
      <c r="I263" s="279">
        <v>421937</v>
      </c>
    </row>
    <row r="264" spans="1:9" ht="12.75" hidden="1" customHeight="1" outlineLevel="1">
      <c r="A264" s="242"/>
      <c r="B264" s="277" t="s">
        <v>209</v>
      </c>
      <c r="C264" s="246"/>
      <c r="D264" s="258"/>
      <c r="E264" s="258"/>
      <c r="F264" s="247"/>
      <c r="G264" s="278">
        <v>153276</v>
      </c>
      <c r="H264" s="244"/>
      <c r="I264" s="279">
        <v>153276</v>
      </c>
    </row>
    <row r="265" spans="1:9" ht="12.75" hidden="1" customHeight="1" outlineLevel="1">
      <c r="A265" s="242"/>
      <c r="B265" s="277" t="s">
        <v>210</v>
      </c>
      <c r="C265" s="246"/>
      <c r="D265" s="258"/>
      <c r="E265" s="258"/>
      <c r="F265" s="247"/>
      <c r="G265" s="280"/>
      <c r="H265" s="244"/>
      <c r="I265" s="279">
        <v>0</v>
      </c>
    </row>
    <row r="266" spans="1:9" ht="12.75" hidden="1" customHeight="1" outlineLevel="1">
      <c r="A266" s="242"/>
      <c r="B266" s="277" t="s">
        <v>211</v>
      </c>
      <c r="C266" s="246"/>
      <c r="D266" s="258"/>
      <c r="E266" s="258"/>
      <c r="F266" s="247"/>
      <c r="G266" s="278">
        <v>598375</v>
      </c>
      <c r="H266" s="244"/>
      <c r="I266" s="279">
        <v>598375</v>
      </c>
    </row>
    <row r="267" spans="1:9" ht="12.75" hidden="1" customHeight="1" outlineLevel="1">
      <c r="A267" s="242"/>
      <c r="B267" s="277" t="s">
        <v>212</v>
      </c>
      <c r="C267" s="246"/>
      <c r="D267" s="258"/>
      <c r="E267" s="258"/>
      <c r="F267" s="247"/>
      <c r="G267" s="278">
        <v>12787</v>
      </c>
      <c r="H267" s="244"/>
      <c r="I267" s="279">
        <v>12787</v>
      </c>
    </row>
    <row r="268" spans="1:9" ht="12.75" hidden="1" customHeight="1" outlineLevel="1">
      <c r="A268" s="242"/>
      <c r="B268" s="277" t="s">
        <v>213</v>
      </c>
      <c r="C268" s="246"/>
      <c r="D268" s="258"/>
      <c r="E268" s="258"/>
      <c r="F268" s="247"/>
      <c r="G268" s="278">
        <v>684303</v>
      </c>
      <c r="H268" s="244"/>
      <c r="I268" s="279">
        <v>684303</v>
      </c>
    </row>
    <row r="269" spans="1:9" ht="12.75" hidden="1" customHeight="1" outlineLevel="1">
      <c r="A269" s="242"/>
      <c r="B269" s="277" t="s">
        <v>214</v>
      </c>
      <c r="C269" s="246"/>
      <c r="D269" s="258"/>
      <c r="E269" s="258"/>
      <c r="F269" s="247"/>
      <c r="G269" s="278">
        <v>0</v>
      </c>
      <c r="H269" s="244"/>
      <c r="I269" s="279">
        <v>0</v>
      </c>
    </row>
    <row r="270" spans="1:9" ht="12.75" hidden="1" customHeight="1" outlineLevel="1">
      <c r="A270" s="242"/>
      <c r="B270" s="277" t="s">
        <v>273</v>
      </c>
      <c r="C270" s="246"/>
      <c r="D270" s="258"/>
      <c r="E270" s="258"/>
      <c r="F270" s="247"/>
      <c r="G270" s="278">
        <v>-823</v>
      </c>
      <c r="H270" s="244"/>
      <c r="I270" s="279">
        <v>-823</v>
      </c>
    </row>
    <row r="271" spans="1:9" ht="12.75" hidden="1" customHeight="1" outlineLevel="1">
      <c r="A271" s="242"/>
      <c r="B271" s="277" t="s">
        <v>215</v>
      </c>
      <c r="C271" s="246"/>
      <c r="D271" s="258"/>
      <c r="E271" s="258"/>
      <c r="F271" s="247"/>
      <c r="G271" s="278">
        <v>27475</v>
      </c>
      <c r="H271" s="244"/>
      <c r="I271" s="279">
        <v>27475</v>
      </c>
    </row>
    <row r="272" spans="1:9" ht="12.75" hidden="1" customHeight="1" outlineLevel="1">
      <c r="A272" s="242"/>
      <c r="B272" s="277" t="s">
        <v>216</v>
      </c>
      <c r="C272" s="246"/>
      <c r="D272" s="258"/>
      <c r="E272" s="258"/>
      <c r="F272" s="247"/>
      <c r="G272" s="278">
        <v>6588</v>
      </c>
      <c r="H272" s="244"/>
      <c r="I272" s="279">
        <v>6588</v>
      </c>
    </row>
    <row r="273" spans="1:9" ht="12.75" hidden="1" customHeight="1" outlineLevel="1">
      <c r="A273" s="242"/>
      <c r="B273" s="277" t="s">
        <v>217</v>
      </c>
      <c r="C273" s="246"/>
      <c r="D273" s="258"/>
      <c r="E273" s="258"/>
      <c r="F273" s="247"/>
      <c r="G273" s="278">
        <v>0</v>
      </c>
      <c r="H273" s="244"/>
      <c r="I273" s="279">
        <v>0</v>
      </c>
    </row>
    <row r="274" spans="1:9" ht="12.75" hidden="1" customHeight="1" outlineLevel="1">
      <c r="A274" s="242"/>
      <c r="B274" s="277" t="s">
        <v>218</v>
      </c>
      <c r="C274" s="246"/>
      <c r="D274" s="258"/>
      <c r="E274" s="258"/>
      <c r="F274" s="247"/>
      <c r="G274" s="278">
        <v>193163</v>
      </c>
      <c r="H274" s="244"/>
      <c r="I274" s="279">
        <v>193163</v>
      </c>
    </row>
    <row r="275" spans="1:9" ht="12.75" hidden="1" customHeight="1" outlineLevel="1">
      <c r="A275" s="242"/>
      <c r="B275" s="277" t="s">
        <v>219</v>
      </c>
      <c r="C275" s="246"/>
      <c r="D275" s="258"/>
      <c r="E275" s="258"/>
      <c r="F275" s="247"/>
      <c r="G275" s="280"/>
      <c r="H275" s="244"/>
      <c r="I275" s="279">
        <v>0</v>
      </c>
    </row>
    <row r="276" spans="1:9" ht="12.75" hidden="1" customHeight="1" outlineLevel="1">
      <c r="A276" s="242"/>
      <c r="B276" s="277" t="s">
        <v>220</v>
      </c>
      <c r="C276" s="246"/>
      <c r="D276" s="258"/>
      <c r="E276" s="258"/>
      <c r="F276" s="247"/>
      <c r="G276" s="280">
        <v>6142</v>
      </c>
      <c r="H276" s="244"/>
      <c r="I276" s="279">
        <v>6142</v>
      </c>
    </row>
    <row r="277" spans="1:9" ht="12.75" hidden="1" customHeight="1" outlineLevel="1">
      <c r="A277" s="242"/>
      <c r="B277" s="277" t="s">
        <v>221</v>
      </c>
      <c r="C277" s="246"/>
      <c r="D277" s="258"/>
      <c r="E277" s="258"/>
      <c r="F277" s="247"/>
      <c r="G277" s="280"/>
      <c r="H277" s="244"/>
      <c r="I277" s="279">
        <v>0</v>
      </c>
    </row>
    <row r="278" spans="1:9" ht="12.75" hidden="1" customHeight="1" outlineLevel="1">
      <c r="A278" s="242"/>
      <c r="B278" s="277" t="s">
        <v>274</v>
      </c>
      <c r="C278" s="246"/>
      <c r="D278" s="258"/>
      <c r="E278" s="258"/>
      <c r="F278" s="247"/>
      <c r="G278" s="280">
        <v>31847</v>
      </c>
      <c r="H278" s="244"/>
      <c r="I278" s="279">
        <v>31847</v>
      </c>
    </row>
    <row r="279" spans="1:9" ht="12.75" hidden="1" customHeight="1" outlineLevel="1">
      <c r="A279" s="242"/>
      <c r="B279" s="277" t="s">
        <v>222</v>
      </c>
      <c r="C279" s="246"/>
      <c r="D279" s="258"/>
      <c r="E279" s="258"/>
      <c r="F279" s="247"/>
      <c r="G279" s="278">
        <v>124696</v>
      </c>
      <c r="H279" s="244"/>
      <c r="I279" s="279">
        <v>124696</v>
      </c>
    </row>
    <row r="280" spans="1:9" ht="12.75" hidden="1" customHeight="1" outlineLevel="1">
      <c r="A280" s="242"/>
      <c r="B280" s="277" t="s">
        <v>223</v>
      </c>
      <c r="C280" s="246"/>
      <c r="D280" s="258"/>
      <c r="E280" s="258"/>
      <c r="F280" s="247"/>
      <c r="G280" s="280"/>
      <c r="H280" s="244"/>
      <c r="I280" s="279">
        <v>0</v>
      </c>
    </row>
    <row r="281" spans="1:9" ht="12.75" hidden="1" customHeight="1" outlineLevel="1">
      <c r="A281" s="242"/>
      <c r="B281" s="277" t="s">
        <v>224</v>
      </c>
      <c r="C281" s="246"/>
      <c r="D281" s="258"/>
      <c r="E281" s="258"/>
      <c r="F281" s="247"/>
      <c r="G281" s="278">
        <v>156344.51882974472</v>
      </c>
      <c r="H281" s="244"/>
      <c r="I281" s="279">
        <v>156344.51882974472</v>
      </c>
    </row>
    <row r="282" spans="1:9" ht="12.75" hidden="1" customHeight="1" outlineLevel="1">
      <c r="A282" s="242"/>
      <c r="B282" s="277" t="s">
        <v>225</v>
      </c>
      <c r="C282" s="246"/>
      <c r="D282" s="258"/>
      <c r="E282" s="258"/>
      <c r="F282" s="247"/>
      <c r="G282" s="280"/>
      <c r="H282" s="244"/>
      <c r="I282" s="279">
        <v>0</v>
      </c>
    </row>
    <row r="283" spans="1:9" ht="12.75" customHeight="1" collapsed="1">
      <c r="A283" s="242">
        <v>10</v>
      </c>
      <c r="B283" s="281" t="s">
        <v>534</v>
      </c>
      <c r="C283" s="246"/>
      <c r="D283" s="258"/>
      <c r="E283" s="258"/>
      <c r="F283" s="247"/>
      <c r="G283" s="278">
        <f>SUM($G$257:$G$282)</f>
        <v>2749315.5188297448</v>
      </c>
      <c r="H283" s="244"/>
      <c r="I283" s="279">
        <f>SUM($I$257:$I$282)</f>
        <v>2749315.5188297448</v>
      </c>
    </row>
    <row r="284" spans="1:9" ht="12.75" hidden="1" customHeight="1" outlineLevel="1">
      <c r="A284" s="242"/>
      <c r="B284" s="282" t="s">
        <v>272</v>
      </c>
      <c r="C284" s="254"/>
      <c r="D284" s="260"/>
      <c r="E284" s="260"/>
      <c r="F284" s="255"/>
      <c r="G284" s="283">
        <v>0</v>
      </c>
      <c r="H284" s="270"/>
      <c r="I284" s="262">
        <v>0</v>
      </c>
    </row>
    <row r="285" spans="1:9" ht="12.75" hidden="1" customHeight="1" outlineLevel="1">
      <c r="A285" s="242"/>
      <c r="B285" s="282" t="s">
        <v>203</v>
      </c>
      <c r="C285" s="254"/>
      <c r="D285" s="260"/>
      <c r="E285" s="260"/>
      <c r="F285" s="255"/>
      <c r="G285" s="283">
        <v>-39</v>
      </c>
      <c r="H285" s="270"/>
      <c r="I285" s="262">
        <v>-39</v>
      </c>
    </row>
    <row r="286" spans="1:9" ht="12.75" hidden="1" customHeight="1" outlineLevel="1">
      <c r="A286" s="242"/>
      <c r="B286" s="282" t="s">
        <v>204</v>
      </c>
      <c r="C286" s="254"/>
      <c r="D286" s="260"/>
      <c r="E286" s="260"/>
      <c r="F286" s="255"/>
      <c r="G286" s="283">
        <v>16300</v>
      </c>
      <c r="H286" s="270"/>
      <c r="I286" s="262">
        <v>16300</v>
      </c>
    </row>
    <row r="287" spans="1:9" ht="12.75" hidden="1" customHeight="1" outlineLevel="1">
      <c r="A287" s="242"/>
      <c r="B287" s="282" t="s">
        <v>205</v>
      </c>
      <c r="C287" s="254"/>
      <c r="D287" s="260"/>
      <c r="E287" s="260"/>
      <c r="F287" s="255"/>
      <c r="G287" s="283">
        <v>0</v>
      </c>
      <c r="H287" s="270"/>
      <c r="I287" s="262">
        <v>0</v>
      </c>
    </row>
    <row r="288" spans="1:9" ht="12.75" hidden="1" customHeight="1" outlineLevel="1">
      <c r="A288" s="242"/>
      <c r="B288" s="282" t="s">
        <v>206</v>
      </c>
      <c r="C288" s="254"/>
      <c r="D288" s="260"/>
      <c r="E288" s="260"/>
      <c r="F288" s="255"/>
      <c r="G288" s="283">
        <v>0</v>
      </c>
      <c r="H288" s="270"/>
      <c r="I288" s="262">
        <v>0</v>
      </c>
    </row>
    <row r="289" spans="1:9" ht="12.75" hidden="1" customHeight="1" outlineLevel="1">
      <c r="A289" s="242"/>
      <c r="B289" s="282" t="s">
        <v>207</v>
      </c>
      <c r="C289" s="254"/>
      <c r="D289" s="260"/>
      <c r="E289" s="260"/>
      <c r="F289" s="255"/>
      <c r="G289" s="283">
        <v>0</v>
      </c>
      <c r="H289" s="270"/>
      <c r="I289" s="262">
        <v>0</v>
      </c>
    </row>
    <row r="290" spans="1:9" ht="12.75" hidden="1" customHeight="1" outlineLevel="1">
      <c r="A290" s="242"/>
      <c r="B290" s="282" t="s">
        <v>208</v>
      </c>
      <c r="C290" s="254"/>
      <c r="D290" s="260"/>
      <c r="E290" s="260"/>
      <c r="F290" s="255"/>
      <c r="G290" s="283">
        <v>11503954</v>
      </c>
      <c r="H290" s="270"/>
      <c r="I290" s="262">
        <v>11503954</v>
      </c>
    </row>
    <row r="291" spans="1:9" ht="12.75" hidden="1" customHeight="1" outlineLevel="1">
      <c r="A291" s="242"/>
      <c r="B291" s="282" t="s">
        <v>209</v>
      </c>
      <c r="C291" s="254"/>
      <c r="D291" s="260"/>
      <c r="E291" s="260"/>
      <c r="F291" s="255"/>
      <c r="G291" s="283">
        <v>431668</v>
      </c>
      <c r="H291" s="270"/>
      <c r="I291" s="262">
        <v>431668</v>
      </c>
    </row>
    <row r="292" spans="1:9" ht="12.75" hidden="1" customHeight="1" outlineLevel="1">
      <c r="A292" s="242"/>
      <c r="B292" s="282" t="s">
        <v>210</v>
      </c>
      <c r="C292" s="254"/>
      <c r="D292" s="260"/>
      <c r="E292" s="260"/>
      <c r="F292" s="255"/>
      <c r="G292" s="284"/>
      <c r="H292" s="270"/>
      <c r="I292" s="262">
        <v>0</v>
      </c>
    </row>
    <row r="293" spans="1:9" ht="12.75" hidden="1" customHeight="1" outlineLevel="1">
      <c r="A293" s="242"/>
      <c r="B293" s="282" t="s">
        <v>211</v>
      </c>
      <c r="C293" s="254"/>
      <c r="D293" s="260"/>
      <c r="E293" s="260"/>
      <c r="F293" s="255"/>
      <c r="G293" s="283">
        <v>1168351</v>
      </c>
      <c r="H293" s="270"/>
      <c r="I293" s="262">
        <v>1168351</v>
      </c>
    </row>
    <row r="294" spans="1:9" ht="12.75" hidden="1" customHeight="1" outlineLevel="1">
      <c r="A294" s="242"/>
      <c r="B294" s="282" t="s">
        <v>212</v>
      </c>
      <c r="C294" s="254"/>
      <c r="D294" s="260"/>
      <c r="E294" s="260"/>
      <c r="F294" s="255"/>
      <c r="G294" s="283">
        <v>183054</v>
      </c>
      <c r="H294" s="270"/>
      <c r="I294" s="262">
        <v>183054</v>
      </c>
    </row>
    <row r="295" spans="1:9" ht="12.75" hidden="1" customHeight="1" outlineLevel="1">
      <c r="A295" s="242"/>
      <c r="B295" s="282" t="s">
        <v>213</v>
      </c>
      <c r="C295" s="254"/>
      <c r="D295" s="260"/>
      <c r="E295" s="260"/>
      <c r="F295" s="255"/>
      <c r="G295" s="283">
        <v>812150</v>
      </c>
      <c r="H295" s="270"/>
      <c r="I295" s="262">
        <v>812150</v>
      </c>
    </row>
    <row r="296" spans="1:9" ht="12.75" hidden="1" customHeight="1" outlineLevel="1">
      <c r="A296" s="242"/>
      <c r="B296" s="282" t="s">
        <v>214</v>
      </c>
      <c r="C296" s="254"/>
      <c r="D296" s="260"/>
      <c r="E296" s="260"/>
      <c r="F296" s="255"/>
      <c r="G296" s="283">
        <v>64928</v>
      </c>
      <c r="H296" s="270"/>
      <c r="I296" s="262">
        <v>64928</v>
      </c>
    </row>
    <row r="297" spans="1:9" ht="12.75" hidden="1" customHeight="1" outlineLevel="1">
      <c r="A297" s="242"/>
      <c r="B297" s="282" t="s">
        <v>273</v>
      </c>
      <c r="C297" s="254"/>
      <c r="D297" s="260"/>
      <c r="E297" s="260"/>
      <c r="F297" s="255"/>
      <c r="G297" s="283">
        <v>-850</v>
      </c>
      <c r="H297" s="270"/>
      <c r="I297" s="262">
        <v>-850</v>
      </c>
    </row>
    <row r="298" spans="1:9" ht="12.75" hidden="1" customHeight="1" outlineLevel="1">
      <c r="A298" s="242"/>
      <c r="B298" s="282" t="s">
        <v>215</v>
      </c>
      <c r="C298" s="254"/>
      <c r="D298" s="260"/>
      <c r="E298" s="260"/>
      <c r="F298" s="255"/>
      <c r="G298" s="283">
        <v>107785</v>
      </c>
      <c r="H298" s="270"/>
      <c r="I298" s="262">
        <v>107785</v>
      </c>
    </row>
    <row r="299" spans="1:9" ht="12.75" hidden="1" customHeight="1" outlineLevel="1">
      <c r="A299" s="242"/>
      <c r="B299" s="282" t="s">
        <v>216</v>
      </c>
      <c r="C299" s="254"/>
      <c r="D299" s="260"/>
      <c r="E299" s="260"/>
      <c r="F299" s="255"/>
      <c r="G299" s="283">
        <v>623</v>
      </c>
      <c r="H299" s="270"/>
      <c r="I299" s="262">
        <v>623</v>
      </c>
    </row>
    <row r="300" spans="1:9" ht="12.75" hidden="1" customHeight="1" outlineLevel="1">
      <c r="A300" s="242"/>
      <c r="B300" s="282" t="s">
        <v>217</v>
      </c>
      <c r="C300" s="254"/>
      <c r="D300" s="260"/>
      <c r="E300" s="260"/>
      <c r="F300" s="255"/>
      <c r="G300" s="283">
        <v>0</v>
      </c>
      <c r="H300" s="270"/>
      <c r="I300" s="262">
        <v>0</v>
      </c>
    </row>
    <row r="301" spans="1:9" ht="12.75" hidden="1" customHeight="1" outlineLevel="1">
      <c r="A301" s="242"/>
      <c r="B301" s="282" t="s">
        <v>218</v>
      </c>
      <c r="C301" s="254"/>
      <c r="D301" s="260"/>
      <c r="E301" s="260"/>
      <c r="F301" s="255"/>
      <c r="G301" s="283">
        <v>678120</v>
      </c>
      <c r="H301" s="270"/>
      <c r="I301" s="262">
        <v>678120</v>
      </c>
    </row>
    <row r="302" spans="1:9" ht="12.75" hidden="1" customHeight="1" outlineLevel="1">
      <c r="A302" s="242"/>
      <c r="B302" s="282" t="s">
        <v>219</v>
      </c>
      <c r="C302" s="254"/>
      <c r="D302" s="260"/>
      <c r="E302" s="260"/>
      <c r="F302" s="255"/>
      <c r="G302" s="284"/>
      <c r="H302" s="270"/>
      <c r="I302" s="262">
        <v>0</v>
      </c>
    </row>
    <row r="303" spans="1:9" ht="12.75" hidden="1" customHeight="1" outlineLevel="1">
      <c r="A303" s="242"/>
      <c r="B303" s="282" t="s">
        <v>220</v>
      </c>
      <c r="C303" s="254"/>
      <c r="D303" s="260"/>
      <c r="E303" s="260"/>
      <c r="F303" s="255"/>
      <c r="G303" s="284"/>
      <c r="H303" s="270"/>
      <c r="I303" s="262">
        <v>0</v>
      </c>
    </row>
    <row r="304" spans="1:9" ht="12.75" hidden="1" customHeight="1" outlineLevel="1">
      <c r="A304" s="242"/>
      <c r="B304" s="282" t="s">
        <v>221</v>
      </c>
      <c r="C304" s="254"/>
      <c r="D304" s="260"/>
      <c r="E304" s="260"/>
      <c r="F304" s="255"/>
      <c r="G304" s="284"/>
      <c r="H304" s="270"/>
      <c r="I304" s="262">
        <v>0</v>
      </c>
    </row>
    <row r="305" spans="1:9" ht="12.75" hidden="1" customHeight="1" outlineLevel="1">
      <c r="A305" s="242"/>
      <c r="B305" s="282" t="s">
        <v>274</v>
      </c>
      <c r="C305" s="254"/>
      <c r="D305" s="260"/>
      <c r="E305" s="260"/>
      <c r="F305" s="255"/>
      <c r="G305" s="283">
        <v>0</v>
      </c>
      <c r="H305" s="270"/>
      <c r="I305" s="262">
        <v>0</v>
      </c>
    </row>
    <row r="306" spans="1:9" ht="12.75" hidden="1" customHeight="1" outlineLevel="1">
      <c r="A306" s="242"/>
      <c r="B306" s="282" t="s">
        <v>222</v>
      </c>
      <c r="C306" s="254"/>
      <c r="D306" s="260"/>
      <c r="E306" s="260"/>
      <c r="F306" s="255"/>
      <c r="G306" s="283">
        <v>7142797</v>
      </c>
      <c r="H306" s="270"/>
      <c r="I306" s="262">
        <v>7142797</v>
      </c>
    </row>
    <row r="307" spans="1:9" ht="12.75" hidden="1" customHeight="1" outlineLevel="1">
      <c r="A307" s="242"/>
      <c r="B307" s="282" t="s">
        <v>223</v>
      </c>
      <c r="C307" s="254"/>
      <c r="D307" s="260"/>
      <c r="E307" s="260"/>
      <c r="F307" s="255"/>
      <c r="G307" s="284"/>
      <c r="H307" s="270"/>
      <c r="I307" s="262">
        <v>0</v>
      </c>
    </row>
    <row r="308" spans="1:9" ht="12.75" hidden="1" customHeight="1" outlineLevel="1">
      <c r="A308" s="242"/>
      <c r="B308" s="282" t="s">
        <v>224</v>
      </c>
      <c r="C308" s="254"/>
      <c r="D308" s="260"/>
      <c r="E308" s="260"/>
      <c r="F308" s="255"/>
      <c r="G308" s="283">
        <v>0</v>
      </c>
      <c r="H308" s="270"/>
      <c r="I308" s="262">
        <v>0</v>
      </c>
    </row>
    <row r="309" spans="1:9" ht="12.75" hidden="1" customHeight="1" outlineLevel="1">
      <c r="A309" s="242"/>
      <c r="B309" s="282" t="s">
        <v>225</v>
      </c>
      <c r="C309" s="254"/>
      <c r="D309" s="260"/>
      <c r="E309" s="260"/>
      <c r="F309" s="255"/>
      <c r="G309" s="284"/>
      <c r="H309" s="270"/>
      <c r="I309" s="262">
        <v>0</v>
      </c>
    </row>
    <row r="310" spans="1:9" ht="12.75" customHeight="1" collapsed="1">
      <c r="A310" s="242">
        <v>11</v>
      </c>
      <c r="B310" s="285" t="s">
        <v>535</v>
      </c>
      <c r="C310" s="254"/>
      <c r="D310" s="260"/>
      <c r="E310" s="260"/>
      <c r="F310" s="255"/>
      <c r="G310" s="283">
        <f>SUM($G$284:$G$309)</f>
        <v>22108841</v>
      </c>
      <c r="H310" s="270"/>
      <c r="I310" s="262">
        <f>SUM($I$284:$I$309)</f>
        <v>22108841</v>
      </c>
    </row>
    <row r="311" spans="1:9" ht="12.75" hidden="1" customHeight="1" outlineLevel="1">
      <c r="A311" s="242"/>
      <c r="B311" s="282" t="s">
        <v>272</v>
      </c>
      <c r="C311" s="254"/>
      <c r="D311" s="260"/>
      <c r="E311" s="260"/>
      <c r="F311" s="255"/>
      <c r="G311" s="283">
        <v>0</v>
      </c>
      <c r="H311" s="270"/>
      <c r="I311" s="262">
        <v>0</v>
      </c>
    </row>
    <row r="312" spans="1:9" ht="12.75" hidden="1" customHeight="1" outlineLevel="1">
      <c r="A312" s="242"/>
      <c r="B312" s="282" t="s">
        <v>203</v>
      </c>
      <c r="C312" s="254"/>
      <c r="D312" s="260"/>
      <c r="E312" s="260"/>
      <c r="F312" s="255"/>
      <c r="G312" s="283">
        <v>571256</v>
      </c>
      <c r="H312" s="270"/>
      <c r="I312" s="262">
        <v>571256</v>
      </c>
    </row>
    <row r="313" spans="1:9" ht="12.75" hidden="1" customHeight="1" outlineLevel="1">
      <c r="A313" s="242"/>
      <c r="B313" s="282" t="s">
        <v>204</v>
      </c>
      <c r="C313" s="254"/>
      <c r="D313" s="260"/>
      <c r="E313" s="260"/>
      <c r="F313" s="255"/>
      <c r="G313" s="283">
        <v>4017</v>
      </c>
      <c r="H313" s="270"/>
      <c r="I313" s="262">
        <v>4017</v>
      </c>
    </row>
    <row r="314" spans="1:9" ht="12.75" hidden="1" customHeight="1" outlineLevel="1">
      <c r="A314" s="242"/>
      <c r="B314" s="282" t="s">
        <v>205</v>
      </c>
      <c r="C314" s="254"/>
      <c r="D314" s="260"/>
      <c r="E314" s="260"/>
      <c r="F314" s="255"/>
      <c r="G314" s="283">
        <v>0</v>
      </c>
      <c r="H314" s="270"/>
      <c r="I314" s="262">
        <v>0</v>
      </c>
    </row>
    <row r="315" spans="1:9" ht="12.75" hidden="1" customHeight="1" outlineLevel="1">
      <c r="A315" s="242"/>
      <c r="B315" s="282" t="s">
        <v>206</v>
      </c>
      <c r="C315" s="254"/>
      <c r="D315" s="260"/>
      <c r="E315" s="260"/>
      <c r="F315" s="255"/>
      <c r="G315" s="283">
        <v>55500.415858324595</v>
      </c>
      <c r="H315" s="270"/>
      <c r="I315" s="262">
        <v>55500.415858324595</v>
      </c>
    </row>
    <row r="316" spans="1:9" ht="12.75" hidden="1" customHeight="1" outlineLevel="1">
      <c r="A316" s="242"/>
      <c r="B316" s="282" t="s">
        <v>207</v>
      </c>
      <c r="C316" s="254"/>
      <c r="D316" s="260"/>
      <c r="E316" s="260"/>
      <c r="F316" s="255"/>
      <c r="G316" s="283">
        <v>451</v>
      </c>
      <c r="H316" s="270"/>
      <c r="I316" s="262">
        <v>451</v>
      </c>
    </row>
    <row r="317" spans="1:9" ht="12.75" hidden="1" customHeight="1" outlineLevel="1">
      <c r="A317" s="242"/>
      <c r="B317" s="282" t="s">
        <v>208</v>
      </c>
      <c r="C317" s="254"/>
      <c r="D317" s="260"/>
      <c r="E317" s="260"/>
      <c r="F317" s="255"/>
      <c r="G317" s="283">
        <v>2705519</v>
      </c>
      <c r="H317" s="270"/>
      <c r="I317" s="262">
        <v>2705519</v>
      </c>
    </row>
    <row r="318" spans="1:9" ht="12.75" hidden="1" customHeight="1" outlineLevel="1">
      <c r="A318" s="242"/>
      <c r="B318" s="282" t="s">
        <v>209</v>
      </c>
      <c r="C318" s="254"/>
      <c r="D318" s="260"/>
      <c r="E318" s="260"/>
      <c r="F318" s="255"/>
      <c r="G318" s="283">
        <v>776766</v>
      </c>
      <c r="H318" s="270"/>
      <c r="I318" s="262">
        <v>776766</v>
      </c>
    </row>
    <row r="319" spans="1:9" ht="12.75" hidden="1" customHeight="1" outlineLevel="1">
      <c r="A319" s="242"/>
      <c r="B319" s="282" t="s">
        <v>210</v>
      </c>
      <c r="C319" s="254"/>
      <c r="D319" s="260"/>
      <c r="E319" s="260"/>
      <c r="F319" s="255"/>
      <c r="G319" s="283">
        <v>1904</v>
      </c>
      <c r="H319" s="270"/>
      <c r="I319" s="262">
        <v>1904</v>
      </c>
    </row>
    <row r="320" spans="1:9" ht="12.75" hidden="1" customHeight="1" outlineLevel="1">
      <c r="A320" s="242"/>
      <c r="B320" s="282" t="s">
        <v>211</v>
      </c>
      <c r="C320" s="254"/>
      <c r="D320" s="260"/>
      <c r="E320" s="260"/>
      <c r="F320" s="255"/>
      <c r="G320" s="283">
        <v>4125541</v>
      </c>
      <c r="H320" s="270"/>
      <c r="I320" s="262">
        <v>4125541</v>
      </c>
    </row>
    <row r="321" spans="1:9" ht="12.75" hidden="1" customHeight="1" outlineLevel="1">
      <c r="A321" s="242"/>
      <c r="B321" s="282" t="s">
        <v>212</v>
      </c>
      <c r="C321" s="254"/>
      <c r="D321" s="260"/>
      <c r="E321" s="260"/>
      <c r="F321" s="255"/>
      <c r="G321" s="283">
        <v>129450</v>
      </c>
      <c r="H321" s="270"/>
      <c r="I321" s="262">
        <v>129450</v>
      </c>
    </row>
    <row r="322" spans="1:9" ht="12.75" hidden="1" customHeight="1" outlineLevel="1">
      <c r="A322" s="242"/>
      <c r="B322" s="282" t="s">
        <v>213</v>
      </c>
      <c r="C322" s="254"/>
      <c r="D322" s="260"/>
      <c r="E322" s="260"/>
      <c r="F322" s="255"/>
      <c r="G322" s="283">
        <v>6262433</v>
      </c>
      <c r="H322" s="270"/>
      <c r="I322" s="262">
        <v>6262433</v>
      </c>
    </row>
    <row r="323" spans="1:9" ht="12.75" hidden="1" customHeight="1" outlineLevel="1">
      <c r="A323" s="242"/>
      <c r="B323" s="282" t="s">
        <v>214</v>
      </c>
      <c r="C323" s="254"/>
      <c r="D323" s="260"/>
      <c r="E323" s="260"/>
      <c r="F323" s="255"/>
      <c r="G323" s="283">
        <v>37943</v>
      </c>
      <c r="H323" s="270"/>
      <c r="I323" s="262">
        <v>37943</v>
      </c>
    </row>
    <row r="324" spans="1:9" ht="12.75" hidden="1" customHeight="1" outlineLevel="1">
      <c r="A324" s="242"/>
      <c r="B324" s="282" t="s">
        <v>273</v>
      </c>
      <c r="C324" s="254"/>
      <c r="D324" s="260"/>
      <c r="E324" s="260"/>
      <c r="F324" s="255"/>
      <c r="G324" s="283">
        <v>-1170</v>
      </c>
      <c r="H324" s="270"/>
      <c r="I324" s="262">
        <v>-1170</v>
      </c>
    </row>
    <row r="325" spans="1:9" ht="12.75" hidden="1" customHeight="1" outlineLevel="1">
      <c r="A325" s="242"/>
      <c r="B325" s="282" t="s">
        <v>215</v>
      </c>
      <c r="C325" s="254"/>
      <c r="D325" s="260"/>
      <c r="E325" s="260"/>
      <c r="F325" s="255"/>
      <c r="G325" s="283">
        <v>247325</v>
      </c>
      <c r="H325" s="270"/>
      <c r="I325" s="262">
        <v>247325</v>
      </c>
    </row>
    <row r="326" spans="1:9" ht="12.75" hidden="1" customHeight="1" outlineLevel="1">
      <c r="A326" s="242"/>
      <c r="B326" s="282" t="s">
        <v>216</v>
      </c>
      <c r="C326" s="254"/>
      <c r="D326" s="260"/>
      <c r="E326" s="260"/>
      <c r="F326" s="255"/>
      <c r="G326" s="283">
        <v>21278</v>
      </c>
      <c r="H326" s="270"/>
      <c r="I326" s="262">
        <v>21278</v>
      </c>
    </row>
    <row r="327" spans="1:9" ht="12.75" hidden="1" customHeight="1" outlineLevel="1">
      <c r="A327" s="242"/>
      <c r="B327" s="282" t="s">
        <v>217</v>
      </c>
      <c r="C327" s="254"/>
      <c r="D327" s="260"/>
      <c r="E327" s="260"/>
      <c r="F327" s="255"/>
      <c r="G327" s="283">
        <v>631947.94274935802</v>
      </c>
      <c r="H327" s="270"/>
      <c r="I327" s="262">
        <v>631947.94274935802</v>
      </c>
    </row>
    <row r="328" spans="1:9" ht="12.75" hidden="1" customHeight="1" outlineLevel="1">
      <c r="A328" s="242"/>
      <c r="B328" s="282" t="s">
        <v>218</v>
      </c>
      <c r="C328" s="254"/>
      <c r="D328" s="260"/>
      <c r="E328" s="260"/>
      <c r="F328" s="255"/>
      <c r="G328" s="283">
        <v>1771426</v>
      </c>
      <c r="H328" s="270"/>
      <c r="I328" s="262">
        <v>1771426</v>
      </c>
    </row>
    <row r="329" spans="1:9" ht="12.75" hidden="1" customHeight="1" outlineLevel="1">
      <c r="A329" s="242"/>
      <c r="B329" s="282" t="s">
        <v>219</v>
      </c>
      <c r="C329" s="254"/>
      <c r="D329" s="260"/>
      <c r="E329" s="260"/>
      <c r="F329" s="255"/>
      <c r="G329" s="283">
        <v>64932</v>
      </c>
      <c r="H329" s="270"/>
      <c r="I329" s="262">
        <v>64932</v>
      </c>
    </row>
    <row r="330" spans="1:9" ht="12.75" hidden="1" customHeight="1" outlineLevel="1">
      <c r="A330" s="242"/>
      <c r="B330" s="282" t="s">
        <v>220</v>
      </c>
      <c r="C330" s="254"/>
      <c r="D330" s="260"/>
      <c r="E330" s="260"/>
      <c r="F330" s="255"/>
      <c r="G330" s="283">
        <v>54116</v>
      </c>
      <c r="H330" s="270"/>
      <c r="I330" s="262">
        <v>54116</v>
      </c>
    </row>
    <row r="331" spans="1:9" ht="12.75" hidden="1" customHeight="1" outlineLevel="1">
      <c r="A331" s="242"/>
      <c r="B331" s="282" t="s">
        <v>221</v>
      </c>
      <c r="C331" s="254"/>
      <c r="D331" s="260"/>
      <c r="E331" s="260"/>
      <c r="F331" s="255"/>
      <c r="G331" s="283">
        <v>54116</v>
      </c>
      <c r="H331" s="270"/>
      <c r="I331" s="262">
        <v>54116</v>
      </c>
    </row>
    <row r="332" spans="1:9" ht="12.75" hidden="1" customHeight="1" outlineLevel="1">
      <c r="A332" s="242"/>
      <c r="B332" s="282" t="s">
        <v>274</v>
      </c>
      <c r="C332" s="254"/>
      <c r="D332" s="260"/>
      <c r="E332" s="260"/>
      <c r="F332" s="255"/>
      <c r="G332" s="283">
        <v>0</v>
      </c>
      <c r="H332" s="270"/>
      <c r="I332" s="262">
        <v>0</v>
      </c>
    </row>
    <row r="333" spans="1:9" ht="12.75" hidden="1" customHeight="1" outlineLevel="1">
      <c r="A333" s="242"/>
      <c r="B333" s="282" t="s">
        <v>222</v>
      </c>
      <c r="C333" s="254"/>
      <c r="D333" s="260"/>
      <c r="E333" s="260"/>
      <c r="F333" s="255"/>
      <c r="G333" s="283">
        <v>-437415</v>
      </c>
      <c r="H333" s="270"/>
      <c r="I333" s="262">
        <v>-437415</v>
      </c>
    </row>
    <row r="334" spans="1:9" ht="12.75" hidden="1" customHeight="1" outlineLevel="1">
      <c r="A334" s="242"/>
      <c r="B334" s="282" t="s">
        <v>223</v>
      </c>
      <c r="C334" s="254"/>
      <c r="D334" s="260"/>
      <c r="E334" s="260"/>
      <c r="F334" s="255"/>
      <c r="G334" s="283">
        <v>74544</v>
      </c>
      <c r="H334" s="270"/>
      <c r="I334" s="262">
        <v>74544</v>
      </c>
    </row>
    <row r="335" spans="1:9" ht="12.75" hidden="1" customHeight="1" outlineLevel="1">
      <c r="A335" s="242"/>
      <c r="B335" s="282" t="s">
        <v>224</v>
      </c>
      <c r="C335" s="254"/>
      <c r="D335" s="260"/>
      <c r="E335" s="260"/>
      <c r="F335" s="255"/>
      <c r="G335" s="283">
        <v>481.02026678747455</v>
      </c>
      <c r="H335" s="270"/>
      <c r="I335" s="262">
        <v>481.02026678747455</v>
      </c>
    </row>
    <row r="336" spans="1:9" ht="12.75" hidden="1" customHeight="1" outlineLevel="1">
      <c r="A336" s="242"/>
      <c r="B336" s="282" t="s">
        <v>225</v>
      </c>
      <c r="C336" s="254"/>
      <c r="D336" s="260"/>
      <c r="E336" s="260"/>
      <c r="F336" s="255"/>
      <c r="G336" s="283">
        <v>249502</v>
      </c>
      <c r="H336" s="270"/>
      <c r="I336" s="262">
        <v>249502</v>
      </c>
    </row>
    <row r="337" spans="1:9" ht="12.75" customHeight="1" collapsed="1">
      <c r="A337" s="242">
        <v>12</v>
      </c>
      <c r="B337" s="285" t="s">
        <v>536</v>
      </c>
      <c r="C337" s="254"/>
      <c r="D337" s="260"/>
      <c r="E337" s="260"/>
      <c r="F337" s="255"/>
      <c r="G337" s="283">
        <f>SUM($G$311:$G$336)</f>
        <v>17401863.37887447</v>
      </c>
      <c r="H337" s="270"/>
      <c r="I337" s="262">
        <f>SUM($I$311:$I$336)</f>
        <v>17401863.37887447</v>
      </c>
    </row>
    <row r="338" spans="1:9" ht="12.75" hidden="1" customHeight="1" outlineLevel="1">
      <c r="A338" s="242"/>
      <c r="B338" s="282" t="s">
        <v>272</v>
      </c>
      <c r="C338" s="254"/>
      <c r="D338" s="260"/>
      <c r="E338" s="260"/>
      <c r="F338" s="255"/>
      <c r="G338" s="283">
        <v>0</v>
      </c>
      <c r="H338" s="270"/>
      <c r="I338" s="262">
        <v>0</v>
      </c>
    </row>
    <row r="339" spans="1:9" ht="12.75" hidden="1" customHeight="1" outlineLevel="1">
      <c r="A339" s="242"/>
      <c r="B339" s="282" t="s">
        <v>203</v>
      </c>
      <c r="C339" s="254"/>
      <c r="D339" s="260"/>
      <c r="E339" s="260"/>
      <c r="F339" s="255"/>
      <c r="G339" s="283">
        <v>7043</v>
      </c>
      <c r="H339" s="270"/>
      <c r="I339" s="262">
        <v>7043</v>
      </c>
    </row>
    <row r="340" spans="1:9" ht="12.75" hidden="1" customHeight="1" outlineLevel="1">
      <c r="A340" s="242"/>
      <c r="B340" s="282" t="s">
        <v>204</v>
      </c>
      <c r="C340" s="254"/>
      <c r="D340" s="260"/>
      <c r="E340" s="260"/>
      <c r="F340" s="255"/>
      <c r="G340" s="283">
        <v>35171</v>
      </c>
      <c r="H340" s="270"/>
      <c r="I340" s="262">
        <v>35171</v>
      </c>
    </row>
    <row r="341" spans="1:9" ht="12.75" hidden="1" customHeight="1" outlineLevel="1">
      <c r="A341" s="242"/>
      <c r="B341" s="282" t="s">
        <v>205</v>
      </c>
      <c r="C341" s="254"/>
      <c r="D341" s="260"/>
      <c r="E341" s="260"/>
      <c r="F341" s="255"/>
      <c r="G341" s="283">
        <v>0</v>
      </c>
      <c r="H341" s="270"/>
      <c r="I341" s="262">
        <v>0</v>
      </c>
    </row>
    <row r="342" spans="1:9" ht="12.75" hidden="1" customHeight="1" outlineLevel="1">
      <c r="A342" s="242"/>
      <c r="B342" s="282" t="s">
        <v>206</v>
      </c>
      <c r="C342" s="254"/>
      <c r="D342" s="260"/>
      <c r="E342" s="260"/>
      <c r="F342" s="255"/>
      <c r="G342" s="283">
        <v>0</v>
      </c>
      <c r="H342" s="270"/>
      <c r="I342" s="262">
        <v>0</v>
      </c>
    </row>
    <row r="343" spans="1:9" ht="12.75" hidden="1" customHeight="1" outlineLevel="1">
      <c r="A343" s="242"/>
      <c r="B343" s="282" t="s">
        <v>207</v>
      </c>
      <c r="C343" s="254"/>
      <c r="D343" s="260"/>
      <c r="E343" s="260"/>
      <c r="F343" s="255"/>
      <c r="G343" s="283">
        <v>-126</v>
      </c>
      <c r="H343" s="270"/>
      <c r="I343" s="262">
        <v>-126</v>
      </c>
    </row>
    <row r="344" spans="1:9" ht="12.75" hidden="1" customHeight="1" outlineLevel="1">
      <c r="A344" s="242"/>
      <c r="B344" s="282" t="s">
        <v>208</v>
      </c>
      <c r="C344" s="254"/>
      <c r="D344" s="260"/>
      <c r="E344" s="260"/>
      <c r="F344" s="255"/>
      <c r="G344" s="283">
        <v>54095</v>
      </c>
      <c r="H344" s="270"/>
      <c r="I344" s="262">
        <v>54095</v>
      </c>
    </row>
    <row r="345" spans="1:9" ht="12.75" hidden="1" customHeight="1" outlineLevel="1">
      <c r="A345" s="242"/>
      <c r="B345" s="282" t="s">
        <v>209</v>
      </c>
      <c r="C345" s="254"/>
      <c r="D345" s="260"/>
      <c r="E345" s="260"/>
      <c r="F345" s="255"/>
      <c r="G345" s="283">
        <v>-266987</v>
      </c>
      <c r="H345" s="270"/>
      <c r="I345" s="262">
        <v>-266987</v>
      </c>
    </row>
    <row r="346" spans="1:9" ht="12.75" hidden="1" customHeight="1" outlineLevel="1">
      <c r="A346" s="242"/>
      <c r="B346" s="282" t="s">
        <v>210</v>
      </c>
      <c r="C346" s="254"/>
      <c r="D346" s="260"/>
      <c r="E346" s="260"/>
      <c r="F346" s="255"/>
      <c r="G346" s="284"/>
      <c r="H346" s="270"/>
      <c r="I346" s="262">
        <v>0</v>
      </c>
    </row>
    <row r="347" spans="1:9" ht="12.75" hidden="1" customHeight="1" outlineLevel="1">
      <c r="A347" s="242"/>
      <c r="B347" s="282" t="s">
        <v>211</v>
      </c>
      <c r="C347" s="254"/>
      <c r="D347" s="260"/>
      <c r="E347" s="260"/>
      <c r="F347" s="255"/>
      <c r="G347" s="283">
        <v>165892</v>
      </c>
      <c r="H347" s="270"/>
      <c r="I347" s="262">
        <v>165892</v>
      </c>
    </row>
    <row r="348" spans="1:9" ht="12.75" hidden="1" customHeight="1" outlineLevel="1">
      <c r="A348" s="242"/>
      <c r="B348" s="282" t="s">
        <v>212</v>
      </c>
      <c r="C348" s="254"/>
      <c r="D348" s="260"/>
      <c r="E348" s="260"/>
      <c r="F348" s="255"/>
      <c r="G348" s="283">
        <v>199986</v>
      </c>
      <c r="H348" s="270"/>
      <c r="I348" s="262">
        <v>199986</v>
      </c>
    </row>
    <row r="349" spans="1:9" ht="12.75" hidden="1" customHeight="1" outlineLevel="1">
      <c r="A349" s="242"/>
      <c r="B349" s="282" t="s">
        <v>213</v>
      </c>
      <c r="C349" s="254"/>
      <c r="D349" s="260"/>
      <c r="E349" s="260"/>
      <c r="F349" s="255"/>
      <c r="G349" s="283">
        <v>9501617</v>
      </c>
      <c r="H349" s="270"/>
      <c r="I349" s="262">
        <v>9501617</v>
      </c>
    </row>
    <row r="350" spans="1:9" ht="12.75" hidden="1" customHeight="1" outlineLevel="1">
      <c r="A350" s="242"/>
      <c r="B350" s="282" t="s">
        <v>214</v>
      </c>
      <c r="C350" s="254"/>
      <c r="D350" s="260"/>
      <c r="E350" s="260"/>
      <c r="F350" s="255"/>
      <c r="G350" s="283">
        <v>3085</v>
      </c>
      <c r="H350" s="270"/>
      <c r="I350" s="262">
        <v>3085</v>
      </c>
    </row>
    <row r="351" spans="1:9" ht="12.75" hidden="1" customHeight="1" outlineLevel="1">
      <c r="A351" s="242"/>
      <c r="B351" s="282" t="s">
        <v>273</v>
      </c>
      <c r="C351" s="254"/>
      <c r="D351" s="260"/>
      <c r="E351" s="260"/>
      <c r="F351" s="255"/>
      <c r="G351" s="283">
        <v>-423</v>
      </c>
      <c r="H351" s="270"/>
      <c r="I351" s="262">
        <v>-423</v>
      </c>
    </row>
    <row r="352" spans="1:9" ht="12.75" hidden="1" customHeight="1" outlineLevel="1">
      <c r="A352" s="242"/>
      <c r="B352" s="282" t="s">
        <v>215</v>
      </c>
      <c r="C352" s="254"/>
      <c r="D352" s="260"/>
      <c r="E352" s="260"/>
      <c r="F352" s="255"/>
      <c r="G352" s="283">
        <v>52067</v>
      </c>
      <c r="H352" s="270"/>
      <c r="I352" s="262">
        <v>52067</v>
      </c>
    </row>
    <row r="353" spans="1:9" ht="12.75" hidden="1" customHeight="1" outlineLevel="1">
      <c r="A353" s="242"/>
      <c r="B353" s="282" t="s">
        <v>216</v>
      </c>
      <c r="C353" s="254"/>
      <c r="D353" s="260"/>
      <c r="E353" s="260"/>
      <c r="F353" s="255"/>
      <c r="G353" s="283">
        <v>-465</v>
      </c>
      <c r="H353" s="270"/>
      <c r="I353" s="262">
        <v>-465</v>
      </c>
    </row>
    <row r="354" spans="1:9" ht="12.75" hidden="1" customHeight="1" outlineLevel="1">
      <c r="A354" s="242"/>
      <c r="B354" s="282" t="s">
        <v>217</v>
      </c>
      <c r="C354" s="254"/>
      <c r="D354" s="260"/>
      <c r="E354" s="260"/>
      <c r="F354" s="255"/>
      <c r="G354" s="283">
        <v>0</v>
      </c>
      <c r="H354" s="270"/>
      <c r="I354" s="262">
        <v>0</v>
      </c>
    </row>
    <row r="355" spans="1:9" ht="12.75" hidden="1" customHeight="1" outlineLevel="1">
      <c r="A355" s="242"/>
      <c r="B355" s="282" t="s">
        <v>218</v>
      </c>
      <c r="C355" s="254"/>
      <c r="D355" s="260"/>
      <c r="E355" s="260"/>
      <c r="F355" s="255"/>
      <c r="G355" s="283">
        <v>1394632</v>
      </c>
      <c r="H355" s="270"/>
      <c r="I355" s="262">
        <v>1394632</v>
      </c>
    </row>
    <row r="356" spans="1:9" ht="12.75" hidden="1" customHeight="1" outlineLevel="1">
      <c r="A356" s="242"/>
      <c r="B356" s="282" t="s">
        <v>219</v>
      </c>
      <c r="C356" s="254"/>
      <c r="D356" s="260"/>
      <c r="E356" s="260"/>
      <c r="F356" s="255"/>
      <c r="G356" s="284"/>
      <c r="H356" s="270"/>
      <c r="I356" s="262">
        <v>0</v>
      </c>
    </row>
    <row r="357" spans="1:9" ht="12.75" hidden="1" customHeight="1" outlineLevel="1">
      <c r="A357" s="242"/>
      <c r="B357" s="282" t="s">
        <v>220</v>
      </c>
      <c r="C357" s="254"/>
      <c r="D357" s="260"/>
      <c r="E357" s="260"/>
      <c r="F357" s="255"/>
      <c r="G357" s="284"/>
      <c r="H357" s="270"/>
      <c r="I357" s="262">
        <v>0</v>
      </c>
    </row>
    <row r="358" spans="1:9" ht="12.75" hidden="1" customHeight="1" outlineLevel="1">
      <c r="A358" s="242"/>
      <c r="B358" s="282" t="s">
        <v>221</v>
      </c>
      <c r="C358" s="254"/>
      <c r="D358" s="260"/>
      <c r="E358" s="260"/>
      <c r="F358" s="255"/>
      <c r="G358" s="284"/>
      <c r="H358" s="270"/>
      <c r="I358" s="262">
        <v>0</v>
      </c>
    </row>
    <row r="359" spans="1:9" ht="12.75" hidden="1" customHeight="1" outlineLevel="1">
      <c r="A359" s="242"/>
      <c r="B359" s="282" t="s">
        <v>274</v>
      </c>
      <c r="C359" s="254"/>
      <c r="D359" s="260"/>
      <c r="E359" s="260"/>
      <c r="F359" s="255"/>
      <c r="G359" s="283">
        <v>0</v>
      </c>
      <c r="H359" s="270"/>
      <c r="I359" s="262">
        <v>0</v>
      </c>
    </row>
    <row r="360" spans="1:9" ht="12.75" hidden="1" customHeight="1" outlineLevel="1">
      <c r="A360" s="242"/>
      <c r="B360" s="282" t="s">
        <v>222</v>
      </c>
      <c r="C360" s="254"/>
      <c r="D360" s="260"/>
      <c r="E360" s="260"/>
      <c r="F360" s="255"/>
      <c r="G360" s="283">
        <v>191545</v>
      </c>
      <c r="H360" s="270"/>
      <c r="I360" s="262">
        <v>191545</v>
      </c>
    </row>
    <row r="361" spans="1:9" ht="12.75" hidden="1" customHeight="1" outlineLevel="1">
      <c r="A361" s="242"/>
      <c r="B361" s="282" t="s">
        <v>223</v>
      </c>
      <c r="C361" s="254"/>
      <c r="D361" s="260"/>
      <c r="E361" s="260"/>
      <c r="F361" s="255"/>
      <c r="G361" s="284"/>
      <c r="H361" s="270"/>
      <c r="I361" s="262">
        <v>0</v>
      </c>
    </row>
    <row r="362" spans="1:9" ht="12.75" hidden="1" customHeight="1" outlineLevel="1">
      <c r="A362" s="242"/>
      <c r="B362" s="282" t="s">
        <v>224</v>
      </c>
      <c r="C362" s="254"/>
      <c r="D362" s="260"/>
      <c r="E362" s="260"/>
      <c r="F362" s="255"/>
      <c r="G362" s="283">
        <v>-5703.8192659180486</v>
      </c>
      <c r="H362" s="270"/>
      <c r="I362" s="262">
        <v>-5703.8192659180486</v>
      </c>
    </row>
    <row r="363" spans="1:9" ht="12.75" hidden="1" customHeight="1" outlineLevel="1">
      <c r="A363" s="242"/>
      <c r="B363" s="282" t="s">
        <v>225</v>
      </c>
      <c r="C363" s="254"/>
      <c r="D363" s="260"/>
      <c r="E363" s="260"/>
      <c r="F363" s="255"/>
      <c r="G363" s="283">
        <v>-1452</v>
      </c>
      <c r="H363" s="270"/>
      <c r="I363" s="262">
        <v>-1452</v>
      </c>
    </row>
    <row r="364" spans="1:9" ht="12.75" customHeight="1" collapsed="1">
      <c r="A364" s="242">
        <v>13</v>
      </c>
      <c r="B364" s="285" t="s">
        <v>537</v>
      </c>
      <c r="C364" s="254"/>
      <c r="D364" s="260"/>
      <c r="E364" s="260"/>
      <c r="F364" s="255"/>
      <c r="G364" s="283">
        <f>SUM($G$338:$G$363)</f>
        <v>11329976.180734081</v>
      </c>
      <c r="H364" s="270"/>
      <c r="I364" s="262">
        <f>SUM($I$338:$I$363)</f>
        <v>11329976.180734081</v>
      </c>
    </row>
    <row r="365" spans="1:9" ht="12.75" hidden="1" customHeight="1" outlineLevel="1">
      <c r="A365" s="242"/>
      <c r="B365" s="282" t="s">
        <v>272</v>
      </c>
      <c r="C365" s="254"/>
      <c r="D365" s="260"/>
      <c r="E365" s="260"/>
      <c r="F365" s="255"/>
      <c r="G365" s="284">
        <v>0</v>
      </c>
      <c r="H365" s="270"/>
      <c r="I365" s="262">
        <v>0</v>
      </c>
    </row>
    <row r="366" spans="1:9" ht="12.75" hidden="1" customHeight="1" outlineLevel="1">
      <c r="A366" s="242"/>
      <c r="B366" s="282" t="s">
        <v>203</v>
      </c>
      <c r="C366" s="254"/>
      <c r="D366" s="260"/>
      <c r="E366" s="260"/>
      <c r="F366" s="255"/>
      <c r="G366" s="284">
        <v>2527</v>
      </c>
      <c r="H366" s="270"/>
      <c r="I366" s="262">
        <v>2527</v>
      </c>
    </row>
    <row r="367" spans="1:9" ht="12.75" hidden="1" customHeight="1" outlineLevel="1">
      <c r="A367" s="242"/>
      <c r="B367" s="282" t="s">
        <v>204</v>
      </c>
      <c r="C367" s="254"/>
      <c r="D367" s="260"/>
      <c r="E367" s="260"/>
      <c r="F367" s="255"/>
      <c r="G367" s="284">
        <v>231032</v>
      </c>
      <c r="H367" s="270"/>
      <c r="I367" s="262">
        <v>231032</v>
      </c>
    </row>
    <row r="368" spans="1:9" ht="12.75" hidden="1" customHeight="1" outlineLevel="1">
      <c r="A368" s="242"/>
      <c r="B368" s="282" t="s">
        <v>205</v>
      </c>
      <c r="C368" s="254"/>
      <c r="D368" s="260"/>
      <c r="E368" s="260"/>
      <c r="F368" s="255"/>
      <c r="G368" s="283">
        <v>0</v>
      </c>
      <c r="H368" s="270"/>
      <c r="I368" s="262">
        <v>0</v>
      </c>
    </row>
    <row r="369" spans="1:9" ht="12.75" hidden="1" customHeight="1" outlineLevel="1">
      <c r="A369" s="242"/>
      <c r="B369" s="282" t="s">
        <v>206</v>
      </c>
      <c r="C369" s="254"/>
      <c r="D369" s="260"/>
      <c r="E369" s="260"/>
      <c r="F369" s="255"/>
      <c r="G369" s="283">
        <v>0</v>
      </c>
      <c r="H369" s="270"/>
      <c r="I369" s="262">
        <v>0</v>
      </c>
    </row>
    <row r="370" spans="1:9" ht="12.75" hidden="1" customHeight="1" outlineLevel="1">
      <c r="A370" s="242"/>
      <c r="B370" s="282" t="s">
        <v>207</v>
      </c>
      <c r="C370" s="254"/>
      <c r="D370" s="260"/>
      <c r="E370" s="260"/>
      <c r="F370" s="255"/>
      <c r="G370" s="283">
        <v>0</v>
      </c>
      <c r="H370" s="270"/>
      <c r="I370" s="262">
        <v>0</v>
      </c>
    </row>
    <row r="371" spans="1:9" ht="12.75" hidden="1" customHeight="1" outlineLevel="1">
      <c r="A371" s="242"/>
      <c r="B371" s="282" t="s">
        <v>208</v>
      </c>
      <c r="C371" s="254"/>
      <c r="D371" s="260"/>
      <c r="E371" s="260"/>
      <c r="F371" s="255"/>
      <c r="G371" s="283">
        <v>5375164</v>
      </c>
      <c r="H371" s="270"/>
      <c r="I371" s="262">
        <v>5375164</v>
      </c>
    </row>
    <row r="372" spans="1:9" ht="12.75" hidden="1" customHeight="1" outlineLevel="1">
      <c r="A372" s="242"/>
      <c r="B372" s="282" t="s">
        <v>209</v>
      </c>
      <c r="C372" s="254"/>
      <c r="D372" s="260"/>
      <c r="E372" s="260"/>
      <c r="F372" s="255"/>
      <c r="G372" s="283">
        <v>1022168</v>
      </c>
      <c r="H372" s="270"/>
      <c r="I372" s="262">
        <v>1022168</v>
      </c>
    </row>
    <row r="373" spans="1:9" ht="12.75" hidden="1" customHeight="1" outlineLevel="1">
      <c r="A373" s="242"/>
      <c r="B373" s="282" t="s">
        <v>210</v>
      </c>
      <c r="C373" s="254"/>
      <c r="D373" s="260"/>
      <c r="E373" s="260"/>
      <c r="F373" s="255"/>
      <c r="G373" s="284"/>
      <c r="H373" s="270"/>
      <c r="I373" s="262">
        <v>0</v>
      </c>
    </row>
    <row r="374" spans="1:9" ht="12.75" hidden="1" customHeight="1" outlineLevel="1">
      <c r="A374" s="242"/>
      <c r="B374" s="282" t="s">
        <v>211</v>
      </c>
      <c r="C374" s="254"/>
      <c r="D374" s="260"/>
      <c r="E374" s="260"/>
      <c r="F374" s="255"/>
      <c r="G374" s="283">
        <v>1793464</v>
      </c>
      <c r="H374" s="270"/>
      <c r="I374" s="262">
        <v>1793464</v>
      </c>
    </row>
    <row r="375" spans="1:9" ht="12.75" hidden="1" customHeight="1" outlineLevel="1">
      <c r="A375" s="242"/>
      <c r="B375" s="282" t="s">
        <v>212</v>
      </c>
      <c r="C375" s="254"/>
      <c r="D375" s="260"/>
      <c r="E375" s="260"/>
      <c r="F375" s="255"/>
      <c r="G375" s="283">
        <v>12252</v>
      </c>
      <c r="H375" s="270"/>
      <c r="I375" s="262">
        <v>12252</v>
      </c>
    </row>
    <row r="376" spans="1:9" ht="12.75" hidden="1" customHeight="1" outlineLevel="1">
      <c r="A376" s="242"/>
      <c r="B376" s="282" t="s">
        <v>213</v>
      </c>
      <c r="C376" s="254"/>
      <c r="D376" s="260"/>
      <c r="E376" s="260"/>
      <c r="F376" s="255"/>
      <c r="G376" s="283">
        <v>-376810</v>
      </c>
      <c r="H376" s="270"/>
      <c r="I376" s="262">
        <v>-376810</v>
      </c>
    </row>
    <row r="377" spans="1:9" ht="12.75" hidden="1" customHeight="1" outlineLevel="1">
      <c r="A377" s="242"/>
      <c r="B377" s="282" t="s">
        <v>214</v>
      </c>
      <c r="C377" s="254"/>
      <c r="D377" s="260"/>
      <c r="E377" s="260"/>
      <c r="F377" s="255"/>
      <c r="G377" s="283">
        <v>566683</v>
      </c>
      <c r="H377" s="270"/>
      <c r="I377" s="262">
        <v>566683</v>
      </c>
    </row>
    <row r="378" spans="1:9" ht="12.75" hidden="1" customHeight="1" outlineLevel="1">
      <c r="A378" s="242"/>
      <c r="B378" s="282" t="s">
        <v>273</v>
      </c>
      <c r="C378" s="254"/>
      <c r="D378" s="260"/>
      <c r="E378" s="260"/>
      <c r="F378" s="255"/>
      <c r="G378" s="283">
        <v>-7339</v>
      </c>
      <c r="H378" s="270"/>
      <c r="I378" s="262">
        <v>-7339</v>
      </c>
    </row>
    <row r="379" spans="1:9" ht="12.75" hidden="1" customHeight="1" outlineLevel="1">
      <c r="A379" s="242"/>
      <c r="B379" s="282" t="s">
        <v>215</v>
      </c>
      <c r="C379" s="254"/>
      <c r="D379" s="260"/>
      <c r="E379" s="260"/>
      <c r="F379" s="255"/>
      <c r="G379" s="283">
        <v>427575</v>
      </c>
      <c r="H379" s="270"/>
      <c r="I379" s="262">
        <v>427575</v>
      </c>
    </row>
    <row r="380" spans="1:9" ht="12.75" hidden="1" customHeight="1" outlineLevel="1">
      <c r="A380" s="242"/>
      <c r="B380" s="282" t="s">
        <v>216</v>
      </c>
      <c r="C380" s="254"/>
      <c r="D380" s="260"/>
      <c r="E380" s="260"/>
      <c r="F380" s="255"/>
      <c r="G380" s="283">
        <v>288</v>
      </c>
      <c r="H380" s="270"/>
      <c r="I380" s="262">
        <v>288</v>
      </c>
    </row>
    <row r="381" spans="1:9" ht="12.75" hidden="1" customHeight="1" outlineLevel="1">
      <c r="A381" s="242"/>
      <c r="B381" s="282" t="s">
        <v>217</v>
      </c>
      <c r="C381" s="254"/>
      <c r="D381" s="260"/>
      <c r="E381" s="260"/>
      <c r="F381" s="255"/>
      <c r="G381" s="283">
        <v>0</v>
      </c>
      <c r="H381" s="270"/>
      <c r="I381" s="262">
        <v>0</v>
      </c>
    </row>
    <row r="382" spans="1:9" ht="12.75" hidden="1" customHeight="1" outlineLevel="1">
      <c r="A382" s="242"/>
      <c r="B382" s="282" t="s">
        <v>218</v>
      </c>
      <c r="C382" s="254"/>
      <c r="D382" s="260"/>
      <c r="E382" s="260"/>
      <c r="F382" s="255"/>
      <c r="G382" s="283">
        <v>-437418</v>
      </c>
      <c r="H382" s="270"/>
      <c r="I382" s="262">
        <v>-437418</v>
      </c>
    </row>
    <row r="383" spans="1:9" ht="12.75" hidden="1" customHeight="1" outlineLevel="1">
      <c r="A383" s="242"/>
      <c r="B383" s="282" t="s">
        <v>219</v>
      </c>
      <c r="C383" s="254"/>
      <c r="D383" s="260"/>
      <c r="E383" s="260"/>
      <c r="F383" s="255"/>
      <c r="G383" s="284"/>
      <c r="H383" s="270"/>
      <c r="I383" s="262">
        <v>0</v>
      </c>
    </row>
    <row r="384" spans="1:9" ht="12.75" hidden="1" customHeight="1" outlineLevel="1">
      <c r="A384" s="242"/>
      <c r="B384" s="282" t="s">
        <v>220</v>
      </c>
      <c r="C384" s="254"/>
      <c r="D384" s="260"/>
      <c r="E384" s="260"/>
      <c r="F384" s="255"/>
      <c r="G384" s="284"/>
      <c r="H384" s="270"/>
      <c r="I384" s="262">
        <v>0</v>
      </c>
    </row>
    <row r="385" spans="1:9" ht="12.75" hidden="1" customHeight="1" outlineLevel="1">
      <c r="A385" s="242"/>
      <c r="B385" s="282" t="s">
        <v>221</v>
      </c>
      <c r="C385" s="254"/>
      <c r="D385" s="260"/>
      <c r="E385" s="260"/>
      <c r="F385" s="255"/>
      <c r="G385" s="284"/>
      <c r="H385" s="270"/>
      <c r="I385" s="262">
        <v>0</v>
      </c>
    </row>
    <row r="386" spans="1:9" ht="12.75" hidden="1" customHeight="1" outlineLevel="1">
      <c r="A386" s="242"/>
      <c r="B386" s="282" t="s">
        <v>274</v>
      </c>
      <c r="C386" s="254"/>
      <c r="D386" s="260"/>
      <c r="E386" s="260"/>
      <c r="F386" s="255"/>
      <c r="G386" s="283">
        <v>0</v>
      </c>
      <c r="H386" s="270"/>
      <c r="I386" s="262">
        <v>0</v>
      </c>
    </row>
    <row r="387" spans="1:9" ht="12.75" hidden="1" customHeight="1" outlineLevel="1">
      <c r="A387" s="242"/>
      <c r="B387" s="282" t="s">
        <v>222</v>
      </c>
      <c r="C387" s="254"/>
      <c r="D387" s="260"/>
      <c r="E387" s="260"/>
      <c r="F387" s="255"/>
      <c r="G387" s="283">
        <v>1567618</v>
      </c>
      <c r="H387" s="270"/>
      <c r="I387" s="262">
        <v>1567618</v>
      </c>
    </row>
    <row r="388" spans="1:9" ht="12.75" hidden="1" customHeight="1" outlineLevel="1">
      <c r="A388" s="242"/>
      <c r="B388" s="282" t="s">
        <v>223</v>
      </c>
      <c r="C388" s="254"/>
      <c r="D388" s="260"/>
      <c r="E388" s="260"/>
      <c r="F388" s="255"/>
      <c r="G388" s="284"/>
      <c r="H388" s="270"/>
      <c r="I388" s="262">
        <v>0</v>
      </c>
    </row>
    <row r="389" spans="1:9" ht="12.75" hidden="1" customHeight="1" outlineLevel="1">
      <c r="A389" s="242"/>
      <c r="B389" s="282" t="s">
        <v>224</v>
      </c>
      <c r="C389" s="254"/>
      <c r="D389" s="260"/>
      <c r="E389" s="260"/>
      <c r="F389" s="255"/>
      <c r="G389" s="283">
        <v>0</v>
      </c>
      <c r="H389" s="270"/>
      <c r="I389" s="262">
        <v>0</v>
      </c>
    </row>
    <row r="390" spans="1:9" ht="12.75" hidden="1" customHeight="1" outlineLevel="1">
      <c r="A390" s="242"/>
      <c r="B390" s="282" t="s">
        <v>225</v>
      </c>
      <c r="C390" s="254"/>
      <c r="D390" s="260"/>
      <c r="E390" s="260"/>
      <c r="F390" s="255"/>
      <c r="G390" s="284"/>
      <c r="H390" s="270"/>
      <c r="I390" s="262">
        <v>0</v>
      </c>
    </row>
    <row r="391" spans="1:9" ht="12.75" customHeight="1" collapsed="1">
      <c r="A391" s="242">
        <v>14</v>
      </c>
      <c r="B391" s="285" t="s">
        <v>538</v>
      </c>
      <c r="C391" s="254"/>
      <c r="D391" s="260"/>
      <c r="E391" s="260"/>
      <c r="F391" s="255"/>
      <c r="G391" s="283">
        <f>SUM($G$365:$G$390)</f>
        <v>10177204</v>
      </c>
      <c r="H391" s="270"/>
      <c r="I391" s="262">
        <f>SUM($I$365:$I$390)</f>
        <v>10177204</v>
      </c>
    </row>
    <row r="392" spans="1:9" ht="12.75" hidden="1" customHeight="1" outlineLevel="1">
      <c r="A392" s="242"/>
      <c r="B392" s="286" t="s">
        <v>272</v>
      </c>
      <c r="C392" s="257"/>
      <c r="D392" s="259"/>
      <c r="E392" s="259"/>
      <c r="F392" s="273"/>
      <c r="G392" s="287">
        <v>0</v>
      </c>
      <c r="H392" s="251"/>
      <c r="I392" s="288">
        <v>0</v>
      </c>
    </row>
    <row r="393" spans="1:9" ht="12.75" hidden="1" customHeight="1" outlineLevel="1">
      <c r="A393" s="242"/>
      <c r="B393" s="286" t="s">
        <v>203</v>
      </c>
      <c r="C393" s="257"/>
      <c r="D393" s="259"/>
      <c r="E393" s="259"/>
      <c r="F393" s="273"/>
      <c r="G393" s="287">
        <v>770998</v>
      </c>
      <c r="H393" s="251"/>
      <c r="I393" s="288">
        <v>770998</v>
      </c>
    </row>
    <row r="394" spans="1:9" ht="12.75" hidden="1" customHeight="1" outlineLevel="1">
      <c r="A394" s="242"/>
      <c r="B394" s="286" t="s">
        <v>204</v>
      </c>
      <c r="C394" s="257"/>
      <c r="D394" s="259"/>
      <c r="E394" s="259"/>
      <c r="F394" s="273"/>
      <c r="G394" s="287">
        <v>429364</v>
      </c>
      <c r="H394" s="251"/>
      <c r="I394" s="288">
        <v>429364</v>
      </c>
    </row>
    <row r="395" spans="1:9" ht="12.75" hidden="1" customHeight="1" outlineLevel="1">
      <c r="A395" s="242"/>
      <c r="B395" s="286" t="s">
        <v>205</v>
      </c>
      <c r="C395" s="257"/>
      <c r="D395" s="259"/>
      <c r="E395" s="259"/>
      <c r="F395" s="273"/>
      <c r="G395" s="287">
        <v>0</v>
      </c>
      <c r="H395" s="251"/>
      <c r="I395" s="288">
        <v>0</v>
      </c>
    </row>
    <row r="396" spans="1:9" ht="12.75" hidden="1" customHeight="1" outlineLevel="1">
      <c r="A396" s="242"/>
      <c r="B396" s="286" t="s">
        <v>206</v>
      </c>
      <c r="C396" s="257"/>
      <c r="D396" s="259"/>
      <c r="E396" s="259"/>
      <c r="F396" s="273"/>
      <c r="G396" s="287">
        <v>55500.415858324595</v>
      </c>
      <c r="H396" s="251"/>
      <c r="I396" s="288">
        <v>55500.415858324595</v>
      </c>
    </row>
    <row r="397" spans="1:9" ht="12.75" hidden="1" customHeight="1" outlineLevel="1">
      <c r="A397" s="242"/>
      <c r="B397" s="286" t="s">
        <v>207</v>
      </c>
      <c r="C397" s="257"/>
      <c r="D397" s="259"/>
      <c r="E397" s="259"/>
      <c r="F397" s="273"/>
      <c r="G397" s="287">
        <v>475</v>
      </c>
      <c r="H397" s="251"/>
      <c r="I397" s="288">
        <v>475</v>
      </c>
    </row>
    <row r="398" spans="1:9" ht="12.75" hidden="1" customHeight="1" outlineLevel="1">
      <c r="A398" s="242"/>
      <c r="B398" s="286" t="s">
        <v>208</v>
      </c>
      <c r="C398" s="257"/>
      <c r="D398" s="259"/>
      <c r="E398" s="259"/>
      <c r="F398" s="273"/>
      <c r="G398" s="287">
        <v>20060669</v>
      </c>
      <c r="H398" s="251"/>
      <c r="I398" s="288">
        <v>20060669</v>
      </c>
    </row>
    <row r="399" spans="1:9" ht="12.75" hidden="1" customHeight="1" outlineLevel="1">
      <c r="A399" s="242"/>
      <c r="B399" s="286" t="s">
        <v>209</v>
      </c>
      <c r="C399" s="257"/>
      <c r="D399" s="259"/>
      <c r="E399" s="259"/>
      <c r="F399" s="273"/>
      <c r="G399" s="287">
        <v>2116891</v>
      </c>
      <c r="H399" s="251"/>
      <c r="I399" s="288">
        <v>2116891</v>
      </c>
    </row>
    <row r="400" spans="1:9" ht="12.75" hidden="1" customHeight="1" outlineLevel="1">
      <c r="A400" s="242"/>
      <c r="B400" s="286" t="s">
        <v>210</v>
      </c>
      <c r="C400" s="257"/>
      <c r="D400" s="259"/>
      <c r="E400" s="259"/>
      <c r="F400" s="273"/>
      <c r="G400" s="287">
        <v>1904</v>
      </c>
      <c r="H400" s="251"/>
      <c r="I400" s="288">
        <v>1904</v>
      </c>
    </row>
    <row r="401" spans="1:9" ht="12.75" hidden="1" customHeight="1" outlineLevel="1">
      <c r="A401" s="242"/>
      <c r="B401" s="286" t="s">
        <v>211</v>
      </c>
      <c r="C401" s="257"/>
      <c r="D401" s="259"/>
      <c r="E401" s="259"/>
      <c r="F401" s="273"/>
      <c r="G401" s="287">
        <v>7851623</v>
      </c>
      <c r="H401" s="251"/>
      <c r="I401" s="288">
        <v>7851623</v>
      </c>
    </row>
    <row r="402" spans="1:9" ht="12.75" hidden="1" customHeight="1" outlineLevel="1">
      <c r="A402" s="242"/>
      <c r="B402" s="286" t="s">
        <v>212</v>
      </c>
      <c r="C402" s="257"/>
      <c r="D402" s="259"/>
      <c r="E402" s="259"/>
      <c r="F402" s="273"/>
      <c r="G402" s="287">
        <v>537529</v>
      </c>
      <c r="H402" s="251"/>
      <c r="I402" s="288">
        <v>537529</v>
      </c>
    </row>
    <row r="403" spans="1:9" ht="12.75" hidden="1" customHeight="1" outlineLevel="1">
      <c r="A403" s="242"/>
      <c r="B403" s="286" t="s">
        <v>213</v>
      </c>
      <c r="C403" s="257"/>
      <c r="D403" s="259"/>
      <c r="E403" s="259"/>
      <c r="F403" s="273"/>
      <c r="G403" s="287">
        <v>16883693</v>
      </c>
      <c r="H403" s="251"/>
      <c r="I403" s="288">
        <v>16883693</v>
      </c>
    </row>
    <row r="404" spans="1:9" ht="12.75" hidden="1" customHeight="1" outlineLevel="1">
      <c r="A404" s="242"/>
      <c r="B404" s="286" t="s">
        <v>214</v>
      </c>
      <c r="C404" s="257"/>
      <c r="D404" s="259"/>
      <c r="E404" s="259"/>
      <c r="F404" s="273"/>
      <c r="G404" s="287">
        <v>672639</v>
      </c>
      <c r="H404" s="251"/>
      <c r="I404" s="288">
        <v>672639</v>
      </c>
    </row>
    <row r="405" spans="1:9" ht="12.75" hidden="1" customHeight="1" outlineLevel="1">
      <c r="A405" s="242"/>
      <c r="B405" s="286" t="s">
        <v>273</v>
      </c>
      <c r="C405" s="257"/>
      <c r="D405" s="259"/>
      <c r="E405" s="259"/>
      <c r="F405" s="273"/>
      <c r="G405" s="287">
        <v>-10605</v>
      </c>
      <c r="H405" s="251"/>
      <c r="I405" s="288">
        <v>-10605</v>
      </c>
    </row>
    <row r="406" spans="1:9" ht="12.75" hidden="1" customHeight="1" outlineLevel="1">
      <c r="A406" s="242"/>
      <c r="B406" s="286" t="s">
        <v>215</v>
      </c>
      <c r="C406" s="257"/>
      <c r="D406" s="259"/>
      <c r="E406" s="259"/>
      <c r="F406" s="273"/>
      <c r="G406" s="287">
        <v>862227</v>
      </c>
      <c r="H406" s="251"/>
      <c r="I406" s="288">
        <v>862227</v>
      </c>
    </row>
    <row r="407" spans="1:9" ht="12.75" hidden="1" customHeight="1" outlineLevel="1">
      <c r="A407" s="242"/>
      <c r="B407" s="286" t="s">
        <v>216</v>
      </c>
      <c r="C407" s="257"/>
      <c r="D407" s="259"/>
      <c r="E407" s="259"/>
      <c r="F407" s="273"/>
      <c r="G407" s="287">
        <v>28312</v>
      </c>
      <c r="H407" s="251"/>
      <c r="I407" s="288">
        <v>28312</v>
      </c>
    </row>
    <row r="408" spans="1:9" ht="12.75" hidden="1" customHeight="1" outlineLevel="1">
      <c r="A408" s="242"/>
      <c r="B408" s="286" t="s">
        <v>217</v>
      </c>
      <c r="C408" s="257"/>
      <c r="D408" s="259"/>
      <c r="E408" s="259"/>
      <c r="F408" s="273"/>
      <c r="G408" s="287">
        <v>631947.94274935802</v>
      </c>
      <c r="H408" s="251"/>
      <c r="I408" s="288">
        <v>631947.94274935802</v>
      </c>
    </row>
    <row r="409" spans="1:9" ht="12.75" hidden="1" customHeight="1" outlineLevel="1">
      <c r="A409" s="242"/>
      <c r="B409" s="286" t="s">
        <v>218</v>
      </c>
      <c r="C409" s="257"/>
      <c r="D409" s="259"/>
      <c r="E409" s="259"/>
      <c r="F409" s="273"/>
      <c r="G409" s="287">
        <v>3599923</v>
      </c>
      <c r="H409" s="251"/>
      <c r="I409" s="288">
        <v>3599923</v>
      </c>
    </row>
    <row r="410" spans="1:9" ht="12.75" hidden="1" customHeight="1" outlineLevel="1">
      <c r="A410" s="242"/>
      <c r="B410" s="286" t="s">
        <v>219</v>
      </c>
      <c r="C410" s="257"/>
      <c r="D410" s="259"/>
      <c r="E410" s="259"/>
      <c r="F410" s="273"/>
      <c r="G410" s="287">
        <v>64932</v>
      </c>
      <c r="H410" s="251"/>
      <c r="I410" s="288">
        <v>64932</v>
      </c>
    </row>
    <row r="411" spans="1:9" ht="12.75" hidden="1" customHeight="1" outlineLevel="1">
      <c r="A411" s="242"/>
      <c r="B411" s="286" t="s">
        <v>220</v>
      </c>
      <c r="C411" s="257"/>
      <c r="D411" s="259"/>
      <c r="E411" s="259"/>
      <c r="F411" s="273"/>
      <c r="G411" s="287">
        <v>6142</v>
      </c>
      <c r="H411" s="251"/>
      <c r="I411" s="288">
        <v>6142</v>
      </c>
    </row>
    <row r="412" spans="1:9" ht="12.75" hidden="1" customHeight="1" outlineLevel="1">
      <c r="A412" s="242"/>
      <c r="B412" s="286" t="s">
        <v>221</v>
      </c>
      <c r="C412" s="257"/>
      <c r="D412" s="259"/>
      <c r="E412" s="259"/>
      <c r="F412" s="273"/>
      <c r="G412" s="287">
        <v>54116</v>
      </c>
      <c r="H412" s="251"/>
      <c r="I412" s="288">
        <v>54116</v>
      </c>
    </row>
    <row r="413" spans="1:9" ht="12.75" hidden="1" customHeight="1" outlineLevel="1">
      <c r="A413" s="242"/>
      <c r="B413" s="286" t="s">
        <v>274</v>
      </c>
      <c r="C413" s="257"/>
      <c r="D413" s="259"/>
      <c r="E413" s="259"/>
      <c r="F413" s="273"/>
      <c r="G413" s="287">
        <v>31847</v>
      </c>
      <c r="H413" s="251"/>
      <c r="I413" s="288">
        <v>31847</v>
      </c>
    </row>
    <row r="414" spans="1:9" ht="12.75" hidden="1" customHeight="1" outlineLevel="1">
      <c r="A414" s="242"/>
      <c r="B414" s="286" t="s">
        <v>222</v>
      </c>
      <c r="C414" s="257"/>
      <c r="D414" s="259"/>
      <c r="E414" s="259"/>
      <c r="F414" s="273"/>
      <c r="G414" s="287">
        <v>8589241</v>
      </c>
      <c r="H414" s="251"/>
      <c r="I414" s="288">
        <v>8589241</v>
      </c>
    </row>
    <row r="415" spans="1:9" ht="12.75" hidden="1" customHeight="1" outlineLevel="1">
      <c r="A415" s="242"/>
      <c r="B415" s="286" t="s">
        <v>223</v>
      </c>
      <c r="C415" s="257"/>
      <c r="D415" s="259"/>
      <c r="E415" s="259"/>
      <c r="F415" s="273"/>
      <c r="G415" s="287">
        <v>74544</v>
      </c>
      <c r="H415" s="251"/>
      <c r="I415" s="288">
        <v>74544</v>
      </c>
    </row>
    <row r="416" spans="1:9" ht="12.75" hidden="1" customHeight="1" outlineLevel="1">
      <c r="A416" s="242"/>
      <c r="B416" s="286" t="s">
        <v>224</v>
      </c>
      <c r="C416" s="257"/>
      <c r="D416" s="259"/>
      <c r="E416" s="259"/>
      <c r="F416" s="273"/>
      <c r="G416" s="287">
        <v>151121.71983061414</v>
      </c>
      <c r="H416" s="251"/>
      <c r="I416" s="288">
        <v>151121.71983061414</v>
      </c>
    </row>
    <row r="417" spans="1:9" ht="12.75" hidden="1" customHeight="1" outlineLevel="1">
      <c r="A417" s="242"/>
      <c r="B417" s="286" t="s">
        <v>225</v>
      </c>
      <c r="C417" s="257"/>
      <c r="D417" s="259"/>
      <c r="E417" s="259"/>
      <c r="F417" s="273"/>
      <c r="G417" s="287">
        <v>248050</v>
      </c>
      <c r="H417" s="251"/>
      <c r="I417" s="288">
        <v>248050</v>
      </c>
    </row>
    <row r="418" spans="1:9" ht="12.75" customHeight="1" collapsed="1">
      <c r="A418" s="242">
        <v>15</v>
      </c>
      <c r="B418" s="289" t="s">
        <v>593</v>
      </c>
      <c r="C418" s="257"/>
      <c r="D418" s="259"/>
      <c r="E418" s="259"/>
      <c r="F418" s="273"/>
      <c r="G418" s="287">
        <f>SUM($G$392:$G$417)</f>
        <v>63713084.078438304</v>
      </c>
      <c r="H418" s="251"/>
      <c r="I418" s="288">
        <f>SUM($I$392:$I$417)</f>
        <v>63713084.078438304</v>
      </c>
    </row>
    <row r="419" spans="1:9" ht="12.75" customHeight="1">
      <c r="A419" s="290" t="s">
        <v>539</v>
      </c>
      <c r="B419" s="291" t="s">
        <v>540</v>
      </c>
      <c r="C419" s="428"/>
      <c r="D419" s="428"/>
      <c r="E419" s="428"/>
      <c r="F419" s="428"/>
      <c r="G419" s="428"/>
      <c r="H419" s="428"/>
      <c r="I419" s="428"/>
    </row>
    <row r="420" spans="1:9" ht="12.75" hidden="1" customHeight="1" outlineLevel="1">
      <c r="A420" s="242"/>
      <c r="B420" s="277" t="s">
        <v>272</v>
      </c>
      <c r="C420" s="292"/>
      <c r="D420" s="268"/>
      <c r="E420" s="258"/>
      <c r="F420" s="268"/>
      <c r="G420" s="293"/>
      <c r="H420" s="279">
        <v>0</v>
      </c>
      <c r="I420" s="245">
        <v>0</v>
      </c>
    </row>
    <row r="421" spans="1:9" ht="12.75" hidden="1" customHeight="1" outlineLevel="1">
      <c r="A421" s="242"/>
      <c r="B421" s="277" t="s">
        <v>203</v>
      </c>
      <c r="C421" s="292"/>
      <c r="D421" s="268"/>
      <c r="E421" s="258"/>
      <c r="F421" s="268"/>
      <c r="G421" s="293"/>
      <c r="H421" s="279">
        <v>0</v>
      </c>
      <c r="I421" s="245">
        <v>0</v>
      </c>
    </row>
    <row r="422" spans="1:9" ht="12.75" hidden="1" customHeight="1" outlineLevel="1">
      <c r="A422" s="242"/>
      <c r="B422" s="277" t="s">
        <v>204</v>
      </c>
      <c r="C422" s="292"/>
      <c r="D422" s="268"/>
      <c r="E422" s="258"/>
      <c r="F422" s="268"/>
      <c r="G422" s="293"/>
      <c r="H422" s="294"/>
      <c r="I422" s="245">
        <v>0</v>
      </c>
    </row>
    <row r="423" spans="1:9" ht="12.75" hidden="1" customHeight="1" outlineLevel="1">
      <c r="A423" s="242"/>
      <c r="B423" s="277" t="s">
        <v>205</v>
      </c>
      <c r="C423" s="292"/>
      <c r="D423" s="268"/>
      <c r="E423" s="258"/>
      <c r="F423" s="268"/>
      <c r="G423" s="293"/>
      <c r="H423" s="279">
        <v>0</v>
      </c>
      <c r="I423" s="245">
        <v>0</v>
      </c>
    </row>
    <row r="424" spans="1:9" ht="12.75" hidden="1" customHeight="1" outlineLevel="1">
      <c r="A424" s="242"/>
      <c r="B424" s="277" t="s">
        <v>206</v>
      </c>
      <c r="C424" s="292"/>
      <c r="D424" s="268"/>
      <c r="E424" s="258"/>
      <c r="F424" s="268"/>
      <c r="G424" s="293"/>
      <c r="H424" s="279">
        <v>0</v>
      </c>
      <c r="I424" s="245">
        <v>0</v>
      </c>
    </row>
    <row r="425" spans="1:9" ht="12.75" hidden="1" customHeight="1" outlineLevel="1">
      <c r="A425" s="242"/>
      <c r="B425" s="277" t="s">
        <v>207</v>
      </c>
      <c r="C425" s="292"/>
      <c r="D425" s="268"/>
      <c r="E425" s="258"/>
      <c r="F425" s="268"/>
      <c r="G425" s="293"/>
      <c r="H425" s="279">
        <v>0</v>
      </c>
      <c r="I425" s="245">
        <v>0</v>
      </c>
    </row>
    <row r="426" spans="1:9" ht="12.75" hidden="1" customHeight="1" outlineLevel="1">
      <c r="A426" s="242"/>
      <c r="B426" s="277" t="s">
        <v>208</v>
      </c>
      <c r="C426" s="292"/>
      <c r="D426" s="268"/>
      <c r="E426" s="258"/>
      <c r="F426" s="268"/>
      <c r="G426" s="293"/>
      <c r="H426" s="279">
        <v>1136017</v>
      </c>
      <c r="I426" s="245">
        <v>1136017</v>
      </c>
    </row>
    <row r="427" spans="1:9" ht="12.75" hidden="1" customHeight="1" outlineLevel="1">
      <c r="A427" s="242"/>
      <c r="B427" s="277" t="s">
        <v>209</v>
      </c>
      <c r="C427" s="292"/>
      <c r="D427" s="268"/>
      <c r="E427" s="258"/>
      <c r="F427" s="268"/>
      <c r="G427" s="293"/>
      <c r="H427" s="279">
        <v>224795</v>
      </c>
      <c r="I427" s="245">
        <v>224795</v>
      </c>
    </row>
    <row r="428" spans="1:9" ht="12.75" hidden="1" customHeight="1" outlineLevel="1">
      <c r="A428" s="242"/>
      <c r="B428" s="277" t="s">
        <v>210</v>
      </c>
      <c r="C428" s="292"/>
      <c r="D428" s="268"/>
      <c r="E428" s="258"/>
      <c r="F428" s="268"/>
      <c r="G428" s="293"/>
      <c r="H428" s="294"/>
      <c r="I428" s="245">
        <v>0</v>
      </c>
    </row>
    <row r="429" spans="1:9" ht="12.75" hidden="1" customHeight="1" outlineLevel="1">
      <c r="A429" s="242"/>
      <c r="B429" s="277" t="s">
        <v>211</v>
      </c>
      <c r="C429" s="292"/>
      <c r="D429" s="268"/>
      <c r="E429" s="258"/>
      <c r="F429" s="268"/>
      <c r="G429" s="293"/>
      <c r="H429" s="279">
        <v>651295</v>
      </c>
      <c r="I429" s="245">
        <v>651295</v>
      </c>
    </row>
    <row r="430" spans="1:9" ht="12.75" hidden="1" customHeight="1" outlineLevel="1">
      <c r="A430" s="242"/>
      <c r="B430" s="277" t="s">
        <v>212</v>
      </c>
      <c r="C430" s="292"/>
      <c r="D430" s="268"/>
      <c r="E430" s="258"/>
      <c r="F430" s="268"/>
      <c r="G430" s="293"/>
      <c r="H430" s="279">
        <v>0</v>
      </c>
      <c r="I430" s="245">
        <v>0</v>
      </c>
    </row>
    <row r="431" spans="1:9" ht="12.75" hidden="1" customHeight="1" outlineLevel="1">
      <c r="A431" s="242"/>
      <c r="B431" s="277" t="s">
        <v>213</v>
      </c>
      <c r="C431" s="292"/>
      <c r="D431" s="268"/>
      <c r="E431" s="258"/>
      <c r="F431" s="268"/>
      <c r="G431" s="293"/>
      <c r="H431" s="279">
        <v>1309759</v>
      </c>
      <c r="I431" s="245">
        <v>1309759</v>
      </c>
    </row>
    <row r="432" spans="1:9" ht="12.75" hidden="1" customHeight="1" outlineLevel="1">
      <c r="A432" s="242"/>
      <c r="B432" s="277" t="s">
        <v>214</v>
      </c>
      <c r="C432" s="292"/>
      <c r="D432" s="268"/>
      <c r="E432" s="258"/>
      <c r="F432" s="268"/>
      <c r="G432" s="293"/>
      <c r="H432" s="279">
        <v>0</v>
      </c>
      <c r="I432" s="245">
        <v>0</v>
      </c>
    </row>
    <row r="433" spans="1:9" ht="12.75" hidden="1" customHeight="1" outlineLevel="1">
      <c r="A433" s="242"/>
      <c r="B433" s="277" t="s">
        <v>273</v>
      </c>
      <c r="C433" s="292"/>
      <c r="D433" s="268"/>
      <c r="E433" s="258"/>
      <c r="F433" s="268"/>
      <c r="G433" s="293"/>
      <c r="H433" s="279">
        <v>149049</v>
      </c>
      <c r="I433" s="245">
        <v>149049</v>
      </c>
    </row>
    <row r="434" spans="1:9" ht="12.75" hidden="1" customHeight="1" outlineLevel="1">
      <c r="A434" s="242"/>
      <c r="B434" s="277" t="s">
        <v>215</v>
      </c>
      <c r="C434" s="292"/>
      <c r="D434" s="268"/>
      <c r="E434" s="258"/>
      <c r="F434" s="268"/>
      <c r="G434" s="293"/>
      <c r="H434" s="279">
        <v>0</v>
      </c>
      <c r="I434" s="245">
        <v>0</v>
      </c>
    </row>
    <row r="435" spans="1:9" ht="12.75" hidden="1" customHeight="1" outlineLevel="1">
      <c r="A435" s="242"/>
      <c r="B435" s="277" t="s">
        <v>216</v>
      </c>
      <c r="C435" s="292"/>
      <c r="D435" s="268"/>
      <c r="E435" s="258"/>
      <c r="F435" s="268"/>
      <c r="G435" s="293"/>
      <c r="H435" s="279">
        <v>0</v>
      </c>
      <c r="I435" s="245">
        <v>0</v>
      </c>
    </row>
    <row r="436" spans="1:9" ht="12.75" hidden="1" customHeight="1" outlineLevel="1">
      <c r="A436" s="242"/>
      <c r="B436" s="277" t="s">
        <v>217</v>
      </c>
      <c r="C436" s="292"/>
      <c r="D436" s="268"/>
      <c r="E436" s="258"/>
      <c r="F436" s="268"/>
      <c r="G436" s="293"/>
      <c r="H436" s="279">
        <v>0</v>
      </c>
      <c r="I436" s="245">
        <v>0</v>
      </c>
    </row>
    <row r="437" spans="1:9" ht="12.75" hidden="1" customHeight="1" outlineLevel="1">
      <c r="A437" s="242"/>
      <c r="B437" s="277" t="s">
        <v>218</v>
      </c>
      <c r="C437" s="292"/>
      <c r="D437" s="268"/>
      <c r="E437" s="258"/>
      <c r="F437" s="268"/>
      <c r="G437" s="293"/>
      <c r="H437" s="279">
        <v>410560</v>
      </c>
      <c r="I437" s="245">
        <v>410560</v>
      </c>
    </row>
    <row r="438" spans="1:9" ht="12.75" hidden="1" customHeight="1" outlineLevel="1">
      <c r="A438" s="242"/>
      <c r="B438" s="277" t="s">
        <v>219</v>
      </c>
      <c r="C438" s="292"/>
      <c r="D438" s="268"/>
      <c r="E438" s="258"/>
      <c r="F438" s="268"/>
      <c r="G438" s="293"/>
      <c r="H438" s="294"/>
      <c r="I438" s="245">
        <v>0</v>
      </c>
    </row>
    <row r="439" spans="1:9" ht="12.75" hidden="1" customHeight="1" outlineLevel="1">
      <c r="A439" s="242"/>
      <c r="B439" s="277" t="s">
        <v>220</v>
      </c>
      <c r="C439" s="292"/>
      <c r="D439" s="268"/>
      <c r="E439" s="258"/>
      <c r="F439" s="268"/>
      <c r="G439" s="293"/>
      <c r="H439" s="294"/>
      <c r="I439" s="245">
        <v>0</v>
      </c>
    </row>
    <row r="440" spans="1:9" ht="12.75" hidden="1" customHeight="1" outlineLevel="1">
      <c r="A440" s="242"/>
      <c r="B440" s="277" t="s">
        <v>221</v>
      </c>
      <c r="C440" s="292"/>
      <c r="D440" s="268"/>
      <c r="E440" s="258"/>
      <c r="F440" s="268"/>
      <c r="G440" s="293"/>
      <c r="H440" s="294"/>
      <c r="I440" s="245">
        <v>0</v>
      </c>
    </row>
    <row r="441" spans="1:9" ht="12.75" hidden="1" customHeight="1" outlineLevel="1">
      <c r="A441" s="242"/>
      <c r="B441" s="277" t="s">
        <v>274</v>
      </c>
      <c r="C441" s="292"/>
      <c r="D441" s="268"/>
      <c r="E441" s="258"/>
      <c r="F441" s="268"/>
      <c r="G441" s="293"/>
      <c r="H441" s="279">
        <v>0</v>
      </c>
      <c r="I441" s="245">
        <v>0</v>
      </c>
    </row>
    <row r="442" spans="1:9" ht="12.75" hidden="1" customHeight="1" outlineLevel="1">
      <c r="A442" s="242"/>
      <c r="B442" s="277" t="s">
        <v>222</v>
      </c>
      <c r="C442" s="292"/>
      <c r="D442" s="268"/>
      <c r="E442" s="258"/>
      <c r="F442" s="268"/>
      <c r="G442" s="293"/>
      <c r="H442" s="279">
        <v>0</v>
      </c>
      <c r="I442" s="245">
        <v>0</v>
      </c>
    </row>
    <row r="443" spans="1:9" ht="12.75" hidden="1" customHeight="1" outlineLevel="1">
      <c r="A443" s="242"/>
      <c r="B443" s="277" t="s">
        <v>223</v>
      </c>
      <c r="C443" s="292"/>
      <c r="D443" s="268"/>
      <c r="E443" s="258"/>
      <c r="F443" s="268"/>
      <c r="G443" s="293"/>
      <c r="H443" s="294"/>
      <c r="I443" s="245">
        <v>0</v>
      </c>
    </row>
    <row r="444" spans="1:9" ht="12.75" hidden="1" customHeight="1" outlineLevel="1">
      <c r="A444" s="242"/>
      <c r="B444" s="277" t="s">
        <v>224</v>
      </c>
      <c r="C444" s="292"/>
      <c r="D444" s="268"/>
      <c r="E444" s="258"/>
      <c r="F444" s="268"/>
      <c r="G444" s="293"/>
      <c r="H444" s="294"/>
      <c r="I444" s="245">
        <v>0</v>
      </c>
    </row>
    <row r="445" spans="1:9" ht="12.75" hidden="1" customHeight="1" outlineLevel="1">
      <c r="A445" s="242"/>
      <c r="B445" s="277" t="s">
        <v>225</v>
      </c>
      <c r="C445" s="292"/>
      <c r="D445" s="268"/>
      <c r="E445" s="258"/>
      <c r="F445" s="268"/>
      <c r="G445" s="293"/>
      <c r="H445" s="294"/>
      <c r="I445" s="245" t="s">
        <v>604</v>
      </c>
    </row>
    <row r="446" spans="1:9" ht="12.75" customHeight="1" collapsed="1">
      <c r="A446" s="242">
        <v>16</v>
      </c>
      <c r="B446" s="281" t="s">
        <v>541</v>
      </c>
      <c r="C446" s="292"/>
      <c r="D446" s="268"/>
      <c r="E446" s="258"/>
      <c r="F446" s="268"/>
      <c r="G446" s="293"/>
      <c r="H446" s="279">
        <f>SUM($H$420:$H$445)</f>
        <v>3881475</v>
      </c>
      <c r="I446" s="245">
        <f>SUM($I$420:$I$445)</f>
        <v>3881475</v>
      </c>
    </row>
    <row r="447" spans="1:9" ht="12.75" hidden="1" customHeight="1" outlineLevel="1">
      <c r="A447" s="242"/>
      <c r="B447" s="261" t="s">
        <v>272</v>
      </c>
      <c r="C447" s="245">
        <v>0</v>
      </c>
      <c r="D447" s="245">
        <v>0</v>
      </c>
      <c r="E447" s="270"/>
      <c r="F447" s="295">
        <v>0</v>
      </c>
      <c r="G447" s="295">
        <v>0</v>
      </c>
      <c r="H447" s="295">
        <v>0</v>
      </c>
      <c r="I447" s="253">
        <v>0</v>
      </c>
    </row>
    <row r="448" spans="1:9" ht="12.75" hidden="1" customHeight="1" outlineLevel="1">
      <c r="A448" s="242"/>
      <c r="B448" s="261" t="s">
        <v>203</v>
      </c>
      <c r="C448" s="245">
        <v>0</v>
      </c>
      <c r="D448" s="245">
        <v>0</v>
      </c>
      <c r="E448" s="270"/>
      <c r="F448" s="295">
        <v>10347583</v>
      </c>
      <c r="G448" s="295">
        <v>0</v>
      </c>
      <c r="H448" s="295">
        <v>0</v>
      </c>
      <c r="I448" s="253">
        <v>10347583</v>
      </c>
    </row>
    <row r="449" spans="1:9" ht="12.75" hidden="1" customHeight="1" outlineLevel="1">
      <c r="A449" s="242"/>
      <c r="B449" s="261" t="s">
        <v>204</v>
      </c>
      <c r="C449" s="245">
        <v>10850</v>
      </c>
      <c r="D449" s="245">
        <v>0</v>
      </c>
      <c r="E449" s="270"/>
      <c r="F449" s="295">
        <v>0</v>
      </c>
      <c r="G449" s="295">
        <v>0</v>
      </c>
      <c r="H449" s="295">
        <v>0</v>
      </c>
      <c r="I449" s="253">
        <v>10850</v>
      </c>
    </row>
    <row r="450" spans="1:9" ht="12.75" hidden="1" customHeight="1" outlineLevel="1">
      <c r="A450" s="242"/>
      <c r="B450" s="261" t="s">
        <v>205</v>
      </c>
      <c r="C450" s="245">
        <v>0</v>
      </c>
      <c r="D450" s="245">
        <v>0</v>
      </c>
      <c r="E450" s="270"/>
      <c r="F450" s="295">
        <v>0</v>
      </c>
      <c r="G450" s="295">
        <v>0</v>
      </c>
      <c r="H450" s="295">
        <v>0</v>
      </c>
      <c r="I450" s="253">
        <v>0</v>
      </c>
    </row>
    <row r="451" spans="1:9" ht="12.75" hidden="1" customHeight="1" outlineLevel="1">
      <c r="A451" s="242"/>
      <c r="B451" s="261" t="s">
        <v>206</v>
      </c>
      <c r="C451" s="245"/>
      <c r="D451" s="245"/>
      <c r="E451" s="270"/>
      <c r="F451" s="295"/>
      <c r="G451" s="295"/>
      <c r="H451" s="295"/>
      <c r="I451" s="253">
        <v>0</v>
      </c>
    </row>
    <row r="452" spans="1:9" ht="12.75" hidden="1" customHeight="1" outlineLevel="1">
      <c r="A452" s="242"/>
      <c r="B452" s="261" t="s">
        <v>207</v>
      </c>
      <c r="C452" s="245"/>
      <c r="D452" s="245"/>
      <c r="E452" s="270"/>
      <c r="F452" s="295"/>
      <c r="G452" s="295"/>
      <c r="H452" s="295"/>
      <c r="I452" s="253">
        <v>0</v>
      </c>
    </row>
    <row r="453" spans="1:9" ht="12.75" hidden="1" customHeight="1" outlineLevel="1">
      <c r="A453" s="242"/>
      <c r="B453" s="261" t="s">
        <v>208</v>
      </c>
      <c r="C453" s="245">
        <v>0</v>
      </c>
      <c r="D453" s="245">
        <v>20467257</v>
      </c>
      <c r="E453" s="270"/>
      <c r="F453" s="295">
        <v>15647049</v>
      </c>
      <c r="G453" s="295">
        <v>0</v>
      </c>
      <c r="H453" s="295">
        <v>0</v>
      </c>
      <c r="I453" s="253">
        <v>36114306</v>
      </c>
    </row>
    <row r="454" spans="1:9" ht="12.75" hidden="1" customHeight="1" outlineLevel="1">
      <c r="A454" s="242"/>
      <c r="B454" s="261" t="s">
        <v>209</v>
      </c>
      <c r="C454" s="245">
        <v>0</v>
      </c>
      <c r="D454" s="245">
        <v>0</v>
      </c>
      <c r="E454" s="270"/>
      <c r="F454" s="295">
        <v>3265609</v>
      </c>
      <c r="G454" s="295">
        <v>0</v>
      </c>
      <c r="H454" s="295">
        <v>0</v>
      </c>
      <c r="I454" s="253">
        <v>3265609</v>
      </c>
    </row>
    <row r="455" spans="1:9" ht="12.75" hidden="1" customHeight="1" outlineLevel="1">
      <c r="A455" s="242"/>
      <c r="B455" s="261" t="s">
        <v>210</v>
      </c>
      <c r="C455" s="245"/>
      <c r="D455" s="245">
        <v>1260</v>
      </c>
      <c r="E455" s="270"/>
      <c r="F455" s="295">
        <v>0</v>
      </c>
      <c r="G455" s="295">
        <v>0</v>
      </c>
      <c r="H455" s="295">
        <v>0</v>
      </c>
      <c r="I455" s="253">
        <v>1260</v>
      </c>
    </row>
    <row r="456" spans="1:9" ht="12.75" hidden="1" customHeight="1" outlineLevel="1">
      <c r="A456" s="242"/>
      <c r="B456" s="261" t="s">
        <v>211</v>
      </c>
      <c r="C456" s="245">
        <v>429946</v>
      </c>
      <c r="D456" s="245">
        <v>0</v>
      </c>
      <c r="E456" s="270"/>
      <c r="F456" s="295">
        <v>21864515</v>
      </c>
      <c r="G456" s="295">
        <v>0</v>
      </c>
      <c r="H456" s="295">
        <v>0</v>
      </c>
      <c r="I456" s="253">
        <v>22294461</v>
      </c>
    </row>
    <row r="457" spans="1:9" ht="12.75" hidden="1" customHeight="1" outlineLevel="1">
      <c r="A457" s="242"/>
      <c r="B457" s="261" t="s">
        <v>212</v>
      </c>
      <c r="C457" s="245">
        <v>0</v>
      </c>
      <c r="D457" s="245">
        <v>0</v>
      </c>
      <c r="E457" s="270"/>
      <c r="F457" s="295">
        <v>17647916</v>
      </c>
      <c r="G457" s="295">
        <v>0</v>
      </c>
      <c r="H457" s="295">
        <v>18706322</v>
      </c>
      <c r="I457" s="253">
        <v>36354238</v>
      </c>
    </row>
    <row r="458" spans="1:9" ht="12.75" hidden="1" customHeight="1" outlineLevel="1">
      <c r="A458" s="242"/>
      <c r="B458" s="261" t="s">
        <v>213</v>
      </c>
      <c r="C458" s="245">
        <v>0</v>
      </c>
      <c r="D458" s="245">
        <v>5288774</v>
      </c>
      <c r="E458" s="270"/>
      <c r="F458" s="295">
        <v>13580617</v>
      </c>
      <c r="G458" s="295">
        <v>0</v>
      </c>
      <c r="H458" s="295">
        <v>17317340</v>
      </c>
      <c r="I458" s="253">
        <v>36186731</v>
      </c>
    </row>
    <row r="459" spans="1:9" ht="12.75" hidden="1" customHeight="1" outlineLevel="1">
      <c r="A459" s="242"/>
      <c r="B459" s="261" t="s">
        <v>214</v>
      </c>
      <c r="C459" s="245">
        <v>3000</v>
      </c>
      <c r="D459" s="245">
        <v>8300</v>
      </c>
      <c r="E459" s="270"/>
      <c r="F459" s="295">
        <v>0</v>
      </c>
      <c r="G459" s="295">
        <v>0</v>
      </c>
      <c r="H459" s="295">
        <v>0</v>
      </c>
      <c r="I459" s="253">
        <v>11300</v>
      </c>
    </row>
    <row r="460" spans="1:9" ht="12.75" hidden="1" customHeight="1" outlineLevel="1">
      <c r="A460" s="242"/>
      <c r="B460" s="261" t="s">
        <v>273</v>
      </c>
      <c r="C460" s="245"/>
      <c r="D460" s="245"/>
      <c r="E460" s="270"/>
      <c r="F460" s="295"/>
      <c r="G460" s="295"/>
      <c r="H460" s="295"/>
      <c r="I460" s="253">
        <v>0</v>
      </c>
    </row>
    <row r="461" spans="1:9" ht="12.75" hidden="1" customHeight="1" outlineLevel="1">
      <c r="A461" s="242"/>
      <c r="B461" s="261" t="s">
        <v>215</v>
      </c>
      <c r="C461" s="245">
        <v>0</v>
      </c>
      <c r="D461" s="245">
        <v>0</v>
      </c>
      <c r="E461" s="270"/>
      <c r="F461" s="295">
        <v>1184065</v>
      </c>
      <c r="G461" s="295">
        <v>0</v>
      </c>
      <c r="H461" s="295">
        <v>0</v>
      </c>
      <c r="I461" s="253">
        <v>1184065</v>
      </c>
    </row>
    <row r="462" spans="1:9" ht="12.75" hidden="1" customHeight="1" outlineLevel="1">
      <c r="A462" s="242"/>
      <c r="B462" s="261" t="s">
        <v>216</v>
      </c>
      <c r="C462" s="245">
        <v>0</v>
      </c>
      <c r="D462" s="245">
        <v>0</v>
      </c>
      <c r="E462" s="270"/>
      <c r="F462" s="295">
        <v>0</v>
      </c>
      <c r="G462" s="295">
        <v>0</v>
      </c>
      <c r="H462" s="295">
        <v>0</v>
      </c>
      <c r="I462" s="253">
        <v>0</v>
      </c>
    </row>
    <row r="463" spans="1:9" ht="12.75" hidden="1" customHeight="1" outlineLevel="1">
      <c r="A463" s="242"/>
      <c r="B463" s="261" t="s">
        <v>217</v>
      </c>
      <c r="C463" s="245">
        <v>0</v>
      </c>
      <c r="D463" s="245">
        <v>0</v>
      </c>
      <c r="E463" s="270"/>
      <c r="F463" s="295">
        <v>4139213</v>
      </c>
      <c r="G463" s="295">
        <v>0</v>
      </c>
      <c r="H463" s="295">
        <v>0</v>
      </c>
      <c r="I463" s="253">
        <v>4139213</v>
      </c>
    </row>
    <row r="464" spans="1:9" ht="12.75" hidden="1" customHeight="1" outlineLevel="1">
      <c r="A464" s="242"/>
      <c r="B464" s="261" t="s">
        <v>218</v>
      </c>
      <c r="C464" s="245">
        <v>742276</v>
      </c>
      <c r="D464" s="245">
        <v>3010076</v>
      </c>
      <c r="E464" s="270"/>
      <c r="F464" s="295">
        <v>335048</v>
      </c>
      <c r="G464" s="295">
        <v>0</v>
      </c>
      <c r="H464" s="295">
        <v>0</v>
      </c>
      <c r="I464" s="253">
        <v>4087400</v>
      </c>
    </row>
    <row r="465" spans="1:9" ht="12.75" hidden="1" customHeight="1" outlineLevel="1">
      <c r="A465" s="242"/>
      <c r="B465" s="261" t="s">
        <v>219</v>
      </c>
      <c r="C465" s="245">
        <v>0</v>
      </c>
      <c r="D465" s="245">
        <v>0</v>
      </c>
      <c r="E465" s="270"/>
      <c r="F465" s="295">
        <v>735060</v>
      </c>
      <c r="G465" s="295">
        <v>0</v>
      </c>
      <c r="H465" s="295">
        <v>0</v>
      </c>
      <c r="I465" s="253">
        <v>735060</v>
      </c>
    </row>
    <row r="466" spans="1:9" ht="12.75" hidden="1" customHeight="1" outlineLevel="1">
      <c r="A466" s="242"/>
      <c r="B466" s="261" t="s">
        <v>220</v>
      </c>
      <c r="C466" s="245"/>
      <c r="D466" s="245"/>
      <c r="E466" s="270"/>
      <c r="F466" s="295"/>
      <c r="G466" s="295"/>
      <c r="H466" s="295"/>
      <c r="I466" s="253">
        <v>0</v>
      </c>
    </row>
    <row r="467" spans="1:9" ht="12.75" hidden="1" customHeight="1" outlineLevel="1">
      <c r="A467" s="242"/>
      <c r="B467" s="261" t="s">
        <v>221</v>
      </c>
      <c r="C467" s="245">
        <v>0</v>
      </c>
      <c r="D467" s="245">
        <v>0</v>
      </c>
      <c r="E467" s="270"/>
      <c r="F467" s="295">
        <v>0</v>
      </c>
      <c r="G467" s="295">
        <v>0</v>
      </c>
      <c r="H467" s="295">
        <v>0</v>
      </c>
      <c r="I467" s="253">
        <v>0</v>
      </c>
    </row>
    <row r="468" spans="1:9" ht="12.75" hidden="1" customHeight="1" outlineLevel="1">
      <c r="A468" s="242"/>
      <c r="B468" s="261" t="s">
        <v>274</v>
      </c>
      <c r="C468" s="245"/>
      <c r="D468" s="245"/>
      <c r="E468" s="270"/>
      <c r="F468" s="295"/>
      <c r="G468" s="295"/>
      <c r="H468" s="295"/>
      <c r="I468" s="253">
        <v>0</v>
      </c>
    </row>
    <row r="469" spans="1:9" ht="12.75" hidden="1" customHeight="1" outlineLevel="1">
      <c r="A469" s="242"/>
      <c r="B469" s="261" t="s">
        <v>222</v>
      </c>
      <c r="C469" s="245">
        <v>1850104</v>
      </c>
      <c r="D469" s="245">
        <v>40625</v>
      </c>
      <c r="E469" s="270"/>
      <c r="F469" s="295">
        <v>33331017</v>
      </c>
      <c r="G469" s="295">
        <v>0</v>
      </c>
      <c r="H469" s="295">
        <v>0</v>
      </c>
      <c r="I469" s="253">
        <v>35221746</v>
      </c>
    </row>
    <row r="470" spans="1:9" ht="12.75" hidden="1" customHeight="1" outlineLevel="1">
      <c r="A470" s="242"/>
      <c r="B470" s="261" t="s">
        <v>223</v>
      </c>
      <c r="C470" s="245">
        <v>0</v>
      </c>
      <c r="D470" s="245">
        <v>0</v>
      </c>
      <c r="E470" s="270"/>
      <c r="F470" s="295">
        <v>0</v>
      </c>
      <c r="G470" s="295">
        <v>0</v>
      </c>
      <c r="H470" s="295">
        <v>0</v>
      </c>
      <c r="I470" s="253">
        <v>0</v>
      </c>
    </row>
    <row r="471" spans="1:9" ht="12.75" hidden="1" customHeight="1" outlineLevel="1">
      <c r="A471" s="242"/>
      <c r="B471" s="261" t="s">
        <v>224</v>
      </c>
      <c r="C471" s="245">
        <v>0</v>
      </c>
      <c r="D471" s="245">
        <v>211967</v>
      </c>
      <c r="E471" s="270"/>
      <c r="F471" s="295">
        <v>529628</v>
      </c>
      <c r="G471" s="295">
        <v>0</v>
      </c>
      <c r="H471" s="295">
        <v>0</v>
      </c>
      <c r="I471" s="253">
        <v>741595</v>
      </c>
    </row>
    <row r="472" spans="1:9" ht="12.75" hidden="1" customHeight="1" outlineLevel="1">
      <c r="A472" s="242"/>
      <c r="B472" s="261" t="s">
        <v>225</v>
      </c>
      <c r="C472" s="245">
        <v>0</v>
      </c>
      <c r="D472" s="245">
        <v>0</v>
      </c>
      <c r="E472" s="270"/>
      <c r="F472" s="295">
        <v>1496487</v>
      </c>
      <c r="G472" s="295">
        <v>0</v>
      </c>
      <c r="H472" s="295">
        <v>0</v>
      </c>
      <c r="I472" s="253">
        <v>1496487</v>
      </c>
    </row>
    <row r="473" spans="1:9" ht="12.75" customHeight="1" collapsed="1">
      <c r="A473" s="242">
        <v>17</v>
      </c>
      <c r="B473" s="263" t="s">
        <v>594</v>
      </c>
      <c r="C473" s="245">
        <f>SUM($C$447:$C$472)</f>
        <v>3036176</v>
      </c>
      <c r="D473" s="245">
        <f>SUM($D$447:$D$472)</f>
        <v>29028259</v>
      </c>
      <c r="E473" s="270"/>
      <c r="F473" s="295">
        <f>SUM($F$447:$F$472)</f>
        <v>124103807</v>
      </c>
      <c r="G473" s="295">
        <f>SUM($G$447:$G$472)</f>
        <v>0</v>
      </c>
      <c r="H473" s="295">
        <f>SUM($H$447:$H$472)</f>
        <v>36023662</v>
      </c>
      <c r="I473" s="253">
        <f>SUM($I$447:$I$472)</f>
        <v>192191904</v>
      </c>
    </row>
    <row r="474" spans="1:9" ht="12.75" hidden="1" customHeight="1" outlineLevel="1">
      <c r="A474" s="242"/>
      <c r="B474" s="261" t="s">
        <v>272</v>
      </c>
      <c r="C474" s="257"/>
      <c r="D474" s="268"/>
      <c r="E474" s="260"/>
      <c r="F474" s="268"/>
      <c r="G474" s="273"/>
      <c r="H474" s="253">
        <v>0</v>
      </c>
      <c r="I474" s="253">
        <v>0</v>
      </c>
    </row>
    <row r="475" spans="1:9" ht="12.75" hidden="1" customHeight="1" outlineLevel="1">
      <c r="A475" s="242"/>
      <c r="B475" s="261" t="s">
        <v>203</v>
      </c>
      <c r="C475" s="257"/>
      <c r="D475" s="268"/>
      <c r="E475" s="260"/>
      <c r="F475" s="268"/>
      <c r="G475" s="273"/>
      <c r="H475" s="253">
        <v>10732507</v>
      </c>
      <c r="I475" s="253">
        <v>10732507</v>
      </c>
    </row>
    <row r="476" spans="1:9" ht="12.75" hidden="1" customHeight="1" outlineLevel="1">
      <c r="A476" s="242"/>
      <c r="B476" s="261" t="s">
        <v>204</v>
      </c>
      <c r="C476" s="257"/>
      <c r="D476" s="268"/>
      <c r="E476" s="260"/>
      <c r="F476" s="268"/>
      <c r="G476" s="273"/>
      <c r="H476" s="253">
        <v>0</v>
      </c>
      <c r="I476" s="253">
        <v>0</v>
      </c>
    </row>
    <row r="477" spans="1:9" ht="12.75" hidden="1" customHeight="1" outlineLevel="1">
      <c r="A477" s="242"/>
      <c r="B477" s="261" t="s">
        <v>205</v>
      </c>
      <c r="C477" s="257"/>
      <c r="D477" s="268"/>
      <c r="E477" s="260"/>
      <c r="F477" s="268"/>
      <c r="G477" s="273"/>
      <c r="H477" s="253">
        <v>0</v>
      </c>
      <c r="I477" s="253">
        <v>0</v>
      </c>
    </row>
    <row r="478" spans="1:9" ht="12.75" hidden="1" customHeight="1" outlineLevel="1">
      <c r="A478" s="242"/>
      <c r="B478" s="261" t="s">
        <v>206</v>
      </c>
      <c r="C478" s="257"/>
      <c r="D478" s="268"/>
      <c r="E478" s="260"/>
      <c r="F478" s="268"/>
      <c r="G478" s="273"/>
      <c r="H478" s="253">
        <v>0</v>
      </c>
      <c r="I478" s="253">
        <v>0</v>
      </c>
    </row>
    <row r="479" spans="1:9" ht="12.75" hidden="1" customHeight="1" outlineLevel="1">
      <c r="A479" s="242"/>
      <c r="B479" s="261" t="s">
        <v>207</v>
      </c>
      <c r="C479" s="257"/>
      <c r="D479" s="268"/>
      <c r="E479" s="260"/>
      <c r="F479" s="268"/>
      <c r="G479" s="273"/>
      <c r="H479" s="253">
        <v>0</v>
      </c>
      <c r="I479" s="253">
        <v>0</v>
      </c>
    </row>
    <row r="480" spans="1:9" ht="12.75" hidden="1" customHeight="1" outlineLevel="1">
      <c r="A480" s="242"/>
      <c r="B480" s="261" t="s">
        <v>208</v>
      </c>
      <c r="C480" s="257"/>
      <c r="D480" s="268"/>
      <c r="E480" s="260"/>
      <c r="F480" s="268"/>
      <c r="G480" s="273"/>
      <c r="H480" s="253">
        <v>15858304</v>
      </c>
      <c r="I480" s="253">
        <v>15858304</v>
      </c>
    </row>
    <row r="481" spans="1:9" ht="12.75" hidden="1" customHeight="1" outlineLevel="1">
      <c r="A481" s="242"/>
      <c r="B481" s="261" t="s">
        <v>209</v>
      </c>
      <c r="C481" s="257"/>
      <c r="D481" s="268"/>
      <c r="E481" s="260"/>
      <c r="F481" s="268"/>
      <c r="G481" s="273"/>
      <c r="H481" s="253">
        <v>120963</v>
      </c>
      <c r="I481" s="253">
        <v>120963</v>
      </c>
    </row>
    <row r="482" spans="1:9" ht="12.75" hidden="1" customHeight="1" outlineLevel="1">
      <c r="A482" s="242"/>
      <c r="B482" s="261" t="s">
        <v>210</v>
      </c>
      <c r="C482" s="257"/>
      <c r="D482" s="268"/>
      <c r="E482" s="260"/>
      <c r="F482" s="268"/>
      <c r="G482" s="273"/>
      <c r="H482" s="253">
        <v>31725</v>
      </c>
      <c r="I482" s="253">
        <v>31725</v>
      </c>
    </row>
    <row r="483" spans="1:9" ht="12.75" hidden="1" customHeight="1" outlineLevel="1">
      <c r="A483" s="242"/>
      <c r="B483" s="261" t="s">
        <v>211</v>
      </c>
      <c r="C483" s="257"/>
      <c r="D483" s="268"/>
      <c r="E483" s="260"/>
      <c r="F483" s="268"/>
      <c r="G483" s="273"/>
      <c r="H483" s="253">
        <v>18620931</v>
      </c>
      <c r="I483" s="253">
        <v>18620931</v>
      </c>
    </row>
    <row r="484" spans="1:9" ht="12.75" hidden="1" customHeight="1" outlineLevel="1">
      <c r="A484" s="242"/>
      <c r="B484" s="261" t="s">
        <v>212</v>
      </c>
      <c r="C484" s="257"/>
      <c r="D484" s="268"/>
      <c r="E484" s="260"/>
      <c r="F484" s="268"/>
      <c r="G484" s="273"/>
      <c r="H484" s="253"/>
      <c r="I484" s="253">
        <v>0</v>
      </c>
    </row>
    <row r="485" spans="1:9" ht="12.75" hidden="1" customHeight="1" outlineLevel="1">
      <c r="A485" s="242"/>
      <c r="B485" s="261" t="s">
        <v>213</v>
      </c>
      <c r="C485" s="257"/>
      <c r="D485" s="268"/>
      <c r="E485" s="260"/>
      <c r="F485" s="268"/>
      <c r="G485" s="273"/>
      <c r="H485" s="252"/>
      <c r="I485" s="253">
        <v>0</v>
      </c>
    </row>
    <row r="486" spans="1:9" ht="12.75" hidden="1" customHeight="1" outlineLevel="1">
      <c r="A486" s="242"/>
      <c r="B486" s="261" t="s">
        <v>214</v>
      </c>
      <c r="C486" s="257"/>
      <c r="D486" s="268"/>
      <c r="E486" s="260"/>
      <c r="F486" s="268"/>
      <c r="G486" s="273"/>
      <c r="H486" s="253">
        <v>0</v>
      </c>
      <c r="I486" s="253">
        <v>0</v>
      </c>
    </row>
    <row r="487" spans="1:9" ht="12.75" hidden="1" customHeight="1" outlineLevel="1">
      <c r="A487" s="242"/>
      <c r="B487" s="261" t="s">
        <v>273</v>
      </c>
      <c r="C487" s="257"/>
      <c r="D487" s="268"/>
      <c r="E487" s="260"/>
      <c r="F487" s="268"/>
      <c r="G487" s="273"/>
      <c r="H487" s="253">
        <v>0</v>
      </c>
      <c r="I487" s="253">
        <v>0</v>
      </c>
    </row>
    <row r="488" spans="1:9" ht="12.75" hidden="1" customHeight="1" outlineLevel="1">
      <c r="A488" s="242"/>
      <c r="B488" s="261" t="s">
        <v>215</v>
      </c>
      <c r="C488" s="257"/>
      <c r="D488" s="268"/>
      <c r="E488" s="260"/>
      <c r="F488" s="268"/>
      <c r="G488" s="273"/>
      <c r="H488" s="252"/>
      <c r="I488" s="253">
        <v>0</v>
      </c>
    </row>
    <row r="489" spans="1:9" ht="12.75" hidden="1" customHeight="1" outlineLevel="1">
      <c r="A489" s="242"/>
      <c r="B489" s="261" t="s">
        <v>216</v>
      </c>
      <c r="C489" s="257"/>
      <c r="D489" s="268"/>
      <c r="E489" s="260"/>
      <c r="F489" s="268"/>
      <c r="G489" s="273"/>
      <c r="H489" s="253">
        <v>0</v>
      </c>
      <c r="I489" s="253">
        <v>0</v>
      </c>
    </row>
    <row r="490" spans="1:9" ht="12.75" hidden="1" customHeight="1" outlineLevel="1">
      <c r="A490" s="242"/>
      <c r="B490" s="261" t="s">
        <v>217</v>
      </c>
      <c r="C490" s="257"/>
      <c r="D490" s="268"/>
      <c r="E490" s="260"/>
      <c r="F490" s="268"/>
      <c r="G490" s="273"/>
      <c r="H490" s="253">
        <v>0</v>
      </c>
      <c r="I490" s="253">
        <v>0</v>
      </c>
    </row>
    <row r="491" spans="1:9" ht="12.75" hidden="1" customHeight="1" outlineLevel="1">
      <c r="A491" s="242"/>
      <c r="B491" s="261" t="s">
        <v>218</v>
      </c>
      <c r="C491" s="257"/>
      <c r="D491" s="268"/>
      <c r="E491" s="260"/>
      <c r="F491" s="268"/>
      <c r="G491" s="273"/>
      <c r="H491" s="252"/>
      <c r="I491" s="253">
        <v>0</v>
      </c>
    </row>
    <row r="492" spans="1:9" ht="12.75" hidden="1" customHeight="1" outlineLevel="1">
      <c r="A492" s="242"/>
      <c r="B492" s="261" t="s">
        <v>219</v>
      </c>
      <c r="C492" s="257"/>
      <c r="D492" s="268"/>
      <c r="E492" s="260"/>
      <c r="F492" s="268"/>
      <c r="G492" s="273"/>
      <c r="H492" s="252"/>
      <c r="I492" s="253">
        <v>0</v>
      </c>
    </row>
    <row r="493" spans="1:9" ht="12.75" hidden="1" customHeight="1" outlineLevel="1">
      <c r="A493" s="242"/>
      <c r="B493" s="261" t="s">
        <v>220</v>
      </c>
      <c r="C493" s="257"/>
      <c r="D493" s="268"/>
      <c r="E493" s="260"/>
      <c r="F493" s="268"/>
      <c r="G493" s="273"/>
      <c r="H493" s="252"/>
      <c r="I493" s="253">
        <v>0</v>
      </c>
    </row>
    <row r="494" spans="1:9" ht="12.75" hidden="1" customHeight="1" outlineLevel="1">
      <c r="A494" s="242"/>
      <c r="B494" s="261" t="s">
        <v>221</v>
      </c>
      <c r="C494" s="257"/>
      <c r="D494" s="268"/>
      <c r="E494" s="260"/>
      <c r="F494" s="268"/>
      <c r="G494" s="273"/>
      <c r="H494" s="252"/>
      <c r="I494" s="253">
        <v>0</v>
      </c>
    </row>
    <row r="495" spans="1:9" ht="12.75" hidden="1" customHeight="1" outlineLevel="1">
      <c r="A495" s="242"/>
      <c r="B495" s="261" t="s">
        <v>274</v>
      </c>
      <c r="C495" s="257"/>
      <c r="D495" s="268"/>
      <c r="E495" s="260"/>
      <c r="F495" s="268"/>
      <c r="G495" s="273"/>
      <c r="H495" s="252"/>
      <c r="I495" s="253">
        <v>0</v>
      </c>
    </row>
    <row r="496" spans="1:9" ht="12.75" hidden="1" customHeight="1" outlineLevel="1">
      <c r="A496" s="242"/>
      <c r="B496" s="261" t="s">
        <v>222</v>
      </c>
      <c r="C496" s="257"/>
      <c r="D496" s="268"/>
      <c r="E496" s="260"/>
      <c r="F496" s="268"/>
      <c r="G496" s="273"/>
      <c r="H496" s="253">
        <v>34862842</v>
      </c>
      <c r="I496" s="253">
        <v>34862842</v>
      </c>
    </row>
    <row r="497" spans="1:9" ht="12.75" hidden="1" customHeight="1" outlineLevel="1">
      <c r="A497" s="242"/>
      <c r="B497" s="261" t="s">
        <v>223</v>
      </c>
      <c r="C497" s="257"/>
      <c r="D497" s="268"/>
      <c r="E497" s="260"/>
      <c r="F497" s="268"/>
      <c r="G497" s="273"/>
      <c r="H497" s="252"/>
      <c r="I497" s="253">
        <v>0</v>
      </c>
    </row>
    <row r="498" spans="1:9" ht="12.75" hidden="1" customHeight="1" outlineLevel="1">
      <c r="A498" s="242"/>
      <c r="B498" s="261" t="s">
        <v>224</v>
      </c>
      <c r="C498" s="257"/>
      <c r="D498" s="268"/>
      <c r="E498" s="260"/>
      <c r="F498" s="268"/>
      <c r="G498" s="273"/>
      <c r="H498" s="252">
        <v>15250</v>
      </c>
      <c r="I498" s="253">
        <v>15250</v>
      </c>
    </row>
    <row r="499" spans="1:9" ht="12.75" hidden="1" customHeight="1" outlineLevel="1">
      <c r="A499" s="242"/>
      <c r="B499" s="261" t="s">
        <v>225</v>
      </c>
      <c r="C499" s="257"/>
      <c r="D499" s="268"/>
      <c r="E499" s="260"/>
      <c r="F499" s="268"/>
      <c r="G499" s="273"/>
      <c r="H499" s="253">
        <v>0</v>
      </c>
      <c r="I499" s="253">
        <v>0</v>
      </c>
    </row>
    <row r="500" spans="1:9" ht="12.75" customHeight="1" collapsed="1">
      <c r="A500" s="242">
        <v>18</v>
      </c>
      <c r="B500" s="263" t="s">
        <v>542</v>
      </c>
      <c r="C500" s="257"/>
      <c r="D500" s="268"/>
      <c r="E500" s="260"/>
      <c r="F500" s="268"/>
      <c r="G500" s="273"/>
      <c r="H500" s="253">
        <f>SUM($H$474:$H$499)</f>
        <v>80242522</v>
      </c>
      <c r="I500" s="253">
        <f>SUM($I$474:$I$499)</f>
        <v>80242522</v>
      </c>
    </row>
    <row r="501" spans="1:9" ht="12.75" hidden="1" customHeight="1" outlineLevel="1">
      <c r="A501" s="242"/>
      <c r="B501" s="261" t="s">
        <v>272</v>
      </c>
      <c r="C501" s="253">
        <v>0</v>
      </c>
      <c r="D501" s="253">
        <v>0</v>
      </c>
      <c r="E501" s="270"/>
      <c r="F501" s="279">
        <v>0</v>
      </c>
      <c r="G501" s="279">
        <v>0</v>
      </c>
      <c r="H501" s="279">
        <v>0</v>
      </c>
      <c r="I501" s="253">
        <v>0</v>
      </c>
    </row>
    <row r="502" spans="1:9" ht="12.75" hidden="1" customHeight="1" outlineLevel="1">
      <c r="A502" s="242"/>
      <c r="B502" s="261" t="s">
        <v>203</v>
      </c>
      <c r="C502" s="253">
        <v>0</v>
      </c>
      <c r="D502" s="253">
        <v>0</v>
      </c>
      <c r="E502" s="270"/>
      <c r="F502" s="279">
        <v>9242890</v>
      </c>
      <c r="G502" s="279">
        <v>0</v>
      </c>
      <c r="H502" s="279">
        <v>82348</v>
      </c>
      <c r="I502" s="253">
        <v>9325238</v>
      </c>
    </row>
    <row r="503" spans="1:9" ht="12.75" hidden="1" customHeight="1" outlineLevel="1">
      <c r="A503" s="242"/>
      <c r="B503" s="261" t="s">
        <v>204</v>
      </c>
      <c r="C503" s="253">
        <v>0</v>
      </c>
      <c r="D503" s="253">
        <v>0</v>
      </c>
      <c r="E503" s="270"/>
      <c r="F503" s="279">
        <v>0</v>
      </c>
      <c r="G503" s="279">
        <v>0</v>
      </c>
      <c r="H503" s="279">
        <v>0</v>
      </c>
      <c r="I503" s="253">
        <v>0</v>
      </c>
    </row>
    <row r="504" spans="1:9" ht="12.75" hidden="1" customHeight="1" outlineLevel="1">
      <c r="A504" s="242"/>
      <c r="B504" s="261" t="s">
        <v>205</v>
      </c>
      <c r="C504" s="253">
        <v>0</v>
      </c>
      <c r="D504" s="253">
        <v>0</v>
      </c>
      <c r="E504" s="270"/>
      <c r="F504" s="279">
        <v>0</v>
      </c>
      <c r="G504" s="279">
        <v>0</v>
      </c>
      <c r="H504" s="279">
        <v>0</v>
      </c>
      <c r="I504" s="253">
        <v>0</v>
      </c>
    </row>
    <row r="505" spans="1:9" ht="12.75" hidden="1" customHeight="1" outlineLevel="1">
      <c r="A505" s="242"/>
      <c r="B505" s="261" t="s">
        <v>206</v>
      </c>
      <c r="C505" s="253"/>
      <c r="D505" s="253"/>
      <c r="E505" s="270"/>
      <c r="F505" s="279"/>
      <c r="G505" s="279"/>
      <c r="H505" s="279"/>
      <c r="I505" s="253">
        <v>0</v>
      </c>
    </row>
    <row r="506" spans="1:9" ht="12.75" hidden="1" customHeight="1" outlineLevel="1">
      <c r="A506" s="242"/>
      <c r="B506" s="261" t="s">
        <v>207</v>
      </c>
      <c r="C506" s="253"/>
      <c r="D506" s="253"/>
      <c r="E506" s="270"/>
      <c r="F506" s="279"/>
      <c r="G506" s="279"/>
      <c r="H506" s="279"/>
      <c r="I506" s="253">
        <v>0</v>
      </c>
    </row>
    <row r="507" spans="1:9" ht="12.75" hidden="1" customHeight="1" outlineLevel="1">
      <c r="A507" s="242"/>
      <c r="B507" s="261" t="s">
        <v>208</v>
      </c>
      <c r="C507" s="253">
        <v>242020.77</v>
      </c>
      <c r="D507" s="253">
        <v>156791</v>
      </c>
      <c r="E507" s="270"/>
      <c r="F507" s="279">
        <v>1665469</v>
      </c>
      <c r="G507" s="279">
        <v>0</v>
      </c>
      <c r="H507" s="279">
        <v>363189</v>
      </c>
      <c r="I507" s="253">
        <v>2427469.77</v>
      </c>
    </row>
    <row r="508" spans="1:9" ht="12.75" hidden="1" customHeight="1" outlineLevel="1">
      <c r="A508" s="242"/>
      <c r="B508" s="261" t="s">
        <v>209</v>
      </c>
      <c r="C508" s="253">
        <v>55655</v>
      </c>
      <c r="D508" s="253">
        <v>0</v>
      </c>
      <c r="E508" s="270"/>
      <c r="F508" s="279">
        <v>147298</v>
      </c>
      <c r="G508" s="279">
        <v>0</v>
      </c>
      <c r="H508" s="279">
        <v>99754</v>
      </c>
      <c r="I508" s="253">
        <v>302707</v>
      </c>
    </row>
    <row r="509" spans="1:9" ht="12.75" hidden="1" customHeight="1" outlineLevel="1">
      <c r="A509" s="242"/>
      <c r="B509" s="261" t="s">
        <v>210</v>
      </c>
      <c r="C509" s="253">
        <v>0</v>
      </c>
      <c r="D509" s="253">
        <v>0</v>
      </c>
      <c r="E509" s="270"/>
      <c r="F509" s="279">
        <v>0</v>
      </c>
      <c r="G509" s="279">
        <v>0</v>
      </c>
      <c r="H509" s="279">
        <v>0</v>
      </c>
      <c r="I509" s="253">
        <v>0</v>
      </c>
    </row>
    <row r="510" spans="1:9" ht="12.75" hidden="1" customHeight="1" outlineLevel="1">
      <c r="A510" s="242"/>
      <c r="B510" s="261" t="s">
        <v>211</v>
      </c>
      <c r="C510" s="253">
        <v>730732</v>
      </c>
      <c r="D510" s="253">
        <v>0</v>
      </c>
      <c r="E510" s="270"/>
      <c r="F510" s="279">
        <v>15829131</v>
      </c>
      <c r="G510" s="279">
        <v>0</v>
      </c>
      <c r="H510" s="279">
        <v>438910</v>
      </c>
      <c r="I510" s="253">
        <v>16998773</v>
      </c>
    </row>
    <row r="511" spans="1:9" ht="12.75" hidden="1" customHeight="1" outlineLevel="1">
      <c r="A511" s="242"/>
      <c r="B511" s="261" t="s">
        <v>212</v>
      </c>
      <c r="C511" s="253">
        <v>725208</v>
      </c>
      <c r="D511" s="253">
        <v>0</v>
      </c>
      <c r="E511" s="270"/>
      <c r="F511" s="279">
        <v>17163050</v>
      </c>
      <c r="G511" s="279">
        <v>0</v>
      </c>
      <c r="H511" s="279">
        <v>0</v>
      </c>
      <c r="I511" s="253">
        <v>17888258</v>
      </c>
    </row>
    <row r="512" spans="1:9" ht="12.75" hidden="1" customHeight="1" outlineLevel="1">
      <c r="A512" s="242"/>
      <c r="B512" s="261" t="s">
        <v>213</v>
      </c>
      <c r="C512" s="253">
        <v>0</v>
      </c>
      <c r="D512" s="253">
        <v>11242210</v>
      </c>
      <c r="E512" s="270"/>
      <c r="F512" s="279">
        <v>2269831</v>
      </c>
      <c r="G512" s="279">
        <v>0</v>
      </c>
      <c r="H512" s="279">
        <v>0</v>
      </c>
      <c r="I512" s="253">
        <v>13512041</v>
      </c>
    </row>
    <row r="513" spans="1:9" ht="12.75" hidden="1" customHeight="1" outlineLevel="1">
      <c r="A513" s="242"/>
      <c r="B513" s="261" t="s">
        <v>214</v>
      </c>
      <c r="C513" s="253">
        <v>0</v>
      </c>
      <c r="D513" s="253">
        <v>0</v>
      </c>
      <c r="E513" s="270"/>
      <c r="F513" s="279">
        <v>0</v>
      </c>
      <c r="G513" s="279">
        <v>0</v>
      </c>
      <c r="H513" s="279">
        <v>0</v>
      </c>
      <c r="I513" s="253">
        <v>0</v>
      </c>
    </row>
    <row r="514" spans="1:9" ht="12.75" hidden="1" customHeight="1" outlineLevel="1">
      <c r="A514" s="242"/>
      <c r="B514" s="261" t="s">
        <v>273</v>
      </c>
      <c r="C514" s="253"/>
      <c r="D514" s="253"/>
      <c r="E514" s="270"/>
      <c r="F514" s="279"/>
      <c r="G514" s="279"/>
      <c r="H514" s="279"/>
      <c r="I514" s="253">
        <v>0</v>
      </c>
    </row>
    <row r="515" spans="1:9" ht="12.75" hidden="1" customHeight="1" outlineLevel="1">
      <c r="A515" s="242"/>
      <c r="B515" s="261" t="s">
        <v>215</v>
      </c>
      <c r="C515" s="253">
        <v>0</v>
      </c>
      <c r="D515" s="253">
        <v>0</v>
      </c>
      <c r="E515" s="270"/>
      <c r="F515" s="279">
        <v>6539</v>
      </c>
      <c r="G515" s="279">
        <v>0</v>
      </c>
      <c r="H515" s="279">
        <v>0</v>
      </c>
      <c r="I515" s="253">
        <v>6539</v>
      </c>
    </row>
    <row r="516" spans="1:9" ht="12.75" hidden="1" customHeight="1" outlineLevel="1">
      <c r="A516" s="242"/>
      <c r="B516" s="261" t="s">
        <v>216</v>
      </c>
      <c r="C516" s="253">
        <v>0</v>
      </c>
      <c r="D516" s="253">
        <v>0</v>
      </c>
      <c r="E516" s="270"/>
      <c r="F516" s="279">
        <v>0</v>
      </c>
      <c r="G516" s="279">
        <v>0</v>
      </c>
      <c r="H516" s="279">
        <v>0</v>
      </c>
      <c r="I516" s="253">
        <v>0</v>
      </c>
    </row>
    <row r="517" spans="1:9" ht="12.75" hidden="1" customHeight="1" outlineLevel="1">
      <c r="A517" s="242"/>
      <c r="B517" s="261" t="s">
        <v>217</v>
      </c>
      <c r="C517" s="253">
        <v>0</v>
      </c>
      <c r="D517" s="253">
        <v>0</v>
      </c>
      <c r="E517" s="270"/>
      <c r="F517" s="279">
        <v>27251914</v>
      </c>
      <c r="G517" s="279">
        <v>0</v>
      </c>
      <c r="H517" s="279">
        <v>8910544</v>
      </c>
      <c r="I517" s="253">
        <v>36162458</v>
      </c>
    </row>
    <row r="518" spans="1:9" ht="12.75" hidden="1" customHeight="1" outlineLevel="1">
      <c r="A518" s="242"/>
      <c r="B518" s="261" t="s">
        <v>218</v>
      </c>
      <c r="C518" s="253">
        <v>3058</v>
      </c>
      <c r="D518" s="253">
        <v>1114670</v>
      </c>
      <c r="E518" s="270"/>
      <c r="F518" s="279">
        <v>4399</v>
      </c>
      <c r="G518" s="279">
        <v>0</v>
      </c>
      <c r="H518" s="279">
        <v>8659307</v>
      </c>
      <c r="I518" s="253">
        <v>9781434</v>
      </c>
    </row>
    <row r="519" spans="1:9" ht="12.75" hidden="1" customHeight="1" outlineLevel="1">
      <c r="A519" s="242"/>
      <c r="B519" s="261" t="s">
        <v>219</v>
      </c>
      <c r="C519" s="253">
        <v>0</v>
      </c>
      <c r="D519" s="253">
        <v>0</v>
      </c>
      <c r="E519" s="270"/>
      <c r="F519" s="279">
        <v>567424</v>
      </c>
      <c r="G519" s="279">
        <v>0</v>
      </c>
      <c r="H519" s="279">
        <v>2342442</v>
      </c>
      <c r="I519" s="253">
        <v>2909866</v>
      </c>
    </row>
    <row r="520" spans="1:9" ht="12.75" hidden="1" customHeight="1" outlineLevel="1">
      <c r="A520" s="242"/>
      <c r="B520" s="261" t="s">
        <v>220</v>
      </c>
      <c r="C520" s="253"/>
      <c r="D520" s="253"/>
      <c r="E520" s="270"/>
      <c r="F520" s="279"/>
      <c r="G520" s="279"/>
      <c r="H520" s="279"/>
      <c r="I520" s="253">
        <v>0</v>
      </c>
    </row>
    <row r="521" spans="1:9" ht="12.75" hidden="1" customHeight="1" outlineLevel="1">
      <c r="A521" s="242"/>
      <c r="B521" s="261" t="s">
        <v>221</v>
      </c>
      <c r="C521" s="253">
        <v>0</v>
      </c>
      <c r="D521" s="253">
        <v>0</v>
      </c>
      <c r="E521" s="270"/>
      <c r="F521" s="279">
        <v>0</v>
      </c>
      <c r="G521" s="279">
        <v>0</v>
      </c>
      <c r="H521" s="279">
        <v>0</v>
      </c>
      <c r="I521" s="253">
        <v>0</v>
      </c>
    </row>
    <row r="522" spans="1:9" ht="12.75" hidden="1" customHeight="1" outlineLevel="1">
      <c r="A522" s="242"/>
      <c r="B522" s="261" t="s">
        <v>274</v>
      </c>
      <c r="C522" s="253"/>
      <c r="D522" s="253"/>
      <c r="E522" s="270"/>
      <c r="F522" s="279"/>
      <c r="G522" s="279"/>
      <c r="H522" s="279"/>
      <c r="I522" s="253">
        <v>0</v>
      </c>
    </row>
    <row r="523" spans="1:9" ht="12.75" hidden="1" customHeight="1" outlineLevel="1">
      <c r="A523" s="242"/>
      <c r="B523" s="261" t="s">
        <v>222</v>
      </c>
      <c r="C523" s="253">
        <v>839235</v>
      </c>
      <c r="D523" s="253">
        <v>309971</v>
      </c>
      <c r="E523" s="270"/>
      <c r="F523" s="279">
        <v>793292</v>
      </c>
      <c r="G523" s="279">
        <v>0</v>
      </c>
      <c r="H523" s="279">
        <v>0</v>
      </c>
      <c r="I523" s="253">
        <v>1942498</v>
      </c>
    </row>
    <row r="524" spans="1:9" ht="12.75" hidden="1" customHeight="1" outlineLevel="1">
      <c r="A524" s="242"/>
      <c r="B524" s="261" t="s">
        <v>223</v>
      </c>
      <c r="C524" s="253">
        <v>0</v>
      </c>
      <c r="D524" s="253">
        <v>0</v>
      </c>
      <c r="E524" s="270"/>
      <c r="F524" s="279">
        <v>0</v>
      </c>
      <c r="G524" s="279">
        <v>0</v>
      </c>
      <c r="H524" s="279">
        <v>0</v>
      </c>
      <c r="I524" s="253">
        <v>0</v>
      </c>
    </row>
    <row r="525" spans="1:9" ht="12.75" hidden="1" customHeight="1" outlineLevel="1">
      <c r="A525" s="242"/>
      <c r="B525" s="261" t="s">
        <v>224</v>
      </c>
      <c r="C525" s="253">
        <v>0</v>
      </c>
      <c r="D525" s="253">
        <v>0</v>
      </c>
      <c r="E525" s="270"/>
      <c r="F525" s="279">
        <v>492708</v>
      </c>
      <c r="G525" s="279">
        <v>0</v>
      </c>
      <c r="H525" s="279">
        <v>425274</v>
      </c>
      <c r="I525" s="253">
        <v>917982</v>
      </c>
    </row>
    <row r="526" spans="1:9" ht="12.75" hidden="1" customHeight="1" outlineLevel="1">
      <c r="A526" s="242"/>
      <c r="B526" s="261" t="s">
        <v>225</v>
      </c>
      <c r="C526" s="253">
        <v>0</v>
      </c>
      <c r="D526" s="253">
        <v>0</v>
      </c>
      <c r="E526" s="270"/>
      <c r="F526" s="279">
        <v>100454</v>
      </c>
      <c r="G526" s="279">
        <v>0</v>
      </c>
      <c r="H526" s="279">
        <v>0</v>
      </c>
      <c r="I526" s="253">
        <v>100454</v>
      </c>
    </row>
    <row r="527" spans="1:9" ht="12.75" customHeight="1" collapsed="1">
      <c r="A527" s="242">
        <v>19</v>
      </c>
      <c r="B527" s="263" t="s">
        <v>595</v>
      </c>
      <c r="C527" s="253">
        <f>SUM($C$501:$C$526)</f>
        <v>2595908.77</v>
      </c>
      <c r="D527" s="253">
        <f>SUM($D$501:$D$526)</f>
        <v>12823642</v>
      </c>
      <c r="E527" s="270"/>
      <c r="F527" s="279">
        <f>SUM($F$501:$F$526)</f>
        <v>75534399</v>
      </c>
      <c r="G527" s="279">
        <f>SUM($G$501:$G$526)</f>
        <v>0</v>
      </c>
      <c r="H527" s="279">
        <f>SUM($H$501:$H$526)</f>
        <v>21321768</v>
      </c>
      <c r="I527" s="253">
        <f>SUM($I$501:$I$526)</f>
        <v>112275717.77</v>
      </c>
    </row>
    <row r="528" spans="1:9" ht="12.75" hidden="1" customHeight="1" outlineLevel="1">
      <c r="A528" s="242"/>
      <c r="B528" s="261" t="s">
        <v>272</v>
      </c>
      <c r="C528" s="266">
        <v>0</v>
      </c>
      <c r="D528" s="266">
        <v>0</v>
      </c>
      <c r="E528" s="270"/>
      <c r="F528" s="262">
        <v>0</v>
      </c>
      <c r="G528" s="253">
        <v>0</v>
      </c>
      <c r="H528" s="253">
        <v>0</v>
      </c>
      <c r="I528" s="253">
        <v>0</v>
      </c>
    </row>
    <row r="529" spans="1:9" ht="12.75" hidden="1" customHeight="1" outlineLevel="1">
      <c r="A529" s="242"/>
      <c r="B529" s="261" t="s">
        <v>203</v>
      </c>
      <c r="C529" s="266">
        <v>0</v>
      </c>
      <c r="D529" s="266">
        <v>0</v>
      </c>
      <c r="E529" s="270"/>
      <c r="F529" s="262">
        <v>19590473</v>
      </c>
      <c r="G529" s="253">
        <v>0</v>
      </c>
      <c r="H529" s="253">
        <v>10814855</v>
      </c>
      <c r="I529" s="253">
        <v>30405328</v>
      </c>
    </row>
    <row r="530" spans="1:9" ht="12.75" hidden="1" customHeight="1" outlineLevel="1">
      <c r="A530" s="242"/>
      <c r="B530" s="261" t="s">
        <v>204</v>
      </c>
      <c r="C530" s="266">
        <v>10850</v>
      </c>
      <c r="D530" s="266">
        <v>0</v>
      </c>
      <c r="E530" s="270"/>
      <c r="F530" s="262">
        <v>0</v>
      </c>
      <c r="G530" s="253">
        <v>0</v>
      </c>
      <c r="H530" s="253">
        <v>0</v>
      </c>
      <c r="I530" s="253">
        <v>10850</v>
      </c>
    </row>
    <row r="531" spans="1:9" ht="12.75" hidden="1" customHeight="1" outlineLevel="1">
      <c r="A531" s="242"/>
      <c r="B531" s="261" t="s">
        <v>205</v>
      </c>
      <c r="C531" s="266">
        <v>0</v>
      </c>
      <c r="D531" s="266">
        <v>0</v>
      </c>
      <c r="E531" s="270"/>
      <c r="F531" s="262">
        <v>0</v>
      </c>
      <c r="G531" s="253">
        <v>0</v>
      </c>
      <c r="H531" s="253">
        <v>0</v>
      </c>
      <c r="I531" s="253">
        <v>0</v>
      </c>
    </row>
    <row r="532" spans="1:9" ht="12.75" hidden="1" customHeight="1" outlineLevel="1">
      <c r="A532" s="242"/>
      <c r="B532" s="261" t="s">
        <v>206</v>
      </c>
      <c r="C532" s="266"/>
      <c r="D532" s="266"/>
      <c r="E532" s="270"/>
      <c r="F532" s="262"/>
      <c r="G532" s="253"/>
      <c r="H532" s="253"/>
      <c r="I532" s="253">
        <v>0</v>
      </c>
    </row>
    <row r="533" spans="1:9" ht="12.75" hidden="1" customHeight="1" outlineLevel="1">
      <c r="A533" s="242"/>
      <c r="B533" s="261" t="s">
        <v>207</v>
      </c>
      <c r="C533" s="266"/>
      <c r="D533" s="266"/>
      <c r="E533" s="270"/>
      <c r="F533" s="262"/>
      <c r="G533" s="253"/>
      <c r="H533" s="253"/>
      <c r="I533" s="253">
        <v>0</v>
      </c>
    </row>
    <row r="534" spans="1:9" ht="12.75" hidden="1" customHeight="1" outlineLevel="1">
      <c r="A534" s="242"/>
      <c r="B534" s="261" t="s">
        <v>208</v>
      </c>
      <c r="C534" s="266">
        <v>242020.77</v>
      </c>
      <c r="D534" s="266">
        <v>20624048</v>
      </c>
      <c r="E534" s="270"/>
      <c r="F534" s="262">
        <v>17312518</v>
      </c>
      <c r="G534" s="253">
        <v>0</v>
      </c>
      <c r="H534" s="253">
        <v>17357510</v>
      </c>
      <c r="I534" s="253">
        <v>55536096.770000003</v>
      </c>
    </row>
    <row r="535" spans="1:9" ht="12.75" hidden="1" customHeight="1" outlineLevel="1">
      <c r="A535" s="242"/>
      <c r="B535" s="261" t="s">
        <v>209</v>
      </c>
      <c r="C535" s="266">
        <v>55655</v>
      </c>
      <c r="D535" s="266">
        <v>0</v>
      </c>
      <c r="E535" s="270"/>
      <c r="F535" s="262">
        <v>3412907</v>
      </c>
      <c r="G535" s="253">
        <v>0</v>
      </c>
      <c r="H535" s="253">
        <v>445512</v>
      </c>
      <c r="I535" s="253">
        <v>3914074</v>
      </c>
    </row>
    <row r="536" spans="1:9" ht="12.75" hidden="1" customHeight="1" outlineLevel="1">
      <c r="A536" s="242"/>
      <c r="B536" s="261" t="s">
        <v>210</v>
      </c>
      <c r="C536" s="266">
        <v>0</v>
      </c>
      <c r="D536" s="266">
        <v>1260</v>
      </c>
      <c r="E536" s="270"/>
      <c r="F536" s="262">
        <v>0</v>
      </c>
      <c r="G536" s="253">
        <v>0</v>
      </c>
      <c r="H536" s="253">
        <v>31725</v>
      </c>
      <c r="I536" s="253">
        <v>32985</v>
      </c>
    </row>
    <row r="537" spans="1:9" ht="12.75" hidden="1" customHeight="1" outlineLevel="1">
      <c r="A537" s="242"/>
      <c r="B537" s="261" t="s">
        <v>211</v>
      </c>
      <c r="C537" s="266">
        <v>1160678</v>
      </c>
      <c r="D537" s="266">
        <v>0</v>
      </c>
      <c r="E537" s="270"/>
      <c r="F537" s="262">
        <v>37693646</v>
      </c>
      <c r="G537" s="253">
        <v>0</v>
      </c>
      <c r="H537" s="253">
        <v>19711136</v>
      </c>
      <c r="I537" s="253">
        <v>58565460</v>
      </c>
    </row>
    <row r="538" spans="1:9" ht="12.75" hidden="1" customHeight="1" outlineLevel="1">
      <c r="A538" s="242"/>
      <c r="B538" s="261" t="s">
        <v>212</v>
      </c>
      <c r="C538" s="266">
        <v>725208</v>
      </c>
      <c r="D538" s="266">
        <v>0</v>
      </c>
      <c r="E538" s="270"/>
      <c r="F538" s="262">
        <v>34810966</v>
      </c>
      <c r="G538" s="253">
        <v>0</v>
      </c>
      <c r="H538" s="253">
        <v>18706322</v>
      </c>
      <c r="I538" s="253">
        <v>54242496</v>
      </c>
    </row>
    <row r="539" spans="1:9" ht="12.75" hidden="1" customHeight="1" outlineLevel="1">
      <c r="A539" s="242"/>
      <c r="B539" s="261" t="s">
        <v>213</v>
      </c>
      <c r="C539" s="266">
        <v>0</v>
      </c>
      <c r="D539" s="266">
        <v>16530984</v>
      </c>
      <c r="E539" s="270"/>
      <c r="F539" s="262">
        <v>15850448</v>
      </c>
      <c r="G539" s="253">
        <v>0</v>
      </c>
      <c r="H539" s="253">
        <v>18627099</v>
      </c>
      <c r="I539" s="253">
        <v>51008531</v>
      </c>
    </row>
    <row r="540" spans="1:9" ht="12.75" hidden="1" customHeight="1" outlineLevel="1">
      <c r="A540" s="242"/>
      <c r="B540" s="261" t="s">
        <v>214</v>
      </c>
      <c r="C540" s="266">
        <v>3000</v>
      </c>
      <c r="D540" s="266">
        <v>8300</v>
      </c>
      <c r="E540" s="270"/>
      <c r="F540" s="262">
        <v>0</v>
      </c>
      <c r="G540" s="253">
        <v>0</v>
      </c>
      <c r="H540" s="253">
        <v>0</v>
      </c>
      <c r="I540" s="253">
        <v>11300</v>
      </c>
    </row>
    <row r="541" spans="1:9" ht="12.75" hidden="1" customHeight="1" outlineLevel="1">
      <c r="A541" s="242"/>
      <c r="B541" s="261" t="s">
        <v>273</v>
      </c>
      <c r="C541" s="266">
        <v>0</v>
      </c>
      <c r="D541" s="266">
        <v>0</v>
      </c>
      <c r="E541" s="270"/>
      <c r="F541" s="253">
        <v>0</v>
      </c>
      <c r="G541" s="253">
        <v>0</v>
      </c>
      <c r="H541" s="253">
        <v>149049</v>
      </c>
      <c r="I541" s="253">
        <v>149049</v>
      </c>
    </row>
    <row r="542" spans="1:9" ht="12.75" hidden="1" customHeight="1" outlineLevel="1">
      <c r="A542" s="242"/>
      <c r="B542" s="261" t="s">
        <v>215</v>
      </c>
      <c r="C542" s="266">
        <v>0</v>
      </c>
      <c r="D542" s="266">
        <v>0</v>
      </c>
      <c r="E542" s="270"/>
      <c r="F542" s="262">
        <v>1190604</v>
      </c>
      <c r="G542" s="253">
        <v>0</v>
      </c>
      <c r="H542" s="253">
        <v>0</v>
      </c>
      <c r="I542" s="253">
        <v>1190604</v>
      </c>
    </row>
    <row r="543" spans="1:9" ht="12.75" hidden="1" customHeight="1" outlineLevel="1">
      <c r="A543" s="242"/>
      <c r="B543" s="261" t="s">
        <v>216</v>
      </c>
      <c r="C543" s="266">
        <v>0</v>
      </c>
      <c r="D543" s="266">
        <v>0</v>
      </c>
      <c r="E543" s="270"/>
      <c r="F543" s="262">
        <v>0</v>
      </c>
      <c r="G543" s="253">
        <v>0</v>
      </c>
      <c r="H543" s="253">
        <v>0</v>
      </c>
      <c r="I543" s="253">
        <v>0</v>
      </c>
    </row>
    <row r="544" spans="1:9" ht="12.75" hidden="1" customHeight="1" outlineLevel="1">
      <c r="A544" s="242"/>
      <c r="B544" s="261" t="s">
        <v>217</v>
      </c>
      <c r="C544" s="266">
        <v>0</v>
      </c>
      <c r="D544" s="266">
        <v>0</v>
      </c>
      <c r="E544" s="270"/>
      <c r="F544" s="262">
        <v>31391127</v>
      </c>
      <c r="G544" s="253">
        <v>0</v>
      </c>
      <c r="H544" s="253">
        <v>8910544</v>
      </c>
      <c r="I544" s="253">
        <v>40301671</v>
      </c>
    </row>
    <row r="545" spans="1:9" ht="12.75" hidden="1" customHeight="1" outlineLevel="1">
      <c r="A545" s="242"/>
      <c r="B545" s="261" t="s">
        <v>218</v>
      </c>
      <c r="C545" s="266">
        <v>745334</v>
      </c>
      <c r="D545" s="266">
        <v>4124746</v>
      </c>
      <c r="E545" s="270"/>
      <c r="F545" s="262">
        <v>339447</v>
      </c>
      <c r="G545" s="253">
        <v>0</v>
      </c>
      <c r="H545" s="253">
        <v>9069867</v>
      </c>
      <c r="I545" s="253">
        <v>14279394</v>
      </c>
    </row>
    <row r="546" spans="1:9" ht="12.75" hidden="1" customHeight="1" outlineLevel="1">
      <c r="A546" s="242"/>
      <c r="B546" s="261" t="s">
        <v>219</v>
      </c>
      <c r="C546" s="266">
        <v>0</v>
      </c>
      <c r="D546" s="266">
        <v>0</v>
      </c>
      <c r="E546" s="270"/>
      <c r="F546" s="262">
        <v>1302484</v>
      </c>
      <c r="G546" s="253">
        <v>0</v>
      </c>
      <c r="H546" s="253">
        <v>2342442</v>
      </c>
      <c r="I546" s="253">
        <v>3644926</v>
      </c>
    </row>
    <row r="547" spans="1:9" ht="12.75" hidden="1" customHeight="1" outlineLevel="1">
      <c r="A547" s="242"/>
      <c r="B547" s="261" t="s">
        <v>220</v>
      </c>
      <c r="C547" s="266"/>
      <c r="D547" s="266"/>
      <c r="E547" s="270"/>
      <c r="F547" s="262"/>
      <c r="G547" s="253"/>
      <c r="H547" s="253"/>
      <c r="I547" s="253">
        <v>0</v>
      </c>
    </row>
    <row r="548" spans="1:9" ht="12.75" hidden="1" customHeight="1" outlineLevel="1">
      <c r="A548" s="242"/>
      <c r="B548" s="261" t="s">
        <v>221</v>
      </c>
      <c r="C548" s="266">
        <v>0</v>
      </c>
      <c r="D548" s="266">
        <v>0</v>
      </c>
      <c r="E548" s="270"/>
      <c r="F548" s="262">
        <v>0</v>
      </c>
      <c r="G548" s="253">
        <v>0</v>
      </c>
      <c r="H548" s="253">
        <v>0</v>
      </c>
      <c r="I548" s="253">
        <v>0</v>
      </c>
    </row>
    <row r="549" spans="1:9" ht="12.75" hidden="1" customHeight="1" outlineLevel="1">
      <c r="A549" s="242"/>
      <c r="B549" s="261" t="s">
        <v>274</v>
      </c>
      <c r="C549" s="266"/>
      <c r="D549" s="266"/>
      <c r="E549" s="270"/>
      <c r="F549" s="262"/>
      <c r="G549" s="253"/>
      <c r="H549" s="253"/>
      <c r="I549" s="253">
        <v>0</v>
      </c>
    </row>
    <row r="550" spans="1:9" ht="12.75" hidden="1" customHeight="1" outlineLevel="1">
      <c r="A550" s="242"/>
      <c r="B550" s="261" t="s">
        <v>222</v>
      </c>
      <c r="C550" s="266">
        <v>2689339</v>
      </c>
      <c r="D550" s="266">
        <v>350596</v>
      </c>
      <c r="E550" s="270"/>
      <c r="F550" s="262">
        <v>34124309</v>
      </c>
      <c r="G550" s="253">
        <v>0</v>
      </c>
      <c r="H550" s="253">
        <v>34862842</v>
      </c>
      <c r="I550" s="253">
        <v>72027086</v>
      </c>
    </row>
    <row r="551" spans="1:9" ht="12.75" hidden="1" customHeight="1" outlineLevel="1">
      <c r="A551" s="242"/>
      <c r="B551" s="261" t="s">
        <v>223</v>
      </c>
      <c r="C551" s="266">
        <v>0</v>
      </c>
      <c r="D551" s="266">
        <v>0</v>
      </c>
      <c r="E551" s="270"/>
      <c r="F551" s="262">
        <v>0</v>
      </c>
      <c r="G551" s="253">
        <v>0</v>
      </c>
      <c r="H551" s="253">
        <v>0</v>
      </c>
      <c r="I551" s="253">
        <v>0</v>
      </c>
    </row>
    <row r="552" spans="1:9" ht="12.75" hidden="1" customHeight="1" outlineLevel="1">
      <c r="A552" s="242"/>
      <c r="B552" s="261" t="s">
        <v>224</v>
      </c>
      <c r="C552" s="266">
        <v>0</v>
      </c>
      <c r="D552" s="266">
        <v>211967</v>
      </c>
      <c r="E552" s="270"/>
      <c r="F552" s="262">
        <v>1022336</v>
      </c>
      <c r="G552" s="253">
        <v>0</v>
      </c>
      <c r="H552" s="253">
        <v>440524</v>
      </c>
      <c r="I552" s="253">
        <v>1674827</v>
      </c>
    </row>
    <row r="553" spans="1:9" ht="12.75" hidden="1" customHeight="1" outlineLevel="1">
      <c r="A553" s="242"/>
      <c r="B553" s="261" t="s">
        <v>225</v>
      </c>
      <c r="C553" s="266">
        <v>0</v>
      </c>
      <c r="D553" s="266">
        <v>0</v>
      </c>
      <c r="E553" s="270"/>
      <c r="F553" s="262">
        <v>1596941</v>
      </c>
      <c r="G553" s="253">
        <v>0</v>
      </c>
      <c r="H553" s="253">
        <v>0</v>
      </c>
      <c r="I553" s="253">
        <v>1596941</v>
      </c>
    </row>
    <row r="554" spans="1:9" ht="12.75" customHeight="1" collapsed="1">
      <c r="A554" s="242">
        <v>20</v>
      </c>
      <c r="B554" s="269" t="s">
        <v>596</v>
      </c>
      <c r="C554" s="266">
        <f>SUM($C$528:$C$553)</f>
        <v>5632084.7699999996</v>
      </c>
      <c r="D554" s="266">
        <f>SUM($D$528:$D$553)</f>
        <v>41851901</v>
      </c>
      <c r="E554" s="270"/>
      <c r="F554" s="262">
        <f>SUM($F$528:$F$553)</f>
        <v>199638206</v>
      </c>
      <c r="G554" s="253">
        <f>SUM($G$528:$G$553)</f>
        <v>0</v>
      </c>
      <c r="H554" s="253">
        <f>SUM($H$528:$H$553)</f>
        <v>141469427</v>
      </c>
      <c r="I554" s="253">
        <f>SUM($I$528:$I$553)</f>
        <v>388591618.76999998</v>
      </c>
    </row>
    <row r="555" spans="1:9" ht="15.75" hidden="1" customHeight="1" outlineLevel="1">
      <c r="A555" s="224"/>
      <c r="B555" s="296" t="s">
        <v>272</v>
      </c>
      <c r="C555" s="253">
        <v>0</v>
      </c>
      <c r="D555" s="297">
        <v>0</v>
      </c>
      <c r="E555" s="251"/>
      <c r="F555" s="288">
        <v>0</v>
      </c>
      <c r="G555" s="264">
        <v>0</v>
      </c>
      <c r="H555" s="264">
        <v>0</v>
      </c>
      <c r="I555" s="253">
        <v>0</v>
      </c>
    </row>
    <row r="556" spans="1:9" ht="15.75" hidden="1" customHeight="1" outlineLevel="1">
      <c r="A556" s="224"/>
      <c r="B556" s="296" t="s">
        <v>203</v>
      </c>
      <c r="C556" s="253">
        <v>11202807</v>
      </c>
      <c r="D556" s="297">
        <v>0</v>
      </c>
      <c r="E556" s="251"/>
      <c r="F556" s="288">
        <v>57883990</v>
      </c>
      <c r="G556" s="264">
        <v>770998</v>
      </c>
      <c r="H556" s="264">
        <v>10814855</v>
      </c>
      <c r="I556" s="253">
        <v>80672650</v>
      </c>
    </row>
    <row r="557" spans="1:9" ht="15.75" hidden="1" customHeight="1" outlineLevel="1">
      <c r="A557" s="224"/>
      <c r="B557" s="296" t="s">
        <v>204</v>
      </c>
      <c r="C557" s="253">
        <v>8898267.3999999985</v>
      </c>
      <c r="D557" s="297">
        <v>0</v>
      </c>
      <c r="E557" s="251"/>
      <c r="F557" s="288">
        <v>0</v>
      </c>
      <c r="G557" s="264">
        <v>429364</v>
      </c>
      <c r="H557" s="264">
        <v>0</v>
      </c>
      <c r="I557" s="253">
        <v>9327631.3999999985</v>
      </c>
    </row>
    <row r="558" spans="1:9" ht="15.75" hidden="1" customHeight="1" outlineLevel="1">
      <c r="A558" s="224"/>
      <c r="B558" s="296" t="s">
        <v>205</v>
      </c>
      <c r="C558" s="253">
        <v>0</v>
      </c>
      <c r="D558" s="297">
        <v>0</v>
      </c>
      <c r="E558" s="251"/>
      <c r="F558" s="288">
        <v>0</v>
      </c>
      <c r="G558" s="264">
        <v>0</v>
      </c>
      <c r="H558" s="264">
        <v>0</v>
      </c>
      <c r="I558" s="253">
        <v>0</v>
      </c>
    </row>
    <row r="559" spans="1:9" ht="15.75" hidden="1" customHeight="1" outlineLevel="1">
      <c r="A559" s="224"/>
      <c r="B559" s="296" t="s">
        <v>206</v>
      </c>
      <c r="C559" s="253">
        <v>1998714</v>
      </c>
      <c r="D559" s="297">
        <v>0</v>
      </c>
      <c r="E559" s="251"/>
      <c r="F559" s="288">
        <v>11334396</v>
      </c>
      <c r="G559" s="264">
        <v>55500.415858324595</v>
      </c>
      <c r="H559" s="264">
        <v>0</v>
      </c>
      <c r="I559" s="253">
        <v>13388610.415858325</v>
      </c>
    </row>
    <row r="560" spans="1:9" ht="15.75" hidden="1" customHeight="1" outlineLevel="1">
      <c r="A560" s="224"/>
      <c r="B560" s="296" t="s">
        <v>207</v>
      </c>
      <c r="C560" s="253">
        <v>3326</v>
      </c>
      <c r="D560" s="297">
        <v>0</v>
      </c>
      <c r="E560" s="251"/>
      <c r="F560" s="288">
        <v>8400</v>
      </c>
      <c r="G560" s="264">
        <v>475</v>
      </c>
      <c r="H560" s="264">
        <v>0</v>
      </c>
      <c r="I560" s="253">
        <v>12201</v>
      </c>
    </row>
    <row r="561" spans="1:9" ht="15.75" hidden="1" customHeight="1" outlineLevel="1">
      <c r="A561" s="224"/>
      <c r="B561" s="296" t="s">
        <v>208</v>
      </c>
      <c r="C561" s="253">
        <v>36491847.770000003</v>
      </c>
      <c r="D561" s="297">
        <v>44503236</v>
      </c>
      <c r="E561" s="251"/>
      <c r="F561" s="288">
        <v>102919261</v>
      </c>
      <c r="G561" s="264">
        <v>20060669</v>
      </c>
      <c r="H561" s="264">
        <v>17357510</v>
      </c>
      <c r="I561" s="253">
        <v>221332523.77000001</v>
      </c>
    </row>
    <row r="562" spans="1:9" ht="15.75" hidden="1" customHeight="1" outlineLevel="1">
      <c r="A562" s="224"/>
      <c r="B562" s="296" t="s">
        <v>209</v>
      </c>
      <c r="C562" s="253">
        <v>7787026.6369999964</v>
      </c>
      <c r="D562" s="297">
        <v>0</v>
      </c>
      <c r="E562" s="251"/>
      <c r="F562" s="288">
        <v>10340742.520499997</v>
      </c>
      <c r="G562" s="264">
        <v>2116891</v>
      </c>
      <c r="H562" s="264">
        <v>445512</v>
      </c>
      <c r="I562" s="253">
        <v>20690172.157499991</v>
      </c>
    </row>
    <row r="563" spans="1:9" ht="15.75" hidden="1" customHeight="1" outlineLevel="1">
      <c r="A563" s="224"/>
      <c r="B563" s="296" t="s">
        <v>210</v>
      </c>
      <c r="C563" s="253">
        <v>45972</v>
      </c>
      <c r="D563" s="297">
        <v>261769</v>
      </c>
      <c r="E563" s="251"/>
      <c r="F563" s="288">
        <v>0</v>
      </c>
      <c r="G563" s="264">
        <v>1904</v>
      </c>
      <c r="H563" s="264">
        <v>31725</v>
      </c>
      <c r="I563" s="253">
        <v>341370</v>
      </c>
    </row>
    <row r="564" spans="1:9" ht="15.75" hidden="1" customHeight="1" outlineLevel="1">
      <c r="A564" s="224"/>
      <c r="B564" s="296" t="s">
        <v>211</v>
      </c>
      <c r="C564" s="253">
        <v>49754804</v>
      </c>
      <c r="D564" s="297">
        <v>0</v>
      </c>
      <c r="E564" s="251"/>
      <c r="F564" s="288">
        <v>156457339</v>
      </c>
      <c r="G564" s="264">
        <v>7851623</v>
      </c>
      <c r="H564" s="264">
        <v>19711136</v>
      </c>
      <c r="I564" s="253">
        <v>233774902</v>
      </c>
    </row>
    <row r="565" spans="1:9" ht="15.75" hidden="1" customHeight="1" outlineLevel="1">
      <c r="A565" s="224"/>
      <c r="B565" s="296" t="s">
        <v>213</v>
      </c>
      <c r="C565" s="253">
        <v>40781381</v>
      </c>
      <c r="D565" s="297">
        <v>51932913</v>
      </c>
      <c r="E565" s="251"/>
      <c r="F565" s="288">
        <v>90288655</v>
      </c>
      <c r="G565" s="264">
        <v>16883693</v>
      </c>
      <c r="H565" s="264">
        <v>18627099</v>
      </c>
      <c r="I565" s="253">
        <v>218513741</v>
      </c>
    </row>
    <row r="566" spans="1:9" ht="15.75" hidden="1" customHeight="1" outlineLevel="1">
      <c r="A566" s="224"/>
      <c r="B566" s="296" t="s">
        <v>214</v>
      </c>
      <c r="C566" s="253">
        <v>13842902</v>
      </c>
      <c r="D566" s="297">
        <v>8300</v>
      </c>
      <c r="E566" s="251"/>
      <c r="F566" s="288">
        <v>0</v>
      </c>
      <c r="G566" s="264">
        <v>672639</v>
      </c>
      <c r="H566" s="264">
        <v>0</v>
      </c>
      <c r="I566" s="253">
        <v>14523841</v>
      </c>
    </row>
    <row r="567" spans="1:9" ht="15.75" hidden="1" customHeight="1" outlineLevel="1">
      <c r="A567" s="224"/>
      <c r="B567" s="296" t="s">
        <v>273</v>
      </c>
      <c r="C567" s="253">
        <v>0</v>
      </c>
      <c r="D567" s="297">
        <v>0</v>
      </c>
      <c r="E567" s="251"/>
      <c r="F567" s="288">
        <v>0</v>
      </c>
      <c r="G567" s="264">
        <v>-10605</v>
      </c>
      <c r="H567" s="264">
        <v>149049</v>
      </c>
      <c r="I567" s="253">
        <v>138444</v>
      </c>
    </row>
    <row r="568" spans="1:9" ht="15.75" hidden="1" customHeight="1" outlineLevel="1">
      <c r="A568" s="224"/>
      <c r="B568" s="296" t="s">
        <v>215</v>
      </c>
      <c r="C568" s="253">
        <v>3981773</v>
      </c>
      <c r="D568" s="297">
        <v>0</v>
      </c>
      <c r="E568" s="251"/>
      <c r="F568" s="288">
        <v>7277479</v>
      </c>
      <c r="G568" s="264">
        <v>862227</v>
      </c>
      <c r="H568" s="264">
        <v>0</v>
      </c>
      <c r="I568" s="253">
        <v>12121479</v>
      </c>
    </row>
    <row r="569" spans="1:9" ht="15.75" hidden="1" customHeight="1" outlineLevel="1">
      <c r="A569" s="224"/>
      <c r="B569" s="296" t="s">
        <v>216</v>
      </c>
      <c r="C569" s="253">
        <v>4805</v>
      </c>
      <c r="D569" s="297">
        <v>0</v>
      </c>
      <c r="E569" s="251"/>
      <c r="F569" s="288">
        <v>0</v>
      </c>
      <c r="G569" s="264">
        <v>28312</v>
      </c>
      <c r="H569" s="264">
        <v>0</v>
      </c>
      <c r="I569" s="253">
        <v>33117</v>
      </c>
    </row>
    <row r="570" spans="1:9" ht="15.75" hidden="1" customHeight="1" outlineLevel="1">
      <c r="A570" s="224"/>
      <c r="B570" s="296" t="s">
        <v>217</v>
      </c>
      <c r="C570" s="253">
        <v>5327629.5500000017</v>
      </c>
      <c r="D570" s="297">
        <v>0</v>
      </c>
      <c r="E570" s="251"/>
      <c r="F570" s="288">
        <v>50510501.040000007</v>
      </c>
      <c r="G570" s="264">
        <v>631947.94274935802</v>
      </c>
      <c r="H570" s="264">
        <v>8910544</v>
      </c>
      <c r="I570" s="253">
        <v>65380622.532749362</v>
      </c>
    </row>
    <row r="571" spans="1:9" ht="15.75" hidden="1" customHeight="1" outlineLevel="1">
      <c r="A571" s="224"/>
      <c r="B571" s="296" t="s">
        <v>218</v>
      </c>
      <c r="C571" s="253">
        <v>23397485</v>
      </c>
      <c r="D571" s="297">
        <v>46763123</v>
      </c>
      <c r="E571" s="251"/>
      <c r="F571" s="288">
        <v>2665376</v>
      </c>
      <c r="G571" s="264">
        <v>3599923</v>
      </c>
      <c r="H571" s="264">
        <v>9069867</v>
      </c>
      <c r="I571" s="253">
        <v>85495774</v>
      </c>
    </row>
    <row r="572" spans="1:9" ht="15.75" hidden="1" customHeight="1" outlineLevel="1">
      <c r="A572" s="224"/>
      <c r="B572" s="296" t="s">
        <v>219</v>
      </c>
      <c r="C572" s="253">
        <v>1363669</v>
      </c>
      <c r="D572" s="297">
        <v>0</v>
      </c>
      <c r="E572" s="251"/>
      <c r="F572" s="288">
        <v>9026981</v>
      </c>
      <c r="G572" s="264">
        <v>64932</v>
      </c>
      <c r="H572" s="264">
        <v>2342442</v>
      </c>
      <c r="I572" s="253">
        <v>12798024</v>
      </c>
    </row>
    <row r="573" spans="1:9" ht="15.75" hidden="1" customHeight="1" outlineLevel="1">
      <c r="A573" s="224"/>
      <c r="B573" s="296" t="s">
        <v>220</v>
      </c>
      <c r="C573" s="253">
        <v>536424</v>
      </c>
      <c r="D573" s="297">
        <v>0</v>
      </c>
      <c r="E573" s="251"/>
      <c r="F573" s="288">
        <v>94663</v>
      </c>
      <c r="G573" s="264">
        <v>6142</v>
      </c>
      <c r="H573" s="264">
        <v>0</v>
      </c>
      <c r="I573" s="253">
        <v>637229</v>
      </c>
    </row>
    <row r="574" spans="1:9" ht="15.75" hidden="1" customHeight="1" outlineLevel="1">
      <c r="A574" s="224"/>
      <c r="B574" s="296" t="s">
        <v>221</v>
      </c>
      <c r="C574" s="253">
        <v>911951</v>
      </c>
      <c r="D574" s="297">
        <v>0</v>
      </c>
      <c r="E574" s="251"/>
      <c r="F574" s="288">
        <v>0</v>
      </c>
      <c r="G574" s="264">
        <v>54116</v>
      </c>
      <c r="H574" s="264">
        <v>0</v>
      </c>
      <c r="I574" s="253">
        <v>966067</v>
      </c>
    </row>
    <row r="575" spans="1:9" ht="15.75" hidden="1" customHeight="1" outlineLevel="1">
      <c r="A575" s="224"/>
      <c r="B575" s="296" t="s">
        <v>274</v>
      </c>
      <c r="C575" s="253">
        <v>261839</v>
      </c>
      <c r="D575" s="253">
        <v>0</v>
      </c>
      <c r="E575" s="251"/>
      <c r="F575" s="288">
        <v>0</v>
      </c>
      <c r="G575" s="264">
        <v>31847</v>
      </c>
      <c r="H575" s="264">
        <v>0</v>
      </c>
      <c r="I575" s="253">
        <v>293686</v>
      </c>
    </row>
    <row r="576" spans="1:9" ht="15.75" hidden="1" customHeight="1" outlineLevel="1">
      <c r="A576" s="224"/>
      <c r="B576" s="296" t="s">
        <v>222</v>
      </c>
      <c r="C576" s="253">
        <v>73587360</v>
      </c>
      <c r="D576" s="297">
        <v>17205555</v>
      </c>
      <c r="E576" s="251"/>
      <c r="F576" s="288">
        <v>150987226</v>
      </c>
      <c r="G576" s="264">
        <v>8589241</v>
      </c>
      <c r="H576" s="264">
        <v>34862842</v>
      </c>
      <c r="I576" s="253">
        <v>285232224</v>
      </c>
    </row>
    <row r="577" spans="1:9" ht="15.75" hidden="1" customHeight="1" outlineLevel="1">
      <c r="A577" s="224"/>
      <c r="B577" s="296" t="s">
        <v>223</v>
      </c>
      <c r="C577" s="253">
        <v>21674315.52</v>
      </c>
      <c r="D577" s="297">
        <v>0</v>
      </c>
      <c r="E577" s="251"/>
      <c r="F577" s="288">
        <v>0</v>
      </c>
      <c r="G577" s="264">
        <v>74544</v>
      </c>
      <c r="H577" s="264">
        <v>0</v>
      </c>
      <c r="I577" s="253">
        <v>21748859.52</v>
      </c>
    </row>
    <row r="578" spans="1:9" ht="15.75" hidden="1" customHeight="1" outlineLevel="1">
      <c r="A578" s="224"/>
      <c r="B578" s="296" t="s">
        <v>224</v>
      </c>
      <c r="C578" s="253">
        <v>4939686.4700000025</v>
      </c>
      <c r="D578" s="297">
        <v>441676.94999999995</v>
      </c>
      <c r="E578" s="251"/>
      <c r="F578" s="288">
        <v>1615526</v>
      </c>
      <c r="G578" s="264">
        <v>151121.71983061414</v>
      </c>
      <c r="H578" s="264">
        <v>440524</v>
      </c>
      <c r="I578" s="253">
        <v>7588535.1398306172</v>
      </c>
    </row>
    <row r="579" spans="1:9" ht="15.75" hidden="1" customHeight="1" outlineLevel="1">
      <c r="A579" s="224"/>
      <c r="B579" s="296" t="s">
        <v>225</v>
      </c>
      <c r="C579" s="253">
        <v>12513510.899999999</v>
      </c>
      <c r="D579" s="297">
        <v>0</v>
      </c>
      <c r="E579" s="251"/>
      <c r="F579" s="288">
        <v>9748726.5999999996</v>
      </c>
      <c r="G579" s="264">
        <v>248050</v>
      </c>
      <c r="H579" s="264">
        <v>0</v>
      </c>
      <c r="I579" s="253">
        <v>22510287.5</v>
      </c>
    </row>
    <row r="580" spans="1:9" ht="15.75" hidden="1" customHeight="1" outlineLevel="1">
      <c r="A580" s="224"/>
      <c r="B580" s="296" t="s">
        <v>212</v>
      </c>
      <c r="C580" s="253">
        <v>21264256</v>
      </c>
      <c r="D580" s="297">
        <v>0</v>
      </c>
      <c r="E580" s="251"/>
      <c r="F580" s="288">
        <v>121088451</v>
      </c>
      <c r="G580" s="264">
        <v>537529</v>
      </c>
      <c r="H580" s="264">
        <v>18706322</v>
      </c>
      <c r="I580" s="253">
        <v>161596558</v>
      </c>
    </row>
    <row r="581" spans="1:9" ht="15.75" customHeight="1" collapsed="1">
      <c r="A581" s="224">
        <v>21</v>
      </c>
      <c r="B581" s="298" t="s">
        <v>543</v>
      </c>
      <c r="C581" s="253">
        <f>SUM($C$555:$C$580)</f>
        <v>340571752.24699998</v>
      </c>
      <c r="D581" s="297">
        <f>SUM($D$555:$D$580)</f>
        <v>161116572.94999999</v>
      </c>
      <c r="E581" s="251"/>
      <c r="F581" s="288">
        <f>SUM($F$555:$F$580)</f>
        <v>782247713.16050005</v>
      </c>
      <c r="G581" s="264">
        <f>SUM($G$555:$G$580)</f>
        <v>63713084.078438304</v>
      </c>
      <c r="H581" s="264">
        <f>SUM($H$555:$H$580)</f>
        <v>141469427</v>
      </c>
      <c r="I581" s="253">
        <f>SUM($I$555:$I$580)</f>
        <v>1489118549.4359384</v>
      </c>
    </row>
    <row r="582" spans="1:9" ht="9.75" customHeight="1">
      <c r="A582" s="426"/>
      <c r="B582" s="426"/>
      <c r="C582" s="426"/>
      <c r="D582" s="426"/>
      <c r="E582" s="426"/>
      <c r="F582" s="426"/>
      <c r="G582" s="426"/>
      <c r="H582" s="426"/>
      <c r="I582" s="426"/>
    </row>
    <row r="583" spans="1:9" ht="69.75" customHeight="1">
      <c r="A583" s="299"/>
      <c r="B583" s="300"/>
      <c r="C583" s="301" t="s">
        <v>544</v>
      </c>
      <c r="D583" s="302" t="s">
        <v>597</v>
      </c>
      <c r="E583" s="303" t="s">
        <v>598</v>
      </c>
      <c r="F583" s="429" t="s">
        <v>599</v>
      </c>
      <c r="G583" s="430"/>
      <c r="H583" s="431"/>
      <c r="I583" s="225" t="s">
        <v>192</v>
      </c>
    </row>
    <row r="584" spans="1:9" ht="13.5" hidden="1" customHeight="1" outlineLevel="1">
      <c r="A584" s="301"/>
      <c r="B584" s="304" t="s">
        <v>272</v>
      </c>
      <c r="C584" s="279">
        <v>0</v>
      </c>
      <c r="D584" s="262">
        <v>0</v>
      </c>
      <c r="E584" s="253">
        <v>0</v>
      </c>
      <c r="F584" s="422">
        <v>0</v>
      </c>
      <c r="G584" s="423"/>
      <c r="H584" s="424"/>
      <c r="I584" s="305">
        <v>0</v>
      </c>
    </row>
    <row r="585" spans="1:9" ht="13.5" hidden="1" customHeight="1" outlineLevel="1">
      <c r="A585" s="301"/>
      <c r="B585" s="304" t="s">
        <v>203</v>
      </c>
      <c r="C585" s="279">
        <v>31834</v>
      </c>
      <c r="D585" s="262">
        <v>2883</v>
      </c>
      <c r="E585" s="253">
        <v>21842</v>
      </c>
      <c r="F585" s="422">
        <v>132891</v>
      </c>
      <c r="G585" s="423"/>
      <c r="H585" s="424"/>
      <c r="I585" s="305">
        <v>189450</v>
      </c>
    </row>
    <row r="586" spans="1:9" ht="13.5" hidden="1" customHeight="1" outlineLevel="1">
      <c r="A586" s="301"/>
      <c r="B586" s="304" t="s">
        <v>204</v>
      </c>
      <c r="C586" s="279">
        <v>20581</v>
      </c>
      <c r="D586" s="262">
        <v>0</v>
      </c>
      <c r="E586" s="253">
        <v>20629</v>
      </c>
      <c r="F586" s="422">
        <v>18855</v>
      </c>
      <c r="G586" s="423"/>
      <c r="H586" s="424"/>
      <c r="I586" s="305">
        <v>60065</v>
      </c>
    </row>
    <row r="587" spans="1:9" ht="13.5" hidden="1" customHeight="1" outlineLevel="1">
      <c r="A587" s="301"/>
      <c r="B587" s="304" t="s">
        <v>205</v>
      </c>
      <c r="C587" s="279">
        <v>0</v>
      </c>
      <c r="D587" s="262">
        <v>0</v>
      </c>
      <c r="E587" s="253">
        <v>0</v>
      </c>
      <c r="F587" s="422">
        <v>0</v>
      </c>
      <c r="G587" s="423"/>
      <c r="H587" s="424"/>
      <c r="I587" s="305">
        <v>0</v>
      </c>
    </row>
    <row r="588" spans="1:9" ht="13.5" hidden="1" customHeight="1" outlineLevel="1">
      <c r="A588" s="301"/>
      <c r="B588" s="304" t="s">
        <v>206</v>
      </c>
      <c r="C588" s="279">
        <v>0</v>
      </c>
      <c r="D588" s="262">
        <v>8780</v>
      </c>
      <c r="E588" s="253">
        <v>0</v>
      </c>
      <c r="F588" s="422">
        <v>0</v>
      </c>
      <c r="G588" s="423"/>
      <c r="H588" s="424"/>
      <c r="I588" s="305">
        <v>8780</v>
      </c>
    </row>
    <row r="589" spans="1:9" ht="13.5" hidden="1" customHeight="1" outlineLevel="1">
      <c r="A589" s="301"/>
      <c r="B589" s="304" t="s">
        <v>207</v>
      </c>
      <c r="C589" s="279">
        <v>4</v>
      </c>
      <c r="D589" s="262">
        <v>0</v>
      </c>
      <c r="E589" s="253">
        <v>4</v>
      </c>
      <c r="F589" s="422">
        <v>9</v>
      </c>
      <c r="G589" s="423"/>
      <c r="H589" s="424"/>
      <c r="I589" s="305">
        <v>17</v>
      </c>
    </row>
    <row r="590" spans="1:9" ht="13.5" hidden="1" customHeight="1" outlineLevel="1">
      <c r="A590" s="301"/>
      <c r="B590" s="304" t="s">
        <v>208</v>
      </c>
      <c r="C590" s="279">
        <v>43018</v>
      </c>
      <c r="D590" s="262">
        <v>19407</v>
      </c>
      <c r="E590" s="253">
        <v>29597</v>
      </c>
      <c r="F590" s="422">
        <v>289802</v>
      </c>
      <c r="G590" s="423"/>
      <c r="H590" s="424"/>
      <c r="I590" s="305">
        <v>381824</v>
      </c>
    </row>
    <row r="591" spans="1:9" ht="13.5" hidden="1" customHeight="1" outlineLevel="1">
      <c r="A591" s="301"/>
      <c r="B591" s="304" t="s">
        <v>209</v>
      </c>
      <c r="C591" s="279">
        <v>12072</v>
      </c>
      <c r="D591" s="262">
        <v>1580</v>
      </c>
      <c r="E591" s="253">
        <v>8390</v>
      </c>
      <c r="F591" s="422">
        <v>47682</v>
      </c>
      <c r="G591" s="423"/>
      <c r="H591" s="424"/>
      <c r="I591" s="305">
        <v>69724</v>
      </c>
    </row>
    <row r="592" spans="1:9" ht="13.5" hidden="1" customHeight="1" outlineLevel="1">
      <c r="A592" s="301"/>
      <c r="B592" s="304" t="s">
        <v>210</v>
      </c>
      <c r="C592" s="279">
        <v>26</v>
      </c>
      <c r="D592" s="262">
        <v>187</v>
      </c>
      <c r="E592" s="253">
        <v>7</v>
      </c>
      <c r="F592" s="422"/>
      <c r="G592" s="423"/>
      <c r="H592" s="424"/>
      <c r="I592" s="305">
        <v>220</v>
      </c>
    </row>
    <row r="593" spans="1:9" ht="13.5" hidden="1" customHeight="1" outlineLevel="1">
      <c r="A593" s="301"/>
      <c r="B593" s="304" t="s">
        <v>211</v>
      </c>
      <c r="C593" s="279">
        <v>80768</v>
      </c>
      <c r="D593" s="262">
        <v>10864</v>
      </c>
      <c r="E593" s="253">
        <v>56851</v>
      </c>
      <c r="F593" s="422">
        <v>404965</v>
      </c>
      <c r="G593" s="423"/>
      <c r="H593" s="424"/>
      <c r="I593" s="305">
        <v>553448</v>
      </c>
    </row>
    <row r="594" spans="1:9" ht="13.5" hidden="1" customHeight="1" outlineLevel="1">
      <c r="A594" s="301"/>
      <c r="B594" s="304" t="s">
        <v>213</v>
      </c>
      <c r="C594" s="279">
        <v>41564</v>
      </c>
      <c r="D594" s="262">
        <v>14323</v>
      </c>
      <c r="E594" s="253">
        <v>29756</v>
      </c>
      <c r="F594" s="422">
        <v>238413</v>
      </c>
      <c r="G594" s="423"/>
      <c r="H594" s="424"/>
      <c r="I594" s="305">
        <v>324056</v>
      </c>
    </row>
    <row r="595" spans="1:9" ht="13.5" hidden="1" customHeight="1" outlineLevel="1">
      <c r="A595" s="301"/>
      <c r="B595" s="304" t="s">
        <v>214</v>
      </c>
      <c r="C595" s="279">
        <v>27669</v>
      </c>
      <c r="D595" s="262">
        <v>0</v>
      </c>
      <c r="E595" s="253">
        <v>27773</v>
      </c>
      <c r="F595" s="422">
        <v>218995</v>
      </c>
      <c r="G595" s="423"/>
      <c r="H595" s="424"/>
      <c r="I595" s="305">
        <v>274437</v>
      </c>
    </row>
    <row r="596" spans="1:9" ht="13.5" hidden="1" customHeight="1" outlineLevel="1">
      <c r="A596" s="301"/>
      <c r="B596" s="304" t="s">
        <v>273</v>
      </c>
      <c r="C596" s="279">
        <v>0</v>
      </c>
      <c r="D596" s="262">
        <v>0</v>
      </c>
      <c r="E596" s="253">
        <v>0</v>
      </c>
      <c r="F596" s="422">
        <v>0</v>
      </c>
      <c r="G596" s="423"/>
      <c r="H596" s="424"/>
      <c r="I596" s="305">
        <v>0</v>
      </c>
    </row>
    <row r="597" spans="1:9" ht="13.5" hidden="1" customHeight="1" outlineLevel="1">
      <c r="A597" s="301"/>
      <c r="B597" s="304" t="s">
        <v>215</v>
      </c>
      <c r="C597" s="279">
        <v>3991</v>
      </c>
      <c r="D597" s="262">
        <v>3031</v>
      </c>
      <c r="E597" s="253">
        <v>15978</v>
      </c>
      <c r="F597" s="422">
        <v>48069</v>
      </c>
      <c r="G597" s="423"/>
      <c r="H597" s="424"/>
      <c r="I597" s="305">
        <v>71069</v>
      </c>
    </row>
    <row r="598" spans="1:9" ht="13.5" hidden="1" customHeight="1" outlineLevel="1">
      <c r="A598" s="301"/>
      <c r="B598" s="304" t="s">
        <v>216</v>
      </c>
      <c r="C598" s="279">
        <v>0</v>
      </c>
      <c r="D598" s="262">
        <v>35</v>
      </c>
      <c r="E598" s="253">
        <v>0</v>
      </c>
      <c r="F598" s="422">
        <v>120</v>
      </c>
      <c r="G598" s="423"/>
      <c r="H598" s="424"/>
      <c r="I598" s="305">
        <v>155</v>
      </c>
    </row>
    <row r="599" spans="1:9" ht="13.5" hidden="1" customHeight="1" outlineLevel="1">
      <c r="A599" s="301"/>
      <c r="B599" s="304" t="s">
        <v>217</v>
      </c>
      <c r="C599" s="279">
        <v>65</v>
      </c>
      <c r="D599" s="262">
        <v>3690</v>
      </c>
      <c r="E599" s="253">
        <v>22.044</v>
      </c>
      <c r="F599" s="422">
        <v>5817</v>
      </c>
      <c r="G599" s="423"/>
      <c r="H599" s="424"/>
      <c r="I599" s="305">
        <v>9594.0439999999999</v>
      </c>
    </row>
    <row r="600" spans="1:9" ht="13.5" hidden="1" customHeight="1" outlineLevel="1">
      <c r="A600" s="301"/>
      <c r="B600" s="304" t="s">
        <v>218</v>
      </c>
      <c r="C600" s="279">
        <v>32265</v>
      </c>
      <c r="D600" s="262">
        <v>0</v>
      </c>
      <c r="E600" s="253">
        <v>32317</v>
      </c>
      <c r="F600" s="422">
        <v>33037</v>
      </c>
      <c r="G600" s="423"/>
      <c r="H600" s="424"/>
      <c r="I600" s="305">
        <v>97619</v>
      </c>
    </row>
    <row r="601" spans="1:9" ht="13.5" hidden="1" customHeight="1" outlineLevel="1">
      <c r="A601" s="301"/>
      <c r="B601" s="304" t="s">
        <v>219</v>
      </c>
      <c r="C601" s="279">
        <v>3810</v>
      </c>
      <c r="D601" s="262">
        <v>23</v>
      </c>
      <c r="E601" s="253">
        <v>3309</v>
      </c>
      <c r="F601" s="422">
        <v>27873</v>
      </c>
      <c r="G601" s="423"/>
      <c r="H601" s="424"/>
      <c r="I601" s="305">
        <v>35015</v>
      </c>
    </row>
    <row r="602" spans="1:9" ht="13.5" hidden="1" customHeight="1" outlineLevel="1">
      <c r="A602" s="301"/>
      <c r="B602" s="304" t="s">
        <v>220</v>
      </c>
      <c r="C602" s="279">
        <v>0</v>
      </c>
      <c r="D602" s="262">
        <v>1633</v>
      </c>
      <c r="E602" s="253">
        <v>0</v>
      </c>
      <c r="F602" s="422">
        <v>0</v>
      </c>
      <c r="G602" s="423"/>
      <c r="H602" s="424"/>
      <c r="I602" s="305">
        <v>1633</v>
      </c>
    </row>
    <row r="603" spans="1:9" ht="13.5" hidden="1" customHeight="1" outlineLevel="1">
      <c r="A603" s="301"/>
      <c r="B603" s="304" t="s">
        <v>221</v>
      </c>
      <c r="C603" s="279">
        <v>4294</v>
      </c>
      <c r="D603" s="262">
        <v>581</v>
      </c>
      <c r="E603" s="253">
        <v>2795</v>
      </c>
      <c r="F603" s="422">
        <v>331</v>
      </c>
      <c r="G603" s="423"/>
      <c r="H603" s="424"/>
      <c r="I603" s="305">
        <v>8001</v>
      </c>
    </row>
    <row r="604" spans="1:9" ht="13.5" hidden="1" customHeight="1" outlineLevel="1">
      <c r="A604" s="301"/>
      <c r="B604" s="304" t="s">
        <v>274</v>
      </c>
      <c r="C604" s="279">
        <v>908</v>
      </c>
      <c r="D604" s="262">
        <v>151</v>
      </c>
      <c r="E604" s="253">
        <v>700</v>
      </c>
      <c r="F604" s="422">
        <v>4605</v>
      </c>
      <c r="G604" s="423"/>
      <c r="H604" s="424"/>
      <c r="I604" s="305">
        <v>6364</v>
      </c>
    </row>
    <row r="605" spans="1:9" ht="13.5" hidden="1" customHeight="1" outlineLevel="1">
      <c r="A605" s="301"/>
      <c r="B605" s="304" t="s">
        <v>222</v>
      </c>
      <c r="C605" s="279">
        <v>105303</v>
      </c>
      <c r="D605" s="262">
        <v>14760</v>
      </c>
      <c r="E605" s="253">
        <v>73634</v>
      </c>
      <c r="F605" s="422">
        <v>342875</v>
      </c>
      <c r="G605" s="423"/>
      <c r="H605" s="424"/>
      <c r="I605" s="305">
        <v>536572</v>
      </c>
    </row>
    <row r="606" spans="1:9" ht="13.5" hidden="1" customHeight="1" outlineLevel="1">
      <c r="A606" s="301"/>
      <c r="B606" s="304" t="s">
        <v>223</v>
      </c>
      <c r="C606" s="279">
        <v>10336</v>
      </c>
      <c r="D606" s="262">
        <v>12550</v>
      </c>
      <c r="E606" s="253">
        <v>50938</v>
      </c>
      <c r="F606" s="422">
        <v>0</v>
      </c>
      <c r="G606" s="423"/>
      <c r="H606" s="424"/>
      <c r="I606" s="305">
        <v>73824</v>
      </c>
    </row>
    <row r="607" spans="1:9" ht="13.5" hidden="1" customHeight="1" outlineLevel="1">
      <c r="A607" s="301"/>
      <c r="B607" s="304" t="s">
        <v>224</v>
      </c>
      <c r="C607" s="279">
        <v>8358</v>
      </c>
      <c r="D607" s="262">
        <v>12641</v>
      </c>
      <c r="E607" s="253">
        <v>5508</v>
      </c>
      <c r="F607" s="422">
        <v>0</v>
      </c>
      <c r="G607" s="423"/>
      <c r="H607" s="424"/>
      <c r="I607" s="305">
        <v>26507</v>
      </c>
    </row>
    <row r="608" spans="1:9" ht="13.5" hidden="1" customHeight="1" outlineLevel="1">
      <c r="A608" s="301"/>
      <c r="B608" s="304" t="s">
        <v>225</v>
      </c>
      <c r="C608" s="279">
        <v>28469</v>
      </c>
      <c r="D608" s="262">
        <v>27503</v>
      </c>
      <c r="E608" s="253">
        <v>0</v>
      </c>
      <c r="F608" s="422">
        <v>897</v>
      </c>
      <c r="G608" s="423"/>
      <c r="H608" s="424"/>
      <c r="I608" s="305">
        <v>56869</v>
      </c>
    </row>
    <row r="609" spans="1:9" ht="13.5" hidden="1" customHeight="1" outlineLevel="1">
      <c r="A609" s="301"/>
      <c r="B609" s="304" t="s">
        <v>212</v>
      </c>
      <c r="C609" s="279">
        <v>49081</v>
      </c>
      <c r="D609" s="262">
        <v>16171</v>
      </c>
      <c r="E609" s="253">
        <v>36470</v>
      </c>
      <c r="F609" s="422">
        <v>265570</v>
      </c>
      <c r="G609" s="423"/>
      <c r="H609" s="424"/>
      <c r="I609" s="305">
        <v>367292</v>
      </c>
    </row>
    <row r="610" spans="1:9" ht="13.5" customHeight="1" collapsed="1">
      <c r="A610" s="301">
        <v>22</v>
      </c>
      <c r="B610" s="306" t="s">
        <v>546</v>
      </c>
      <c r="C610" s="279">
        <f>SUM($C$584:$C$609)</f>
        <v>504416</v>
      </c>
      <c r="D610" s="262">
        <f>SUM($D$584:$D$609)</f>
        <v>150793</v>
      </c>
      <c r="E610" s="253">
        <f>SUM($E$584:$E$609)</f>
        <v>416520.04399999999</v>
      </c>
      <c r="F610" s="422">
        <f>SUM($F$584:$F$609)</f>
        <v>2080806</v>
      </c>
      <c r="G610" s="423"/>
      <c r="H610" s="424"/>
      <c r="I610" s="305">
        <f>SUM($I$584:$I$609)</f>
        <v>3152535.0439999998</v>
      </c>
    </row>
  </sheetData>
  <sheetProtection selectLockedCells="1"/>
  <mergeCells count="37">
    <mergeCell ref="C12:I12"/>
    <mergeCell ref="A1:I1"/>
    <mergeCell ref="A2:I2"/>
    <mergeCell ref="A3:I3"/>
    <mergeCell ref="A4:I4"/>
    <mergeCell ref="A6:I6"/>
    <mergeCell ref="F591:H591"/>
    <mergeCell ref="C256:I256"/>
    <mergeCell ref="C419:I419"/>
    <mergeCell ref="A582:I582"/>
    <mergeCell ref="F583:H583"/>
    <mergeCell ref="F584:H584"/>
    <mergeCell ref="F585:H585"/>
    <mergeCell ref="F586:H586"/>
    <mergeCell ref="F587:H587"/>
    <mergeCell ref="F588:H588"/>
    <mergeCell ref="F589:H589"/>
    <mergeCell ref="F590:H590"/>
    <mergeCell ref="F603:H603"/>
    <mergeCell ref="F592:H592"/>
    <mergeCell ref="F593:H593"/>
    <mergeCell ref="F594:H594"/>
    <mergeCell ref="F595:H595"/>
    <mergeCell ref="F596:H596"/>
    <mergeCell ref="F597:H597"/>
    <mergeCell ref="F598:H598"/>
    <mergeCell ref="F599:H599"/>
    <mergeCell ref="F600:H600"/>
    <mergeCell ref="F601:H601"/>
    <mergeCell ref="F602:H602"/>
    <mergeCell ref="F610:H610"/>
    <mergeCell ref="F604:H604"/>
    <mergeCell ref="F605:H605"/>
    <mergeCell ref="F606:H606"/>
    <mergeCell ref="F607:H607"/>
    <mergeCell ref="F608:H608"/>
    <mergeCell ref="F609:H609"/>
  </mergeCells>
  <printOptions horizontalCentered="1"/>
  <pageMargins left="0.37" right="0.4" top="0.38" bottom="0.6" header="0.4" footer="0.2"/>
  <pageSetup scale="85" firstPageNumber="63" orientation="landscape" useFirstPageNumber="1" horizontalDpi="300" verticalDpi="300"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47D0F-7F93-4733-8C7A-19BA7E825A4F}">
  <dimension ref="A1:I1243"/>
  <sheetViews>
    <sheetView showGridLines="0" zoomScaleNormal="100" workbookViewId="0">
      <selection activeCell="C552" sqref="C552"/>
    </sheetView>
  </sheetViews>
  <sheetFormatPr defaultRowHeight="14.25" outlineLevelRow="1"/>
  <cols>
    <col min="1" max="1" width="4.42578125" style="217" customWidth="1"/>
    <col min="2" max="2" width="40.7109375" style="307" customWidth="1"/>
    <col min="3" max="3" width="17.140625" style="217" customWidth="1"/>
    <col min="4" max="4" width="13.7109375" style="217" customWidth="1"/>
    <col min="5" max="5" width="13.85546875" style="217" customWidth="1"/>
    <col min="6" max="7" width="13.7109375" style="217" customWidth="1"/>
    <col min="8" max="8" width="14.5703125" style="217" customWidth="1"/>
    <col min="9" max="9" width="9.140625" style="307"/>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20" t="s">
        <v>547</v>
      </c>
      <c r="B1" s="420"/>
      <c r="C1" s="420"/>
      <c r="D1" s="420"/>
      <c r="E1" s="420"/>
      <c r="F1" s="420"/>
      <c r="G1" s="420"/>
      <c r="H1" s="420"/>
    </row>
    <row r="2" spans="1:9">
      <c r="A2" s="420" t="s">
        <v>548</v>
      </c>
      <c r="B2" s="420"/>
      <c r="C2" s="420"/>
      <c r="D2" s="420"/>
      <c r="E2" s="420"/>
      <c r="F2" s="420"/>
      <c r="G2" s="420"/>
      <c r="H2" s="420"/>
    </row>
    <row r="3" spans="1:9">
      <c r="A3" s="420" t="s">
        <v>331</v>
      </c>
      <c r="B3" s="420"/>
      <c r="C3" s="420"/>
      <c r="D3" s="420"/>
      <c r="E3" s="420"/>
      <c r="F3" s="420"/>
      <c r="G3" s="420"/>
      <c r="H3" s="420"/>
    </row>
    <row r="4" spans="1:9">
      <c r="A4" s="420" t="s">
        <v>499</v>
      </c>
      <c r="B4" s="420"/>
      <c r="C4" s="420"/>
      <c r="D4" s="420"/>
      <c r="E4" s="420"/>
      <c r="F4" s="420"/>
      <c r="G4" s="420"/>
      <c r="H4" s="420"/>
    </row>
    <row r="5" spans="1:9">
      <c r="A5" s="420"/>
      <c r="B5" s="420"/>
      <c r="C5" s="420"/>
      <c r="D5" s="420"/>
      <c r="E5" s="420"/>
      <c r="F5" s="420"/>
      <c r="G5" s="420"/>
      <c r="H5" s="420"/>
    </row>
    <row r="6" spans="1:9">
      <c r="A6" s="420" t="s">
        <v>34</v>
      </c>
      <c r="B6" s="420"/>
      <c r="C6" s="420"/>
      <c r="D6" s="420"/>
      <c r="E6" s="420"/>
      <c r="F6" s="420"/>
      <c r="G6" s="420"/>
      <c r="H6" s="420"/>
    </row>
    <row r="7" spans="1:9" ht="12.75" customHeight="1" thickBot="1">
      <c r="A7" s="435" t="s">
        <v>513</v>
      </c>
      <c r="B7" s="435"/>
      <c r="C7" s="435"/>
      <c r="D7" s="435"/>
      <c r="E7" s="435"/>
      <c r="F7" s="435"/>
      <c r="G7" s="435"/>
      <c r="H7" s="435"/>
    </row>
    <row r="8" spans="1:9">
      <c r="A8" s="308"/>
      <c r="B8" s="309"/>
      <c r="C8" s="310" t="s">
        <v>500</v>
      </c>
      <c r="D8" s="311" t="s">
        <v>501</v>
      </c>
      <c r="E8" s="311" t="s">
        <v>502</v>
      </c>
      <c r="F8" s="312" t="s">
        <v>503</v>
      </c>
      <c r="G8" s="312" t="s">
        <v>504</v>
      </c>
      <c r="H8" s="313" t="s">
        <v>505</v>
      </c>
      <c r="I8" s="314"/>
    </row>
    <row r="9" spans="1:9">
      <c r="A9" s="315"/>
      <c r="B9" s="316"/>
      <c r="C9" s="436" t="s">
        <v>508</v>
      </c>
      <c r="D9" s="437"/>
      <c r="E9" s="438"/>
      <c r="F9" s="432" t="s">
        <v>549</v>
      </c>
      <c r="G9" s="432" t="s">
        <v>600</v>
      </c>
      <c r="H9" s="440" t="s">
        <v>551</v>
      </c>
      <c r="I9" s="314"/>
    </row>
    <row r="10" spans="1:9">
      <c r="A10" s="315"/>
      <c r="B10" s="44" t="s">
        <v>552</v>
      </c>
      <c r="C10" s="443"/>
      <c r="D10" s="444"/>
      <c r="E10" s="445"/>
      <c r="F10" s="439"/>
      <c r="G10" s="439"/>
      <c r="H10" s="441"/>
      <c r="I10" s="314"/>
    </row>
    <row r="11" spans="1:9">
      <c r="A11" s="315"/>
      <c r="B11" s="2"/>
      <c r="C11" s="432" t="s">
        <v>553</v>
      </c>
      <c r="D11" s="432" t="s">
        <v>554</v>
      </c>
      <c r="E11" s="432" t="s">
        <v>555</v>
      </c>
      <c r="F11" s="439"/>
      <c r="G11" s="439"/>
      <c r="H11" s="441"/>
      <c r="I11" s="314"/>
    </row>
    <row r="12" spans="1:9" ht="19.5" customHeight="1">
      <c r="A12" s="317"/>
      <c r="B12" s="318"/>
      <c r="C12" s="433"/>
      <c r="D12" s="433"/>
      <c r="E12" s="433"/>
      <c r="F12" s="433"/>
      <c r="G12" s="433"/>
      <c r="H12" s="442"/>
      <c r="I12" s="314"/>
    </row>
    <row r="13" spans="1:9" hidden="1" outlineLevel="1">
      <c r="A13" s="317"/>
      <c r="B13" s="277" t="s">
        <v>272</v>
      </c>
      <c r="C13" s="244"/>
      <c r="D13" s="319"/>
      <c r="E13" s="320">
        <v>0</v>
      </c>
      <c r="F13" s="244"/>
      <c r="G13" s="320">
        <v>0</v>
      </c>
      <c r="H13" s="321">
        <v>0</v>
      </c>
      <c r="I13" s="322"/>
    </row>
    <row r="14" spans="1:9" hidden="1" outlineLevel="1">
      <c r="A14" s="317"/>
      <c r="B14" s="277" t="s">
        <v>203</v>
      </c>
      <c r="C14" s="244"/>
      <c r="D14" s="320">
        <v>0</v>
      </c>
      <c r="E14" s="320">
        <v>24409598</v>
      </c>
      <c r="F14" s="244"/>
      <c r="G14" s="320">
        <v>4559780</v>
      </c>
      <c r="H14" s="321">
        <v>28969378</v>
      </c>
      <c r="I14" s="322"/>
    </row>
    <row r="15" spans="1:9" hidden="1" outlineLevel="1">
      <c r="A15" s="317"/>
      <c r="B15" s="277" t="s">
        <v>204</v>
      </c>
      <c r="C15" s="244"/>
      <c r="D15" s="320">
        <v>0</v>
      </c>
      <c r="E15" s="319"/>
      <c r="F15" s="244"/>
      <c r="G15" s="319"/>
      <c r="H15" s="321">
        <v>0</v>
      </c>
      <c r="I15" s="322"/>
    </row>
    <row r="16" spans="1:9" hidden="1" outlineLevel="1">
      <c r="A16" s="317"/>
      <c r="B16" s="277" t="s">
        <v>205</v>
      </c>
      <c r="C16" s="244"/>
      <c r="D16" s="320">
        <v>0</v>
      </c>
      <c r="E16" s="320">
        <v>0</v>
      </c>
      <c r="F16" s="244"/>
      <c r="G16" s="320">
        <v>0</v>
      </c>
      <c r="H16" s="321">
        <v>0</v>
      </c>
      <c r="I16" s="322"/>
    </row>
    <row r="17" spans="1:9" hidden="1" outlineLevel="1">
      <c r="A17" s="317"/>
      <c r="B17" s="277" t="s">
        <v>206</v>
      </c>
      <c r="C17" s="244"/>
      <c r="D17" s="320">
        <v>0</v>
      </c>
      <c r="E17" s="320">
        <v>0</v>
      </c>
      <c r="F17" s="244"/>
      <c r="G17" s="320">
        <v>0</v>
      </c>
      <c r="H17" s="321">
        <v>0</v>
      </c>
      <c r="I17" s="322"/>
    </row>
    <row r="18" spans="1:9" hidden="1" outlineLevel="1">
      <c r="A18" s="317"/>
      <c r="B18" s="277" t="s">
        <v>207</v>
      </c>
      <c r="C18" s="244"/>
      <c r="D18" s="320">
        <v>0</v>
      </c>
      <c r="E18" s="320">
        <v>163</v>
      </c>
      <c r="F18" s="244"/>
      <c r="G18" s="320"/>
      <c r="H18" s="321">
        <v>163</v>
      </c>
      <c r="I18" s="322"/>
    </row>
    <row r="19" spans="1:9" hidden="1" outlineLevel="1">
      <c r="A19" s="317"/>
      <c r="B19" s="277" t="s">
        <v>208</v>
      </c>
      <c r="C19" s="244"/>
      <c r="D19" s="320">
        <v>19420941</v>
      </c>
      <c r="E19" s="320">
        <v>37961295</v>
      </c>
      <c r="F19" s="244"/>
      <c r="G19" s="320">
        <v>5755409</v>
      </c>
      <c r="H19" s="321">
        <v>63137645</v>
      </c>
      <c r="I19" s="322"/>
    </row>
    <row r="20" spans="1:9" hidden="1" outlineLevel="1">
      <c r="A20" s="317"/>
      <c r="B20" s="277" t="s">
        <v>209</v>
      </c>
      <c r="C20" s="244"/>
      <c r="D20" s="320">
        <v>0</v>
      </c>
      <c r="E20" s="320">
        <v>3112628</v>
      </c>
      <c r="F20" s="244"/>
      <c r="G20" s="320">
        <v>42678</v>
      </c>
      <c r="H20" s="321">
        <v>3155306</v>
      </c>
      <c r="I20" s="322"/>
    </row>
    <row r="21" spans="1:9" hidden="1" outlineLevel="1">
      <c r="A21" s="317"/>
      <c r="B21" s="277" t="s">
        <v>210</v>
      </c>
      <c r="C21" s="244"/>
      <c r="D21" s="320">
        <v>229860</v>
      </c>
      <c r="E21" s="320">
        <v>0</v>
      </c>
      <c r="F21" s="244"/>
      <c r="G21" s="320">
        <v>25540</v>
      </c>
      <c r="H21" s="321">
        <v>255400</v>
      </c>
      <c r="I21" s="322"/>
    </row>
    <row r="22" spans="1:9" hidden="1" outlineLevel="1">
      <c r="A22" s="317"/>
      <c r="B22" s="277" t="s">
        <v>211</v>
      </c>
      <c r="C22" s="244"/>
      <c r="D22" s="320">
        <v>0</v>
      </c>
      <c r="E22" s="320">
        <v>54712817</v>
      </c>
      <c r="F22" s="244"/>
      <c r="G22" s="320">
        <v>7004389</v>
      </c>
      <c r="H22" s="321">
        <v>61717206</v>
      </c>
      <c r="I22" s="322"/>
    </row>
    <row r="23" spans="1:9" hidden="1" outlineLevel="1">
      <c r="A23" s="317"/>
      <c r="B23" s="277" t="s">
        <v>212</v>
      </c>
      <c r="C23" s="244"/>
      <c r="D23" s="319">
        <v>0</v>
      </c>
      <c r="E23" s="320">
        <v>52199156</v>
      </c>
      <c r="F23" s="244"/>
      <c r="G23" s="320">
        <v>8284471</v>
      </c>
      <c r="H23" s="321">
        <v>60483627</v>
      </c>
      <c r="I23" s="322"/>
    </row>
    <row r="24" spans="1:9" hidden="1" outlineLevel="1">
      <c r="A24" s="317"/>
      <c r="B24" s="277" t="s">
        <v>213</v>
      </c>
      <c r="C24" s="244"/>
      <c r="D24" s="319">
        <v>18646982</v>
      </c>
      <c r="E24" s="320">
        <v>37960665</v>
      </c>
      <c r="F24" s="244"/>
      <c r="G24" s="320">
        <v>8243743</v>
      </c>
      <c r="H24" s="321">
        <v>64851390</v>
      </c>
      <c r="I24" s="322"/>
    </row>
    <row r="25" spans="1:9" hidden="1" outlineLevel="1">
      <c r="A25" s="317"/>
      <c r="B25" s="277" t="s">
        <v>214</v>
      </c>
      <c r="C25" s="244"/>
      <c r="D25" s="319">
        <v>0</v>
      </c>
      <c r="E25" s="319"/>
      <c r="F25" s="244"/>
      <c r="G25" s="319"/>
      <c r="H25" s="321">
        <v>0</v>
      </c>
      <c r="I25" s="322"/>
    </row>
    <row r="26" spans="1:9" hidden="1" outlineLevel="1">
      <c r="A26" s="317"/>
      <c r="B26" s="277" t="s">
        <v>601</v>
      </c>
      <c r="C26" s="244"/>
      <c r="D26" s="319">
        <v>0</v>
      </c>
      <c r="E26" s="319">
        <v>0</v>
      </c>
      <c r="F26" s="244"/>
      <c r="G26" s="319">
        <v>0</v>
      </c>
      <c r="H26" s="321">
        <v>0</v>
      </c>
      <c r="I26" s="322"/>
    </row>
    <row r="27" spans="1:9" hidden="1" outlineLevel="1">
      <c r="A27" s="317"/>
      <c r="B27" s="277" t="s">
        <v>215</v>
      </c>
      <c r="C27" s="244"/>
      <c r="D27" s="319">
        <v>0</v>
      </c>
      <c r="E27" s="319">
        <v>3230952</v>
      </c>
      <c r="F27" s="244"/>
      <c r="G27" s="319"/>
      <c r="H27" s="321">
        <v>3230952</v>
      </c>
      <c r="I27" s="322"/>
    </row>
    <row r="28" spans="1:9" hidden="1" outlineLevel="1">
      <c r="A28" s="317"/>
      <c r="B28" s="277" t="s">
        <v>216</v>
      </c>
      <c r="C28" s="244"/>
      <c r="D28" s="320">
        <v>0</v>
      </c>
      <c r="E28" s="320">
        <v>0</v>
      </c>
      <c r="F28" s="244"/>
      <c r="G28" s="320">
        <v>0</v>
      </c>
      <c r="H28" s="321">
        <v>0</v>
      </c>
      <c r="I28" s="322"/>
    </row>
    <row r="29" spans="1:9" hidden="1" outlineLevel="1">
      <c r="A29" s="317"/>
      <c r="B29" s="277" t="s">
        <v>217</v>
      </c>
      <c r="C29" s="244"/>
      <c r="D29" s="320">
        <v>0</v>
      </c>
      <c r="E29" s="320">
        <v>13307445</v>
      </c>
      <c r="F29" s="244"/>
      <c r="G29" s="320">
        <v>3753382</v>
      </c>
      <c r="H29" s="321">
        <v>17060827</v>
      </c>
      <c r="I29" s="322"/>
    </row>
    <row r="30" spans="1:9" hidden="1" outlineLevel="1">
      <c r="A30" s="317"/>
      <c r="B30" s="277" t="s">
        <v>218</v>
      </c>
      <c r="C30" s="244"/>
      <c r="D30" s="320">
        <v>18813990</v>
      </c>
      <c r="E30" s="320">
        <v>1299225</v>
      </c>
      <c r="F30" s="244"/>
      <c r="G30" s="320">
        <v>3336032</v>
      </c>
      <c r="H30" s="321">
        <v>23449247</v>
      </c>
      <c r="I30" s="322"/>
    </row>
    <row r="31" spans="1:9" hidden="1" outlineLevel="1">
      <c r="A31" s="317"/>
      <c r="B31" s="277" t="s">
        <v>219</v>
      </c>
      <c r="C31" s="244"/>
      <c r="D31" s="320">
        <v>0</v>
      </c>
      <c r="E31" s="320">
        <v>1604577</v>
      </c>
      <c r="F31" s="244"/>
      <c r="G31" s="320">
        <v>402663</v>
      </c>
      <c r="H31" s="321">
        <v>2007240</v>
      </c>
      <c r="I31" s="322"/>
    </row>
    <row r="32" spans="1:9" hidden="1" outlineLevel="1">
      <c r="A32" s="317"/>
      <c r="B32" s="277" t="s">
        <v>220</v>
      </c>
      <c r="C32" s="244"/>
      <c r="D32" s="320"/>
      <c r="E32" s="320"/>
      <c r="F32" s="244"/>
      <c r="G32" s="320"/>
      <c r="H32" s="321">
        <v>0</v>
      </c>
      <c r="I32" s="322"/>
    </row>
    <row r="33" spans="1:9" hidden="1" outlineLevel="1">
      <c r="A33" s="317"/>
      <c r="B33" s="277" t="s">
        <v>221</v>
      </c>
      <c r="C33" s="244"/>
      <c r="D33" s="320">
        <v>0</v>
      </c>
      <c r="E33" s="319"/>
      <c r="F33" s="244"/>
      <c r="G33" s="319"/>
      <c r="H33" s="321">
        <v>0</v>
      </c>
      <c r="I33" s="322"/>
    </row>
    <row r="34" spans="1:9" hidden="1" outlineLevel="1">
      <c r="A34" s="317"/>
      <c r="B34" s="277" t="s">
        <v>274</v>
      </c>
      <c r="C34" s="244"/>
      <c r="D34" s="320">
        <v>0</v>
      </c>
      <c r="E34" s="320">
        <v>0</v>
      </c>
      <c r="F34" s="244"/>
      <c r="G34" s="320">
        <v>0</v>
      </c>
      <c r="H34" s="321">
        <v>0</v>
      </c>
      <c r="I34" s="322"/>
    </row>
    <row r="35" spans="1:9" hidden="1" outlineLevel="1">
      <c r="A35" s="317"/>
      <c r="B35" s="277" t="s">
        <v>222</v>
      </c>
      <c r="C35" s="244"/>
      <c r="D35" s="320">
        <v>10508347</v>
      </c>
      <c r="E35" s="320">
        <v>54146342</v>
      </c>
      <c r="F35" s="244"/>
      <c r="G35" s="320">
        <v>17373608</v>
      </c>
      <c r="H35" s="321">
        <v>82028297</v>
      </c>
      <c r="I35" s="322"/>
    </row>
    <row r="36" spans="1:9" hidden="1" outlineLevel="1">
      <c r="A36" s="317"/>
      <c r="B36" s="277" t="s">
        <v>223</v>
      </c>
      <c r="C36" s="244"/>
      <c r="D36" s="320">
        <v>0</v>
      </c>
      <c r="E36" s="319"/>
      <c r="F36" s="244"/>
      <c r="G36" s="319"/>
      <c r="H36" s="321">
        <v>0</v>
      </c>
      <c r="I36" s="322"/>
    </row>
    <row r="37" spans="1:9" hidden="1" outlineLevel="1">
      <c r="A37" s="317"/>
      <c r="B37" s="277" t="s">
        <v>224</v>
      </c>
      <c r="C37" s="244"/>
      <c r="D37" s="320">
        <v>21947</v>
      </c>
      <c r="E37" s="320">
        <v>537994</v>
      </c>
      <c r="F37" s="244"/>
      <c r="G37" s="320">
        <v>226541</v>
      </c>
      <c r="H37" s="321">
        <v>786482</v>
      </c>
      <c r="I37" s="322"/>
    </row>
    <row r="38" spans="1:9" hidden="1" outlineLevel="1">
      <c r="A38" s="317"/>
      <c r="B38" s="277" t="s">
        <v>225</v>
      </c>
      <c r="C38" s="244"/>
      <c r="D38" s="320">
        <v>0</v>
      </c>
      <c r="E38" s="320">
        <v>3680925</v>
      </c>
      <c r="F38" s="244"/>
      <c r="G38" s="319"/>
      <c r="H38" s="321">
        <v>3680925</v>
      </c>
      <c r="I38" s="322"/>
    </row>
    <row r="39" spans="1:9" collapsed="1">
      <c r="A39" s="317" t="s">
        <v>556</v>
      </c>
      <c r="B39" s="281" t="s">
        <v>557</v>
      </c>
      <c r="C39" s="244"/>
      <c r="D39" s="320">
        <f>SUM($D$13:$D$38)</f>
        <v>67642067</v>
      </c>
      <c r="E39" s="320">
        <f>SUM($E$13:$E$38)</f>
        <v>288163782</v>
      </c>
      <c r="F39" s="244"/>
      <c r="G39" s="320">
        <f>SUM($G$13:$G$38)</f>
        <v>59008236</v>
      </c>
      <c r="H39" s="321">
        <f>SUM($H$13:$H$38)</f>
        <v>414814085</v>
      </c>
      <c r="I39" s="322"/>
    </row>
    <row r="40" spans="1:9" hidden="1" outlineLevel="1">
      <c r="A40" s="323"/>
      <c r="B40" s="277" t="s">
        <v>272</v>
      </c>
      <c r="C40" s="254"/>
      <c r="D40" s="266">
        <v>0</v>
      </c>
      <c r="E40" s="265"/>
      <c r="F40" s="254"/>
      <c r="G40" s="265"/>
      <c r="H40" s="324">
        <v>0</v>
      </c>
      <c r="I40" s="322"/>
    </row>
    <row r="41" spans="1:9" hidden="1" outlineLevel="1">
      <c r="A41" s="323"/>
      <c r="B41" s="277" t="s">
        <v>203</v>
      </c>
      <c r="C41" s="254"/>
      <c r="D41" s="266">
        <v>0</v>
      </c>
      <c r="E41" s="265"/>
      <c r="F41" s="254"/>
      <c r="G41" s="265"/>
      <c r="H41" s="324">
        <v>0</v>
      </c>
      <c r="I41" s="322"/>
    </row>
    <row r="42" spans="1:9" hidden="1" outlineLevel="1">
      <c r="A42" s="323"/>
      <c r="B42" s="277" t="s">
        <v>204</v>
      </c>
      <c r="C42" s="254"/>
      <c r="D42" s="266">
        <v>0</v>
      </c>
      <c r="E42" s="265"/>
      <c r="F42" s="254"/>
      <c r="G42" s="265"/>
      <c r="H42" s="324">
        <v>0</v>
      </c>
      <c r="I42" s="322"/>
    </row>
    <row r="43" spans="1:9" hidden="1" outlineLevel="1">
      <c r="A43" s="323"/>
      <c r="B43" s="277" t="s">
        <v>205</v>
      </c>
      <c r="C43" s="254"/>
      <c r="D43" s="266">
        <v>0</v>
      </c>
      <c r="E43" s="266">
        <v>0</v>
      </c>
      <c r="F43" s="254"/>
      <c r="G43" s="266">
        <v>0</v>
      </c>
      <c r="H43" s="324">
        <v>0</v>
      </c>
      <c r="I43" s="322"/>
    </row>
    <row r="44" spans="1:9" hidden="1" outlineLevel="1">
      <c r="A44" s="323"/>
      <c r="B44" s="277" t="s">
        <v>206</v>
      </c>
      <c r="C44" s="254"/>
      <c r="D44" s="266"/>
      <c r="E44" s="266"/>
      <c r="F44" s="254"/>
      <c r="G44" s="266"/>
      <c r="H44" s="324">
        <v>0</v>
      </c>
      <c r="I44" s="322"/>
    </row>
    <row r="45" spans="1:9" hidden="1" outlineLevel="1">
      <c r="A45" s="323"/>
      <c r="B45" s="277" t="s">
        <v>207</v>
      </c>
      <c r="C45" s="254"/>
      <c r="D45" s="266"/>
      <c r="E45" s="266"/>
      <c r="F45" s="254"/>
      <c r="G45" s="266"/>
      <c r="H45" s="324">
        <v>0</v>
      </c>
      <c r="I45" s="322"/>
    </row>
    <row r="46" spans="1:9" hidden="1" outlineLevel="1">
      <c r="A46" s="323"/>
      <c r="B46" s="277" t="s">
        <v>208</v>
      </c>
      <c r="C46" s="254"/>
      <c r="D46" s="266">
        <v>0</v>
      </c>
      <c r="E46" s="266">
        <v>0</v>
      </c>
      <c r="F46" s="254"/>
      <c r="G46" s="266">
        <v>0</v>
      </c>
      <c r="H46" s="324">
        <v>0</v>
      </c>
      <c r="I46" s="322"/>
    </row>
    <row r="47" spans="1:9" hidden="1" outlineLevel="1">
      <c r="A47" s="323"/>
      <c r="B47" s="277" t="s">
        <v>209</v>
      </c>
      <c r="C47" s="254"/>
      <c r="D47" s="265"/>
      <c r="E47" s="265"/>
      <c r="F47" s="254"/>
      <c r="G47" s="265"/>
      <c r="H47" s="324">
        <v>0</v>
      </c>
      <c r="I47" s="322"/>
    </row>
    <row r="48" spans="1:9" hidden="1" outlineLevel="1">
      <c r="A48" s="323"/>
      <c r="B48" s="277" t="s">
        <v>210</v>
      </c>
      <c r="C48" s="254"/>
      <c r="D48" s="265"/>
      <c r="E48" s="265"/>
      <c r="F48" s="254"/>
      <c r="G48" s="265"/>
      <c r="H48" s="324">
        <v>0</v>
      </c>
      <c r="I48" s="322"/>
    </row>
    <row r="49" spans="1:9" hidden="1" outlineLevel="1">
      <c r="A49" s="323"/>
      <c r="B49" s="277" t="s">
        <v>211</v>
      </c>
      <c r="C49" s="254"/>
      <c r="D49" s="265"/>
      <c r="E49" s="265"/>
      <c r="F49" s="254"/>
      <c r="G49" s="265"/>
      <c r="H49" s="324">
        <v>0</v>
      </c>
      <c r="I49" s="322"/>
    </row>
    <row r="50" spans="1:9" hidden="1" outlineLevel="1">
      <c r="A50" s="323"/>
      <c r="B50" s="277" t="s">
        <v>212</v>
      </c>
      <c r="C50" s="254"/>
      <c r="D50" s="265">
        <v>0</v>
      </c>
      <c r="E50" s="265"/>
      <c r="F50" s="254"/>
      <c r="G50" s="265"/>
      <c r="H50" s="324">
        <v>0</v>
      </c>
      <c r="I50" s="322"/>
    </row>
    <row r="51" spans="1:9" hidden="1" outlineLevel="1">
      <c r="A51" s="323"/>
      <c r="B51" s="277" t="s">
        <v>213</v>
      </c>
      <c r="C51" s="254"/>
      <c r="D51" s="265"/>
      <c r="E51" s="265"/>
      <c r="F51" s="254"/>
      <c r="G51" s="265"/>
      <c r="H51" s="324">
        <v>0</v>
      </c>
      <c r="I51" s="322"/>
    </row>
    <row r="52" spans="1:9" hidden="1" outlineLevel="1">
      <c r="A52" s="323"/>
      <c r="B52" s="277" t="s">
        <v>214</v>
      </c>
      <c r="C52" s="254"/>
      <c r="D52" s="265"/>
      <c r="E52" s="265"/>
      <c r="F52" s="254"/>
      <c r="G52" s="265"/>
      <c r="H52" s="324">
        <v>0</v>
      </c>
      <c r="I52" s="322"/>
    </row>
    <row r="53" spans="1:9" hidden="1" outlineLevel="1">
      <c r="A53" s="323"/>
      <c r="B53" s="277" t="s">
        <v>601</v>
      </c>
      <c r="C53" s="254"/>
      <c r="D53" s="265"/>
      <c r="E53" s="265"/>
      <c r="F53" s="254"/>
      <c r="G53" s="265"/>
      <c r="H53" s="324">
        <v>0</v>
      </c>
      <c r="I53" s="322"/>
    </row>
    <row r="54" spans="1:9" hidden="1" outlineLevel="1">
      <c r="A54" s="323"/>
      <c r="B54" s="277" t="s">
        <v>215</v>
      </c>
      <c r="C54" s="254"/>
      <c r="D54" s="265"/>
      <c r="E54" s="265"/>
      <c r="F54" s="254"/>
      <c r="G54" s="265"/>
      <c r="H54" s="324">
        <v>0</v>
      </c>
      <c r="I54" s="322"/>
    </row>
    <row r="55" spans="1:9" hidden="1" outlineLevel="1">
      <c r="A55" s="323"/>
      <c r="B55" s="277" t="s">
        <v>216</v>
      </c>
      <c r="C55" s="254"/>
      <c r="D55" s="266">
        <v>0</v>
      </c>
      <c r="E55" s="266">
        <v>0</v>
      </c>
      <c r="F55" s="254"/>
      <c r="G55" s="266">
        <v>0</v>
      </c>
      <c r="H55" s="324">
        <v>0</v>
      </c>
      <c r="I55" s="322"/>
    </row>
    <row r="56" spans="1:9" hidden="1" outlineLevel="1">
      <c r="A56" s="323"/>
      <c r="B56" s="277" t="s">
        <v>217</v>
      </c>
      <c r="C56" s="254"/>
      <c r="D56" s="266">
        <v>0</v>
      </c>
      <c r="E56" s="266">
        <v>0</v>
      </c>
      <c r="F56" s="254"/>
      <c r="G56" s="265"/>
      <c r="H56" s="324">
        <v>0</v>
      </c>
      <c r="I56" s="322"/>
    </row>
    <row r="57" spans="1:9" hidden="1" outlineLevel="1">
      <c r="A57" s="323"/>
      <c r="B57" s="277" t="s">
        <v>218</v>
      </c>
      <c r="C57" s="254"/>
      <c r="D57" s="266">
        <v>0</v>
      </c>
      <c r="E57" s="266">
        <v>0</v>
      </c>
      <c r="F57" s="254"/>
      <c r="G57" s="265"/>
      <c r="H57" s="324">
        <v>0</v>
      </c>
      <c r="I57" s="322"/>
    </row>
    <row r="58" spans="1:9" hidden="1" outlineLevel="1">
      <c r="A58" s="323"/>
      <c r="B58" s="277" t="s">
        <v>219</v>
      </c>
      <c r="C58" s="254"/>
      <c r="D58" s="265"/>
      <c r="E58" s="265"/>
      <c r="F58" s="254"/>
      <c r="G58" s="265"/>
      <c r="H58" s="324">
        <v>0</v>
      </c>
      <c r="I58" s="322"/>
    </row>
    <row r="59" spans="1:9" hidden="1" outlineLevel="1">
      <c r="A59" s="323"/>
      <c r="B59" s="277" t="s">
        <v>220</v>
      </c>
      <c r="C59" s="254"/>
      <c r="D59" s="265"/>
      <c r="E59" s="265"/>
      <c r="F59" s="254"/>
      <c r="G59" s="265"/>
      <c r="H59" s="324">
        <v>0</v>
      </c>
      <c r="I59" s="322"/>
    </row>
    <row r="60" spans="1:9" hidden="1" outlineLevel="1">
      <c r="A60" s="323"/>
      <c r="B60" s="277" t="s">
        <v>221</v>
      </c>
      <c r="C60" s="254"/>
      <c r="D60" s="265"/>
      <c r="E60" s="265"/>
      <c r="F60" s="254"/>
      <c r="G60" s="265"/>
      <c r="H60" s="324">
        <v>0</v>
      </c>
      <c r="I60" s="322"/>
    </row>
    <row r="61" spans="1:9" hidden="1" outlineLevel="1">
      <c r="A61" s="323"/>
      <c r="B61" s="277" t="s">
        <v>274</v>
      </c>
      <c r="C61" s="254"/>
      <c r="D61" s="265"/>
      <c r="E61" s="265"/>
      <c r="F61" s="254"/>
      <c r="G61" s="265"/>
      <c r="H61" s="324">
        <v>0</v>
      </c>
      <c r="I61" s="322"/>
    </row>
    <row r="62" spans="1:9" hidden="1" outlineLevel="1">
      <c r="A62" s="323"/>
      <c r="B62" s="277" t="s">
        <v>222</v>
      </c>
      <c r="C62" s="254"/>
      <c r="D62" s="265"/>
      <c r="E62" s="266">
        <v>171582</v>
      </c>
      <c r="F62" s="254"/>
      <c r="G62" s="266">
        <v>42054</v>
      </c>
      <c r="H62" s="324">
        <v>213636</v>
      </c>
      <c r="I62" s="322"/>
    </row>
    <row r="63" spans="1:9" hidden="1" outlineLevel="1">
      <c r="A63" s="323"/>
      <c r="B63" s="277" t="s">
        <v>223</v>
      </c>
      <c r="C63" s="254"/>
      <c r="D63" s="265"/>
      <c r="E63" s="265"/>
      <c r="F63" s="254"/>
      <c r="G63" s="265"/>
      <c r="H63" s="324">
        <v>0</v>
      </c>
      <c r="I63" s="322"/>
    </row>
    <row r="64" spans="1:9" hidden="1" outlineLevel="1">
      <c r="A64" s="323"/>
      <c r="B64" s="277" t="s">
        <v>224</v>
      </c>
      <c r="C64" s="254"/>
      <c r="D64" s="265"/>
      <c r="E64" s="266">
        <v>0</v>
      </c>
      <c r="F64" s="254"/>
      <c r="G64" s="265"/>
      <c r="H64" s="324">
        <v>0</v>
      </c>
      <c r="I64" s="322"/>
    </row>
    <row r="65" spans="1:9" hidden="1" outlineLevel="1">
      <c r="A65" s="323"/>
      <c r="B65" s="277" t="s">
        <v>225</v>
      </c>
      <c r="C65" s="254"/>
      <c r="D65" s="265"/>
      <c r="E65" s="266">
        <v>0</v>
      </c>
      <c r="F65" s="254"/>
      <c r="G65" s="265"/>
      <c r="H65" s="324">
        <v>0</v>
      </c>
      <c r="I65" s="322"/>
    </row>
    <row r="66" spans="1:9" collapsed="1">
      <c r="A66" s="323" t="s">
        <v>558</v>
      </c>
      <c r="B66" s="281" t="s">
        <v>559</v>
      </c>
      <c r="C66" s="254"/>
      <c r="D66" s="266">
        <f>SUM($D$40:$D$65)</f>
        <v>0</v>
      </c>
      <c r="E66" s="266">
        <f>SUM($E$40:$E$65)</f>
        <v>171582</v>
      </c>
      <c r="F66" s="254"/>
      <c r="G66" s="266">
        <f>SUM($G$40:$G$65)</f>
        <v>42054</v>
      </c>
      <c r="H66" s="324">
        <f>SUM($H$40:$H$65)</f>
        <v>213636</v>
      </c>
      <c r="I66" s="322"/>
    </row>
    <row r="67" spans="1:9" hidden="1" outlineLevel="1">
      <c r="A67" s="323"/>
      <c r="B67" s="277" t="s">
        <v>272</v>
      </c>
      <c r="C67" s="266">
        <v>0</v>
      </c>
      <c r="D67" s="325"/>
      <c r="E67" s="326"/>
      <c r="F67" s="265"/>
      <c r="G67" s="327"/>
      <c r="H67" s="324">
        <v>0</v>
      </c>
      <c r="I67" s="322"/>
    </row>
    <row r="68" spans="1:9" hidden="1" outlineLevel="1">
      <c r="A68" s="323"/>
      <c r="B68" s="277" t="s">
        <v>203</v>
      </c>
      <c r="C68" s="266">
        <v>951949</v>
      </c>
      <c r="D68" s="292"/>
      <c r="E68" s="258"/>
      <c r="F68" s="266">
        <v>0</v>
      </c>
      <c r="G68" s="246"/>
      <c r="H68" s="324">
        <v>951949</v>
      </c>
      <c r="I68" s="322"/>
    </row>
    <row r="69" spans="1:9" hidden="1" outlineLevel="1">
      <c r="A69" s="323"/>
      <c r="B69" s="277" t="s">
        <v>204</v>
      </c>
      <c r="C69" s="266">
        <v>2543923</v>
      </c>
      <c r="D69" s="325"/>
      <c r="E69" s="258"/>
      <c r="F69" s="266">
        <v>0</v>
      </c>
      <c r="G69" s="246"/>
      <c r="H69" s="324">
        <v>2543923</v>
      </c>
      <c r="I69" s="322"/>
    </row>
    <row r="70" spans="1:9" hidden="1" outlineLevel="1">
      <c r="A70" s="323"/>
      <c r="B70" s="277" t="s">
        <v>205</v>
      </c>
      <c r="C70" s="266">
        <v>0</v>
      </c>
      <c r="D70" s="292"/>
      <c r="E70" s="258"/>
      <c r="F70" s="266">
        <v>0</v>
      </c>
      <c r="G70" s="246"/>
      <c r="H70" s="324">
        <v>0</v>
      </c>
      <c r="I70" s="322"/>
    </row>
    <row r="71" spans="1:9" hidden="1" outlineLevel="1">
      <c r="A71" s="323"/>
      <c r="B71" s="277" t="s">
        <v>206</v>
      </c>
      <c r="C71" s="266">
        <v>0</v>
      </c>
      <c r="D71" s="292"/>
      <c r="E71" s="258"/>
      <c r="F71" s="266">
        <v>0</v>
      </c>
      <c r="G71" s="246"/>
      <c r="H71" s="324">
        <v>0</v>
      </c>
      <c r="I71" s="322"/>
    </row>
    <row r="72" spans="1:9" hidden="1" outlineLevel="1">
      <c r="A72" s="323"/>
      <c r="B72" s="277" t="s">
        <v>207</v>
      </c>
      <c r="C72" s="266">
        <v>202</v>
      </c>
      <c r="D72" s="292"/>
      <c r="E72" s="258"/>
      <c r="F72" s="266">
        <v>0</v>
      </c>
      <c r="G72" s="246"/>
      <c r="H72" s="324">
        <v>202</v>
      </c>
      <c r="I72" s="322"/>
    </row>
    <row r="73" spans="1:9" hidden="1" outlineLevel="1">
      <c r="A73" s="323"/>
      <c r="B73" s="277" t="s">
        <v>208</v>
      </c>
      <c r="C73" s="266">
        <v>7041774.048136251</v>
      </c>
      <c r="D73" s="292"/>
      <c r="E73" s="258"/>
      <c r="F73" s="266">
        <v>0</v>
      </c>
      <c r="G73" s="246"/>
      <c r="H73" s="324">
        <v>7041774.048136251</v>
      </c>
      <c r="I73" s="322"/>
    </row>
    <row r="74" spans="1:9" hidden="1" outlineLevel="1">
      <c r="A74" s="323"/>
      <c r="B74" s="277" t="s">
        <v>209</v>
      </c>
      <c r="C74" s="266">
        <v>1087685</v>
      </c>
      <c r="D74" s="292"/>
      <c r="E74" s="258"/>
      <c r="F74" s="266">
        <v>0</v>
      </c>
      <c r="G74" s="246"/>
      <c r="H74" s="324">
        <v>1087685</v>
      </c>
      <c r="I74" s="322"/>
    </row>
    <row r="75" spans="1:9" hidden="1" outlineLevel="1">
      <c r="A75" s="323"/>
      <c r="B75" s="277" t="s">
        <v>210</v>
      </c>
      <c r="C75" s="266">
        <v>0</v>
      </c>
      <c r="D75" s="292"/>
      <c r="E75" s="258"/>
      <c r="F75" s="266">
        <v>0</v>
      </c>
      <c r="G75" s="246"/>
      <c r="H75" s="324">
        <v>0</v>
      </c>
      <c r="I75" s="322"/>
    </row>
    <row r="76" spans="1:9" hidden="1" outlineLevel="1">
      <c r="A76" s="323"/>
      <c r="B76" s="277" t="s">
        <v>211</v>
      </c>
      <c r="C76" s="266">
        <v>6720853</v>
      </c>
      <c r="D76" s="292"/>
      <c r="E76" s="258"/>
      <c r="F76" s="266">
        <v>0</v>
      </c>
      <c r="G76" s="246"/>
      <c r="H76" s="324">
        <v>6720853</v>
      </c>
      <c r="I76" s="322"/>
    </row>
    <row r="77" spans="1:9" hidden="1" outlineLevel="1">
      <c r="A77" s="323"/>
      <c r="B77" s="277" t="s">
        <v>212</v>
      </c>
      <c r="C77" s="266">
        <v>586365</v>
      </c>
      <c r="D77" s="292"/>
      <c r="E77" s="258"/>
      <c r="F77" s="265">
        <v>0</v>
      </c>
      <c r="G77" s="246"/>
      <c r="H77" s="324">
        <v>586365</v>
      </c>
      <c r="I77" s="322"/>
    </row>
    <row r="78" spans="1:9" hidden="1" outlineLevel="1">
      <c r="A78" s="323"/>
      <c r="B78" s="277" t="s">
        <v>213</v>
      </c>
      <c r="C78" s="266">
        <v>4356236</v>
      </c>
      <c r="D78" s="292"/>
      <c r="E78" s="258"/>
      <c r="F78" s="265">
        <v>0</v>
      </c>
      <c r="G78" s="246"/>
      <c r="H78" s="324">
        <v>4356236</v>
      </c>
      <c r="I78" s="322"/>
    </row>
    <row r="79" spans="1:9" hidden="1" outlineLevel="1">
      <c r="A79" s="323"/>
      <c r="B79" s="277" t="s">
        <v>214</v>
      </c>
      <c r="C79" s="266">
        <v>1520687</v>
      </c>
      <c r="D79" s="292"/>
      <c r="E79" s="258"/>
      <c r="F79" s="266">
        <v>2600</v>
      </c>
      <c r="G79" s="246"/>
      <c r="H79" s="324">
        <v>1523287</v>
      </c>
      <c r="I79" s="322"/>
    </row>
    <row r="80" spans="1:9" hidden="1" outlineLevel="1">
      <c r="A80" s="323"/>
      <c r="B80" s="277" t="s">
        <v>601</v>
      </c>
      <c r="C80" s="266">
        <v>0</v>
      </c>
      <c r="D80" s="292"/>
      <c r="E80" s="258"/>
      <c r="F80" s="266">
        <v>0</v>
      </c>
      <c r="G80" s="246"/>
      <c r="H80" s="324">
        <v>0</v>
      </c>
      <c r="I80" s="322"/>
    </row>
    <row r="81" spans="1:9" hidden="1" outlineLevel="1">
      <c r="A81" s="323"/>
      <c r="B81" s="277" t="s">
        <v>215</v>
      </c>
      <c r="C81" s="266">
        <v>1728113</v>
      </c>
      <c r="D81" s="292"/>
      <c r="E81" s="258"/>
      <c r="F81" s="266">
        <v>0</v>
      </c>
      <c r="G81" s="246"/>
      <c r="H81" s="324">
        <v>1728113</v>
      </c>
      <c r="I81" s="322"/>
    </row>
    <row r="82" spans="1:9" hidden="1" outlineLevel="1">
      <c r="A82" s="323"/>
      <c r="B82" s="277" t="s">
        <v>216</v>
      </c>
      <c r="C82" s="266">
        <v>6116</v>
      </c>
      <c r="D82" s="292"/>
      <c r="E82" s="258"/>
      <c r="F82" s="266">
        <v>0</v>
      </c>
      <c r="G82" s="246"/>
      <c r="H82" s="324">
        <v>6116</v>
      </c>
      <c r="I82" s="322"/>
    </row>
    <row r="83" spans="1:9" hidden="1" outlineLevel="1">
      <c r="A83" s="323"/>
      <c r="B83" s="277" t="s">
        <v>217</v>
      </c>
      <c r="C83" s="266">
        <v>626852.56656238902</v>
      </c>
      <c r="D83" s="292"/>
      <c r="E83" s="258"/>
      <c r="F83" s="265"/>
      <c r="G83" s="246"/>
      <c r="H83" s="324">
        <v>626852.56656238902</v>
      </c>
      <c r="I83" s="322"/>
    </row>
    <row r="84" spans="1:9" hidden="1" outlineLevel="1">
      <c r="A84" s="323"/>
      <c r="B84" s="277" t="s">
        <v>218</v>
      </c>
      <c r="C84" s="266">
        <v>8619133</v>
      </c>
      <c r="D84" s="292"/>
      <c r="E84" s="258"/>
      <c r="F84" s="266">
        <v>0</v>
      </c>
      <c r="G84" s="246"/>
      <c r="H84" s="324">
        <v>8619133</v>
      </c>
      <c r="I84" s="322"/>
    </row>
    <row r="85" spans="1:9" hidden="1" outlineLevel="1">
      <c r="A85" s="323"/>
      <c r="B85" s="277" t="s">
        <v>219</v>
      </c>
      <c r="C85" s="266">
        <v>48433</v>
      </c>
      <c r="D85" s="292"/>
      <c r="E85" s="258"/>
      <c r="F85" s="266">
        <v>0</v>
      </c>
      <c r="G85" s="246"/>
      <c r="H85" s="324">
        <v>48433</v>
      </c>
      <c r="I85" s="322"/>
    </row>
    <row r="86" spans="1:9" hidden="1" outlineLevel="1">
      <c r="A86" s="323"/>
      <c r="B86" s="277" t="s">
        <v>220</v>
      </c>
      <c r="C86" s="266"/>
      <c r="D86" s="292"/>
      <c r="E86" s="258"/>
      <c r="F86" s="266"/>
      <c r="G86" s="246"/>
      <c r="H86" s="324">
        <v>0</v>
      </c>
      <c r="I86" s="322"/>
    </row>
    <row r="87" spans="1:9" hidden="1" outlineLevel="1">
      <c r="A87" s="323"/>
      <c r="B87" s="277" t="s">
        <v>221</v>
      </c>
      <c r="C87" s="266">
        <v>56339</v>
      </c>
      <c r="D87" s="292"/>
      <c r="E87" s="258"/>
      <c r="F87" s="266">
        <v>0</v>
      </c>
      <c r="G87" s="246"/>
      <c r="H87" s="324">
        <v>56339</v>
      </c>
      <c r="I87" s="322"/>
    </row>
    <row r="88" spans="1:9" hidden="1" outlineLevel="1">
      <c r="A88" s="323"/>
      <c r="B88" s="277" t="s">
        <v>274</v>
      </c>
      <c r="C88" s="266">
        <v>70042.2</v>
      </c>
      <c r="D88" s="292"/>
      <c r="E88" s="258"/>
      <c r="F88" s="266">
        <v>0</v>
      </c>
      <c r="G88" s="246"/>
      <c r="H88" s="324">
        <v>70042.2</v>
      </c>
      <c r="I88" s="322"/>
    </row>
    <row r="89" spans="1:9" hidden="1" outlineLevel="1">
      <c r="A89" s="323"/>
      <c r="B89" s="277" t="s">
        <v>222</v>
      </c>
      <c r="C89" s="266">
        <v>13642620</v>
      </c>
      <c r="D89" s="292"/>
      <c r="E89" s="258"/>
      <c r="F89" s="266">
        <v>10399</v>
      </c>
      <c r="G89" s="246"/>
      <c r="H89" s="324">
        <v>13653019</v>
      </c>
      <c r="I89" s="322"/>
    </row>
    <row r="90" spans="1:9" hidden="1" outlineLevel="1">
      <c r="A90" s="323"/>
      <c r="B90" s="277" t="s">
        <v>223</v>
      </c>
      <c r="C90" s="266">
        <v>2872624</v>
      </c>
      <c r="D90" s="292"/>
      <c r="E90" s="258"/>
      <c r="F90" s="266">
        <v>0</v>
      </c>
      <c r="G90" s="246"/>
      <c r="H90" s="324">
        <v>2872624</v>
      </c>
      <c r="I90" s="322"/>
    </row>
    <row r="91" spans="1:9" hidden="1" outlineLevel="1">
      <c r="A91" s="323"/>
      <c r="B91" s="277" t="s">
        <v>224</v>
      </c>
      <c r="C91" s="266">
        <v>1775036.6501422415</v>
      </c>
      <c r="D91" s="292"/>
      <c r="E91" s="258"/>
      <c r="F91" s="266">
        <v>0</v>
      </c>
      <c r="G91" s="246"/>
      <c r="H91" s="324">
        <v>1775036.6501422415</v>
      </c>
      <c r="I91" s="322"/>
    </row>
    <row r="92" spans="1:9" hidden="1" outlineLevel="1">
      <c r="A92" s="323"/>
      <c r="B92" s="277" t="s">
        <v>225</v>
      </c>
      <c r="C92" s="266">
        <v>2641781</v>
      </c>
      <c r="D92" s="292"/>
      <c r="E92" s="258"/>
      <c r="F92" s="266" t="s">
        <v>605</v>
      </c>
      <c r="G92" s="246"/>
      <c r="H92" s="324">
        <v>2641781</v>
      </c>
      <c r="I92" s="322"/>
    </row>
    <row r="93" spans="1:9" collapsed="1">
      <c r="A93" s="323" t="s">
        <v>560</v>
      </c>
      <c r="B93" s="281" t="s">
        <v>561</v>
      </c>
      <c r="C93" s="266">
        <f>SUM($C$67:$C$92)</f>
        <v>56896764.464840882</v>
      </c>
      <c r="D93" s="292"/>
      <c r="E93" s="258"/>
      <c r="F93" s="266">
        <f>SUM($F$67:$F$92)</f>
        <v>12999</v>
      </c>
      <c r="G93" s="246"/>
      <c r="H93" s="324">
        <f>SUM($H$67:$H$92)</f>
        <v>56909763.464840882</v>
      </c>
      <c r="I93" s="322"/>
    </row>
    <row r="94" spans="1:9" hidden="1" outlineLevel="1">
      <c r="A94" s="323"/>
      <c r="B94" s="277" t="s">
        <v>272</v>
      </c>
      <c r="C94" s="266">
        <v>0</v>
      </c>
      <c r="D94" s="265"/>
      <c r="E94" s="266">
        <v>0</v>
      </c>
      <c r="F94" s="328"/>
      <c r="G94" s="297">
        <v>0</v>
      </c>
      <c r="H94" s="324">
        <v>0</v>
      </c>
      <c r="I94" s="322"/>
    </row>
    <row r="95" spans="1:9" hidden="1" outlineLevel="1">
      <c r="A95" s="323"/>
      <c r="B95" s="277" t="s">
        <v>203</v>
      </c>
      <c r="C95" s="266">
        <v>163757</v>
      </c>
      <c r="D95" s="265"/>
      <c r="E95" s="266">
        <v>3897687</v>
      </c>
      <c r="F95" s="328"/>
      <c r="G95" s="297">
        <v>728098</v>
      </c>
      <c r="H95" s="324">
        <v>4789542</v>
      </c>
      <c r="I95" s="322"/>
    </row>
    <row r="96" spans="1:9" hidden="1" outlineLevel="1">
      <c r="A96" s="323"/>
      <c r="B96" s="277" t="s">
        <v>204</v>
      </c>
      <c r="C96" s="266">
        <v>684727</v>
      </c>
      <c r="D96" s="266">
        <v>0</v>
      </c>
      <c r="E96" s="266">
        <v>0</v>
      </c>
      <c r="F96" s="328"/>
      <c r="G96" s="297">
        <v>0</v>
      </c>
      <c r="H96" s="324">
        <v>684727</v>
      </c>
      <c r="I96" s="322"/>
    </row>
    <row r="97" spans="1:9" hidden="1" outlineLevel="1">
      <c r="A97" s="323"/>
      <c r="B97" s="277" t="s">
        <v>205</v>
      </c>
      <c r="C97" s="266">
        <v>0</v>
      </c>
      <c r="D97" s="266">
        <v>0</v>
      </c>
      <c r="E97" s="266">
        <v>0</v>
      </c>
      <c r="F97" s="297">
        <v>0</v>
      </c>
      <c r="G97" s="297">
        <v>0</v>
      </c>
      <c r="H97" s="324">
        <v>0</v>
      </c>
      <c r="I97" s="322"/>
    </row>
    <row r="98" spans="1:9" hidden="1" outlineLevel="1">
      <c r="A98" s="323"/>
      <c r="B98" s="277" t="s">
        <v>206</v>
      </c>
      <c r="C98" s="266"/>
      <c r="D98" s="266"/>
      <c r="E98" s="266"/>
      <c r="F98" s="297"/>
      <c r="G98" s="297"/>
      <c r="H98" s="324">
        <v>0</v>
      </c>
      <c r="I98" s="322"/>
    </row>
    <row r="99" spans="1:9" hidden="1" outlineLevel="1">
      <c r="A99" s="323"/>
      <c r="B99" s="277" t="s">
        <v>207</v>
      </c>
      <c r="C99" s="266">
        <v>27</v>
      </c>
      <c r="D99" s="266">
        <v>0</v>
      </c>
      <c r="E99" s="266">
        <v>22</v>
      </c>
      <c r="F99" s="297">
        <v>0</v>
      </c>
      <c r="G99" s="297">
        <v>0</v>
      </c>
      <c r="H99" s="324">
        <v>49</v>
      </c>
      <c r="I99" s="322"/>
    </row>
    <row r="100" spans="1:9" hidden="1" outlineLevel="1">
      <c r="A100" s="323"/>
      <c r="B100" s="277" t="s">
        <v>208</v>
      </c>
      <c r="C100" s="266">
        <v>930437.82472611056</v>
      </c>
      <c r="D100" s="266">
        <v>1643343</v>
      </c>
      <c r="E100" s="266">
        <v>6024772</v>
      </c>
      <c r="F100" s="297">
        <v>0</v>
      </c>
      <c r="G100" s="297">
        <v>909333</v>
      </c>
      <c r="H100" s="324">
        <v>9507885.8247261103</v>
      </c>
      <c r="I100" s="322"/>
    </row>
    <row r="101" spans="1:9" hidden="1" outlineLevel="1">
      <c r="A101" s="323"/>
      <c r="B101" s="277" t="s">
        <v>209</v>
      </c>
      <c r="C101" s="266">
        <v>96428</v>
      </c>
      <c r="D101" s="265"/>
      <c r="E101" s="266">
        <v>369164</v>
      </c>
      <c r="F101" s="328"/>
      <c r="G101" s="297">
        <v>5281</v>
      </c>
      <c r="H101" s="324">
        <v>470873</v>
      </c>
      <c r="I101" s="322"/>
    </row>
    <row r="102" spans="1:9" hidden="1" outlineLevel="1">
      <c r="A102" s="323"/>
      <c r="B102" s="277" t="s">
        <v>210</v>
      </c>
      <c r="C102" s="265"/>
      <c r="D102" s="266">
        <v>14630</v>
      </c>
      <c r="E102" s="265"/>
      <c r="F102" s="328"/>
      <c r="G102" s="297">
        <v>1626</v>
      </c>
      <c r="H102" s="324">
        <v>16256</v>
      </c>
      <c r="I102" s="322"/>
    </row>
    <row r="103" spans="1:9" hidden="1" outlineLevel="1">
      <c r="A103" s="323"/>
      <c r="B103" s="277" t="s">
        <v>211</v>
      </c>
      <c r="C103" s="266">
        <v>1328387</v>
      </c>
      <c r="D103" s="265"/>
      <c r="E103" s="266">
        <v>8307404</v>
      </c>
      <c r="F103" s="328"/>
      <c r="G103" s="297">
        <v>1072989</v>
      </c>
      <c r="H103" s="324">
        <v>10708780</v>
      </c>
      <c r="I103" s="322"/>
    </row>
    <row r="104" spans="1:9" hidden="1" outlineLevel="1">
      <c r="A104" s="323"/>
      <c r="B104" s="277" t="s">
        <v>212</v>
      </c>
      <c r="C104" s="266">
        <v>146001</v>
      </c>
      <c r="D104" s="265">
        <v>0</v>
      </c>
      <c r="E104" s="266">
        <v>8563411</v>
      </c>
      <c r="F104" s="328">
        <v>0</v>
      </c>
      <c r="G104" s="297">
        <v>1380519</v>
      </c>
      <c r="H104" s="324">
        <v>10089931</v>
      </c>
      <c r="I104" s="322"/>
    </row>
    <row r="105" spans="1:9" hidden="1" outlineLevel="1">
      <c r="A105" s="323"/>
      <c r="B105" s="277" t="s">
        <v>213</v>
      </c>
      <c r="C105" s="266">
        <v>534569</v>
      </c>
      <c r="D105" s="266">
        <v>3277095</v>
      </c>
      <c r="E105" s="266">
        <v>5736974</v>
      </c>
      <c r="F105" s="328"/>
      <c r="G105" s="297">
        <v>1333302</v>
      </c>
      <c r="H105" s="324">
        <v>10881940</v>
      </c>
      <c r="I105" s="322"/>
    </row>
    <row r="106" spans="1:9" hidden="1" outlineLevel="1">
      <c r="A106" s="323"/>
      <c r="B106" s="277" t="s">
        <v>214</v>
      </c>
      <c r="C106" s="266">
        <v>490668</v>
      </c>
      <c r="D106" s="265"/>
      <c r="E106" s="265"/>
      <c r="F106" s="297">
        <v>143</v>
      </c>
      <c r="G106" s="328"/>
      <c r="H106" s="324">
        <v>490811</v>
      </c>
      <c r="I106" s="322"/>
    </row>
    <row r="107" spans="1:9" hidden="1" outlineLevel="1">
      <c r="A107" s="323"/>
      <c r="B107" s="277" t="s">
        <v>273</v>
      </c>
      <c r="C107" s="266"/>
      <c r="D107" s="265"/>
      <c r="E107" s="265"/>
      <c r="F107" s="297"/>
      <c r="G107" s="328"/>
      <c r="H107" s="324">
        <v>0</v>
      </c>
      <c r="I107" s="322"/>
    </row>
    <row r="108" spans="1:9" hidden="1" outlineLevel="1">
      <c r="A108" s="323"/>
      <c r="B108" s="277" t="s">
        <v>215</v>
      </c>
      <c r="C108" s="266">
        <v>658084</v>
      </c>
      <c r="D108" s="266">
        <v>0</v>
      </c>
      <c r="E108" s="266">
        <v>1064037</v>
      </c>
      <c r="F108" s="297">
        <v>0</v>
      </c>
      <c r="G108" s="297">
        <v>0</v>
      </c>
      <c r="H108" s="324">
        <v>1722121</v>
      </c>
      <c r="I108" s="322"/>
    </row>
    <row r="109" spans="1:9" hidden="1" outlineLevel="1">
      <c r="A109" s="323"/>
      <c r="B109" s="277" t="s">
        <v>216</v>
      </c>
      <c r="C109" s="266">
        <v>1074</v>
      </c>
      <c r="D109" s="266">
        <v>0</v>
      </c>
      <c r="E109" s="266">
        <v>0</v>
      </c>
      <c r="F109" s="297">
        <v>0</v>
      </c>
      <c r="G109" s="297">
        <v>0</v>
      </c>
      <c r="H109" s="324">
        <v>1074</v>
      </c>
      <c r="I109" s="322"/>
    </row>
    <row r="110" spans="1:9" hidden="1" outlineLevel="1">
      <c r="A110" s="323"/>
      <c r="B110" s="277" t="s">
        <v>217</v>
      </c>
      <c r="C110" s="266">
        <v>77522.85664086332</v>
      </c>
      <c r="D110" s="266">
        <v>0</v>
      </c>
      <c r="E110" s="266">
        <v>3135327</v>
      </c>
      <c r="F110" s="328"/>
      <c r="G110" s="297">
        <v>884323</v>
      </c>
      <c r="H110" s="324">
        <v>4097172.8566408632</v>
      </c>
      <c r="I110" s="322"/>
    </row>
    <row r="111" spans="1:9" hidden="1" outlineLevel="1">
      <c r="A111" s="323"/>
      <c r="B111" s="277" t="s">
        <v>218</v>
      </c>
      <c r="C111" s="266">
        <v>1118984</v>
      </c>
      <c r="D111" s="266">
        <v>3735982</v>
      </c>
      <c r="E111" s="266">
        <v>364350</v>
      </c>
      <c r="F111" s="328"/>
      <c r="G111" s="297">
        <v>674731</v>
      </c>
      <c r="H111" s="324">
        <v>5894047</v>
      </c>
      <c r="I111" s="322"/>
    </row>
    <row r="112" spans="1:9" hidden="1" outlineLevel="1">
      <c r="A112" s="323"/>
      <c r="B112" s="277" t="s">
        <v>219</v>
      </c>
      <c r="C112" s="266">
        <v>3111</v>
      </c>
      <c r="D112" s="265"/>
      <c r="E112" s="266">
        <v>317743</v>
      </c>
      <c r="F112" s="328"/>
      <c r="G112" s="297">
        <v>79737</v>
      </c>
      <c r="H112" s="324">
        <v>400591</v>
      </c>
      <c r="I112" s="322"/>
    </row>
    <row r="113" spans="1:9" hidden="1" outlineLevel="1">
      <c r="A113" s="323"/>
      <c r="B113" s="277" t="s">
        <v>220</v>
      </c>
      <c r="C113" s="266"/>
      <c r="D113" s="265"/>
      <c r="E113" s="266"/>
      <c r="F113" s="328"/>
      <c r="G113" s="297"/>
      <c r="H113" s="324">
        <v>0</v>
      </c>
      <c r="I113" s="322"/>
    </row>
    <row r="114" spans="1:9" hidden="1" outlineLevel="1">
      <c r="A114" s="323"/>
      <c r="B114" s="277" t="s">
        <v>221</v>
      </c>
      <c r="C114" s="266">
        <v>0</v>
      </c>
      <c r="D114" s="265"/>
      <c r="E114" s="265"/>
      <c r="F114" s="328"/>
      <c r="G114" s="328"/>
      <c r="H114" s="324">
        <v>0</v>
      </c>
      <c r="I114" s="322"/>
    </row>
    <row r="115" spans="1:9" hidden="1" outlineLevel="1">
      <c r="A115" s="323"/>
      <c r="B115" s="277" t="s">
        <v>274</v>
      </c>
      <c r="C115" s="266">
        <v>268.5</v>
      </c>
      <c r="D115" s="266"/>
      <c r="E115" s="266"/>
      <c r="F115" s="297"/>
      <c r="G115" s="297"/>
      <c r="H115" s="324">
        <v>268.5</v>
      </c>
      <c r="I115" s="322"/>
    </row>
    <row r="116" spans="1:9" hidden="1" outlineLevel="1">
      <c r="A116" s="323"/>
      <c r="B116" s="277" t="s">
        <v>222</v>
      </c>
      <c r="C116" s="266">
        <v>2694889</v>
      </c>
      <c r="D116" s="266">
        <v>1244325</v>
      </c>
      <c r="E116" s="266">
        <v>11671887</v>
      </c>
      <c r="F116" s="297">
        <v>0</v>
      </c>
      <c r="G116" s="297">
        <v>3556583</v>
      </c>
      <c r="H116" s="324">
        <v>19167684</v>
      </c>
      <c r="I116" s="322"/>
    </row>
    <row r="117" spans="1:9" hidden="1" outlineLevel="1">
      <c r="A117" s="323"/>
      <c r="B117" s="277" t="s">
        <v>223</v>
      </c>
      <c r="C117" s="266">
        <v>576970</v>
      </c>
      <c r="D117" s="265"/>
      <c r="E117" s="265"/>
      <c r="F117" s="297">
        <v>0</v>
      </c>
      <c r="G117" s="328"/>
      <c r="H117" s="324">
        <v>576970</v>
      </c>
      <c r="I117" s="322"/>
    </row>
    <row r="118" spans="1:9" hidden="1" outlineLevel="1">
      <c r="A118" s="323"/>
      <c r="B118" s="277" t="s">
        <v>224</v>
      </c>
      <c r="C118" s="266">
        <v>383239.72315061191</v>
      </c>
      <c r="D118" s="265">
        <v>4878</v>
      </c>
      <c r="E118" s="266">
        <v>88247</v>
      </c>
      <c r="F118" s="297">
        <v>0</v>
      </c>
      <c r="G118" s="297">
        <v>40992</v>
      </c>
      <c r="H118" s="324">
        <v>517356.72315061191</v>
      </c>
      <c r="I118" s="322"/>
    </row>
    <row r="119" spans="1:9" hidden="1" outlineLevel="1">
      <c r="A119" s="323"/>
      <c r="B119" s="277" t="s">
        <v>225</v>
      </c>
      <c r="C119" s="266">
        <v>626593</v>
      </c>
      <c r="D119" s="265">
        <v>0</v>
      </c>
      <c r="E119" s="266">
        <v>703808</v>
      </c>
      <c r="F119" s="328"/>
      <c r="G119" s="328"/>
      <c r="H119" s="324">
        <v>1330401</v>
      </c>
      <c r="I119" s="322"/>
    </row>
    <row r="120" spans="1:9" collapsed="1">
      <c r="A120" s="323">
        <v>2</v>
      </c>
      <c r="B120" s="281" t="s">
        <v>562</v>
      </c>
      <c r="C120" s="266">
        <f>SUM($C$94:$C$119)</f>
        <v>10515737.904517585</v>
      </c>
      <c r="D120" s="266">
        <f>SUM($D$94:$D$119)</f>
        <v>9920253</v>
      </c>
      <c r="E120" s="266">
        <f>SUM($E$94:$E$119)</f>
        <v>50244833</v>
      </c>
      <c r="F120" s="297">
        <f>SUM($F$94:$F$119)</f>
        <v>143</v>
      </c>
      <c r="G120" s="297">
        <f>SUM($G$94:$G$119)</f>
        <v>10667514</v>
      </c>
      <c r="H120" s="324">
        <f>SUM($H$94:$H$119)</f>
        <v>81348480.904517591</v>
      </c>
      <c r="I120" s="322"/>
    </row>
    <row r="121" spans="1:9" hidden="1" outlineLevel="1">
      <c r="A121" s="329"/>
      <c r="B121" s="330" t="s">
        <v>272</v>
      </c>
      <c r="C121" s="265"/>
      <c r="D121" s="265"/>
      <c r="E121" s="266">
        <v>0</v>
      </c>
      <c r="F121" s="246"/>
      <c r="G121" s="247"/>
      <c r="H121" s="331">
        <v>0</v>
      </c>
      <c r="I121" s="322"/>
    </row>
    <row r="122" spans="1:9" hidden="1" outlineLevel="1">
      <c r="A122" s="329"/>
      <c r="B122" s="330" t="s">
        <v>203</v>
      </c>
      <c r="C122" s="266">
        <v>2481</v>
      </c>
      <c r="D122" s="266">
        <v>0</v>
      </c>
      <c r="E122" s="266">
        <v>251885</v>
      </c>
      <c r="F122" s="246"/>
      <c r="G122" s="247"/>
      <c r="H122" s="331">
        <v>254366</v>
      </c>
      <c r="I122" s="322"/>
    </row>
    <row r="123" spans="1:9" hidden="1" outlineLevel="1">
      <c r="A123" s="329"/>
      <c r="B123" s="330" t="s">
        <v>204</v>
      </c>
      <c r="C123" s="266">
        <v>0</v>
      </c>
      <c r="D123" s="266">
        <v>0</v>
      </c>
      <c r="E123" s="265"/>
      <c r="F123" s="246"/>
      <c r="G123" s="247"/>
      <c r="H123" s="331">
        <v>0</v>
      </c>
      <c r="I123" s="322"/>
    </row>
    <row r="124" spans="1:9" hidden="1" outlineLevel="1">
      <c r="A124" s="329"/>
      <c r="B124" s="330" t="s">
        <v>205</v>
      </c>
      <c r="C124" s="266">
        <v>0</v>
      </c>
      <c r="D124" s="266">
        <v>0</v>
      </c>
      <c r="E124" s="266">
        <v>0</v>
      </c>
      <c r="F124" s="246"/>
      <c r="G124" s="247"/>
      <c r="H124" s="331">
        <v>0</v>
      </c>
      <c r="I124" s="322"/>
    </row>
    <row r="125" spans="1:9" hidden="1" outlineLevel="1">
      <c r="A125" s="329"/>
      <c r="B125" s="330" t="s">
        <v>206</v>
      </c>
      <c r="C125" s="266"/>
      <c r="D125" s="266"/>
      <c r="E125" s="266"/>
      <c r="F125" s="246"/>
      <c r="G125" s="247"/>
      <c r="H125" s="331">
        <v>0</v>
      </c>
      <c r="I125" s="322"/>
    </row>
    <row r="126" spans="1:9" hidden="1" outlineLevel="1">
      <c r="A126" s="329"/>
      <c r="B126" s="330" t="s">
        <v>207</v>
      </c>
      <c r="C126" s="266">
        <v>1</v>
      </c>
      <c r="D126" s="266">
        <v>0</v>
      </c>
      <c r="E126" s="266">
        <v>1</v>
      </c>
      <c r="F126" s="246"/>
      <c r="G126" s="247"/>
      <c r="H126" s="331">
        <v>2</v>
      </c>
      <c r="I126" s="322"/>
    </row>
    <row r="127" spans="1:9" hidden="1" outlineLevel="1">
      <c r="A127" s="329"/>
      <c r="B127" s="330" t="s">
        <v>208</v>
      </c>
      <c r="C127" s="266">
        <v>13676.523565259418</v>
      </c>
      <c r="D127" s="266">
        <v>1450</v>
      </c>
      <c r="E127" s="266">
        <v>202658</v>
      </c>
      <c r="F127" s="246"/>
      <c r="G127" s="247"/>
      <c r="H127" s="331">
        <v>217784.52356525941</v>
      </c>
      <c r="I127" s="322"/>
    </row>
    <row r="128" spans="1:9" hidden="1" outlineLevel="1">
      <c r="A128" s="329"/>
      <c r="B128" s="330" t="s">
        <v>209</v>
      </c>
      <c r="C128" s="266">
        <v>1408</v>
      </c>
      <c r="D128" s="265"/>
      <c r="E128" s="266">
        <v>33163</v>
      </c>
      <c r="F128" s="246"/>
      <c r="G128" s="247"/>
      <c r="H128" s="331">
        <v>34571</v>
      </c>
      <c r="I128" s="322"/>
    </row>
    <row r="129" spans="1:9" hidden="1" outlineLevel="1">
      <c r="A129" s="329"/>
      <c r="B129" s="330" t="s">
        <v>210</v>
      </c>
      <c r="C129" s="265"/>
      <c r="D129" s="266">
        <v>0</v>
      </c>
      <c r="E129" s="265"/>
      <c r="F129" s="246"/>
      <c r="G129" s="247"/>
      <c r="H129" s="331">
        <v>0</v>
      </c>
      <c r="I129" s="322"/>
    </row>
    <row r="130" spans="1:9" hidden="1" outlineLevel="1">
      <c r="A130" s="329"/>
      <c r="B130" s="330" t="s">
        <v>211</v>
      </c>
      <c r="C130" s="266">
        <v>834677</v>
      </c>
      <c r="D130" s="265"/>
      <c r="E130" s="266">
        <v>385114</v>
      </c>
      <c r="F130" s="246"/>
      <c r="G130" s="247"/>
      <c r="H130" s="331">
        <v>1219791</v>
      </c>
      <c r="I130" s="322"/>
    </row>
    <row r="131" spans="1:9" hidden="1" outlineLevel="1">
      <c r="A131" s="329"/>
      <c r="B131" s="330" t="s">
        <v>212</v>
      </c>
      <c r="C131" s="266">
        <v>0</v>
      </c>
      <c r="D131" s="265">
        <v>0</v>
      </c>
      <c r="E131" s="266">
        <v>703519</v>
      </c>
      <c r="F131" s="246"/>
      <c r="G131" s="247"/>
      <c r="H131" s="331">
        <v>703519</v>
      </c>
      <c r="I131" s="322"/>
    </row>
    <row r="132" spans="1:9" hidden="1" outlineLevel="1">
      <c r="A132" s="329"/>
      <c r="B132" s="330" t="s">
        <v>213</v>
      </c>
      <c r="C132" s="266">
        <v>0</v>
      </c>
      <c r="D132" s="266">
        <v>478684</v>
      </c>
      <c r="E132" s="266">
        <v>0</v>
      </c>
      <c r="F132" s="246"/>
      <c r="G132" s="247"/>
      <c r="H132" s="331">
        <v>478684</v>
      </c>
      <c r="I132" s="322"/>
    </row>
    <row r="133" spans="1:9" hidden="1" outlineLevel="1">
      <c r="A133" s="329"/>
      <c r="B133" s="330" t="s">
        <v>214</v>
      </c>
      <c r="C133" s="265"/>
      <c r="D133" s="265"/>
      <c r="E133" s="265"/>
      <c r="F133" s="246"/>
      <c r="G133" s="247"/>
      <c r="H133" s="331">
        <v>0</v>
      </c>
      <c r="I133" s="322"/>
    </row>
    <row r="134" spans="1:9" hidden="1" outlineLevel="1">
      <c r="A134" s="329"/>
      <c r="B134" s="330" t="s">
        <v>273</v>
      </c>
      <c r="C134" s="265"/>
      <c r="D134" s="265"/>
      <c r="E134" s="265"/>
      <c r="F134" s="246"/>
      <c r="G134" s="247"/>
      <c r="H134" s="331">
        <v>0</v>
      </c>
      <c r="I134" s="322"/>
    </row>
    <row r="135" spans="1:9" hidden="1" outlineLevel="1">
      <c r="A135" s="329"/>
      <c r="B135" s="330" t="s">
        <v>215</v>
      </c>
      <c r="C135" s="266">
        <v>0</v>
      </c>
      <c r="D135" s="265"/>
      <c r="E135" s="265"/>
      <c r="F135" s="246"/>
      <c r="G135" s="247"/>
      <c r="H135" s="331">
        <v>0</v>
      </c>
      <c r="I135" s="322"/>
    </row>
    <row r="136" spans="1:9" hidden="1" outlineLevel="1">
      <c r="A136" s="329"/>
      <c r="B136" s="330" t="s">
        <v>216</v>
      </c>
      <c r="C136" s="266">
        <v>3</v>
      </c>
      <c r="D136" s="266">
        <v>0</v>
      </c>
      <c r="E136" s="266">
        <v>0</v>
      </c>
      <c r="F136" s="246"/>
      <c r="G136" s="247"/>
      <c r="H136" s="331">
        <v>3</v>
      </c>
      <c r="I136" s="322"/>
    </row>
    <row r="137" spans="1:9" hidden="1" outlineLevel="1">
      <c r="A137" s="329"/>
      <c r="B137" s="330" t="s">
        <v>217</v>
      </c>
      <c r="C137" s="266">
        <v>0</v>
      </c>
      <c r="D137" s="266">
        <v>0</v>
      </c>
      <c r="E137" s="266">
        <v>2211</v>
      </c>
      <c r="F137" s="246"/>
      <c r="G137" s="247"/>
      <c r="H137" s="331">
        <v>2211</v>
      </c>
      <c r="I137" s="322"/>
    </row>
    <row r="138" spans="1:9" hidden="1" outlineLevel="1">
      <c r="A138" s="329"/>
      <c r="B138" s="332" t="s">
        <v>218</v>
      </c>
      <c r="C138" s="266">
        <v>2449088</v>
      </c>
      <c r="D138" s="266">
        <v>407611</v>
      </c>
      <c r="E138" s="266">
        <v>0</v>
      </c>
      <c r="F138" s="246"/>
      <c r="G138" s="247"/>
      <c r="H138" s="331">
        <v>2856699</v>
      </c>
      <c r="I138" s="322"/>
    </row>
    <row r="139" spans="1:9" hidden="1" outlineLevel="1">
      <c r="A139" s="329"/>
      <c r="B139" s="330" t="s">
        <v>219</v>
      </c>
      <c r="C139" s="265"/>
      <c r="D139" s="265"/>
      <c r="E139" s="265"/>
      <c r="F139" s="246"/>
      <c r="G139" s="247"/>
      <c r="H139" s="331">
        <v>0</v>
      </c>
      <c r="I139" s="322"/>
    </row>
    <row r="140" spans="1:9" hidden="1" outlineLevel="1">
      <c r="A140" s="329"/>
      <c r="B140" s="330" t="s">
        <v>220</v>
      </c>
      <c r="C140" s="265"/>
      <c r="D140" s="265"/>
      <c r="E140" s="265"/>
      <c r="F140" s="246"/>
      <c r="G140" s="247"/>
      <c r="H140" s="331">
        <v>0</v>
      </c>
      <c r="I140" s="322"/>
    </row>
    <row r="141" spans="1:9" hidden="1" outlineLevel="1">
      <c r="A141" s="329"/>
      <c r="B141" s="330" t="s">
        <v>221</v>
      </c>
      <c r="C141" s="265"/>
      <c r="D141" s="265"/>
      <c r="E141" s="265"/>
      <c r="F141" s="246"/>
      <c r="G141" s="247"/>
      <c r="H141" s="331">
        <v>0</v>
      </c>
      <c r="I141" s="322"/>
    </row>
    <row r="142" spans="1:9" hidden="1" outlineLevel="1">
      <c r="A142" s="329"/>
      <c r="B142" s="330" t="s">
        <v>274</v>
      </c>
      <c r="C142" s="265"/>
      <c r="D142" s="265"/>
      <c r="E142" s="265"/>
      <c r="F142" s="246"/>
      <c r="G142" s="247"/>
      <c r="H142" s="331">
        <v>0</v>
      </c>
      <c r="I142" s="322"/>
    </row>
    <row r="143" spans="1:9" hidden="1" outlineLevel="1">
      <c r="A143" s="329"/>
      <c r="B143" s="330" t="s">
        <v>222</v>
      </c>
      <c r="C143" s="266">
        <v>349129</v>
      </c>
      <c r="D143" s="266">
        <v>1035571</v>
      </c>
      <c r="E143" s="266">
        <v>3520989</v>
      </c>
      <c r="F143" s="246"/>
      <c r="G143" s="247"/>
      <c r="H143" s="331">
        <v>4905689</v>
      </c>
      <c r="I143" s="322"/>
    </row>
    <row r="144" spans="1:9" hidden="1" outlineLevel="1">
      <c r="A144" s="329"/>
      <c r="B144" s="330" t="s">
        <v>223</v>
      </c>
      <c r="C144" s="266">
        <v>1088891</v>
      </c>
      <c r="D144" s="265"/>
      <c r="E144" s="265"/>
      <c r="F144" s="246"/>
      <c r="G144" s="247"/>
      <c r="H144" s="331">
        <v>1088891</v>
      </c>
      <c r="I144" s="322"/>
    </row>
    <row r="145" spans="1:9" hidden="1" outlineLevel="1">
      <c r="A145" s="329"/>
      <c r="B145" s="330" t="s">
        <v>224</v>
      </c>
      <c r="C145" s="266">
        <v>0</v>
      </c>
      <c r="D145" s="266">
        <v>32690</v>
      </c>
      <c r="E145" s="266">
        <v>1721</v>
      </c>
      <c r="F145" s="246"/>
      <c r="G145" s="247"/>
      <c r="H145" s="331">
        <v>34411</v>
      </c>
      <c r="I145" s="322"/>
    </row>
    <row r="146" spans="1:9" hidden="1" outlineLevel="1">
      <c r="A146" s="329"/>
      <c r="B146" s="330" t="s">
        <v>225</v>
      </c>
      <c r="C146" s="266">
        <v>10568</v>
      </c>
      <c r="D146" s="266">
        <v>0</v>
      </c>
      <c r="E146" s="266">
        <v>0</v>
      </c>
      <c r="F146" s="246"/>
      <c r="G146" s="247"/>
      <c r="H146" s="331">
        <v>10568</v>
      </c>
      <c r="I146" s="322"/>
    </row>
    <row r="147" spans="1:9" ht="28.5" collapsed="1">
      <c r="A147" s="329" t="s">
        <v>563</v>
      </c>
      <c r="B147" s="330" t="s">
        <v>564</v>
      </c>
      <c r="C147" s="266">
        <f>SUM($C$121:$C$146)</f>
        <v>4749922.5235652588</v>
      </c>
      <c r="D147" s="266">
        <f>SUM($D$121:$D$146)</f>
        <v>1956006</v>
      </c>
      <c r="E147" s="266">
        <f>SUM($E$121:$E$146)</f>
        <v>5101261</v>
      </c>
      <c r="F147" s="246"/>
      <c r="G147" s="247"/>
      <c r="H147" s="331">
        <f>SUM($H$121:$H$146)</f>
        <v>11807189.523565259</v>
      </c>
      <c r="I147" s="322"/>
    </row>
    <row r="148" spans="1:9" hidden="1" outlineLevel="1">
      <c r="A148" s="333"/>
      <c r="B148" s="330" t="s">
        <v>272</v>
      </c>
      <c r="C148" s="266">
        <v>0</v>
      </c>
      <c r="D148" s="265"/>
      <c r="E148" s="266">
        <v>0</v>
      </c>
      <c r="F148" s="254"/>
      <c r="G148" s="255"/>
      <c r="H148" s="331">
        <v>0</v>
      </c>
      <c r="I148" s="322"/>
    </row>
    <row r="149" spans="1:9" hidden="1" outlineLevel="1">
      <c r="A149" s="333"/>
      <c r="B149" s="330" t="s">
        <v>203</v>
      </c>
      <c r="C149" s="266">
        <v>126642</v>
      </c>
      <c r="D149" s="265"/>
      <c r="E149" s="266">
        <v>480</v>
      </c>
      <c r="F149" s="254"/>
      <c r="G149" s="255"/>
      <c r="H149" s="331">
        <v>127122</v>
      </c>
      <c r="I149" s="322"/>
    </row>
    <row r="150" spans="1:9" hidden="1" outlineLevel="1">
      <c r="A150" s="333"/>
      <c r="B150" s="330" t="s">
        <v>204</v>
      </c>
      <c r="C150" s="265"/>
      <c r="D150" s="265"/>
      <c r="E150" s="265"/>
      <c r="F150" s="254"/>
      <c r="G150" s="255"/>
      <c r="H150" s="331">
        <v>0</v>
      </c>
      <c r="I150" s="322"/>
    </row>
    <row r="151" spans="1:9" hidden="1" outlineLevel="1">
      <c r="A151" s="333"/>
      <c r="B151" s="330" t="s">
        <v>205</v>
      </c>
      <c r="C151" s="266">
        <v>0</v>
      </c>
      <c r="D151" s="266">
        <v>0</v>
      </c>
      <c r="E151" s="266">
        <v>0</v>
      </c>
      <c r="F151" s="254"/>
      <c r="G151" s="255"/>
      <c r="H151" s="331">
        <v>0</v>
      </c>
      <c r="I151" s="322"/>
    </row>
    <row r="152" spans="1:9" hidden="1" outlineLevel="1">
      <c r="A152" s="333"/>
      <c r="B152" s="330" t="s">
        <v>206</v>
      </c>
      <c r="C152" s="266"/>
      <c r="D152" s="266"/>
      <c r="E152" s="266"/>
      <c r="F152" s="254"/>
      <c r="G152" s="255"/>
      <c r="H152" s="331">
        <v>0</v>
      </c>
      <c r="I152" s="322"/>
    </row>
    <row r="153" spans="1:9" hidden="1" outlineLevel="1">
      <c r="A153" s="333"/>
      <c r="B153" s="330" t="s">
        <v>207</v>
      </c>
      <c r="C153" s="266"/>
      <c r="D153" s="266"/>
      <c r="E153" s="266"/>
      <c r="F153" s="254"/>
      <c r="G153" s="255"/>
      <c r="H153" s="331">
        <v>0</v>
      </c>
      <c r="I153" s="322"/>
    </row>
    <row r="154" spans="1:9" hidden="1" outlineLevel="1">
      <c r="A154" s="333"/>
      <c r="B154" s="330" t="s">
        <v>208</v>
      </c>
      <c r="C154" s="266">
        <v>586187.83784651838</v>
      </c>
      <c r="D154" s="266">
        <v>0</v>
      </c>
      <c r="E154" s="266">
        <v>3196</v>
      </c>
      <c r="F154" s="254"/>
      <c r="G154" s="255"/>
      <c r="H154" s="331">
        <v>589383.83784651838</v>
      </c>
      <c r="I154" s="322"/>
    </row>
    <row r="155" spans="1:9" hidden="1" outlineLevel="1">
      <c r="A155" s="333"/>
      <c r="B155" s="330" t="s">
        <v>209</v>
      </c>
      <c r="C155" s="266">
        <v>55852</v>
      </c>
      <c r="D155" s="265"/>
      <c r="E155" s="265"/>
      <c r="F155" s="254"/>
      <c r="G155" s="255"/>
      <c r="H155" s="331">
        <v>55852</v>
      </c>
      <c r="I155" s="322"/>
    </row>
    <row r="156" spans="1:9" hidden="1" outlineLevel="1">
      <c r="A156" s="333"/>
      <c r="B156" s="330" t="s">
        <v>210</v>
      </c>
      <c r="C156" s="265"/>
      <c r="D156" s="266">
        <v>0</v>
      </c>
      <c r="E156" s="265"/>
      <c r="F156" s="254"/>
      <c r="G156" s="255"/>
      <c r="H156" s="331">
        <v>0</v>
      </c>
      <c r="I156" s="322"/>
    </row>
    <row r="157" spans="1:9" hidden="1" outlineLevel="1">
      <c r="A157" s="333"/>
      <c r="B157" s="330" t="s">
        <v>211</v>
      </c>
      <c r="C157" s="266">
        <v>1054359</v>
      </c>
      <c r="D157" s="265"/>
      <c r="E157" s="266">
        <v>79741</v>
      </c>
      <c r="F157" s="254"/>
      <c r="G157" s="255"/>
      <c r="H157" s="331">
        <v>1134100</v>
      </c>
      <c r="I157" s="322"/>
    </row>
    <row r="158" spans="1:9" hidden="1" outlineLevel="1">
      <c r="A158" s="333"/>
      <c r="B158" s="330" t="s">
        <v>212</v>
      </c>
      <c r="C158" s="266">
        <v>0</v>
      </c>
      <c r="D158" s="265">
        <v>0</v>
      </c>
      <c r="E158" s="266">
        <v>0</v>
      </c>
      <c r="F158" s="254"/>
      <c r="G158" s="255"/>
      <c r="H158" s="331">
        <v>0</v>
      </c>
      <c r="I158" s="322"/>
    </row>
    <row r="159" spans="1:9" hidden="1" outlineLevel="1">
      <c r="A159" s="333"/>
      <c r="B159" s="330" t="s">
        <v>213</v>
      </c>
      <c r="C159" s="266">
        <v>0</v>
      </c>
      <c r="D159" s="265"/>
      <c r="E159" s="266">
        <v>0</v>
      </c>
      <c r="F159" s="254"/>
      <c r="G159" s="255"/>
      <c r="H159" s="331">
        <v>0</v>
      </c>
      <c r="I159" s="322"/>
    </row>
    <row r="160" spans="1:9" hidden="1" outlineLevel="1">
      <c r="A160" s="333"/>
      <c r="B160" s="330" t="s">
        <v>214</v>
      </c>
      <c r="C160" s="266">
        <v>0</v>
      </c>
      <c r="D160" s="265">
        <v>104</v>
      </c>
      <c r="E160" s="266">
        <v>0</v>
      </c>
      <c r="F160" s="254"/>
      <c r="G160" s="255"/>
      <c r="H160" s="331">
        <v>104</v>
      </c>
      <c r="I160" s="322"/>
    </row>
    <row r="161" spans="1:9" hidden="1" outlineLevel="1">
      <c r="A161" s="333"/>
      <c r="B161" s="330" t="s">
        <v>273</v>
      </c>
      <c r="C161" s="265"/>
      <c r="D161" s="265"/>
      <c r="E161" s="265"/>
      <c r="F161" s="254"/>
      <c r="G161" s="255"/>
      <c r="H161" s="331">
        <v>0</v>
      </c>
      <c r="I161" s="322"/>
    </row>
    <row r="162" spans="1:9" hidden="1" outlineLevel="1">
      <c r="A162" s="333"/>
      <c r="B162" s="330" t="s">
        <v>215</v>
      </c>
      <c r="C162" s="266">
        <v>0</v>
      </c>
      <c r="D162" s="265"/>
      <c r="E162" s="265"/>
      <c r="F162" s="254"/>
      <c r="G162" s="255"/>
      <c r="H162" s="331">
        <v>0</v>
      </c>
      <c r="I162" s="322"/>
    </row>
    <row r="163" spans="1:9" hidden="1" outlineLevel="1">
      <c r="A163" s="333"/>
      <c r="B163" s="330" t="s">
        <v>216</v>
      </c>
      <c r="C163" s="266">
        <v>142</v>
      </c>
      <c r="D163" s="266">
        <v>0</v>
      </c>
      <c r="E163" s="266">
        <v>0</v>
      </c>
      <c r="F163" s="254"/>
      <c r="G163" s="255"/>
      <c r="H163" s="331">
        <v>142</v>
      </c>
      <c r="I163" s="322"/>
    </row>
    <row r="164" spans="1:9" hidden="1" outlineLevel="1">
      <c r="A164" s="333"/>
      <c r="B164" s="330" t="s">
        <v>217</v>
      </c>
      <c r="C164" s="266">
        <v>0</v>
      </c>
      <c r="D164" s="266">
        <v>0</v>
      </c>
      <c r="E164" s="266">
        <v>0</v>
      </c>
      <c r="F164" s="254"/>
      <c r="G164" s="255"/>
      <c r="H164" s="331">
        <v>0</v>
      </c>
      <c r="I164" s="322"/>
    </row>
    <row r="165" spans="1:9" hidden="1" outlineLevel="1">
      <c r="A165" s="333"/>
      <c r="B165" s="332" t="s">
        <v>218</v>
      </c>
      <c r="C165" s="266">
        <v>0</v>
      </c>
      <c r="D165" s="266">
        <v>0</v>
      </c>
      <c r="E165" s="266">
        <v>0</v>
      </c>
      <c r="F165" s="254"/>
      <c r="G165" s="255"/>
      <c r="H165" s="331">
        <v>0</v>
      </c>
      <c r="I165" s="322"/>
    </row>
    <row r="166" spans="1:9" hidden="1" outlineLevel="1">
      <c r="A166" s="333"/>
      <c r="B166" s="330" t="s">
        <v>219</v>
      </c>
      <c r="C166" s="265"/>
      <c r="D166" s="265"/>
      <c r="E166" s="265"/>
      <c r="F166" s="254"/>
      <c r="G166" s="255"/>
      <c r="H166" s="331">
        <v>0</v>
      </c>
      <c r="I166" s="322"/>
    </row>
    <row r="167" spans="1:9" hidden="1" outlineLevel="1">
      <c r="A167" s="333"/>
      <c r="B167" s="330" t="s">
        <v>220</v>
      </c>
      <c r="C167" s="265"/>
      <c r="D167" s="265"/>
      <c r="E167" s="265"/>
      <c r="F167" s="254"/>
      <c r="G167" s="255"/>
      <c r="H167" s="331">
        <v>0</v>
      </c>
      <c r="I167" s="322"/>
    </row>
    <row r="168" spans="1:9" hidden="1" outlineLevel="1">
      <c r="A168" s="333"/>
      <c r="B168" s="330" t="s">
        <v>221</v>
      </c>
      <c r="C168" s="265"/>
      <c r="D168" s="265"/>
      <c r="E168" s="265"/>
      <c r="F168" s="254"/>
      <c r="G168" s="255"/>
      <c r="H168" s="331">
        <v>0</v>
      </c>
      <c r="I168" s="322"/>
    </row>
    <row r="169" spans="1:9" hidden="1" outlineLevel="1">
      <c r="A169" s="333"/>
      <c r="B169" s="330" t="s">
        <v>274</v>
      </c>
      <c r="C169" s="265"/>
      <c r="D169" s="265"/>
      <c r="E169" s="265"/>
      <c r="F169" s="254"/>
      <c r="G169" s="255"/>
      <c r="H169" s="331">
        <v>0</v>
      </c>
      <c r="I169" s="322"/>
    </row>
    <row r="170" spans="1:9" hidden="1" outlineLevel="1">
      <c r="A170" s="333"/>
      <c r="B170" s="330" t="s">
        <v>222</v>
      </c>
      <c r="C170" s="265"/>
      <c r="D170" s="265"/>
      <c r="E170" s="266">
        <v>58607</v>
      </c>
      <c r="F170" s="254"/>
      <c r="G170" s="255"/>
      <c r="H170" s="331">
        <v>58607</v>
      </c>
      <c r="I170" s="322"/>
    </row>
    <row r="171" spans="1:9" hidden="1" outlineLevel="1">
      <c r="A171" s="333"/>
      <c r="B171" s="330" t="s">
        <v>223</v>
      </c>
      <c r="C171" s="265"/>
      <c r="D171" s="265"/>
      <c r="E171" s="265"/>
      <c r="F171" s="254"/>
      <c r="G171" s="255"/>
      <c r="H171" s="331">
        <v>0</v>
      </c>
      <c r="I171" s="322"/>
    </row>
    <row r="172" spans="1:9" hidden="1" outlineLevel="1">
      <c r="A172" s="333"/>
      <c r="B172" s="330" t="s">
        <v>224</v>
      </c>
      <c r="C172" s="266">
        <v>35269.194838953932</v>
      </c>
      <c r="D172" s="265"/>
      <c r="E172" s="266">
        <v>6221</v>
      </c>
      <c r="F172" s="254"/>
      <c r="G172" s="255"/>
      <c r="H172" s="331">
        <v>41490.194838953932</v>
      </c>
      <c r="I172" s="322"/>
    </row>
    <row r="173" spans="1:9" hidden="1" outlineLevel="1">
      <c r="A173" s="333"/>
      <c r="B173" s="330" t="s">
        <v>225</v>
      </c>
      <c r="C173" s="266">
        <v>0</v>
      </c>
      <c r="D173" s="265"/>
      <c r="E173" s="266">
        <v>0</v>
      </c>
      <c r="F173" s="254"/>
      <c r="G173" s="255"/>
      <c r="H173" s="331">
        <v>0</v>
      </c>
      <c r="I173" s="322"/>
    </row>
    <row r="174" spans="1:9" ht="27.2" customHeight="1" collapsed="1">
      <c r="A174" s="333" t="s">
        <v>565</v>
      </c>
      <c r="B174" s="334" t="s">
        <v>566</v>
      </c>
      <c r="C174" s="266">
        <f>SUM($C$148:$C$173)</f>
        <v>1858452.0326854724</v>
      </c>
      <c r="D174" s="266">
        <f>SUM($D$148:$D$173)</f>
        <v>104</v>
      </c>
      <c r="E174" s="266">
        <f>SUM($E$148:$E$173)</f>
        <v>148245</v>
      </c>
      <c r="F174" s="254"/>
      <c r="G174" s="255"/>
      <c r="H174" s="331">
        <f>SUM($H$148:$H$173)</f>
        <v>2006801.0326854724</v>
      </c>
      <c r="I174" s="322"/>
    </row>
    <row r="175" spans="1:9" hidden="1" outlineLevel="1">
      <c r="A175" s="323"/>
      <c r="B175" s="277" t="s">
        <v>272</v>
      </c>
      <c r="C175" s="265"/>
      <c r="D175" s="265"/>
      <c r="E175" s="266">
        <v>0</v>
      </c>
      <c r="F175" s="254"/>
      <c r="G175" s="255"/>
      <c r="H175" s="331">
        <v>0</v>
      </c>
      <c r="I175" s="322"/>
    </row>
    <row r="176" spans="1:9" hidden="1" outlineLevel="1">
      <c r="A176" s="323"/>
      <c r="B176" s="277" t="s">
        <v>203</v>
      </c>
      <c r="C176" s="265"/>
      <c r="D176" s="265"/>
      <c r="E176" s="266">
        <v>40143</v>
      </c>
      <c r="F176" s="254"/>
      <c r="G176" s="255"/>
      <c r="H176" s="331">
        <v>40143</v>
      </c>
      <c r="I176" s="322"/>
    </row>
    <row r="177" spans="1:9" hidden="1" outlineLevel="1">
      <c r="A177" s="323"/>
      <c r="B177" s="277" t="s">
        <v>204</v>
      </c>
      <c r="C177" s="265"/>
      <c r="D177" s="265"/>
      <c r="E177" s="265"/>
      <c r="F177" s="254"/>
      <c r="G177" s="255"/>
      <c r="H177" s="331">
        <v>0</v>
      </c>
      <c r="I177" s="322"/>
    </row>
    <row r="178" spans="1:9" hidden="1" outlineLevel="1">
      <c r="A178" s="323"/>
      <c r="B178" s="277" t="s">
        <v>205</v>
      </c>
      <c r="C178" s="266">
        <v>0</v>
      </c>
      <c r="D178" s="266">
        <v>0</v>
      </c>
      <c r="E178" s="266">
        <v>0</v>
      </c>
      <c r="F178" s="254"/>
      <c r="G178" s="255"/>
      <c r="H178" s="331">
        <v>0</v>
      </c>
      <c r="I178" s="322"/>
    </row>
    <row r="179" spans="1:9" hidden="1" outlineLevel="1">
      <c r="A179" s="323"/>
      <c r="B179" s="277" t="s">
        <v>206</v>
      </c>
      <c r="C179" s="266"/>
      <c r="D179" s="266"/>
      <c r="E179" s="266"/>
      <c r="F179" s="254"/>
      <c r="G179" s="255"/>
      <c r="H179" s="331">
        <v>0</v>
      </c>
      <c r="I179" s="322"/>
    </row>
    <row r="180" spans="1:9" hidden="1" outlineLevel="1">
      <c r="A180" s="323"/>
      <c r="B180" s="277" t="s">
        <v>207</v>
      </c>
      <c r="C180" s="266"/>
      <c r="D180" s="266"/>
      <c r="E180" s="266"/>
      <c r="F180" s="254"/>
      <c r="G180" s="255"/>
      <c r="H180" s="331">
        <v>0</v>
      </c>
      <c r="I180" s="322"/>
    </row>
    <row r="181" spans="1:9" hidden="1" outlineLevel="1">
      <c r="A181" s="323"/>
      <c r="B181" s="277" t="s">
        <v>208</v>
      </c>
      <c r="C181" s="266">
        <v>0</v>
      </c>
      <c r="D181" s="266">
        <v>0</v>
      </c>
      <c r="E181" s="266">
        <v>95513</v>
      </c>
      <c r="F181" s="254"/>
      <c r="G181" s="255"/>
      <c r="H181" s="331">
        <v>95513</v>
      </c>
      <c r="I181" s="322"/>
    </row>
    <row r="182" spans="1:9" hidden="1" outlineLevel="1">
      <c r="A182" s="323"/>
      <c r="B182" s="277" t="s">
        <v>209</v>
      </c>
      <c r="C182" s="265"/>
      <c r="D182" s="265"/>
      <c r="E182" s="266">
        <v>0</v>
      </c>
      <c r="F182" s="254"/>
      <c r="G182" s="255"/>
      <c r="H182" s="331">
        <v>0</v>
      </c>
      <c r="I182" s="322"/>
    </row>
    <row r="183" spans="1:9" hidden="1" outlineLevel="1">
      <c r="A183" s="323"/>
      <c r="B183" s="277" t="s">
        <v>210</v>
      </c>
      <c r="C183" s="265"/>
      <c r="D183" s="266">
        <v>0</v>
      </c>
      <c r="E183" s="265"/>
      <c r="F183" s="254"/>
      <c r="G183" s="255"/>
      <c r="H183" s="331">
        <v>0</v>
      </c>
      <c r="I183" s="322"/>
    </row>
    <row r="184" spans="1:9" hidden="1" outlineLevel="1">
      <c r="A184" s="323"/>
      <c r="B184" s="277" t="s">
        <v>211</v>
      </c>
      <c r="C184" s="266">
        <v>0</v>
      </c>
      <c r="D184" s="265"/>
      <c r="E184" s="266">
        <v>247322</v>
      </c>
      <c r="F184" s="254"/>
      <c r="G184" s="255"/>
      <c r="H184" s="331">
        <v>247322</v>
      </c>
      <c r="I184" s="322"/>
    </row>
    <row r="185" spans="1:9" hidden="1" outlineLevel="1">
      <c r="A185" s="323"/>
      <c r="B185" s="277" t="s">
        <v>212</v>
      </c>
      <c r="C185" s="266">
        <v>0</v>
      </c>
      <c r="D185" s="265">
        <v>0</v>
      </c>
      <c r="E185" s="266">
        <v>4419788</v>
      </c>
      <c r="F185" s="254"/>
      <c r="G185" s="255"/>
      <c r="H185" s="331">
        <v>4419788</v>
      </c>
      <c r="I185" s="322"/>
    </row>
    <row r="186" spans="1:9" hidden="1" outlineLevel="1">
      <c r="A186" s="323"/>
      <c r="B186" s="277" t="s">
        <v>213</v>
      </c>
      <c r="C186" s="266">
        <v>0</v>
      </c>
      <c r="D186" s="266">
        <v>175660</v>
      </c>
      <c r="E186" s="266">
        <v>6371159</v>
      </c>
      <c r="F186" s="254"/>
      <c r="G186" s="255"/>
      <c r="H186" s="331">
        <v>6546819</v>
      </c>
      <c r="I186" s="322"/>
    </row>
    <row r="187" spans="1:9" hidden="1" outlineLevel="1">
      <c r="A187" s="323"/>
      <c r="B187" s="277" t="s">
        <v>214</v>
      </c>
      <c r="C187" s="265"/>
      <c r="D187" s="265"/>
      <c r="E187" s="265"/>
      <c r="F187" s="254"/>
      <c r="G187" s="255"/>
      <c r="H187" s="331">
        <v>0</v>
      </c>
      <c r="I187" s="322"/>
    </row>
    <row r="188" spans="1:9" hidden="1" outlineLevel="1">
      <c r="A188" s="323"/>
      <c r="B188" s="277" t="s">
        <v>273</v>
      </c>
      <c r="C188" s="265"/>
      <c r="D188" s="265"/>
      <c r="E188" s="265"/>
      <c r="F188" s="254"/>
      <c r="G188" s="255"/>
      <c r="H188" s="331">
        <v>0</v>
      </c>
      <c r="I188" s="322"/>
    </row>
    <row r="189" spans="1:9" hidden="1" outlineLevel="1">
      <c r="A189" s="323"/>
      <c r="B189" s="277" t="s">
        <v>215</v>
      </c>
      <c r="C189" s="266">
        <v>0</v>
      </c>
      <c r="D189" s="266">
        <v>0</v>
      </c>
      <c r="E189" s="266">
        <v>186782</v>
      </c>
      <c r="F189" s="254"/>
      <c r="G189" s="255"/>
      <c r="H189" s="331">
        <v>186782</v>
      </c>
      <c r="I189" s="322"/>
    </row>
    <row r="190" spans="1:9" hidden="1" outlineLevel="1">
      <c r="A190" s="323"/>
      <c r="B190" s="277" t="s">
        <v>216</v>
      </c>
      <c r="C190" s="266">
        <v>0</v>
      </c>
      <c r="D190" s="266">
        <v>0</v>
      </c>
      <c r="E190" s="266">
        <v>0</v>
      </c>
      <c r="F190" s="254"/>
      <c r="G190" s="255"/>
      <c r="H190" s="331">
        <v>0</v>
      </c>
      <c r="I190" s="322"/>
    </row>
    <row r="191" spans="1:9" hidden="1" outlineLevel="1">
      <c r="A191" s="323"/>
      <c r="B191" s="277" t="s">
        <v>217</v>
      </c>
      <c r="C191" s="266">
        <v>0</v>
      </c>
      <c r="D191" s="266">
        <v>0</v>
      </c>
      <c r="E191" s="266">
        <v>0</v>
      </c>
      <c r="F191" s="254"/>
      <c r="G191" s="255"/>
      <c r="H191" s="331">
        <v>0</v>
      </c>
      <c r="I191" s="322"/>
    </row>
    <row r="192" spans="1:9" hidden="1" outlineLevel="1">
      <c r="A192" s="323"/>
      <c r="B192" s="277" t="s">
        <v>218</v>
      </c>
      <c r="C192" s="266">
        <v>0</v>
      </c>
      <c r="D192" s="266">
        <v>55128</v>
      </c>
      <c r="E192" s="266">
        <v>0</v>
      </c>
      <c r="F192" s="254"/>
      <c r="G192" s="255"/>
      <c r="H192" s="331">
        <v>55128</v>
      </c>
      <c r="I192" s="322"/>
    </row>
    <row r="193" spans="1:9" hidden="1" outlineLevel="1">
      <c r="A193" s="323"/>
      <c r="B193" s="277" t="s">
        <v>219</v>
      </c>
      <c r="C193" s="265"/>
      <c r="D193" s="265"/>
      <c r="E193" s="265"/>
      <c r="F193" s="254"/>
      <c r="G193" s="255"/>
      <c r="H193" s="331">
        <v>0</v>
      </c>
      <c r="I193" s="322"/>
    </row>
    <row r="194" spans="1:9" hidden="1" outlineLevel="1">
      <c r="A194" s="323"/>
      <c r="B194" s="277" t="s">
        <v>220</v>
      </c>
      <c r="C194" s="265"/>
      <c r="D194" s="265"/>
      <c r="E194" s="265"/>
      <c r="F194" s="254"/>
      <c r="G194" s="255"/>
      <c r="H194" s="331">
        <v>0</v>
      </c>
      <c r="I194" s="322"/>
    </row>
    <row r="195" spans="1:9" hidden="1" outlineLevel="1">
      <c r="A195" s="323"/>
      <c r="B195" s="277" t="s">
        <v>221</v>
      </c>
      <c r="C195" s="265"/>
      <c r="D195" s="265"/>
      <c r="E195" s="265"/>
      <c r="F195" s="254"/>
      <c r="G195" s="255"/>
      <c r="H195" s="331">
        <v>0</v>
      </c>
      <c r="I195" s="322"/>
    </row>
    <row r="196" spans="1:9" hidden="1" outlineLevel="1">
      <c r="A196" s="323"/>
      <c r="B196" s="277" t="s">
        <v>274</v>
      </c>
      <c r="C196" s="265"/>
      <c r="D196" s="265"/>
      <c r="E196" s="265"/>
      <c r="F196" s="254"/>
      <c r="G196" s="255"/>
      <c r="H196" s="331">
        <v>0</v>
      </c>
      <c r="I196" s="322"/>
    </row>
    <row r="197" spans="1:9" hidden="1" outlineLevel="1">
      <c r="A197" s="323"/>
      <c r="B197" s="277" t="s">
        <v>222</v>
      </c>
      <c r="C197" s="265"/>
      <c r="D197" s="266">
        <v>10469</v>
      </c>
      <c r="E197" s="266">
        <v>5452015</v>
      </c>
      <c r="F197" s="254"/>
      <c r="G197" s="255"/>
      <c r="H197" s="331">
        <v>5462484</v>
      </c>
      <c r="I197" s="322"/>
    </row>
    <row r="198" spans="1:9" hidden="1" outlineLevel="1">
      <c r="A198" s="323"/>
      <c r="B198" s="277" t="s">
        <v>223</v>
      </c>
      <c r="C198" s="265"/>
      <c r="D198" s="265"/>
      <c r="E198" s="265"/>
      <c r="F198" s="254"/>
      <c r="G198" s="255"/>
      <c r="H198" s="331">
        <v>0</v>
      </c>
      <c r="I198" s="322"/>
    </row>
    <row r="199" spans="1:9" hidden="1" outlineLevel="1">
      <c r="A199" s="323"/>
      <c r="B199" s="277" t="s">
        <v>224</v>
      </c>
      <c r="C199" s="266">
        <v>0</v>
      </c>
      <c r="D199" s="265"/>
      <c r="E199" s="266">
        <v>165715</v>
      </c>
      <c r="F199" s="254"/>
      <c r="G199" s="255"/>
      <c r="H199" s="331">
        <v>165715</v>
      </c>
      <c r="I199" s="322"/>
    </row>
    <row r="200" spans="1:9" hidden="1" outlineLevel="1">
      <c r="A200" s="323"/>
      <c r="B200" s="277" t="s">
        <v>225</v>
      </c>
      <c r="C200" s="266">
        <v>0</v>
      </c>
      <c r="D200" s="265"/>
      <c r="E200" s="266">
        <v>0</v>
      </c>
      <c r="F200" s="254"/>
      <c r="G200" s="255"/>
      <c r="H200" s="331">
        <v>0</v>
      </c>
      <c r="I200" s="322"/>
    </row>
    <row r="201" spans="1:9" collapsed="1">
      <c r="A201" s="323" t="s">
        <v>567</v>
      </c>
      <c r="B201" s="281" t="s">
        <v>568</v>
      </c>
      <c r="C201" s="266">
        <f>SUM($C$175:$C$200)</f>
        <v>0</v>
      </c>
      <c r="D201" s="266">
        <f>SUM($D$175:$D$200)</f>
        <v>241257</v>
      </c>
      <c r="E201" s="266">
        <f>SUM($E$175:$E$200)</f>
        <v>16978437</v>
      </c>
      <c r="F201" s="254"/>
      <c r="G201" s="255"/>
      <c r="H201" s="331">
        <f>SUM($H$175:$H$200)</f>
        <v>17219694</v>
      </c>
      <c r="I201" s="322"/>
    </row>
    <row r="202" spans="1:9" hidden="1" outlineLevel="1">
      <c r="A202" s="323"/>
      <c r="B202" s="277" t="s">
        <v>272</v>
      </c>
      <c r="C202" s="265"/>
      <c r="D202" s="265"/>
      <c r="E202" s="266">
        <v>0</v>
      </c>
      <c r="F202" s="257"/>
      <c r="G202" s="273"/>
      <c r="H202" s="331">
        <v>0</v>
      </c>
      <c r="I202" s="322"/>
    </row>
    <row r="203" spans="1:9" hidden="1" outlineLevel="1">
      <c r="A203" s="323"/>
      <c r="B203" s="277" t="s">
        <v>203</v>
      </c>
      <c r="C203" s="266">
        <v>7</v>
      </c>
      <c r="D203" s="266">
        <v>0</v>
      </c>
      <c r="E203" s="266">
        <v>7044658</v>
      </c>
      <c r="F203" s="257"/>
      <c r="G203" s="273"/>
      <c r="H203" s="331">
        <v>7044665</v>
      </c>
      <c r="I203" s="322"/>
    </row>
    <row r="204" spans="1:9" hidden="1" outlineLevel="1">
      <c r="A204" s="323"/>
      <c r="B204" s="277" t="s">
        <v>204</v>
      </c>
      <c r="C204" s="266">
        <v>0</v>
      </c>
      <c r="D204" s="266">
        <v>0</v>
      </c>
      <c r="E204" s="265"/>
      <c r="F204" s="257"/>
      <c r="G204" s="273"/>
      <c r="H204" s="331">
        <v>0</v>
      </c>
      <c r="I204" s="322"/>
    </row>
    <row r="205" spans="1:9" hidden="1" outlineLevel="1">
      <c r="A205" s="323"/>
      <c r="B205" s="277" t="s">
        <v>205</v>
      </c>
      <c r="C205" s="266">
        <v>0</v>
      </c>
      <c r="D205" s="266">
        <v>0</v>
      </c>
      <c r="E205" s="266">
        <v>0</v>
      </c>
      <c r="F205" s="257"/>
      <c r="G205" s="273"/>
      <c r="H205" s="331">
        <v>0</v>
      </c>
      <c r="I205" s="322"/>
    </row>
    <row r="206" spans="1:9" hidden="1" outlineLevel="1">
      <c r="A206" s="323"/>
      <c r="B206" s="277" t="s">
        <v>206</v>
      </c>
      <c r="C206" s="266"/>
      <c r="D206" s="266"/>
      <c r="E206" s="266"/>
      <c r="F206" s="257"/>
      <c r="G206" s="273"/>
      <c r="H206" s="331">
        <v>0</v>
      </c>
      <c r="I206" s="322"/>
    </row>
    <row r="207" spans="1:9" hidden="1" outlineLevel="1">
      <c r="A207" s="323"/>
      <c r="B207" s="277" t="s">
        <v>207</v>
      </c>
      <c r="C207" s="266"/>
      <c r="D207" s="266"/>
      <c r="E207" s="266"/>
      <c r="F207" s="257"/>
      <c r="G207" s="273"/>
      <c r="H207" s="331">
        <v>0</v>
      </c>
      <c r="I207" s="322"/>
    </row>
    <row r="208" spans="1:9" hidden="1" outlineLevel="1">
      <c r="A208" s="323"/>
      <c r="B208" s="277" t="s">
        <v>208</v>
      </c>
      <c r="C208" s="266">
        <v>-851828.26624692895</v>
      </c>
      <c r="D208" s="266">
        <v>0</v>
      </c>
      <c r="E208" s="266">
        <v>18446374</v>
      </c>
      <c r="F208" s="257"/>
      <c r="G208" s="273"/>
      <c r="H208" s="331">
        <v>17594545.73375307</v>
      </c>
      <c r="I208" s="322"/>
    </row>
    <row r="209" spans="1:9" hidden="1" outlineLevel="1">
      <c r="A209" s="323"/>
      <c r="B209" s="277" t="s">
        <v>209</v>
      </c>
      <c r="C209" s="266">
        <v>5</v>
      </c>
      <c r="D209" s="266">
        <v>0</v>
      </c>
      <c r="E209" s="266">
        <v>2504013</v>
      </c>
      <c r="F209" s="257"/>
      <c r="G209" s="273"/>
      <c r="H209" s="331">
        <v>2504018</v>
      </c>
      <c r="I209" s="322"/>
    </row>
    <row r="210" spans="1:9" hidden="1" outlineLevel="1">
      <c r="A210" s="323"/>
      <c r="B210" s="277" t="s">
        <v>210</v>
      </c>
      <c r="C210" s="266">
        <v>0</v>
      </c>
      <c r="D210" s="266">
        <v>35375</v>
      </c>
      <c r="E210" s="266">
        <v>0</v>
      </c>
      <c r="F210" s="257"/>
      <c r="G210" s="273"/>
      <c r="H210" s="331">
        <v>35375</v>
      </c>
      <c r="I210" s="322"/>
    </row>
    <row r="211" spans="1:9" hidden="1" outlineLevel="1">
      <c r="A211" s="323"/>
      <c r="B211" s="277" t="s">
        <v>211</v>
      </c>
      <c r="C211" s="266">
        <v>388</v>
      </c>
      <c r="D211" s="265"/>
      <c r="E211" s="266">
        <v>27476352</v>
      </c>
      <c r="F211" s="257"/>
      <c r="G211" s="273"/>
      <c r="H211" s="331">
        <v>27476740</v>
      </c>
      <c r="I211" s="322"/>
    </row>
    <row r="212" spans="1:9" hidden="1" outlineLevel="1">
      <c r="A212" s="323"/>
      <c r="B212" s="277" t="s">
        <v>212</v>
      </c>
      <c r="C212" s="266">
        <v>0</v>
      </c>
      <c r="D212" s="265">
        <v>0</v>
      </c>
      <c r="E212" s="266">
        <v>7010458</v>
      </c>
      <c r="F212" s="257"/>
      <c r="G212" s="273"/>
      <c r="H212" s="331">
        <v>7010458</v>
      </c>
      <c r="I212" s="322"/>
    </row>
    <row r="213" spans="1:9" hidden="1" outlineLevel="1">
      <c r="A213" s="323"/>
      <c r="B213" s="277" t="s">
        <v>213</v>
      </c>
      <c r="C213" s="266">
        <v>0</v>
      </c>
      <c r="D213" s="266">
        <v>1294718</v>
      </c>
      <c r="E213" s="266">
        <v>69353</v>
      </c>
      <c r="F213" s="257"/>
      <c r="G213" s="273"/>
      <c r="H213" s="331">
        <v>1364071</v>
      </c>
      <c r="I213" s="322"/>
    </row>
    <row r="214" spans="1:9" hidden="1" outlineLevel="1">
      <c r="A214" s="323"/>
      <c r="B214" s="277" t="s">
        <v>214</v>
      </c>
      <c r="C214" s="265"/>
      <c r="D214" s="265"/>
      <c r="E214" s="265"/>
      <c r="F214" s="257"/>
      <c r="G214" s="273"/>
      <c r="H214" s="331">
        <v>0</v>
      </c>
      <c r="I214" s="322"/>
    </row>
    <row r="215" spans="1:9" hidden="1" outlineLevel="1">
      <c r="A215" s="323"/>
      <c r="B215" s="277" t="s">
        <v>273</v>
      </c>
      <c r="C215" s="266">
        <v>0</v>
      </c>
      <c r="D215" s="266">
        <v>0</v>
      </c>
      <c r="E215" s="266">
        <v>0</v>
      </c>
      <c r="F215" s="257"/>
      <c r="G215" s="273"/>
      <c r="H215" s="331">
        <v>0</v>
      </c>
      <c r="I215" s="322"/>
    </row>
    <row r="216" spans="1:9" hidden="1" outlineLevel="1">
      <c r="A216" s="323"/>
      <c r="B216" s="277" t="s">
        <v>215</v>
      </c>
      <c r="C216" s="266">
        <v>0</v>
      </c>
      <c r="D216" s="266">
        <v>0</v>
      </c>
      <c r="E216" s="266">
        <v>9794</v>
      </c>
      <c r="F216" s="257"/>
      <c r="G216" s="273"/>
      <c r="H216" s="331">
        <v>9794</v>
      </c>
      <c r="I216" s="322"/>
    </row>
    <row r="217" spans="1:9" hidden="1" outlineLevel="1">
      <c r="A217" s="323"/>
      <c r="B217" s="277" t="s">
        <v>216</v>
      </c>
      <c r="C217" s="266">
        <v>2</v>
      </c>
      <c r="D217" s="266">
        <v>0</v>
      </c>
      <c r="E217" s="266">
        <v>0</v>
      </c>
      <c r="F217" s="257"/>
      <c r="G217" s="273"/>
      <c r="H217" s="331">
        <v>2</v>
      </c>
      <c r="I217" s="322"/>
    </row>
    <row r="218" spans="1:9" hidden="1" outlineLevel="1">
      <c r="A218" s="323"/>
      <c r="B218" s="277" t="s">
        <v>217</v>
      </c>
      <c r="C218" s="266">
        <v>0</v>
      </c>
      <c r="D218" s="266">
        <v>0</v>
      </c>
      <c r="E218" s="266">
        <v>282869</v>
      </c>
      <c r="F218" s="257"/>
      <c r="G218" s="273"/>
      <c r="H218" s="331">
        <v>282869</v>
      </c>
      <c r="I218" s="322"/>
    </row>
    <row r="219" spans="1:9" hidden="1" outlineLevel="1">
      <c r="A219" s="323"/>
      <c r="B219" s="277" t="s">
        <v>218</v>
      </c>
      <c r="C219" s="266">
        <v>0</v>
      </c>
      <c r="D219" s="266">
        <v>6958598</v>
      </c>
      <c r="E219" s="266">
        <v>52959</v>
      </c>
      <c r="F219" s="257"/>
      <c r="G219" s="273"/>
      <c r="H219" s="331">
        <v>7011557</v>
      </c>
      <c r="I219" s="322"/>
    </row>
    <row r="220" spans="1:9" hidden="1" outlineLevel="1">
      <c r="A220" s="323"/>
      <c r="B220" s="277" t="s">
        <v>219</v>
      </c>
      <c r="C220" s="265"/>
      <c r="D220" s="265"/>
      <c r="E220" s="266">
        <v>0</v>
      </c>
      <c r="F220" s="257"/>
      <c r="G220" s="273"/>
      <c r="H220" s="331">
        <v>0</v>
      </c>
      <c r="I220" s="322"/>
    </row>
    <row r="221" spans="1:9" hidden="1" outlineLevel="1">
      <c r="A221" s="323"/>
      <c r="B221" s="277" t="s">
        <v>220</v>
      </c>
      <c r="C221" s="265"/>
      <c r="D221" s="265"/>
      <c r="E221" s="266"/>
      <c r="F221" s="257"/>
      <c r="G221" s="273"/>
      <c r="H221" s="331">
        <v>0</v>
      </c>
      <c r="I221" s="322"/>
    </row>
    <row r="222" spans="1:9" hidden="1" outlineLevel="1">
      <c r="A222" s="323"/>
      <c r="B222" s="277" t="s">
        <v>221</v>
      </c>
      <c r="C222" s="265"/>
      <c r="D222" s="265"/>
      <c r="E222" s="265"/>
      <c r="F222" s="257"/>
      <c r="G222" s="273"/>
      <c r="H222" s="331">
        <v>0</v>
      </c>
      <c r="I222" s="322"/>
    </row>
    <row r="223" spans="1:9" hidden="1" outlineLevel="1">
      <c r="A223" s="323"/>
      <c r="B223" s="277" t="s">
        <v>274</v>
      </c>
      <c r="C223" s="265"/>
      <c r="D223" s="265"/>
      <c r="E223" s="265"/>
      <c r="F223" s="257"/>
      <c r="G223" s="273"/>
      <c r="H223" s="331">
        <v>0</v>
      </c>
      <c r="I223" s="322"/>
    </row>
    <row r="224" spans="1:9" hidden="1" outlineLevel="1">
      <c r="A224" s="323"/>
      <c r="B224" s="277" t="s">
        <v>222</v>
      </c>
      <c r="C224" s="265"/>
      <c r="D224" s="266">
        <v>37761</v>
      </c>
      <c r="E224" s="266">
        <v>6903626</v>
      </c>
      <c r="F224" s="257"/>
      <c r="G224" s="273"/>
      <c r="H224" s="331">
        <v>6941387</v>
      </c>
      <c r="I224" s="322"/>
    </row>
    <row r="225" spans="1:9" hidden="1" outlineLevel="1">
      <c r="A225" s="323"/>
      <c r="B225" s="277" t="s">
        <v>223</v>
      </c>
      <c r="C225" s="265"/>
      <c r="D225" s="265"/>
      <c r="E225" s="265"/>
      <c r="F225" s="257"/>
      <c r="G225" s="273"/>
      <c r="H225" s="331">
        <v>0</v>
      </c>
      <c r="I225" s="322"/>
    </row>
    <row r="226" spans="1:9" hidden="1" outlineLevel="1">
      <c r="A226" s="323"/>
      <c r="B226" s="277" t="s">
        <v>224</v>
      </c>
      <c r="C226" s="266">
        <v>0</v>
      </c>
      <c r="D226" s="265"/>
      <c r="E226" s="266">
        <v>1307</v>
      </c>
      <c r="F226" s="257"/>
      <c r="G226" s="273"/>
      <c r="H226" s="331">
        <v>1307</v>
      </c>
      <c r="I226" s="322"/>
    </row>
    <row r="227" spans="1:9" hidden="1" outlineLevel="1">
      <c r="A227" s="323"/>
      <c r="B227" s="277" t="s">
        <v>225</v>
      </c>
      <c r="C227" s="266">
        <v>0</v>
      </c>
      <c r="D227" s="265"/>
      <c r="E227" s="266">
        <v>0</v>
      </c>
      <c r="F227" s="257"/>
      <c r="G227" s="273"/>
      <c r="H227" s="331">
        <v>0</v>
      </c>
      <c r="I227" s="322"/>
    </row>
    <row r="228" spans="1:9" collapsed="1">
      <c r="A228" s="323" t="s">
        <v>569</v>
      </c>
      <c r="B228" s="281" t="s">
        <v>570</v>
      </c>
      <c r="C228" s="266">
        <f>SUM($C$202:$C$227)</f>
        <v>-851426.26624692895</v>
      </c>
      <c r="D228" s="266">
        <f>SUM($D$202:$D$227)</f>
        <v>8326452</v>
      </c>
      <c r="E228" s="266">
        <f>SUM($E$202:$E$227)</f>
        <v>69801763</v>
      </c>
      <c r="F228" s="257"/>
      <c r="G228" s="273"/>
      <c r="H228" s="331">
        <f>SUM($H$202:$H$227)</f>
        <v>77276788.73375307</v>
      </c>
      <c r="I228" s="322"/>
    </row>
    <row r="229" spans="1:9" hidden="1" outlineLevel="1">
      <c r="A229" s="323"/>
      <c r="B229" s="277" t="s">
        <v>272</v>
      </c>
      <c r="C229" s="266">
        <v>0</v>
      </c>
      <c r="D229" s="265"/>
      <c r="E229" s="266">
        <v>0</v>
      </c>
      <c r="F229" s="319"/>
      <c r="G229" s="320">
        <v>0</v>
      </c>
      <c r="H229" s="324">
        <v>0</v>
      </c>
      <c r="I229" s="322"/>
    </row>
    <row r="230" spans="1:9" hidden="1" outlineLevel="1">
      <c r="A230" s="323"/>
      <c r="B230" s="277" t="s">
        <v>203</v>
      </c>
      <c r="C230" s="266">
        <v>85673</v>
      </c>
      <c r="D230" s="265"/>
      <c r="E230" s="266">
        <v>1937399</v>
      </c>
      <c r="F230" s="319"/>
      <c r="G230" s="320">
        <v>361911</v>
      </c>
      <c r="H230" s="324">
        <v>2384983</v>
      </c>
      <c r="I230" s="322"/>
    </row>
    <row r="231" spans="1:9" hidden="1" outlineLevel="1">
      <c r="A231" s="323"/>
      <c r="B231" s="277" t="s">
        <v>204</v>
      </c>
      <c r="C231" s="266">
        <v>99002</v>
      </c>
      <c r="D231" s="266">
        <v>0</v>
      </c>
      <c r="E231" s="266">
        <v>0</v>
      </c>
      <c r="F231" s="320">
        <v>0</v>
      </c>
      <c r="G231" s="320">
        <v>0</v>
      </c>
      <c r="H231" s="324">
        <v>99002</v>
      </c>
      <c r="I231" s="322"/>
    </row>
    <row r="232" spans="1:9" hidden="1" outlineLevel="1">
      <c r="A232" s="323"/>
      <c r="B232" s="277" t="s">
        <v>205</v>
      </c>
      <c r="C232" s="266">
        <v>0</v>
      </c>
      <c r="D232" s="266">
        <v>0</v>
      </c>
      <c r="E232" s="266">
        <v>0</v>
      </c>
      <c r="F232" s="320">
        <v>0</v>
      </c>
      <c r="G232" s="320">
        <v>0</v>
      </c>
      <c r="H232" s="324">
        <v>0</v>
      </c>
      <c r="I232" s="322"/>
    </row>
    <row r="233" spans="1:9" hidden="1" outlineLevel="1">
      <c r="A233" s="323"/>
      <c r="B233" s="277" t="s">
        <v>206</v>
      </c>
      <c r="C233" s="266">
        <v>0</v>
      </c>
      <c r="D233" s="266">
        <v>0</v>
      </c>
      <c r="E233" s="266">
        <v>44370</v>
      </c>
      <c r="F233" s="320">
        <v>0</v>
      </c>
      <c r="G233" s="320">
        <v>0</v>
      </c>
      <c r="H233" s="324">
        <v>44370</v>
      </c>
      <c r="I233" s="322"/>
    </row>
    <row r="234" spans="1:9" hidden="1" outlineLevel="1">
      <c r="A234" s="323"/>
      <c r="B234" s="277" t="s">
        <v>207</v>
      </c>
      <c r="C234" s="266">
        <v>47</v>
      </c>
      <c r="D234" s="266">
        <v>0</v>
      </c>
      <c r="E234" s="266">
        <v>37</v>
      </c>
      <c r="F234" s="320">
        <v>0</v>
      </c>
      <c r="G234" s="320">
        <v>0</v>
      </c>
      <c r="H234" s="324">
        <v>84</v>
      </c>
      <c r="I234" s="322"/>
    </row>
    <row r="235" spans="1:9" hidden="1" outlineLevel="1">
      <c r="A235" s="323"/>
      <c r="B235" s="277" t="s">
        <v>208</v>
      </c>
      <c r="C235" s="266">
        <v>474233.26591275446</v>
      </c>
      <c r="D235" s="266">
        <v>736787</v>
      </c>
      <c r="E235" s="266">
        <v>3259718</v>
      </c>
      <c r="F235" s="320">
        <v>0</v>
      </c>
      <c r="G235" s="320">
        <v>476114</v>
      </c>
      <c r="H235" s="324">
        <v>4946852.2659127545</v>
      </c>
      <c r="I235" s="322"/>
    </row>
    <row r="236" spans="1:9" hidden="1" outlineLevel="1">
      <c r="A236" s="323"/>
      <c r="B236" s="277" t="s">
        <v>209</v>
      </c>
      <c r="C236" s="266">
        <v>57214</v>
      </c>
      <c r="D236" s="265"/>
      <c r="E236" s="266">
        <v>216478</v>
      </c>
      <c r="F236" s="319"/>
      <c r="G236" s="320">
        <v>2940</v>
      </c>
      <c r="H236" s="324">
        <v>276632</v>
      </c>
      <c r="I236" s="322"/>
    </row>
    <row r="237" spans="1:9" hidden="1" outlineLevel="1">
      <c r="A237" s="323"/>
      <c r="B237" s="277" t="s">
        <v>210</v>
      </c>
      <c r="C237" s="265"/>
      <c r="D237" s="266">
        <v>83713</v>
      </c>
      <c r="E237" s="265"/>
      <c r="F237" s="319"/>
      <c r="G237" s="320">
        <v>9301</v>
      </c>
      <c r="H237" s="324">
        <v>93014</v>
      </c>
      <c r="I237" s="322"/>
    </row>
    <row r="238" spans="1:9" hidden="1" outlineLevel="1">
      <c r="A238" s="323"/>
      <c r="B238" s="277" t="s">
        <v>211</v>
      </c>
      <c r="C238" s="266">
        <v>509125</v>
      </c>
      <c r="D238" s="265"/>
      <c r="E238" s="266">
        <v>5305612</v>
      </c>
      <c r="F238" s="319"/>
      <c r="G238" s="320">
        <v>659839</v>
      </c>
      <c r="H238" s="324">
        <v>6474576</v>
      </c>
      <c r="I238" s="322"/>
    </row>
    <row r="239" spans="1:9" hidden="1" outlineLevel="1">
      <c r="A239" s="323"/>
      <c r="B239" s="277" t="s">
        <v>212</v>
      </c>
      <c r="C239" s="266">
        <v>13114</v>
      </c>
      <c r="D239" s="265">
        <v>0</v>
      </c>
      <c r="E239" s="266">
        <v>5262478</v>
      </c>
      <c r="F239" s="319">
        <v>0</v>
      </c>
      <c r="G239" s="320">
        <v>881031</v>
      </c>
      <c r="H239" s="324">
        <v>6156623</v>
      </c>
      <c r="I239" s="322"/>
    </row>
    <row r="240" spans="1:9" hidden="1" outlineLevel="1">
      <c r="A240" s="323"/>
      <c r="B240" s="277" t="s">
        <v>213</v>
      </c>
      <c r="C240" s="266">
        <v>360223</v>
      </c>
      <c r="D240" s="266">
        <v>2346143</v>
      </c>
      <c r="E240" s="266">
        <v>2778174</v>
      </c>
      <c r="F240" s="319"/>
      <c r="G240" s="320">
        <v>790288</v>
      </c>
      <c r="H240" s="324">
        <v>6274828</v>
      </c>
      <c r="I240" s="322"/>
    </row>
    <row r="241" spans="1:9" hidden="1" outlineLevel="1">
      <c r="A241" s="323"/>
      <c r="B241" s="277" t="s">
        <v>214</v>
      </c>
      <c r="C241" s="266">
        <v>69385</v>
      </c>
      <c r="D241" s="265"/>
      <c r="E241" s="265"/>
      <c r="F241" s="320">
        <v>135</v>
      </c>
      <c r="G241" s="319"/>
      <c r="H241" s="324">
        <v>69520</v>
      </c>
      <c r="I241" s="322"/>
    </row>
    <row r="242" spans="1:9" hidden="1" outlineLevel="1">
      <c r="A242" s="323"/>
      <c r="B242" s="277" t="s">
        <v>273</v>
      </c>
      <c r="C242" s="266"/>
      <c r="D242" s="265"/>
      <c r="E242" s="265"/>
      <c r="F242" s="320"/>
      <c r="G242" s="319"/>
      <c r="H242" s="324">
        <v>0</v>
      </c>
      <c r="I242" s="322"/>
    </row>
    <row r="243" spans="1:9" hidden="1" outlineLevel="1">
      <c r="A243" s="323"/>
      <c r="B243" s="277" t="s">
        <v>215</v>
      </c>
      <c r="C243" s="266">
        <v>46539</v>
      </c>
      <c r="D243" s="266">
        <v>0</v>
      </c>
      <c r="E243" s="266">
        <v>259981</v>
      </c>
      <c r="F243" s="320">
        <v>0</v>
      </c>
      <c r="G243" s="320">
        <v>0</v>
      </c>
      <c r="H243" s="324">
        <v>306520</v>
      </c>
      <c r="I243" s="322"/>
    </row>
    <row r="244" spans="1:9" hidden="1" outlineLevel="1">
      <c r="A244" s="323"/>
      <c r="B244" s="277" t="s">
        <v>216</v>
      </c>
      <c r="C244" s="266">
        <v>807</v>
      </c>
      <c r="D244" s="266">
        <v>0</v>
      </c>
      <c r="E244" s="266">
        <v>0</v>
      </c>
      <c r="F244" s="320">
        <v>0</v>
      </c>
      <c r="G244" s="320">
        <v>0</v>
      </c>
      <c r="H244" s="324">
        <v>807</v>
      </c>
      <c r="I244" s="322"/>
    </row>
    <row r="245" spans="1:9" hidden="1" outlineLevel="1">
      <c r="A245" s="323"/>
      <c r="B245" s="277" t="s">
        <v>217</v>
      </c>
      <c r="C245" s="266">
        <v>29796.777894733837</v>
      </c>
      <c r="D245" s="266">
        <v>0</v>
      </c>
      <c r="E245" s="266">
        <v>2391424</v>
      </c>
      <c r="F245" s="319"/>
      <c r="G245" s="320">
        <v>674504</v>
      </c>
      <c r="H245" s="324">
        <v>3095724.7778947339</v>
      </c>
      <c r="I245" s="322"/>
    </row>
    <row r="246" spans="1:9" hidden="1" outlineLevel="1">
      <c r="A246" s="323"/>
      <c r="B246" s="277" t="s">
        <v>218</v>
      </c>
      <c r="C246" s="266">
        <v>325624</v>
      </c>
      <c r="D246" s="266">
        <v>2005819</v>
      </c>
      <c r="E246" s="266">
        <v>240074</v>
      </c>
      <c r="F246" s="320">
        <v>0</v>
      </c>
      <c r="G246" s="320">
        <v>390765</v>
      </c>
      <c r="H246" s="324">
        <v>2962282</v>
      </c>
      <c r="I246" s="322"/>
    </row>
    <row r="247" spans="1:9" hidden="1" outlineLevel="1">
      <c r="A247" s="323"/>
      <c r="B247" s="277" t="s">
        <v>219</v>
      </c>
      <c r="C247" s="266">
        <v>2356</v>
      </c>
      <c r="D247" s="265"/>
      <c r="E247" s="266">
        <v>126216</v>
      </c>
      <c r="F247" s="319"/>
      <c r="G247" s="320">
        <v>31674</v>
      </c>
      <c r="H247" s="324">
        <v>160246</v>
      </c>
      <c r="I247" s="322"/>
    </row>
    <row r="248" spans="1:9" hidden="1" outlineLevel="1">
      <c r="A248" s="323"/>
      <c r="B248" s="277" t="s">
        <v>220</v>
      </c>
      <c r="C248" s="266"/>
      <c r="D248" s="265"/>
      <c r="E248" s="266"/>
      <c r="F248" s="319"/>
      <c r="G248" s="320"/>
      <c r="H248" s="324">
        <v>0</v>
      </c>
      <c r="I248" s="322"/>
    </row>
    <row r="249" spans="1:9" hidden="1" outlineLevel="1">
      <c r="A249" s="323"/>
      <c r="B249" s="277" t="s">
        <v>221</v>
      </c>
      <c r="C249" s="266">
        <v>36000</v>
      </c>
      <c r="D249" s="265"/>
      <c r="E249" s="265"/>
      <c r="F249" s="319"/>
      <c r="G249" s="319"/>
      <c r="H249" s="324">
        <v>36000</v>
      </c>
      <c r="I249" s="322"/>
    </row>
    <row r="250" spans="1:9" hidden="1" outlineLevel="1">
      <c r="A250" s="323"/>
      <c r="B250" s="277" t="s">
        <v>274</v>
      </c>
      <c r="C250" s="266">
        <v>12000</v>
      </c>
      <c r="D250" s="266">
        <v>0</v>
      </c>
      <c r="E250" s="266">
        <v>0</v>
      </c>
      <c r="F250" s="319"/>
      <c r="G250" s="320">
        <v>0</v>
      </c>
      <c r="H250" s="324">
        <v>12000</v>
      </c>
      <c r="I250" s="322"/>
    </row>
    <row r="251" spans="1:9" hidden="1" outlineLevel="1">
      <c r="A251" s="323"/>
      <c r="B251" s="277" t="s">
        <v>222</v>
      </c>
      <c r="C251" s="266">
        <v>507327</v>
      </c>
      <c r="D251" s="266">
        <v>960435</v>
      </c>
      <c r="E251" s="266">
        <v>8225822</v>
      </c>
      <c r="F251" s="319"/>
      <c r="G251" s="320">
        <v>2294543</v>
      </c>
      <c r="H251" s="324">
        <v>11988127</v>
      </c>
      <c r="I251" s="322"/>
    </row>
    <row r="252" spans="1:9" hidden="1" outlineLevel="1">
      <c r="A252" s="323"/>
      <c r="B252" s="277" t="s">
        <v>223</v>
      </c>
      <c r="C252" s="266">
        <v>94385</v>
      </c>
      <c r="D252" s="266">
        <v>0</v>
      </c>
      <c r="E252" s="265"/>
      <c r="F252" s="319"/>
      <c r="G252" s="319"/>
      <c r="H252" s="324">
        <v>94385</v>
      </c>
      <c r="I252" s="322"/>
    </row>
    <row r="253" spans="1:9" hidden="1" outlineLevel="1">
      <c r="A253" s="323"/>
      <c r="B253" s="277" t="s">
        <v>224</v>
      </c>
      <c r="C253" s="266">
        <v>104569.12962042945</v>
      </c>
      <c r="D253" s="266">
        <v>511</v>
      </c>
      <c r="E253" s="266">
        <v>32387</v>
      </c>
      <c r="F253" s="319"/>
      <c r="G253" s="320">
        <v>11208</v>
      </c>
      <c r="H253" s="324">
        <v>148675.12962042945</v>
      </c>
      <c r="I253" s="322"/>
    </row>
    <row r="254" spans="1:9" hidden="1" outlineLevel="1">
      <c r="A254" s="323"/>
      <c r="B254" s="277" t="s">
        <v>225</v>
      </c>
      <c r="C254" s="266">
        <v>152115</v>
      </c>
      <c r="D254" s="266">
        <v>0</v>
      </c>
      <c r="E254" s="266">
        <v>337017</v>
      </c>
      <c r="F254" s="319"/>
      <c r="G254" s="319"/>
      <c r="H254" s="324">
        <v>489132</v>
      </c>
      <c r="I254" s="322"/>
    </row>
    <row r="255" spans="1:9" collapsed="1">
      <c r="A255" s="323">
        <v>5</v>
      </c>
      <c r="B255" s="281" t="s">
        <v>58</v>
      </c>
      <c r="C255" s="266">
        <f>SUM($C$229:$C$254)</f>
        <v>2979535.173427918</v>
      </c>
      <c r="D255" s="266">
        <f>SUM($D$229:$D$254)</f>
        <v>6133408</v>
      </c>
      <c r="E255" s="266">
        <f>SUM($E$229:$E$254)</f>
        <v>30417187</v>
      </c>
      <c r="F255" s="320">
        <f>SUM($F$229:$F$254)</f>
        <v>135</v>
      </c>
      <c r="G255" s="320">
        <f>SUM($G$229:$G$254)</f>
        <v>6584118</v>
      </c>
      <c r="H255" s="324">
        <f>SUM($H$229:$H$254)</f>
        <v>46114383.173427925</v>
      </c>
      <c r="I255" s="322"/>
    </row>
    <row r="256" spans="1:9" hidden="1" outlineLevel="1">
      <c r="A256" s="323"/>
      <c r="B256" s="277" t="s">
        <v>272</v>
      </c>
      <c r="C256" s="266">
        <v>0</v>
      </c>
      <c r="D256" s="265"/>
      <c r="E256" s="266">
        <v>0</v>
      </c>
      <c r="F256" s="265"/>
      <c r="G256" s="266">
        <v>0</v>
      </c>
      <c r="H256" s="324">
        <v>0</v>
      </c>
      <c r="I256" s="322"/>
    </row>
    <row r="257" spans="1:9" hidden="1" outlineLevel="1">
      <c r="A257" s="323"/>
      <c r="B257" s="277" t="s">
        <v>203</v>
      </c>
      <c r="C257" s="266">
        <v>1309</v>
      </c>
      <c r="D257" s="265"/>
      <c r="E257" s="266">
        <v>82027</v>
      </c>
      <c r="F257" s="265"/>
      <c r="G257" s="266">
        <v>15322</v>
      </c>
      <c r="H257" s="324">
        <v>98658</v>
      </c>
      <c r="I257" s="322"/>
    </row>
    <row r="258" spans="1:9" hidden="1" outlineLevel="1">
      <c r="A258" s="323"/>
      <c r="B258" s="277" t="s">
        <v>204</v>
      </c>
      <c r="C258" s="265"/>
      <c r="D258" s="265"/>
      <c r="E258" s="265"/>
      <c r="F258" s="265"/>
      <c r="G258" s="265"/>
      <c r="H258" s="324">
        <v>0</v>
      </c>
      <c r="I258" s="322"/>
    </row>
    <row r="259" spans="1:9" hidden="1" outlineLevel="1">
      <c r="A259" s="323"/>
      <c r="B259" s="277" t="s">
        <v>205</v>
      </c>
      <c r="C259" s="266">
        <v>0</v>
      </c>
      <c r="D259" s="266">
        <v>0</v>
      </c>
      <c r="E259" s="266">
        <v>0</v>
      </c>
      <c r="F259" s="266">
        <v>0</v>
      </c>
      <c r="G259" s="266">
        <v>0</v>
      </c>
      <c r="H259" s="324">
        <v>0</v>
      </c>
      <c r="I259" s="322"/>
    </row>
    <row r="260" spans="1:9" hidden="1" outlineLevel="1">
      <c r="A260" s="323"/>
      <c r="B260" s="277" t="s">
        <v>206</v>
      </c>
      <c r="C260" s="266">
        <v>0</v>
      </c>
      <c r="D260" s="266">
        <v>0</v>
      </c>
      <c r="E260" s="266">
        <v>0</v>
      </c>
      <c r="F260" s="266">
        <v>0</v>
      </c>
      <c r="G260" s="266">
        <v>0</v>
      </c>
      <c r="H260" s="324">
        <v>0</v>
      </c>
      <c r="I260" s="322"/>
    </row>
    <row r="261" spans="1:9" hidden="1" outlineLevel="1">
      <c r="A261" s="323"/>
      <c r="B261" s="277" t="s">
        <v>207</v>
      </c>
      <c r="C261" s="266"/>
      <c r="D261" s="266"/>
      <c r="E261" s="266"/>
      <c r="F261" s="266"/>
      <c r="G261" s="266"/>
      <c r="H261" s="324">
        <v>0</v>
      </c>
      <c r="I261" s="322"/>
    </row>
    <row r="262" spans="1:9" hidden="1" outlineLevel="1">
      <c r="A262" s="323"/>
      <c r="B262" s="277" t="s">
        <v>208</v>
      </c>
      <c r="C262" s="266">
        <v>34520.7649394744</v>
      </c>
      <c r="D262" s="266">
        <v>30851</v>
      </c>
      <c r="E262" s="266">
        <v>131376</v>
      </c>
      <c r="F262" s="266">
        <v>0</v>
      </c>
      <c r="G262" s="266">
        <v>23234</v>
      </c>
      <c r="H262" s="324">
        <v>219981.76493947441</v>
      </c>
      <c r="I262" s="322"/>
    </row>
    <row r="263" spans="1:9" hidden="1" outlineLevel="1">
      <c r="A263" s="323"/>
      <c r="B263" s="277" t="s">
        <v>209</v>
      </c>
      <c r="C263" s="266">
        <v>2312</v>
      </c>
      <c r="D263" s="265"/>
      <c r="E263" s="266">
        <v>14674</v>
      </c>
      <c r="F263" s="265"/>
      <c r="G263" s="266">
        <v>186</v>
      </c>
      <c r="H263" s="324">
        <v>17172</v>
      </c>
      <c r="I263" s="322"/>
    </row>
    <row r="264" spans="1:9" hidden="1" outlineLevel="1">
      <c r="A264" s="323"/>
      <c r="B264" s="277" t="s">
        <v>210</v>
      </c>
      <c r="C264" s="265"/>
      <c r="D264" s="265"/>
      <c r="E264" s="265"/>
      <c r="F264" s="265"/>
      <c r="G264" s="265"/>
      <c r="H264" s="324">
        <v>0</v>
      </c>
      <c r="I264" s="322"/>
    </row>
    <row r="265" spans="1:9" hidden="1" outlineLevel="1">
      <c r="A265" s="323"/>
      <c r="B265" s="277" t="s">
        <v>211</v>
      </c>
      <c r="C265" s="266">
        <v>15140</v>
      </c>
      <c r="D265" s="265"/>
      <c r="E265" s="266">
        <v>237652</v>
      </c>
      <c r="F265" s="265"/>
      <c r="G265" s="266">
        <v>34510</v>
      </c>
      <c r="H265" s="324">
        <v>287302</v>
      </c>
      <c r="I265" s="322"/>
    </row>
    <row r="266" spans="1:9" hidden="1" outlineLevel="1">
      <c r="A266" s="323"/>
      <c r="B266" s="277" t="s">
        <v>212</v>
      </c>
      <c r="C266" s="266"/>
      <c r="D266" s="265">
        <v>0</v>
      </c>
      <c r="E266" s="266">
        <v>165159</v>
      </c>
      <c r="F266" s="265">
        <v>0</v>
      </c>
      <c r="G266" s="266">
        <v>24766</v>
      </c>
      <c r="H266" s="324">
        <v>189925</v>
      </c>
      <c r="I266" s="322"/>
    </row>
    <row r="267" spans="1:9" hidden="1" outlineLevel="1">
      <c r="A267" s="323"/>
      <c r="B267" s="277" t="s">
        <v>213</v>
      </c>
      <c r="C267" s="266">
        <v>6966</v>
      </c>
      <c r="D267" s="266">
        <v>44280</v>
      </c>
      <c r="E267" s="266">
        <v>153216</v>
      </c>
      <c r="F267" s="265"/>
      <c r="G267" s="266">
        <v>27371</v>
      </c>
      <c r="H267" s="324">
        <v>231833</v>
      </c>
      <c r="I267" s="322"/>
    </row>
    <row r="268" spans="1:9" hidden="1" outlineLevel="1">
      <c r="A268" s="323"/>
      <c r="B268" s="277" t="s">
        <v>214</v>
      </c>
      <c r="C268" s="265"/>
      <c r="D268" s="265"/>
      <c r="E268" s="265"/>
      <c r="F268" s="265"/>
      <c r="G268" s="265"/>
      <c r="H268" s="324">
        <v>0</v>
      </c>
      <c r="I268" s="322"/>
    </row>
    <row r="269" spans="1:9" hidden="1" outlineLevel="1">
      <c r="A269" s="323"/>
      <c r="B269" s="277" t="s">
        <v>273</v>
      </c>
      <c r="C269" s="265"/>
      <c r="D269" s="265"/>
      <c r="E269" s="265"/>
      <c r="F269" s="265"/>
      <c r="G269" s="265"/>
      <c r="H269" s="324"/>
      <c r="I269" s="322"/>
    </row>
    <row r="270" spans="1:9" hidden="1" outlineLevel="1">
      <c r="A270" s="323"/>
      <c r="B270" s="277" t="s">
        <v>215</v>
      </c>
      <c r="C270" s="266">
        <v>0</v>
      </c>
      <c r="D270" s="266">
        <v>0</v>
      </c>
      <c r="E270" s="266">
        <v>18710</v>
      </c>
      <c r="F270" s="266">
        <v>0</v>
      </c>
      <c r="G270" s="266">
        <v>0</v>
      </c>
      <c r="H270" s="324">
        <v>18710</v>
      </c>
      <c r="I270" s="322"/>
    </row>
    <row r="271" spans="1:9" hidden="1" outlineLevel="1">
      <c r="A271" s="323"/>
      <c r="B271" s="277" t="s">
        <v>216</v>
      </c>
      <c r="C271" s="266">
        <v>1</v>
      </c>
      <c r="D271" s="266">
        <v>0</v>
      </c>
      <c r="E271" s="266">
        <v>0</v>
      </c>
      <c r="F271" s="266">
        <v>0</v>
      </c>
      <c r="G271" s="266">
        <v>0</v>
      </c>
      <c r="H271" s="324">
        <v>1</v>
      </c>
      <c r="I271" s="322"/>
    </row>
    <row r="272" spans="1:9" hidden="1" outlineLevel="1">
      <c r="A272" s="323"/>
      <c r="B272" s="277" t="s">
        <v>217</v>
      </c>
      <c r="C272" s="266">
        <v>0</v>
      </c>
      <c r="D272" s="266">
        <v>0</v>
      </c>
      <c r="E272" s="266">
        <v>84926</v>
      </c>
      <c r="F272" s="265"/>
      <c r="G272" s="266">
        <v>23954</v>
      </c>
      <c r="H272" s="324">
        <v>108880</v>
      </c>
      <c r="I272" s="322"/>
    </row>
    <row r="273" spans="1:9" hidden="1" outlineLevel="1">
      <c r="A273" s="323"/>
      <c r="B273" s="277" t="s">
        <v>218</v>
      </c>
      <c r="C273" s="266">
        <v>8809</v>
      </c>
      <c r="D273" s="266">
        <v>48011</v>
      </c>
      <c r="E273" s="266">
        <v>15193</v>
      </c>
      <c r="F273" s="266">
        <v>0</v>
      </c>
      <c r="G273" s="266">
        <v>11536</v>
      </c>
      <c r="H273" s="324">
        <v>83549</v>
      </c>
      <c r="I273" s="322"/>
    </row>
    <row r="274" spans="1:9" hidden="1" outlineLevel="1">
      <c r="A274" s="323"/>
      <c r="B274" s="277" t="s">
        <v>219</v>
      </c>
      <c r="C274" s="265"/>
      <c r="D274" s="265"/>
      <c r="E274" s="265"/>
      <c r="F274" s="265"/>
      <c r="G274" s="265"/>
      <c r="H274" s="324">
        <v>0</v>
      </c>
      <c r="I274" s="322"/>
    </row>
    <row r="275" spans="1:9" hidden="1" outlineLevel="1">
      <c r="A275" s="323"/>
      <c r="B275" s="277" t="s">
        <v>220</v>
      </c>
      <c r="C275" s="265"/>
      <c r="D275" s="265"/>
      <c r="E275" s="265"/>
      <c r="F275" s="265"/>
      <c r="G275" s="265"/>
      <c r="H275" s="324">
        <v>0</v>
      </c>
      <c r="I275" s="322"/>
    </row>
    <row r="276" spans="1:9" hidden="1" outlineLevel="1">
      <c r="A276" s="323"/>
      <c r="B276" s="277" t="s">
        <v>221</v>
      </c>
      <c r="C276" s="324">
        <v>4713</v>
      </c>
      <c r="D276" s="324">
        <v>0</v>
      </c>
      <c r="E276" s="324">
        <v>0</v>
      </c>
      <c r="F276" s="324">
        <v>0</v>
      </c>
      <c r="G276" s="324">
        <v>0</v>
      </c>
      <c r="H276" s="324">
        <v>4713</v>
      </c>
      <c r="I276" s="322"/>
    </row>
    <row r="277" spans="1:9" hidden="1" outlineLevel="1">
      <c r="A277" s="323"/>
      <c r="B277" s="277" t="s">
        <v>274</v>
      </c>
      <c r="C277" s="265"/>
      <c r="D277" s="265"/>
      <c r="E277" s="265"/>
      <c r="F277" s="265"/>
      <c r="G277" s="265"/>
      <c r="H277" s="324">
        <v>0</v>
      </c>
      <c r="I277" s="322"/>
    </row>
    <row r="278" spans="1:9" hidden="1" outlineLevel="1">
      <c r="A278" s="323"/>
      <c r="B278" s="277" t="s">
        <v>222</v>
      </c>
      <c r="C278" s="266">
        <v>990136</v>
      </c>
      <c r="D278" s="265">
        <v>15965</v>
      </c>
      <c r="E278" s="266">
        <v>446567</v>
      </c>
      <c r="F278" s="265"/>
      <c r="G278" s="266">
        <v>201709</v>
      </c>
      <c r="H278" s="324">
        <v>1654377</v>
      </c>
      <c r="I278" s="322"/>
    </row>
    <row r="279" spans="1:9" hidden="1" outlineLevel="1">
      <c r="A279" s="323"/>
      <c r="B279" s="277" t="s">
        <v>223</v>
      </c>
      <c r="C279" s="266">
        <v>7048</v>
      </c>
      <c r="D279" s="265">
        <v>0</v>
      </c>
      <c r="E279" s="266">
        <v>0</v>
      </c>
      <c r="F279" s="265"/>
      <c r="G279" s="266">
        <v>0</v>
      </c>
      <c r="H279" s="324">
        <v>7048</v>
      </c>
      <c r="I279" s="322"/>
    </row>
    <row r="280" spans="1:9" hidden="1" outlineLevel="1">
      <c r="A280" s="323"/>
      <c r="B280" s="277" t="s">
        <v>224</v>
      </c>
      <c r="C280" s="266">
        <v>764.90330994362353</v>
      </c>
      <c r="D280" s="266">
        <v>10</v>
      </c>
      <c r="E280" s="266">
        <v>4299</v>
      </c>
      <c r="F280" s="265"/>
      <c r="G280" s="266">
        <v>1314</v>
      </c>
      <c r="H280" s="324">
        <v>6387.9033099436238</v>
      </c>
      <c r="I280" s="322"/>
    </row>
    <row r="281" spans="1:9" hidden="1" outlineLevel="1">
      <c r="A281" s="323"/>
      <c r="B281" s="277" t="s">
        <v>225</v>
      </c>
      <c r="C281" s="266">
        <v>0</v>
      </c>
      <c r="D281" s="265"/>
      <c r="E281" s="266">
        <v>59002</v>
      </c>
      <c r="F281" s="265"/>
      <c r="G281" s="265"/>
      <c r="H281" s="324">
        <v>59002</v>
      </c>
      <c r="I281" s="322"/>
    </row>
    <row r="282" spans="1:9" collapsed="1">
      <c r="A282" s="323">
        <v>6</v>
      </c>
      <c r="B282" s="281" t="s">
        <v>60</v>
      </c>
      <c r="C282" s="266">
        <f>SUM($C$256:$C$281)</f>
        <v>1071719.668249418</v>
      </c>
      <c r="D282" s="266">
        <f>SUM($D$256:$D$281)</f>
        <v>139117</v>
      </c>
      <c r="E282" s="266">
        <f>SUM($E$256:$E$281)</f>
        <v>1412801</v>
      </c>
      <c r="F282" s="266">
        <f>SUM($F$256:$F$281)</f>
        <v>0</v>
      </c>
      <c r="G282" s="266">
        <f>SUM($G$256:$G$281)</f>
        <v>363902</v>
      </c>
      <c r="H282" s="324">
        <f>SUM($H$256:$H$281)</f>
        <v>2987539.668249418</v>
      </c>
      <c r="I282" s="322"/>
    </row>
    <row r="283" spans="1:9" hidden="1" outlineLevel="1">
      <c r="A283" s="323"/>
      <c r="B283" s="277" t="s">
        <v>272</v>
      </c>
      <c r="C283" s="266">
        <v>126</v>
      </c>
      <c r="D283" s="265"/>
      <c r="E283" s="266">
        <v>0</v>
      </c>
      <c r="F283" s="265"/>
      <c r="G283" s="266">
        <v>0</v>
      </c>
      <c r="H283" s="324">
        <v>126</v>
      </c>
      <c r="I283" s="322"/>
    </row>
    <row r="284" spans="1:9" hidden="1" outlineLevel="1">
      <c r="A284" s="323"/>
      <c r="B284" s="277" t="s">
        <v>203</v>
      </c>
      <c r="C284" s="266">
        <v>83008</v>
      </c>
      <c r="D284" s="265"/>
      <c r="E284" s="266">
        <v>519003</v>
      </c>
      <c r="F284" s="265"/>
      <c r="G284" s="266">
        <v>93077</v>
      </c>
      <c r="H284" s="324">
        <v>695088</v>
      </c>
      <c r="I284" s="322"/>
    </row>
    <row r="285" spans="1:9" hidden="1" outlineLevel="1">
      <c r="A285" s="323"/>
      <c r="B285" s="277" t="s">
        <v>204</v>
      </c>
      <c r="C285" s="266">
        <v>254373</v>
      </c>
      <c r="D285" s="266">
        <v>0</v>
      </c>
      <c r="E285" s="266">
        <v>0</v>
      </c>
      <c r="F285" s="266">
        <v>0</v>
      </c>
      <c r="G285" s="266">
        <v>0</v>
      </c>
      <c r="H285" s="324">
        <v>254373</v>
      </c>
      <c r="I285" s="322"/>
    </row>
    <row r="286" spans="1:9" hidden="1" outlineLevel="1">
      <c r="A286" s="323"/>
      <c r="B286" s="277" t="s">
        <v>205</v>
      </c>
      <c r="C286" s="266">
        <v>0</v>
      </c>
      <c r="D286" s="266">
        <v>0</v>
      </c>
      <c r="E286" s="266">
        <v>0</v>
      </c>
      <c r="F286" s="266">
        <v>0</v>
      </c>
      <c r="G286" s="266">
        <v>0</v>
      </c>
      <c r="H286" s="324">
        <v>0</v>
      </c>
      <c r="I286" s="322"/>
    </row>
    <row r="287" spans="1:9" hidden="1" outlineLevel="1">
      <c r="A287" s="323"/>
      <c r="B287" s="277" t="s">
        <v>206</v>
      </c>
      <c r="C287" s="266">
        <v>0</v>
      </c>
      <c r="D287" s="266">
        <v>0</v>
      </c>
      <c r="E287" s="266">
        <v>39079.813160672777</v>
      </c>
      <c r="F287" s="266">
        <v>0</v>
      </c>
      <c r="G287" s="266">
        <v>0</v>
      </c>
      <c r="H287" s="324">
        <v>39079.813160672777</v>
      </c>
      <c r="I287" s="322"/>
    </row>
    <row r="288" spans="1:9" hidden="1" outlineLevel="1">
      <c r="A288" s="323"/>
      <c r="B288" s="277" t="s">
        <v>207</v>
      </c>
      <c r="C288" s="266">
        <v>0</v>
      </c>
      <c r="D288" s="266"/>
      <c r="E288" s="266"/>
      <c r="F288" s="266"/>
      <c r="G288" s="266"/>
      <c r="H288" s="324">
        <v>0</v>
      </c>
      <c r="I288" s="322"/>
    </row>
    <row r="289" spans="1:9" hidden="1" outlineLevel="1">
      <c r="A289" s="323"/>
      <c r="B289" s="277" t="s">
        <v>208</v>
      </c>
      <c r="C289" s="266">
        <v>32604.233192123709</v>
      </c>
      <c r="D289" s="266">
        <v>226408</v>
      </c>
      <c r="E289" s="266">
        <v>650723</v>
      </c>
      <c r="F289" s="266">
        <v>0</v>
      </c>
      <c r="G289" s="266">
        <v>84851</v>
      </c>
      <c r="H289" s="324">
        <v>994586.23319212371</v>
      </c>
      <c r="I289" s="322"/>
    </row>
    <row r="290" spans="1:9" hidden="1" outlineLevel="1">
      <c r="A290" s="323"/>
      <c r="B290" s="277" t="s">
        <v>209</v>
      </c>
      <c r="C290" s="266">
        <v>6088</v>
      </c>
      <c r="D290" s="265"/>
      <c r="E290" s="266">
        <v>100512</v>
      </c>
      <c r="F290" s="265"/>
      <c r="G290" s="266">
        <v>1288</v>
      </c>
      <c r="H290" s="324">
        <v>107888</v>
      </c>
      <c r="I290" s="322"/>
    </row>
    <row r="291" spans="1:9" hidden="1" outlineLevel="1">
      <c r="A291" s="323"/>
      <c r="B291" s="277" t="s">
        <v>210</v>
      </c>
      <c r="C291" s="266">
        <v>0</v>
      </c>
      <c r="D291" s="265">
        <v>0</v>
      </c>
      <c r="E291" s="266">
        <v>0</v>
      </c>
      <c r="F291" s="265"/>
      <c r="G291" s="266">
        <v>0</v>
      </c>
      <c r="H291" s="324">
        <v>0</v>
      </c>
      <c r="I291" s="322"/>
    </row>
    <row r="292" spans="1:9" hidden="1" outlineLevel="1">
      <c r="A292" s="323"/>
      <c r="B292" s="277" t="s">
        <v>211</v>
      </c>
      <c r="C292" s="266">
        <v>32275</v>
      </c>
      <c r="D292" s="265"/>
      <c r="E292" s="266">
        <v>1343755</v>
      </c>
      <c r="F292" s="265"/>
      <c r="G292" s="266">
        <v>167024</v>
      </c>
      <c r="H292" s="324">
        <v>1543054</v>
      </c>
      <c r="I292" s="322"/>
    </row>
    <row r="293" spans="1:9" hidden="1" outlineLevel="1">
      <c r="A293" s="323"/>
      <c r="B293" s="277" t="s">
        <v>212</v>
      </c>
      <c r="C293" s="266">
        <v>45467</v>
      </c>
      <c r="D293" s="265">
        <v>0</v>
      </c>
      <c r="E293" s="266">
        <v>2985</v>
      </c>
      <c r="F293" s="265">
        <v>0</v>
      </c>
      <c r="G293" s="266">
        <v>80958</v>
      </c>
      <c r="H293" s="324">
        <v>129410</v>
      </c>
      <c r="I293" s="322"/>
    </row>
    <row r="294" spans="1:9" hidden="1" outlineLevel="1">
      <c r="A294" s="323"/>
      <c r="B294" s="277" t="s">
        <v>213</v>
      </c>
      <c r="C294" s="266">
        <v>2454</v>
      </c>
      <c r="D294" s="265"/>
      <c r="E294" s="266">
        <v>4570</v>
      </c>
      <c r="F294" s="265"/>
      <c r="G294" s="266">
        <v>54291</v>
      </c>
      <c r="H294" s="324">
        <v>61315</v>
      </c>
      <c r="I294" s="322"/>
    </row>
    <row r="295" spans="1:9" hidden="1" outlineLevel="1">
      <c r="A295" s="323"/>
      <c r="B295" s="277" t="s">
        <v>214</v>
      </c>
      <c r="C295" s="266">
        <v>62304</v>
      </c>
      <c r="D295" s="265"/>
      <c r="E295" s="265"/>
      <c r="F295" s="265"/>
      <c r="G295" s="265"/>
      <c r="H295" s="324">
        <v>62304</v>
      </c>
      <c r="I295" s="322"/>
    </row>
    <row r="296" spans="1:9" hidden="1" outlineLevel="1">
      <c r="A296" s="323"/>
      <c r="B296" s="277" t="s">
        <v>273</v>
      </c>
      <c r="C296" s="266"/>
      <c r="D296" s="265"/>
      <c r="E296" s="265"/>
      <c r="F296" s="265"/>
      <c r="G296" s="265"/>
      <c r="H296" s="324">
        <v>0</v>
      </c>
      <c r="I296" s="322"/>
    </row>
    <row r="297" spans="1:9" hidden="1" outlineLevel="1">
      <c r="A297" s="323"/>
      <c r="B297" s="277" t="s">
        <v>215</v>
      </c>
      <c r="C297" s="266">
        <v>118863</v>
      </c>
      <c r="D297" s="266">
        <v>0</v>
      </c>
      <c r="E297" s="266">
        <v>31615</v>
      </c>
      <c r="F297" s="266">
        <v>0</v>
      </c>
      <c r="G297" s="266">
        <v>0</v>
      </c>
      <c r="H297" s="324">
        <v>150478</v>
      </c>
      <c r="I297" s="322"/>
    </row>
    <row r="298" spans="1:9" hidden="1" outlineLevel="1">
      <c r="A298" s="323"/>
      <c r="B298" s="277" t="s">
        <v>216</v>
      </c>
      <c r="C298" s="266">
        <v>38</v>
      </c>
      <c r="D298" s="266">
        <v>0</v>
      </c>
      <c r="E298" s="266">
        <v>0</v>
      </c>
      <c r="F298" s="266">
        <v>0</v>
      </c>
      <c r="G298" s="266">
        <v>0</v>
      </c>
      <c r="H298" s="324">
        <v>38</v>
      </c>
      <c r="I298" s="322"/>
    </row>
    <row r="299" spans="1:9" hidden="1" outlineLevel="1">
      <c r="A299" s="323"/>
      <c r="B299" s="277" t="s">
        <v>217</v>
      </c>
      <c r="C299" s="266">
        <v>5041.3961518230899</v>
      </c>
      <c r="D299" s="266">
        <v>0</v>
      </c>
      <c r="E299" s="266">
        <v>124212</v>
      </c>
      <c r="F299" s="265"/>
      <c r="G299" s="266">
        <v>35034</v>
      </c>
      <c r="H299" s="324">
        <v>164287.39615182311</v>
      </c>
      <c r="I299" s="322"/>
    </row>
    <row r="300" spans="1:9" hidden="1" outlineLevel="1">
      <c r="A300" s="323"/>
      <c r="B300" s="277" t="s">
        <v>218</v>
      </c>
      <c r="C300" s="266">
        <v>0</v>
      </c>
      <c r="D300" s="266">
        <v>20599</v>
      </c>
      <c r="E300" s="266">
        <v>30705</v>
      </c>
      <c r="F300" s="266">
        <v>0</v>
      </c>
      <c r="G300" s="266">
        <v>11696</v>
      </c>
      <c r="H300" s="324">
        <v>63000</v>
      </c>
      <c r="I300" s="322"/>
    </row>
    <row r="301" spans="1:9" hidden="1" outlineLevel="1">
      <c r="A301" s="323"/>
      <c r="B301" s="277" t="s">
        <v>219</v>
      </c>
      <c r="C301" s="266">
        <v>20047</v>
      </c>
      <c r="D301" s="265"/>
      <c r="E301" s="265"/>
      <c r="F301" s="265"/>
      <c r="G301" s="266">
        <v>45117</v>
      </c>
      <c r="H301" s="324">
        <v>65164</v>
      </c>
      <c r="I301" s="322"/>
    </row>
    <row r="302" spans="1:9" hidden="1" outlineLevel="1">
      <c r="A302" s="323"/>
      <c r="B302" s="277" t="s">
        <v>220</v>
      </c>
      <c r="C302" s="266"/>
      <c r="D302" s="265"/>
      <c r="E302" s="265"/>
      <c r="F302" s="265"/>
      <c r="G302" s="266"/>
      <c r="H302" s="324">
        <v>0</v>
      </c>
      <c r="I302" s="322"/>
    </row>
    <row r="303" spans="1:9" hidden="1" outlineLevel="1">
      <c r="A303" s="323"/>
      <c r="B303" s="277" t="s">
        <v>221</v>
      </c>
      <c r="C303" s="266">
        <v>67250</v>
      </c>
      <c r="D303" s="265"/>
      <c r="E303" s="265"/>
      <c r="F303" s="265"/>
      <c r="G303" s="265"/>
      <c r="H303" s="324">
        <v>67250</v>
      </c>
      <c r="I303" s="322"/>
    </row>
    <row r="304" spans="1:9" hidden="1" outlineLevel="1">
      <c r="A304" s="323"/>
      <c r="B304" s="277" t="s">
        <v>274</v>
      </c>
      <c r="C304" s="324">
        <v>21000</v>
      </c>
      <c r="D304" s="324">
        <v>0</v>
      </c>
      <c r="E304" s="324">
        <v>0</v>
      </c>
      <c r="F304" s="324">
        <v>0</v>
      </c>
      <c r="G304" s="324">
        <v>0</v>
      </c>
      <c r="H304" s="324">
        <v>21000</v>
      </c>
      <c r="I304" s="322"/>
    </row>
    <row r="305" spans="1:9" hidden="1" outlineLevel="1">
      <c r="A305" s="323"/>
      <c r="B305" s="277" t="s">
        <v>222</v>
      </c>
      <c r="C305" s="266">
        <v>1303374</v>
      </c>
      <c r="D305" s="265">
        <v>35273</v>
      </c>
      <c r="E305" s="266">
        <v>214813</v>
      </c>
      <c r="F305" s="266">
        <v>109041</v>
      </c>
      <c r="G305" s="266">
        <v>129410</v>
      </c>
      <c r="H305" s="324">
        <v>1791911</v>
      </c>
      <c r="I305" s="322"/>
    </row>
    <row r="306" spans="1:9" hidden="1" outlineLevel="1">
      <c r="A306" s="323"/>
      <c r="B306" s="277" t="s">
        <v>223</v>
      </c>
      <c r="C306" s="266">
        <v>106968</v>
      </c>
      <c r="D306" s="265"/>
      <c r="E306" s="265"/>
      <c r="F306" s="265"/>
      <c r="G306" s="265"/>
      <c r="H306" s="324">
        <v>106968</v>
      </c>
      <c r="I306" s="322"/>
    </row>
    <row r="307" spans="1:9" hidden="1" outlineLevel="1">
      <c r="A307" s="323"/>
      <c r="B307" s="277" t="s">
        <v>224</v>
      </c>
      <c r="C307" s="266">
        <v>15176.319084720606</v>
      </c>
      <c r="D307" s="265">
        <v>74</v>
      </c>
      <c r="E307" s="266">
        <v>177</v>
      </c>
      <c r="F307" s="265"/>
      <c r="G307" s="266">
        <v>274</v>
      </c>
      <c r="H307" s="324">
        <v>15701.319084720606</v>
      </c>
      <c r="I307" s="322"/>
    </row>
    <row r="308" spans="1:9" hidden="1" outlineLevel="1">
      <c r="A308" s="323"/>
      <c r="B308" s="277" t="s">
        <v>225</v>
      </c>
      <c r="C308" s="266">
        <v>0</v>
      </c>
      <c r="D308" s="265">
        <v>0</v>
      </c>
      <c r="E308" s="266">
        <v>33627</v>
      </c>
      <c r="F308" s="265"/>
      <c r="G308" s="265"/>
      <c r="H308" s="324">
        <v>33627</v>
      </c>
      <c r="I308" s="322"/>
    </row>
    <row r="309" spans="1:9" collapsed="1">
      <c r="A309" s="323">
        <v>7</v>
      </c>
      <c r="B309" s="281" t="s">
        <v>120</v>
      </c>
      <c r="C309" s="266">
        <f>SUM($C$283:$C$308)</f>
        <v>2176456.9484286676</v>
      </c>
      <c r="D309" s="266">
        <f>SUM($D$283:$D$308)</f>
        <v>282354</v>
      </c>
      <c r="E309" s="266">
        <f>SUM($E$283:$E$308)</f>
        <v>3095776.8131606728</v>
      </c>
      <c r="F309" s="266">
        <f>SUM($F$283:$F$308)</f>
        <v>109041</v>
      </c>
      <c r="G309" s="266">
        <f>SUM($G$283:$G$308)</f>
        <v>703020</v>
      </c>
      <c r="H309" s="324">
        <f>SUM($H$283:$H$308)</f>
        <v>6366648.7615893399</v>
      </c>
      <c r="I309" s="322"/>
    </row>
    <row r="310" spans="1:9" hidden="1" outlineLevel="1">
      <c r="A310" s="323"/>
      <c r="B310" s="277" t="s">
        <v>272</v>
      </c>
      <c r="C310" s="266">
        <v>3362.2</v>
      </c>
      <c r="D310" s="265"/>
      <c r="E310" s="266">
        <v>0</v>
      </c>
      <c r="F310" s="265"/>
      <c r="G310" s="266">
        <v>0</v>
      </c>
      <c r="H310" s="324">
        <v>3362.2</v>
      </c>
      <c r="I310" s="322"/>
    </row>
    <row r="311" spans="1:9" hidden="1" outlineLevel="1">
      <c r="A311" s="323"/>
      <c r="B311" s="277" t="s">
        <v>203</v>
      </c>
      <c r="C311" s="266">
        <v>24134</v>
      </c>
      <c r="D311" s="265"/>
      <c r="E311" s="266">
        <v>1084598</v>
      </c>
      <c r="F311" s="265"/>
      <c r="G311" s="266">
        <v>202605</v>
      </c>
      <c r="H311" s="324">
        <v>1311337</v>
      </c>
      <c r="I311" s="322"/>
    </row>
    <row r="312" spans="1:9" hidden="1" outlineLevel="1">
      <c r="A312" s="323"/>
      <c r="B312" s="277" t="s">
        <v>204</v>
      </c>
      <c r="C312" s="266">
        <v>90714</v>
      </c>
      <c r="D312" s="266">
        <v>0</v>
      </c>
      <c r="E312" s="266">
        <v>0</v>
      </c>
      <c r="F312" s="265"/>
      <c r="G312" s="266">
        <v>0</v>
      </c>
      <c r="H312" s="324">
        <v>90714</v>
      </c>
      <c r="I312" s="322"/>
    </row>
    <row r="313" spans="1:9" hidden="1" outlineLevel="1">
      <c r="A313" s="323"/>
      <c r="B313" s="277" t="s">
        <v>205</v>
      </c>
      <c r="C313" s="266">
        <v>0</v>
      </c>
      <c r="D313" s="266">
        <v>0</v>
      </c>
      <c r="E313" s="266">
        <v>0</v>
      </c>
      <c r="F313" s="266">
        <v>0</v>
      </c>
      <c r="G313" s="266">
        <v>0</v>
      </c>
      <c r="H313" s="324">
        <v>0</v>
      </c>
      <c r="I313" s="322"/>
    </row>
    <row r="314" spans="1:9" hidden="1" outlineLevel="1">
      <c r="A314" s="323"/>
      <c r="B314" s="277" t="s">
        <v>206</v>
      </c>
      <c r="C314" s="266">
        <v>0</v>
      </c>
      <c r="D314" s="266">
        <v>0</v>
      </c>
      <c r="E314" s="266">
        <v>0</v>
      </c>
      <c r="F314" s="266">
        <v>0</v>
      </c>
      <c r="G314" s="266">
        <v>0</v>
      </c>
      <c r="H314" s="324">
        <v>0</v>
      </c>
      <c r="I314" s="322"/>
    </row>
    <row r="315" spans="1:9" hidden="1" outlineLevel="1">
      <c r="A315" s="323"/>
      <c r="B315" s="277" t="s">
        <v>207</v>
      </c>
      <c r="C315" s="266"/>
      <c r="D315" s="266"/>
      <c r="E315" s="266"/>
      <c r="F315" s="266"/>
      <c r="G315" s="266"/>
      <c r="H315" s="324">
        <v>0</v>
      </c>
      <c r="I315" s="322"/>
    </row>
    <row r="316" spans="1:9" hidden="1" outlineLevel="1">
      <c r="A316" s="323"/>
      <c r="B316" s="277" t="s">
        <v>208</v>
      </c>
      <c r="C316" s="266">
        <v>129365.7667409795</v>
      </c>
      <c r="D316" s="266">
        <v>1884771</v>
      </c>
      <c r="E316" s="266">
        <v>1562879</v>
      </c>
      <c r="F316" s="266">
        <v>0</v>
      </c>
      <c r="G316" s="266">
        <v>234591</v>
      </c>
      <c r="H316" s="324">
        <v>3811606.7667409796</v>
      </c>
      <c r="I316" s="322"/>
    </row>
    <row r="317" spans="1:9" hidden="1" outlineLevel="1">
      <c r="A317" s="323"/>
      <c r="B317" s="277" t="s">
        <v>209</v>
      </c>
      <c r="C317" s="266">
        <v>57075</v>
      </c>
      <c r="D317" s="265"/>
      <c r="E317" s="266">
        <v>59779</v>
      </c>
      <c r="F317" s="265"/>
      <c r="G317" s="266">
        <v>802</v>
      </c>
      <c r="H317" s="324">
        <v>117656</v>
      </c>
      <c r="I317" s="322"/>
    </row>
    <row r="318" spans="1:9" hidden="1" outlineLevel="1">
      <c r="A318" s="323"/>
      <c r="B318" s="277" t="s">
        <v>210</v>
      </c>
      <c r="C318" s="265"/>
      <c r="D318" s="266">
        <v>950</v>
      </c>
      <c r="E318" s="265"/>
      <c r="F318" s="265"/>
      <c r="G318" s="266">
        <v>105</v>
      </c>
      <c r="H318" s="324">
        <v>1055</v>
      </c>
      <c r="I318" s="322"/>
    </row>
    <row r="319" spans="1:9" hidden="1" outlineLevel="1">
      <c r="A319" s="323"/>
      <c r="B319" s="277" t="s">
        <v>211</v>
      </c>
      <c r="C319" s="266">
        <v>375871</v>
      </c>
      <c r="D319" s="265"/>
      <c r="E319" s="266">
        <v>2488135</v>
      </c>
      <c r="F319" s="265"/>
      <c r="G319" s="266">
        <v>309794</v>
      </c>
      <c r="H319" s="324">
        <v>3173800</v>
      </c>
      <c r="I319" s="322"/>
    </row>
    <row r="320" spans="1:9" hidden="1" outlineLevel="1">
      <c r="A320" s="323"/>
      <c r="B320" s="277" t="s">
        <v>212</v>
      </c>
      <c r="C320" s="266">
        <v>20511</v>
      </c>
      <c r="D320" s="265">
        <v>0</v>
      </c>
      <c r="E320" s="266">
        <v>1364380</v>
      </c>
      <c r="F320" s="265">
        <v>0</v>
      </c>
      <c r="G320" s="266">
        <v>213013</v>
      </c>
      <c r="H320" s="324">
        <v>1597904</v>
      </c>
      <c r="I320" s="322"/>
    </row>
    <row r="321" spans="1:9" hidden="1" outlineLevel="1">
      <c r="A321" s="323"/>
      <c r="B321" s="277" t="s">
        <v>213</v>
      </c>
      <c r="C321" s="266">
        <v>108622</v>
      </c>
      <c r="D321" s="266">
        <v>451512</v>
      </c>
      <c r="E321" s="266">
        <v>1073932</v>
      </c>
      <c r="F321" s="265"/>
      <c r="G321" s="266">
        <v>218807</v>
      </c>
      <c r="H321" s="324">
        <v>1852873</v>
      </c>
      <c r="I321" s="322"/>
    </row>
    <row r="322" spans="1:9" hidden="1" outlineLevel="1">
      <c r="A322" s="323"/>
      <c r="B322" s="277" t="s">
        <v>214</v>
      </c>
      <c r="C322" s="266">
        <v>295188</v>
      </c>
      <c r="D322" s="265"/>
      <c r="E322" s="265"/>
      <c r="F322" s="265"/>
      <c r="G322" s="265"/>
      <c r="H322" s="324">
        <v>295188</v>
      </c>
      <c r="I322" s="322"/>
    </row>
    <row r="323" spans="1:9" hidden="1" outlineLevel="1">
      <c r="A323" s="323"/>
      <c r="B323" s="277" t="s">
        <v>273</v>
      </c>
      <c r="C323" s="266"/>
      <c r="D323" s="265"/>
      <c r="E323" s="265"/>
      <c r="F323" s="265"/>
      <c r="G323" s="265"/>
      <c r="H323" s="324">
        <v>0</v>
      </c>
      <c r="I323" s="322"/>
    </row>
    <row r="324" spans="1:9" hidden="1" outlineLevel="1">
      <c r="A324" s="323"/>
      <c r="B324" s="277" t="s">
        <v>215</v>
      </c>
      <c r="C324" s="266">
        <v>49865</v>
      </c>
      <c r="D324" s="266">
        <v>0</v>
      </c>
      <c r="E324" s="266">
        <v>76128</v>
      </c>
      <c r="F324" s="266">
        <v>0</v>
      </c>
      <c r="G324" s="266">
        <v>0</v>
      </c>
      <c r="H324" s="324">
        <v>125993</v>
      </c>
      <c r="I324" s="322"/>
    </row>
    <row r="325" spans="1:9" hidden="1" outlineLevel="1">
      <c r="A325" s="323"/>
      <c r="B325" s="277" t="s">
        <v>216</v>
      </c>
      <c r="C325" s="266">
        <v>5</v>
      </c>
      <c r="D325" s="266">
        <v>0</v>
      </c>
      <c r="E325" s="266">
        <v>0</v>
      </c>
      <c r="F325" s="266">
        <v>0</v>
      </c>
      <c r="G325" s="266">
        <v>0</v>
      </c>
      <c r="H325" s="324">
        <v>5</v>
      </c>
      <c r="I325" s="322"/>
    </row>
    <row r="326" spans="1:9" hidden="1" outlineLevel="1">
      <c r="A326" s="323"/>
      <c r="B326" s="277" t="s">
        <v>217</v>
      </c>
      <c r="C326" s="266">
        <v>39161.845990229565</v>
      </c>
      <c r="D326" s="266">
        <v>0</v>
      </c>
      <c r="E326" s="266">
        <v>648672</v>
      </c>
      <c r="F326" s="265"/>
      <c r="G326" s="266">
        <v>182959</v>
      </c>
      <c r="H326" s="324">
        <v>870792.84599022951</v>
      </c>
      <c r="I326" s="322"/>
    </row>
    <row r="327" spans="1:9" hidden="1" outlineLevel="1">
      <c r="A327" s="323"/>
      <c r="B327" s="277" t="s">
        <v>218</v>
      </c>
      <c r="C327" s="266">
        <v>958652</v>
      </c>
      <c r="D327" s="266">
        <v>1265213</v>
      </c>
      <c r="E327" s="266">
        <v>42411</v>
      </c>
      <c r="F327" s="266">
        <v>0</v>
      </c>
      <c r="G327" s="266">
        <v>222095</v>
      </c>
      <c r="H327" s="324">
        <v>2488371</v>
      </c>
      <c r="I327" s="322"/>
    </row>
    <row r="328" spans="1:9" hidden="1" outlineLevel="1">
      <c r="A328" s="323"/>
      <c r="B328" s="277" t="s">
        <v>219</v>
      </c>
      <c r="C328" s="266">
        <v>0</v>
      </c>
      <c r="D328" s="265"/>
      <c r="E328" s="266">
        <v>0</v>
      </c>
      <c r="F328" s="265"/>
      <c r="G328" s="266">
        <v>0</v>
      </c>
      <c r="H328" s="324">
        <v>0</v>
      </c>
      <c r="I328" s="322"/>
    </row>
    <row r="329" spans="1:9" hidden="1" outlineLevel="1">
      <c r="A329" s="323"/>
      <c r="B329" s="277" t="s">
        <v>220</v>
      </c>
      <c r="C329" s="266"/>
      <c r="D329" s="265"/>
      <c r="E329" s="266"/>
      <c r="F329" s="265"/>
      <c r="G329" s="266"/>
      <c r="H329" s="324">
        <v>0</v>
      </c>
      <c r="I329" s="322"/>
    </row>
    <row r="330" spans="1:9" hidden="1" outlineLevel="1">
      <c r="A330" s="323"/>
      <c r="B330" s="277" t="s">
        <v>221</v>
      </c>
      <c r="C330" s="266">
        <v>8699</v>
      </c>
      <c r="D330" s="265"/>
      <c r="E330" s="265"/>
      <c r="F330" s="265"/>
      <c r="G330" s="265"/>
      <c r="H330" s="324">
        <v>8699</v>
      </c>
      <c r="I330" s="322"/>
    </row>
    <row r="331" spans="1:9" hidden="1" outlineLevel="1">
      <c r="A331" s="323"/>
      <c r="B331" s="277" t="s">
        <v>274</v>
      </c>
      <c r="C331" s="266"/>
      <c r="D331" s="265"/>
      <c r="E331" s="265"/>
      <c r="F331" s="265"/>
      <c r="G331" s="265"/>
      <c r="H331" s="324">
        <v>0</v>
      </c>
      <c r="I331" s="322"/>
    </row>
    <row r="332" spans="1:9" hidden="1" outlineLevel="1">
      <c r="A332" s="323"/>
      <c r="B332" s="277" t="s">
        <v>222</v>
      </c>
      <c r="C332" s="266">
        <v>392009</v>
      </c>
      <c r="D332" s="266">
        <v>806327</v>
      </c>
      <c r="E332" s="266">
        <v>1509914</v>
      </c>
      <c r="F332" s="265"/>
      <c r="G332" s="266">
        <v>625865</v>
      </c>
      <c r="H332" s="324">
        <v>3334115</v>
      </c>
      <c r="I332" s="322"/>
    </row>
    <row r="333" spans="1:9" hidden="1" outlineLevel="1">
      <c r="A333" s="323"/>
      <c r="B333" s="277" t="s">
        <v>223</v>
      </c>
      <c r="C333" s="266">
        <v>140787</v>
      </c>
      <c r="D333" s="265"/>
      <c r="E333" s="265"/>
      <c r="F333" s="265"/>
      <c r="G333" s="265"/>
      <c r="H333" s="324">
        <v>140787</v>
      </c>
      <c r="I333" s="322"/>
    </row>
    <row r="334" spans="1:9" hidden="1" outlineLevel="1">
      <c r="A334" s="323"/>
      <c r="B334" s="277" t="s">
        <v>224</v>
      </c>
      <c r="C334" s="266">
        <v>256074.38061874863</v>
      </c>
      <c r="D334" s="265">
        <v>86</v>
      </c>
      <c r="E334" s="266">
        <v>11750</v>
      </c>
      <c r="F334" s="265"/>
      <c r="G334" s="266">
        <v>3767</v>
      </c>
      <c r="H334" s="324">
        <v>271677.3806187486</v>
      </c>
      <c r="I334" s="322"/>
    </row>
    <row r="335" spans="1:9" hidden="1" outlineLevel="1">
      <c r="A335" s="323"/>
      <c r="B335" s="277" t="s">
        <v>225</v>
      </c>
      <c r="C335" s="266">
        <v>71954</v>
      </c>
      <c r="D335" s="265">
        <v>0</v>
      </c>
      <c r="E335" s="266">
        <v>25275</v>
      </c>
      <c r="F335" s="265"/>
      <c r="G335" s="266">
        <v>0</v>
      </c>
      <c r="H335" s="324">
        <v>97229</v>
      </c>
      <c r="I335" s="322"/>
    </row>
    <row r="336" spans="1:9" collapsed="1">
      <c r="A336" s="323">
        <v>8</v>
      </c>
      <c r="B336" s="281" t="s">
        <v>571</v>
      </c>
      <c r="C336" s="266">
        <f>SUM($C$310:$C$335)</f>
        <v>3022050.1933499579</v>
      </c>
      <c r="D336" s="266">
        <f>SUM($D$310:$D$335)</f>
        <v>4408859</v>
      </c>
      <c r="E336" s="266">
        <f>SUM($E$310:$E$335)</f>
        <v>9947853</v>
      </c>
      <c r="F336" s="266">
        <f>SUM($F$310:$F$335)</f>
        <v>0</v>
      </c>
      <c r="G336" s="266">
        <f>SUM($G$310:$G$335)</f>
        <v>2214403</v>
      </c>
      <c r="H336" s="324">
        <f>SUM($H$310:$H$335)</f>
        <v>19593165.193349957</v>
      </c>
      <c r="I336" s="322"/>
    </row>
    <row r="337" spans="1:9" hidden="1" outlineLevel="1">
      <c r="A337" s="323"/>
      <c r="B337" s="277" t="s">
        <v>272</v>
      </c>
      <c r="C337" s="266">
        <v>7306.96</v>
      </c>
      <c r="D337" s="265"/>
      <c r="E337" s="266">
        <v>0</v>
      </c>
      <c r="F337" s="265"/>
      <c r="G337" s="266">
        <v>0</v>
      </c>
      <c r="H337" s="324">
        <v>7306.96</v>
      </c>
      <c r="I337" s="322"/>
    </row>
    <row r="338" spans="1:9" hidden="1" outlineLevel="1">
      <c r="A338" s="323"/>
      <c r="B338" s="277" t="s">
        <v>203</v>
      </c>
      <c r="C338" s="266">
        <v>68269</v>
      </c>
      <c r="D338" s="265"/>
      <c r="E338" s="266">
        <v>331808</v>
      </c>
      <c r="F338" s="265"/>
      <c r="G338" s="266">
        <v>61982</v>
      </c>
      <c r="H338" s="324">
        <v>462059</v>
      </c>
      <c r="I338" s="322"/>
    </row>
    <row r="339" spans="1:9" hidden="1" outlineLevel="1">
      <c r="A339" s="323"/>
      <c r="B339" s="277" t="s">
        <v>204</v>
      </c>
      <c r="C339" s="266">
        <v>272463</v>
      </c>
      <c r="D339" s="265">
        <v>0</v>
      </c>
      <c r="E339" s="266">
        <v>0</v>
      </c>
      <c r="F339" s="265"/>
      <c r="G339" s="266">
        <v>0</v>
      </c>
      <c r="H339" s="324">
        <v>272463</v>
      </c>
      <c r="I339" s="322"/>
    </row>
    <row r="340" spans="1:9" hidden="1" outlineLevel="1">
      <c r="A340" s="323"/>
      <c r="B340" s="277" t="s">
        <v>206</v>
      </c>
      <c r="C340" s="266">
        <v>0</v>
      </c>
      <c r="D340" s="265">
        <v>0</v>
      </c>
      <c r="E340" s="265">
        <v>0</v>
      </c>
      <c r="F340" s="265">
        <v>0</v>
      </c>
      <c r="G340" s="265">
        <v>0</v>
      </c>
      <c r="H340" s="324">
        <v>0</v>
      </c>
      <c r="I340" s="322"/>
    </row>
    <row r="341" spans="1:9" hidden="1" outlineLevel="1">
      <c r="A341" s="323"/>
      <c r="B341" s="277" t="s">
        <v>207</v>
      </c>
      <c r="C341" s="266"/>
      <c r="D341" s="265"/>
      <c r="E341" s="265"/>
      <c r="F341" s="265"/>
      <c r="G341" s="265"/>
      <c r="H341" s="324">
        <v>0</v>
      </c>
      <c r="I341" s="322"/>
    </row>
    <row r="342" spans="1:9" hidden="1" outlineLevel="1">
      <c r="A342" s="323"/>
      <c r="B342" s="277" t="s">
        <v>205</v>
      </c>
      <c r="C342" s="266">
        <v>0</v>
      </c>
      <c r="D342" s="266">
        <v>0</v>
      </c>
      <c r="E342" s="266">
        <v>0</v>
      </c>
      <c r="F342" s="266">
        <v>0</v>
      </c>
      <c r="G342" s="266">
        <v>0</v>
      </c>
      <c r="H342" s="324">
        <v>0</v>
      </c>
      <c r="I342" s="322"/>
    </row>
    <row r="343" spans="1:9" hidden="1" outlineLevel="1">
      <c r="A343" s="323"/>
      <c r="B343" s="277" t="s">
        <v>208</v>
      </c>
      <c r="C343" s="266">
        <v>527834.6834417549</v>
      </c>
      <c r="D343" s="266">
        <v>445731</v>
      </c>
      <c r="E343" s="266">
        <v>765772</v>
      </c>
      <c r="F343" s="266">
        <v>0</v>
      </c>
      <c r="G343" s="266">
        <v>121520</v>
      </c>
      <c r="H343" s="324">
        <v>1860857.6834417549</v>
      </c>
      <c r="I343" s="322"/>
    </row>
    <row r="344" spans="1:9" hidden="1" outlineLevel="1">
      <c r="A344" s="323"/>
      <c r="B344" s="277" t="s">
        <v>209</v>
      </c>
      <c r="C344" s="266">
        <v>91222</v>
      </c>
      <c r="D344" s="265"/>
      <c r="E344" s="266">
        <v>26702</v>
      </c>
      <c r="F344" s="265"/>
      <c r="G344" s="266">
        <v>416</v>
      </c>
      <c r="H344" s="324">
        <v>118340</v>
      </c>
      <c r="I344" s="322"/>
    </row>
    <row r="345" spans="1:9" hidden="1" outlineLevel="1">
      <c r="A345" s="323"/>
      <c r="B345" s="277" t="s">
        <v>210</v>
      </c>
      <c r="C345" s="265"/>
      <c r="D345" s="266">
        <v>1058</v>
      </c>
      <c r="E345" s="265"/>
      <c r="F345" s="265"/>
      <c r="G345" s="266">
        <v>118</v>
      </c>
      <c r="H345" s="324">
        <v>1176</v>
      </c>
      <c r="I345" s="322"/>
    </row>
    <row r="346" spans="1:9" hidden="1" outlineLevel="1">
      <c r="A346" s="323"/>
      <c r="B346" s="277" t="s">
        <v>211</v>
      </c>
      <c r="C346" s="266">
        <v>300246</v>
      </c>
      <c r="D346" s="265"/>
      <c r="E346" s="266">
        <v>879318</v>
      </c>
      <c r="F346" s="265"/>
      <c r="G346" s="266">
        <v>109369</v>
      </c>
      <c r="H346" s="324">
        <v>1288933</v>
      </c>
      <c r="I346" s="322"/>
    </row>
    <row r="347" spans="1:9" hidden="1" outlineLevel="1">
      <c r="A347" s="323"/>
      <c r="B347" s="277" t="s">
        <v>212</v>
      </c>
      <c r="C347" s="266">
        <v>53826</v>
      </c>
      <c r="D347" s="265">
        <v>0</v>
      </c>
      <c r="E347" s="266">
        <v>481921</v>
      </c>
      <c r="F347" s="265">
        <v>0</v>
      </c>
      <c r="G347" s="266">
        <v>85421</v>
      </c>
      <c r="H347" s="324">
        <v>621168</v>
      </c>
      <c r="I347" s="322"/>
    </row>
    <row r="348" spans="1:9" hidden="1" outlineLevel="1">
      <c r="A348" s="323"/>
      <c r="B348" s="277" t="s">
        <v>213</v>
      </c>
      <c r="C348" s="266">
        <v>74683</v>
      </c>
      <c r="D348" s="266">
        <v>265514</v>
      </c>
      <c r="E348" s="266">
        <v>137885</v>
      </c>
      <c r="F348" s="265"/>
      <c r="G348" s="266">
        <v>67647</v>
      </c>
      <c r="H348" s="324">
        <v>545729</v>
      </c>
      <c r="I348" s="322"/>
    </row>
    <row r="349" spans="1:9" hidden="1" outlineLevel="1">
      <c r="A349" s="323"/>
      <c r="B349" s="277" t="s">
        <v>214</v>
      </c>
      <c r="C349" s="266">
        <v>209020</v>
      </c>
      <c r="D349" s="265"/>
      <c r="E349" s="265"/>
      <c r="F349" s="266">
        <v>319</v>
      </c>
      <c r="G349" s="265"/>
      <c r="H349" s="324">
        <v>209339</v>
      </c>
      <c r="I349" s="322"/>
    </row>
    <row r="350" spans="1:9" hidden="1" outlineLevel="1">
      <c r="A350" s="323"/>
      <c r="B350" s="277" t="s">
        <v>273</v>
      </c>
      <c r="C350" s="266"/>
      <c r="D350" s="265"/>
      <c r="E350" s="265"/>
      <c r="F350" s="266"/>
      <c r="G350" s="265"/>
      <c r="H350" s="324">
        <v>0</v>
      </c>
      <c r="I350" s="322"/>
    </row>
    <row r="351" spans="1:9" hidden="1" outlineLevel="1">
      <c r="A351" s="323"/>
      <c r="B351" s="277" t="s">
        <v>215</v>
      </c>
      <c r="C351" s="266">
        <v>123243</v>
      </c>
      <c r="D351" s="266">
        <v>0</v>
      </c>
      <c r="E351" s="266">
        <v>26744</v>
      </c>
      <c r="F351" s="266">
        <v>0</v>
      </c>
      <c r="G351" s="266">
        <v>0</v>
      </c>
      <c r="H351" s="324">
        <v>149987</v>
      </c>
      <c r="I351" s="322"/>
    </row>
    <row r="352" spans="1:9" hidden="1" outlineLevel="1">
      <c r="A352" s="323"/>
      <c r="B352" s="277" t="s">
        <v>216</v>
      </c>
      <c r="C352" s="266">
        <v>217</v>
      </c>
      <c r="D352" s="266">
        <v>0</v>
      </c>
      <c r="E352" s="266">
        <v>0</v>
      </c>
      <c r="F352" s="266">
        <v>0</v>
      </c>
      <c r="G352" s="266">
        <v>0</v>
      </c>
      <c r="H352" s="324">
        <v>217</v>
      </c>
      <c r="I352" s="322"/>
    </row>
    <row r="353" spans="1:9" hidden="1" outlineLevel="1">
      <c r="A353" s="323"/>
      <c r="B353" s="277" t="s">
        <v>217</v>
      </c>
      <c r="C353" s="266">
        <v>59608.672837284343</v>
      </c>
      <c r="D353" s="266">
        <v>0</v>
      </c>
      <c r="E353" s="266">
        <v>219195</v>
      </c>
      <c r="F353" s="265"/>
      <c r="G353" s="266">
        <v>61824</v>
      </c>
      <c r="H353" s="324">
        <v>340627.67283728434</v>
      </c>
      <c r="I353" s="322"/>
    </row>
    <row r="354" spans="1:9" hidden="1" outlineLevel="1">
      <c r="A354" s="323"/>
      <c r="B354" s="277" t="s">
        <v>218</v>
      </c>
      <c r="C354" s="266">
        <v>824007</v>
      </c>
      <c r="D354" s="266">
        <v>192529</v>
      </c>
      <c r="E354" s="266">
        <v>16901</v>
      </c>
      <c r="F354" s="266">
        <v>0</v>
      </c>
      <c r="G354" s="266">
        <v>33689</v>
      </c>
      <c r="H354" s="324">
        <v>1067126</v>
      </c>
      <c r="I354" s="322"/>
    </row>
    <row r="355" spans="1:9" hidden="1" outlineLevel="1">
      <c r="A355" s="323"/>
      <c r="B355" s="277" t="s">
        <v>219</v>
      </c>
      <c r="C355" s="266">
        <v>1636</v>
      </c>
      <c r="D355" s="265"/>
      <c r="E355" s="266">
        <v>33934</v>
      </c>
      <c r="F355" s="265"/>
      <c r="G355" s="266">
        <v>8516</v>
      </c>
      <c r="H355" s="324">
        <v>44086</v>
      </c>
      <c r="I355" s="322"/>
    </row>
    <row r="356" spans="1:9" hidden="1" outlineLevel="1">
      <c r="A356" s="323"/>
      <c r="B356" s="277" t="s">
        <v>220</v>
      </c>
      <c r="C356" s="266">
        <v>0</v>
      </c>
      <c r="D356" s="265"/>
      <c r="E356" s="266">
        <v>0</v>
      </c>
      <c r="F356" s="265"/>
      <c r="G356" s="266">
        <v>0</v>
      </c>
      <c r="H356" s="324">
        <v>0</v>
      </c>
      <c r="I356" s="322"/>
    </row>
    <row r="357" spans="1:9" hidden="1" outlineLevel="1">
      <c r="A357" s="323"/>
      <c r="B357" s="277" t="s">
        <v>221</v>
      </c>
      <c r="C357" s="266">
        <v>748</v>
      </c>
      <c r="D357" s="265"/>
      <c r="E357" s="265"/>
      <c r="F357" s="265"/>
      <c r="G357" s="265"/>
      <c r="H357" s="324">
        <v>748</v>
      </c>
      <c r="I357" s="322"/>
    </row>
    <row r="358" spans="1:9" hidden="1" outlineLevel="1">
      <c r="A358" s="323"/>
      <c r="B358" s="277" t="s">
        <v>274</v>
      </c>
      <c r="C358" s="324">
        <v>1</v>
      </c>
      <c r="D358" s="324">
        <v>0</v>
      </c>
      <c r="E358" s="324">
        <v>0</v>
      </c>
      <c r="F358" s="324">
        <v>0</v>
      </c>
      <c r="G358" s="324">
        <v>0</v>
      </c>
      <c r="H358" s="324">
        <v>1</v>
      </c>
      <c r="I358" s="322"/>
    </row>
    <row r="359" spans="1:9" hidden="1" outlineLevel="1">
      <c r="A359" s="323"/>
      <c r="B359" s="277" t="s">
        <v>222</v>
      </c>
      <c r="C359" s="266">
        <v>768405</v>
      </c>
      <c r="D359" s="266">
        <v>283617</v>
      </c>
      <c r="E359" s="266">
        <v>767657</v>
      </c>
      <c r="F359" s="265"/>
      <c r="G359" s="266">
        <v>640440</v>
      </c>
      <c r="H359" s="324">
        <v>2460119</v>
      </c>
      <c r="I359" s="322"/>
    </row>
    <row r="360" spans="1:9" hidden="1" outlineLevel="1">
      <c r="A360" s="323"/>
      <c r="B360" s="277" t="s">
        <v>223</v>
      </c>
      <c r="C360" s="266">
        <v>225197</v>
      </c>
      <c r="D360" s="265"/>
      <c r="E360" s="265"/>
      <c r="F360" s="265"/>
      <c r="G360" s="265"/>
      <c r="H360" s="324">
        <v>225197</v>
      </c>
      <c r="I360" s="322"/>
    </row>
    <row r="361" spans="1:9" hidden="1" outlineLevel="1">
      <c r="A361" s="323"/>
      <c r="B361" s="277" t="s">
        <v>224</v>
      </c>
      <c r="C361" s="266">
        <v>128429.64417513077</v>
      </c>
      <c r="D361" s="265">
        <v>298</v>
      </c>
      <c r="E361" s="266">
        <v>9960</v>
      </c>
      <c r="F361" s="265"/>
      <c r="G361" s="266">
        <v>3870</v>
      </c>
      <c r="H361" s="324">
        <v>142557.64417513076</v>
      </c>
      <c r="I361" s="322"/>
    </row>
    <row r="362" spans="1:9" hidden="1" outlineLevel="1">
      <c r="A362" s="323"/>
      <c r="B362" s="277" t="s">
        <v>225</v>
      </c>
      <c r="C362" s="266">
        <v>481236</v>
      </c>
      <c r="D362" s="265">
        <v>0</v>
      </c>
      <c r="E362" s="266">
        <v>163723</v>
      </c>
      <c r="F362" s="265"/>
      <c r="G362" s="265"/>
      <c r="H362" s="324">
        <v>644959</v>
      </c>
      <c r="I362" s="322"/>
    </row>
    <row r="363" spans="1:9" collapsed="1">
      <c r="A363" s="323">
        <v>9</v>
      </c>
      <c r="B363" s="281" t="s">
        <v>572</v>
      </c>
      <c r="C363" s="266">
        <f>SUM($C$337:$C$362)</f>
        <v>4217598.9604541697</v>
      </c>
      <c r="D363" s="266">
        <f>SUM($D$337:$D$362)</f>
        <v>1188747</v>
      </c>
      <c r="E363" s="266">
        <f>SUM($E$337:$E$362)</f>
        <v>3861520</v>
      </c>
      <c r="F363" s="266">
        <f>SUM($F$337:$F$362)</f>
        <v>319</v>
      </c>
      <c r="G363" s="266">
        <f>SUM($G$337:$G$362)</f>
        <v>1194812</v>
      </c>
      <c r="H363" s="324">
        <f>SUM($H$337:$H$362)</f>
        <v>10462996.96045417</v>
      </c>
      <c r="I363" s="322"/>
    </row>
    <row r="364" spans="1:9" hidden="1" outlineLevel="1">
      <c r="A364" s="323"/>
      <c r="B364" s="277" t="s">
        <v>272</v>
      </c>
      <c r="C364" s="266">
        <v>0</v>
      </c>
      <c r="D364" s="265"/>
      <c r="E364" s="266">
        <v>0</v>
      </c>
      <c r="F364" s="265"/>
      <c r="G364" s="266">
        <v>0</v>
      </c>
      <c r="H364" s="324">
        <v>0</v>
      </c>
      <c r="I364" s="322"/>
    </row>
    <row r="365" spans="1:9" hidden="1" outlineLevel="1">
      <c r="A365" s="323"/>
      <c r="B365" s="277" t="s">
        <v>203</v>
      </c>
      <c r="C365" s="266">
        <v>10498</v>
      </c>
      <c r="D365" s="265"/>
      <c r="E365" s="266">
        <v>169233</v>
      </c>
      <c r="F365" s="265"/>
      <c r="G365" s="266">
        <v>31613</v>
      </c>
      <c r="H365" s="324">
        <v>211344</v>
      </c>
      <c r="I365" s="322"/>
    </row>
    <row r="366" spans="1:9" hidden="1" outlineLevel="1">
      <c r="A366" s="323"/>
      <c r="B366" s="277" t="s">
        <v>204</v>
      </c>
      <c r="C366" s="266">
        <v>117287</v>
      </c>
      <c r="D366" s="266">
        <v>0</v>
      </c>
      <c r="E366" s="266">
        <v>0</v>
      </c>
      <c r="F366" s="265"/>
      <c r="G366" s="266">
        <v>0</v>
      </c>
      <c r="H366" s="324">
        <v>117287</v>
      </c>
      <c r="I366" s="322"/>
    </row>
    <row r="367" spans="1:9" hidden="1" outlineLevel="1">
      <c r="A367" s="323"/>
      <c r="B367" s="277" t="s">
        <v>205</v>
      </c>
      <c r="C367" s="266">
        <v>0</v>
      </c>
      <c r="D367" s="266">
        <v>0</v>
      </c>
      <c r="E367" s="266">
        <v>0</v>
      </c>
      <c r="F367" s="266">
        <v>0</v>
      </c>
      <c r="G367" s="266">
        <v>0</v>
      </c>
      <c r="H367" s="324">
        <v>0</v>
      </c>
      <c r="I367" s="322"/>
    </row>
    <row r="368" spans="1:9" hidden="1" outlineLevel="1">
      <c r="A368" s="323"/>
      <c r="B368" s="277" t="s">
        <v>206</v>
      </c>
      <c r="C368" s="266">
        <v>0</v>
      </c>
      <c r="D368" s="266">
        <v>0</v>
      </c>
      <c r="E368" s="266">
        <v>0</v>
      </c>
      <c r="F368" s="266">
        <v>0</v>
      </c>
      <c r="G368" s="266">
        <v>0</v>
      </c>
      <c r="H368" s="324">
        <v>0</v>
      </c>
      <c r="I368" s="322"/>
    </row>
    <row r="369" spans="1:9" hidden="1" outlineLevel="1">
      <c r="A369" s="323"/>
      <c r="B369" s="277" t="s">
        <v>207</v>
      </c>
      <c r="C369" s="324">
        <v>59</v>
      </c>
      <c r="D369" s="324">
        <v>0</v>
      </c>
      <c r="E369" s="324">
        <v>48</v>
      </c>
      <c r="F369" s="324">
        <v>0</v>
      </c>
      <c r="G369" s="324">
        <v>0</v>
      </c>
      <c r="H369" s="324">
        <v>107</v>
      </c>
      <c r="I369" s="322"/>
    </row>
    <row r="370" spans="1:9" hidden="1" outlineLevel="1">
      <c r="A370" s="323"/>
      <c r="B370" s="277" t="s">
        <v>208</v>
      </c>
      <c r="C370" s="266">
        <v>67484.883339362423</v>
      </c>
      <c r="D370" s="266">
        <v>116538</v>
      </c>
      <c r="E370" s="266">
        <v>299844</v>
      </c>
      <c r="F370" s="266">
        <v>0</v>
      </c>
      <c r="G370" s="266">
        <v>49241</v>
      </c>
      <c r="H370" s="324">
        <v>533107.88333936245</v>
      </c>
      <c r="I370" s="322"/>
    </row>
    <row r="371" spans="1:9" hidden="1" outlineLevel="1">
      <c r="A371" s="323"/>
      <c r="B371" s="277" t="s">
        <v>209</v>
      </c>
      <c r="C371" s="266">
        <v>11191</v>
      </c>
      <c r="D371" s="265"/>
      <c r="E371" s="266">
        <v>27710</v>
      </c>
      <c r="F371" s="265"/>
      <c r="G371" s="266">
        <v>381</v>
      </c>
      <c r="H371" s="324">
        <v>39282</v>
      </c>
      <c r="I371" s="322"/>
    </row>
    <row r="372" spans="1:9" hidden="1" outlineLevel="1">
      <c r="A372" s="323"/>
      <c r="B372" s="277" t="s">
        <v>210</v>
      </c>
      <c r="C372" s="265"/>
      <c r="D372" s="266">
        <v>1247</v>
      </c>
      <c r="E372" s="265"/>
      <c r="F372" s="265"/>
      <c r="G372" s="266">
        <v>139</v>
      </c>
      <c r="H372" s="324">
        <v>1386</v>
      </c>
      <c r="I372" s="322"/>
    </row>
    <row r="373" spans="1:9" hidden="1" outlineLevel="1">
      <c r="A373" s="323"/>
      <c r="B373" s="277" t="s">
        <v>211</v>
      </c>
      <c r="C373" s="266">
        <v>124977</v>
      </c>
      <c r="D373" s="265"/>
      <c r="E373" s="266">
        <v>420696</v>
      </c>
      <c r="F373" s="265"/>
      <c r="G373" s="266">
        <v>53374</v>
      </c>
      <c r="H373" s="324">
        <v>599047</v>
      </c>
      <c r="I373" s="322"/>
    </row>
    <row r="374" spans="1:9" hidden="1" outlineLevel="1">
      <c r="A374" s="323"/>
      <c r="B374" s="277" t="s">
        <v>212</v>
      </c>
      <c r="C374" s="266"/>
      <c r="D374" s="265">
        <v>0</v>
      </c>
      <c r="E374" s="266">
        <v>71142</v>
      </c>
      <c r="F374" s="265">
        <v>0</v>
      </c>
      <c r="G374" s="266">
        <v>8473</v>
      </c>
      <c r="H374" s="324">
        <v>79615</v>
      </c>
      <c r="I374" s="322"/>
    </row>
    <row r="375" spans="1:9" hidden="1" outlineLevel="1">
      <c r="A375" s="323"/>
      <c r="B375" s="277" t="s">
        <v>213</v>
      </c>
      <c r="C375" s="266">
        <v>3393</v>
      </c>
      <c r="D375" s="266">
        <v>634</v>
      </c>
      <c r="E375" s="266">
        <v>102948</v>
      </c>
      <c r="F375" s="265"/>
      <c r="G375" s="266">
        <v>12855</v>
      </c>
      <c r="H375" s="324">
        <v>119830</v>
      </c>
      <c r="I375" s="322"/>
    </row>
    <row r="376" spans="1:9" hidden="1" outlineLevel="1">
      <c r="A376" s="323"/>
      <c r="B376" s="277" t="s">
        <v>214</v>
      </c>
      <c r="C376" s="266">
        <v>30007</v>
      </c>
      <c r="D376" s="266">
        <v>200</v>
      </c>
      <c r="E376" s="266">
        <v>0</v>
      </c>
      <c r="F376" s="266">
        <v>0</v>
      </c>
      <c r="G376" s="266">
        <v>0</v>
      </c>
      <c r="H376" s="324">
        <v>30207</v>
      </c>
      <c r="I376" s="322"/>
    </row>
    <row r="377" spans="1:9" hidden="1" outlineLevel="1">
      <c r="A377" s="323"/>
      <c r="B377" s="277" t="s">
        <v>273</v>
      </c>
      <c r="C377" s="266"/>
      <c r="D377" s="265"/>
      <c r="E377" s="265"/>
      <c r="F377" s="265"/>
      <c r="G377" s="265"/>
      <c r="H377" s="324">
        <v>0</v>
      </c>
      <c r="I377" s="322"/>
    </row>
    <row r="378" spans="1:9" hidden="1" outlineLevel="1">
      <c r="A378" s="323"/>
      <c r="B378" s="277" t="s">
        <v>215</v>
      </c>
      <c r="C378" s="266">
        <v>34157</v>
      </c>
      <c r="D378" s="266">
        <v>0</v>
      </c>
      <c r="E378" s="266">
        <v>44108</v>
      </c>
      <c r="F378" s="266">
        <v>0</v>
      </c>
      <c r="G378" s="266">
        <v>0</v>
      </c>
      <c r="H378" s="324">
        <v>78265</v>
      </c>
      <c r="I378" s="322"/>
    </row>
    <row r="379" spans="1:9" hidden="1" outlineLevel="1">
      <c r="A379" s="323"/>
      <c r="B379" s="277" t="s">
        <v>216</v>
      </c>
      <c r="C379" s="266">
        <v>30</v>
      </c>
      <c r="D379" s="266">
        <v>0</v>
      </c>
      <c r="E379" s="266">
        <v>0</v>
      </c>
      <c r="F379" s="266">
        <v>0</v>
      </c>
      <c r="G379" s="266">
        <v>0</v>
      </c>
      <c r="H379" s="324">
        <v>30</v>
      </c>
      <c r="I379" s="322"/>
    </row>
    <row r="380" spans="1:9" hidden="1" outlineLevel="1">
      <c r="A380" s="323"/>
      <c r="B380" s="277" t="s">
        <v>217</v>
      </c>
      <c r="C380" s="266">
        <v>15226.349924575392</v>
      </c>
      <c r="D380" s="266">
        <v>0</v>
      </c>
      <c r="E380" s="266">
        <v>55627</v>
      </c>
      <c r="F380" s="265"/>
      <c r="G380" s="266">
        <v>15690</v>
      </c>
      <c r="H380" s="324">
        <v>86543.349924575392</v>
      </c>
      <c r="I380" s="322"/>
    </row>
    <row r="381" spans="1:9" hidden="1" outlineLevel="1">
      <c r="A381" s="323"/>
      <c r="B381" s="277" t="s">
        <v>218</v>
      </c>
      <c r="C381" s="266">
        <v>93687</v>
      </c>
      <c r="D381" s="266">
        <v>170221</v>
      </c>
      <c r="E381" s="266">
        <v>19407</v>
      </c>
      <c r="F381" s="266">
        <v>0</v>
      </c>
      <c r="G381" s="266">
        <v>33033</v>
      </c>
      <c r="H381" s="324">
        <v>316348</v>
      </c>
      <c r="I381" s="322"/>
    </row>
    <row r="382" spans="1:9" hidden="1" outlineLevel="1">
      <c r="A382" s="323"/>
      <c r="B382" s="277" t="s">
        <v>219</v>
      </c>
      <c r="C382" s="266">
        <v>0</v>
      </c>
      <c r="D382" s="265"/>
      <c r="E382" s="266">
        <v>5070</v>
      </c>
      <c r="F382" s="265"/>
      <c r="G382" s="266">
        <v>1272</v>
      </c>
      <c r="H382" s="324">
        <v>6342</v>
      </c>
      <c r="I382" s="322"/>
    </row>
    <row r="383" spans="1:9" hidden="1" outlineLevel="1">
      <c r="A383" s="323"/>
      <c r="B383" s="277" t="s">
        <v>220</v>
      </c>
      <c r="C383" s="266"/>
      <c r="D383" s="265"/>
      <c r="E383" s="266"/>
      <c r="F383" s="265"/>
      <c r="G383" s="266"/>
      <c r="H383" s="324">
        <v>0</v>
      </c>
      <c r="I383" s="322"/>
    </row>
    <row r="384" spans="1:9" hidden="1" outlineLevel="1">
      <c r="A384" s="323"/>
      <c r="B384" s="277" t="s">
        <v>221</v>
      </c>
      <c r="C384" s="265"/>
      <c r="D384" s="265"/>
      <c r="E384" s="265"/>
      <c r="F384" s="265"/>
      <c r="G384" s="265"/>
      <c r="H384" s="324">
        <v>0</v>
      </c>
      <c r="I384" s="322"/>
    </row>
    <row r="385" spans="1:9" hidden="1" outlineLevel="1">
      <c r="A385" s="323"/>
      <c r="B385" s="277" t="s">
        <v>274</v>
      </c>
      <c r="C385" s="265"/>
      <c r="D385" s="265"/>
      <c r="E385" s="265"/>
      <c r="F385" s="265"/>
      <c r="G385" s="265"/>
      <c r="H385" s="324">
        <v>0</v>
      </c>
      <c r="I385" s="322"/>
    </row>
    <row r="386" spans="1:9" hidden="1" outlineLevel="1">
      <c r="A386" s="323"/>
      <c r="B386" s="277" t="s">
        <v>222</v>
      </c>
      <c r="C386" s="266">
        <v>90173</v>
      </c>
      <c r="D386" s="265">
        <v>0</v>
      </c>
      <c r="E386" s="266">
        <v>394195</v>
      </c>
      <c r="F386" s="265"/>
      <c r="G386" s="266">
        <v>404719</v>
      </c>
      <c r="H386" s="324">
        <v>889087</v>
      </c>
      <c r="I386" s="322"/>
    </row>
    <row r="387" spans="1:9" hidden="1" outlineLevel="1">
      <c r="A387" s="323"/>
      <c r="B387" s="277" t="s">
        <v>223</v>
      </c>
      <c r="C387" s="265"/>
      <c r="D387" s="265"/>
      <c r="E387" s="265"/>
      <c r="F387" s="265"/>
      <c r="G387" s="265"/>
      <c r="H387" s="324">
        <v>0</v>
      </c>
      <c r="I387" s="322"/>
    </row>
    <row r="388" spans="1:9" hidden="1" outlineLevel="1">
      <c r="A388" s="323"/>
      <c r="B388" s="277" t="s">
        <v>224</v>
      </c>
      <c r="C388" s="266">
        <v>29377.828943313496</v>
      </c>
      <c r="D388" s="265">
        <v>163</v>
      </c>
      <c r="E388" s="266">
        <v>900</v>
      </c>
      <c r="F388" s="265"/>
      <c r="G388" s="266">
        <v>757</v>
      </c>
      <c r="H388" s="324">
        <v>31197.828943313496</v>
      </c>
      <c r="I388" s="322"/>
    </row>
    <row r="389" spans="1:9" hidden="1" outlineLevel="1">
      <c r="A389" s="323"/>
      <c r="B389" s="277" t="s">
        <v>225</v>
      </c>
      <c r="C389" s="266">
        <v>91677</v>
      </c>
      <c r="D389" s="265">
        <v>0</v>
      </c>
      <c r="E389" s="266">
        <v>24664</v>
      </c>
      <c r="F389" s="265"/>
      <c r="G389" s="265"/>
      <c r="H389" s="324">
        <v>116341</v>
      </c>
      <c r="I389" s="322"/>
    </row>
    <row r="390" spans="1:9" collapsed="1">
      <c r="A390" s="323">
        <v>10</v>
      </c>
      <c r="B390" s="281" t="s">
        <v>66</v>
      </c>
      <c r="C390" s="266">
        <f>SUM($C$364:$C$389)</f>
        <v>719225.06220725132</v>
      </c>
      <c r="D390" s="266">
        <f>SUM($D$364:$D$389)</f>
        <v>289003</v>
      </c>
      <c r="E390" s="266">
        <f>SUM($E$364:$E$389)</f>
        <v>1635592</v>
      </c>
      <c r="F390" s="266">
        <f>SUM($F$364:$F$389)</f>
        <v>0</v>
      </c>
      <c r="G390" s="266">
        <f>SUM($G$364:$G$389)</f>
        <v>611547</v>
      </c>
      <c r="H390" s="324">
        <f>SUM($H$364:$H$389)</f>
        <v>3255367.0622072513</v>
      </c>
      <c r="I390" s="322"/>
    </row>
    <row r="391" spans="1:9" hidden="1" outlineLevel="1">
      <c r="A391" s="323"/>
      <c r="B391" s="277" t="s">
        <v>272</v>
      </c>
      <c r="C391" s="265"/>
      <c r="D391" s="265"/>
      <c r="E391" s="265"/>
      <c r="F391" s="265"/>
      <c r="G391" s="266">
        <v>0</v>
      </c>
      <c r="H391" s="324">
        <v>0</v>
      </c>
      <c r="I391" s="322"/>
    </row>
    <row r="392" spans="1:9" hidden="1" outlineLevel="1">
      <c r="A392" s="323"/>
      <c r="B392" s="277" t="s">
        <v>203</v>
      </c>
      <c r="C392" s="265"/>
      <c r="D392" s="265"/>
      <c r="E392" s="265"/>
      <c r="F392" s="265"/>
      <c r="G392" s="266">
        <v>0</v>
      </c>
      <c r="H392" s="324">
        <v>0</v>
      </c>
      <c r="I392" s="322"/>
    </row>
    <row r="393" spans="1:9" hidden="1" outlineLevel="1">
      <c r="A393" s="323"/>
      <c r="B393" s="277" t="s">
        <v>204</v>
      </c>
      <c r="C393" s="265"/>
      <c r="D393" s="265"/>
      <c r="E393" s="265"/>
      <c r="F393" s="265"/>
      <c r="G393" s="265"/>
      <c r="H393" s="324">
        <v>0</v>
      </c>
      <c r="I393" s="322"/>
    </row>
    <row r="394" spans="1:9" hidden="1" outlineLevel="1">
      <c r="A394" s="323"/>
      <c r="B394" s="277" t="s">
        <v>205</v>
      </c>
      <c r="C394" s="266">
        <v>0</v>
      </c>
      <c r="D394" s="266">
        <v>0</v>
      </c>
      <c r="E394" s="266">
        <v>0</v>
      </c>
      <c r="F394" s="266">
        <v>0</v>
      </c>
      <c r="G394" s="266">
        <v>0</v>
      </c>
      <c r="H394" s="324">
        <v>0</v>
      </c>
      <c r="I394" s="322"/>
    </row>
    <row r="395" spans="1:9" hidden="1" outlineLevel="1">
      <c r="A395" s="323"/>
      <c r="B395" s="277" t="s">
        <v>206</v>
      </c>
      <c r="C395" s="266">
        <v>0</v>
      </c>
      <c r="D395" s="266">
        <v>0</v>
      </c>
      <c r="E395" s="266">
        <v>0</v>
      </c>
      <c r="F395" s="266">
        <v>0</v>
      </c>
      <c r="G395" s="266">
        <v>0</v>
      </c>
      <c r="H395" s="324">
        <v>0</v>
      </c>
      <c r="I395" s="322"/>
    </row>
    <row r="396" spans="1:9" hidden="1" outlineLevel="1">
      <c r="A396" s="323"/>
      <c r="B396" s="277" t="s">
        <v>207</v>
      </c>
      <c r="C396" s="266"/>
      <c r="D396" s="266"/>
      <c r="E396" s="266"/>
      <c r="F396" s="266"/>
      <c r="G396" s="266"/>
      <c r="H396" s="324">
        <v>0</v>
      </c>
      <c r="I396" s="322"/>
    </row>
    <row r="397" spans="1:9" hidden="1" outlineLevel="1">
      <c r="A397" s="323"/>
      <c r="B397" s="277" t="s">
        <v>208</v>
      </c>
      <c r="C397" s="266">
        <v>0</v>
      </c>
      <c r="D397" s="266">
        <v>0</v>
      </c>
      <c r="E397" s="266">
        <v>0</v>
      </c>
      <c r="F397" s="266">
        <v>0</v>
      </c>
      <c r="G397" s="266">
        <v>0</v>
      </c>
      <c r="H397" s="324">
        <v>0</v>
      </c>
      <c r="I397" s="322"/>
    </row>
    <row r="398" spans="1:9" hidden="1" outlineLevel="1">
      <c r="A398" s="323"/>
      <c r="B398" s="277" t="s">
        <v>209</v>
      </c>
      <c r="C398" s="266">
        <v>261</v>
      </c>
      <c r="D398" s="265"/>
      <c r="E398" s="265"/>
      <c r="F398" s="265"/>
      <c r="G398" s="265"/>
      <c r="H398" s="324">
        <v>261</v>
      </c>
      <c r="I398" s="322"/>
    </row>
    <row r="399" spans="1:9" hidden="1" outlineLevel="1">
      <c r="A399" s="323"/>
      <c r="B399" s="277" t="s">
        <v>210</v>
      </c>
      <c r="C399" s="265"/>
      <c r="D399" s="265"/>
      <c r="E399" s="265"/>
      <c r="F399" s="265"/>
      <c r="G399" s="265"/>
      <c r="H399" s="324">
        <v>0</v>
      </c>
      <c r="I399" s="322"/>
    </row>
    <row r="400" spans="1:9" hidden="1" outlineLevel="1">
      <c r="A400" s="323"/>
      <c r="B400" s="277" t="s">
        <v>211</v>
      </c>
      <c r="C400" s="266">
        <v>1362</v>
      </c>
      <c r="D400" s="265"/>
      <c r="E400" s="266">
        <v>0</v>
      </c>
      <c r="F400" s="265"/>
      <c r="G400" s="266">
        <v>0</v>
      </c>
      <c r="H400" s="324">
        <v>1362</v>
      </c>
      <c r="I400" s="322"/>
    </row>
    <row r="401" spans="1:9" hidden="1" outlineLevel="1">
      <c r="A401" s="323"/>
      <c r="B401" s="277" t="s">
        <v>212</v>
      </c>
      <c r="C401" s="266"/>
      <c r="D401" s="265">
        <v>0</v>
      </c>
      <c r="E401" s="266">
        <v>448</v>
      </c>
      <c r="F401" s="265">
        <v>0</v>
      </c>
      <c r="G401" s="266">
        <v>85</v>
      </c>
      <c r="H401" s="324">
        <v>533</v>
      </c>
      <c r="I401" s="322"/>
    </row>
    <row r="402" spans="1:9" hidden="1" outlineLevel="1">
      <c r="A402" s="323"/>
      <c r="B402" s="277" t="s">
        <v>213</v>
      </c>
      <c r="C402" s="266">
        <v>0</v>
      </c>
      <c r="D402" s="266">
        <v>304</v>
      </c>
      <c r="E402" s="266">
        <v>0</v>
      </c>
      <c r="F402" s="266">
        <v>0</v>
      </c>
      <c r="G402" s="266">
        <v>58</v>
      </c>
      <c r="H402" s="324">
        <v>362</v>
      </c>
      <c r="I402" s="322"/>
    </row>
    <row r="403" spans="1:9" hidden="1" outlineLevel="1">
      <c r="A403" s="323"/>
      <c r="B403" s="277" t="s">
        <v>214</v>
      </c>
      <c r="C403" s="265"/>
      <c r="D403" s="265"/>
      <c r="E403" s="265"/>
      <c r="F403" s="265"/>
      <c r="G403" s="265"/>
      <c r="H403" s="324">
        <v>0</v>
      </c>
      <c r="I403" s="322"/>
    </row>
    <row r="404" spans="1:9" hidden="1" outlineLevel="1">
      <c r="A404" s="323"/>
      <c r="B404" s="277" t="s">
        <v>273</v>
      </c>
      <c r="C404" s="265"/>
      <c r="D404" s="265"/>
      <c r="E404" s="265"/>
      <c r="F404" s="265"/>
      <c r="G404" s="265"/>
      <c r="H404" s="324">
        <v>0</v>
      </c>
      <c r="I404" s="322"/>
    </row>
    <row r="405" spans="1:9" hidden="1" outlineLevel="1">
      <c r="A405" s="323"/>
      <c r="B405" s="277" t="s">
        <v>215</v>
      </c>
      <c r="C405" s="266">
        <v>0</v>
      </c>
      <c r="D405" s="265"/>
      <c r="E405" s="265"/>
      <c r="F405" s="265"/>
      <c r="G405" s="265"/>
      <c r="H405" s="324">
        <v>0</v>
      </c>
      <c r="I405" s="322"/>
    </row>
    <row r="406" spans="1:9" hidden="1" outlineLevel="1">
      <c r="A406" s="323"/>
      <c r="B406" s="277" t="s">
        <v>216</v>
      </c>
      <c r="C406" s="266">
        <v>0</v>
      </c>
      <c r="D406" s="266">
        <v>0</v>
      </c>
      <c r="E406" s="266">
        <v>0</v>
      </c>
      <c r="F406" s="266">
        <v>0</v>
      </c>
      <c r="G406" s="266">
        <v>0</v>
      </c>
      <c r="H406" s="324">
        <v>0</v>
      </c>
      <c r="I406" s="322"/>
    </row>
    <row r="407" spans="1:9" hidden="1" outlineLevel="1">
      <c r="A407" s="323"/>
      <c r="B407" s="277" t="s">
        <v>217</v>
      </c>
      <c r="C407" s="265"/>
      <c r="D407" s="266">
        <v>0</v>
      </c>
      <c r="E407" s="266">
        <v>800</v>
      </c>
      <c r="F407" s="265"/>
      <c r="G407" s="266">
        <v>226</v>
      </c>
      <c r="H407" s="324">
        <v>1026</v>
      </c>
      <c r="I407" s="322"/>
    </row>
    <row r="408" spans="1:9" hidden="1" outlineLevel="1">
      <c r="A408" s="323"/>
      <c r="B408" s="277" t="s">
        <v>218</v>
      </c>
      <c r="C408" s="266">
        <v>280538</v>
      </c>
      <c r="D408" s="266">
        <v>0</v>
      </c>
      <c r="E408" s="266">
        <v>0</v>
      </c>
      <c r="F408" s="266">
        <v>0</v>
      </c>
      <c r="G408" s="266">
        <v>0</v>
      </c>
      <c r="H408" s="324">
        <v>280538</v>
      </c>
      <c r="I408" s="322"/>
    </row>
    <row r="409" spans="1:9" hidden="1" outlineLevel="1">
      <c r="A409" s="323"/>
      <c r="B409" s="277" t="s">
        <v>219</v>
      </c>
      <c r="C409" s="266">
        <v>0</v>
      </c>
      <c r="D409" s="265"/>
      <c r="E409" s="266">
        <v>0</v>
      </c>
      <c r="F409" s="265"/>
      <c r="G409" s="266">
        <v>0</v>
      </c>
      <c r="H409" s="324">
        <v>0</v>
      </c>
      <c r="I409" s="322"/>
    </row>
    <row r="410" spans="1:9" hidden="1" outlineLevel="1">
      <c r="A410" s="323"/>
      <c r="B410" s="277" t="s">
        <v>220</v>
      </c>
      <c r="C410" s="266"/>
      <c r="D410" s="265"/>
      <c r="E410" s="266"/>
      <c r="F410" s="265"/>
      <c r="G410" s="266"/>
      <c r="H410" s="324">
        <v>0</v>
      </c>
      <c r="I410" s="322"/>
    </row>
    <row r="411" spans="1:9" hidden="1" outlineLevel="1">
      <c r="A411" s="323"/>
      <c r="B411" s="277" t="s">
        <v>221</v>
      </c>
      <c r="C411" s="265"/>
      <c r="D411" s="265"/>
      <c r="E411" s="265"/>
      <c r="F411" s="265"/>
      <c r="G411" s="265"/>
      <c r="H411" s="324">
        <v>0</v>
      </c>
      <c r="I411" s="322"/>
    </row>
    <row r="412" spans="1:9" hidden="1" outlineLevel="1">
      <c r="A412" s="323"/>
      <c r="B412" s="277" t="s">
        <v>274</v>
      </c>
      <c r="C412" s="265"/>
      <c r="D412" s="265"/>
      <c r="E412" s="265"/>
      <c r="F412" s="265"/>
      <c r="G412" s="265"/>
      <c r="H412" s="324">
        <v>0</v>
      </c>
      <c r="I412" s="322"/>
    </row>
    <row r="413" spans="1:9" hidden="1" outlineLevel="1">
      <c r="A413" s="323"/>
      <c r="B413" s="277" t="s">
        <v>222</v>
      </c>
      <c r="C413" s="265"/>
      <c r="D413" s="265"/>
      <c r="E413" s="266">
        <v>26887</v>
      </c>
      <c r="F413" s="265"/>
      <c r="G413" s="266">
        <v>409793</v>
      </c>
      <c r="H413" s="324">
        <v>436680</v>
      </c>
      <c r="I413" s="322"/>
    </row>
    <row r="414" spans="1:9" hidden="1" outlineLevel="1">
      <c r="A414" s="323"/>
      <c r="B414" s="277" t="s">
        <v>223</v>
      </c>
      <c r="C414" s="265"/>
      <c r="D414" s="265"/>
      <c r="E414" s="265"/>
      <c r="F414" s="265"/>
      <c r="G414" s="265"/>
      <c r="H414" s="324">
        <v>0</v>
      </c>
      <c r="I414" s="322"/>
    </row>
    <row r="415" spans="1:9" hidden="1" outlineLevel="1">
      <c r="A415" s="323"/>
      <c r="B415" s="277" t="s">
        <v>224</v>
      </c>
      <c r="C415" s="266">
        <v>0</v>
      </c>
      <c r="D415" s="265"/>
      <c r="E415" s="266">
        <v>11</v>
      </c>
      <c r="F415" s="265"/>
      <c r="G415" s="266">
        <v>3</v>
      </c>
      <c r="H415" s="324">
        <v>14</v>
      </c>
      <c r="I415" s="322"/>
    </row>
    <row r="416" spans="1:9" hidden="1" outlineLevel="1">
      <c r="A416" s="323"/>
      <c r="B416" s="277" t="s">
        <v>225</v>
      </c>
      <c r="C416" s="266">
        <v>0</v>
      </c>
      <c r="D416" s="265"/>
      <c r="E416" s="266">
        <v>0</v>
      </c>
      <c r="F416" s="265"/>
      <c r="G416" s="265"/>
      <c r="H416" s="324">
        <v>0</v>
      </c>
      <c r="I416" s="322"/>
    </row>
    <row r="417" spans="1:9" collapsed="1">
      <c r="A417" s="323">
        <v>11</v>
      </c>
      <c r="B417" s="281" t="s">
        <v>573</v>
      </c>
      <c r="C417" s="266">
        <f>SUM($C$391:$C$416)</f>
        <v>282161</v>
      </c>
      <c r="D417" s="266">
        <f>SUM($D$391:$D$416)</f>
        <v>304</v>
      </c>
      <c r="E417" s="266">
        <f>SUM($E$391:$E$416)</f>
        <v>28146</v>
      </c>
      <c r="F417" s="266">
        <f>SUM($F$391:$F$416)</f>
        <v>0</v>
      </c>
      <c r="G417" s="266">
        <f>SUM($G$391:$G$416)</f>
        <v>410165</v>
      </c>
      <c r="H417" s="324">
        <f>SUM($H$391:$H$416)</f>
        <v>720776</v>
      </c>
      <c r="I417" s="322"/>
    </row>
    <row r="418" spans="1:9" hidden="1" outlineLevel="1">
      <c r="A418" s="323"/>
      <c r="B418" s="277" t="s">
        <v>272</v>
      </c>
      <c r="C418" s="266">
        <v>0</v>
      </c>
      <c r="D418" s="265"/>
      <c r="E418" s="266">
        <v>0</v>
      </c>
      <c r="F418" s="265"/>
      <c r="G418" s="266">
        <v>0</v>
      </c>
      <c r="H418" s="324">
        <v>0</v>
      </c>
      <c r="I418" s="322"/>
    </row>
    <row r="419" spans="1:9" hidden="1" outlineLevel="1">
      <c r="A419" s="323"/>
      <c r="B419" s="277" t="s">
        <v>203</v>
      </c>
      <c r="C419" s="266">
        <v>151381</v>
      </c>
      <c r="D419" s="265"/>
      <c r="E419" s="266">
        <v>103505</v>
      </c>
      <c r="F419" s="265"/>
      <c r="G419" s="266">
        <v>19335</v>
      </c>
      <c r="H419" s="324">
        <v>274221</v>
      </c>
      <c r="I419" s="322"/>
    </row>
    <row r="420" spans="1:9" hidden="1" outlineLevel="1">
      <c r="A420" s="323"/>
      <c r="B420" s="277" t="s">
        <v>204</v>
      </c>
      <c r="C420" s="266">
        <v>52659</v>
      </c>
      <c r="D420" s="266">
        <v>0</v>
      </c>
      <c r="E420" s="266">
        <v>0</v>
      </c>
      <c r="F420" s="266">
        <v>0</v>
      </c>
      <c r="G420" s="266">
        <v>0</v>
      </c>
      <c r="H420" s="324">
        <v>52659</v>
      </c>
      <c r="I420" s="322"/>
    </row>
    <row r="421" spans="1:9" hidden="1" outlineLevel="1">
      <c r="A421" s="323"/>
      <c r="B421" s="277" t="s">
        <v>205</v>
      </c>
      <c r="C421" s="266">
        <v>0</v>
      </c>
      <c r="D421" s="266">
        <v>0</v>
      </c>
      <c r="E421" s="266">
        <v>0</v>
      </c>
      <c r="F421" s="266">
        <v>0</v>
      </c>
      <c r="G421" s="266">
        <v>0</v>
      </c>
      <c r="H421" s="324">
        <v>0</v>
      </c>
      <c r="I421" s="322"/>
    </row>
    <row r="422" spans="1:9" hidden="1" outlineLevel="1">
      <c r="A422" s="323"/>
      <c r="B422" s="277" t="s">
        <v>206</v>
      </c>
      <c r="C422" s="266">
        <v>0</v>
      </c>
      <c r="D422" s="266">
        <v>0</v>
      </c>
      <c r="E422" s="266">
        <v>283833.49211555085</v>
      </c>
      <c r="F422" s="266">
        <v>0</v>
      </c>
      <c r="G422" s="266">
        <v>0</v>
      </c>
      <c r="H422" s="324">
        <v>283833.49211555085</v>
      </c>
      <c r="I422" s="322"/>
    </row>
    <row r="423" spans="1:9" hidden="1" outlineLevel="1">
      <c r="A423" s="323"/>
      <c r="B423" s="277" t="s">
        <v>207</v>
      </c>
      <c r="C423" s="324">
        <v>51</v>
      </c>
      <c r="D423" s="324">
        <v>0</v>
      </c>
      <c r="E423" s="324">
        <v>41</v>
      </c>
      <c r="F423" s="324">
        <v>0</v>
      </c>
      <c r="G423" s="324">
        <v>0</v>
      </c>
      <c r="H423" s="324">
        <v>92</v>
      </c>
      <c r="I423" s="322"/>
    </row>
    <row r="424" spans="1:9" hidden="1" outlineLevel="1">
      <c r="A424" s="323"/>
      <c r="B424" s="277" t="s">
        <v>208</v>
      </c>
      <c r="C424" s="266">
        <v>1661872.7217037824</v>
      </c>
      <c r="D424" s="266">
        <v>695</v>
      </c>
      <c r="E424" s="266">
        <v>74940</v>
      </c>
      <c r="F424" s="266">
        <v>0</v>
      </c>
      <c r="G424" s="266">
        <v>20866</v>
      </c>
      <c r="H424" s="324">
        <v>1758373.7217037824</v>
      </c>
      <c r="I424" s="322"/>
    </row>
    <row r="425" spans="1:9" hidden="1" outlineLevel="1">
      <c r="A425" s="323"/>
      <c r="B425" s="277" t="s">
        <v>209</v>
      </c>
      <c r="C425" s="266">
        <v>132074</v>
      </c>
      <c r="D425" s="265"/>
      <c r="E425" s="266">
        <v>31146</v>
      </c>
      <c r="F425" s="265"/>
      <c r="G425" s="266">
        <v>457</v>
      </c>
      <c r="H425" s="324">
        <v>163677</v>
      </c>
      <c r="I425" s="322"/>
    </row>
    <row r="426" spans="1:9" hidden="1" outlineLevel="1">
      <c r="A426" s="323"/>
      <c r="B426" s="277" t="s">
        <v>210</v>
      </c>
      <c r="C426" s="265"/>
      <c r="D426" s="266">
        <v>1013</v>
      </c>
      <c r="E426" s="265"/>
      <c r="F426" s="265"/>
      <c r="G426" s="266">
        <v>112</v>
      </c>
      <c r="H426" s="324">
        <v>1125</v>
      </c>
      <c r="I426" s="322"/>
    </row>
    <row r="427" spans="1:9" hidden="1" outlineLevel="1">
      <c r="A427" s="323"/>
      <c r="B427" s="277" t="s">
        <v>211</v>
      </c>
      <c r="C427" s="266">
        <v>1033486</v>
      </c>
      <c r="D427" s="265"/>
      <c r="E427" s="266">
        <v>69340</v>
      </c>
      <c r="F427" s="265"/>
      <c r="G427" s="266">
        <v>6794</v>
      </c>
      <c r="H427" s="324">
        <v>1109620</v>
      </c>
      <c r="I427" s="322"/>
    </row>
    <row r="428" spans="1:9" hidden="1" outlineLevel="1">
      <c r="A428" s="323"/>
      <c r="B428" s="277" t="s">
        <v>212</v>
      </c>
      <c r="C428" s="266"/>
      <c r="D428" s="265">
        <v>0</v>
      </c>
      <c r="E428" s="266">
        <v>35193</v>
      </c>
      <c r="F428" s="265">
        <v>0</v>
      </c>
      <c r="G428" s="266">
        <v>8048</v>
      </c>
      <c r="H428" s="324">
        <v>43241</v>
      </c>
      <c r="I428" s="322"/>
    </row>
    <row r="429" spans="1:9" hidden="1" outlineLevel="1">
      <c r="A429" s="323"/>
      <c r="B429" s="277" t="s">
        <v>213</v>
      </c>
      <c r="C429" s="266">
        <v>1877</v>
      </c>
      <c r="D429" s="266">
        <v>15827</v>
      </c>
      <c r="E429" s="266">
        <v>45003</v>
      </c>
      <c r="F429" s="265"/>
      <c r="G429" s="266">
        <v>8607</v>
      </c>
      <c r="H429" s="324">
        <v>71314</v>
      </c>
      <c r="I429" s="322"/>
    </row>
    <row r="430" spans="1:9" hidden="1" outlineLevel="1">
      <c r="A430" s="323"/>
      <c r="B430" s="277" t="s">
        <v>214</v>
      </c>
      <c r="C430" s="266">
        <v>92588</v>
      </c>
      <c r="D430" s="266">
        <v>1670</v>
      </c>
      <c r="E430" s="266">
        <v>0</v>
      </c>
      <c r="F430" s="266">
        <v>0</v>
      </c>
      <c r="G430" s="266">
        <v>0</v>
      </c>
      <c r="H430" s="324">
        <v>94258</v>
      </c>
      <c r="I430" s="322"/>
    </row>
    <row r="431" spans="1:9" hidden="1" outlineLevel="1">
      <c r="A431" s="323"/>
      <c r="B431" s="277" t="s">
        <v>273</v>
      </c>
      <c r="C431" s="266"/>
      <c r="D431" s="265"/>
      <c r="E431" s="265"/>
      <c r="F431" s="265"/>
      <c r="G431" s="265"/>
      <c r="H431" s="324">
        <v>0</v>
      </c>
      <c r="I431" s="322"/>
    </row>
    <row r="432" spans="1:9" hidden="1" outlineLevel="1">
      <c r="A432" s="323"/>
      <c r="B432" s="277" t="s">
        <v>215</v>
      </c>
      <c r="C432" s="266">
        <v>0</v>
      </c>
      <c r="D432" s="266">
        <v>0</v>
      </c>
      <c r="E432" s="266">
        <v>1093</v>
      </c>
      <c r="F432" s="266">
        <v>0</v>
      </c>
      <c r="G432" s="266">
        <v>0</v>
      </c>
      <c r="H432" s="324">
        <v>1093</v>
      </c>
      <c r="I432" s="322"/>
    </row>
    <row r="433" spans="1:9" hidden="1" outlineLevel="1">
      <c r="A433" s="323"/>
      <c r="B433" s="277" t="s">
        <v>216</v>
      </c>
      <c r="C433" s="266">
        <v>116</v>
      </c>
      <c r="D433" s="266">
        <v>0</v>
      </c>
      <c r="E433" s="266">
        <v>0</v>
      </c>
      <c r="F433" s="266">
        <v>0</v>
      </c>
      <c r="G433" s="266">
        <v>0</v>
      </c>
      <c r="H433" s="324">
        <v>116</v>
      </c>
      <c r="I433" s="322"/>
    </row>
    <row r="434" spans="1:9" hidden="1" outlineLevel="1">
      <c r="A434" s="323"/>
      <c r="B434" s="277" t="s">
        <v>217</v>
      </c>
      <c r="C434" s="266">
        <v>5041.3961518230899</v>
      </c>
      <c r="D434" s="266">
        <v>0</v>
      </c>
      <c r="E434" s="266">
        <v>33910</v>
      </c>
      <c r="F434" s="265"/>
      <c r="G434" s="266">
        <v>9564</v>
      </c>
      <c r="H434" s="324">
        <v>48515.396151823094</v>
      </c>
      <c r="I434" s="322"/>
    </row>
    <row r="435" spans="1:9" hidden="1" outlineLevel="1">
      <c r="A435" s="323"/>
      <c r="B435" s="277" t="s">
        <v>218</v>
      </c>
      <c r="C435" s="266">
        <v>10581</v>
      </c>
      <c r="D435" s="266">
        <v>6963</v>
      </c>
      <c r="E435" s="266">
        <v>0</v>
      </c>
      <c r="F435" s="266">
        <v>0</v>
      </c>
      <c r="G435" s="266">
        <v>1282</v>
      </c>
      <c r="H435" s="324">
        <v>18826</v>
      </c>
      <c r="I435" s="322"/>
    </row>
    <row r="436" spans="1:9" hidden="1" outlineLevel="1">
      <c r="A436" s="323"/>
      <c r="B436" s="277" t="s">
        <v>219</v>
      </c>
      <c r="C436" s="266">
        <v>0</v>
      </c>
      <c r="D436" s="265"/>
      <c r="E436" s="266">
        <v>730</v>
      </c>
      <c r="F436" s="265"/>
      <c r="G436" s="266">
        <v>183</v>
      </c>
      <c r="H436" s="324">
        <v>913</v>
      </c>
      <c r="I436" s="322"/>
    </row>
    <row r="437" spans="1:9" hidden="1" outlineLevel="1">
      <c r="A437" s="323"/>
      <c r="B437" s="277" t="s">
        <v>220</v>
      </c>
      <c r="C437" s="266"/>
      <c r="D437" s="265"/>
      <c r="E437" s="266"/>
      <c r="F437" s="265"/>
      <c r="G437" s="266"/>
      <c r="H437" s="324">
        <v>0</v>
      </c>
      <c r="I437" s="322"/>
    </row>
    <row r="438" spans="1:9" hidden="1" outlineLevel="1">
      <c r="A438" s="323"/>
      <c r="B438" s="277" t="s">
        <v>221</v>
      </c>
      <c r="C438" s="266">
        <v>109794</v>
      </c>
      <c r="D438" s="265"/>
      <c r="E438" s="265"/>
      <c r="F438" s="265"/>
      <c r="G438" s="265"/>
      <c r="H438" s="324">
        <v>109794</v>
      </c>
      <c r="I438" s="322"/>
    </row>
    <row r="439" spans="1:9" hidden="1" outlineLevel="1">
      <c r="A439" s="323"/>
      <c r="B439" s="277" t="s">
        <v>274</v>
      </c>
      <c r="C439" s="324">
        <v>76737.009999999995</v>
      </c>
      <c r="D439" s="324"/>
      <c r="E439" s="324"/>
      <c r="F439" s="324"/>
      <c r="G439" s="324"/>
      <c r="H439" s="324">
        <v>76737.009999999995</v>
      </c>
      <c r="I439" s="322"/>
    </row>
    <row r="440" spans="1:9" hidden="1" outlineLevel="1">
      <c r="A440" s="323"/>
      <c r="B440" s="277" t="s">
        <v>222</v>
      </c>
      <c r="C440" s="266">
        <v>-16220</v>
      </c>
      <c r="D440" s="266">
        <v>15458</v>
      </c>
      <c r="E440" s="266">
        <v>17733</v>
      </c>
      <c r="F440" s="265"/>
      <c r="G440" s="266">
        <v>48888</v>
      </c>
      <c r="H440" s="324">
        <v>65859</v>
      </c>
      <c r="I440" s="322"/>
    </row>
    <row r="441" spans="1:9" hidden="1" outlineLevel="1">
      <c r="A441" s="323"/>
      <c r="B441" s="277" t="s">
        <v>223</v>
      </c>
      <c r="C441" s="266">
        <v>110355</v>
      </c>
      <c r="D441" s="265"/>
      <c r="E441" s="265"/>
      <c r="F441" s="265"/>
      <c r="G441" s="265"/>
      <c r="H441" s="324">
        <v>110355</v>
      </c>
      <c r="I441" s="322"/>
    </row>
    <row r="442" spans="1:9" hidden="1" outlineLevel="1">
      <c r="A442" s="323"/>
      <c r="B442" s="277" t="s">
        <v>224</v>
      </c>
      <c r="C442" s="266">
        <v>107408.03699366203</v>
      </c>
      <c r="D442" s="265">
        <v>575</v>
      </c>
      <c r="E442" s="266">
        <v>475</v>
      </c>
      <c r="F442" s="265"/>
      <c r="G442" s="266">
        <v>1868</v>
      </c>
      <c r="H442" s="324">
        <v>110326.03699366203</v>
      </c>
      <c r="I442" s="322"/>
    </row>
    <row r="443" spans="1:9" hidden="1" outlineLevel="1">
      <c r="A443" s="323"/>
      <c r="B443" s="277" t="s">
        <v>225</v>
      </c>
      <c r="C443" s="266">
        <v>79935</v>
      </c>
      <c r="D443" s="265"/>
      <c r="E443" s="266">
        <v>32870</v>
      </c>
      <c r="F443" s="265"/>
      <c r="G443" s="265"/>
      <c r="H443" s="324">
        <v>112805</v>
      </c>
      <c r="I443" s="322"/>
    </row>
    <row r="444" spans="1:9" collapsed="1">
      <c r="A444" s="323">
        <v>12</v>
      </c>
      <c r="B444" s="281" t="s">
        <v>574</v>
      </c>
      <c r="C444" s="266">
        <f>SUM($C$418:$C$443)</f>
        <v>3609736.1648492673</v>
      </c>
      <c r="D444" s="266">
        <f>SUM($D$418:$D$443)</f>
        <v>42201</v>
      </c>
      <c r="E444" s="266">
        <f>SUM($E$418:$E$443)</f>
        <v>729812.49211555091</v>
      </c>
      <c r="F444" s="266">
        <f>SUM($F$418:$F$443)</f>
        <v>0</v>
      </c>
      <c r="G444" s="266">
        <f>SUM($G$418:$G$443)</f>
        <v>126004</v>
      </c>
      <c r="H444" s="324">
        <f>SUM($H$418:$H$443)</f>
        <v>4507753.656964818</v>
      </c>
      <c r="I444" s="322"/>
    </row>
    <row r="445" spans="1:9" hidden="1" outlineLevel="1">
      <c r="A445" s="323"/>
      <c r="B445" s="277" t="s">
        <v>272</v>
      </c>
      <c r="C445" s="266">
        <v>1582.5</v>
      </c>
      <c r="D445" s="265"/>
      <c r="E445" s="266">
        <v>0</v>
      </c>
      <c r="F445" s="265"/>
      <c r="G445" s="266">
        <v>0</v>
      </c>
      <c r="H445" s="324">
        <v>1582.5</v>
      </c>
      <c r="I445" s="322"/>
    </row>
    <row r="446" spans="1:9" hidden="1" outlineLevel="1">
      <c r="A446" s="323"/>
      <c r="B446" s="277" t="s">
        <v>203</v>
      </c>
      <c r="C446" s="266">
        <v>1100954</v>
      </c>
      <c r="D446" s="265"/>
      <c r="E446" s="266">
        <v>124540</v>
      </c>
      <c r="F446" s="265"/>
      <c r="G446" s="266">
        <v>23264</v>
      </c>
      <c r="H446" s="324">
        <v>1248758</v>
      </c>
      <c r="I446" s="322"/>
    </row>
    <row r="447" spans="1:9" hidden="1" outlineLevel="1">
      <c r="A447" s="323"/>
      <c r="B447" s="277" t="s">
        <v>204</v>
      </c>
      <c r="C447" s="266">
        <v>918982</v>
      </c>
      <c r="D447" s="266">
        <v>0</v>
      </c>
      <c r="E447" s="266">
        <v>0</v>
      </c>
      <c r="F447" s="266">
        <v>0</v>
      </c>
      <c r="G447" s="266">
        <v>0</v>
      </c>
      <c r="H447" s="324">
        <v>918982</v>
      </c>
      <c r="I447" s="322"/>
    </row>
    <row r="448" spans="1:9" hidden="1" outlineLevel="1">
      <c r="A448" s="323"/>
      <c r="B448" s="277" t="s">
        <v>205</v>
      </c>
      <c r="C448" s="266">
        <v>0</v>
      </c>
      <c r="D448" s="266">
        <v>0</v>
      </c>
      <c r="E448" s="266">
        <v>0</v>
      </c>
      <c r="F448" s="266">
        <v>0</v>
      </c>
      <c r="G448" s="266">
        <v>0</v>
      </c>
      <c r="H448" s="324">
        <v>0</v>
      </c>
      <c r="I448" s="322"/>
    </row>
    <row r="449" spans="1:9" hidden="1" outlineLevel="1">
      <c r="A449" s="323"/>
      <c r="B449" s="277" t="s">
        <v>206</v>
      </c>
      <c r="C449" s="266">
        <v>0</v>
      </c>
      <c r="D449" s="266">
        <v>0</v>
      </c>
      <c r="E449" s="266">
        <v>197093</v>
      </c>
      <c r="F449" s="266">
        <v>0</v>
      </c>
      <c r="G449" s="266">
        <v>0</v>
      </c>
      <c r="H449" s="324">
        <v>197093</v>
      </c>
      <c r="I449" s="322"/>
    </row>
    <row r="450" spans="1:9" hidden="1" outlineLevel="1">
      <c r="A450" s="323"/>
      <c r="B450" s="277" t="s">
        <v>207</v>
      </c>
      <c r="C450" s="324">
        <v>335</v>
      </c>
      <c r="D450" s="324">
        <v>0</v>
      </c>
      <c r="E450" s="324">
        <v>270</v>
      </c>
      <c r="F450" s="266"/>
      <c r="G450" s="266"/>
      <c r="H450" s="324">
        <v>605</v>
      </c>
      <c r="I450" s="322"/>
    </row>
    <row r="451" spans="1:9" hidden="1" outlineLevel="1">
      <c r="A451" s="323"/>
      <c r="B451" s="277" t="s">
        <v>208</v>
      </c>
      <c r="C451" s="266">
        <v>4502242.7632625392</v>
      </c>
      <c r="D451" s="266">
        <v>42585</v>
      </c>
      <c r="E451" s="266">
        <v>195473</v>
      </c>
      <c r="F451" s="266">
        <v>0</v>
      </c>
      <c r="G451" s="266">
        <v>32687</v>
      </c>
      <c r="H451" s="324">
        <v>4772987.7632625392</v>
      </c>
      <c r="I451" s="322"/>
    </row>
    <row r="452" spans="1:9" hidden="1" outlineLevel="1">
      <c r="A452" s="323"/>
      <c r="B452" s="277" t="s">
        <v>209</v>
      </c>
      <c r="C452" s="266">
        <v>994854</v>
      </c>
      <c r="D452" s="265"/>
      <c r="E452" s="266">
        <v>4945</v>
      </c>
      <c r="F452" s="265"/>
      <c r="G452" s="266">
        <v>130</v>
      </c>
      <c r="H452" s="324">
        <v>999929</v>
      </c>
      <c r="I452" s="322"/>
    </row>
    <row r="453" spans="1:9" hidden="1" outlineLevel="1">
      <c r="A453" s="323"/>
      <c r="B453" s="277" t="s">
        <v>210</v>
      </c>
      <c r="C453" s="265"/>
      <c r="D453" s="266">
        <v>2391</v>
      </c>
      <c r="E453" s="265"/>
      <c r="F453" s="265"/>
      <c r="G453" s="266">
        <v>266</v>
      </c>
      <c r="H453" s="324">
        <v>2657</v>
      </c>
      <c r="I453" s="322"/>
    </row>
    <row r="454" spans="1:9" hidden="1" outlineLevel="1">
      <c r="A454" s="323"/>
      <c r="B454" s="277" t="s">
        <v>211</v>
      </c>
      <c r="C454" s="266">
        <v>6290056</v>
      </c>
      <c r="D454" s="265"/>
      <c r="E454" s="266">
        <v>239191</v>
      </c>
      <c r="F454" s="265"/>
      <c r="G454" s="266">
        <v>33823</v>
      </c>
      <c r="H454" s="324">
        <v>6563070</v>
      </c>
      <c r="I454" s="322"/>
    </row>
    <row r="455" spans="1:9" hidden="1" outlineLevel="1">
      <c r="A455" s="323"/>
      <c r="B455" s="277" t="s">
        <v>212</v>
      </c>
      <c r="C455" s="266">
        <v>56672</v>
      </c>
      <c r="D455" s="265">
        <v>0</v>
      </c>
      <c r="E455" s="266">
        <v>60258</v>
      </c>
      <c r="F455" s="265">
        <v>0</v>
      </c>
      <c r="G455" s="266">
        <v>10021</v>
      </c>
      <c r="H455" s="324">
        <v>126951</v>
      </c>
      <c r="I455" s="322"/>
    </row>
    <row r="456" spans="1:9" hidden="1" outlineLevel="1">
      <c r="A456" s="323"/>
      <c r="B456" s="277" t="s">
        <v>213</v>
      </c>
      <c r="C456" s="266">
        <v>5805747.0300000003</v>
      </c>
      <c r="D456" s="266">
        <v>28122</v>
      </c>
      <c r="E456" s="266">
        <v>26604</v>
      </c>
      <c r="F456" s="265"/>
      <c r="G456" s="266">
        <v>8643</v>
      </c>
      <c r="H456" s="324">
        <v>5869116.0300000003</v>
      </c>
      <c r="I456" s="322"/>
    </row>
    <row r="457" spans="1:9" hidden="1" outlineLevel="1">
      <c r="A457" s="323"/>
      <c r="B457" s="277" t="s">
        <v>214</v>
      </c>
      <c r="C457" s="266">
        <v>1332841</v>
      </c>
      <c r="D457" s="266">
        <v>85</v>
      </c>
      <c r="E457" s="266">
        <v>0</v>
      </c>
      <c r="F457" s="265"/>
      <c r="G457" s="265"/>
      <c r="H457" s="324">
        <v>1332926</v>
      </c>
      <c r="I457" s="322"/>
    </row>
    <row r="458" spans="1:9" hidden="1" outlineLevel="1">
      <c r="A458" s="323"/>
      <c r="B458" s="277" t="s">
        <v>273</v>
      </c>
      <c r="C458" s="266"/>
      <c r="D458" s="265"/>
      <c r="E458" s="265"/>
      <c r="F458" s="265"/>
      <c r="G458" s="265"/>
      <c r="H458" s="324">
        <v>0</v>
      </c>
      <c r="I458" s="322"/>
    </row>
    <row r="459" spans="1:9" hidden="1" outlineLevel="1">
      <c r="A459" s="323"/>
      <c r="B459" s="277" t="s">
        <v>215</v>
      </c>
      <c r="C459" s="266">
        <v>367654</v>
      </c>
      <c r="D459" s="266">
        <v>0</v>
      </c>
      <c r="E459" s="266">
        <v>18130</v>
      </c>
      <c r="F459" s="265"/>
      <c r="G459" s="265"/>
      <c r="H459" s="324">
        <v>385784</v>
      </c>
      <c r="I459" s="322"/>
    </row>
    <row r="460" spans="1:9" hidden="1" outlineLevel="1">
      <c r="A460" s="323"/>
      <c r="B460" s="277" t="s">
        <v>216</v>
      </c>
      <c r="C460" s="266">
        <v>396</v>
      </c>
      <c r="D460" s="266">
        <v>0</v>
      </c>
      <c r="E460" s="266">
        <v>0</v>
      </c>
      <c r="F460" s="266">
        <v>0</v>
      </c>
      <c r="G460" s="266">
        <v>0</v>
      </c>
      <c r="H460" s="324">
        <v>396</v>
      </c>
      <c r="I460" s="322"/>
    </row>
    <row r="461" spans="1:9" hidden="1" outlineLevel="1">
      <c r="A461" s="323"/>
      <c r="B461" s="277" t="s">
        <v>217</v>
      </c>
      <c r="C461" s="266">
        <v>942738.44426535617</v>
      </c>
      <c r="D461" s="266">
        <v>0</v>
      </c>
      <c r="E461" s="266">
        <v>24033</v>
      </c>
      <c r="F461" s="265"/>
      <c r="G461" s="266">
        <v>6779</v>
      </c>
      <c r="H461" s="324">
        <v>973550.44426535617</v>
      </c>
      <c r="I461" s="322"/>
    </row>
    <row r="462" spans="1:9" hidden="1" outlineLevel="1">
      <c r="A462" s="323"/>
      <c r="B462" s="277" t="s">
        <v>218</v>
      </c>
      <c r="C462" s="266">
        <v>1833872</v>
      </c>
      <c r="D462" s="266">
        <v>815256</v>
      </c>
      <c r="E462" s="266">
        <v>9504</v>
      </c>
      <c r="F462" s="266">
        <v>0</v>
      </c>
      <c r="G462" s="266">
        <v>130085</v>
      </c>
      <c r="H462" s="324">
        <v>2788717</v>
      </c>
      <c r="I462" s="322"/>
    </row>
    <row r="463" spans="1:9" hidden="1" outlineLevel="1">
      <c r="A463" s="323"/>
      <c r="B463" s="277" t="s">
        <v>219</v>
      </c>
      <c r="C463" s="266">
        <v>156550</v>
      </c>
      <c r="D463" s="265"/>
      <c r="E463" s="266">
        <v>8604</v>
      </c>
      <c r="F463" s="265"/>
      <c r="G463" s="266">
        <v>2159</v>
      </c>
      <c r="H463" s="324">
        <v>167313</v>
      </c>
      <c r="I463" s="322"/>
    </row>
    <row r="464" spans="1:9" hidden="1" outlineLevel="1">
      <c r="A464" s="323"/>
      <c r="B464" s="277" t="s">
        <v>220</v>
      </c>
      <c r="C464" s="266"/>
      <c r="D464" s="265"/>
      <c r="E464" s="266">
        <v>0</v>
      </c>
      <c r="F464" s="265"/>
      <c r="G464" s="266">
        <v>0</v>
      </c>
      <c r="H464" s="324">
        <v>0</v>
      </c>
      <c r="I464" s="322"/>
    </row>
    <row r="465" spans="1:9" hidden="1" outlineLevel="1">
      <c r="A465" s="323"/>
      <c r="B465" s="277" t="s">
        <v>221</v>
      </c>
      <c r="C465" s="266">
        <v>88219</v>
      </c>
      <c r="D465" s="265"/>
      <c r="E465" s="265"/>
      <c r="F465" s="265"/>
      <c r="G465" s="265"/>
      <c r="H465" s="324">
        <v>88219</v>
      </c>
      <c r="I465" s="322"/>
    </row>
    <row r="466" spans="1:9" hidden="1" outlineLevel="1">
      <c r="A466" s="323"/>
      <c r="B466" s="277" t="s">
        <v>274</v>
      </c>
      <c r="C466" s="266">
        <v>25772</v>
      </c>
      <c r="D466" s="265"/>
      <c r="E466" s="265"/>
      <c r="F466" s="265"/>
      <c r="G466" s="265"/>
      <c r="H466" s="324">
        <v>25772</v>
      </c>
      <c r="I466" s="322"/>
    </row>
    <row r="467" spans="1:9" hidden="1" outlineLevel="1">
      <c r="A467" s="323"/>
      <c r="B467" s="277" t="s">
        <v>222</v>
      </c>
      <c r="C467" s="266">
        <v>4007147</v>
      </c>
      <c r="D467" s="265">
        <v>358819</v>
      </c>
      <c r="E467" s="266">
        <v>472272</v>
      </c>
      <c r="F467" s="265"/>
      <c r="G467" s="266">
        <v>122536</v>
      </c>
      <c r="H467" s="324">
        <v>4960774</v>
      </c>
      <c r="I467" s="322"/>
    </row>
    <row r="468" spans="1:9" hidden="1" outlineLevel="1">
      <c r="A468" s="323"/>
      <c r="B468" s="277" t="s">
        <v>223</v>
      </c>
      <c r="C468" s="266">
        <v>2097341</v>
      </c>
      <c r="D468" s="265"/>
      <c r="E468" s="265"/>
      <c r="F468" s="265"/>
      <c r="G468" s="265"/>
      <c r="H468" s="324">
        <v>2097341</v>
      </c>
      <c r="I468" s="322"/>
    </row>
    <row r="469" spans="1:9" hidden="1" outlineLevel="1">
      <c r="A469" s="323"/>
      <c r="B469" s="277" t="s">
        <v>224</v>
      </c>
      <c r="C469" s="266">
        <v>490849.9460480042</v>
      </c>
      <c r="D469" s="265">
        <v>1978</v>
      </c>
      <c r="E469" s="266">
        <v>2180</v>
      </c>
      <c r="F469" s="265">
        <v>0</v>
      </c>
      <c r="G469" s="266">
        <v>6585</v>
      </c>
      <c r="H469" s="324">
        <v>501592.9460480042</v>
      </c>
      <c r="I469" s="322"/>
    </row>
    <row r="470" spans="1:9" hidden="1" outlineLevel="1">
      <c r="A470" s="323"/>
      <c r="B470" s="277" t="s">
        <v>225</v>
      </c>
      <c r="C470" s="266">
        <v>1675154</v>
      </c>
      <c r="D470" s="265">
        <v>0</v>
      </c>
      <c r="E470" s="266">
        <v>9813</v>
      </c>
      <c r="F470" s="265"/>
      <c r="G470" s="265">
        <v>0</v>
      </c>
      <c r="H470" s="324">
        <v>1684967</v>
      </c>
      <c r="I470" s="322"/>
    </row>
    <row r="471" spans="1:9" collapsed="1">
      <c r="A471" s="323">
        <v>13</v>
      </c>
      <c r="B471" s="281" t="s">
        <v>575</v>
      </c>
      <c r="C471" s="266">
        <f>SUM($C$445:$C$470)</f>
        <v>32689959.683575898</v>
      </c>
      <c r="D471" s="266">
        <f>SUM($D$445:$D$470)</f>
        <v>1249236</v>
      </c>
      <c r="E471" s="266">
        <f>SUM($E$445:$E$470)</f>
        <v>1392910</v>
      </c>
      <c r="F471" s="266">
        <f>SUM($F$445:$F$470)</f>
        <v>0</v>
      </c>
      <c r="G471" s="266">
        <f>SUM($G$445:$G$470)</f>
        <v>376978</v>
      </c>
      <c r="H471" s="324">
        <f>SUM($H$445:$H$470)</f>
        <v>35709083.683575898</v>
      </c>
      <c r="I471" s="322"/>
    </row>
    <row r="472" spans="1:9" hidden="1" outlineLevel="1">
      <c r="A472" s="323"/>
      <c r="B472" s="277" t="s">
        <v>272</v>
      </c>
      <c r="C472" s="266">
        <v>113.98</v>
      </c>
      <c r="D472" s="265"/>
      <c r="E472" s="266">
        <v>0</v>
      </c>
      <c r="F472" s="265"/>
      <c r="G472" s="266">
        <v>0</v>
      </c>
      <c r="H472" s="324">
        <v>113.98</v>
      </c>
      <c r="I472" s="322"/>
    </row>
    <row r="473" spans="1:9" hidden="1" outlineLevel="1">
      <c r="A473" s="323"/>
      <c r="B473" s="277" t="s">
        <v>203</v>
      </c>
      <c r="C473" s="266">
        <v>1836</v>
      </c>
      <c r="D473" s="265"/>
      <c r="E473" s="266">
        <v>384443</v>
      </c>
      <c r="F473" s="265"/>
      <c r="G473" s="266">
        <v>71815</v>
      </c>
      <c r="H473" s="324">
        <v>458094</v>
      </c>
      <c r="I473" s="322"/>
    </row>
    <row r="474" spans="1:9" hidden="1" outlineLevel="1">
      <c r="A474" s="323"/>
      <c r="B474" s="277" t="s">
        <v>204</v>
      </c>
      <c r="C474" s="265"/>
      <c r="D474" s="265"/>
      <c r="E474" s="265"/>
      <c r="F474" s="265"/>
      <c r="G474" s="265"/>
      <c r="H474" s="324">
        <v>0</v>
      </c>
      <c r="I474" s="322"/>
    </row>
    <row r="475" spans="1:9" hidden="1" outlineLevel="1">
      <c r="A475" s="323"/>
      <c r="B475" s="277" t="s">
        <v>205</v>
      </c>
      <c r="C475" s="266">
        <v>0</v>
      </c>
      <c r="D475" s="266">
        <v>0</v>
      </c>
      <c r="E475" s="266">
        <v>0</v>
      </c>
      <c r="F475" s="266">
        <v>0</v>
      </c>
      <c r="G475" s="266">
        <v>0</v>
      </c>
      <c r="H475" s="324">
        <v>0</v>
      </c>
      <c r="I475" s="322"/>
    </row>
    <row r="476" spans="1:9" hidden="1" outlineLevel="1">
      <c r="A476" s="323"/>
      <c r="B476" s="277" t="s">
        <v>206</v>
      </c>
      <c r="C476" s="266">
        <v>0</v>
      </c>
      <c r="D476" s="266">
        <v>0</v>
      </c>
      <c r="E476" s="266">
        <v>0</v>
      </c>
      <c r="F476" s="266">
        <v>0</v>
      </c>
      <c r="G476" s="266">
        <v>0</v>
      </c>
      <c r="H476" s="324">
        <v>0</v>
      </c>
      <c r="I476" s="322"/>
    </row>
    <row r="477" spans="1:9" hidden="1" outlineLevel="1">
      <c r="A477" s="323"/>
      <c r="B477" s="277" t="s">
        <v>207</v>
      </c>
      <c r="C477" s="266"/>
      <c r="D477" s="266"/>
      <c r="E477" s="266"/>
      <c r="F477" s="266"/>
      <c r="G477" s="266"/>
      <c r="H477" s="324">
        <v>0</v>
      </c>
      <c r="I477" s="322"/>
    </row>
    <row r="478" spans="1:9" hidden="1" outlineLevel="1">
      <c r="A478" s="323"/>
      <c r="B478" s="277" t="s">
        <v>208</v>
      </c>
      <c r="C478" s="266">
        <v>3921.4157816527331</v>
      </c>
      <c r="D478" s="266">
        <v>58786</v>
      </c>
      <c r="E478" s="266">
        <v>483152</v>
      </c>
      <c r="F478" s="266">
        <v>0</v>
      </c>
      <c r="G478" s="266">
        <v>100708</v>
      </c>
      <c r="H478" s="324">
        <v>646567.41578165279</v>
      </c>
      <c r="I478" s="322"/>
    </row>
    <row r="479" spans="1:9" hidden="1" outlineLevel="1">
      <c r="A479" s="323"/>
      <c r="B479" s="277" t="s">
        <v>209</v>
      </c>
      <c r="C479" s="266">
        <v>1260</v>
      </c>
      <c r="D479" s="265"/>
      <c r="E479" s="266">
        <v>11461</v>
      </c>
      <c r="F479" s="265"/>
      <c r="G479" s="266">
        <v>178</v>
      </c>
      <c r="H479" s="324">
        <v>12899</v>
      </c>
      <c r="I479" s="322"/>
    </row>
    <row r="480" spans="1:9" hidden="1" outlineLevel="1">
      <c r="A480" s="323"/>
      <c r="B480" s="277" t="s">
        <v>210</v>
      </c>
      <c r="C480" s="266">
        <v>0</v>
      </c>
      <c r="D480" s="265">
        <v>28516</v>
      </c>
      <c r="E480" s="266">
        <v>0</v>
      </c>
      <c r="F480" s="265"/>
      <c r="G480" s="266">
        <v>3168</v>
      </c>
      <c r="H480" s="324">
        <v>31684</v>
      </c>
      <c r="I480" s="322"/>
    </row>
    <row r="481" spans="1:9" hidden="1" outlineLevel="1">
      <c r="A481" s="323"/>
      <c r="B481" s="277" t="s">
        <v>211</v>
      </c>
      <c r="C481" s="266">
        <v>35591</v>
      </c>
      <c r="D481" s="265"/>
      <c r="E481" s="266">
        <v>491603</v>
      </c>
      <c r="F481" s="265"/>
      <c r="G481" s="266">
        <v>59199</v>
      </c>
      <c r="H481" s="324">
        <v>586393</v>
      </c>
      <c r="I481" s="322"/>
    </row>
    <row r="482" spans="1:9" hidden="1" outlineLevel="1">
      <c r="A482" s="323"/>
      <c r="B482" s="277" t="s">
        <v>212</v>
      </c>
      <c r="C482" s="266">
        <v>215</v>
      </c>
      <c r="D482" s="265">
        <v>0</v>
      </c>
      <c r="E482" s="266">
        <v>397958</v>
      </c>
      <c r="F482" s="265">
        <v>0</v>
      </c>
      <c r="G482" s="266">
        <v>56967</v>
      </c>
      <c r="H482" s="324">
        <v>455140</v>
      </c>
      <c r="I482" s="322"/>
    </row>
    <row r="483" spans="1:9" hidden="1" outlineLevel="1">
      <c r="A483" s="323"/>
      <c r="B483" s="277" t="s">
        <v>213</v>
      </c>
      <c r="C483" s="266">
        <v>68393</v>
      </c>
      <c r="D483" s="266">
        <v>79155</v>
      </c>
      <c r="E483" s="266">
        <v>431301</v>
      </c>
      <c r="F483" s="265"/>
      <c r="G483" s="266">
        <v>68395</v>
      </c>
      <c r="H483" s="324">
        <v>647244</v>
      </c>
      <c r="I483" s="322"/>
    </row>
    <row r="484" spans="1:9" hidden="1" outlineLevel="1">
      <c r="A484" s="323"/>
      <c r="B484" s="277" t="s">
        <v>214</v>
      </c>
      <c r="C484" s="265"/>
      <c r="D484" s="265"/>
      <c r="E484" s="265"/>
      <c r="F484" s="265"/>
      <c r="G484" s="265"/>
      <c r="H484" s="324">
        <v>0</v>
      </c>
      <c r="I484" s="322"/>
    </row>
    <row r="485" spans="1:9" hidden="1" outlineLevel="1">
      <c r="A485" s="323"/>
      <c r="B485" s="277" t="s">
        <v>273</v>
      </c>
      <c r="C485" s="265"/>
      <c r="D485" s="265"/>
      <c r="E485" s="265"/>
      <c r="F485" s="265"/>
      <c r="G485" s="265"/>
      <c r="H485" s="324">
        <v>0</v>
      </c>
      <c r="I485" s="322"/>
    </row>
    <row r="486" spans="1:9" hidden="1" outlineLevel="1">
      <c r="A486" s="323"/>
      <c r="B486" s="277" t="s">
        <v>215</v>
      </c>
      <c r="C486" s="266">
        <v>1225</v>
      </c>
      <c r="D486" s="266">
        <v>0</v>
      </c>
      <c r="E486" s="266">
        <v>21744</v>
      </c>
      <c r="F486" s="265"/>
      <c r="G486" s="265"/>
      <c r="H486" s="324">
        <v>22969</v>
      </c>
      <c r="I486" s="322"/>
    </row>
    <row r="487" spans="1:9" hidden="1" outlineLevel="1">
      <c r="A487" s="323"/>
      <c r="B487" s="277" t="s">
        <v>216</v>
      </c>
      <c r="C487" s="266">
        <v>67</v>
      </c>
      <c r="D487" s="266">
        <v>0</v>
      </c>
      <c r="E487" s="266">
        <v>0</v>
      </c>
      <c r="F487" s="266">
        <v>0</v>
      </c>
      <c r="G487" s="266">
        <v>0</v>
      </c>
      <c r="H487" s="324">
        <v>67</v>
      </c>
      <c r="I487" s="322"/>
    </row>
    <row r="488" spans="1:9" hidden="1" outlineLevel="1">
      <c r="A488" s="323"/>
      <c r="B488" s="277" t="s">
        <v>217</v>
      </c>
      <c r="C488" s="266">
        <v>9891.3304172600783</v>
      </c>
      <c r="D488" s="266">
        <v>0</v>
      </c>
      <c r="E488" s="266">
        <v>60909</v>
      </c>
      <c r="F488" s="265"/>
      <c r="G488" s="266">
        <v>17179</v>
      </c>
      <c r="H488" s="324">
        <v>87979.330417260077</v>
      </c>
      <c r="I488" s="322"/>
    </row>
    <row r="489" spans="1:9" hidden="1" outlineLevel="1">
      <c r="A489" s="323"/>
      <c r="B489" s="277" t="s">
        <v>218</v>
      </c>
      <c r="C489" s="266">
        <v>7583</v>
      </c>
      <c r="D489" s="266">
        <v>235372</v>
      </c>
      <c r="E489" s="266">
        <v>6132</v>
      </c>
      <c r="F489" s="266">
        <v>0</v>
      </c>
      <c r="G489" s="266">
        <v>37270</v>
      </c>
      <c r="H489" s="324">
        <v>286357</v>
      </c>
      <c r="I489" s="322"/>
    </row>
    <row r="490" spans="1:9" hidden="1" outlineLevel="1">
      <c r="A490" s="323"/>
      <c r="B490" s="277" t="s">
        <v>219</v>
      </c>
      <c r="C490" s="266">
        <v>1006</v>
      </c>
      <c r="D490" s="265"/>
      <c r="E490" s="266">
        <v>3901</v>
      </c>
      <c r="F490" s="265"/>
      <c r="G490" s="266">
        <v>979</v>
      </c>
      <c r="H490" s="324">
        <v>5886</v>
      </c>
      <c r="I490" s="322"/>
    </row>
    <row r="491" spans="1:9" hidden="1" outlineLevel="1">
      <c r="A491" s="323"/>
      <c r="B491" s="277" t="s">
        <v>220</v>
      </c>
      <c r="C491" s="266"/>
      <c r="D491" s="265"/>
      <c r="E491" s="266"/>
      <c r="F491" s="265"/>
      <c r="G491" s="266"/>
      <c r="H491" s="324">
        <v>0</v>
      </c>
      <c r="I491" s="322"/>
    </row>
    <row r="492" spans="1:9" hidden="1" outlineLevel="1">
      <c r="A492" s="323"/>
      <c r="B492" s="277" t="s">
        <v>221</v>
      </c>
      <c r="C492" s="266">
        <v>0</v>
      </c>
      <c r="D492" s="265"/>
      <c r="E492" s="265"/>
      <c r="F492" s="265"/>
      <c r="G492" s="265"/>
      <c r="H492" s="324">
        <v>0</v>
      </c>
      <c r="I492" s="322"/>
    </row>
    <row r="493" spans="1:9" hidden="1" outlineLevel="1">
      <c r="A493" s="323"/>
      <c r="B493" s="277" t="s">
        <v>274</v>
      </c>
      <c r="C493" s="324">
        <v>190.58</v>
      </c>
      <c r="D493" s="324">
        <v>0</v>
      </c>
      <c r="E493" s="324"/>
      <c r="F493" s="324"/>
      <c r="G493" s="324"/>
      <c r="H493" s="324">
        <v>190.58</v>
      </c>
      <c r="I493" s="322"/>
    </row>
    <row r="494" spans="1:9" hidden="1" outlineLevel="1">
      <c r="A494" s="323"/>
      <c r="B494" s="277" t="s">
        <v>222</v>
      </c>
      <c r="C494" s="266">
        <v>39136</v>
      </c>
      <c r="D494" s="266">
        <v>8871</v>
      </c>
      <c r="E494" s="266">
        <v>285023</v>
      </c>
      <c r="F494" s="265"/>
      <c r="G494" s="266">
        <v>66490</v>
      </c>
      <c r="H494" s="324">
        <v>399520</v>
      </c>
      <c r="I494" s="322"/>
    </row>
    <row r="495" spans="1:9" hidden="1" outlineLevel="1">
      <c r="A495" s="323"/>
      <c r="B495" s="277" t="s">
        <v>223</v>
      </c>
      <c r="C495" s="266">
        <v>69</v>
      </c>
      <c r="D495" s="265"/>
      <c r="E495" s="265"/>
      <c r="F495" s="265"/>
      <c r="G495" s="265"/>
      <c r="H495" s="324">
        <v>69</v>
      </c>
      <c r="I495" s="322"/>
    </row>
    <row r="496" spans="1:9" hidden="1" outlineLevel="1">
      <c r="A496" s="323"/>
      <c r="B496" s="277" t="s">
        <v>224</v>
      </c>
      <c r="C496" s="266">
        <v>23930.761804893093</v>
      </c>
      <c r="D496" s="266">
        <v>50</v>
      </c>
      <c r="E496" s="266">
        <v>2449</v>
      </c>
      <c r="F496" s="265"/>
      <c r="G496" s="266">
        <v>881</v>
      </c>
      <c r="H496" s="324">
        <v>27310.761804893093</v>
      </c>
      <c r="I496" s="322"/>
    </row>
    <row r="497" spans="1:9" hidden="1" outlineLevel="1">
      <c r="A497" s="323"/>
      <c r="B497" s="277" t="s">
        <v>225</v>
      </c>
      <c r="C497" s="266">
        <v>62956</v>
      </c>
      <c r="D497" s="265">
        <v>0</v>
      </c>
      <c r="E497" s="266">
        <v>14066</v>
      </c>
      <c r="F497" s="265"/>
      <c r="G497" s="266">
        <v>0</v>
      </c>
      <c r="H497" s="324">
        <v>77022</v>
      </c>
      <c r="I497" s="322"/>
    </row>
    <row r="498" spans="1:9" collapsed="1">
      <c r="A498" s="323">
        <v>14</v>
      </c>
      <c r="B498" s="281" t="s">
        <v>123</v>
      </c>
      <c r="C498" s="266">
        <f>SUM($C$472:$C$497)</f>
        <v>257385.06800380591</v>
      </c>
      <c r="D498" s="266">
        <f>SUM($D$472:$D$497)</f>
        <v>410750</v>
      </c>
      <c r="E498" s="266">
        <f>SUM($E$472:$E$497)</f>
        <v>2594142</v>
      </c>
      <c r="F498" s="266">
        <f>SUM($F$472:$F$497)</f>
        <v>0</v>
      </c>
      <c r="G498" s="266">
        <f>SUM($G$472:$G$497)</f>
        <v>483229</v>
      </c>
      <c r="H498" s="324">
        <f>SUM($H$472:$H$497)</f>
        <v>3745506.0680038063</v>
      </c>
      <c r="I498" s="322"/>
    </row>
    <row r="499" spans="1:9" hidden="1" outlineLevel="1">
      <c r="A499" s="323"/>
      <c r="B499" s="277" t="s">
        <v>272</v>
      </c>
      <c r="C499" s="266">
        <v>0</v>
      </c>
      <c r="D499" s="265"/>
      <c r="E499" s="266">
        <v>0</v>
      </c>
      <c r="F499" s="265"/>
      <c r="G499" s="266">
        <v>0</v>
      </c>
      <c r="H499" s="324">
        <v>0</v>
      </c>
      <c r="I499" s="322"/>
    </row>
    <row r="500" spans="1:9" hidden="1" outlineLevel="1">
      <c r="A500" s="323"/>
      <c r="B500" s="277" t="s">
        <v>203</v>
      </c>
      <c r="C500" s="266">
        <v>2106</v>
      </c>
      <c r="D500" s="265"/>
      <c r="E500" s="266">
        <v>235955</v>
      </c>
      <c r="F500" s="265"/>
      <c r="G500" s="266">
        <v>0</v>
      </c>
      <c r="H500" s="324">
        <v>238061</v>
      </c>
      <c r="I500" s="322"/>
    </row>
    <row r="501" spans="1:9" hidden="1" outlineLevel="1">
      <c r="A501" s="323"/>
      <c r="B501" s="277" t="s">
        <v>204</v>
      </c>
      <c r="C501" s="266">
        <v>13604</v>
      </c>
      <c r="D501" s="266">
        <v>0</v>
      </c>
      <c r="E501" s="266">
        <v>0</v>
      </c>
      <c r="F501" s="265"/>
      <c r="G501" s="266">
        <v>0</v>
      </c>
      <c r="H501" s="324">
        <v>13604</v>
      </c>
      <c r="I501" s="322"/>
    </row>
    <row r="502" spans="1:9" hidden="1" outlineLevel="1">
      <c r="A502" s="323"/>
      <c r="B502" s="277" t="s">
        <v>205</v>
      </c>
      <c r="C502" s="266">
        <v>0</v>
      </c>
      <c r="D502" s="266">
        <v>0</v>
      </c>
      <c r="E502" s="266">
        <v>0</v>
      </c>
      <c r="F502" s="266">
        <v>0</v>
      </c>
      <c r="G502" s="266">
        <v>0</v>
      </c>
      <c r="H502" s="324">
        <v>0</v>
      </c>
      <c r="I502" s="322"/>
    </row>
    <row r="503" spans="1:9" hidden="1" outlineLevel="1">
      <c r="A503" s="323"/>
      <c r="B503" s="277" t="s">
        <v>206</v>
      </c>
      <c r="C503" s="266">
        <v>0</v>
      </c>
      <c r="D503" s="266">
        <v>0</v>
      </c>
      <c r="E503" s="266">
        <v>0</v>
      </c>
      <c r="F503" s="266">
        <v>0</v>
      </c>
      <c r="G503" s="266">
        <v>0</v>
      </c>
      <c r="H503" s="324">
        <v>0</v>
      </c>
      <c r="I503" s="322"/>
    </row>
    <row r="504" spans="1:9" hidden="1" outlineLevel="1">
      <c r="A504" s="323"/>
      <c r="B504" s="277" t="s">
        <v>207</v>
      </c>
      <c r="C504" s="324">
        <v>6</v>
      </c>
      <c r="D504" s="324">
        <v>0</v>
      </c>
      <c r="E504" s="324">
        <v>4</v>
      </c>
      <c r="F504" s="324">
        <v>0</v>
      </c>
      <c r="G504" s="324">
        <v>0</v>
      </c>
      <c r="H504" s="324">
        <v>10</v>
      </c>
      <c r="I504" s="322"/>
    </row>
    <row r="505" spans="1:9" hidden="1" outlineLevel="1">
      <c r="A505" s="323"/>
      <c r="B505" s="277" t="s">
        <v>208</v>
      </c>
      <c r="C505" s="266">
        <v>21461.645380637699</v>
      </c>
      <c r="D505" s="266">
        <v>25315</v>
      </c>
      <c r="E505" s="266">
        <v>569153</v>
      </c>
      <c r="F505" s="266">
        <v>0</v>
      </c>
      <c r="G505" s="266">
        <v>0</v>
      </c>
      <c r="H505" s="324">
        <v>615929.64538063772</v>
      </c>
      <c r="I505" s="322"/>
    </row>
    <row r="506" spans="1:9" hidden="1" outlineLevel="1">
      <c r="A506" s="323"/>
      <c r="B506" s="277" t="s">
        <v>209</v>
      </c>
      <c r="C506" s="266">
        <v>1820</v>
      </c>
      <c r="D506" s="265"/>
      <c r="E506" s="266">
        <v>11458</v>
      </c>
      <c r="F506" s="265"/>
      <c r="G506" s="265"/>
      <c r="H506" s="324">
        <v>13278</v>
      </c>
      <c r="I506" s="322"/>
    </row>
    <row r="507" spans="1:9" hidden="1" outlineLevel="1">
      <c r="A507" s="323"/>
      <c r="B507" s="277" t="s">
        <v>210</v>
      </c>
      <c r="C507" s="265"/>
      <c r="D507" s="266">
        <v>8</v>
      </c>
      <c r="E507" s="265"/>
      <c r="F507" s="265"/>
      <c r="G507" s="265"/>
      <c r="H507" s="324">
        <v>8</v>
      </c>
      <c r="I507" s="322"/>
    </row>
    <row r="508" spans="1:9" hidden="1" outlineLevel="1">
      <c r="A508" s="323"/>
      <c r="B508" s="277" t="s">
        <v>211</v>
      </c>
      <c r="C508" s="266">
        <v>20327</v>
      </c>
      <c r="D508" s="265"/>
      <c r="E508" s="266">
        <v>772953</v>
      </c>
      <c r="F508" s="265"/>
      <c r="G508" s="266">
        <v>0</v>
      </c>
      <c r="H508" s="324">
        <v>793280</v>
      </c>
      <c r="I508" s="322"/>
    </row>
    <row r="509" spans="1:9" hidden="1" outlineLevel="1">
      <c r="A509" s="323"/>
      <c r="B509" s="277" t="s">
        <v>212</v>
      </c>
      <c r="C509" s="266"/>
      <c r="D509" s="265">
        <v>0</v>
      </c>
      <c r="E509" s="266">
        <v>653548</v>
      </c>
      <c r="F509" s="265">
        <v>0</v>
      </c>
      <c r="G509" s="266">
        <v>0</v>
      </c>
      <c r="H509" s="324">
        <v>653548</v>
      </c>
      <c r="I509" s="322"/>
    </row>
    <row r="510" spans="1:9" hidden="1" outlineLevel="1">
      <c r="A510" s="323"/>
      <c r="B510" s="277" t="s">
        <v>213</v>
      </c>
      <c r="C510" s="266">
        <v>0</v>
      </c>
      <c r="D510" s="266">
        <v>396486</v>
      </c>
      <c r="E510" s="266">
        <v>58245</v>
      </c>
      <c r="F510" s="265"/>
      <c r="G510" s="265"/>
      <c r="H510" s="324">
        <v>454731</v>
      </c>
      <c r="I510" s="322"/>
    </row>
    <row r="511" spans="1:9" hidden="1" outlineLevel="1">
      <c r="A511" s="323"/>
      <c r="B511" s="277" t="s">
        <v>214</v>
      </c>
      <c r="C511" s="266">
        <v>11615</v>
      </c>
      <c r="D511" s="265"/>
      <c r="E511" s="265"/>
      <c r="F511" s="265"/>
      <c r="G511" s="265"/>
      <c r="H511" s="324">
        <v>11615</v>
      </c>
      <c r="I511" s="322"/>
    </row>
    <row r="512" spans="1:9" hidden="1" outlineLevel="1">
      <c r="A512" s="323"/>
      <c r="B512" s="277" t="s">
        <v>273</v>
      </c>
      <c r="C512" s="266"/>
      <c r="D512" s="265"/>
      <c r="E512" s="265"/>
      <c r="F512" s="265"/>
      <c r="G512" s="265"/>
      <c r="H512" s="324">
        <v>0</v>
      </c>
      <c r="I512" s="322"/>
    </row>
    <row r="513" spans="1:9" hidden="1" outlineLevel="1">
      <c r="A513" s="323"/>
      <c r="B513" s="277" t="s">
        <v>215</v>
      </c>
      <c r="C513" s="266">
        <v>0</v>
      </c>
      <c r="D513" s="266">
        <v>0</v>
      </c>
      <c r="E513" s="266">
        <v>86200</v>
      </c>
      <c r="F513" s="266"/>
      <c r="G513" s="266"/>
      <c r="H513" s="324">
        <v>86200</v>
      </c>
      <c r="I513" s="322"/>
    </row>
    <row r="514" spans="1:9" hidden="1" outlineLevel="1">
      <c r="A514" s="323"/>
      <c r="B514" s="277" t="s">
        <v>216</v>
      </c>
      <c r="C514" s="266">
        <v>1</v>
      </c>
      <c r="D514" s="266">
        <v>0</v>
      </c>
      <c r="E514" s="266">
        <v>0</v>
      </c>
      <c r="F514" s="266">
        <v>0</v>
      </c>
      <c r="G514" s="266">
        <v>0</v>
      </c>
      <c r="H514" s="324">
        <v>1</v>
      </c>
      <c r="I514" s="322"/>
    </row>
    <row r="515" spans="1:9" hidden="1" outlineLevel="1">
      <c r="A515" s="323"/>
      <c r="B515" s="277" t="s">
        <v>217</v>
      </c>
      <c r="C515" s="266">
        <v>0</v>
      </c>
      <c r="D515" s="266">
        <v>0</v>
      </c>
      <c r="E515" s="266">
        <v>670761</v>
      </c>
      <c r="F515" s="265"/>
      <c r="G515" s="265"/>
      <c r="H515" s="324">
        <v>670761</v>
      </c>
      <c r="I515" s="322"/>
    </row>
    <row r="516" spans="1:9" hidden="1" outlineLevel="1">
      <c r="A516" s="323"/>
      <c r="B516" s="277" t="s">
        <v>218</v>
      </c>
      <c r="C516" s="266">
        <v>25784</v>
      </c>
      <c r="D516" s="266">
        <v>274030</v>
      </c>
      <c r="E516" s="266">
        <v>38390</v>
      </c>
      <c r="F516" s="266">
        <v>0</v>
      </c>
      <c r="G516" s="266">
        <v>0</v>
      </c>
      <c r="H516" s="324">
        <v>338204</v>
      </c>
      <c r="I516" s="322"/>
    </row>
    <row r="517" spans="1:9" hidden="1" outlineLevel="1">
      <c r="A517" s="323"/>
      <c r="B517" s="277" t="s">
        <v>219</v>
      </c>
      <c r="C517" s="266">
        <v>32</v>
      </c>
      <c r="D517" s="265"/>
      <c r="E517" s="266">
        <v>99420</v>
      </c>
      <c r="F517" s="265"/>
      <c r="G517" s="265"/>
      <c r="H517" s="324">
        <v>99452</v>
      </c>
      <c r="I517" s="322"/>
    </row>
    <row r="518" spans="1:9" hidden="1" outlineLevel="1">
      <c r="A518" s="323"/>
      <c r="B518" s="277" t="s">
        <v>220</v>
      </c>
      <c r="C518" s="266"/>
      <c r="D518" s="265"/>
      <c r="E518" s="266"/>
      <c r="F518" s="265"/>
      <c r="G518" s="265"/>
      <c r="H518" s="324">
        <v>0</v>
      </c>
      <c r="I518" s="322"/>
    </row>
    <row r="519" spans="1:9" hidden="1" outlineLevel="1">
      <c r="A519" s="323"/>
      <c r="B519" s="277" t="s">
        <v>221</v>
      </c>
      <c r="C519" s="265"/>
      <c r="D519" s="265"/>
      <c r="E519" s="265"/>
      <c r="F519" s="265"/>
      <c r="G519" s="265"/>
      <c r="H519" s="324">
        <v>0</v>
      </c>
      <c r="I519" s="322"/>
    </row>
    <row r="520" spans="1:9" hidden="1" outlineLevel="1">
      <c r="A520" s="323"/>
      <c r="B520" s="277" t="s">
        <v>274</v>
      </c>
      <c r="C520" s="265"/>
      <c r="D520" s="265"/>
      <c r="E520" s="265"/>
      <c r="F520" s="265"/>
      <c r="G520" s="265"/>
      <c r="H520" s="324">
        <v>0</v>
      </c>
      <c r="I520" s="322"/>
    </row>
    <row r="521" spans="1:9" hidden="1" outlineLevel="1">
      <c r="A521" s="323"/>
      <c r="B521" s="277" t="s">
        <v>222</v>
      </c>
      <c r="C521" s="266">
        <v>106076</v>
      </c>
      <c r="D521" s="266">
        <v>2683</v>
      </c>
      <c r="E521" s="266">
        <v>1589711</v>
      </c>
      <c r="F521" s="265"/>
      <c r="G521" s="266">
        <v>22612</v>
      </c>
      <c r="H521" s="324">
        <v>1721082</v>
      </c>
      <c r="I521" s="322"/>
    </row>
    <row r="522" spans="1:9" hidden="1" outlineLevel="1">
      <c r="A522" s="323"/>
      <c r="B522" s="277" t="s">
        <v>223</v>
      </c>
      <c r="C522" s="266">
        <v>25839</v>
      </c>
      <c r="D522" s="265"/>
      <c r="E522" s="265"/>
      <c r="F522" s="265"/>
      <c r="G522" s="265"/>
      <c r="H522" s="324">
        <v>25839</v>
      </c>
      <c r="I522" s="322"/>
    </row>
    <row r="523" spans="1:9" hidden="1" outlineLevel="1">
      <c r="A523" s="323"/>
      <c r="B523" s="277" t="s">
        <v>224</v>
      </c>
      <c r="C523" s="266">
        <v>0</v>
      </c>
      <c r="D523" s="266">
        <v>730</v>
      </c>
      <c r="E523" s="266">
        <v>46988</v>
      </c>
      <c r="F523" s="265"/>
      <c r="G523" s="266">
        <v>0</v>
      </c>
      <c r="H523" s="324">
        <v>47718</v>
      </c>
      <c r="I523" s="322"/>
    </row>
    <row r="524" spans="1:9" hidden="1" outlineLevel="1">
      <c r="A524" s="323"/>
      <c r="B524" s="277" t="s">
        <v>225</v>
      </c>
      <c r="C524" s="266">
        <v>0</v>
      </c>
      <c r="D524" s="265"/>
      <c r="E524" s="266">
        <v>349320</v>
      </c>
      <c r="F524" s="265"/>
      <c r="G524" s="265"/>
      <c r="H524" s="324">
        <v>349320</v>
      </c>
      <c r="I524" s="322"/>
    </row>
    <row r="525" spans="1:9" collapsed="1">
      <c r="A525" s="323">
        <v>15</v>
      </c>
      <c r="B525" s="281" t="s">
        <v>124</v>
      </c>
      <c r="C525" s="266">
        <f>SUM($C$499:$C$524)</f>
        <v>228671.6453806377</v>
      </c>
      <c r="D525" s="266">
        <f>SUM($D$499:$D$524)</f>
        <v>699252</v>
      </c>
      <c r="E525" s="266">
        <f>SUM($E$499:$E$524)</f>
        <v>5182106</v>
      </c>
      <c r="F525" s="266">
        <f>SUM($F$499:$F$524)</f>
        <v>0</v>
      </c>
      <c r="G525" s="266">
        <f>SUM($G$499:$G$524)</f>
        <v>22612</v>
      </c>
      <c r="H525" s="324">
        <f>SUM($H$499:$H$524)</f>
        <v>6132641.6453806376</v>
      </c>
      <c r="I525" s="322"/>
    </row>
    <row r="526" spans="1:9" hidden="1" outlineLevel="1">
      <c r="A526" s="323"/>
      <c r="B526" s="277" t="s">
        <v>272</v>
      </c>
      <c r="C526" s="266">
        <v>300</v>
      </c>
      <c r="D526" s="265"/>
      <c r="E526" s="266">
        <v>0</v>
      </c>
      <c r="F526" s="265"/>
      <c r="G526" s="266">
        <v>0</v>
      </c>
      <c r="H526" s="324">
        <v>300</v>
      </c>
      <c r="I526" s="322"/>
    </row>
    <row r="527" spans="1:9" hidden="1" outlineLevel="1">
      <c r="A527" s="323"/>
      <c r="B527" s="277" t="s">
        <v>203</v>
      </c>
      <c r="C527" s="266">
        <v>-3900</v>
      </c>
      <c r="D527" s="265"/>
      <c r="E527" s="266">
        <v>362680</v>
      </c>
      <c r="F527" s="265"/>
      <c r="G527" s="266">
        <v>67749</v>
      </c>
      <c r="H527" s="324">
        <v>426529</v>
      </c>
      <c r="I527" s="322"/>
    </row>
    <row r="528" spans="1:9" hidden="1" outlineLevel="1">
      <c r="A528" s="323"/>
      <c r="B528" s="277" t="s">
        <v>204</v>
      </c>
      <c r="C528" s="266">
        <v>34759</v>
      </c>
      <c r="D528" s="266">
        <v>0</v>
      </c>
      <c r="E528" s="266">
        <v>0</v>
      </c>
      <c r="F528" s="265"/>
      <c r="G528" s="266">
        <v>0</v>
      </c>
      <c r="H528" s="324">
        <v>34759</v>
      </c>
      <c r="I528" s="322"/>
    </row>
    <row r="529" spans="1:9" hidden="1" outlineLevel="1">
      <c r="A529" s="323"/>
      <c r="B529" s="277" t="s">
        <v>205</v>
      </c>
      <c r="C529" s="266">
        <v>0</v>
      </c>
      <c r="D529" s="266">
        <v>0</v>
      </c>
      <c r="E529" s="266">
        <v>0</v>
      </c>
      <c r="F529" s="266">
        <v>0</v>
      </c>
      <c r="G529" s="266">
        <v>0</v>
      </c>
      <c r="H529" s="324">
        <v>0</v>
      </c>
      <c r="I529" s="322"/>
    </row>
    <row r="530" spans="1:9" hidden="1" outlineLevel="1">
      <c r="A530" s="323"/>
      <c r="B530" s="277" t="s">
        <v>206</v>
      </c>
      <c r="C530" s="266">
        <v>0</v>
      </c>
      <c r="D530" s="266">
        <v>0</v>
      </c>
      <c r="E530" s="266">
        <v>0</v>
      </c>
      <c r="F530" s="266">
        <v>0</v>
      </c>
      <c r="G530" s="266">
        <v>0</v>
      </c>
      <c r="H530" s="324">
        <v>0</v>
      </c>
      <c r="I530" s="322"/>
    </row>
    <row r="531" spans="1:9" hidden="1" outlineLevel="1">
      <c r="A531" s="323"/>
      <c r="B531" s="277" t="s">
        <v>207</v>
      </c>
      <c r="C531" s="266"/>
      <c r="D531" s="266"/>
      <c r="E531" s="266"/>
      <c r="F531" s="266"/>
      <c r="G531" s="266"/>
      <c r="H531" s="324">
        <v>0</v>
      </c>
      <c r="I531" s="322"/>
    </row>
    <row r="532" spans="1:9" hidden="1" outlineLevel="1">
      <c r="A532" s="323"/>
      <c r="B532" s="277" t="s">
        <v>208</v>
      </c>
      <c r="C532" s="266">
        <v>-39777.695884197383</v>
      </c>
      <c r="D532" s="266">
        <v>92318</v>
      </c>
      <c r="E532" s="266">
        <v>536836</v>
      </c>
      <c r="F532" s="266">
        <v>0</v>
      </c>
      <c r="G532" s="266">
        <v>85880</v>
      </c>
      <c r="H532" s="324">
        <v>675256.30411580263</v>
      </c>
      <c r="I532" s="322"/>
    </row>
    <row r="533" spans="1:9" hidden="1" outlineLevel="1">
      <c r="A533" s="323"/>
      <c r="B533" s="277" t="s">
        <v>209</v>
      </c>
      <c r="C533" s="266">
        <v>-4349</v>
      </c>
      <c r="D533" s="265"/>
      <c r="E533" s="266">
        <v>25353</v>
      </c>
      <c r="F533" s="265"/>
      <c r="G533" s="266">
        <v>353</v>
      </c>
      <c r="H533" s="324">
        <v>21357</v>
      </c>
      <c r="I533" s="322"/>
    </row>
    <row r="534" spans="1:9" hidden="1" outlineLevel="1">
      <c r="A534" s="323"/>
      <c r="B534" s="277" t="s">
        <v>210</v>
      </c>
      <c r="C534" s="265"/>
      <c r="D534" s="266">
        <v>10765</v>
      </c>
      <c r="E534" s="265"/>
      <c r="F534" s="265"/>
      <c r="G534" s="266">
        <v>1196</v>
      </c>
      <c r="H534" s="324">
        <v>11961</v>
      </c>
      <c r="I534" s="322"/>
    </row>
    <row r="535" spans="1:9" hidden="1" outlineLevel="1">
      <c r="A535" s="323"/>
      <c r="B535" s="277" t="s">
        <v>211</v>
      </c>
      <c r="C535" s="266">
        <v>31393</v>
      </c>
      <c r="D535" s="265"/>
      <c r="E535" s="266">
        <v>821345</v>
      </c>
      <c r="F535" s="265"/>
      <c r="G535" s="266">
        <v>108478</v>
      </c>
      <c r="H535" s="324">
        <v>961216</v>
      </c>
      <c r="I535" s="322"/>
    </row>
    <row r="536" spans="1:9" hidden="1" outlineLevel="1">
      <c r="A536" s="323"/>
      <c r="B536" s="277" t="s">
        <v>212</v>
      </c>
      <c r="C536" s="266">
        <v>6282</v>
      </c>
      <c r="D536" s="265">
        <v>0</v>
      </c>
      <c r="E536" s="266">
        <v>721770</v>
      </c>
      <c r="F536" s="265">
        <v>0</v>
      </c>
      <c r="G536" s="266">
        <v>106537</v>
      </c>
      <c r="H536" s="324">
        <v>834589</v>
      </c>
      <c r="I536" s="322"/>
    </row>
    <row r="537" spans="1:9" hidden="1" outlineLevel="1">
      <c r="A537" s="323"/>
      <c r="B537" s="277" t="s">
        <v>213</v>
      </c>
      <c r="C537" s="266">
        <v>39325</v>
      </c>
      <c r="D537" s="266">
        <v>230843</v>
      </c>
      <c r="E537" s="266">
        <v>518750</v>
      </c>
      <c r="F537" s="265"/>
      <c r="G537" s="266">
        <v>108016</v>
      </c>
      <c r="H537" s="324">
        <v>896934</v>
      </c>
      <c r="I537" s="322"/>
    </row>
    <row r="538" spans="1:9" hidden="1" outlineLevel="1">
      <c r="A538" s="323"/>
      <c r="B538" s="277" t="s">
        <v>214</v>
      </c>
      <c r="C538" s="266">
        <v>24782</v>
      </c>
      <c r="D538" s="265"/>
      <c r="E538" s="265"/>
      <c r="F538" s="265"/>
      <c r="G538" s="265"/>
      <c r="H538" s="324">
        <v>24782</v>
      </c>
      <c r="I538" s="322"/>
    </row>
    <row r="539" spans="1:9" hidden="1" outlineLevel="1">
      <c r="A539" s="323"/>
      <c r="B539" s="277" t="s">
        <v>273</v>
      </c>
      <c r="C539" s="266"/>
      <c r="D539" s="265"/>
      <c r="E539" s="265"/>
      <c r="F539" s="265"/>
      <c r="G539" s="265"/>
      <c r="H539" s="324">
        <v>0</v>
      </c>
      <c r="I539" s="322"/>
    </row>
    <row r="540" spans="1:9" hidden="1" outlineLevel="1">
      <c r="A540" s="323"/>
      <c r="B540" s="277" t="s">
        <v>215</v>
      </c>
      <c r="C540" s="266">
        <v>18702</v>
      </c>
      <c r="D540" s="266">
        <v>0</v>
      </c>
      <c r="E540" s="266">
        <v>62861</v>
      </c>
      <c r="F540" s="265"/>
      <c r="G540" s="265"/>
      <c r="H540" s="324">
        <v>81563</v>
      </c>
      <c r="I540" s="322"/>
    </row>
    <row r="541" spans="1:9" hidden="1" outlineLevel="1">
      <c r="A541" s="323"/>
      <c r="B541" s="277" t="s">
        <v>216</v>
      </c>
      <c r="C541" s="266">
        <v>-2</v>
      </c>
      <c r="D541" s="266">
        <v>0</v>
      </c>
      <c r="E541" s="266">
        <v>0</v>
      </c>
      <c r="F541" s="266">
        <v>0</v>
      </c>
      <c r="G541" s="266">
        <v>0</v>
      </c>
      <c r="H541" s="324">
        <v>-2</v>
      </c>
      <c r="I541" s="322"/>
    </row>
    <row r="542" spans="1:9" hidden="1" outlineLevel="1">
      <c r="A542" s="323"/>
      <c r="B542" s="277" t="s">
        <v>217</v>
      </c>
      <c r="C542" s="266">
        <v>0</v>
      </c>
      <c r="D542" s="266">
        <v>0</v>
      </c>
      <c r="E542" s="266">
        <v>130930</v>
      </c>
      <c r="F542" s="265"/>
      <c r="G542" s="266">
        <v>36929</v>
      </c>
      <c r="H542" s="324">
        <v>167859</v>
      </c>
      <c r="I542" s="322"/>
    </row>
    <row r="543" spans="1:9" hidden="1" outlineLevel="1">
      <c r="A543" s="323"/>
      <c r="B543" s="277" t="s">
        <v>218</v>
      </c>
      <c r="C543" s="266">
        <v>63528</v>
      </c>
      <c r="D543" s="266">
        <v>222367</v>
      </c>
      <c r="E543" s="266">
        <v>44712</v>
      </c>
      <c r="F543" s="266">
        <v>0</v>
      </c>
      <c r="G543" s="266">
        <v>48011</v>
      </c>
      <c r="H543" s="324">
        <v>378618</v>
      </c>
      <c r="I543" s="322"/>
    </row>
    <row r="544" spans="1:9" hidden="1" outlineLevel="1">
      <c r="A544" s="323"/>
      <c r="B544" s="277" t="s">
        <v>219</v>
      </c>
      <c r="C544" s="266">
        <v>70</v>
      </c>
      <c r="D544" s="265"/>
      <c r="E544" s="266">
        <v>3726</v>
      </c>
      <c r="F544" s="265"/>
      <c r="G544" s="266">
        <v>935</v>
      </c>
      <c r="H544" s="324">
        <v>4731</v>
      </c>
      <c r="I544" s="322"/>
    </row>
    <row r="545" spans="1:9" hidden="1" outlineLevel="1">
      <c r="A545" s="323"/>
      <c r="B545" s="277" t="s">
        <v>220</v>
      </c>
      <c r="C545" s="266"/>
      <c r="D545" s="265"/>
      <c r="E545" s="266"/>
      <c r="F545" s="265"/>
      <c r="G545" s="266"/>
      <c r="H545" s="324">
        <v>0</v>
      </c>
      <c r="I545" s="322"/>
    </row>
    <row r="546" spans="1:9" hidden="1" outlineLevel="1">
      <c r="A546" s="323"/>
      <c r="B546" s="277" t="s">
        <v>221</v>
      </c>
      <c r="C546" s="265"/>
      <c r="D546" s="265"/>
      <c r="E546" s="265"/>
      <c r="F546" s="265"/>
      <c r="G546" s="265"/>
      <c r="H546" s="324">
        <v>0</v>
      </c>
      <c r="I546" s="322"/>
    </row>
    <row r="547" spans="1:9" hidden="1" outlineLevel="1">
      <c r="A547" s="323"/>
      <c r="B547" s="277" t="s">
        <v>274</v>
      </c>
      <c r="C547" s="265"/>
      <c r="D547" s="265"/>
      <c r="E547" s="265"/>
      <c r="F547" s="265"/>
      <c r="G547" s="265"/>
      <c r="H547" s="324">
        <v>0</v>
      </c>
      <c r="I547" s="322"/>
    </row>
    <row r="548" spans="1:9" hidden="1" outlineLevel="1">
      <c r="A548" s="323"/>
      <c r="B548" s="277" t="s">
        <v>222</v>
      </c>
      <c r="C548" s="266">
        <v>-49604</v>
      </c>
      <c r="D548" s="266">
        <v>39903</v>
      </c>
      <c r="E548" s="266">
        <v>1076675</v>
      </c>
      <c r="F548" s="265"/>
      <c r="G548" s="266">
        <v>2341142</v>
      </c>
      <c r="H548" s="324">
        <v>3408116</v>
      </c>
      <c r="I548" s="322"/>
    </row>
    <row r="549" spans="1:9" hidden="1" outlineLevel="1">
      <c r="A549" s="323"/>
      <c r="B549" s="277" t="s">
        <v>223</v>
      </c>
      <c r="C549" s="266">
        <v>29675</v>
      </c>
      <c r="D549" s="265"/>
      <c r="E549" s="265"/>
      <c r="F549" s="265"/>
      <c r="G549" s="265"/>
      <c r="H549" s="324">
        <v>29675</v>
      </c>
      <c r="I549" s="322"/>
    </row>
    <row r="550" spans="1:9" hidden="1" outlineLevel="1">
      <c r="A550" s="323"/>
      <c r="B550" s="277" t="s">
        <v>224</v>
      </c>
      <c r="C550" s="266">
        <v>60094.88533861735</v>
      </c>
      <c r="D550" s="265">
        <v>361</v>
      </c>
      <c r="E550" s="266">
        <v>4487</v>
      </c>
      <c r="F550" s="265"/>
      <c r="G550" s="266">
        <v>2422</v>
      </c>
      <c r="H550" s="324">
        <v>67364.885338617343</v>
      </c>
      <c r="I550" s="322"/>
    </row>
    <row r="551" spans="1:9" hidden="1" outlineLevel="1">
      <c r="A551" s="323"/>
      <c r="B551" s="277" t="s">
        <v>225</v>
      </c>
      <c r="C551" s="266">
        <v>0</v>
      </c>
      <c r="D551" s="265"/>
      <c r="E551" s="266">
        <v>104714</v>
      </c>
      <c r="F551" s="265"/>
      <c r="G551" s="265"/>
      <c r="H551" s="324">
        <v>104714</v>
      </c>
      <c r="I551" s="322"/>
    </row>
    <row r="552" spans="1:9" collapsed="1">
      <c r="A552" s="323">
        <v>16</v>
      </c>
      <c r="B552" s="281" t="s">
        <v>576</v>
      </c>
      <c r="C552" s="266">
        <f>SUM($C$526:$C$551)</f>
        <v>211278.18945441997</v>
      </c>
      <c r="D552" s="266">
        <f>SUM($D$526:$D$551)</f>
        <v>596557</v>
      </c>
      <c r="E552" s="266">
        <f>SUM($E$526:$E$551)</f>
        <v>4414839</v>
      </c>
      <c r="F552" s="266">
        <f>SUM($F$526:$F$551)</f>
        <v>0</v>
      </c>
      <c r="G552" s="266">
        <f>SUM($G$526:$G$551)</f>
        <v>2907648</v>
      </c>
      <c r="H552" s="324">
        <f>SUM($H$526:$H$551)</f>
        <v>8130322.1894544195</v>
      </c>
      <c r="I552" s="322"/>
    </row>
    <row r="553" spans="1:9" hidden="1" outlineLevel="1">
      <c r="A553" s="323"/>
      <c r="B553" s="277" t="s">
        <v>272</v>
      </c>
      <c r="C553" s="266">
        <v>0</v>
      </c>
      <c r="D553" s="265"/>
      <c r="E553" s="266">
        <v>0</v>
      </c>
      <c r="F553" s="265"/>
      <c r="G553" s="266">
        <v>0</v>
      </c>
      <c r="H553" s="324">
        <v>0</v>
      </c>
      <c r="I553" s="322"/>
    </row>
    <row r="554" spans="1:9" hidden="1" outlineLevel="1">
      <c r="A554" s="323"/>
      <c r="B554" s="277" t="s">
        <v>203</v>
      </c>
      <c r="C554" s="266">
        <v>106278</v>
      </c>
      <c r="D554" s="265"/>
      <c r="E554" s="266">
        <v>139639</v>
      </c>
      <c r="F554" s="265"/>
      <c r="G554" s="266">
        <v>26085</v>
      </c>
      <c r="H554" s="324">
        <v>272002</v>
      </c>
      <c r="I554" s="322"/>
    </row>
    <row r="555" spans="1:9" hidden="1" outlineLevel="1">
      <c r="A555" s="323"/>
      <c r="B555" s="277" t="s">
        <v>204</v>
      </c>
      <c r="C555" s="266">
        <v>7633</v>
      </c>
      <c r="D555" s="266">
        <v>0</v>
      </c>
      <c r="E555" s="266">
        <v>0</v>
      </c>
      <c r="F555" s="265"/>
      <c r="G555" s="266">
        <v>0</v>
      </c>
      <c r="H555" s="324">
        <v>7633</v>
      </c>
      <c r="I555" s="322"/>
    </row>
    <row r="556" spans="1:9" hidden="1" outlineLevel="1">
      <c r="A556" s="323"/>
      <c r="B556" s="277" t="s">
        <v>205</v>
      </c>
      <c r="C556" s="266">
        <v>0</v>
      </c>
      <c r="D556" s="266">
        <v>0</v>
      </c>
      <c r="E556" s="266">
        <v>0</v>
      </c>
      <c r="F556" s="266">
        <v>0</v>
      </c>
      <c r="G556" s="266">
        <v>0</v>
      </c>
      <c r="H556" s="324">
        <v>0</v>
      </c>
      <c r="I556" s="322"/>
    </row>
    <row r="557" spans="1:9" hidden="1" outlineLevel="1">
      <c r="A557" s="323"/>
      <c r="B557" s="277" t="s">
        <v>206</v>
      </c>
      <c r="C557" s="266">
        <v>0</v>
      </c>
      <c r="D557" s="266">
        <v>0</v>
      </c>
      <c r="E557" s="266">
        <v>0</v>
      </c>
      <c r="F557" s="266">
        <v>0</v>
      </c>
      <c r="G557" s="266">
        <v>0</v>
      </c>
      <c r="H557" s="324">
        <v>0</v>
      </c>
      <c r="I557" s="322"/>
    </row>
    <row r="558" spans="1:9" hidden="1" outlineLevel="1">
      <c r="A558" s="323"/>
      <c r="B558" s="277" t="s">
        <v>207</v>
      </c>
      <c r="C558" s="324">
        <v>23</v>
      </c>
      <c r="D558" s="324">
        <v>0</v>
      </c>
      <c r="E558" s="324">
        <v>18</v>
      </c>
      <c r="F558" s="324">
        <v>0</v>
      </c>
      <c r="G558" s="324">
        <v>0</v>
      </c>
      <c r="H558" s="324">
        <v>41</v>
      </c>
      <c r="I558" s="322"/>
    </row>
    <row r="559" spans="1:9" hidden="1" outlineLevel="1">
      <c r="A559" s="323"/>
      <c r="B559" s="277" t="s">
        <v>208</v>
      </c>
      <c r="C559" s="266">
        <v>24081.113961628595</v>
      </c>
      <c r="D559" s="266">
        <v>37107</v>
      </c>
      <c r="E559" s="266">
        <v>243581</v>
      </c>
      <c r="F559" s="266">
        <v>0</v>
      </c>
      <c r="G559" s="266">
        <v>33744</v>
      </c>
      <c r="H559" s="324">
        <v>338513.11396162858</v>
      </c>
      <c r="I559" s="322"/>
    </row>
    <row r="560" spans="1:9" hidden="1" outlineLevel="1">
      <c r="A560" s="323"/>
      <c r="B560" s="277" t="s">
        <v>209</v>
      </c>
      <c r="C560" s="266">
        <v>2274</v>
      </c>
      <c r="D560" s="265"/>
      <c r="E560" s="266">
        <v>5361</v>
      </c>
      <c r="F560" s="265"/>
      <c r="G560" s="266">
        <v>92</v>
      </c>
      <c r="H560" s="324">
        <v>7727</v>
      </c>
      <c r="I560" s="322"/>
    </row>
    <row r="561" spans="1:9" hidden="1" outlineLevel="1">
      <c r="A561" s="323"/>
      <c r="B561" s="277" t="s">
        <v>210</v>
      </c>
      <c r="C561" s="265"/>
      <c r="D561" s="266">
        <v>0</v>
      </c>
      <c r="E561" s="265"/>
      <c r="F561" s="265"/>
      <c r="G561" s="266">
        <v>0</v>
      </c>
      <c r="H561" s="324">
        <v>0</v>
      </c>
      <c r="I561" s="322"/>
    </row>
    <row r="562" spans="1:9" hidden="1" outlineLevel="1">
      <c r="A562" s="323"/>
      <c r="B562" s="277" t="s">
        <v>211</v>
      </c>
      <c r="C562" s="266">
        <v>28670</v>
      </c>
      <c r="D562" s="265"/>
      <c r="E562" s="266">
        <v>270470</v>
      </c>
      <c r="F562" s="265"/>
      <c r="G562" s="266">
        <v>37454</v>
      </c>
      <c r="H562" s="324">
        <v>336594</v>
      </c>
      <c r="I562" s="322"/>
    </row>
    <row r="563" spans="1:9" hidden="1" outlineLevel="1">
      <c r="A563" s="323"/>
      <c r="B563" s="277" t="s">
        <v>212</v>
      </c>
      <c r="C563" s="266">
        <v>0</v>
      </c>
      <c r="D563" s="265">
        <v>0</v>
      </c>
      <c r="E563" s="266">
        <v>92063</v>
      </c>
      <c r="F563" s="265">
        <v>0</v>
      </c>
      <c r="G563" s="266">
        <v>11776</v>
      </c>
      <c r="H563" s="324">
        <v>103839</v>
      </c>
      <c r="I563" s="322"/>
    </row>
    <row r="564" spans="1:9" hidden="1" outlineLevel="1">
      <c r="A564" s="323"/>
      <c r="B564" s="277" t="s">
        <v>213</v>
      </c>
      <c r="C564" s="266">
        <v>4227</v>
      </c>
      <c r="D564" s="266">
        <v>9554</v>
      </c>
      <c r="E564" s="266">
        <v>112689</v>
      </c>
      <c r="F564" s="265"/>
      <c r="G564" s="266">
        <v>15741</v>
      </c>
      <c r="H564" s="324">
        <v>142211</v>
      </c>
      <c r="I564" s="322"/>
    </row>
    <row r="565" spans="1:9" hidden="1" outlineLevel="1">
      <c r="A565" s="323"/>
      <c r="B565" s="277" t="s">
        <v>214</v>
      </c>
      <c r="C565" s="266">
        <v>774</v>
      </c>
      <c r="D565" s="265"/>
      <c r="E565" s="265"/>
      <c r="F565" s="265"/>
      <c r="G565" s="265"/>
      <c r="H565" s="324">
        <v>774</v>
      </c>
      <c r="I565" s="322"/>
    </row>
    <row r="566" spans="1:9" hidden="1" outlineLevel="1">
      <c r="A566" s="323"/>
      <c r="B566" s="277" t="s">
        <v>273</v>
      </c>
      <c r="C566" s="266"/>
      <c r="D566" s="265"/>
      <c r="E566" s="265"/>
      <c r="F566" s="265"/>
      <c r="G566" s="265"/>
      <c r="H566" s="324">
        <v>0</v>
      </c>
      <c r="I566" s="322"/>
    </row>
    <row r="567" spans="1:9" hidden="1" outlineLevel="1">
      <c r="A567" s="323"/>
      <c r="B567" s="277" t="s">
        <v>215</v>
      </c>
      <c r="C567" s="266">
        <v>6562</v>
      </c>
      <c r="D567" s="266">
        <v>0</v>
      </c>
      <c r="E567" s="266">
        <v>12071</v>
      </c>
      <c r="F567" s="266"/>
      <c r="G567" s="266"/>
      <c r="H567" s="324">
        <v>18633</v>
      </c>
      <c r="I567" s="322"/>
    </row>
    <row r="568" spans="1:9" hidden="1" outlineLevel="1">
      <c r="A568" s="323"/>
      <c r="B568" s="277" t="s">
        <v>216</v>
      </c>
      <c r="C568" s="266">
        <v>77</v>
      </c>
      <c r="D568" s="266">
        <v>0</v>
      </c>
      <c r="E568" s="266">
        <v>0</v>
      </c>
      <c r="F568" s="266">
        <v>0</v>
      </c>
      <c r="G568" s="266">
        <v>0</v>
      </c>
      <c r="H568" s="324">
        <v>77</v>
      </c>
      <c r="I568" s="322"/>
    </row>
    <row r="569" spans="1:9" hidden="1" outlineLevel="1">
      <c r="A569" s="323"/>
      <c r="B569" s="277" t="s">
        <v>217</v>
      </c>
      <c r="C569" s="266">
        <v>7928.2681005153217</v>
      </c>
      <c r="D569" s="266">
        <v>0</v>
      </c>
      <c r="E569" s="266">
        <v>164869</v>
      </c>
      <c r="F569" s="265"/>
      <c r="G569" s="266">
        <v>46502</v>
      </c>
      <c r="H569" s="324">
        <v>219299.26810051533</v>
      </c>
      <c r="I569" s="322"/>
    </row>
    <row r="570" spans="1:9" hidden="1" outlineLevel="1">
      <c r="A570" s="323"/>
      <c r="B570" s="277" t="s">
        <v>218</v>
      </c>
      <c r="C570" s="266">
        <v>7911</v>
      </c>
      <c r="D570" s="266">
        <v>44377</v>
      </c>
      <c r="E570" s="266">
        <v>2826</v>
      </c>
      <c r="F570" s="266">
        <v>0</v>
      </c>
      <c r="G570" s="266">
        <v>7749</v>
      </c>
      <c r="H570" s="324">
        <v>62863</v>
      </c>
      <c r="I570" s="322"/>
    </row>
    <row r="571" spans="1:9" hidden="1" outlineLevel="1">
      <c r="A571" s="323"/>
      <c r="B571" s="277" t="s">
        <v>219</v>
      </c>
      <c r="C571" s="266">
        <v>0</v>
      </c>
      <c r="D571" s="265"/>
      <c r="E571" s="266">
        <v>400</v>
      </c>
      <c r="F571" s="265"/>
      <c r="G571" s="266">
        <v>101</v>
      </c>
      <c r="H571" s="324">
        <v>501</v>
      </c>
      <c r="I571" s="322"/>
    </row>
    <row r="572" spans="1:9" hidden="1" outlineLevel="1">
      <c r="A572" s="323"/>
      <c r="B572" s="277" t="s">
        <v>220</v>
      </c>
      <c r="C572" s="266"/>
      <c r="D572" s="265"/>
      <c r="E572" s="266"/>
      <c r="F572" s="265"/>
      <c r="G572" s="266"/>
      <c r="H572" s="324">
        <v>0</v>
      </c>
      <c r="I572" s="322"/>
    </row>
    <row r="573" spans="1:9" hidden="1" outlineLevel="1">
      <c r="A573" s="323"/>
      <c r="B573" s="277" t="s">
        <v>221</v>
      </c>
      <c r="C573" s="265"/>
      <c r="D573" s="265"/>
      <c r="E573" s="265"/>
      <c r="F573" s="265"/>
      <c r="G573" s="265"/>
      <c r="H573" s="324">
        <v>0</v>
      </c>
      <c r="I573" s="322"/>
    </row>
    <row r="574" spans="1:9" hidden="1" outlineLevel="1">
      <c r="A574" s="323"/>
      <c r="B574" s="277" t="s">
        <v>274</v>
      </c>
      <c r="C574" s="265"/>
      <c r="D574" s="265"/>
      <c r="E574" s="265"/>
      <c r="F574" s="265"/>
      <c r="G574" s="265"/>
      <c r="H574" s="324">
        <v>0</v>
      </c>
      <c r="I574" s="322"/>
    </row>
    <row r="575" spans="1:9" hidden="1" outlineLevel="1">
      <c r="A575" s="323"/>
      <c r="B575" s="277" t="s">
        <v>222</v>
      </c>
      <c r="C575" s="266">
        <v>-10023</v>
      </c>
      <c r="D575" s="266">
        <v>57172</v>
      </c>
      <c r="E575" s="266">
        <v>275522</v>
      </c>
      <c r="F575" s="265"/>
      <c r="G575" s="266">
        <v>63161</v>
      </c>
      <c r="H575" s="324">
        <v>385832</v>
      </c>
      <c r="I575" s="322"/>
    </row>
    <row r="576" spans="1:9" hidden="1" outlineLevel="1">
      <c r="A576" s="323"/>
      <c r="B576" s="277" t="s">
        <v>223</v>
      </c>
      <c r="C576" s="266">
        <v>28248</v>
      </c>
      <c r="D576" s="265"/>
      <c r="E576" s="265"/>
      <c r="F576" s="265"/>
      <c r="G576" s="265"/>
      <c r="H576" s="324">
        <v>28248</v>
      </c>
      <c r="I576" s="322"/>
    </row>
    <row r="577" spans="1:9" hidden="1" outlineLevel="1">
      <c r="A577" s="323"/>
      <c r="B577" s="277" t="s">
        <v>224</v>
      </c>
      <c r="C577" s="266">
        <v>9907.8546894413576</v>
      </c>
      <c r="D577" s="265">
        <v>37</v>
      </c>
      <c r="E577" s="266">
        <v>0</v>
      </c>
      <c r="F577" s="265"/>
      <c r="G577" s="266">
        <v>110</v>
      </c>
      <c r="H577" s="324">
        <v>10054.854689441358</v>
      </c>
      <c r="I577" s="322"/>
    </row>
    <row r="578" spans="1:9" hidden="1" outlineLevel="1">
      <c r="A578" s="323"/>
      <c r="B578" s="277" t="s">
        <v>225</v>
      </c>
      <c r="C578" s="266">
        <v>52110</v>
      </c>
      <c r="D578" s="265">
        <v>0</v>
      </c>
      <c r="E578" s="266">
        <v>5375</v>
      </c>
      <c r="F578" s="265"/>
      <c r="G578" s="265"/>
      <c r="H578" s="324">
        <v>57485</v>
      </c>
      <c r="I578" s="322"/>
    </row>
    <row r="579" spans="1:9" collapsed="1">
      <c r="A579" s="323">
        <v>17</v>
      </c>
      <c r="B579" s="281" t="s">
        <v>577</v>
      </c>
      <c r="C579" s="266">
        <f>SUM($C$553:$C$578)</f>
        <v>276681.23675158527</v>
      </c>
      <c r="D579" s="266">
        <f>SUM($D$553:$D$578)</f>
        <v>148247</v>
      </c>
      <c r="E579" s="266">
        <f>SUM($E$553:$E$578)</f>
        <v>1324884</v>
      </c>
      <c r="F579" s="266">
        <f>SUM($F$553:$F$578)</f>
        <v>0</v>
      </c>
      <c r="G579" s="266">
        <f>SUM($G$553:$G$578)</f>
        <v>242515</v>
      </c>
      <c r="H579" s="324">
        <f>SUM($H$553:$H$578)</f>
        <v>1992327.2367515853</v>
      </c>
      <c r="I579" s="322"/>
    </row>
    <row r="580" spans="1:9" hidden="1" outlineLevel="1">
      <c r="A580" s="323"/>
      <c r="B580" s="277" t="s">
        <v>272</v>
      </c>
      <c r="C580" s="266">
        <v>0</v>
      </c>
      <c r="D580" s="265"/>
      <c r="E580" s="266">
        <v>0</v>
      </c>
      <c r="F580" s="265"/>
      <c r="G580" s="266">
        <v>0</v>
      </c>
      <c r="H580" s="324">
        <v>0</v>
      </c>
      <c r="I580" s="322"/>
    </row>
    <row r="581" spans="1:9" hidden="1" outlineLevel="1">
      <c r="A581" s="323"/>
      <c r="B581" s="277" t="s">
        <v>203</v>
      </c>
      <c r="C581" s="266">
        <v>3493</v>
      </c>
      <c r="D581" s="265"/>
      <c r="E581" s="266">
        <v>384546</v>
      </c>
      <c r="F581" s="265"/>
      <c r="G581" s="266">
        <v>71834</v>
      </c>
      <c r="H581" s="324">
        <v>459873</v>
      </c>
      <c r="I581" s="322"/>
    </row>
    <row r="582" spans="1:9" hidden="1" outlineLevel="1">
      <c r="A582" s="323"/>
      <c r="B582" s="277" t="s">
        <v>204</v>
      </c>
      <c r="C582" s="266">
        <v>24806</v>
      </c>
      <c r="D582" s="266">
        <v>0</v>
      </c>
      <c r="E582" s="266">
        <v>0</v>
      </c>
      <c r="F582" s="265"/>
      <c r="G582" s="266">
        <v>0</v>
      </c>
      <c r="H582" s="324">
        <v>24806</v>
      </c>
      <c r="I582" s="322"/>
    </row>
    <row r="583" spans="1:9" hidden="1" outlineLevel="1">
      <c r="A583" s="323"/>
      <c r="B583" s="277" t="s">
        <v>205</v>
      </c>
      <c r="C583" s="266">
        <v>0</v>
      </c>
      <c r="D583" s="266">
        <v>0</v>
      </c>
      <c r="E583" s="266">
        <v>0</v>
      </c>
      <c r="F583" s="266">
        <v>0</v>
      </c>
      <c r="G583" s="266">
        <v>0</v>
      </c>
      <c r="H583" s="324">
        <v>0</v>
      </c>
      <c r="I583" s="322"/>
    </row>
    <row r="584" spans="1:9" hidden="1" outlineLevel="1">
      <c r="A584" s="323"/>
      <c r="B584" s="277" t="s">
        <v>206</v>
      </c>
      <c r="C584" s="266">
        <v>0</v>
      </c>
      <c r="D584" s="266">
        <v>0</v>
      </c>
      <c r="E584" s="266">
        <v>0</v>
      </c>
      <c r="F584" s="266">
        <v>0</v>
      </c>
      <c r="G584" s="266">
        <v>0</v>
      </c>
      <c r="H584" s="324">
        <v>0</v>
      </c>
      <c r="I584" s="322"/>
    </row>
    <row r="585" spans="1:9" hidden="1" outlineLevel="1">
      <c r="A585" s="323"/>
      <c r="B585" s="277" t="s">
        <v>207</v>
      </c>
      <c r="C585" s="266"/>
      <c r="D585" s="266"/>
      <c r="E585" s="266"/>
      <c r="F585" s="266"/>
      <c r="G585" s="266"/>
      <c r="H585" s="324">
        <v>0</v>
      </c>
      <c r="I585" s="322"/>
    </row>
    <row r="586" spans="1:9" hidden="1" outlineLevel="1">
      <c r="A586" s="323"/>
      <c r="B586" s="277" t="s">
        <v>208</v>
      </c>
      <c r="C586" s="266">
        <v>2906.4657998472048</v>
      </c>
      <c r="D586" s="266">
        <v>147423</v>
      </c>
      <c r="E586" s="266">
        <v>580944</v>
      </c>
      <c r="F586" s="266">
        <v>0</v>
      </c>
      <c r="G586" s="266">
        <v>83629</v>
      </c>
      <c r="H586" s="324">
        <v>814902.46579984715</v>
      </c>
      <c r="I586" s="322"/>
    </row>
    <row r="587" spans="1:9" hidden="1" outlineLevel="1">
      <c r="A587" s="323"/>
      <c r="B587" s="277" t="s">
        <v>209</v>
      </c>
      <c r="C587" s="266">
        <v>2761</v>
      </c>
      <c r="D587" s="265"/>
      <c r="E587" s="266">
        <v>10730</v>
      </c>
      <c r="F587" s="265"/>
      <c r="G587" s="266">
        <v>179</v>
      </c>
      <c r="H587" s="324">
        <v>13670</v>
      </c>
      <c r="I587" s="322"/>
    </row>
    <row r="588" spans="1:9" hidden="1" outlineLevel="1">
      <c r="A588" s="323"/>
      <c r="B588" s="277" t="s">
        <v>210</v>
      </c>
      <c r="C588" s="265"/>
      <c r="D588" s="266">
        <v>10127</v>
      </c>
      <c r="E588" s="265"/>
      <c r="F588" s="265"/>
      <c r="G588" s="266">
        <v>1125</v>
      </c>
      <c r="H588" s="324">
        <v>11252</v>
      </c>
      <c r="I588" s="322"/>
    </row>
    <row r="589" spans="1:9" hidden="1" outlineLevel="1">
      <c r="A589" s="323"/>
      <c r="B589" s="277" t="s">
        <v>211</v>
      </c>
      <c r="C589" s="266">
        <v>36828</v>
      </c>
      <c r="D589" s="265"/>
      <c r="E589" s="266">
        <v>868941</v>
      </c>
      <c r="F589" s="265"/>
      <c r="G589" s="266">
        <v>112319</v>
      </c>
      <c r="H589" s="324">
        <v>1018088</v>
      </c>
      <c r="I589" s="322"/>
    </row>
    <row r="590" spans="1:9" hidden="1" outlineLevel="1">
      <c r="A590" s="323"/>
      <c r="B590" s="277" t="s">
        <v>212</v>
      </c>
      <c r="C590" s="266">
        <v>1002</v>
      </c>
      <c r="D590" s="265">
        <v>0</v>
      </c>
      <c r="E590" s="266">
        <v>298516</v>
      </c>
      <c r="F590" s="265">
        <v>0</v>
      </c>
      <c r="G590" s="266">
        <v>51279</v>
      </c>
      <c r="H590" s="324">
        <v>350797</v>
      </c>
      <c r="I590" s="322"/>
    </row>
    <row r="591" spans="1:9" hidden="1" outlineLevel="1">
      <c r="A591" s="323"/>
      <c r="B591" s="277" t="s">
        <v>213</v>
      </c>
      <c r="C591" s="266">
        <v>35863</v>
      </c>
      <c r="D591" s="266">
        <v>146940</v>
      </c>
      <c r="E591" s="266">
        <v>125888</v>
      </c>
      <c r="F591" s="265"/>
      <c r="G591" s="266">
        <v>43563</v>
      </c>
      <c r="H591" s="324">
        <v>352254</v>
      </c>
      <c r="I591" s="322"/>
    </row>
    <row r="592" spans="1:9" hidden="1" outlineLevel="1">
      <c r="A592" s="323"/>
      <c r="B592" s="277" t="s">
        <v>214</v>
      </c>
      <c r="C592" s="266">
        <v>10130</v>
      </c>
      <c r="D592" s="265"/>
      <c r="E592" s="265"/>
      <c r="F592" s="266">
        <v>19</v>
      </c>
      <c r="G592" s="265"/>
      <c r="H592" s="324">
        <v>10149</v>
      </c>
      <c r="I592" s="322"/>
    </row>
    <row r="593" spans="1:9" hidden="1" outlineLevel="1">
      <c r="A593" s="323"/>
      <c r="B593" s="277" t="s">
        <v>273</v>
      </c>
      <c r="C593" s="266"/>
      <c r="D593" s="265"/>
      <c r="E593" s="265"/>
      <c r="F593" s="266"/>
      <c r="G593" s="265"/>
      <c r="H593" s="324">
        <v>0</v>
      </c>
      <c r="I593" s="322"/>
    </row>
    <row r="594" spans="1:9" hidden="1" outlineLevel="1">
      <c r="A594" s="323"/>
      <c r="B594" s="277" t="s">
        <v>215</v>
      </c>
      <c r="C594" s="266">
        <v>8507</v>
      </c>
      <c r="D594" s="266">
        <v>0</v>
      </c>
      <c r="E594" s="266">
        <v>70081</v>
      </c>
      <c r="F594" s="266">
        <v>0</v>
      </c>
      <c r="G594" s="266">
        <v>0</v>
      </c>
      <c r="H594" s="324">
        <v>78588</v>
      </c>
      <c r="I594" s="322"/>
    </row>
    <row r="595" spans="1:9" hidden="1" outlineLevel="1">
      <c r="A595" s="323"/>
      <c r="B595" s="277" t="s">
        <v>216</v>
      </c>
      <c r="C595" s="266">
        <v>3</v>
      </c>
      <c r="D595" s="266">
        <v>0</v>
      </c>
      <c r="E595" s="266">
        <v>0</v>
      </c>
      <c r="F595" s="266">
        <v>0</v>
      </c>
      <c r="G595" s="266">
        <v>0</v>
      </c>
      <c r="H595" s="324">
        <v>3</v>
      </c>
      <c r="I595" s="322"/>
    </row>
    <row r="596" spans="1:9" hidden="1" outlineLevel="1">
      <c r="A596" s="323"/>
      <c r="B596" s="277" t="s">
        <v>217</v>
      </c>
      <c r="C596" s="266">
        <v>0</v>
      </c>
      <c r="D596" s="266">
        <v>0</v>
      </c>
      <c r="E596" s="266">
        <v>280432</v>
      </c>
      <c r="F596" s="265"/>
      <c r="G596" s="266">
        <v>79096</v>
      </c>
      <c r="H596" s="324">
        <v>359528</v>
      </c>
      <c r="I596" s="322"/>
    </row>
    <row r="597" spans="1:9" hidden="1" outlineLevel="1">
      <c r="A597" s="323"/>
      <c r="B597" s="277" t="s">
        <v>218</v>
      </c>
      <c r="C597" s="266">
        <v>26367</v>
      </c>
      <c r="D597" s="266">
        <v>244974</v>
      </c>
      <c r="E597" s="266">
        <v>22348</v>
      </c>
      <c r="F597" s="266">
        <v>0</v>
      </c>
      <c r="G597" s="266">
        <v>45966</v>
      </c>
      <c r="H597" s="324">
        <v>339655</v>
      </c>
      <c r="I597" s="322"/>
    </row>
    <row r="598" spans="1:9" hidden="1" outlineLevel="1">
      <c r="A598" s="323"/>
      <c r="B598" s="277" t="s">
        <v>219</v>
      </c>
      <c r="C598" s="266">
        <v>842</v>
      </c>
      <c r="D598" s="265"/>
      <c r="E598" s="266">
        <v>44554</v>
      </c>
      <c r="F598" s="265"/>
      <c r="G598" s="266">
        <v>11181</v>
      </c>
      <c r="H598" s="324">
        <v>56577</v>
      </c>
      <c r="I598" s="322"/>
    </row>
    <row r="599" spans="1:9" hidden="1" outlineLevel="1">
      <c r="A599" s="323"/>
      <c r="B599" s="277" t="s">
        <v>220</v>
      </c>
      <c r="C599" s="266"/>
      <c r="D599" s="265"/>
      <c r="E599" s="266"/>
      <c r="F599" s="265"/>
      <c r="G599" s="266"/>
      <c r="H599" s="324">
        <v>0</v>
      </c>
      <c r="I599" s="322"/>
    </row>
    <row r="600" spans="1:9" hidden="1" outlineLevel="1">
      <c r="A600" s="323"/>
      <c r="B600" s="277" t="s">
        <v>221</v>
      </c>
      <c r="C600" s="266">
        <v>2074</v>
      </c>
      <c r="D600" s="265"/>
      <c r="E600" s="265"/>
      <c r="F600" s="265"/>
      <c r="G600" s="265"/>
      <c r="H600" s="324">
        <v>2074</v>
      </c>
      <c r="I600" s="322"/>
    </row>
    <row r="601" spans="1:9" hidden="1" outlineLevel="1">
      <c r="A601" s="323"/>
      <c r="B601" s="277" t="s">
        <v>274</v>
      </c>
      <c r="C601" s="324">
        <v>68.33</v>
      </c>
      <c r="D601" s="265"/>
      <c r="E601" s="265"/>
      <c r="F601" s="265"/>
      <c r="G601" s="265"/>
      <c r="H601" s="324">
        <v>68.33</v>
      </c>
      <c r="I601" s="322"/>
    </row>
    <row r="602" spans="1:9" hidden="1" outlineLevel="1">
      <c r="A602" s="323"/>
      <c r="B602" s="277" t="s">
        <v>222</v>
      </c>
      <c r="C602" s="266">
        <v>43986</v>
      </c>
      <c r="D602" s="266">
        <v>38007</v>
      </c>
      <c r="E602" s="266">
        <v>434877</v>
      </c>
      <c r="F602" s="265"/>
      <c r="G602" s="266">
        <v>121025</v>
      </c>
      <c r="H602" s="324">
        <v>637895</v>
      </c>
      <c r="I602" s="322"/>
    </row>
    <row r="603" spans="1:9" hidden="1" outlineLevel="1">
      <c r="A603" s="323"/>
      <c r="B603" s="277" t="s">
        <v>223</v>
      </c>
      <c r="C603" s="266">
        <v>27479</v>
      </c>
      <c r="D603" s="265"/>
      <c r="E603" s="265"/>
      <c r="F603" s="265"/>
      <c r="G603" s="265"/>
      <c r="H603" s="324">
        <v>27479</v>
      </c>
      <c r="I603" s="322"/>
    </row>
    <row r="604" spans="1:9" hidden="1" outlineLevel="1">
      <c r="A604" s="323"/>
      <c r="B604" s="277" t="s">
        <v>224</v>
      </c>
      <c r="C604" s="266">
        <v>26827.482378387071</v>
      </c>
      <c r="D604" s="265">
        <v>165</v>
      </c>
      <c r="E604" s="266">
        <v>16168</v>
      </c>
      <c r="F604" s="265">
        <v>0</v>
      </c>
      <c r="G604" s="266">
        <v>5324</v>
      </c>
      <c r="H604" s="324">
        <v>48484.482378387067</v>
      </c>
      <c r="I604" s="322"/>
    </row>
    <row r="605" spans="1:9" hidden="1" outlineLevel="1">
      <c r="A605" s="323"/>
      <c r="B605" s="277" t="s">
        <v>225</v>
      </c>
      <c r="C605" s="266">
        <v>0</v>
      </c>
      <c r="D605" s="265"/>
      <c r="E605" s="266">
        <v>33623</v>
      </c>
      <c r="F605" s="265"/>
      <c r="G605" s="265"/>
      <c r="H605" s="324">
        <v>33623</v>
      </c>
      <c r="I605" s="322"/>
    </row>
    <row r="606" spans="1:9" collapsed="1">
      <c r="A606" s="323">
        <v>18</v>
      </c>
      <c r="B606" s="281" t="s">
        <v>127</v>
      </c>
      <c r="C606" s="266">
        <f>SUM($C$580:$C$605)</f>
        <v>253943.27817823426</v>
      </c>
      <c r="D606" s="266">
        <f>SUM($D$580:$D$605)</f>
        <v>587636</v>
      </c>
      <c r="E606" s="266">
        <f>SUM($E$580:$E$605)</f>
        <v>3171648</v>
      </c>
      <c r="F606" s="266">
        <f>SUM($F$580:$F$605)</f>
        <v>19</v>
      </c>
      <c r="G606" s="266">
        <f>SUM($G$580:$G$605)</f>
        <v>626520</v>
      </c>
      <c r="H606" s="324">
        <f>SUM($H$580:$H$605)</f>
        <v>4639766.2781782346</v>
      </c>
      <c r="I606" s="322"/>
    </row>
    <row r="607" spans="1:9" hidden="1" outlineLevel="1">
      <c r="A607" s="323"/>
      <c r="B607" s="277" t="s">
        <v>272</v>
      </c>
      <c r="C607" s="266">
        <v>0</v>
      </c>
      <c r="D607" s="265"/>
      <c r="E607" s="266">
        <v>0</v>
      </c>
      <c r="F607" s="265"/>
      <c r="G607" s="266">
        <v>0</v>
      </c>
      <c r="H607" s="324">
        <v>0</v>
      </c>
      <c r="I607" s="322"/>
    </row>
    <row r="608" spans="1:9" hidden="1" outlineLevel="1">
      <c r="A608" s="323"/>
      <c r="B608" s="277" t="s">
        <v>203</v>
      </c>
      <c r="C608" s="266">
        <v>274328</v>
      </c>
      <c r="D608" s="265"/>
      <c r="E608" s="266">
        <v>11621</v>
      </c>
      <c r="F608" s="265"/>
      <c r="G608" s="266">
        <v>2170</v>
      </c>
      <c r="H608" s="324">
        <v>288119</v>
      </c>
      <c r="I608" s="322"/>
    </row>
    <row r="609" spans="1:9" hidden="1" outlineLevel="1">
      <c r="A609" s="323"/>
      <c r="B609" s="277" t="s">
        <v>204</v>
      </c>
      <c r="C609" s="265"/>
      <c r="D609" s="265"/>
      <c r="E609" s="265"/>
      <c r="F609" s="265"/>
      <c r="G609" s="265"/>
      <c r="H609" s="324">
        <v>0</v>
      </c>
      <c r="I609" s="322"/>
    </row>
    <row r="610" spans="1:9" hidden="1" outlineLevel="1">
      <c r="A610" s="323"/>
      <c r="B610" s="277" t="s">
        <v>205</v>
      </c>
      <c r="C610" s="266">
        <v>0</v>
      </c>
      <c r="D610" s="266">
        <v>0</v>
      </c>
      <c r="E610" s="266">
        <v>0</v>
      </c>
      <c r="F610" s="266">
        <v>0</v>
      </c>
      <c r="G610" s="266">
        <v>0</v>
      </c>
      <c r="H610" s="324">
        <v>0</v>
      </c>
      <c r="I610" s="322"/>
    </row>
    <row r="611" spans="1:9" hidden="1" outlineLevel="1">
      <c r="A611" s="323"/>
      <c r="B611" s="277" t="s">
        <v>206</v>
      </c>
      <c r="C611" s="266">
        <v>0</v>
      </c>
      <c r="D611" s="266">
        <v>0</v>
      </c>
      <c r="E611" s="266">
        <v>0</v>
      </c>
      <c r="F611" s="266">
        <v>0</v>
      </c>
      <c r="G611" s="266">
        <v>0</v>
      </c>
      <c r="H611" s="324">
        <v>0</v>
      </c>
      <c r="I611" s="322"/>
    </row>
    <row r="612" spans="1:9" hidden="1" outlineLevel="1">
      <c r="A612" s="323"/>
      <c r="B612" s="277" t="s">
        <v>207</v>
      </c>
      <c r="C612" s="266"/>
      <c r="D612" s="266"/>
      <c r="E612" s="266"/>
      <c r="F612" s="266"/>
      <c r="G612" s="266"/>
      <c r="H612" s="324">
        <v>0</v>
      </c>
      <c r="I612" s="322"/>
    </row>
    <row r="613" spans="1:9" hidden="1" outlineLevel="1">
      <c r="A613" s="323"/>
      <c r="B613" s="277" t="s">
        <v>208</v>
      </c>
      <c r="C613" s="266">
        <v>3154452.1880483725</v>
      </c>
      <c r="D613" s="266">
        <v>514</v>
      </c>
      <c r="E613" s="266">
        <v>32798</v>
      </c>
      <c r="F613" s="266">
        <v>0</v>
      </c>
      <c r="G613" s="266">
        <v>4757</v>
      </c>
      <c r="H613" s="324">
        <v>3192521.1880483725</v>
      </c>
      <c r="I613" s="322"/>
    </row>
    <row r="614" spans="1:9" hidden="1" outlineLevel="1">
      <c r="A614" s="323"/>
      <c r="B614" s="277" t="s">
        <v>209</v>
      </c>
      <c r="C614" s="266">
        <v>264916</v>
      </c>
      <c r="D614" s="265"/>
      <c r="E614" s="266">
        <v>2234</v>
      </c>
      <c r="F614" s="265"/>
      <c r="G614" s="266">
        <v>53</v>
      </c>
      <c r="H614" s="324">
        <v>267203</v>
      </c>
      <c r="I614" s="322"/>
    </row>
    <row r="615" spans="1:9" hidden="1" outlineLevel="1">
      <c r="A615" s="323"/>
      <c r="B615" s="277" t="s">
        <v>210</v>
      </c>
      <c r="C615" s="265"/>
      <c r="D615" s="266">
        <v>11496</v>
      </c>
      <c r="E615" s="265"/>
      <c r="F615" s="265"/>
      <c r="G615" s="266">
        <v>1277</v>
      </c>
      <c r="H615" s="324">
        <v>12773</v>
      </c>
      <c r="I615" s="322"/>
    </row>
    <row r="616" spans="1:9" hidden="1" outlineLevel="1">
      <c r="A616" s="323"/>
      <c r="B616" s="277" t="s">
        <v>211</v>
      </c>
      <c r="C616" s="266">
        <v>2102790</v>
      </c>
      <c r="D616" s="265"/>
      <c r="E616" s="266">
        <v>165830</v>
      </c>
      <c r="F616" s="265"/>
      <c r="G616" s="266">
        <v>27239</v>
      </c>
      <c r="H616" s="324">
        <v>2295859</v>
      </c>
      <c r="I616" s="322"/>
    </row>
    <row r="617" spans="1:9" hidden="1" outlineLevel="1">
      <c r="A617" s="323"/>
      <c r="B617" s="277" t="s">
        <v>212</v>
      </c>
      <c r="C617" s="266"/>
      <c r="D617" s="265">
        <v>0</v>
      </c>
      <c r="E617" s="266">
        <v>121999</v>
      </c>
      <c r="F617" s="265">
        <v>0</v>
      </c>
      <c r="G617" s="266">
        <v>16356</v>
      </c>
      <c r="H617" s="324">
        <v>138355</v>
      </c>
      <c r="I617" s="322"/>
    </row>
    <row r="618" spans="1:9" hidden="1" outlineLevel="1">
      <c r="A618" s="323"/>
      <c r="B618" s="277" t="s">
        <v>213</v>
      </c>
      <c r="C618" s="266">
        <v>5594</v>
      </c>
      <c r="D618" s="266">
        <v>12991</v>
      </c>
      <c r="E618" s="266">
        <v>157540</v>
      </c>
      <c r="F618" s="265"/>
      <c r="G618" s="266">
        <v>21945</v>
      </c>
      <c r="H618" s="324">
        <v>198070</v>
      </c>
      <c r="I618" s="322"/>
    </row>
    <row r="619" spans="1:9" hidden="1" outlineLevel="1">
      <c r="A619" s="323"/>
      <c r="B619" s="277" t="s">
        <v>214</v>
      </c>
      <c r="C619" s="266">
        <v>0</v>
      </c>
      <c r="D619" s="265"/>
      <c r="E619" s="265"/>
      <c r="F619" s="265"/>
      <c r="G619" s="265"/>
      <c r="H619" s="324">
        <v>0</v>
      </c>
      <c r="I619" s="322"/>
    </row>
    <row r="620" spans="1:9" hidden="1" outlineLevel="1">
      <c r="A620" s="323"/>
      <c r="B620" s="277" t="s">
        <v>273</v>
      </c>
      <c r="C620" s="266"/>
      <c r="D620" s="265"/>
      <c r="E620" s="265"/>
      <c r="F620" s="265"/>
      <c r="G620" s="265"/>
      <c r="H620" s="324">
        <v>0</v>
      </c>
      <c r="I620" s="322"/>
    </row>
    <row r="621" spans="1:9" hidden="1" outlineLevel="1">
      <c r="A621" s="323"/>
      <c r="B621" s="277" t="s">
        <v>215</v>
      </c>
      <c r="C621" s="266">
        <v>53824</v>
      </c>
      <c r="D621" s="266">
        <v>0</v>
      </c>
      <c r="E621" s="266">
        <v>162525</v>
      </c>
      <c r="F621" s="265"/>
      <c r="G621" s="265"/>
      <c r="H621" s="324">
        <v>216349</v>
      </c>
      <c r="I621" s="322"/>
    </row>
    <row r="622" spans="1:9" hidden="1" outlineLevel="1">
      <c r="A622" s="323"/>
      <c r="B622" s="277" t="s">
        <v>216</v>
      </c>
      <c r="C622" s="266">
        <v>326</v>
      </c>
      <c r="D622" s="266">
        <v>0</v>
      </c>
      <c r="E622" s="266">
        <v>0</v>
      </c>
      <c r="F622" s="266">
        <v>0</v>
      </c>
      <c r="G622" s="266">
        <v>0</v>
      </c>
      <c r="H622" s="324">
        <v>326</v>
      </c>
      <c r="I622" s="322"/>
    </row>
    <row r="623" spans="1:9" hidden="1" outlineLevel="1">
      <c r="A623" s="323"/>
      <c r="B623" s="277" t="s">
        <v>217</v>
      </c>
      <c r="C623" s="266">
        <v>7093.5365696799554</v>
      </c>
      <c r="D623" s="266">
        <v>0</v>
      </c>
      <c r="E623" s="266">
        <v>10731</v>
      </c>
      <c r="F623" s="265"/>
      <c r="G623" s="266">
        <v>3027</v>
      </c>
      <c r="H623" s="324">
        <v>20851.536569679956</v>
      </c>
      <c r="I623" s="322"/>
    </row>
    <row r="624" spans="1:9" hidden="1" outlineLevel="1">
      <c r="A624" s="323"/>
      <c r="B624" s="277" t="s">
        <v>218</v>
      </c>
      <c r="C624" s="266">
        <v>144994</v>
      </c>
      <c r="D624" s="266">
        <v>306423</v>
      </c>
      <c r="E624" s="266">
        <v>27691</v>
      </c>
      <c r="F624" s="266">
        <v>0</v>
      </c>
      <c r="G624" s="266">
        <v>56547</v>
      </c>
      <c r="H624" s="324">
        <v>535655</v>
      </c>
      <c r="I624" s="322"/>
    </row>
    <row r="625" spans="1:9" hidden="1" outlineLevel="1">
      <c r="A625" s="323"/>
      <c r="B625" s="277" t="s">
        <v>219</v>
      </c>
      <c r="C625" s="266">
        <v>874</v>
      </c>
      <c r="D625" s="265"/>
      <c r="E625" s="266">
        <v>64065</v>
      </c>
      <c r="F625" s="265"/>
      <c r="G625" s="266">
        <v>16077</v>
      </c>
      <c r="H625" s="324">
        <v>81016</v>
      </c>
      <c r="I625" s="322"/>
    </row>
    <row r="626" spans="1:9" hidden="1" outlineLevel="1">
      <c r="A626" s="323"/>
      <c r="B626" s="277" t="s">
        <v>220</v>
      </c>
      <c r="C626" s="266"/>
      <c r="D626" s="265"/>
      <c r="E626" s="266"/>
      <c r="F626" s="265"/>
      <c r="G626" s="266"/>
      <c r="H626" s="324">
        <v>0</v>
      </c>
      <c r="I626" s="322"/>
    </row>
    <row r="627" spans="1:9" hidden="1" outlineLevel="1">
      <c r="A627" s="323"/>
      <c r="B627" s="277" t="s">
        <v>221</v>
      </c>
      <c r="C627" s="266">
        <v>1451</v>
      </c>
      <c r="D627" s="265"/>
      <c r="E627" s="265"/>
      <c r="F627" s="265"/>
      <c r="G627" s="265"/>
      <c r="H627" s="324">
        <v>1451</v>
      </c>
      <c r="I627" s="322"/>
    </row>
    <row r="628" spans="1:9" hidden="1" outlineLevel="1">
      <c r="A628" s="323"/>
      <c r="B628" s="277" t="s">
        <v>274</v>
      </c>
      <c r="C628" s="266"/>
      <c r="D628" s="265"/>
      <c r="E628" s="265"/>
      <c r="F628" s="265"/>
      <c r="G628" s="265"/>
      <c r="H628" s="324">
        <v>0</v>
      </c>
      <c r="I628" s="322"/>
    </row>
    <row r="629" spans="1:9" hidden="1" outlineLevel="1">
      <c r="A629" s="323"/>
      <c r="B629" s="277" t="s">
        <v>222</v>
      </c>
      <c r="C629" s="266">
        <v>120124</v>
      </c>
      <c r="D629" s="265">
        <v>29562</v>
      </c>
      <c r="E629" s="266">
        <v>674253</v>
      </c>
      <c r="F629" s="265"/>
      <c r="G629" s="266">
        <v>174824</v>
      </c>
      <c r="H629" s="324">
        <v>998763</v>
      </c>
      <c r="I629" s="322"/>
    </row>
    <row r="630" spans="1:9" hidden="1" outlineLevel="1">
      <c r="A630" s="323"/>
      <c r="B630" s="277" t="s">
        <v>223</v>
      </c>
      <c r="C630" s="266">
        <v>0</v>
      </c>
      <c r="D630" s="265"/>
      <c r="E630" s="265"/>
      <c r="F630" s="265"/>
      <c r="G630" s="265"/>
      <c r="H630" s="324">
        <v>0</v>
      </c>
      <c r="I630" s="322"/>
    </row>
    <row r="631" spans="1:9" hidden="1" outlineLevel="1">
      <c r="A631" s="323"/>
      <c r="B631" s="277" t="s">
        <v>224</v>
      </c>
      <c r="C631" s="266">
        <v>57901.126121876528</v>
      </c>
      <c r="D631" s="265">
        <v>311</v>
      </c>
      <c r="E631" s="266">
        <v>738</v>
      </c>
      <c r="F631" s="265"/>
      <c r="G631" s="266">
        <v>1154</v>
      </c>
      <c r="H631" s="324">
        <v>60104.126121876528</v>
      </c>
      <c r="I631" s="322"/>
    </row>
    <row r="632" spans="1:9" hidden="1" outlineLevel="1">
      <c r="A632" s="323"/>
      <c r="B632" s="277" t="s">
        <v>225</v>
      </c>
      <c r="C632" s="266">
        <v>90254</v>
      </c>
      <c r="D632" s="265">
        <v>0</v>
      </c>
      <c r="E632" s="266">
        <v>50881</v>
      </c>
      <c r="F632" s="265"/>
      <c r="G632" s="266">
        <v>0</v>
      </c>
      <c r="H632" s="324">
        <v>141135</v>
      </c>
      <c r="I632" s="322"/>
    </row>
    <row r="633" spans="1:9" collapsed="1">
      <c r="A633" s="323">
        <v>19</v>
      </c>
      <c r="B633" s="281" t="s">
        <v>128</v>
      </c>
      <c r="C633" s="266">
        <f>SUM($C$607:$C$632)</f>
        <v>6278921.8507399289</v>
      </c>
      <c r="D633" s="266">
        <f>SUM($D$607:$D$632)</f>
        <v>361297</v>
      </c>
      <c r="E633" s="266">
        <f>SUM($E$607:$E$632)</f>
        <v>1482906</v>
      </c>
      <c r="F633" s="266">
        <f>SUM($F$607:$F$632)</f>
        <v>0</v>
      </c>
      <c r="G633" s="266">
        <f>SUM($G$607:$G$632)</f>
        <v>325426</v>
      </c>
      <c r="H633" s="324">
        <f>SUM($H$607:$H$632)</f>
        <v>8448550.8507399298</v>
      </c>
      <c r="I633" s="322"/>
    </row>
    <row r="634" spans="1:9" ht="15" hidden="1" outlineLevel="1" thickBot="1">
      <c r="A634" s="335"/>
      <c r="B634" s="336" t="s">
        <v>272</v>
      </c>
      <c r="C634" s="337">
        <v>0</v>
      </c>
      <c r="D634" s="338"/>
      <c r="E634" s="337">
        <v>0</v>
      </c>
      <c r="F634" s="338"/>
      <c r="G634" s="337">
        <v>0</v>
      </c>
      <c r="H634" s="339">
        <v>0</v>
      </c>
      <c r="I634" s="322"/>
    </row>
    <row r="635" spans="1:9" ht="15" hidden="1" outlineLevel="1" thickBot="1">
      <c r="A635" s="335"/>
      <c r="B635" s="336" t="s">
        <v>203</v>
      </c>
      <c r="C635" s="337">
        <v>8422</v>
      </c>
      <c r="D635" s="338"/>
      <c r="E635" s="337">
        <v>348531</v>
      </c>
      <c r="F635" s="338"/>
      <c r="G635" s="337">
        <v>65107</v>
      </c>
      <c r="H635" s="339">
        <v>422060</v>
      </c>
      <c r="I635" s="322"/>
    </row>
    <row r="636" spans="1:9" ht="15" hidden="1" outlineLevel="1" thickBot="1">
      <c r="A636" s="335"/>
      <c r="B636" s="336" t="s">
        <v>204</v>
      </c>
      <c r="C636" s="337">
        <v>86170</v>
      </c>
      <c r="D636" s="337">
        <v>0</v>
      </c>
      <c r="E636" s="337">
        <v>0</v>
      </c>
      <c r="F636" s="338"/>
      <c r="G636" s="337">
        <v>0</v>
      </c>
      <c r="H636" s="339">
        <v>86170</v>
      </c>
      <c r="I636" s="322"/>
    </row>
    <row r="637" spans="1:9" ht="15" hidden="1" outlineLevel="1" thickBot="1">
      <c r="A637" s="335"/>
      <c r="B637" s="336" t="s">
        <v>205</v>
      </c>
      <c r="C637" s="337">
        <v>0</v>
      </c>
      <c r="D637" s="337">
        <v>0</v>
      </c>
      <c r="E637" s="337">
        <v>0</v>
      </c>
      <c r="F637" s="337">
        <v>0</v>
      </c>
      <c r="G637" s="337">
        <v>0</v>
      </c>
      <c r="H637" s="339">
        <v>0</v>
      </c>
      <c r="I637" s="322"/>
    </row>
    <row r="638" spans="1:9" ht="15" hidden="1" outlineLevel="1" thickBot="1">
      <c r="A638" s="335"/>
      <c r="B638" s="336" t="s">
        <v>206</v>
      </c>
      <c r="C638" s="337">
        <v>0</v>
      </c>
      <c r="D638" s="337">
        <v>0</v>
      </c>
      <c r="E638" s="337">
        <v>0</v>
      </c>
      <c r="F638" s="337">
        <v>0</v>
      </c>
      <c r="G638" s="337">
        <v>0</v>
      </c>
      <c r="H638" s="339">
        <v>0</v>
      </c>
      <c r="I638" s="322"/>
    </row>
    <row r="639" spans="1:9" ht="15" hidden="1" outlineLevel="1" thickBot="1">
      <c r="A639" s="335"/>
      <c r="B639" s="336" t="s">
        <v>207</v>
      </c>
      <c r="C639" s="337"/>
      <c r="D639" s="337"/>
      <c r="E639" s="337"/>
      <c r="F639" s="337"/>
      <c r="G639" s="337"/>
      <c r="H639" s="339">
        <v>0</v>
      </c>
      <c r="I639" s="322"/>
    </row>
    <row r="640" spans="1:9" ht="15" hidden="1" outlineLevel="1" thickBot="1">
      <c r="A640" s="335"/>
      <c r="B640" s="336" t="s">
        <v>208</v>
      </c>
      <c r="C640" s="337">
        <v>-14024.006909732208</v>
      </c>
      <c r="D640" s="337">
        <v>231263</v>
      </c>
      <c r="E640" s="337">
        <v>534805</v>
      </c>
      <c r="F640" s="337">
        <v>0</v>
      </c>
      <c r="G640" s="337">
        <v>73431</v>
      </c>
      <c r="H640" s="339">
        <v>825474.99309026776</v>
      </c>
      <c r="I640" s="322"/>
    </row>
    <row r="641" spans="1:9" ht="15" hidden="1" outlineLevel="1" thickBot="1">
      <c r="A641" s="335"/>
      <c r="B641" s="336" t="s">
        <v>209</v>
      </c>
      <c r="C641" s="337">
        <v>577</v>
      </c>
      <c r="D641" s="338"/>
      <c r="E641" s="337">
        <v>17096</v>
      </c>
      <c r="F641" s="338"/>
      <c r="G641" s="337">
        <v>233</v>
      </c>
      <c r="H641" s="339">
        <v>17906</v>
      </c>
      <c r="I641" s="322"/>
    </row>
    <row r="642" spans="1:9" ht="15" hidden="1" outlineLevel="1" thickBot="1">
      <c r="A642" s="335"/>
      <c r="B642" s="336" t="s">
        <v>210</v>
      </c>
      <c r="C642" s="338"/>
      <c r="D642" s="337">
        <v>13339</v>
      </c>
      <c r="E642" s="338"/>
      <c r="F642" s="338"/>
      <c r="G642" s="337">
        <v>1482</v>
      </c>
      <c r="H642" s="339">
        <v>14821</v>
      </c>
      <c r="I642" s="322"/>
    </row>
    <row r="643" spans="1:9" ht="15" hidden="1" outlineLevel="1" thickBot="1">
      <c r="A643" s="335"/>
      <c r="B643" s="336" t="s">
        <v>211</v>
      </c>
      <c r="C643" s="337">
        <v>29537</v>
      </c>
      <c r="D643" s="338"/>
      <c r="E643" s="337">
        <v>1029003</v>
      </c>
      <c r="F643" s="338"/>
      <c r="G643" s="337">
        <v>135869</v>
      </c>
      <c r="H643" s="339">
        <v>1194409</v>
      </c>
      <c r="I643" s="322"/>
    </row>
    <row r="644" spans="1:9" ht="15" hidden="1" outlineLevel="1" thickBot="1">
      <c r="A644" s="335"/>
      <c r="B644" s="336" t="s">
        <v>212</v>
      </c>
      <c r="C644" s="337"/>
      <c r="D644" s="338">
        <v>0</v>
      </c>
      <c r="E644" s="337">
        <v>360161</v>
      </c>
      <c r="F644" s="338">
        <v>0</v>
      </c>
      <c r="G644" s="337">
        <v>56818</v>
      </c>
      <c r="H644" s="339">
        <v>416979</v>
      </c>
      <c r="I644" s="322"/>
    </row>
    <row r="645" spans="1:9" ht="15" hidden="1" outlineLevel="1" thickBot="1">
      <c r="A645" s="335"/>
      <c r="B645" s="336" t="s">
        <v>213</v>
      </c>
      <c r="C645" s="337">
        <v>15262</v>
      </c>
      <c r="D645" s="337">
        <v>125173</v>
      </c>
      <c r="E645" s="337">
        <v>269743</v>
      </c>
      <c r="F645" s="338"/>
      <c r="G645" s="337">
        <v>57181</v>
      </c>
      <c r="H645" s="339">
        <v>467359</v>
      </c>
      <c r="I645" s="322"/>
    </row>
    <row r="646" spans="1:9" ht="15" hidden="1" outlineLevel="1" thickBot="1">
      <c r="A646" s="335"/>
      <c r="B646" s="336" t="s">
        <v>214</v>
      </c>
      <c r="C646" s="337">
        <v>221560</v>
      </c>
      <c r="D646" s="338"/>
      <c r="E646" s="338"/>
      <c r="F646" s="337">
        <v>434</v>
      </c>
      <c r="G646" s="338"/>
      <c r="H646" s="339">
        <v>221994</v>
      </c>
      <c r="I646" s="322"/>
    </row>
    <row r="647" spans="1:9" ht="15" hidden="1" outlineLevel="1" thickBot="1">
      <c r="A647" s="335"/>
      <c r="B647" s="336" t="s">
        <v>273</v>
      </c>
      <c r="C647" s="337"/>
      <c r="D647" s="338"/>
      <c r="E647" s="338"/>
      <c r="F647" s="337"/>
      <c r="G647" s="338"/>
      <c r="H647" s="339">
        <v>0</v>
      </c>
      <c r="I647" s="322"/>
    </row>
    <row r="648" spans="1:9" ht="15" hidden="1" outlineLevel="1" thickBot="1">
      <c r="A648" s="335"/>
      <c r="B648" s="336" t="s">
        <v>215</v>
      </c>
      <c r="C648" s="337">
        <v>18257</v>
      </c>
      <c r="D648" s="337">
        <v>0</v>
      </c>
      <c r="E648" s="337">
        <v>15538</v>
      </c>
      <c r="F648" s="338"/>
      <c r="G648" s="338"/>
      <c r="H648" s="339">
        <v>33795</v>
      </c>
      <c r="I648" s="322"/>
    </row>
    <row r="649" spans="1:9" ht="15" hidden="1" outlineLevel="1" thickBot="1">
      <c r="A649" s="335"/>
      <c r="B649" s="336" t="s">
        <v>216</v>
      </c>
      <c r="C649" s="337">
        <v>0</v>
      </c>
      <c r="D649" s="337">
        <v>0</v>
      </c>
      <c r="E649" s="337">
        <v>0</v>
      </c>
      <c r="F649" s="337">
        <v>0</v>
      </c>
      <c r="G649" s="337">
        <v>0</v>
      </c>
      <c r="H649" s="339">
        <v>0</v>
      </c>
      <c r="I649" s="322"/>
    </row>
    <row r="650" spans="1:9" ht="15" hidden="1" outlineLevel="1" thickBot="1">
      <c r="A650" s="335"/>
      <c r="B650" s="336" t="s">
        <v>217</v>
      </c>
      <c r="C650" s="337">
        <v>18639.30955519218</v>
      </c>
      <c r="D650" s="337">
        <v>0</v>
      </c>
      <c r="E650" s="337">
        <v>247014</v>
      </c>
      <c r="F650" s="338"/>
      <c r="G650" s="337">
        <v>69670</v>
      </c>
      <c r="H650" s="339">
        <v>335323.30955519219</v>
      </c>
      <c r="I650" s="322"/>
    </row>
    <row r="651" spans="1:9" ht="15" hidden="1" outlineLevel="1" thickBot="1">
      <c r="A651" s="335"/>
      <c r="B651" s="336" t="s">
        <v>218</v>
      </c>
      <c r="C651" s="337">
        <v>188321</v>
      </c>
      <c r="D651" s="337">
        <v>746438</v>
      </c>
      <c r="E651" s="337">
        <v>63615</v>
      </c>
      <c r="F651" s="337">
        <v>0</v>
      </c>
      <c r="G651" s="337">
        <v>144781</v>
      </c>
      <c r="H651" s="339">
        <v>1143155</v>
      </c>
      <c r="I651" s="322"/>
    </row>
    <row r="652" spans="1:9" ht="15" hidden="1" outlineLevel="1" thickBot="1">
      <c r="A652" s="335"/>
      <c r="B652" s="336" t="s">
        <v>219</v>
      </c>
      <c r="C652" s="337">
        <v>88</v>
      </c>
      <c r="D652" s="338"/>
      <c r="E652" s="337">
        <v>5516</v>
      </c>
      <c r="F652" s="338"/>
      <c r="G652" s="337">
        <v>1384</v>
      </c>
      <c r="H652" s="339">
        <v>6988</v>
      </c>
      <c r="I652" s="322"/>
    </row>
    <row r="653" spans="1:9" ht="15" hidden="1" outlineLevel="1" thickBot="1">
      <c r="A653" s="335"/>
      <c r="B653" s="336" t="s">
        <v>220</v>
      </c>
      <c r="C653" s="337"/>
      <c r="D653" s="338"/>
      <c r="E653" s="337"/>
      <c r="F653" s="338"/>
      <c r="G653" s="337"/>
      <c r="H653" s="339">
        <v>0</v>
      </c>
      <c r="I653" s="322"/>
    </row>
    <row r="654" spans="1:9" ht="15" hidden="1" outlineLevel="1" thickBot="1">
      <c r="A654" s="335"/>
      <c r="B654" s="336" t="s">
        <v>221</v>
      </c>
      <c r="C654" s="337">
        <v>20458</v>
      </c>
      <c r="D654" s="338"/>
      <c r="E654" s="338"/>
      <c r="F654" s="338"/>
      <c r="G654" s="338"/>
      <c r="H654" s="339">
        <v>20458</v>
      </c>
      <c r="I654" s="322"/>
    </row>
    <row r="655" spans="1:9" ht="15" hidden="1" outlineLevel="1" thickBot="1">
      <c r="A655" s="335"/>
      <c r="B655" s="336" t="s">
        <v>274</v>
      </c>
      <c r="C655" s="337"/>
      <c r="D655" s="338"/>
      <c r="E655" s="338"/>
      <c r="F655" s="338"/>
      <c r="G655" s="338"/>
      <c r="H655" s="339">
        <v>0</v>
      </c>
      <c r="I655" s="322"/>
    </row>
    <row r="656" spans="1:9" ht="15" hidden="1" outlineLevel="1" thickBot="1">
      <c r="A656" s="335"/>
      <c r="B656" s="336" t="s">
        <v>222</v>
      </c>
      <c r="C656" s="337">
        <v>156367</v>
      </c>
      <c r="D656" s="337">
        <v>34095</v>
      </c>
      <c r="E656" s="337">
        <v>1314181</v>
      </c>
      <c r="F656" s="338"/>
      <c r="G656" s="337">
        <v>846995</v>
      </c>
      <c r="H656" s="339">
        <v>2351638</v>
      </c>
      <c r="I656" s="322"/>
    </row>
    <row r="657" spans="1:9" ht="15" hidden="1" outlineLevel="1" thickBot="1">
      <c r="A657" s="335"/>
      <c r="B657" s="336" t="s">
        <v>223</v>
      </c>
      <c r="C657" s="337">
        <v>17760</v>
      </c>
      <c r="D657" s="338"/>
      <c r="E657" s="338"/>
      <c r="F657" s="338"/>
      <c r="G657" s="338"/>
      <c r="H657" s="339">
        <v>17760</v>
      </c>
      <c r="I657" s="322"/>
    </row>
    <row r="658" spans="1:9" ht="15" hidden="1" outlineLevel="1" thickBot="1">
      <c r="A658" s="335"/>
      <c r="B658" s="336" t="s">
        <v>224</v>
      </c>
      <c r="C658" s="337">
        <v>39998.649027577929</v>
      </c>
      <c r="D658" s="338">
        <v>77</v>
      </c>
      <c r="E658" s="337">
        <v>10301</v>
      </c>
      <c r="F658" s="338">
        <v>0</v>
      </c>
      <c r="G658" s="337">
        <v>3308</v>
      </c>
      <c r="H658" s="339">
        <v>53684.649027577929</v>
      </c>
      <c r="I658" s="322"/>
    </row>
    <row r="659" spans="1:9" ht="15" hidden="1" outlineLevel="1" thickBot="1">
      <c r="A659" s="335"/>
      <c r="B659" s="336" t="s">
        <v>225</v>
      </c>
      <c r="C659" s="337">
        <v>0</v>
      </c>
      <c r="D659" s="338">
        <v>0</v>
      </c>
      <c r="E659" s="337">
        <v>77861</v>
      </c>
      <c r="F659" s="338"/>
      <c r="G659" s="337">
        <v>0</v>
      </c>
      <c r="H659" s="339">
        <v>77861</v>
      </c>
      <c r="I659" s="322"/>
    </row>
    <row r="660" spans="1:9" ht="15" collapsed="1" thickBot="1">
      <c r="A660" s="335">
        <v>20</v>
      </c>
      <c r="B660" s="340" t="s">
        <v>86</v>
      </c>
      <c r="C660" s="337">
        <f>SUM($C$634:$C$659)</f>
        <v>807392.95167303795</v>
      </c>
      <c r="D660" s="337">
        <f>SUM($D$634:$D$659)</f>
        <v>1150385</v>
      </c>
      <c r="E660" s="337">
        <f>SUM($E$634:$E$659)</f>
        <v>4293365</v>
      </c>
      <c r="F660" s="337">
        <f>SUM($F$634:$F$659)</f>
        <v>434</v>
      </c>
      <c r="G660" s="337">
        <f>SUM($G$634:$G$659)</f>
        <v>1456259</v>
      </c>
      <c r="H660" s="339">
        <f>SUM($H$634:$H$659)</f>
        <v>7707835.9516730374</v>
      </c>
      <c r="I660" s="322"/>
    </row>
    <row r="661" spans="1:9">
      <c r="A661" s="446"/>
      <c r="B661" s="446"/>
      <c r="C661" s="446"/>
      <c r="D661" s="446"/>
      <c r="E661" s="446"/>
      <c r="F661" s="446"/>
      <c r="G661" s="446"/>
      <c r="H661" s="446"/>
    </row>
    <row r="662" spans="1:9">
      <c r="A662" s="420"/>
      <c r="B662" s="420"/>
      <c r="C662" s="420"/>
      <c r="D662" s="420"/>
      <c r="E662" s="420"/>
      <c r="F662" s="420"/>
      <c r="G662" s="420"/>
      <c r="H662" s="420"/>
    </row>
    <row r="663" spans="1:9">
      <c r="A663" s="420" t="s">
        <v>578</v>
      </c>
      <c r="B663" s="420"/>
      <c r="C663" s="420"/>
      <c r="D663" s="420"/>
      <c r="E663" s="420"/>
      <c r="F663" s="420"/>
      <c r="G663" s="420"/>
      <c r="H663" s="420"/>
    </row>
    <row r="664" spans="1:9">
      <c r="A664" s="420" t="s">
        <v>548</v>
      </c>
      <c r="B664" s="420"/>
      <c r="C664" s="420"/>
      <c r="D664" s="420"/>
      <c r="E664" s="420"/>
      <c r="F664" s="420"/>
      <c r="G664" s="420"/>
      <c r="H664" s="420"/>
    </row>
    <row r="665" spans="1:9">
      <c r="A665" s="420" t="s">
        <v>331</v>
      </c>
      <c r="B665" s="420"/>
      <c r="C665" s="420"/>
      <c r="D665" s="420"/>
      <c r="E665" s="420"/>
      <c r="F665" s="420"/>
      <c r="G665" s="420"/>
      <c r="H665" s="420"/>
    </row>
    <row r="666" spans="1:9">
      <c r="A666" s="420" t="s">
        <v>499</v>
      </c>
      <c r="B666" s="420"/>
      <c r="C666" s="420"/>
      <c r="D666" s="420"/>
      <c r="E666" s="420"/>
      <c r="F666" s="420"/>
      <c r="G666" s="420"/>
      <c r="H666" s="420"/>
    </row>
    <row r="667" spans="1:9">
      <c r="A667" s="420"/>
      <c r="B667" s="420"/>
      <c r="C667" s="420"/>
      <c r="D667" s="420"/>
      <c r="E667" s="420"/>
      <c r="F667" s="420"/>
      <c r="G667" s="420"/>
      <c r="H667" s="420"/>
    </row>
    <row r="668" spans="1:9">
      <c r="A668" s="420" t="s">
        <v>34</v>
      </c>
      <c r="B668" s="420"/>
      <c r="C668" s="420"/>
      <c r="D668" s="420"/>
      <c r="E668" s="420"/>
      <c r="F668" s="420"/>
      <c r="G668" s="420"/>
      <c r="H668" s="420"/>
    </row>
    <row r="669" spans="1:9" ht="12.75" customHeight="1" thickBot="1">
      <c r="A669" s="435" t="s">
        <v>513</v>
      </c>
      <c r="B669" s="435"/>
      <c r="C669" s="435"/>
      <c r="D669" s="435"/>
      <c r="E669" s="435"/>
      <c r="F669" s="435"/>
      <c r="G669" s="435"/>
      <c r="H669" s="435"/>
    </row>
    <row r="670" spans="1:9">
      <c r="A670" s="308"/>
      <c r="B670" s="309"/>
      <c r="C670" s="310" t="s">
        <v>500</v>
      </c>
      <c r="D670" s="311" t="s">
        <v>501</v>
      </c>
      <c r="E670" s="311" t="s">
        <v>502</v>
      </c>
      <c r="F670" s="312" t="s">
        <v>503</v>
      </c>
      <c r="G670" s="312" t="s">
        <v>504</v>
      </c>
      <c r="H670" s="313" t="s">
        <v>505</v>
      </c>
      <c r="I670" s="314"/>
    </row>
    <row r="671" spans="1:9">
      <c r="A671" s="315"/>
      <c r="B671" s="316"/>
      <c r="C671" s="436" t="s">
        <v>508</v>
      </c>
      <c r="D671" s="437"/>
      <c r="E671" s="438"/>
      <c r="F671" s="432" t="s">
        <v>549</v>
      </c>
      <c r="G671" s="432" t="s">
        <v>550</v>
      </c>
      <c r="H671" s="440" t="s">
        <v>551</v>
      </c>
      <c r="I671" s="314"/>
    </row>
    <row r="672" spans="1:9">
      <c r="A672" s="315"/>
      <c r="B672" s="44" t="s">
        <v>552</v>
      </c>
      <c r="C672" s="443"/>
      <c r="D672" s="444"/>
      <c r="E672" s="445"/>
      <c r="F672" s="439"/>
      <c r="G672" s="439"/>
      <c r="H672" s="441"/>
      <c r="I672" s="314"/>
    </row>
    <row r="673" spans="1:9">
      <c r="A673" s="315"/>
      <c r="B673" s="2"/>
      <c r="C673" s="432" t="s">
        <v>553</v>
      </c>
      <c r="D673" s="432" t="s">
        <v>554</v>
      </c>
      <c r="E673" s="432" t="s">
        <v>555</v>
      </c>
      <c r="F673" s="439"/>
      <c r="G673" s="439"/>
      <c r="H673" s="441"/>
      <c r="I673" s="314"/>
    </row>
    <row r="674" spans="1:9" ht="19.5" customHeight="1">
      <c r="A674" s="317"/>
      <c r="B674" s="318"/>
      <c r="C674" s="433"/>
      <c r="D674" s="433"/>
      <c r="E674" s="433"/>
      <c r="F674" s="433"/>
      <c r="G674" s="433"/>
      <c r="H674" s="442"/>
      <c r="I674" s="314"/>
    </row>
    <row r="675" spans="1:9" hidden="1" outlineLevel="1">
      <c r="A675" s="323"/>
      <c r="B675" s="277" t="s">
        <v>272</v>
      </c>
      <c r="C675" s="265"/>
      <c r="D675" s="265"/>
      <c r="E675" s="265"/>
      <c r="F675" s="265"/>
      <c r="G675" s="266">
        <v>0</v>
      </c>
      <c r="H675" s="324">
        <v>0</v>
      </c>
      <c r="I675" s="322"/>
    </row>
    <row r="676" spans="1:9" hidden="1" outlineLevel="1">
      <c r="A676" s="323"/>
      <c r="B676" s="277" t="s">
        <v>203</v>
      </c>
      <c r="C676" s="266">
        <v>0</v>
      </c>
      <c r="D676" s="266">
        <v>0</v>
      </c>
      <c r="E676" s="266">
        <v>0</v>
      </c>
      <c r="F676" s="266">
        <v>0</v>
      </c>
      <c r="G676" s="266">
        <v>0</v>
      </c>
      <c r="H676" s="324">
        <v>0</v>
      </c>
      <c r="I676" s="322"/>
    </row>
    <row r="677" spans="1:9" hidden="1" outlineLevel="1">
      <c r="A677" s="323"/>
      <c r="B677" s="277" t="s">
        <v>204</v>
      </c>
      <c r="C677" s="266">
        <v>33510</v>
      </c>
      <c r="D677" s="266">
        <v>0</v>
      </c>
      <c r="E677" s="266">
        <v>0</v>
      </c>
      <c r="F677" s="266">
        <v>0</v>
      </c>
      <c r="G677" s="266">
        <v>0</v>
      </c>
      <c r="H677" s="324">
        <v>33510</v>
      </c>
      <c r="I677" s="322"/>
    </row>
    <row r="678" spans="1:9" hidden="1" outlineLevel="1">
      <c r="A678" s="323"/>
      <c r="B678" s="277" t="s">
        <v>205</v>
      </c>
      <c r="C678" s="266">
        <v>0</v>
      </c>
      <c r="D678" s="266">
        <v>0</v>
      </c>
      <c r="E678" s="266">
        <v>0</v>
      </c>
      <c r="F678" s="266">
        <v>0</v>
      </c>
      <c r="G678" s="266">
        <v>0</v>
      </c>
      <c r="H678" s="324">
        <v>0</v>
      </c>
      <c r="I678" s="322"/>
    </row>
    <row r="679" spans="1:9" hidden="1" outlineLevel="1">
      <c r="A679" s="323"/>
      <c r="B679" s="277" t="s">
        <v>206</v>
      </c>
      <c r="C679" s="266">
        <v>0</v>
      </c>
      <c r="D679" s="266">
        <v>0</v>
      </c>
      <c r="E679" s="266">
        <v>0</v>
      </c>
      <c r="F679" s="266">
        <v>0</v>
      </c>
      <c r="G679" s="266">
        <v>0</v>
      </c>
      <c r="H679" s="324">
        <v>0</v>
      </c>
      <c r="I679" s="322"/>
    </row>
    <row r="680" spans="1:9" hidden="1" outlineLevel="1">
      <c r="A680" s="323"/>
      <c r="B680" s="277" t="s">
        <v>207</v>
      </c>
      <c r="C680" s="266">
        <v>9</v>
      </c>
      <c r="D680" s="266"/>
      <c r="E680" s="266">
        <v>7</v>
      </c>
      <c r="F680" s="266"/>
      <c r="G680" s="266"/>
      <c r="H680" s="324">
        <v>16</v>
      </c>
      <c r="I680" s="322"/>
    </row>
    <row r="681" spans="1:9" hidden="1" outlineLevel="1">
      <c r="A681" s="323"/>
      <c r="B681" s="277" t="s">
        <v>208</v>
      </c>
      <c r="C681" s="266">
        <v>1059.8378586295553</v>
      </c>
      <c r="D681" s="266">
        <v>0</v>
      </c>
      <c r="E681" s="266">
        <v>0</v>
      </c>
      <c r="F681" s="266">
        <v>0</v>
      </c>
      <c r="G681" s="266">
        <v>0</v>
      </c>
      <c r="H681" s="324">
        <v>1059.8378586295553</v>
      </c>
      <c r="I681" s="322"/>
    </row>
    <row r="682" spans="1:9" hidden="1" outlineLevel="1">
      <c r="A682" s="323"/>
      <c r="B682" s="277" t="s">
        <v>209</v>
      </c>
      <c r="C682" s="266">
        <v>313</v>
      </c>
      <c r="D682" s="266">
        <v>0</v>
      </c>
      <c r="E682" s="266">
        <v>0</v>
      </c>
      <c r="F682" s="265"/>
      <c r="G682" s="266">
        <v>0</v>
      </c>
      <c r="H682" s="324">
        <v>313</v>
      </c>
      <c r="I682" s="322"/>
    </row>
    <row r="683" spans="1:9" hidden="1" outlineLevel="1">
      <c r="A683" s="323"/>
      <c r="B683" s="277" t="s">
        <v>210</v>
      </c>
      <c r="C683" s="324">
        <v>0</v>
      </c>
      <c r="D683" s="324">
        <v>0</v>
      </c>
      <c r="E683" s="324">
        <v>0</v>
      </c>
      <c r="F683" s="324">
        <v>0</v>
      </c>
      <c r="G683" s="324">
        <v>0</v>
      </c>
      <c r="H683" s="324">
        <v>0</v>
      </c>
      <c r="I683" s="322"/>
    </row>
    <row r="684" spans="1:9" hidden="1" outlineLevel="1">
      <c r="A684" s="323"/>
      <c r="B684" s="277" t="s">
        <v>211</v>
      </c>
      <c r="C684" s="266">
        <v>0</v>
      </c>
      <c r="D684" s="265"/>
      <c r="E684" s="266">
        <v>0</v>
      </c>
      <c r="F684" s="265"/>
      <c r="G684" s="266">
        <v>0</v>
      </c>
      <c r="H684" s="324">
        <v>0</v>
      </c>
      <c r="I684" s="322"/>
    </row>
    <row r="685" spans="1:9" hidden="1" outlineLevel="1">
      <c r="A685" s="323"/>
      <c r="B685" s="277" t="s">
        <v>212</v>
      </c>
      <c r="C685" s="266">
        <v>0</v>
      </c>
      <c r="D685" s="265">
        <v>0</v>
      </c>
      <c r="E685" s="266">
        <v>0</v>
      </c>
      <c r="F685" s="265">
        <v>0</v>
      </c>
      <c r="G685" s="266">
        <v>0</v>
      </c>
      <c r="H685" s="324">
        <v>0</v>
      </c>
      <c r="I685" s="322"/>
    </row>
    <row r="686" spans="1:9" hidden="1" outlineLevel="1">
      <c r="A686" s="323"/>
      <c r="B686" s="277" t="s">
        <v>213</v>
      </c>
      <c r="C686" s="266">
        <v>0</v>
      </c>
      <c r="D686" s="266">
        <v>0</v>
      </c>
      <c r="E686" s="266">
        <v>0</v>
      </c>
      <c r="F686" s="265"/>
      <c r="G686" s="266">
        <v>0</v>
      </c>
      <c r="H686" s="324">
        <v>0</v>
      </c>
      <c r="I686" s="322"/>
    </row>
    <row r="687" spans="1:9" hidden="1" outlineLevel="1">
      <c r="A687" s="323"/>
      <c r="B687" s="277" t="s">
        <v>214</v>
      </c>
      <c r="C687" s="324">
        <v>34893</v>
      </c>
      <c r="D687" s="265"/>
      <c r="E687" s="265"/>
      <c r="F687" s="265"/>
      <c r="G687" s="265"/>
      <c r="H687" s="324">
        <v>34893</v>
      </c>
      <c r="I687" s="322"/>
    </row>
    <row r="688" spans="1:9" hidden="1" outlineLevel="1">
      <c r="A688" s="323"/>
      <c r="B688" s="277" t="s">
        <v>273</v>
      </c>
      <c r="C688" s="265"/>
      <c r="D688" s="265"/>
      <c r="E688" s="265"/>
      <c r="F688" s="265"/>
      <c r="G688" s="265"/>
      <c r="H688" s="324">
        <v>0</v>
      </c>
      <c r="I688" s="322"/>
    </row>
    <row r="689" spans="1:9" hidden="1" outlineLevel="1">
      <c r="A689" s="323"/>
      <c r="B689" s="277" t="s">
        <v>215</v>
      </c>
      <c r="C689" s="266">
        <v>0</v>
      </c>
      <c r="D689" s="265"/>
      <c r="E689" s="265"/>
      <c r="F689" s="265"/>
      <c r="G689" s="265"/>
      <c r="H689" s="324">
        <v>0</v>
      </c>
      <c r="I689" s="322"/>
    </row>
    <row r="690" spans="1:9" hidden="1" outlineLevel="1">
      <c r="A690" s="323"/>
      <c r="B690" s="277" t="s">
        <v>216</v>
      </c>
      <c r="C690" s="266">
        <v>0</v>
      </c>
      <c r="D690" s="266">
        <v>0</v>
      </c>
      <c r="E690" s="266">
        <v>0</v>
      </c>
      <c r="F690" s="266">
        <v>0</v>
      </c>
      <c r="G690" s="266">
        <v>0</v>
      </c>
      <c r="H690" s="324">
        <v>0</v>
      </c>
      <c r="I690" s="322"/>
    </row>
    <row r="691" spans="1:9" hidden="1" outlineLevel="1">
      <c r="A691" s="323"/>
      <c r="B691" s="277" t="s">
        <v>217</v>
      </c>
      <c r="C691" s="266">
        <v>0</v>
      </c>
      <c r="D691" s="266">
        <v>0</v>
      </c>
      <c r="E691" s="266">
        <v>0</v>
      </c>
      <c r="F691" s="265"/>
      <c r="G691" s="266">
        <v>22819</v>
      </c>
      <c r="H691" s="324">
        <v>22819</v>
      </c>
      <c r="I691" s="322"/>
    </row>
    <row r="692" spans="1:9" hidden="1" outlineLevel="1">
      <c r="A692" s="323"/>
      <c r="B692" s="277" t="s">
        <v>218</v>
      </c>
      <c r="C692" s="266">
        <v>0</v>
      </c>
      <c r="D692" s="266">
        <v>0</v>
      </c>
      <c r="E692" s="266">
        <v>1175</v>
      </c>
      <c r="F692" s="266">
        <v>0</v>
      </c>
      <c r="G692" s="266">
        <v>325</v>
      </c>
      <c r="H692" s="324">
        <v>1500</v>
      </c>
      <c r="I692" s="322"/>
    </row>
    <row r="693" spans="1:9" hidden="1" outlineLevel="1">
      <c r="A693" s="323"/>
      <c r="B693" s="277" t="s">
        <v>219</v>
      </c>
      <c r="C693" s="265"/>
      <c r="D693" s="265"/>
      <c r="E693" s="265"/>
      <c r="F693" s="265"/>
      <c r="G693" s="265"/>
      <c r="H693" s="324">
        <v>0</v>
      </c>
      <c r="I693" s="322"/>
    </row>
    <row r="694" spans="1:9" hidden="1" outlineLevel="1">
      <c r="A694" s="323"/>
      <c r="B694" s="277" t="s">
        <v>220</v>
      </c>
      <c r="C694" s="265"/>
      <c r="D694" s="265"/>
      <c r="E694" s="265"/>
      <c r="F694" s="265"/>
      <c r="G694" s="265"/>
      <c r="H694" s="324">
        <v>0</v>
      </c>
      <c r="I694" s="322"/>
    </row>
    <row r="695" spans="1:9" hidden="1" outlineLevel="1">
      <c r="A695" s="323"/>
      <c r="B695" s="277" t="s">
        <v>221</v>
      </c>
      <c r="C695" s="265"/>
      <c r="D695" s="265"/>
      <c r="E695" s="265"/>
      <c r="F695" s="265"/>
      <c r="G695" s="265"/>
      <c r="H695" s="324">
        <v>0</v>
      </c>
      <c r="I695" s="322"/>
    </row>
    <row r="696" spans="1:9" hidden="1" outlineLevel="1">
      <c r="A696" s="323"/>
      <c r="B696" s="277" t="s">
        <v>274</v>
      </c>
      <c r="C696" s="265"/>
      <c r="D696" s="265"/>
      <c r="E696" s="265"/>
      <c r="F696" s="265"/>
      <c r="G696" s="265"/>
      <c r="H696" s="324">
        <v>0</v>
      </c>
      <c r="I696" s="322"/>
    </row>
    <row r="697" spans="1:9" hidden="1" outlineLevel="1">
      <c r="A697" s="323"/>
      <c r="B697" s="277" t="s">
        <v>222</v>
      </c>
      <c r="C697" s="266">
        <v>14512</v>
      </c>
      <c r="D697" s="265"/>
      <c r="E697" s="266">
        <v>14400</v>
      </c>
      <c r="F697" s="265"/>
      <c r="G697" s="266">
        <v>1805</v>
      </c>
      <c r="H697" s="324">
        <v>30717</v>
      </c>
      <c r="I697" s="322"/>
    </row>
    <row r="698" spans="1:9" hidden="1" outlineLevel="1">
      <c r="A698" s="323"/>
      <c r="B698" s="277" t="s">
        <v>223</v>
      </c>
      <c r="C698" s="266">
        <v>0</v>
      </c>
      <c r="D698" s="265"/>
      <c r="E698" s="266">
        <v>0</v>
      </c>
      <c r="F698" s="265"/>
      <c r="G698" s="266">
        <v>0</v>
      </c>
      <c r="H698" s="324">
        <v>0</v>
      </c>
      <c r="I698" s="322"/>
    </row>
    <row r="699" spans="1:9" hidden="1" outlineLevel="1">
      <c r="A699" s="323"/>
      <c r="B699" s="277" t="s">
        <v>224</v>
      </c>
      <c r="C699" s="266">
        <v>0</v>
      </c>
      <c r="D699" s="265">
        <v>0</v>
      </c>
      <c r="E699" s="265">
        <v>0</v>
      </c>
      <c r="F699" s="265">
        <v>0</v>
      </c>
      <c r="G699" s="265">
        <v>0</v>
      </c>
      <c r="H699" s="324">
        <v>0</v>
      </c>
      <c r="I699" s="322"/>
    </row>
    <row r="700" spans="1:9" hidden="1" outlineLevel="1">
      <c r="A700" s="323"/>
      <c r="B700" s="277" t="s">
        <v>225</v>
      </c>
      <c r="C700" s="266">
        <v>0</v>
      </c>
      <c r="D700" s="265">
        <v>0</v>
      </c>
      <c r="E700" s="265">
        <v>0</v>
      </c>
      <c r="F700" s="265">
        <v>0</v>
      </c>
      <c r="G700" s="265">
        <v>0</v>
      </c>
      <c r="H700" s="324">
        <v>0</v>
      </c>
      <c r="I700" s="322"/>
    </row>
    <row r="701" spans="1:9" collapsed="1">
      <c r="A701" s="323">
        <v>21</v>
      </c>
      <c r="B701" s="281" t="s">
        <v>129</v>
      </c>
      <c r="C701" s="266">
        <f>SUM($C$675:$C$700)</f>
        <v>84296.837858629558</v>
      </c>
      <c r="D701" s="266">
        <f>SUM($D$675:$D$700)</f>
        <v>0</v>
      </c>
      <c r="E701" s="266">
        <f>SUM($E$675:$E$700)</f>
        <v>15582</v>
      </c>
      <c r="F701" s="266">
        <f>SUM($F$675:$F$700)</f>
        <v>0</v>
      </c>
      <c r="G701" s="266">
        <f>SUM($G$675:$G$700)</f>
        <v>24949</v>
      </c>
      <c r="H701" s="324">
        <f>SUM($H$675:$H$700)</f>
        <v>124827.83785862956</v>
      </c>
      <c r="I701" s="322"/>
    </row>
    <row r="702" spans="1:9" hidden="1" outlineLevel="1">
      <c r="A702" s="323"/>
      <c r="B702" s="277" t="s">
        <v>272</v>
      </c>
      <c r="C702" s="266">
        <v>1607.06</v>
      </c>
      <c r="D702" s="265"/>
      <c r="E702" s="266">
        <v>0</v>
      </c>
      <c r="F702" s="265"/>
      <c r="G702" s="266">
        <v>0</v>
      </c>
      <c r="H702" s="324">
        <v>1607.06</v>
      </c>
      <c r="I702" s="322"/>
    </row>
    <row r="703" spans="1:9" hidden="1" outlineLevel="1">
      <c r="A703" s="323"/>
      <c r="B703" s="277" t="s">
        <v>203</v>
      </c>
      <c r="C703" s="266">
        <v>48820</v>
      </c>
      <c r="D703" s="265"/>
      <c r="E703" s="266">
        <v>168080</v>
      </c>
      <c r="F703" s="265"/>
      <c r="G703" s="266">
        <v>31398</v>
      </c>
      <c r="H703" s="324">
        <v>248298</v>
      </c>
      <c r="I703" s="322"/>
    </row>
    <row r="704" spans="1:9" hidden="1" outlineLevel="1">
      <c r="A704" s="323"/>
      <c r="B704" s="277" t="s">
        <v>204</v>
      </c>
      <c r="C704" s="266">
        <v>37509</v>
      </c>
      <c r="D704" s="266">
        <v>0</v>
      </c>
      <c r="E704" s="266">
        <v>0</v>
      </c>
      <c r="F704" s="266">
        <v>0</v>
      </c>
      <c r="G704" s="266">
        <v>0</v>
      </c>
      <c r="H704" s="324">
        <v>37509</v>
      </c>
      <c r="I704" s="322"/>
    </row>
    <row r="705" spans="1:9" hidden="1" outlineLevel="1">
      <c r="A705" s="323"/>
      <c r="B705" s="277" t="s">
        <v>205</v>
      </c>
      <c r="C705" s="266">
        <v>0</v>
      </c>
      <c r="D705" s="266">
        <v>0</v>
      </c>
      <c r="E705" s="266">
        <v>0</v>
      </c>
      <c r="F705" s="266">
        <v>0</v>
      </c>
      <c r="G705" s="266">
        <v>0</v>
      </c>
      <c r="H705" s="324">
        <v>0</v>
      </c>
      <c r="I705" s="322"/>
    </row>
    <row r="706" spans="1:9" hidden="1" outlineLevel="1">
      <c r="A706" s="323"/>
      <c r="B706" s="277" t="s">
        <v>206</v>
      </c>
      <c r="C706" s="266">
        <v>0</v>
      </c>
      <c r="D706" s="266">
        <v>0</v>
      </c>
      <c r="E706" s="266">
        <v>0</v>
      </c>
      <c r="F706" s="266">
        <v>0</v>
      </c>
      <c r="G706" s="266">
        <v>0</v>
      </c>
      <c r="H706" s="324">
        <v>0</v>
      </c>
      <c r="I706" s="322"/>
    </row>
    <row r="707" spans="1:9" hidden="1" outlineLevel="1">
      <c r="A707" s="323"/>
      <c r="B707" s="277" t="s">
        <v>207</v>
      </c>
      <c r="C707" s="266">
        <v>2644</v>
      </c>
      <c r="D707" s="266">
        <v>0</v>
      </c>
      <c r="E707" s="266">
        <v>2124</v>
      </c>
      <c r="F707" s="266"/>
      <c r="G707" s="266"/>
      <c r="H707" s="324">
        <v>4768</v>
      </c>
      <c r="I707" s="322"/>
    </row>
    <row r="708" spans="1:9" hidden="1" outlineLevel="1">
      <c r="A708" s="323"/>
      <c r="B708" s="277" t="s">
        <v>208</v>
      </c>
      <c r="C708" s="266">
        <v>121798.49339441872</v>
      </c>
      <c r="D708" s="266">
        <v>229864</v>
      </c>
      <c r="E708" s="266">
        <v>302335</v>
      </c>
      <c r="F708" s="266">
        <v>0</v>
      </c>
      <c r="G708" s="266">
        <v>43397</v>
      </c>
      <c r="H708" s="324">
        <v>697394.49339441874</v>
      </c>
      <c r="I708" s="322"/>
    </row>
    <row r="709" spans="1:9" hidden="1" outlineLevel="1">
      <c r="A709" s="323"/>
      <c r="B709" s="277" t="s">
        <v>209</v>
      </c>
      <c r="C709" s="266">
        <v>7965</v>
      </c>
      <c r="D709" s="265"/>
      <c r="E709" s="266">
        <v>6543</v>
      </c>
      <c r="F709" s="265"/>
      <c r="G709" s="266">
        <v>97</v>
      </c>
      <c r="H709" s="324">
        <v>14605</v>
      </c>
      <c r="I709" s="322"/>
    </row>
    <row r="710" spans="1:9" hidden="1" outlineLevel="1">
      <c r="A710" s="323"/>
      <c r="B710" s="277" t="s">
        <v>210</v>
      </c>
      <c r="C710" s="265"/>
      <c r="D710" s="266">
        <v>1386</v>
      </c>
      <c r="E710" s="265"/>
      <c r="F710" s="265"/>
      <c r="G710" s="266">
        <v>154</v>
      </c>
      <c r="H710" s="324">
        <v>1540</v>
      </c>
      <c r="I710" s="322"/>
    </row>
    <row r="711" spans="1:9" hidden="1" outlineLevel="1">
      <c r="A711" s="323"/>
      <c r="B711" s="277" t="s">
        <v>211</v>
      </c>
      <c r="C711" s="266">
        <v>81492</v>
      </c>
      <c r="D711" s="265"/>
      <c r="E711" s="266">
        <v>549514</v>
      </c>
      <c r="F711" s="265"/>
      <c r="G711" s="266">
        <v>62894</v>
      </c>
      <c r="H711" s="324">
        <v>693900</v>
      </c>
      <c r="I711" s="322"/>
    </row>
    <row r="712" spans="1:9" hidden="1" outlineLevel="1">
      <c r="A712" s="323"/>
      <c r="B712" s="277" t="s">
        <v>212</v>
      </c>
      <c r="C712" s="266">
        <v>185</v>
      </c>
      <c r="D712" s="265">
        <v>0</v>
      </c>
      <c r="E712" s="266">
        <v>38300</v>
      </c>
      <c r="F712" s="265">
        <v>0</v>
      </c>
      <c r="G712" s="266">
        <v>5996</v>
      </c>
      <c r="H712" s="324">
        <v>44481</v>
      </c>
      <c r="I712" s="322"/>
    </row>
    <row r="713" spans="1:9" hidden="1" outlineLevel="1">
      <c r="A713" s="323"/>
      <c r="B713" s="277" t="s">
        <v>213</v>
      </c>
      <c r="C713" s="266">
        <v>7848</v>
      </c>
      <c r="D713" s="266">
        <v>12847</v>
      </c>
      <c r="E713" s="266">
        <v>29739</v>
      </c>
      <c r="F713" s="265"/>
      <c r="G713" s="266">
        <v>6124</v>
      </c>
      <c r="H713" s="324">
        <v>56558</v>
      </c>
      <c r="I713" s="322"/>
    </row>
    <row r="714" spans="1:9" hidden="1" outlineLevel="1">
      <c r="A714" s="323"/>
      <c r="B714" s="277" t="s">
        <v>214</v>
      </c>
      <c r="C714" s="266">
        <v>13499</v>
      </c>
      <c r="D714" s="265"/>
      <c r="E714" s="265"/>
      <c r="F714" s="266">
        <v>164</v>
      </c>
      <c r="G714" s="265"/>
      <c r="H714" s="324">
        <v>13663</v>
      </c>
      <c r="I714" s="322"/>
    </row>
    <row r="715" spans="1:9" hidden="1" outlineLevel="1">
      <c r="A715" s="323"/>
      <c r="B715" s="277" t="s">
        <v>273</v>
      </c>
      <c r="C715" s="266"/>
      <c r="D715" s="265"/>
      <c r="E715" s="265"/>
      <c r="F715" s="266"/>
      <c r="G715" s="265"/>
      <c r="H715" s="324">
        <v>0</v>
      </c>
      <c r="I715" s="322"/>
    </row>
    <row r="716" spans="1:9" hidden="1" outlineLevel="1">
      <c r="A716" s="323"/>
      <c r="B716" s="277" t="s">
        <v>215</v>
      </c>
      <c r="C716" s="266">
        <v>13369</v>
      </c>
      <c r="D716" s="266">
        <v>0</v>
      </c>
      <c r="E716" s="266">
        <v>6491</v>
      </c>
      <c r="F716" s="265"/>
      <c r="G716" s="265"/>
      <c r="H716" s="324">
        <v>19860</v>
      </c>
      <c r="I716" s="322"/>
    </row>
    <row r="717" spans="1:9" hidden="1" outlineLevel="1">
      <c r="A717" s="323"/>
      <c r="B717" s="277" t="s">
        <v>216</v>
      </c>
      <c r="C717" s="266">
        <v>17</v>
      </c>
      <c r="D717" s="266">
        <v>0</v>
      </c>
      <c r="E717" s="266">
        <v>0</v>
      </c>
      <c r="F717" s="266">
        <v>0</v>
      </c>
      <c r="G717" s="266">
        <v>0</v>
      </c>
      <c r="H717" s="324">
        <v>17</v>
      </c>
      <c r="I717" s="322"/>
    </row>
    <row r="718" spans="1:9" hidden="1" outlineLevel="1">
      <c r="A718" s="323"/>
      <c r="B718" s="277" t="s">
        <v>217</v>
      </c>
      <c r="C718" s="266">
        <v>21591.105060291284</v>
      </c>
      <c r="D718" s="266">
        <v>0</v>
      </c>
      <c r="E718" s="266">
        <v>80904</v>
      </c>
      <c r="F718" s="265"/>
      <c r="G718" s="266">
        <v>0</v>
      </c>
      <c r="H718" s="324">
        <v>102495.10506029129</v>
      </c>
      <c r="I718" s="322"/>
    </row>
    <row r="719" spans="1:9" hidden="1" outlineLevel="1">
      <c r="A719" s="323"/>
      <c r="B719" s="277" t="s">
        <v>218</v>
      </c>
      <c r="C719" s="266">
        <v>51726</v>
      </c>
      <c r="D719" s="266">
        <v>75043</v>
      </c>
      <c r="E719" s="266">
        <v>5925</v>
      </c>
      <c r="F719" s="266">
        <v>0</v>
      </c>
      <c r="G719" s="266">
        <v>0</v>
      </c>
      <c r="H719" s="324">
        <v>132694</v>
      </c>
      <c r="I719" s="322"/>
    </row>
    <row r="720" spans="1:9" hidden="1" outlineLevel="1">
      <c r="A720" s="323"/>
      <c r="B720" s="277" t="s">
        <v>219</v>
      </c>
      <c r="C720" s="266">
        <v>4055</v>
      </c>
      <c r="D720" s="265"/>
      <c r="E720" s="266">
        <v>4775</v>
      </c>
      <c r="F720" s="265"/>
      <c r="G720" s="266">
        <v>1198</v>
      </c>
      <c r="H720" s="324">
        <v>10028</v>
      </c>
      <c r="I720" s="322"/>
    </row>
    <row r="721" spans="1:9" hidden="1" outlineLevel="1">
      <c r="A721" s="323"/>
      <c r="B721" s="277" t="s">
        <v>220</v>
      </c>
      <c r="C721" s="266">
        <v>0</v>
      </c>
      <c r="D721" s="265"/>
      <c r="E721" s="266">
        <v>0</v>
      </c>
      <c r="F721" s="265"/>
      <c r="G721" s="266">
        <v>0</v>
      </c>
      <c r="H721" s="324">
        <v>0</v>
      </c>
      <c r="I721" s="322"/>
    </row>
    <row r="722" spans="1:9" hidden="1" outlineLevel="1">
      <c r="A722" s="323"/>
      <c r="B722" s="277" t="s">
        <v>221</v>
      </c>
      <c r="C722" s="266">
        <v>2375</v>
      </c>
      <c r="D722" s="265"/>
      <c r="E722" s="265"/>
      <c r="F722" s="265"/>
      <c r="G722" s="265"/>
      <c r="H722" s="324">
        <v>2375</v>
      </c>
      <c r="I722" s="322"/>
    </row>
    <row r="723" spans="1:9" hidden="1" outlineLevel="1">
      <c r="A723" s="323"/>
      <c r="B723" s="277" t="s">
        <v>274</v>
      </c>
      <c r="C723" s="324">
        <v>0</v>
      </c>
      <c r="D723" s="265"/>
      <c r="E723" s="265"/>
      <c r="F723" s="265"/>
      <c r="G723" s="265"/>
      <c r="H723" s="324">
        <v>0</v>
      </c>
      <c r="I723" s="322"/>
    </row>
    <row r="724" spans="1:9" hidden="1" outlineLevel="1">
      <c r="A724" s="323"/>
      <c r="B724" s="277" t="s">
        <v>222</v>
      </c>
      <c r="C724" s="266">
        <v>31247</v>
      </c>
      <c r="D724" s="266">
        <v>26777</v>
      </c>
      <c r="E724" s="266">
        <v>137894</v>
      </c>
      <c r="F724" s="265"/>
      <c r="G724" s="266">
        <v>67147</v>
      </c>
      <c r="H724" s="324">
        <v>263065</v>
      </c>
      <c r="I724" s="322"/>
    </row>
    <row r="725" spans="1:9" hidden="1" outlineLevel="1">
      <c r="A725" s="323"/>
      <c r="B725" s="277" t="s">
        <v>223</v>
      </c>
      <c r="C725" s="266">
        <v>229290</v>
      </c>
      <c r="D725" s="265"/>
      <c r="E725" s="265"/>
      <c r="F725" s="265"/>
      <c r="G725" s="265"/>
      <c r="H725" s="324">
        <v>229290</v>
      </c>
      <c r="I725" s="322"/>
    </row>
    <row r="726" spans="1:9" hidden="1" outlineLevel="1">
      <c r="A726" s="323"/>
      <c r="B726" s="277" t="s">
        <v>224</v>
      </c>
      <c r="C726" s="266">
        <v>17107.283622211049</v>
      </c>
      <c r="D726" s="266">
        <v>54</v>
      </c>
      <c r="E726" s="266">
        <v>317</v>
      </c>
      <c r="F726" s="265"/>
      <c r="G726" s="266">
        <v>257</v>
      </c>
      <c r="H726" s="324">
        <v>17735.283622211049</v>
      </c>
      <c r="I726" s="322"/>
    </row>
    <row r="727" spans="1:9" hidden="1" outlineLevel="1">
      <c r="A727" s="323"/>
      <c r="B727" s="277" t="s">
        <v>225</v>
      </c>
      <c r="C727" s="266">
        <v>43629</v>
      </c>
      <c r="D727" s="265"/>
      <c r="E727" s="266">
        <v>11474</v>
      </c>
      <c r="F727" s="265"/>
      <c r="G727" s="265"/>
      <c r="H727" s="324">
        <v>55103</v>
      </c>
      <c r="I727" s="322"/>
    </row>
    <row r="728" spans="1:9" collapsed="1">
      <c r="A728" s="323">
        <v>22</v>
      </c>
      <c r="B728" s="281" t="s">
        <v>579</v>
      </c>
      <c r="C728" s="266">
        <f>SUM($C$702:$C$727)</f>
        <v>737773.94207692111</v>
      </c>
      <c r="D728" s="266">
        <f>SUM($D$702:$D$727)</f>
        <v>345971</v>
      </c>
      <c r="E728" s="266">
        <f>SUM($E$702:$E$727)</f>
        <v>1344415</v>
      </c>
      <c r="F728" s="266">
        <f>SUM($F$702:$F$727)</f>
        <v>164</v>
      </c>
      <c r="G728" s="266">
        <f>SUM($G$702:$G$727)</f>
        <v>218662</v>
      </c>
      <c r="H728" s="324">
        <f>SUM($H$702:$H$727)</f>
        <v>2646985.9420769205</v>
      </c>
      <c r="I728" s="322"/>
    </row>
    <row r="729" spans="1:9" hidden="1" outlineLevel="1">
      <c r="A729" s="323"/>
      <c r="B729" s="277" t="s">
        <v>272</v>
      </c>
      <c r="C729" s="266">
        <v>0</v>
      </c>
      <c r="D729" s="265"/>
      <c r="E729" s="265"/>
      <c r="F729" s="328"/>
      <c r="G729" s="297">
        <v>0</v>
      </c>
      <c r="H729" s="324">
        <v>0</v>
      </c>
      <c r="I729" s="322"/>
    </row>
    <row r="730" spans="1:9" hidden="1" outlineLevel="1">
      <c r="A730" s="323"/>
      <c r="B730" s="277" t="s">
        <v>203</v>
      </c>
      <c r="C730" s="266">
        <v>-657</v>
      </c>
      <c r="D730" s="266">
        <v>0</v>
      </c>
      <c r="E730" s="266">
        <v>0</v>
      </c>
      <c r="F730" s="297">
        <v>0</v>
      </c>
      <c r="G730" s="297">
        <v>0</v>
      </c>
      <c r="H730" s="324">
        <v>-657</v>
      </c>
      <c r="I730" s="322"/>
    </row>
    <row r="731" spans="1:9" hidden="1" outlineLevel="1">
      <c r="A731" s="323"/>
      <c r="B731" s="277" t="s">
        <v>204</v>
      </c>
      <c r="C731" s="266">
        <v>14336</v>
      </c>
      <c r="D731" s="266">
        <v>0</v>
      </c>
      <c r="E731" s="266">
        <v>0</v>
      </c>
      <c r="F731" s="297">
        <v>0</v>
      </c>
      <c r="G731" s="297">
        <v>0</v>
      </c>
      <c r="H731" s="324">
        <v>14336</v>
      </c>
      <c r="I731" s="322"/>
    </row>
    <row r="732" spans="1:9" hidden="1" outlineLevel="1">
      <c r="A732" s="323"/>
      <c r="B732" s="277" t="s">
        <v>205</v>
      </c>
      <c r="C732" s="266">
        <v>0</v>
      </c>
      <c r="D732" s="266">
        <v>0</v>
      </c>
      <c r="E732" s="266">
        <v>0</v>
      </c>
      <c r="F732" s="297">
        <v>0</v>
      </c>
      <c r="G732" s="297">
        <v>0</v>
      </c>
      <c r="H732" s="324">
        <v>0</v>
      </c>
      <c r="I732" s="322"/>
    </row>
    <row r="733" spans="1:9" hidden="1" outlineLevel="1">
      <c r="A733" s="323"/>
      <c r="B733" s="277" t="s">
        <v>206</v>
      </c>
      <c r="C733" s="266">
        <v>0</v>
      </c>
      <c r="D733" s="266">
        <v>0</v>
      </c>
      <c r="E733" s="266">
        <v>0</v>
      </c>
      <c r="F733" s="297">
        <v>0</v>
      </c>
      <c r="G733" s="297">
        <v>0</v>
      </c>
      <c r="H733" s="324">
        <v>0</v>
      </c>
      <c r="I733" s="322"/>
    </row>
    <row r="734" spans="1:9" hidden="1" outlineLevel="1">
      <c r="A734" s="323"/>
      <c r="B734" s="277" t="s">
        <v>207</v>
      </c>
      <c r="C734" s="266"/>
      <c r="D734" s="266"/>
      <c r="E734" s="266"/>
      <c r="F734" s="297"/>
      <c r="G734" s="297"/>
      <c r="H734" s="324">
        <v>0</v>
      </c>
      <c r="I734" s="322"/>
    </row>
    <row r="735" spans="1:9" hidden="1" outlineLevel="1">
      <c r="A735" s="323"/>
      <c r="B735" s="277" t="s">
        <v>208</v>
      </c>
      <c r="C735" s="266">
        <v>-1233.0918043487945</v>
      </c>
      <c r="D735" s="266">
        <v>0</v>
      </c>
      <c r="E735" s="266">
        <v>75027</v>
      </c>
      <c r="F735" s="297">
        <v>0</v>
      </c>
      <c r="G735" s="297">
        <v>21239</v>
      </c>
      <c r="H735" s="324">
        <v>95032.908195651209</v>
      </c>
      <c r="I735" s="322"/>
    </row>
    <row r="736" spans="1:9" hidden="1" outlineLevel="1">
      <c r="A736" s="323"/>
      <c r="B736" s="277" t="s">
        <v>209</v>
      </c>
      <c r="C736" s="266">
        <v>658</v>
      </c>
      <c r="D736" s="265"/>
      <c r="E736" s="265"/>
      <c r="F736" s="328"/>
      <c r="G736" s="328"/>
      <c r="H736" s="324">
        <v>658</v>
      </c>
      <c r="I736" s="322"/>
    </row>
    <row r="737" spans="1:9" hidden="1" outlineLevel="1">
      <c r="A737" s="323"/>
      <c r="B737" s="277" t="s">
        <v>210</v>
      </c>
      <c r="C737" s="266">
        <v>0</v>
      </c>
      <c r="D737" s="266">
        <v>3659</v>
      </c>
      <c r="E737" s="266">
        <v>0</v>
      </c>
      <c r="F737" s="266">
        <v>0</v>
      </c>
      <c r="G737" s="266">
        <v>406</v>
      </c>
      <c r="H737" s="324">
        <v>4065</v>
      </c>
      <c r="I737" s="322"/>
    </row>
    <row r="738" spans="1:9" hidden="1" outlineLevel="1">
      <c r="A738" s="323"/>
      <c r="B738" s="277" t="s">
        <v>211</v>
      </c>
      <c r="C738" s="266">
        <v>24973</v>
      </c>
      <c r="D738" s="265"/>
      <c r="E738" s="266">
        <v>93</v>
      </c>
      <c r="F738" s="328"/>
      <c r="G738" s="297">
        <v>11</v>
      </c>
      <c r="H738" s="324">
        <v>25077</v>
      </c>
      <c r="I738" s="322"/>
    </row>
    <row r="739" spans="1:9" hidden="1" outlineLevel="1">
      <c r="A739" s="323"/>
      <c r="B739" s="277" t="s">
        <v>212</v>
      </c>
      <c r="C739" s="266">
        <v>-740</v>
      </c>
      <c r="D739" s="265">
        <v>0</v>
      </c>
      <c r="E739" s="266">
        <v>12267</v>
      </c>
      <c r="F739" s="328">
        <v>0</v>
      </c>
      <c r="G739" s="297">
        <v>2211</v>
      </c>
      <c r="H739" s="324">
        <v>13738</v>
      </c>
      <c r="I739" s="322"/>
    </row>
    <row r="740" spans="1:9" hidden="1" outlineLevel="1">
      <c r="A740" s="323"/>
      <c r="B740" s="277" t="s">
        <v>213</v>
      </c>
      <c r="C740" s="266">
        <v>-37126</v>
      </c>
      <c r="D740" s="266">
        <v>7972</v>
      </c>
      <c r="E740" s="266">
        <v>-246</v>
      </c>
      <c r="F740" s="328"/>
      <c r="G740" s="297">
        <v>1487</v>
      </c>
      <c r="H740" s="324">
        <v>-27913</v>
      </c>
      <c r="I740" s="322"/>
    </row>
    <row r="741" spans="1:9" hidden="1" outlineLevel="1">
      <c r="A741" s="323"/>
      <c r="B741" s="277" t="s">
        <v>214</v>
      </c>
      <c r="C741" s="266">
        <v>227</v>
      </c>
      <c r="D741" s="265"/>
      <c r="E741" s="265"/>
      <c r="F741" s="328"/>
      <c r="G741" s="328"/>
      <c r="H741" s="324">
        <v>227</v>
      </c>
      <c r="I741" s="322"/>
    </row>
    <row r="742" spans="1:9" hidden="1" outlineLevel="1">
      <c r="A742" s="323"/>
      <c r="B742" s="277" t="s">
        <v>273</v>
      </c>
      <c r="C742" s="266"/>
      <c r="D742" s="265"/>
      <c r="E742" s="265"/>
      <c r="F742" s="328"/>
      <c r="G742" s="328"/>
      <c r="H742" s="324">
        <v>0</v>
      </c>
      <c r="I742" s="322"/>
    </row>
    <row r="743" spans="1:9" hidden="1" outlineLevel="1">
      <c r="A743" s="323"/>
      <c r="B743" s="277" t="s">
        <v>215</v>
      </c>
      <c r="C743" s="266">
        <v>0</v>
      </c>
      <c r="D743" s="265"/>
      <c r="E743" s="265"/>
      <c r="F743" s="328"/>
      <c r="G743" s="328"/>
      <c r="H743" s="324">
        <v>0</v>
      </c>
      <c r="I743" s="322"/>
    </row>
    <row r="744" spans="1:9" hidden="1" outlineLevel="1">
      <c r="A744" s="323"/>
      <c r="B744" s="277" t="s">
        <v>216</v>
      </c>
      <c r="C744" s="266">
        <v>-34</v>
      </c>
      <c r="D744" s="266">
        <v>0</v>
      </c>
      <c r="E744" s="266">
        <v>0</v>
      </c>
      <c r="F744" s="297">
        <v>0</v>
      </c>
      <c r="G744" s="297">
        <v>0</v>
      </c>
      <c r="H744" s="324">
        <v>-34</v>
      </c>
      <c r="I744" s="322"/>
    </row>
    <row r="745" spans="1:9" hidden="1" outlineLevel="1">
      <c r="A745" s="323"/>
      <c r="B745" s="277" t="s">
        <v>217</v>
      </c>
      <c r="C745" s="266">
        <v>11879.12</v>
      </c>
      <c r="D745" s="266">
        <v>0</v>
      </c>
      <c r="E745" s="266">
        <v>0</v>
      </c>
      <c r="F745" s="328"/>
      <c r="G745" s="297">
        <v>0</v>
      </c>
      <c r="H745" s="324">
        <v>11879.12</v>
      </c>
      <c r="I745" s="322"/>
    </row>
    <row r="746" spans="1:9" hidden="1" outlineLevel="1">
      <c r="A746" s="323"/>
      <c r="B746" s="277" t="s">
        <v>218</v>
      </c>
      <c r="C746" s="266">
        <v>-43329</v>
      </c>
      <c r="D746" s="266">
        <v>0</v>
      </c>
      <c r="E746" s="266">
        <v>0</v>
      </c>
      <c r="F746" s="297">
        <v>0</v>
      </c>
      <c r="G746" s="297">
        <v>0</v>
      </c>
      <c r="H746" s="324">
        <v>-43329</v>
      </c>
      <c r="I746" s="322"/>
    </row>
    <row r="747" spans="1:9" hidden="1" outlineLevel="1">
      <c r="A747" s="323"/>
      <c r="B747" s="277" t="s">
        <v>219</v>
      </c>
      <c r="C747" s="266">
        <v>0</v>
      </c>
      <c r="D747" s="265"/>
      <c r="E747" s="265"/>
      <c r="F747" s="328"/>
      <c r="G747" s="328"/>
      <c r="H747" s="324">
        <v>0</v>
      </c>
      <c r="I747" s="322"/>
    </row>
    <row r="748" spans="1:9" hidden="1" outlineLevel="1">
      <c r="A748" s="323"/>
      <c r="B748" s="277" t="s">
        <v>220</v>
      </c>
      <c r="C748" s="266"/>
      <c r="D748" s="265"/>
      <c r="E748" s="265"/>
      <c r="F748" s="328"/>
      <c r="G748" s="328"/>
      <c r="H748" s="324">
        <v>0</v>
      </c>
      <c r="I748" s="322"/>
    </row>
    <row r="749" spans="1:9" hidden="1" outlineLevel="1">
      <c r="A749" s="323"/>
      <c r="B749" s="277" t="s">
        <v>221</v>
      </c>
      <c r="C749" s="265">
        <v>0</v>
      </c>
      <c r="D749" s="265"/>
      <c r="E749" s="265"/>
      <c r="F749" s="328"/>
      <c r="G749" s="328"/>
      <c r="H749" s="324">
        <v>0</v>
      </c>
      <c r="I749" s="322"/>
    </row>
    <row r="750" spans="1:9" hidden="1" outlineLevel="1">
      <c r="A750" s="323"/>
      <c r="B750" s="277" t="s">
        <v>274</v>
      </c>
      <c r="C750" s="265"/>
      <c r="D750" s="265"/>
      <c r="E750" s="265"/>
      <c r="F750" s="328"/>
      <c r="G750" s="328"/>
      <c r="H750" s="324">
        <v>0</v>
      </c>
      <c r="I750" s="322"/>
    </row>
    <row r="751" spans="1:9" hidden="1" outlineLevel="1">
      <c r="A751" s="323"/>
      <c r="B751" s="277" t="s">
        <v>222</v>
      </c>
      <c r="C751" s="266">
        <v>-331616</v>
      </c>
      <c r="D751" s="265"/>
      <c r="E751" s="266">
        <v>-27776</v>
      </c>
      <c r="F751" s="328"/>
      <c r="G751" s="297">
        <v>121367</v>
      </c>
      <c r="H751" s="324">
        <v>-238025</v>
      </c>
      <c r="I751" s="322"/>
    </row>
    <row r="752" spans="1:9" hidden="1" outlineLevel="1">
      <c r="A752" s="323"/>
      <c r="B752" s="277" t="s">
        <v>223</v>
      </c>
      <c r="C752" s="266">
        <v>27107</v>
      </c>
      <c r="D752" s="265"/>
      <c r="E752" s="265"/>
      <c r="F752" s="328"/>
      <c r="G752" s="328"/>
      <c r="H752" s="324">
        <v>27107</v>
      </c>
      <c r="I752" s="322"/>
    </row>
    <row r="753" spans="1:9" hidden="1" outlineLevel="1">
      <c r="A753" s="323"/>
      <c r="B753" s="277" t="s">
        <v>224</v>
      </c>
      <c r="C753" s="266">
        <v>84709.537814008436</v>
      </c>
      <c r="D753" s="266">
        <v>386</v>
      </c>
      <c r="E753" s="266">
        <v>1620</v>
      </c>
      <c r="F753" s="328"/>
      <c r="G753" s="297">
        <v>1642</v>
      </c>
      <c r="H753" s="324">
        <v>88357.537814008436</v>
      </c>
      <c r="I753" s="322"/>
    </row>
    <row r="754" spans="1:9" hidden="1" outlineLevel="1">
      <c r="A754" s="323"/>
      <c r="B754" s="277" t="s">
        <v>225</v>
      </c>
      <c r="C754" s="266">
        <v>179695</v>
      </c>
      <c r="D754" s="265">
        <v>0</v>
      </c>
      <c r="E754" s="266">
        <v>12327</v>
      </c>
      <c r="F754" s="328"/>
      <c r="G754" s="297">
        <v>0</v>
      </c>
      <c r="H754" s="324">
        <v>192022</v>
      </c>
      <c r="I754" s="322"/>
    </row>
    <row r="755" spans="1:9" collapsed="1">
      <c r="A755" s="323">
        <v>23</v>
      </c>
      <c r="B755" s="281" t="s">
        <v>130</v>
      </c>
      <c r="C755" s="266">
        <f>SUM($C$729:$C$754)</f>
        <v>-71150.433990340389</v>
      </c>
      <c r="D755" s="266">
        <f>SUM($D$729:$D$754)</f>
        <v>12017</v>
      </c>
      <c r="E755" s="266">
        <f>SUM($E$729:$E$754)</f>
        <v>73312</v>
      </c>
      <c r="F755" s="297">
        <f>SUM($F$729:$F$754)</f>
        <v>0</v>
      </c>
      <c r="G755" s="297">
        <f>SUM($G$729:$G$754)</f>
        <v>148363</v>
      </c>
      <c r="H755" s="324">
        <f>SUM($H$729:$H$754)</f>
        <v>162541.56600965961</v>
      </c>
      <c r="I755" s="322"/>
    </row>
    <row r="756" spans="1:9" hidden="1" outlineLevel="1">
      <c r="A756" s="323"/>
      <c r="B756" s="277" t="s">
        <v>272</v>
      </c>
      <c r="C756" s="266">
        <v>0</v>
      </c>
      <c r="D756" s="265"/>
      <c r="E756" s="265"/>
      <c r="F756" s="246"/>
      <c r="G756" s="247"/>
      <c r="H756" s="331">
        <v>0</v>
      </c>
      <c r="I756" s="322"/>
    </row>
    <row r="757" spans="1:9" hidden="1" outlineLevel="1">
      <c r="A757" s="323"/>
      <c r="B757" s="277" t="s">
        <v>203</v>
      </c>
      <c r="C757" s="266">
        <v>914457</v>
      </c>
      <c r="D757" s="266">
        <v>0</v>
      </c>
      <c r="E757" s="266">
        <v>-8339</v>
      </c>
      <c r="F757" s="246"/>
      <c r="G757" s="247"/>
      <c r="H757" s="331">
        <v>906118</v>
      </c>
      <c r="I757" s="322"/>
    </row>
    <row r="758" spans="1:9" hidden="1" outlineLevel="1">
      <c r="A758" s="323"/>
      <c r="B758" s="277" t="s">
        <v>204</v>
      </c>
      <c r="C758" s="266">
        <v>337166.64999999997</v>
      </c>
      <c r="D758" s="266">
        <v>0</v>
      </c>
      <c r="E758" s="266">
        <v>0</v>
      </c>
      <c r="F758" s="246"/>
      <c r="G758" s="247"/>
      <c r="H758" s="331">
        <v>337166.64999999997</v>
      </c>
      <c r="I758" s="322"/>
    </row>
    <row r="759" spans="1:9" hidden="1" outlineLevel="1">
      <c r="A759" s="323"/>
      <c r="B759" s="277" t="s">
        <v>205</v>
      </c>
      <c r="C759" s="266">
        <v>0</v>
      </c>
      <c r="D759" s="266">
        <v>0</v>
      </c>
      <c r="E759" s="266">
        <v>0</v>
      </c>
      <c r="F759" s="246"/>
      <c r="G759" s="247"/>
      <c r="H759" s="331">
        <v>0</v>
      </c>
      <c r="I759" s="322"/>
    </row>
    <row r="760" spans="1:9" hidden="1" outlineLevel="1">
      <c r="A760" s="323"/>
      <c r="B760" s="277" t="s">
        <v>206</v>
      </c>
      <c r="C760" s="266">
        <v>0</v>
      </c>
      <c r="D760" s="266">
        <v>0</v>
      </c>
      <c r="E760" s="266">
        <v>0</v>
      </c>
      <c r="F760" s="246"/>
      <c r="G760" s="247"/>
      <c r="H760" s="331">
        <v>0</v>
      </c>
      <c r="I760" s="322"/>
    </row>
    <row r="761" spans="1:9" hidden="1" outlineLevel="1">
      <c r="A761" s="323"/>
      <c r="B761" s="277" t="s">
        <v>207</v>
      </c>
      <c r="C761" s="266">
        <v>0</v>
      </c>
      <c r="D761" s="266"/>
      <c r="E761" s="266"/>
      <c r="F761" s="246"/>
      <c r="G761" s="247"/>
      <c r="H761" s="331">
        <v>0</v>
      </c>
      <c r="I761" s="322"/>
    </row>
    <row r="762" spans="1:9" hidden="1" outlineLevel="1">
      <c r="A762" s="323"/>
      <c r="B762" s="277" t="s">
        <v>208</v>
      </c>
      <c r="C762" s="266">
        <v>1587421.53</v>
      </c>
      <c r="D762" s="266">
        <v>0</v>
      </c>
      <c r="E762" s="266">
        <v>10316</v>
      </c>
      <c r="F762" s="246"/>
      <c r="G762" s="247"/>
      <c r="H762" s="331">
        <v>1597737.53</v>
      </c>
      <c r="I762" s="322"/>
    </row>
    <row r="763" spans="1:9" hidden="1" outlineLevel="1">
      <c r="A763" s="323"/>
      <c r="B763" s="277" t="s">
        <v>209</v>
      </c>
      <c r="C763" s="266">
        <v>519737</v>
      </c>
      <c r="D763" s="266">
        <v>0</v>
      </c>
      <c r="E763" s="266">
        <v>0</v>
      </c>
      <c r="F763" s="246"/>
      <c r="G763" s="247"/>
      <c r="H763" s="331">
        <v>519737</v>
      </c>
      <c r="I763" s="322"/>
    </row>
    <row r="764" spans="1:9" hidden="1" outlineLevel="1">
      <c r="A764" s="323"/>
      <c r="B764" s="277" t="s">
        <v>210</v>
      </c>
      <c r="C764" s="266">
        <v>0</v>
      </c>
      <c r="D764" s="266">
        <v>0</v>
      </c>
      <c r="E764" s="266">
        <v>0</v>
      </c>
      <c r="F764" s="246"/>
      <c r="G764" s="247"/>
      <c r="H764" s="331">
        <v>0</v>
      </c>
      <c r="I764" s="322"/>
    </row>
    <row r="765" spans="1:9" hidden="1" outlineLevel="1">
      <c r="A765" s="323"/>
      <c r="B765" s="277" t="s">
        <v>211</v>
      </c>
      <c r="C765" s="266">
        <v>2635276</v>
      </c>
      <c r="D765" s="266">
        <v>0</v>
      </c>
      <c r="E765" s="266">
        <v>-14825</v>
      </c>
      <c r="F765" s="246"/>
      <c r="G765" s="247"/>
      <c r="H765" s="331">
        <v>2620451</v>
      </c>
      <c r="I765" s="322"/>
    </row>
    <row r="766" spans="1:9" hidden="1" outlineLevel="1">
      <c r="A766" s="323"/>
      <c r="B766" s="277" t="s">
        <v>212</v>
      </c>
      <c r="C766" s="266">
        <v>132041</v>
      </c>
      <c r="D766" s="265">
        <v>0</v>
      </c>
      <c r="E766" s="266">
        <v>0</v>
      </c>
      <c r="F766" s="246"/>
      <c r="G766" s="247"/>
      <c r="H766" s="331">
        <v>132041</v>
      </c>
      <c r="I766" s="322"/>
    </row>
    <row r="767" spans="1:9" hidden="1" outlineLevel="1">
      <c r="A767" s="323"/>
      <c r="B767" s="277" t="s">
        <v>213</v>
      </c>
      <c r="C767" s="266">
        <v>1603844</v>
      </c>
      <c r="D767" s="265">
        <v>0</v>
      </c>
      <c r="E767" s="266">
        <v>0</v>
      </c>
      <c r="F767" s="246"/>
      <c r="G767" s="247"/>
      <c r="H767" s="331">
        <v>1603844</v>
      </c>
      <c r="I767" s="322"/>
    </row>
    <row r="768" spans="1:9" hidden="1" outlineLevel="1">
      <c r="A768" s="323"/>
      <c r="B768" s="277" t="s">
        <v>214</v>
      </c>
      <c r="C768" s="266">
        <v>419318</v>
      </c>
      <c r="D768" s="265"/>
      <c r="E768" s="265"/>
      <c r="F768" s="246"/>
      <c r="G768" s="247"/>
      <c r="H768" s="331">
        <v>419318</v>
      </c>
      <c r="I768" s="322"/>
    </row>
    <row r="769" spans="1:9" hidden="1" outlineLevel="1">
      <c r="A769" s="323"/>
      <c r="B769" s="277" t="s">
        <v>273</v>
      </c>
      <c r="C769" s="266"/>
      <c r="D769" s="265"/>
      <c r="E769" s="265"/>
      <c r="F769" s="246"/>
      <c r="G769" s="247"/>
      <c r="H769" s="331">
        <v>0</v>
      </c>
      <c r="I769" s="322"/>
    </row>
    <row r="770" spans="1:9" hidden="1" outlineLevel="1">
      <c r="A770" s="323"/>
      <c r="B770" s="277" t="s">
        <v>215</v>
      </c>
      <c r="C770" s="266">
        <v>51043</v>
      </c>
      <c r="D770" s="265"/>
      <c r="E770" s="265"/>
      <c r="F770" s="246"/>
      <c r="G770" s="247"/>
      <c r="H770" s="331">
        <v>51043</v>
      </c>
      <c r="I770" s="322"/>
    </row>
    <row r="771" spans="1:9" hidden="1" outlineLevel="1">
      <c r="A771" s="323"/>
      <c r="B771" s="277" t="s">
        <v>216</v>
      </c>
      <c r="C771" s="266">
        <v>4924</v>
      </c>
      <c r="D771" s="266">
        <v>0</v>
      </c>
      <c r="E771" s="266">
        <v>0</v>
      </c>
      <c r="F771" s="246"/>
      <c r="G771" s="247"/>
      <c r="H771" s="331">
        <v>4924</v>
      </c>
      <c r="I771" s="322"/>
    </row>
    <row r="772" spans="1:9" hidden="1" outlineLevel="1">
      <c r="A772" s="323"/>
      <c r="B772" s="277" t="s">
        <v>217</v>
      </c>
      <c r="C772" s="266">
        <v>45825.28999999995</v>
      </c>
      <c r="D772" s="266">
        <v>0</v>
      </c>
      <c r="E772" s="266">
        <v>0</v>
      </c>
      <c r="F772" s="246"/>
      <c r="G772" s="247"/>
      <c r="H772" s="331">
        <v>45825.28999999995</v>
      </c>
      <c r="I772" s="322"/>
    </row>
    <row r="773" spans="1:9" hidden="1" outlineLevel="1">
      <c r="A773" s="323"/>
      <c r="B773" s="277" t="s">
        <v>218</v>
      </c>
      <c r="C773" s="266">
        <v>981673</v>
      </c>
      <c r="D773" s="266">
        <v>0</v>
      </c>
      <c r="E773" s="266">
        <v>0</v>
      </c>
      <c r="F773" s="246"/>
      <c r="G773" s="247"/>
      <c r="H773" s="331">
        <v>981673</v>
      </c>
      <c r="I773" s="322"/>
    </row>
    <row r="774" spans="1:9" hidden="1" outlineLevel="1">
      <c r="A774" s="323"/>
      <c r="B774" s="277" t="s">
        <v>219</v>
      </c>
      <c r="C774" s="266">
        <v>5559</v>
      </c>
      <c r="D774" s="265"/>
      <c r="E774" s="265"/>
      <c r="F774" s="246"/>
      <c r="G774" s="247"/>
      <c r="H774" s="331">
        <v>5559</v>
      </c>
      <c r="I774" s="322"/>
    </row>
    <row r="775" spans="1:9" hidden="1" outlineLevel="1">
      <c r="A775" s="323"/>
      <c r="B775" s="277" t="s">
        <v>220</v>
      </c>
      <c r="C775" s="266"/>
      <c r="D775" s="265"/>
      <c r="E775" s="265">
        <v>0</v>
      </c>
      <c r="F775" s="246"/>
      <c r="G775" s="247"/>
      <c r="H775" s="331">
        <v>0</v>
      </c>
      <c r="I775" s="322"/>
    </row>
    <row r="776" spans="1:9" hidden="1" outlineLevel="1">
      <c r="A776" s="323"/>
      <c r="B776" s="277" t="s">
        <v>221</v>
      </c>
      <c r="C776" s="266">
        <v>0</v>
      </c>
      <c r="D776" s="265"/>
      <c r="E776" s="265"/>
      <c r="F776" s="246"/>
      <c r="G776" s="247"/>
      <c r="H776" s="331">
        <v>0</v>
      </c>
      <c r="I776" s="322"/>
    </row>
    <row r="777" spans="1:9" hidden="1" outlineLevel="1">
      <c r="A777" s="323"/>
      <c r="B777" s="277" t="s">
        <v>274</v>
      </c>
      <c r="C777" s="324">
        <v>8711</v>
      </c>
      <c r="D777" s="265"/>
      <c r="E777" s="265"/>
      <c r="F777" s="246"/>
      <c r="G777" s="247"/>
      <c r="H777" s="331">
        <v>8711</v>
      </c>
      <c r="I777" s="322"/>
    </row>
    <row r="778" spans="1:9" hidden="1" outlineLevel="1">
      <c r="A778" s="323"/>
      <c r="B778" s="277" t="s">
        <v>222</v>
      </c>
      <c r="C778" s="266">
        <v>1448969</v>
      </c>
      <c r="D778" s="266">
        <v>28863</v>
      </c>
      <c r="E778" s="266">
        <v>581906</v>
      </c>
      <c r="F778" s="246"/>
      <c r="G778" s="247"/>
      <c r="H778" s="331">
        <v>2059738</v>
      </c>
      <c r="I778" s="322"/>
    </row>
    <row r="779" spans="1:9" hidden="1" outlineLevel="1">
      <c r="A779" s="323"/>
      <c r="B779" s="277" t="s">
        <v>223</v>
      </c>
      <c r="C779" s="266">
        <v>1261003</v>
      </c>
      <c r="D779" s="265">
        <v>0</v>
      </c>
      <c r="E779" s="266">
        <v>0</v>
      </c>
      <c r="F779" s="246"/>
      <c r="G779" s="247"/>
      <c r="H779" s="331">
        <v>1261003</v>
      </c>
      <c r="I779" s="322"/>
    </row>
    <row r="780" spans="1:9" hidden="1" outlineLevel="1">
      <c r="A780" s="323"/>
      <c r="B780" s="277" t="s">
        <v>224</v>
      </c>
      <c r="C780" s="266">
        <v>131665.13999999998</v>
      </c>
      <c r="D780" s="265"/>
      <c r="E780" s="266">
        <v>0</v>
      </c>
      <c r="F780" s="246"/>
      <c r="G780" s="247"/>
      <c r="H780" s="331">
        <v>131665.13999999998</v>
      </c>
      <c r="I780" s="322"/>
    </row>
    <row r="781" spans="1:9" hidden="1" outlineLevel="1">
      <c r="A781" s="323"/>
      <c r="B781" s="277" t="s">
        <v>225</v>
      </c>
      <c r="C781" s="266">
        <v>1065162</v>
      </c>
      <c r="D781" s="265">
        <v>0</v>
      </c>
      <c r="E781" s="266">
        <v>0</v>
      </c>
      <c r="F781" s="246"/>
      <c r="G781" s="247"/>
      <c r="H781" s="331">
        <v>1065162</v>
      </c>
      <c r="I781" s="322"/>
    </row>
    <row r="782" spans="1:9" collapsed="1">
      <c r="A782" s="323">
        <v>24</v>
      </c>
      <c r="B782" s="281" t="s">
        <v>131</v>
      </c>
      <c r="C782" s="266">
        <f>SUM($C$756:$C$781)</f>
        <v>13153795.609999999</v>
      </c>
      <c r="D782" s="266">
        <f>SUM($D$756:$D$781)</f>
        <v>28863</v>
      </c>
      <c r="E782" s="266">
        <f>SUM($E$756:$E$781)</f>
        <v>569058</v>
      </c>
      <c r="F782" s="246"/>
      <c r="G782" s="247"/>
      <c r="H782" s="331">
        <f>SUM($H$756:$H$781)</f>
        <v>13751716.609999999</v>
      </c>
      <c r="I782" s="322"/>
    </row>
    <row r="783" spans="1:9" hidden="1" outlineLevel="1">
      <c r="A783" s="323"/>
      <c r="B783" s="277" t="s">
        <v>272</v>
      </c>
      <c r="C783" s="266">
        <v>0</v>
      </c>
      <c r="D783" s="265"/>
      <c r="E783" s="265"/>
      <c r="F783" s="254"/>
      <c r="G783" s="273"/>
      <c r="H783" s="331">
        <v>0</v>
      </c>
      <c r="I783" s="322"/>
    </row>
    <row r="784" spans="1:9" hidden="1" outlineLevel="1">
      <c r="A784" s="323"/>
      <c r="B784" s="277" t="s">
        <v>203</v>
      </c>
      <c r="C784" s="266">
        <v>1153919</v>
      </c>
      <c r="D784" s="265">
        <v>0</v>
      </c>
      <c r="E784" s="265">
        <v>0</v>
      </c>
      <c r="F784" s="254"/>
      <c r="G784" s="273"/>
      <c r="H784" s="331">
        <v>1153919</v>
      </c>
      <c r="I784" s="322"/>
    </row>
    <row r="785" spans="1:9" hidden="1" outlineLevel="1">
      <c r="A785" s="323"/>
      <c r="B785" s="277" t="s">
        <v>204</v>
      </c>
      <c r="C785" s="266">
        <v>606646.42999999993</v>
      </c>
      <c r="D785" s="265"/>
      <c r="E785" s="265"/>
      <c r="F785" s="254"/>
      <c r="G785" s="273"/>
      <c r="H785" s="331">
        <v>606646.42999999993</v>
      </c>
      <c r="I785" s="322"/>
    </row>
    <row r="786" spans="1:9" hidden="1" outlineLevel="1">
      <c r="A786" s="323"/>
      <c r="B786" s="277" t="s">
        <v>205</v>
      </c>
      <c r="C786" s="266">
        <v>0</v>
      </c>
      <c r="D786" s="266">
        <v>0</v>
      </c>
      <c r="E786" s="266">
        <v>0</v>
      </c>
      <c r="F786" s="254"/>
      <c r="G786" s="273"/>
      <c r="H786" s="331">
        <v>0</v>
      </c>
      <c r="I786" s="322"/>
    </row>
    <row r="787" spans="1:9" hidden="1" outlineLevel="1">
      <c r="A787" s="323"/>
      <c r="B787" s="277" t="s">
        <v>206</v>
      </c>
      <c r="C787" s="266">
        <v>0</v>
      </c>
      <c r="D787" s="266">
        <v>0</v>
      </c>
      <c r="E787" s="266">
        <v>0</v>
      </c>
      <c r="F787" s="254"/>
      <c r="G787" s="273"/>
      <c r="H787" s="331">
        <v>0</v>
      </c>
      <c r="I787" s="322"/>
    </row>
    <row r="788" spans="1:9" hidden="1" outlineLevel="1">
      <c r="A788" s="323"/>
      <c r="B788" s="277" t="s">
        <v>207</v>
      </c>
      <c r="C788" s="266"/>
      <c r="D788" s="266"/>
      <c r="E788" s="266"/>
      <c r="F788" s="254"/>
      <c r="G788" s="273"/>
      <c r="H788" s="331">
        <v>0</v>
      </c>
      <c r="I788" s="322"/>
    </row>
    <row r="789" spans="1:9" hidden="1" outlineLevel="1">
      <c r="A789" s="323"/>
      <c r="B789" s="277" t="s">
        <v>208</v>
      </c>
      <c r="C789" s="266">
        <v>2125798.79</v>
      </c>
      <c r="D789" s="266">
        <v>0</v>
      </c>
      <c r="E789" s="266">
        <v>0</v>
      </c>
      <c r="F789" s="254"/>
      <c r="G789" s="273"/>
      <c r="H789" s="331">
        <v>2125798.79</v>
      </c>
      <c r="I789" s="322"/>
    </row>
    <row r="790" spans="1:9" hidden="1" outlineLevel="1">
      <c r="A790" s="323"/>
      <c r="B790" s="277" t="s">
        <v>209</v>
      </c>
      <c r="C790" s="266">
        <v>145692</v>
      </c>
      <c r="D790" s="266">
        <v>0</v>
      </c>
      <c r="E790" s="266">
        <v>0</v>
      </c>
      <c r="F790" s="254"/>
      <c r="G790" s="273"/>
      <c r="H790" s="331">
        <v>145692</v>
      </c>
      <c r="I790" s="322"/>
    </row>
    <row r="791" spans="1:9" hidden="1" outlineLevel="1">
      <c r="A791" s="323"/>
      <c r="B791" s="277" t="s">
        <v>210</v>
      </c>
      <c r="C791" s="266">
        <v>0</v>
      </c>
      <c r="D791" s="266">
        <v>0</v>
      </c>
      <c r="E791" s="266">
        <v>0</v>
      </c>
      <c r="F791" s="254"/>
      <c r="G791" s="273"/>
      <c r="H791" s="331">
        <v>0</v>
      </c>
      <c r="I791" s="322"/>
    </row>
    <row r="792" spans="1:9" hidden="1" outlineLevel="1">
      <c r="A792" s="323"/>
      <c r="B792" s="277" t="s">
        <v>211</v>
      </c>
      <c r="C792" s="266">
        <v>3578040</v>
      </c>
      <c r="D792" s="265"/>
      <c r="E792" s="265"/>
      <c r="F792" s="254"/>
      <c r="G792" s="273"/>
      <c r="H792" s="331">
        <v>3578040</v>
      </c>
      <c r="I792" s="322"/>
    </row>
    <row r="793" spans="1:9" hidden="1" outlineLevel="1">
      <c r="A793" s="323"/>
      <c r="B793" s="277" t="s">
        <v>212</v>
      </c>
      <c r="C793" s="266">
        <v>1123320</v>
      </c>
      <c r="D793" s="265">
        <v>0</v>
      </c>
      <c r="E793" s="265">
        <v>0</v>
      </c>
      <c r="F793" s="254"/>
      <c r="G793" s="273"/>
      <c r="H793" s="331">
        <v>1123320</v>
      </c>
      <c r="I793" s="322"/>
    </row>
    <row r="794" spans="1:9" hidden="1" outlineLevel="1">
      <c r="A794" s="323"/>
      <c r="B794" s="277" t="s">
        <v>213</v>
      </c>
      <c r="C794" s="266">
        <v>7747367</v>
      </c>
      <c r="D794" s="265"/>
      <c r="E794" s="265"/>
      <c r="F794" s="254"/>
      <c r="G794" s="273"/>
      <c r="H794" s="331">
        <v>7747367</v>
      </c>
      <c r="I794" s="322"/>
    </row>
    <row r="795" spans="1:9" hidden="1" outlineLevel="1">
      <c r="A795" s="323"/>
      <c r="B795" s="277" t="s">
        <v>214</v>
      </c>
      <c r="C795" s="266">
        <v>1349649</v>
      </c>
      <c r="D795" s="265"/>
      <c r="E795" s="265"/>
      <c r="F795" s="254"/>
      <c r="G795" s="273"/>
      <c r="H795" s="331">
        <v>1349649</v>
      </c>
      <c r="I795" s="322"/>
    </row>
    <row r="796" spans="1:9" hidden="1" outlineLevel="1">
      <c r="A796" s="323"/>
      <c r="B796" s="277" t="s">
        <v>273</v>
      </c>
      <c r="C796" s="266"/>
      <c r="D796" s="265"/>
      <c r="E796" s="265"/>
      <c r="F796" s="254"/>
      <c r="G796" s="273"/>
      <c r="H796" s="331">
        <v>0</v>
      </c>
      <c r="I796" s="322"/>
    </row>
    <row r="797" spans="1:9" hidden="1" outlineLevel="1">
      <c r="A797" s="323"/>
      <c r="B797" s="277" t="s">
        <v>215</v>
      </c>
      <c r="C797" s="266">
        <v>201641</v>
      </c>
      <c r="D797" s="265"/>
      <c r="E797" s="265"/>
      <c r="F797" s="254"/>
      <c r="G797" s="273"/>
      <c r="H797" s="331">
        <v>201641</v>
      </c>
      <c r="I797" s="322"/>
    </row>
    <row r="798" spans="1:9" hidden="1" outlineLevel="1">
      <c r="A798" s="323"/>
      <c r="B798" s="277" t="s">
        <v>216</v>
      </c>
      <c r="C798" s="266">
        <v>-29230</v>
      </c>
      <c r="D798" s="266">
        <v>0</v>
      </c>
      <c r="E798" s="266">
        <v>0</v>
      </c>
      <c r="F798" s="254"/>
      <c r="G798" s="273"/>
      <c r="H798" s="331">
        <v>-29230</v>
      </c>
      <c r="I798" s="322"/>
    </row>
    <row r="799" spans="1:9" hidden="1" outlineLevel="1">
      <c r="A799" s="323"/>
      <c r="B799" s="277" t="s">
        <v>217</v>
      </c>
      <c r="C799" s="266">
        <v>220494.16</v>
      </c>
      <c r="D799" s="266">
        <v>0</v>
      </c>
      <c r="E799" s="265"/>
      <c r="F799" s="254"/>
      <c r="G799" s="273"/>
      <c r="H799" s="331">
        <v>220494.16</v>
      </c>
      <c r="I799" s="322"/>
    </row>
    <row r="800" spans="1:9" hidden="1" outlineLevel="1">
      <c r="A800" s="323"/>
      <c r="B800" s="277" t="s">
        <v>218</v>
      </c>
      <c r="C800" s="266">
        <v>715308</v>
      </c>
      <c r="D800" s="266">
        <v>0</v>
      </c>
      <c r="E800" s="266">
        <v>0</v>
      </c>
      <c r="F800" s="254"/>
      <c r="G800" s="273"/>
      <c r="H800" s="331">
        <v>715308</v>
      </c>
      <c r="I800" s="322"/>
    </row>
    <row r="801" spans="1:9" hidden="1" outlineLevel="1">
      <c r="A801" s="323"/>
      <c r="B801" s="277" t="s">
        <v>219</v>
      </c>
      <c r="C801" s="266">
        <v>0</v>
      </c>
      <c r="D801" s="266">
        <v>0</v>
      </c>
      <c r="E801" s="266">
        <v>0</v>
      </c>
      <c r="F801" s="254"/>
      <c r="G801" s="273"/>
      <c r="H801" s="331">
        <v>0</v>
      </c>
      <c r="I801" s="322"/>
    </row>
    <row r="802" spans="1:9" hidden="1" outlineLevel="1">
      <c r="A802" s="323"/>
      <c r="B802" s="277" t="s">
        <v>220</v>
      </c>
      <c r="C802" s="266"/>
      <c r="D802" s="266"/>
      <c r="E802" s="266"/>
      <c r="F802" s="254"/>
      <c r="G802" s="273"/>
      <c r="H802" s="331">
        <v>0</v>
      </c>
      <c r="I802" s="322"/>
    </row>
    <row r="803" spans="1:9" hidden="1" outlineLevel="1">
      <c r="A803" s="323"/>
      <c r="B803" s="277" t="s">
        <v>221</v>
      </c>
      <c r="C803" s="266">
        <v>15000</v>
      </c>
      <c r="D803" s="266">
        <v>0</v>
      </c>
      <c r="E803" s="266">
        <v>0</v>
      </c>
      <c r="F803" s="254"/>
      <c r="G803" s="273"/>
      <c r="H803" s="331">
        <v>15000</v>
      </c>
      <c r="I803" s="322"/>
    </row>
    <row r="804" spans="1:9" hidden="1" outlineLevel="1">
      <c r="A804" s="323"/>
      <c r="B804" s="277" t="s">
        <v>274</v>
      </c>
      <c r="C804" s="266"/>
      <c r="D804" s="266"/>
      <c r="E804" s="266"/>
      <c r="F804" s="254"/>
      <c r="G804" s="273"/>
      <c r="H804" s="331">
        <v>0</v>
      </c>
      <c r="I804" s="322"/>
    </row>
    <row r="805" spans="1:9" hidden="1" outlineLevel="1">
      <c r="A805" s="323"/>
      <c r="B805" s="277" t="s">
        <v>222</v>
      </c>
      <c r="C805" s="266">
        <v>3380762</v>
      </c>
      <c r="D805" s="266">
        <v>0</v>
      </c>
      <c r="E805" s="266">
        <v>0</v>
      </c>
      <c r="F805" s="254"/>
      <c r="G805" s="273"/>
      <c r="H805" s="331">
        <v>3380762</v>
      </c>
      <c r="I805" s="322"/>
    </row>
    <row r="806" spans="1:9" hidden="1" outlineLevel="1">
      <c r="A806" s="323"/>
      <c r="B806" s="277" t="s">
        <v>223</v>
      </c>
      <c r="C806" s="266">
        <v>1124574</v>
      </c>
      <c r="D806" s="266">
        <v>0</v>
      </c>
      <c r="E806" s="266">
        <v>0</v>
      </c>
      <c r="F806" s="254"/>
      <c r="G806" s="273"/>
      <c r="H806" s="331">
        <v>1124574</v>
      </c>
      <c r="I806" s="322"/>
    </row>
    <row r="807" spans="1:9" hidden="1" outlineLevel="1">
      <c r="A807" s="323"/>
      <c r="B807" s="277" t="s">
        <v>224</v>
      </c>
      <c r="C807" s="266">
        <v>35134.110000000015</v>
      </c>
      <c r="D807" s="266">
        <v>0</v>
      </c>
      <c r="E807" s="266">
        <v>0</v>
      </c>
      <c r="F807" s="254"/>
      <c r="G807" s="273"/>
      <c r="H807" s="331">
        <v>35134.110000000015</v>
      </c>
      <c r="I807" s="322"/>
    </row>
    <row r="808" spans="1:9" hidden="1" outlineLevel="1">
      <c r="A808" s="323"/>
      <c r="B808" s="277" t="s">
        <v>225</v>
      </c>
      <c r="C808" s="266">
        <v>492270</v>
      </c>
      <c r="D808" s="266">
        <v>0</v>
      </c>
      <c r="E808" s="266">
        <v>0</v>
      </c>
      <c r="F808" s="254"/>
      <c r="G808" s="273"/>
      <c r="H808" s="331">
        <v>492270</v>
      </c>
      <c r="I808" s="322"/>
    </row>
    <row r="809" spans="1:9" collapsed="1">
      <c r="A809" s="323">
        <v>25</v>
      </c>
      <c r="B809" s="281" t="s">
        <v>132</v>
      </c>
      <c r="C809" s="266">
        <f>SUM($C$783:$C$808)</f>
        <v>23986385.489999998</v>
      </c>
      <c r="D809" s="266">
        <f>SUM($D$783:$D$808)</f>
        <v>0</v>
      </c>
      <c r="E809" s="266">
        <f>SUM($E$783:$E$808)</f>
        <v>0</v>
      </c>
      <c r="F809" s="254"/>
      <c r="G809" s="273"/>
      <c r="H809" s="331">
        <f>SUM($H$783:$H$808)</f>
        <v>23986385.489999998</v>
      </c>
      <c r="I809" s="322"/>
    </row>
    <row r="810" spans="1:9" hidden="1" outlineLevel="1">
      <c r="A810" s="323"/>
      <c r="B810" s="277" t="s">
        <v>272</v>
      </c>
      <c r="C810" s="246"/>
      <c r="D810" s="265"/>
      <c r="E810" s="265"/>
      <c r="F810" s="251"/>
      <c r="G810" s="278">
        <v>0</v>
      </c>
      <c r="H810" s="324">
        <v>0</v>
      </c>
      <c r="I810" s="322"/>
    </row>
    <row r="811" spans="1:9" hidden="1" outlineLevel="1">
      <c r="A811" s="323"/>
      <c r="B811" s="277" t="s">
        <v>203</v>
      </c>
      <c r="C811" s="246"/>
      <c r="D811" s="265"/>
      <c r="E811" s="265"/>
      <c r="F811" s="251"/>
      <c r="G811" s="278">
        <v>187881</v>
      </c>
      <c r="H811" s="324">
        <v>187881</v>
      </c>
      <c r="I811" s="322"/>
    </row>
    <row r="812" spans="1:9" hidden="1" outlineLevel="1">
      <c r="A812" s="323"/>
      <c r="B812" s="277" t="s">
        <v>204</v>
      </c>
      <c r="C812" s="246"/>
      <c r="D812" s="265"/>
      <c r="E812" s="265"/>
      <c r="F812" s="251"/>
      <c r="G812" s="278">
        <v>161063.04182011832</v>
      </c>
      <c r="H812" s="324">
        <v>161063.04182011832</v>
      </c>
      <c r="I812" s="322"/>
    </row>
    <row r="813" spans="1:9" hidden="1" outlineLevel="1">
      <c r="A813" s="323"/>
      <c r="B813" s="277" t="s">
        <v>205</v>
      </c>
      <c r="C813" s="246"/>
      <c r="D813" s="266">
        <v>0</v>
      </c>
      <c r="E813" s="266">
        <v>0</v>
      </c>
      <c r="F813" s="251"/>
      <c r="G813" s="278">
        <v>0</v>
      </c>
      <c r="H813" s="324">
        <v>0</v>
      </c>
      <c r="I813" s="322"/>
    </row>
    <row r="814" spans="1:9" hidden="1" outlineLevel="1">
      <c r="A814" s="323"/>
      <c r="B814" s="277" t="s">
        <v>206</v>
      </c>
      <c r="C814" s="246"/>
      <c r="D814" s="266">
        <v>0</v>
      </c>
      <c r="E814" s="266">
        <v>0</v>
      </c>
      <c r="F814" s="251"/>
      <c r="G814" s="278">
        <v>0</v>
      </c>
      <c r="H814" s="324">
        <v>0</v>
      </c>
      <c r="I814" s="322"/>
    </row>
    <row r="815" spans="1:9" hidden="1" outlineLevel="1">
      <c r="A815" s="323"/>
      <c r="B815" s="277" t="s">
        <v>207</v>
      </c>
      <c r="C815" s="246"/>
      <c r="D815" s="266"/>
      <c r="E815" s="266"/>
      <c r="F815" s="251"/>
      <c r="G815" s="278"/>
      <c r="H815" s="324">
        <v>0</v>
      </c>
      <c r="I815" s="322"/>
    </row>
    <row r="816" spans="1:9" hidden="1" outlineLevel="1">
      <c r="A816" s="323"/>
      <c r="B816" s="277" t="s">
        <v>208</v>
      </c>
      <c r="C816" s="246"/>
      <c r="D816" s="266">
        <v>0</v>
      </c>
      <c r="E816" s="266">
        <v>0</v>
      </c>
      <c r="F816" s="251"/>
      <c r="G816" s="278">
        <v>1554271</v>
      </c>
      <c r="H816" s="324">
        <v>1554271</v>
      </c>
      <c r="I816" s="322"/>
    </row>
    <row r="817" spans="1:9" hidden="1" outlineLevel="1">
      <c r="A817" s="323"/>
      <c r="B817" s="277" t="s">
        <v>209</v>
      </c>
      <c r="C817" s="246"/>
      <c r="D817" s="265"/>
      <c r="E817" s="265"/>
      <c r="F817" s="251"/>
      <c r="G817" s="278">
        <v>658106</v>
      </c>
      <c r="H817" s="324">
        <v>658106</v>
      </c>
      <c r="I817" s="322"/>
    </row>
    <row r="818" spans="1:9" hidden="1" outlineLevel="1">
      <c r="A818" s="323"/>
      <c r="B818" s="277" t="s">
        <v>210</v>
      </c>
      <c r="C818" s="246"/>
      <c r="D818" s="265">
        <v>0</v>
      </c>
      <c r="E818" s="265">
        <v>0</v>
      </c>
      <c r="F818" s="251"/>
      <c r="G818" s="278">
        <v>0</v>
      </c>
      <c r="H818" s="324">
        <v>0</v>
      </c>
      <c r="I818" s="322"/>
    </row>
    <row r="819" spans="1:9" hidden="1" outlineLevel="1">
      <c r="A819" s="323"/>
      <c r="B819" s="277" t="s">
        <v>211</v>
      </c>
      <c r="C819" s="246"/>
      <c r="D819" s="265"/>
      <c r="E819" s="265"/>
      <c r="F819" s="251"/>
      <c r="G819" s="278">
        <v>2394255</v>
      </c>
      <c r="H819" s="324">
        <v>2394255</v>
      </c>
      <c r="I819" s="322"/>
    </row>
    <row r="820" spans="1:9" hidden="1" outlineLevel="1">
      <c r="A820" s="323"/>
      <c r="B820" s="277" t="s">
        <v>212</v>
      </c>
      <c r="C820" s="246"/>
      <c r="D820" s="265">
        <v>0</v>
      </c>
      <c r="E820" s="265">
        <v>0</v>
      </c>
      <c r="F820" s="251"/>
      <c r="G820" s="278">
        <v>1241384</v>
      </c>
      <c r="H820" s="324">
        <v>1241384</v>
      </c>
      <c r="I820" s="322"/>
    </row>
    <row r="821" spans="1:9" hidden="1" outlineLevel="1">
      <c r="A821" s="323"/>
      <c r="B821" s="277" t="s">
        <v>213</v>
      </c>
      <c r="C821" s="246"/>
      <c r="D821" s="265"/>
      <c r="E821" s="265"/>
      <c r="F821" s="251"/>
      <c r="G821" s="278">
        <v>914829</v>
      </c>
      <c r="H821" s="324">
        <v>914829</v>
      </c>
      <c r="I821" s="322"/>
    </row>
    <row r="822" spans="1:9" hidden="1" outlineLevel="1">
      <c r="A822" s="323"/>
      <c r="B822" s="277" t="s">
        <v>214</v>
      </c>
      <c r="C822" s="246"/>
      <c r="D822" s="265"/>
      <c r="E822" s="265"/>
      <c r="F822" s="251"/>
      <c r="G822" s="278">
        <v>271710</v>
      </c>
      <c r="H822" s="324">
        <v>271710</v>
      </c>
      <c r="I822" s="322"/>
    </row>
    <row r="823" spans="1:9" hidden="1" outlineLevel="1">
      <c r="A823" s="323"/>
      <c r="B823" s="277" t="s">
        <v>273</v>
      </c>
      <c r="C823" s="246"/>
      <c r="D823" s="265"/>
      <c r="E823" s="265"/>
      <c r="F823" s="251"/>
      <c r="G823" s="278"/>
      <c r="H823" s="324">
        <v>0</v>
      </c>
      <c r="I823" s="322"/>
    </row>
    <row r="824" spans="1:9" hidden="1" outlineLevel="1">
      <c r="A824" s="323"/>
      <c r="B824" s="277" t="s">
        <v>215</v>
      </c>
      <c r="C824" s="246"/>
      <c r="D824" s="265">
        <v>0</v>
      </c>
      <c r="E824" s="265">
        <v>18501</v>
      </c>
      <c r="F824" s="251"/>
      <c r="G824" s="278">
        <v>0</v>
      </c>
      <c r="H824" s="324">
        <v>18501</v>
      </c>
      <c r="I824" s="322"/>
    </row>
    <row r="825" spans="1:9" hidden="1" outlineLevel="1">
      <c r="A825" s="323"/>
      <c r="B825" s="277" t="s">
        <v>216</v>
      </c>
      <c r="C825" s="246"/>
      <c r="D825" s="266">
        <v>0</v>
      </c>
      <c r="E825" s="266">
        <v>0</v>
      </c>
      <c r="F825" s="251"/>
      <c r="G825" s="278">
        <v>3</v>
      </c>
      <c r="H825" s="324">
        <v>3</v>
      </c>
      <c r="I825" s="322"/>
    </row>
    <row r="826" spans="1:9" hidden="1" outlineLevel="1">
      <c r="A826" s="323"/>
      <c r="B826" s="277" t="s">
        <v>217</v>
      </c>
      <c r="C826" s="246"/>
      <c r="D826" s="266">
        <v>0</v>
      </c>
      <c r="E826" s="265"/>
      <c r="F826" s="251"/>
      <c r="G826" s="278">
        <v>0</v>
      </c>
      <c r="H826" s="324">
        <v>0</v>
      </c>
      <c r="I826" s="322"/>
    </row>
    <row r="827" spans="1:9" hidden="1" outlineLevel="1">
      <c r="A827" s="323"/>
      <c r="B827" s="277" t="s">
        <v>218</v>
      </c>
      <c r="C827" s="246"/>
      <c r="D827" s="266">
        <v>0</v>
      </c>
      <c r="E827" s="266">
        <v>0</v>
      </c>
      <c r="F827" s="251"/>
      <c r="G827" s="278">
        <v>0</v>
      </c>
      <c r="H827" s="324">
        <v>0</v>
      </c>
      <c r="I827" s="322"/>
    </row>
    <row r="828" spans="1:9" hidden="1" outlineLevel="1">
      <c r="A828" s="323"/>
      <c r="B828" s="277" t="s">
        <v>219</v>
      </c>
      <c r="C828" s="246"/>
      <c r="D828" s="265"/>
      <c r="E828" s="265"/>
      <c r="F828" s="251"/>
      <c r="G828" s="280"/>
      <c r="H828" s="324">
        <v>0</v>
      </c>
      <c r="I828" s="322"/>
    </row>
    <row r="829" spans="1:9" hidden="1" outlineLevel="1">
      <c r="A829" s="323"/>
      <c r="B829" s="277" t="s">
        <v>220</v>
      </c>
      <c r="C829" s="246"/>
      <c r="D829" s="265"/>
      <c r="E829" s="265"/>
      <c r="F829" s="251"/>
      <c r="G829" s="280"/>
      <c r="H829" s="324">
        <v>0</v>
      </c>
      <c r="I829" s="322"/>
    </row>
    <row r="830" spans="1:9" hidden="1" outlineLevel="1">
      <c r="A830" s="323"/>
      <c r="B830" s="277" t="s">
        <v>221</v>
      </c>
      <c r="C830" s="246"/>
      <c r="D830" s="265"/>
      <c r="E830" s="265"/>
      <c r="F830" s="251"/>
      <c r="G830" s="280"/>
      <c r="H830" s="324">
        <v>0</v>
      </c>
      <c r="I830" s="322"/>
    </row>
    <row r="831" spans="1:9" hidden="1" outlineLevel="1">
      <c r="A831" s="323"/>
      <c r="B831" s="277" t="s">
        <v>274</v>
      </c>
      <c r="C831" s="246"/>
      <c r="D831" s="265"/>
      <c r="E831" s="265"/>
      <c r="F831" s="251"/>
      <c r="G831" s="280"/>
      <c r="H831" s="324">
        <v>0</v>
      </c>
      <c r="I831" s="322"/>
    </row>
    <row r="832" spans="1:9" hidden="1" outlineLevel="1">
      <c r="A832" s="323"/>
      <c r="B832" s="277" t="s">
        <v>222</v>
      </c>
      <c r="C832" s="246"/>
      <c r="D832" s="253">
        <v>10128</v>
      </c>
      <c r="E832" s="284"/>
      <c r="F832" s="251"/>
      <c r="G832" s="280"/>
      <c r="H832" s="324">
        <v>10128</v>
      </c>
      <c r="I832" s="322"/>
    </row>
    <row r="833" spans="1:9" hidden="1" outlineLevel="1">
      <c r="A833" s="323"/>
      <c r="B833" s="277" t="s">
        <v>223</v>
      </c>
      <c r="C833" s="246"/>
      <c r="D833" s="265"/>
      <c r="E833" s="265"/>
      <c r="F833" s="251"/>
      <c r="G833" s="278">
        <v>370461</v>
      </c>
      <c r="H833" s="324">
        <v>370461</v>
      </c>
      <c r="I833" s="322"/>
    </row>
    <row r="834" spans="1:9" hidden="1" outlineLevel="1">
      <c r="A834" s="323"/>
      <c r="B834" s="277" t="s">
        <v>224</v>
      </c>
      <c r="C834" s="246"/>
      <c r="D834" s="278">
        <v>2419.46</v>
      </c>
      <c r="E834" s="278">
        <v>3489.24</v>
      </c>
      <c r="F834" s="251"/>
      <c r="G834" s="278">
        <v>162269.82999999999</v>
      </c>
      <c r="H834" s="324">
        <v>168178.53</v>
      </c>
      <c r="I834" s="322"/>
    </row>
    <row r="835" spans="1:9" hidden="1" outlineLevel="1">
      <c r="A835" s="323"/>
      <c r="B835" s="277" t="s">
        <v>225</v>
      </c>
      <c r="C835" s="246"/>
      <c r="D835" s="265"/>
      <c r="E835" s="266">
        <v>0</v>
      </c>
      <c r="F835" s="251"/>
      <c r="G835" s="278">
        <v>101689</v>
      </c>
      <c r="H835" s="324">
        <v>101689</v>
      </c>
      <c r="I835" s="322"/>
    </row>
    <row r="836" spans="1:9" collapsed="1">
      <c r="A836" s="323">
        <v>26</v>
      </c>
      <c r="B836" s="281" t="s">
        <v>580</v>
      </c>
      <c r="C836" s="246"/>
      <c r="D836" s="266">
        <f>SUM($D$810:$D$835)</f>
        <v>12547.46</v>
      </c>
      <c r="E836" s="266">
        <f>SUM($E$810:$E$835)</f>
        <v>21990.239999999998</v>
      </c>
      <c r="F836" s="251"/>
      <c r="G836" s="278">
        <f>SUM($G$810:$G$835)</f>
        <v>8017921.8718201183</v>
      </c>
      <c r="H836" s="324">
        <f>SUM($H$810:$H$835)</f>
        <v>8052459.5718201185</v>
      </c>
      <c r="I836" s="322"/>
    </row>
    <row r="837" spans="1:9" hidden="1" outlineLevel="1">
      <c r="A837" s="323"/>
      <c r="B837" s="277" t="s">
        <v>272</v>
      </c>
      <c r="C837" s="297">
        <v>0</v>
      </c>
      <c r="D837" s="265"/>
      <c r="E837" s="266">
        <v>0</v>
      </c>
      <c r="F837" s="253">
        <v>0</v>
      </c>
      <c r="G837" s="266">
        <v>0</v>
      </c>
      <c r="H837" s="324">
        <v>0</v>
      </c>
      <c r="I837" s="322"/>
    </row>
    <row r="838" spans="1:9" hidden="1" outlineLevel="1">
      <c r="A838" s="323"/>
      <c r="B838" s="277" t="s">
        <v>203</v>
      </c>
      <c r="C838" s="297">
        <v>15353</v>
      </c>
      <c r="D838" s="265"/>
      <c r="E838" s="266">
        <v>753464</v>
      </c>
      <c r="F838" s="253">
        <v>33563</v>
      </c>
      <c r="G838" s="266">
        <v>384742</v>
      </c>
      <c r="H838" s="324">
        <v>1187122</v>
      </c>
      <c r="I838" s="322"/>
    </row>
    <row r="839" spans="1:9" hidden="1" outlineLevel="1">
      <c r="A839" s="323"/>
      <c r="B839" s="277" t="s">
        <v>204</v>
      </c>
      <c r="C839" s="297">
        <v>415973</v>
      </c>
      <c r="D839" s="266">
        <v>0</v>
      </c>
      <c r="E839" s="266">
        <v>0</v>
      </c>
      <c r="F839" s="253">
        <v>0</v>
      </c>
      <c r="G839" s="266">
        <v>0</v>
      </c>
      <c r="H839" s="324">
        <v>415973</v>
      </c>
      <c r="I839" s="322"/>
    </row>
    <row r="840" spans="1:9" hidden="1" outlineLevel="1">
      <c r="A840" s="323"/>
      <c r="B840" s="277" t="s">
        <v>205</v>
      </c>
      <c r="C840" s="297">
        <v>0</v>
      </c>
      <c r="D840" s="266">
        <v>0</v>
      </c>
      <c r="E840" s="266">
        <v>0</v>
      </c>
      <c r="F840" s="253">
        <v>0</v>
      </c>
      <c r="G840" s="266">
        <v>0</v>
      </c>
      <c r="H840" s="324">
        <v>0</v>
      </c>
      <c r="I840" s="322"/>
    </row>
    <row r="841" spans="1:9" hidden="1" outlineLevel="1">
      <c r="A841" s="323"/>
      <c r="B841" s="277" t="s">
        <v>206</v>
      </c>
      <c r="C841" s="297">
        <v>0</v>
      </c>
      <c r="D841" s="266">
        <v>0</v>
      </c>
      <c r="E841" s="266">
        <v>374763.15751283267</v>
      </c>
      <c r="F841" s="253">
        <v>0</v>
      </c>
      <c r="G841" s="266">
        <v>0</v>
      </c>
      <c r="H841" s="324">
        <v>374763.15751283267</v>
      </c>
      <c r="I841" s="322"/>
    </row>
    <row r="842" spans="1:9" hidden="1" outlineLevel="1">
      <c r="A842" s="323"/>
      <c r="B842" s="277" t="s">
        <v>207</v>
      </c>
      <c r="C842" s="324">
        <v>384</v>
      </c>
      <c r="D842" s="324">
        <v>0</v>
      </c>
      <c r="E842" s="324">
        <v>309</v>
      </c>
      <c r="F842" s="324">
        <v>30</v>
      </c>
      <c r="G842" s="324">
        <v>0</v>
      </c>
      <c r="H842" s="324">
        <v>723</v>
      </c>
      <c r="I842" s="322"/>
    </row>
    <row r="843" spans="1:9" hidden="1" outlineLevel="1">
      <c r="A843" s="323"/>
      <c r="B843" s="277" t="s">
        <v>208</v>
      </c>
      <c r="C843" s="297">
        <v>601131</v>
      </c>
      <c r="D843" s="266">
        <v>193748</v>
      </c>
      <c r="E843" s="266">
        <v>1961766</v>
      </c>
      <c r="F843" s="253">
        <v>437609</v>
      </c>
      <c r="G843" s="266">
        <v>734939</v>
      </c>
      <c r="H843" s="324">
        <v>3929193</v>
      </c>
      <c r="I843" s="322"/>
    </row>
    <row r="844" spans="1:9" hidden="1" outlineLevel="1">
      <c r="A844" s="323"/>
      <c r="B844" s="277" t="s">
        <v>209</v>
      </c>
      <c r="C844" s="297">
        <v>-134291</v>
      </c>
      <c r="D844" s="265"/>
      <c r="E844" s="266">
        <v>45024</v>
      </c>
      <c r="F844" s="253">
        <v>50083</v>
      </c>
      <c r="G844" s="266">
        <v>1924</v>
      </c>
      <c r="H844" s="324">
        <v>-37260</v>
      </c>
      <c r="I844" s="322"/>
    </row>
    <row r="845" spans="1:9" hidden="1" outlineLevel="1">
      <c r="A845" s="323"/>
      <c r="B845" s="277" t="s">
        <v>210</v>
      </c>
      <c r="C845" s="297">
        <v>0</v>
      </c>
      <c r="D845" s="266">
        <v>86416</v>
      </c>
      <c r="E845" s="265"/>
      <c r="F845" s="252"/>
      <c r="G845" s="266">
        <v>0</v>
      </c>
      <c r="H845" s="324">
        <v>86416</v>
      </c>
      <c r="I845" s="322"/>
    </row>
    <row r="846" spans="1:9" hidden="1" outlineLevel="1">
      <c r="A846" s="323"/>
      <c r="B846" s="277" t="s">
        <v>211</v>
      </c>
      <c r="C846" s="297">
        <v>16602</v>
      </c>
      <c r="D846" s="265"/>
      <c r="E846" s="266">
        <v>2820307</v>
      </c>
      <c r="F846" s="253">
        <v>419191</v>
      </c>
      <c r="G846" s="266">
        <v>687231</v>
      </c>
      <c r="H846" s="324">
        <v>3943331</v>
      </c>
      <c r="I846" s="322"/>
    </row>
    <row r="847" spans="1:9" hidden="1" outlineLevel="1">
      <c r="A847" s="323"/>
      <c r="B847" s="277" t="s">
        <v>212</v>
      </c>
      <c r="C847" s="297">
        <v>5478</v>
      </c>
      <c r="D847" s="265">
        <v>0</v>
      </c>
      <c r="E847" s="266">
        <v>2119562</v>
      </c>
      <c r="F847" s="253">
        <v>6366</v>
      </c>
      <c r="G847" s="266">
        <v>3348109</v>
      </c>
      <c r="H847" s="324">
        <v>5479515</v>
      </c>
      <c r="I847" s="322"/>
    </row>
    <row r="848" spans="1:9" hidden="1" outlineLevel="1">
      <c r="A848" s="323"/>
      <c r="B848" s="277" t="s">
        <v>213</v>
      </c>
      <c r="C848" s="297">
        <v>49999</v>
      </c>
      <c r="D848" s="297">
        <v>275973</v>
      </c>
      <c r="E848" s="266">
        <v>857628</v>
      </c>
      <c r="F848" s="253">
        <v>2679179</v>
      </c>
      <c r="G848" s="266">
        <v>2512509</v>
      </c>
      <c r="H848" s="324">
        <v>6375288</v>
      </c>
      <c r="I848" s="322"/>
    </row>
    <row r="849" spans="1:9" hidden="1" outlineLevel="1">
      <c r="A849" s="323"/>
      <c r="B849" s="277" t="s">
        <v>214</v>
      </c>
      <c r="C849" s="297">
        <v>477785</v>
      </c>
      <c r="D849" s="297">
        <v>6288</v>
      </c>
      <c r="E849" s="266">
        <v>0</v>
      </c>
      <c r="F849" s="253">
        <v>18323</v>
      </c>
      <c r="G849" s="266">
        <v>35</v>
      </c>
      <c r="H849" s="324">
        <v>502431</v>
      </c>
      <c r="I849" s="322"/>
    </row>
    <row r="850" spans="1:9" hidden="1" outlineLevel="1">
      <c r="A850" s="323"/>
      <c r="B850" s="277" t="s">
        <v>273</v>
      </c>
      <c r="C850" s="297"/>
      <c r="D850" s="265"/>
      <c r="E850" s="266"/>
      <c r="F850" s="253"/>
      <c r="G850" s="266"/>
      <c r="H850" s="324">
        <v>0</v>
      </c>
      <c r="I850" s="322"/>
    </row>
    <row r="851" spans="1:9" hidden="1" outlineLevel="1">
      <c r="A851" s="323"/>
      <c r="B851" s="277" t="s">
        <v>215</v>
      </c>
      <c r="C851" s="297">
        <v>48858</v>
      </c>
      <c r="D851" s="297">
        <v>0</v>
      </c>
      <c r="E851" s="297">
        <v>336578</v>
      </c>
      <c r="F851" s="297">
        <v>0</v>
      </c>
      <c r="G851" s="265"/>
      <c r="H851" s="324">
        <v>385436</v>
      </c>
      <c r="I851" s="322"/>
    </row>
    <row r="852" spans="1:9" hidden="1" outlineLevel="1">
      <c r="A852" s="323"/>
      <c r="B852" s="277" t="s">
        <v>216</v>
      </c>
      <c r="C852" s="297">
        <v>138</v>
      </c>
      <c r="D852" s="266">
        <v>0</v>
      </c>
      <c r="E852" s="266">
        <v>0</v>
      </c>
      <c r="F852" s="253">
        <v>1411</v>
      </c>
      <c r="G852" s="266">
        <v>0</v>
      </c>
      <c r="H852" s="324">
        <v>1549</v>
      </c>
      <c r="I852" s="322"/>
    </row>
    <row r="853" spans="1:9" hidden="1" outlineLevel="1">
      <c r="A853" s="323"/>
      <c r="B853" s="277" t="s">
        <v>217</v>
      </c>
      <c r="C853" s="297">
        <v>46787.741356591134</v>
      </c>
      <c r="D853" s="266">
        <v>0</v>
      </c>
      <c r="E853" s="266">
        <v>839888</v>
      </c>
      <c r="F853" s="252"/>
      <c r="G853" s="266">
        <v>241231</v>
      </c>
      <c r="H853" s="324">
        <v>1127906.7413565912</v>
      </c>
      <c r="I853" s="322"/>
    </row>
    <row r="854" spans="1:9" hidden="1" outlineLevel="1">
      <c r="A854" s="323"/>
      <c r="B854" s="277" t="s">
        <v>218</v>
      </c>
      <c r="C854" s="297">
        <v>4506789</v>
      </c>
      <c r="D854" s="266">
        <v>6289882</v>
      </c>
      <c r="E854" s="266">
        <v>81626</v>
      </c>
      <c r="F854" s="253">
        <v>477216</v>
      </c>
      <c r="G854" s="266">
        <v>993875</v>
      </c>
      <c r="H854" s="324">
        <v>12349388</v>
      </c>
      <c r="I854" s="322"/>
    </row>
    <row r="855" spans="1:9" hidden="1" outlineLevel="1">
      <c r="A855" s="323"/>
      <c r="B855" s="277" t="s">
        <v>219</v>
      </c>
      <c r="C855" s="297">
        <v>169463</v>
      </c>
      <c r="D855" s="265"/>
      <c r="E855" s="266">
        <v>0</v>
      </c>
      <c r="F855" s="252"/>
      <c r="G855" s="265"/>
      <c r="H855" s="324">
        <v>169463</v>
      </c>
      <c r="I855" s="322"/>
    </row>
    <row r="856" spans="1:9" hidden="1" outlineLevel="1">
      <c r="A856" s="323"/>
      <c r="B856" s="277" t="s">
        <v>220</v>
      </c>
      <c r="C856" s="297">
        <v>0</v>
      </c>
      <c r="D856" s="265"/>
      <c r="E856" s="266"/>
      <c r="F856" s="252"/>
      <c r="G856" s="265"/>
      <c r="H856" s="324">
        <v>0</v>
      </c>
      <c r="I856" s="322"/>
    </row>
    <row r="857" spans="1:9" hidden="1" outlineLevel="1">
      <c r="A857" s="323"/>
      <c r="B857" s="277" t="s">
        <v>221</v>
      </c>
      <c r="C857" s="297">
        <v>37362</v>
      </c>
      <c r="D857" s="265"/>
      <c r="E857" s="265"/>
      <c r="F857" s="252"/>
      <c r="G857" s="265"/>
      <c r="H857" s="324">
        <v>37362</v>
      </c>
      <c r="I857" s="322"/>
    </row>
    <row r="858" spans="1:9" hidden="1" outlineLevel="1">
      <c r="A858" s="323"/>
      <c r="B858" s="277" t="s">
        <v>274</v>
      </c>
      <c r="C858" s="324">
        <v>50954</v>
      </c>
      <c r="D858" s="265"/>
      <c r="E858" s="265"/>
      <c r="F858" s="252"/>
      <c r="G858" s="265"/>
      <c r="H858" s="324">
        <v>50954</v>
      </c>
      <c r="I858" s="322"/>
    </row>
    <row r="859" spans="1:9" hidden="1" outlineLevel="1">
      <c r="A859" s="323"/>
      <c r="B859" s="277" t="s">
        <v>222</v>
      </c>
      <c r="C859" s="297">
        <v>1673602</v>
      </c>
      <c r="D859" s="266">
        <v>9383697</v>
      </c>
      <c r="E859" s="266">
        <v>9825268</v>
      </c>
      <c r="F859" s="252"/>
      <c r="G859" s="266">
        <v>22748903</v>
      </c>
      <c r="H859" s="324">
        <v>43631470</v>
      </c>
      <c r="I859" s="322"/>
    </row>
    <row r="860" spans="1:9" hidden="1" outlineLevel="1">
      <c r="A860" s="323"/>
      <c r="B860" s="277" t="s">
        <v>223</v>
      </c>
      <c r="C860" s="297">
        <v>0</v>
      </c>
      <c r="D860" s="265"/>
      <c r="E860" s="265"/>
      <c r="F860" s="252"/>
      <c r="G860" s="265"/>
      <c r="H860" s="324">
        <v>0</v>
      </c>
      <c r="I860" s="322"/>
    </row>
    <row r="861" spans="1:9" hidden="1" outlineLevel="1">
      <c r="A861" s="323"/>
      <c r="B861" s="277" t="s">
        <v>224</v>
      </c>
      <c r="C861" s="297">
        <v>17482.725270978543</v>
      </c>
      <c r="D861" s="265">
        <v>683</v>
      </c>
      <c r="E861" s="266">
        <v>130502</v>
      </c>
      <c r="F861" s="252"/>
      <c r="G861" s="266">
        <v>56297</v>
      </c>
      <c r="H861" s="324">
        <v>204964.72527097855</v>
      </c>
      <c r="I861" s="322"/>
    </row>
    <row r="862" spans="1:9" hidden="1" outlineLevel="1">
      <c r="A862" s="323"/>
      <c r="B862" s="277" t="s">
        <v>225</v>
      </c>
      <c r="C862" s="297">
        <v>457312</v>
      </c>
      <c r="D862" s="265">
        <v>0</v>
      </c>
      <c r="E862" s="266">
        <v>799776</v>
      </c>
      <c r="F862" s="253">
        <v>4906</v>
      </c>
      <c r="G862" s="265"/>
      <c r="H862" s="324">
        <v>1261994</v>
      </c>
      <c r="I862" s="322"/>
    </row>
    <row r="863" spans="1:9" collapsed="1">
      <c r="A863" s="323">
        <v>27</v>
      </c>
      <c r="B863" s="281" t="s">
        <v>97</v>
      </c>
      <c r="C863" s="297">
        <f>SUM($C$837:$C$862)</f>
        <v>8457162.466627568</v>
      </c>
      <c r="D863" s="266">
        <f>SUM($D$837:$D$862)</f>
        <v>16236687</v>
      </c>
      <c r="E863" s="266">
        <f>SUM($E$837:$E$862)</f>
        <v>20946461.157512832</v>
      </c>
      <c r="F863" s="253">
        <f>SUM($F$837:$F$862)</f>
        <v>4127877</v>
      </c>
      <c r="G863" s="266">
        <f>SUM($G$837:$G$862)</f>
        <v>31709795</v>
      </c>
      <c r="H863" s="324">
        <f>SUM($H$837:$H$862)</f>
        <v>81477982.624140397</v>
      </c>
      <c r="I863" s="322"/>
    </row>
    <row r="864" spans="1:9" hidden="1" outlineLevel="1">
      <c r="A864" s="323"/>
      <c r="B864" s="277" t="s">
        <v>272</v>
      </c>
      <c r="C864" s="244"/>
      <c r="D864" s="284"/>
      <c r="E864" s="266">
        <v>0</v>
      </c>
      <c r="F864" s="244"/>
      <c r="G864" s="283">
        <v>0</v>
      </c>
      <c r="H864" s="324">
        <v>0</v>
      </c>
      <c r="I864" s="322"/>
    </row>
    <row r="865" spans="1:9" hidden="1" outlineLevel="1">
      <c r="A865" s="323"/>
      <c r="B865" s="277" t="s">
        <v>203</v>
      </c>
      <c r="C865" s="244"/>
      <c r="D865" s="284"/>
      <c r="E865" s="266">
        <v>403511</v>
      </c>
      <c r="F865" s="244"/>
      <c r="G865" s="283">
        <v>0</v>
      </c>
      <c r="H865" s="324">
        <v>403511</v>
      </c>
      <c r="I865" s="322"/>
    </row>
    <row r="866" spans="1:9" hidden="1" outlineLevel="1">
      <c r="A866" s="323"/>
      <c r="B866" s="277" t="s">
        <v>204</v>
      </c>
      <c r="C866" s="244"/>
      <c r="D866" s="284"/>
      <c r="E866" s="265"/>
      <c r="F866" s="244"/>
      <c r="G866" s="284"/>
      <c r="H866" s="324">
        <v>0</v>
      </c>
      <c r="I866" s="322"/>
    </row>
    <row r="867" spans="1:9" hidden="1" outlineLevel="1">
      <c r="A867" s="323"/>
      <c r="B867" s="277" t="s">
        <v>205</v>
      </c>
      <c r="C867" s="244"/>
      <c r="D867" s="283">
        <v>0</v>
      </c>
      <c r="E867" s="266">
        <v>0</v>
      </c>
      <c r="F867" s="244"/>
      <c r="G867" s="283">
        <v>0</v>
      </c>
      <c r="H867" s="324">
        <v>0</v>
      </c>
      <c r="I867" s="322"/>
    </row>
    <row r="868" spans="1:9" hidden="1" outlineLevel="1">
      <c r="A868" s="323"/>
      <c r="B868" s="277" t="s">
        <v>206</v>
      </c>
      <c r="C868" s="244"/>
      <c r="D868" s="283">
        <v>0</v>
      </c>
      <c r="E868" s="266">
        <v>0</v>
      </c>
      <c r="F868" s="244"/>
      <c r="G868" s="283">
        <v>0</v>
      </c>
      <c r="H868" s="324">
        <v>0</v>
      </c>
      <c r="I868" s="322"/>
    </row>
    <row r="869" spans="1:9" hidden="1" outlineLevel="1">
      <c r="A869" s="323"/>
      <c r="B869" s="277" t="s">
        <v>207</v>
      </c>
      <c r="C869" s="244"/>
      <c r="D869" s="283"/>
      <c r="E869" s="266"/>
      <c r="F869" s="244"/>
      <c r="G869" s="283"/>
      <c r="H869" s="324">
        <v>0</v>
      </c>
      <c r="I869" s="322"/>
    </row>
    <row r="870" spans="1:9" hidden="1" outlineLevel="1">
      <c r="A870" s="323"/>
      <c r="B870" s="277" t="s">
        <v>208</v>
      </c>
      <c r="C870" s="244"/>
      <c r="D870" s="283">
        <v>91499</v>
      </c>
      <c r="E870" s="266">
        <v>949406</v>
      </c>
      <c r="F870" s="244"/>
      <c r="G870" s="283">
        <v>0</v>
      </c>
      <c r="H870" s="324">
        <v>1040905</v>
      </c>
      <c r="I870" s="322"/>
    </row>
    <row r="871" spans="1:9" hidden="1" outlineLevel="1">
      <c r="A871" s="323"/>
      <c r="B871" s="277" t="s">
        <v>209</v>
      </c>
      <c r="C871" s="244"/>
      <c r="D871" s="284"/>
      <c r="E871" s="266">
        <v>0</v>
      </c>
      <c r="F871" s="244"/>
      <c r="G871" s="283">
        <v>15</v>
      </c>
      <c r="H871" s="324">
        <v>15</v>
      </c>
      <c r="I871" s="322"/>
    </row>
    <row r="872" spans="1:9" hidden="1" outlineLevel="1">
      <c r="A872" s="323"/>
      <c r="B872" s="277" t="s">
        <v>210</v>
      </c>
      <c r="C872" s="244"/>
      <c r="D872" s="283">
        <v>0</v>
      </c>
      <c r="E872" s="265"/>
      <c r="F872" s="244"/>
      <c r="G872" s="284"/>
      <c r="H872" s="324">
        <v>0</v>
      </c>
      <c r="I872" s="322"/>
    </row>
    <row r="873" spans="1:9" hidden="1" outlineLevel="1">
      <c r="A873" s="323"/>
      <c r="B873" s="277" t="s">
        <v>211</v>
      </c>
      <c r="C873" s="244"/>
      <c r="D873" s="284"/>
      <c r="E873" s="266">
        <v>1403071</v>
      </c>
      <c r="F873" s="244"/>
      <c r="G873" s="284"/>
      <c r="H873" s="324">
        <v>1403071</v>
      </c>
      <c r="I873" s="322"/>
    </row>
    <row r="874" spans="1:9" hidden="1" outlineLevel="1">
      <c r="A874" s="323"/>
      <c r="B874" s="277" t="s">
        <v>212</v>
      </c>
      <c r="C874" s="244"/>
      <c r="D874" s="284">
        <v>0</v>
      </c>
      <c r="E874" s="266">
        <v>1389967</v>
      </c>
      <c r="F874" s="244"/>
      <c r="G874" s="284">
        <v>0</v>
      </c>
      <c r="H874" s="324">
        <v>1389967</v>
      </c>
      <c r="I874" s="322"/>
    </row>
    <row r="875" spans="1:9" hidden="1" outlineLevel="1">
      <c r="A875" s="323"/>
      <c r="B875" s="277" t="s">
        <v>213</v>
      </c>
      <c r="C875" s="244"/>
      <c r="D875" s="266">
        <v>558338</v>
      </c>
      <c r="E875" s="266">
        <v>657505</v>
      </c>
      <c r="F875" s="244"/>
      <c r="G875" s="284"/>
      <c r="H875" s="324">
        <v>1215843</v>
      </c>
      <c r="I875" s="322"/>
    </row>
    <row r="876" spans="1:9" hidden="1" outlineLevel="1">
      <c r="A876" s="323"/>
      <c r="B876" s="277" t="s">
        <v>214</v>
      </c>
      <c r="C876" s="244"/>
      <c r="D876" s="284"/>
      <c r="E876" s="265"/>
      <c r="F876" s="244"/>
      <c r="G876" s="284"/>
      <c r="H876" s="324">
        <v>0</v>
      </c>
      <c r="I876" s="322"/>
    </row>
    <row r="877" spans="1:9" hidden="1" outlineLevel="1">
      <c r="A877" s="323"/>
      <c r="B877" s="277" t="s">
        <v>273</v>
      </c>
      <c r="C877" s="244"/>
      <c r="D877" s="284"/>
      <c r="E877" s="265"/>
      <c r="F877" s="244"/>
      <c r="G877" s="284"/>
      <c r="H877" s="324">
        <v>0</v>
      </c>
      <c r="I877" s="322"/>
    </row>
    <row r="878" spans="1:9" hidden="1" outlineLevel="1">
      <c r="A878" s="323"/>
      <c r="B878" s="277" t="s">
        <v>215</v>
      </c>
      <c r="C878" s="244"/>
      <c r="D878" s="284"/>
      <c r="E878" s="324">
        <v>41459</v>
      </c>
      <c r="F878" s="244"/>
      <c r="G878" s="324">
        <v>0</v>
      </c>
      <c r="H878" s="324">
        <v>41459</v>
      </c>
      <c r="I878" s="322"/>
    </row>
    <row r="879" spans="1:9" hidden="1" outlineLevel="1">
      <c r="A879" s="323"/>
      <c r="B879" s="277" t="s">
        <v>216</v>
      </c>
      <c r="C879" s="244"/>
      <c r="D879" s="283">
        <v>0</v>
      </c>
      <c r="E879" s="266">
        <v>0</v>
      </c>
      <c r="F879" s="244"/>
      <c r="G879" s="283">
        <v>0</v>
      </c>
      <c r="H879" s="324">
        <v>0</v>
      </c>
      <c r="I879" s="322"/>
    </row>
    <row r="880" spans="1:9" hidden="1" outlineLevel="1">
      <c r="A880" s="323"/>
      <c r="B880" s="277" t="s">
        <v>217</v>
      </c>
      <c r="C880" s="244"/>
      <c r="D880" s="283">
        <v>0</v>
      </c>
      <c r="E880" s="266">
        <v>531970</v>
      </c>
      <c r="F880" s="244"/>
      <c r="G880" s="283">
        <v>0</v>
      </c>
      <c r="H880" s="324">
        <v>531970</v>
      </c>
      <c r="I880" s="322"/>
    </row>
    <row r="881" spans="1:9" hidden="1" outlineLevel="1">
      <c r="A881" s="323"/>
      <c r="B881" s="277" t="s">
        <v>218</v>
      </c>
      <c r="C881" s="244"/>
      <c r="D881" s="283">
        <v>701330</v>
      </c>
      <c r="E881" s="266">
        <v>81802</v>
      </c>
      <c r="F881" s="244"/>
      <c r="G881" s="283">
        <v>0</v>
      </c>
      <c r="H881" s="324">
        <v>783132</v>
      </c>
      <c r="I881" s="322"/>
    </row>
    <row r="882" spans="1:9" hidden="1" outlineLevel="1">
      <c r="A882" s="323"/>
      <c r="B882" s="277" t="s">
        <v>219</v>
      </c>
      <c r="C882" s="244"/>
      <c r="D882" s="284"/>
      <c r="E882" s="266">
        <v>99162</v>
      </c>
      <c r="F882" s="244"/>
      <c r="G882" s="284"/>
      <c r="H882" s="324">
        <v>99162</v>
      </c>
      <c r="I882" s="322"/>
    </row>
    <row r="883" spans="1:9" hidden="1" outlineLevel="1">
      <c r="A883" s="323"/>
      <c r="B883" s="277" t="s">
        <v>220</v>
      </c>
      <c r="C883" s="244"/>
      <c r="D883" s="284"/>
      <c r="E883" s="266"/>
      <c r="F883" s="244"/>
      <c r="G883" s="284"/>
      <c r="H883" s="324">
        <v>0</v>
      </c>
      <c r="I883" s="322"/>
    </row>
    <row r="884" spans="1:9" hidden="1" outlineLevel="1">
      <c r="A884" s="323"/>
      <c r="B884" s="277" t="s">
        <v>221</v>
      </c>
      <c r="C884" s="244"/>
      <c r="D884" s="284"/>
      <c r="E884" s="265"/>
      <c r="F884" s="244"/>
      <c r="G884" s="284"/>
      <c r="H884" s="324">
        <v>0</v>
      </c>
      <c r="I884" s="322"/>
    </row>
    <row r="885" spans="1:9" hidden="1" outlineLevel="1">
      <c r="A885" s="323"/>
      <c r="B885" s="277" t="s">
        <v>274</v>
      </c>
      <c r="C885" s="244"/>
      <c r="D885" s="284"/>
      <c r="E885" s="265"/>
      <c r="F885" s="244"/>
      <c r="G885" s="284"/>
      <c r="H885" s="324">
        <v>0</v>
      </c>
      <c r="I885" s="322"/>
    </row>
    <row r="886" spans="1:9" hidden="1" outlineLevel="1">
      <c r="A886" s="323"/>
      <c r="B886" s="277" t="s">
        <v>222</v>
      </c>
      <c r="C886" s="244"/>
      <c r="D886" s="283">
        <v>421</v>
      </c>
      <c r="E886" s="266">
        <v>2490135</v>
      </c>
      <c r="F886" s="244"/>
      <c r="G886" s="284"/>
      <c r="H886" s="324">
        <v>2490556</v>
      </c>
      <c r="I886" s="322"/>
    </row>
    <row r="887" spans="1:9" hidden="1" outlineLevel="1">
      <c r="A887" s="323"/>
      <c r="B887" s="277" t="s">
        <v>223</v>
      </c>
      <c r="C887" s="244"/>
      <c r="D887" s="284"/>
      <c r="E887" s="265"/>
      <c r="F887" s="244"/>
      <c r="G887" s="284"/>
      <c r="H887" s="324">
        <v>0</v>
      </c>
      <c r="I887" s="322"/>
    </row>
    <row r="888" spans="1:9" hidden="1" outlineLevel="1">
      <c r="A888" s="323"/>
      <c r="B888" s="277" t="s">
        <v>224</v>
      </c>
      <c r="C888" s="244"/>
      <c r="D888" s="284">
        <v>621</v>
      </c>
      <c r="E888" s="266">
        <v>46924</v>
      </c>
      <c r="F888" s="244"/>
      <c r="G888" s="283">
        <v>0</v>
      </c>
      <c r="H888" s="324">
        <v>47545</v>
      </c>
      <c r="I888" s="322"/>
    </row>
    <row r="889" spans="1:9" hidden="1" outlineLevel="1">
      <c r="A889" s="323"/>
      <c r="B889" s="277" t="s">
        <v>225</v>
      </c>
      <c r="C889" s="244"/>
      <c r="D889" s="284"/>
      <c r="E889" s="266">
        <v>9253</v>
      </c>
      <c r="F889" s="244"/>
      <c r="G889" s="284"/>
      <c r="H889" s="324">
        <v>9253</v>
      </c>
      <c r="I889" s="322"/>
    </row>
    <row r="890" spans="1:9" collapsed="1">
      <c r="A890" s="323">
        <v>28</v>
      </c>
      <c r="B890" s="281" t="s">
        <v>581</v>
      </c>
      <c r="C890" s="244"/>
      <c r="D890" s="283">
        <f>SUM($D$864:$D$889)</f>
        <v>1352209</v>
      </c>
      <c r="E890" s="266">
        <f>SUM($E$864:$E$889)</f>
        <v>8104165</v>
      </c>
      <c r="F890" s="244"/>
      <c r="G890" s="283">
        <f>SUM($G$864:$G$889)</f>
        <v>15</v>
      </c>
      <c r="H890" s="324">
        <f>SUM($H$864:$H$889)</f>
        <v>9456389</v>
      </c>
      <c r="I890" s="322"/>
    </row>
    <row r="891" spans="1:9" hidden="1" outlineLevel="1">
      <c r="A891" s="323"/>
      <c r="B891" s="277" t="s">
        <v>272</v>
      </c>
      <c r="C891" s="270"/>
      <c r="D891" s="284"/>
      <c r="E891" s="266">
        <v>0</v>
      </c>
      <c r="F891" s="270"/>
      <c r="G891" s="283">
        <v>0</v>
      </c>
      <c r="H891" s="324">
        <v>0</v>
      </c>
      <c r="I891" s="322"/>
    </row>
    <row r="892" spans="1:9" hidden="1" outlineLevel="1">
      <c r="A892" s="323"/>
      <c r="B892" s="277" t="s">
        <v>203</v>
      </c>
      <c r="C892" s="270"/>
      <c r="D892" s="284"/>
      <c r="E892" s="266">
        <v>3334630</v>
      </c>
      <c r="F892" s="270"/>
      <c r="G892" s="283">
        <v>2399</v>
      </c>
      <c r="H892" s="324">
        <v>3337029</v>
      </c>
      <c r="I892" s="322"/>
    </row>
    <row r="893" spans="1:9" hidden="1" outlineLevel="1">
      <c r="A893" s="323"/>
      <c r="B893" s="277" t="s">
        <v>204</v>
      </c>
      <c r="C893" s="270"/>
      <c r="D893" s="284"/>
      <c r="E893" s="265"/>
      <c r="F893" s="270"/>
      <c r="G893" s="284"/>
      <c r="H893" s="324">
        <v>0</v>
      </c>
      <c r="I893" s="322"/>
    </row>
    <row r="894" spans="1:9" hidden="1" outlineLevel="1">
      <c r="A894" s="323"/>
      <c r="B894" s="277" t="s">
        <v>205</v>
      </c>
      <c r="C894" s="270"/>
      <c r="D894" s="283">
        <v>0</v>
      </c>
      <c r="E894" s="266">
        <v>0</v>
      </c>
      <c r="F894" s="270"/>
      <c r="G894" s="283">
        <v>0</v>
      </c>
      <c r="H894" s="324">
        <v>0</v>
      </c>
      <c r="I894" s="322"/>
    </row>
    <row r="895" spans="1:9" hidden="1" outlineLevel="1">
      <c r="A895" s="323"/>
      <c r="B895" s="277" t="s">
        <v>206</v>
      </c>
      <c r="C895" s="270"/>
      <c r="D895" s="283">
        <v>0</v>
      </c>
      <c r="E895" s="266">
        <v>0</v>
      </c>
      <c r="F895" s="270"/>
      <c r="G895" s="283">
        <v>0</v>
      </c>
      <c r="H895" s="324">
        <v>0</v>
      </c>
      <c r="I895" s="322"/>
    </row>
    <row r="896" spans="1:9" hidden="1" outlineLevel="1">
      <c r="A896" s="323"/>
      <c r="B896" s="277" t="s">
        <v>207</v>
      </c>
      <c r="C896" s="270"/>
      <c r="D896" s="283"/>
      <c r="E896" s="266"/>
      <c r="F896" s="270"/>
      <c r="G896" s="283"/>
      <c r="H896" s="324">
        <v>0</v>
      </c>
      <c r="I896" s="322"/>
    </row>
    <row r="897" spans="1:9" hidden="1" outlineLevel="1">
      <c r="A897" s="323"/>
      <c r="B897" s="277" t="s">
        <v>208</v>
      </c>
      <c r="C897" s="270"/>
      <c r="D897" s="283">
        <v>375101</v>
      </c>
      <c r="E897" s="266">
        <v>5442950</v>
      </c>
      <c r="F897" s="270"/>
      <c r="G897" s="283">
        <v>2929</v>
      </c>
      <c r="H897" s="324">
        <v>5820980</v>
      </c>
      <c r="I897" s="322"/>
    </row>
    <row r="898" spans="1:9" hidden="1" outlineLevel="1">
      <c r="A898" s="323"/>
      <c r="B898" s="277" t="s">
        <v>209</v>
      </c>
      <c r="C898" s="270"/>
      <c r="D898" s="284"/>
      <c r="E898" s="266">
        <v>162135</v>
      </c>
      <c r="F898" s="270"/>
      <c r="G898" s="283">
        <v>2129</v>
      </c>
      <c r="H898" s="324">
        <v>164264</v>
      </c>
      <c r="I898" s="322"/>
    </row>
    <row r="899" spans="1:9" hidden="1" outlineLevel="1">
      <c r="A899" s="323"/>
      <c r="B899" s="277" t="s">
        <v>210</v>
      </c>
      <c r="C899" s="270"/>
      <c r="D899" s="283">
        <v>1252</v>
      </c>
      <c r="E899" s="265"/>
      <c r="F899" s="270"/>
      <c r="G899" s="284"/>
      <c r="H899" s="324">
        <v>1252</v>
      </c>
      <c r="I899" s="322"/>
    </row>
    <row r="900" spans="1:9" hidden="1" outlineLevel="1">
      <c r="A900" s="323"/>
      <c r="B900" s="277" t="s">
        <v>211</v>
      </c>
      <c r="C900" s="270"/>
      <c r="D900" s="284"/>
      <c r="E900" s="266">
        <v>5943383</v>
      </c>
      <c r="F900" s="270"/>
      <c r="G900" s="283">
        <v>22387</v>
      </c>
      <c r="H900" s="324">
        <v>5965770</v>
      </c>
      <c r="I900" s="322"/>
    </row>
    <row r="901" spans="1:9" hidden="1" outlineLevel="1">
      <c r="A901" s="323"/>
      <c r="B901" s="277" t="s">
        <v>212</v>
      </c>
      <c r="C901" s="270"/>
      <c r="D901" s="284">
        <v>0</v>
      </c>
      <c r="E901" s="266">
        <v>4290479</v>
      </c>
      <c r="F901" s="270"/>
      <c r="G901" s="283">
        <v>0</v>
      </c>
      <c r="H901" s="324">
        <v>4290479</v>
      </c>
      <c r="I901" s="322"/>
    </row>
    <row r="902" spans="1:9" hidden="1" outlineLevel="1">
      <c r="A902" s="323"/>
      <c r="B902" s="277" t="s">
        <v>213</v>
      </c>
      <c r="C902" s="270"/>
      <c r="D902" s="266">
        <v>1641785</v>
      </c>
      <c r="E902" s="266">
        <v>2340666</v>
      </c>
      <c r="F902" s="270"/>
      <c r="G902" s="284"/>
      <c r="H902" s="324">
        <v>3982451</v>
      </c>
      <c r="I902" s="322"/>
    </row>
    <row r="903" spans="1:9" hidden="1" outlineLevel="1">
      <c r="A903" s="323"/>
      <c r="B903" s="277" t="s">
        <v>214</v>
      </c>
      <c r="C903" s="270"/>
      <c r="D903" s="284"/>
      <c r="E903" s="265"/>
      <c r="F903" s="270"/>
      <c r="G903" s="284"/>
      <c r="H903" s="324">
        <v>0</v>
      </c>
      <c r="I903" s="322"/>
    </row>
    <row r="904" spans="1:9" hidden="1" outlineLevel="1">
      <c r="A904" s="323"/>
      <c r="B904" s="277" t="s">
        <v>273</v>
      </c>
      <c r="C904" s="270"/>
      <c r="D904" s="284"/>
      <c r="E904" s="265"/>
      <c r="F904" s="270"/>
      <c r="G904" s="284"/>
      <c r="H904" s="324">
        <v>0</v>
      </c>
      <c r="I904" s="322"/>
    </row>
    <row r="905" spans="1:9" hidden="1" outlineLevel="1">
      <c r="A905" s="323"/>
      <c r="B905" s="277" t="s">
        <v>215</v>
      </c>
      <c r="C905" s="270"/>
      <c r="D905" s="324">
        <v>0</v>
      </c>
      <c r="E905" s="324">
        <v>446063</v>
      </c>
      <c r="F905" s="270"/>
      <c r="G905" s="284"/>
      <c r="H905" s="324">
        <v>446063</v>
      </c>
      <c r="I905" s="322"/>
    </row>
    <row r="906" spans="1:9" hidden="1" outlineLevel="1">
      <c r="A906" s="323"/>
      <c r="B906" s="277" t="s">
        <v>216</v>
      </c>
      <c r="C906" s="270"/>
      <c r="D906" s="283">
        <v>0</v>
      </c>
      <c r="E906" s="266">
        <v>0</v>
      </c>
      <c r="F906" s="270"/>
      <c r="G906" s="283">
        <v>3</v>
      </c>
      <c r="H906" s="324">
        <v>3</v>
      </c>
      <c r="I906" s="322"/>
    </row>
    <row r="907" spans="1:9" hidden="1" outlineLevel="1">
      <c r="A907" s="323"/>
      <c r="B907" s="277" t="s">
        <v>217</v>
      </c>
      <c r="C907" s="270"/>
      <c r="D907" s="283">
        <v>0</v>
      </c>
      <c r="E907" s="266">
        <v>2193229</v>
      </c>
      <c r="F907" s="270"/>
      <c r="G907" s="283">
        <v>0</v>
      </c>
      <c r="H907" s="324">
        <v>2193229</v>
      </c>
      <c r="I907" s="322"/>
    </row>
    <row r="908" spans="1:9" hidden="1" outlineLevel="1">
      <c r="A908" s="323"/>
      <c r="B908" s="277" t="s">
        <v>218</v>
      </c>
      <c r="C908" s="270"/>
      <c r="D908" s="283">
        <v>2053196</v>
      </c>
      <c r="E908" s="266">
        <v>115958</v>
      </c>
      <c r="F908" s="270"/>
      <c r="G908" s="283">
        <v>0</v>
      </c>
      <c r="H908" s="324">
        <v>2169154</v>
      </c>
      <c r="I908" s="322"/>
    </row>
    <row r="909" spans="1:9" hidden="1" outlineLevel="1">
      <c r="A909" s="323"/>
      <c r="B909" s="277" t="s">
        <v>219</v>
      </c>
      <c r="C909" s="270"/>
      <c r="D909" s="284"/>
      <c r="E909" s="266">
        <v>568812</v>
      </c>
      <c r="F909" s="270"/>
      <c r="G909" s="284"/>
      <c r="H909" s="324">
        <v>568812</v>
      </c>
      <c r="I909" s="322"/>
    </row>
    <row r="910" spans="1:9" hidden="1" outlineLevel="1">
      <c r="A910" s="323"/>
      <c r="B910" s="277" t="s">
        <v>220</v>
      </c>
      <c r="C910" s="270"/>
      <c r="D910" s="284"/>
      <c r="E910" s="266"/>
      <c r="F910" s="270"/>
      <c r="G910" s="284"/>
      <c r="H910" s="324">
        <v>0</v>
      </c>
      <c r="I910" s="322"/>
    </row>
    <row r="911" spans="1:9" hidden="1" outlineLevel="1">
      <c r="A911" s="323"/>
      <c r="B911" s="277" t="s">
        <v>221</v>
      </c>
      <c r="C911" s="270"/>
      <c r="D911" s="284"/>
      <c r="E911" s="265"/>
      <c r="F911" s="270"/>
      <c r="G911" s="284"/>
      <c r="H911" s="324">
        <v>0</v>
      </c>
      <c r="I911" s="322"/>
    </row>
    <row r="912" spans="1:9" hidden="1" outlineLevel="1">
      <c r="A912" s="323"/>
      <c r="B912" s="277" t="s">
        <v>274</v>
      </c>
      <c r="C912" s="270"/>
      <c r="D912" s="284"/>
      <c r="E912" s="265"/>
      <c r="F912" s="270"/>
      <c r="G912" s="284"/>
      <c r="H912" s="324">
        <v>0</v>
      </c>
      <c r="I912" s="322"/>
    </row>
    <row r="913" spans="1:9" hidden="1" outlineLevel="1">
      <c r="A913" s="323"/>
      <c r="B913" s="277" t="s">
        <v>222</v>
      </c>
      <c r="C913" s="270"/>
      <c r="D913" s="283">
        <v>33147</v>
      </c>
      <c r="E913" s="266">
        <v>9213052</v>
      </c>
      <c r="F913" s="270"/>
      <c r="G913" s="284"/>
      <c r="H913" s="324">
        <v>9246199</v>
      </c>
      <c r="I913" s="322"/>
    </row>
    <row r="914" spans="1:9" hidden="1" outlineLevel="1">
      <c r="A914" s="323"/>
      <c r="B914" s="277" t="s">
        <v>223</v>
      </c>
      <c r="C914" s="270"/>
      <c r="D914" s="284"/>
      <c r="E914" s="265"/>
      <c r="F914" s="270"/>
      <c r="G914" s="284"/>
      <c r="H914" s="324">
        <v>0</v>
      </c>
      <c r="I914" s="322"/>
    </row>
    <row r="915" spans="1:9" hidden="1" outlineLevel="1">
      <c r="A915" s="323"/>
      <c r="B915" s="277" t="s">
        <v>224</v>
      </c>
      <c r="C915" s="270"/>
      <c r="D915" s="284">
        <v>1280</v>
      </c>
      <c r="E915" s="266">
        <v>134173</v>
      </c>
      <c r="F915" s="270"/>
      <c r="G915" s="284"/>
      <c r="H915" s="324">
        <v>135453</v>
      </c>
      <c r="I915" s="322"/>
    </row>
    <row r="916" spans="1:9" hidden="1" outlineLevel="1">
      <c r="A916" s="323"/>
      <c r="B916" s="277" t="s">
        <v>225</v>
      </c>
      <c r="C916" s="270"/>
      <c r="D916" s="284"/>
      <c r="E916" s="266">
        <v>839960</v>
      </c>
      <c r="F916" s="270"/>
      <c r="G916" s="284"/>
      <c r="H916" s="324">
        <v>839960</v>
      </c>
      <c r="I916" s="322"/>
    </row>
    <row r="917" spans="1:9" collapsed="1">
      <c r="A917" s="323">
        <v>29</v>
      </c>
      <c r="B917" s="281" t="s">
        <v>582</v>
      </c>
      <c r="C917" s="270"/>
      <c r="D917" s="283">
        <f>SUM($D$891:$D$916)</f>
        <v>4105761</v>
      </c>
      <c r="E917" s="266">
        <f>SUM($E$891:$E$916)</f>
        <v>35025490</v>
      </c>
      <c r="F917" s="270"/>
      <c r="G917" s="283">
        <f>SUM($G$891:$G$916)</f>
        <v>29847</v>
      </c>
      <c r="H917" s="324">
        <f>SUM($H$891:$H$916)</f>
        <v>39161098</v>
      </c>
      <c r="I917" s="322"/>
    </row>
    <row r="918" spans="1:9" hidden="1" outlineLevel="1">
      <c r="A918" s="323"/>
      <c r="B918" s="277" t="s">
        <v>272</v>
      </c>
      <c r="C918" s="251"/>
      <c r="D918" s="284"/>
      <c r="E918" s="266">
        <v>0</v>
      </c>
      <c r="F918" s="251"/>
      <c r="G918" s="283">
        <v>0</v>
      </c>
      <c r="H918" s="324">
        <v>0</v>
      </c>
      <c r="I918" s="322"/>
    </row>
    <row r="919" spans="1:9" hidden="1" outlineLevel="1">
      <c r="A919" s="323"/>
      <c r="B919" s="277" t="s">
        <v>203</v>
      </c>
      <c r="C919" s="251"/>
      <c r="D919" s="284"/>
      <c r="E919" s="266">
        <v>640525</v>
      </c>
      <c r="F919" s="251"/>
      <c r="G919" s="283">
        <v>-1146</v>
      </c>
      <c r="H919" s="324">
        <v>639379</v>
      </c>
      <c r="I919" s="322"/>
    </row>
    <row r="920" spans="1:9" hidden="1" outlineLevel="1">
      <c r="A920" s="323"/>
      <c r="B920" s="277" t="s">
        <v>204</v>
      </c>
      <c r="C920" s="251"/>
      <c r="D920" s="284"/>
      <c r="E920" s="265"/>
      <c r="F920" s="251"/>
      <c r="G920" s="284"/>
      <c r="H920" s="324">
        <v>0</v>
      </c>
      <c r="I920" s="322"/>
    </row>
    <row r="921" spans="1:9" hidden="1" outlineLevel="1">
      <c r="A921" s="323"/>
      <c r="B921" s="277" t="s">
        <v>205</v>
      </c>
      <c r="C921" s="251"/>
      <c r="D921" s="283">
        <v>0</v>
      </c>
      <c r="E921" s="266">
        <v>0</v>
      </c>
      <c r="F921" s="251"/>
      <c r="G921" s="283">
        <v>0</v>
      </c>
      <c r="H921" s="324">
        <v>0</v>
      </c>
      <c r="I921" s="322"/>
    </row>
    <row r="922" spans="1:9" hidden="1" outlineLevel="1">
      <c r="A922" s="323"/>
      <c r="B922" s="277" t="s">
        <v>206</v>
      </c>
      <c r="C922" s="251"/>
      <c r="D922" s="283">
        <v>0</v>
      </c>
      <c r="E922" s="266">
        <v>0</v>
      </c>
      <c r="F922" s="251"/>
      <c r="G922" s="283">
        <v>0</v>
      </c>
      <c r="H922" s="324">
        <v>0</v>
      </c>
      <c r="I922" s="322"/>
    </row>
    <row r="923" spans="1:9" hidden="1" outlineLevel="1">
      <c r="A923" s="323"/>
      <c r="B923" s="277" t="s">
        <v>207</v>
      </c>
      <c r="C923" s="251"/>
      <c r="D923" s="283"/>
      <c r="E923" s="266"/>
      <c r="F923" s="251"/>
      <c r="G923" s="283"/>
      <c r="H923" s="324">
        <v>0</v>
      </c>
      <c r="I923" s="322"/>
    </row>
    <row r="924" spans="1:9" hidden="1" outlineLevel="1">
      <c r="A924" s="323"/>
      <c r="B924" s="277" t="s">
        <v>208</v>
      </c>
      <c r="C924" s="251"/>
      <c r="D924" s="283">
        <v>436679</v>
      </c>
      <c r="E924" s="266">
        <v>1547307</v>
      </c>
      <c r="F924" s="251"/>
      <c r="G924" s="283">
        <v>855951</v>
      </c>
      <c r="H924" s="324">
        <v>2839937</v>
      </c>
      <c r="I924" s="322"/>
    </row>
    <row r="925" spans="1:9" hidden="1" outlineLevel="1">
      <c r="A925" s="323"/>
      <c r="B925" s="277" t="s">
        <v>209</v>
      </c>
      <c r="C925" s="251"/>
      <c r="D925" s="284"/>
      <c r="E925" s="266">
        <v>77629</v>
      </c>
      <c r="F925" s="251"/>
      <c r="G925" s="283">
        <v>115933</v>
      </c>
      <c r="H925" s="324">
        <v>193562</v>
      </c>
      <c r="I925" s="322"/>
    </row>
    <row r="926" spans="1:9" hidden="1" outlineLevel="1">
      <c r="A926" s="323"/>
      <c r="B926" s="277" t="s">
        <v>210</v>
      </c>
      <c r="C926" s="251"/>
      <c r="D926" s="283">
        <v>6000</v>
      </c>
      <c r="E926" s="265"/>
      <c r="F926" s="251"/>
      <c r="G926" s="284"/>
      <c r="H926" s="324">
        <v>6000</v>
      </c>
      <c r="I926" s="322"/>
    </row>
    <row r="927" spans="1:9" hidden="1" outlineLevel="1">
      <c r="A927" s="323"/>
      <c r="B927" s="277" t="s">
        <v>211</v>
      </c>
      <c r="C927" s="251"/>
      <c r="D927" s="284"/>
      <c r="E927" s="266">
        <v>1891538</v>
      </c>
      <c r="F927" s="251"/>
      <c r="G927" s="283">
        <v>-572641</v>
      </c>
      <c r="H927" s="324">
        <v>1318897</v>
      </c>
      <c r="I927" s="322"/>
    </row>
    <row r="928" spans="1:9" hidden="1" outlineLevel="1">
      <c r="A928" s="323"/>
      <c r="B928" s="277" t="s">
        <v>212</v>
      </c>
      <c r="C928" s="251"/>
      <c r="D928" s="284">
        <v>0</v>
      </c>
      <c r="E928" s="266">
        <v>23663657</v>
      </c>
      <c r="F928" s="251"/>
      <c r="G928" s="283">
        <v>581259</v>
      </c>
      <c r="H928" s="324">
        <v>24244916</v>
      </c>
      <c r="I928" s="322"/>
    </row>
    <row r="929" spans="1:9" hidden="1" outlineLevel="1">
      <c r="A929" s="323"/>
      <c r="B929" s="277" t="s">
        <v>213</v>
      </c>
      <c r="C929" s="251"/>
      <c r="D929" s="266">
        <v>14376042</v>
      </c>
      <c r="E929" s="266">
        <v>791386</v>
      </c>
      <c r="F929" s="251"/>
      <c r="G929" s="283">
        <v>393388</v>
      </c>
      <c r="H929" s="324">
        <v>15560816</v>
      </c>
      <c r="I929" s="322"/>
    </row>
    <row r="930" spans="1:9" hidden="1" outlineLevel="1">
      <c r="A930" s="323"/>
      <c r="B930" s="277" t="s">
        <v>214</v>
      </c>
      <c r="C930" s="251"/>
      <c r="D930" s="324">
        <v>47965</v>
      </c>
      <c r="E930" s="265"/>
      <c r="F930" s="251"/>
      <c r="G930" s="284"/>
      <c r="H930" s="324">
        <v>47965</v>
      </c>
      <c r="I930" s="322"/>
    </row>
    <row r="931" spans="1:9" hidden="1" outlineLevel="1">
      <c r="A931" s="323"/>
      <c r="B931" s="277" t="s">
        <v>273</v>
      </c>
      <c r="C931" s="251"/>
      <c r="D931" s="284"/>
      <c r="E931" s="265"/>
      <c r="F931" s="251"/>
      <c r="G931" s="284"/>
      <c r="H931" s="324">
        <v>0</v>
      </c>
      <c r="I931" s="322"/>
    </row>
    <row r="932" spans="1:9" hidden="1" outlineLevel="1">
      <c r="A932" s="323"/>
      <c r="B932" s="277" t="s">
        <v>215</v>
      </c>
      <c r="C932" s="251"/>
      <c r="D932" s="284"/>
      <c r="E932" s="265"/>
      <c r="F932" s="251"/>
      <c r="G932" s="284"/>
      <c r="H932" s="324">
        <v>0</v>
      </c>
      <c r="I932" s="322"/>
    </row>
    <row r="933" spans="1:9" hidden="1" outlineLevel="1">
      <c r="A933" s="323"/>
      <c r="B933" s="277" t="s">
        <v>216</v>
      </c>
      <c r="C933" s="251"/>
      <c r="D933" s="283">
        <v>0</v>
      </c>
      <c r="E933" s="266">
        <v>0</v>
      </c>
      <c r="F933" s="251"/>
      <c r="G933" s="283">
        <v>8</v>
      </c>
      <c r="H933" s="324">
        <v>8</v>
      </c>
      <c r="I933" s="322"/>
    </row>
    <row r="934" spans="1:9" hidden="1" outlineLevel="1">
      <c r="A934" s="323"/>
      <c r="B934" s="277" t="s">
        <v>217</v>
      </c>
      <c r="C934" s="251"/>
      <c r="D934" s="283">
        <v>0</v>
      </c>
      <c r="E934" s="266">
        <v>648845</v>
      </c>
      <c r="F934" s="251"/>
      <c r="G934" s="284"/>
      <c r="H934" s="324">
        <v>648845</v>
      </c>
      <c r="I934" s="322"/>
    </row>
    <row r="935" spans="1:9" hidden="1" outlineLevel="1">
      <c r="A935" s="323"/>
      <c r="B935" s="277" t="s">
        <v>218</v>
      </c>
      <c r="C935" s="251"/>
      <c r="D935" s="283">
        <v>476850</v>
      </c>
      <c r="E935" s="266">
        <v>125715</v>
      </c>
      <c r="F935" s="251"/>
      <c r="G935" s="283">
        <v>7028</v>
      </c>
      <c r="H935" s="324">
        <v>609593</v>
      </c>
      <c r="I935" s="322"/>
    </row>
    <row r="936" spans="1:9" hidden="1" outlineLevel="1">
      <c r="A936" s="323"/>
      <c r="B936" s="277" t="s">
        <v>219</v>
      </c>
      <c r="C936" s="251"/>
      <c r="D936" s="284"/>
      <c r="E936" s="266">
        <v>305472</v>
      </c>
      <c r="F936" s="251"/>
      <c r="G936" s="283">
        <v>476</v>
      </c>
      <c r="H936" s="324">
        <v>305948</v>
      </c>
      <c r="I936" s="322"/>
    </row>
    <row r="937" spans="1:9" hidden="1" outlineLevel="1">
      <c r="A937" s="323"/>
      <c r="B937" s="277" t="s">
        <v>220</v>
      </c>
      <c r="C937" s="251"/>
      <c r="D937" s="284"/>
      <c r="E937" s="266"/>
      <c r="F937" s="251"/>
      <c r="G937" s="283"/>
      <c r="H937" s="324">
        <v>0</v>
      </c>
      <c r="I937" s="322"/>
    </row>
    <row r="938" spans="1:9" hidden="1" outlineLevel="1">
      <c r="A938" s="323"/>
      <c r="B938" s="277" t="s">
        <v>221</v>
      </c>
      <c r="C938" s="251"/>
      <c r="D938" s="284"/>
      <c r="E938" s="265"/>
      <c r="F938" s="251"/>
      <c r="G938" s="284"/>
      <c r="H938" s="324">
        <v>0</v>
      </c>
      <c r="I938" s="322"/>
    </row>
    <row r="939" spans="1:9" hidden="1" outlineLevel="1">
      <c r="A939" s="323"/>
      <c r="B939" s="277" t="s">
        <v>274</v>
      </c>
      <c r="C939" s="251"/>
      <c r="D939" s="284"/>
      <c r="E939" s="265"/>
      <c r="F939" s="251"/>
      <c r="G939" s="284"/>
      <c r="H939" s="324">
        <v>0</v>
      </c>
      <c r="I939" s="322"/>
    </row>
    <row r="940" spans="1:9" hidden="1" outlineLevel="1">
      <c r="A940" s="323"/>
      <c r="B940" s="277" t="s">
        <v>222</v>
      </c>
      <c r="C940" s="251"/>
      <c r="D940" s="283">
        <v>261964</v>
      </c>
      <c r="E940" s="266">
        <v>10019713</v>
      </c>
      <c r="F940" s="251"/>
      <c r="G940" s="283">
        <v>-674</v>
      </c>
      <c r="H940" s="324">
        <v>10281003</v>
      </c>
      <c r="I940" s="322"/>
    </row>
    <row r="941" spans="1:9" hidden="1" outlineLevel="1">
      <c r="A941" s="323"/>
      <c r="B941" s="277" t="s">
        <v>223</v>
      </c>
      <c r="C941" s="251"/>
      <c r="D941" s="284"/>
      <c r="E941" s="265"/>
      <c r="F941" s="251"/>
      <c r="G941" s="284"/>
      <c r="H941" s="324">
        <v>0</v>
      </c>
      <c r="I941" s="322"/>
    </row>
    <row r="942" spans="1:9" hidden="1" outlineLevel="1">
      <c r="A942" s="323"/>
      <c r="B942" s="277" t="s">
        <v>224</v>
      </c>
      <c r="C942" s="251"/>
      <c r="D942" s="284">
        <v>6000</v>
      </c>
      <c r="E942" s="266">
        <v>91749</v>
      </c>
      <c r="F942" s="251"/>
      <c r="G942" s="284">
        <v>0</v>
      </c>
      <c r="H942" s="324">
        <v>97749</v>
      </c>
      <c r="I942" s="322"/>
    </row>
    <row r="943" spans="1:9" hidden="1" outlineLevel="1">
      <c r="A943" s="323"/>
      <c r="B943" s="277" t="s">
        <v>225</v>
      </c>
      <c r="C943" s="251"/>
      <c r="D943" s="284">
        <v>0</v>
      </c>
      <c r="E943" s="266">
        <v>1993365</v>
      </c>
      <c r="F943" s="251"/>
      <c r="G943" s="284">
        <v>0</v>
      </c>
      <c r="H943" s="324">
        <v>1993365</v>
      </c>
      <c r="I943" s="322"/>
    </row>
    <row r="944" spans="1:9" collapsed="1">
      <c r="A944" s="323">
        <v>30</v>
      </c>
      <c r="B944" s="281" t="s">
        <v>583</v>
      </c>
      <c r="C944" s="251"/>
      <c r="D944" s="283">
        <f>SUM($D$918:$D$943)</f>
        <v>15611500</v>
      </c>
      <c r="E944" s="266">
        <f>SUM($E$918:$E$943)</f>
        <v>41796901</v>
      </c>
      <c r="F944" s="251"/>
      <c r="G944" s="283">
        <f>SUM($G$918:$G$943)</f>
        <v>1379582</v>
      </c>
      <c r="H944" s="324">
        <f>SUM($H$918:$H$943)</f>
        <v>58787983</v>
      </c>
      <c r="I944" s="322"/>
    </row>
    <row r="945" spans="1:9" hidden="1" outlineLevel="1">
      <c r="A945" s="323"/>
      <c r="B945" s="277" t="s">
        <v>272</v>
      </c>
      <c r="C945" s="319"/>
      <c r="D945" s="265"/>
      <c r="E945" s="328"/>
      <c r="F945" s="252"/>
      <c r="G945" s="265"/>
      <c r="H945" s="324">
        <v>0</v>
      </c>
      <c r="I945" s="322"/>
    </row>
    <row r="946" spans="1:9" hidden="1" outlineLevel="1">
      <c r="A946" s="323"/>
      <c r="B946" s="277" t="s">
        <v>203</v>
      </c>
      <c r="C946" s="319"/>
      <c r="D946" s="265"/>
      <c r="E946" s="328"/>
      <c r="F946" s="252"/>
      <c r="G946" s="265"/>
      <c r="H946" s="324">
        <v>0</v>
      </c>
      <c r="I946" s="322"/>
    </row>
    <row r="947" spans="1:9" hidden="1" outlineLevel="1">
      <c r="A947" s="323"/>
      <c r="B947" s="277" t="s">
        <v>204</v>
      </c>
      <c r="C947" s="319"/>
      <c r="D947" s="265"/>
      <c r="E947" s="328"/>
      <c r="F947" s="252"/>
      <c r="G947" s="265"/>
      <c r="H947" s="324">
        <v>0</v>
      </c>
      <c r="I947" s="322"/>
    </row>
    <row r="948" spans="1:9" hidden="1" outlineLevel="1">
      <c r="A948" s="323"/>
      <c r="B948" s="277" t="s">
        <v>205</v>
      </c>
      <c r="C948" s="320">
        <v>0</v>
      </c>
      <c r="D948" s="266">
        <v>0</v>
      </c>
      <c r="E948" s="297">
        <v>0</v>
      </c>
      <c r="F948" s="253">
        <v>0</v>
      </c>
      <c r="G948" s="266">
        <v>0</v>
      </c>
      <c r="H948" s="324">
        <v>0</v>
      </c>
      <c r="I948" s="322"/>
    </row>
    <row r="949" spans="1:9" hidden="1" outlineLevel="1">
      <c r="A949" s="323"/>
      <c r="B949" s="277" t="s">
        <v>206</v>
      </c>
      <c r="C949" s="320">
        <v>0</v>
      </c>
      <c r="D949" s="266">
        <v>0</v>
      </c>
      <c r="E949" s="297">
        <v>0</v>
      </c>
      <c r="F949" s="253">
        <v>0</v>
      </c>
      <c r="G949" s="266">
        <v>0</v>
      </c>
      <c r="H949" s="324">
        <v>0</v>
      </c>
      <c r="I949" s="322"/>
    </row>
    <row r="950" spans="1:9" hidden="1" outlineLevel="1">
      <c r="A950" s="323"/>
      <c r="B950" s="277" t="s">
        <v>207</v>
      </c>
      <c r="C950" s="320"/>
      <c r="D950" s="266"/>
      <c r="E950" s="297"/>
      <c r="F950" s="253"/>
      <c r="G950" s="266"/>
      <c r="H950" s="324">
        <v>0</v>
      </c>
      <c r="I950" s="322"/>
    </row>
    <row r="951" spans="1:9" hidden="1" outlineLevel="1">
      <c r="A951" s="323"/>
      <c r="B951" s="277" t="s">
        <v>208</v>
      </c>
      <c r="C951" s="320">
        <v>0</v>
      </c>
      <c r="D951" s="266">
        <v>0</v>
      </c>
      <c r="E951" s="297">
        <v>0</v>
      </c>
      <c r="F951" s="253">
        <v>0</v>
      </c>
      <c r="G951" s="266">
        <v>0</v>
      </c>
      <c r="H951" s="324">
        <v>0</v>
      </c>
      <c r="I951" s="322"/>
    </row>
    <row r="952" spans="1:9" hidden="1" outlineLevel="1">
      <c r="A952" s="323"/>
      <c r="B952" s="277" t="s">
        <v>209</v>
      </c>
      <c r="C952" s="319"/>
      <c r="D952" s="265"/>
      <c r="E952" s="328"/>
      <c r="F952" s="252"/>
      <c r="G952" s="265"/>
      <c r="H952" s="324">
        <v>0</v>
      </c>
      <c r="I952" s="322"/>
    </row>
    <row r="953" spans="1:9" hidden="1" outlineLevel="1">
      <c r="A953" s="323"/>
      <c r="B953" s="277" t="s">
        <v>210</v>
      </c>
      <c r="C953" s="319"/>
      <c r="D953" s="265"/>
      <c r="E953" s="328"/>
      <c r="F953" s="252"/>
      <c r="G953" s="265"/>
      <c r="H953" s="324">
        <v>0</v>
      </c>
      <c r="I953" s="322"/>
    </row>
    <row r="954" spans="1:9" hidden="1" outlineLevel="1">
      <c r="A954" s="323"/>
      <c r="B954" s="277" t="s">
        <v>211</v>
      </c>
      <c r="C954" s="320">
        <v>0</v>
      </c>
      <c r="D954" s="265"/>
      <c r="E954" s="328"/>
      <c r="F954" s="252"/>
      <c r="G954" s="265"/>
      <c r="H954" s="324">
        <v>0</v>
      </c>
      <c r="I954" s="322"/>
    </row>
    <row r="955" spans="1:9" hidden="1" outlineLevel="1">
      <c r="A955" s="323"/>
      <c r="B955" s="277" t="s">
        <v>212</v>
      </c>
      <c r="C955" s="320"/>
      <c r="D955" s="265">
        <v>0</v>
      </c>
      <c r="E955" s="328">
        <v>0</v>
      </c>
      <c r="F955" s="252">
        <v>0</v>
      </c>
      <c r="G955" s="265">
        <v>0</v>
      </c>
      <c r="H955" s="324">
        <v>0</v>
      </c>
      <c r="I955" s="322"/>
    </row>
    <row r="956" spans="1:9" hidden="1" outlineLevel="1">
      <c r="A956" s="323"/>
      <c r="B956" s="277" t="s">
        <v>213</v>
      </c>
      <c r="C956" s="319"/>
      <c r="D956" s="265"/>
      <c r="E956" s="297">
        <v>0</v>
      </c>
      <c r="F956" s="252"/>
      <c r="G956" s="265"/>
      <c r="H956" s="324">
        <v>0</v>
      </c>
      <c r="I956" s="322"/>
    </row>
    <row r="957" spans="1:9" hidden="1" outlineLevel="1">
      <c r="A957" s="323"/>
      <c r="B957" s="277" t="s">
        <v>214</v>
      </c>
      <c r="C957" s="319"/>
      <c r="D957" s="265"/>
      <c r="E957" s="328"/>
      <c r="F957" s="252"/>
      <c r="G957" s="265"/>
      <c r="H957" s="324">
        <v>0</v>
      </c>
      <c r="I957" s="322"/>
    </row>
    <row r="958" spans="1:9" hidden="1" outlineLevel="1">
      <c r="A958" s="323"/>
      <c r="B958" s="277" t="s">
        <v>273</v>
      </c>
      <c r="C958" s="319"/>
      <c r="D958" s="265"/>
      <c r="E958" s="328"/>
      <c r="F958" s="252"/>
      <c r="G958" s="265"/>
      <c r="H958" s="324">
        <v>0</v>
      </c>
      <c r="I958" s="322"/>
    </row>
    <row r="959" spans="1:9" hidden="1" outlineLevel="1">
      <c r="A959" s="323"/>
      <c r="B959" s="277" t="s">
        <v>215</v>
      </c>
      <c r="C959" s="320">
        <v>0</v>
      </c>
      <c r="D959" s="265"/>
      <c r="E959" s="328"/>
      <c r="F959" s="252"/>
      <c r="G959" s="265"/>
      <c r="H959" s="324">
        <v>0</v>
      </c>
      <c r="I959" s="322"/>
    </row>
    <row r="960" spans="1:9" hidden="1" outlineLevel="1">
      <c r="A960" s="323"/>
      <c r="B960" s="277" t="s">
        <v>216</v>
      </c>
      <c r="C960" s="320">
        <v>0</v>
      </c>
      <c r="D960" s="266">
        <v>0</v>
      </c>
      <c r="E960" s="297">
        <v>0</v>
      </c>
      <c r="F960" s="253">
        <v>0</v>
      </c>
      <c r="G960" s="266">
        <v>0</v>
      </c>
      <c r="H960" s="324">
        <v>0</v>
      </c>
      <c r="I960" s="322"/>
    </row>
    <row r="961" spans="1:9" hidden="1" outlineLevel="1">
      <c r="A961" s="323"/>
      <c r="B961" s="277" t="s">
        <v>217</v>
      </c>
      <c r="C961" s="320">
        <v>0</v>
      </c>
      <c r="D961" s="266">
        <v>0</v>
      </c>
      <c r="E961" s="297">
        <v>0</v>
      </c>
      <c r="F961" s="252"/>
      <c r="G961" s="266">
        <v>0</v>
      </c>
      <c r="H961" s="324">
        <v>0</v>
      </c>
      <c r="I961" s="322"/>
    </row>
    <row r="962" spans="1:9" hidden="1" outlineLevel="1">
      <c r="A962" s="323"/>
      <c r="B962" s="277" t="s">
        <v>218</v>
      </c>
      <c r="C962" s="320">
        <v>0</v>
      </c>
      <c r="D962" s="266">
        <v>0</v>
      </c>
      <c r="E962" s="297">
        <v>0</v>
      </c>
      <c r="F962" s="253">
        <v>0</v>
      </c>
      <c r="G962" s="266">
        <v>0</v>
      </c>
      <c r="H962" s="324">
        <v>0</v>
      </c>
      <c r="I962" s="322"/>
    </row>
    <row r="963" spans="1:9" hidden="1" outlineLevel="1">
      <c r="A963" s="323"/>
      <c r="B963" s="277" t="s">
        <v>219</v>
      </c>
      <c r="C963" s="319"/>
      <c r="D963" s="265"/>
      <c r="E963" s="328"/>
      <c r="F963" s="252"/>
      <c r="G963" s="265"/>
      <c r="H963" s="324">
        <v>0</v>
      </c>
      <c r="I963" s="322"/>
    </row>
    <row r="964" spans="1:9" hidden="1" outlineLevel="1">
      <c r="A964" s="323"/>
      <c r="B964" s="277" t="s">
        <v>220</v>
      </c>
      <c r="C964" s="319"/>
      <c r="D964" s="265"/>
      <c r="E964" s="328"/>
      <c r="F964" s="252"/>
      <c r="G964" s="265"/>
      <c r="H964" s="324">
        <v>0</v>
      </c>
      <c r="I964" s="322"/>
    </row>
    <row r="965" spans="1:9" hidden="1" outlineLevel="1">
      <c r="A965" s="323"/>
      <c r="B965" s="277" t="s">
        <v>221</v>
      </c>
      <c r="C965" s="319"/>
      <c r="D965" s="265"/>
      <c r="E965" s="328"/>
      <c r="F965" s="252"/>
      <c r="G965" s="265"/>
      <c r="H965" s="324">
        <v>0</v>
      </c>
      <c r="I965" s="322"/>
    </row>
    <row r="966" spans="1:9" hidden="1" outlineLevel="1">
      <c r="A966" s="323"/>
      <c r="B966" s="277" t="s">
        <v>274</v>
      </c>
      <c r="C966" s="319"/>
      <c r="D966" s="265"/>
      <c r="E966" s="328"/>
      <c r="F966" s="252"/>
      <c r="G966" s="265"/>
      <c r="H966" s="324">
        <v>0</v>
      </c>
      <c r="I966" s="322"/>
    </row>
    <row r="967" spans="1:9" hidden="1" outlineLevel="1">
      <c r="A967" s="323"/>
      <c r="B967" s="277" t="s">
        <v>222</v>
      </c>
      <c r="C967" s="319"/>
      <c r="D967" s="265"/>
      <c r="E967" s="328"/>
      <c r="F967" s="252"/>
      <c r="G967" s="265"/>
      <c r="H967" s="324">
        <v>0</v>
      </c>
      <c r="I967" s="322"/>
    </row>
    <row r="968" spans="1:9" hidden="1" outlineLevel="1">
      <c r="A968" s="323"/>
      <c r="B968" s="277" t="s">
        <v>223</v>
      </c>
      <c r="C968" s="319"/>
      <c r="D968" s="265"/>
      <c r="E968" s="328"/>
      <c r="F968" s="252"/>
      <c r="G968" s="265"/>
      <c r="H968" s="324">
        <v>0</v>
      </c>
      <c r="I968" s="322"/>
    </row>
    <row r="969" spans="1:9" hidden="1" outlineLevel="1">
      <c r="A969" s="323"/>
      <c r="B969" s="277" t="s">
        <v>224</v>
      </c>
      <c r="C969" s="320">
        <v>0</v>
      </c>
      <c r="D969" s="265"/>
      <c r="E969" s="328"/>
      <c r="F969" s="252"/>
      <c r="G969" s="265"/>
      <c r="H969" s="324">
        <v>0</v>
      </c>
      <c r="I969" s="322"/>
    </row>
    <row r="970" spans="1:9" hidden="1" outlineLevel="1">
      <c r="A970" s="323"/>
      <c r="B970" s="277" t="s">
        <v>225</v>
      </c>
      <c r="C970" s="320">
        <v>0</v>
      </c>
      <c r="D970" s="265"/>
      <c r="E970" s="297">
        <v>0</v>
      </c>
      <c r="F970" s="252"/>
      <c r="G970" s="265"/>
      <c r="H970" s="324">
        <v>0</v>
      </c>
      <c r="I970" s="322"/>
    </row>
    <row r="971" spans="1:9" collapsed="1">
      <c r="A971" s="323">
        <v>31</v>
      </c>
      <c r="B971" s="281" t="s">
        <v>133</v>
      </c>
      <c r="C971" s="320">
        <f>SUM($C$945:$C$970)</f>
        <v>0</v>
      </c>
      <c r="D971" s="266">
        <f>SUM($D$945:$D$970)</f>
        <v>0</v>
      </c>
      <c r="E971" s="297">
        <f>SUM($E$945:$E$970)</f>
        <v>0</v>
      </c>
      <c r="F971" s="253">
        <f>SUM($F$945:$F$970)</f>
        <v>0</v>
      </c>
      <c r="G971" s="266">
        <f>SUM($G$945:$G$970)</f>
        <v>0</v>
      </c>
      <c r="H971" s="324">
        <f>SUM($H$945:$H$970)</f>
        <v>0</v>
      </c>
      <c r="I971" s="322"/>
    </row>
    <row r="972" spans="1:9" hidden="1" outlineLevel="1">
      <c r="A972" s="323"/>
      <c r="B972" s="277" t="s">
        <v>272</v>
      </c>
      <c r="C972" s="297">
        <v>0</v>
      </c>
      <c r="D972" s="246"/>
      <c r="E972" s="258"/>
      <c r="F972" s="258"/>
      <c r="G972" s="258"/>
      <c r="H972" s="324">
        <v>0</v>
      </c>
      <c r="I972" s="322"/>
    </row>
    <row r="973" spans="1:9" hidden="1" outlineLevel="1">
      <c r="A973" s="323"/>
      <c r="B973" s="277" t="s">
        <v>203</v>
      </c>
      <c r="C973" s="297">
        <v>-146343</v>
      </c>
      <c r="D973" s="246"/>
      <c r="E973" s="258"/>
      <c r="F973" s="258"/>
      <c r="G973" s="258"/>
      <c r="H973" s="324">
        <v>-146343</v>
      </c>
      <c r="I973" s="322"/>
    </row>
    <row r="974" spans="1:9" hidden="1" outlineLevel="1">
      <c r="A974" s="323"/>
      <c r="B974" s="277" t="s">
        <v>204</v>
      </c>
      <c r="C974" s="297">
        <v>488050</v>
      </c>
      <c r="D974" s="246"/>
      <c r="E974" s="258"/>
      <c r="F974" s="258"/>
      <c r="G974" s="258"/>
      <c r="H974" s="324">
        <v>488050</v>
      </c>
      <c r="I974" s="322"/>
    </row>
    <row r="975" spans="1:9" hidden="1" outlineLevel="1">
      <c r="A975" s="323"/>
      <c r="B975" s="277" t="s">
        <v>205</v>
      </c>
      <c r="C975" s="297">
        <v>0</v>
      </c>
      <c r="D975" s="246"/>
      <c r="E975" s="258"/>
      <c r="F975" s="258"/>
      <c r="G975" s="258"/>
      <c r="H975" s="324">
        <v>0</v>
      </c>
      <c r="I975" s="322"/>
    </row>
    <row r="976" spans="1:9" hidden="1" outlineLevel="1">
      <c r="A976" s="323"/>
      <c r="B976" s="277" t="s">
        <v>206</v>
      </c>
      <c r="C976" s="297">
        <v>288070.43</v>
      </c>
      <c r="D976" s="246"/>
      <c r="E976" s="258"/>
      <c r="F976" s="258"/>
      <c r="G976" s="258"/>
      <c r="H976" s="324">
        <v>288070.43</v>
      </c>
      <c r="I976" s="322"/>
    </row>
    <row r="977" spans="1:9" hidden="1" outlineLevel="1">
      <c r="A977" s="323"/>
      <c r="B977" s="277" t="s">
        <v>207</v>
      </c>
      <c r="C977" s="324">
        <v>374</v>
      </c>
      <c r="D977" s="246"/>
      <c r="E977" s="258"/>
      <c r="F977" s="258"/>
      <c r="G977" s="258"/>
      <c r="H977" s="324">
        <v>374</v>
      </c>
      <c r="I977" s="322"/>
    </row>
    <row r="978" spans="1:9" hidden="1" outlineLevel="1">
      <c r="A978" s="323"/>
      <c r="B978" s="277" t="s">
        <v>208</v>
      </c>
      <c r="C978" s="297">
        <v>513667</v>
      </c>
      <c r="D978" s="246"/>
      <c r="E978" s="258"/>
      <c r="F978" s="258"/>
      <c r="G978" s="258"/>
      <c r="H978" s="324">
        <v>513667</v>
      </c>
      <c r="I978" s="322"/>
    </row>
    <row r="979" spans="1:9" hidden="1" outlineLevel="1">
      <c r="A979" s="323"/>
      <c r="B979" s="277" t="s">
        <v>209</v>
      </c>
      <c r="C979" s="297">
        <v>-107506</v>
      </c>
      <c r="D979" s="246"/>
      <c r="E979" s="258"/>
      <c r="F979" s="258"/>
      <c r="G979" s="258"/>
      <c r="H979" s="324">
        <v>-107506</v>
      </c>
      <c r="I979" s="322"/>
    </row>
    <row r="980" spans="1:9" hidden="1" outlineLevel="1">
      <c r="A980" s="323"/>
      <c r="B980" s="277" t="s">
        <v>210</v>
      </c>
      <c r="C980" s="297">
        <v>24453</v>
      </c>
      <c r="D980" s="246"/>
      <c r="E980" s="258"/>
      <c r="F980" s="258"/>
      <c r="G980" s="258"/>
      <c r="H980" s="324">
        <v>24453</v>
      </c>
      <c r="I980" s="322"/>
    </row>
    <row r="981" spans="1:9" hidden="1" outlineLevel="1">
      <c r="A981" s="323"/>
      <c r="B981" s="277" t="s">
        <v>211</v>
      </c>
      <c r="C981" s="297">
        <v>1603913</v>
      </c>
      <c r="D981" s="246"/>
      <c r="E981" s="258"/>
      <c r="F981" s="258"/>
      <c r="G981" s="258"/>
      <c r="H981" s="324">
        <v>1603913</v>
      </c>
      <c r="I981" s="322"/>
    </row>
    <row r="982" spans="1:9" hidden="1" outlineLevel="1">
      <c r="A982" s="323"/>
      <c r="B982" s="277" t="s">
        <v>212</v>
      </c>
      <c r="C982" s="297">
        <v>1984845</v>
      </c>
      <c r="D982" s="246"/>
      <c r="E982" s="258"/>
      <c r="F982" s="258"/>
      <c r="G982" s="258"/>
      <c r="H982" s="324">
        <v>1984845</v>
      </c>
      <c r="I982" s="322"/>
    </row>
    <row r="983" spans="1:9" hidden="1" outlineLevel="1">
      <c r="A983" s="323"/>
      <c r="B983" s="277" t="s">
        <v>213</v>
      </c>
      <c r="C983" s="297">
        <v>2426652</v>
      </c>
      <c r="D983" s="246"/>
      <c r="E983" s="258"/>
      <c r="F983" s="258"/>
      <c r="G983" s="258"/>
      <c r="H983" s="324">
        <v>2426652</v>
      </c>
      <c r="I983" s="322"/>
    </row>
    <row r="984" spans="1:9" hidden="1" outlineLevel="1">
      <c r="A984" s="323"/>
      <c r="B984" s="277" t="s">
        <v>214</v>
      </c>
      <c r="C984" s="297">
        <v>1370932</v>
      </c>
      <c r="D984" s="246"/>
      <c r="E984" s="258"/>
      <c r="F984" s="258"/>
      <c r="G984" s="258"/>
      <c r="H984" s="324">
        <v>1370932</v>
      </c>
      <c r="I984" s="322"/>
    </row>
    <row r="985" spans="1:9" hidden="1" outlineLevel="1">
      <c r="A985" s="323"/>
      <c r="B985" s="277" t="s">
        <v>273</v>
      </c>
      <c r="C985" s="324">
        <v>6841</v>
      </c>
      <c r="D985" s="246"/>
      <c r="E985" s="258"/>
      <c r="F985" s="258"/>
      <c r="G985" s="258"/>
      <c r="H985" s="324">
        <v>6841</v>
      </c>
      <c r="I985" s="322"/>
    </row>
    <row r="986" spans="1:9" hidden="1" outlineLevel="1">
      <c r="A986" s="323"/>
      <c r="B986" s="277" t="s">
        <v>215</v>
      </c>
      <c r="C986" s="297">
        <v>245193</v>
      </c>
      <c r="D986" s="246"/>
      <c r="E986" s="258"/>
      <c r="F986" s="258"/>
      <c r="G986" s="258"/>
      <c r="H986" s="324">
        <v>245193</v>
      </c>
      <c r="I986" s="322"/>
    </row>
    <row r="987" spans="1:9" hidden="1" outlineLevel="1">
      <c r="A987" s="323"/>
      <c r="B987" s="277" t="s">
        <v>216</v>
      </c>
      <c r="C987" s="297">
        <v>-124477</v>
      </c>
      <c r="D987" s="246"/>
      <c r="E987" s="258"/>
      <c r="F987" s="258"/>
      <c r="G987" s="258"/>
      <c r="H987" s="324">
        <v>-124477</v>
      </c>
      <c r="I987" s="322"/>
    </row>
    <row r="988" spans="1:9" hidden="1" outlineLevel="1">
      <c r="A988" s="323"/>
      <c r="B988" s="277" t="s">
        <v>217</v>
      </c>
      <c r="C988" s="297">
        <v>533783.84426570754</v>
      </c>
      <c r="D988" s="246"/>
      <c r="E988" s="258"/>
      <c r="F988" s="258"/>
      <c r="G988" s="258"/>
      <c r="H988" s="324">
        <v>533783.84426570754</v>
      </c>
      <c r="I988" s="322"/>
    </row>
    <row r="989" spans="1:9" hidden="1" outlineLevel="1">
      <c r="A989" s="323"/>
      <c r="B989" s="277" t="s">
        <v>218</v>
      </c>
      <c r="C989" s="297">
        <v>1381530</v>
      </c>
      <c r="D989" s="246"/>
      <c r="E989" s="258"/>
      <c r="F989" s="258"/>
      <c r="G989" s="258"/>
      <c r="H989" s="324">
        <v>1381530</v>
      </c>
      <c r="I989" s="322"/>
    </row>
    <row r="990" spans="1:9" hidden="1" outlineLevel="1">
      <c r="A990" s="323"/>
      <c r="B990" s="277" t="s">
        <v>219</v>
      </c>
      <c r="C990" s="297">
        <v>-33115</v>
      </c>
      <c r="D990" s="246"/>
      <c r="E990" s="258"/>
      <c r="F990" s="258"/>
      <c r="G990" s="258"/>
      <c r="H990" s="324">
        <v>-33115</v>
      </c>
      <c r="I990" s="322"/>
    </row>
    <row r="991" spans="1:9" hidden="1" outlineLevel="1">
      <c r="A991" s="323"/>
      <c r="B991" s="277" t="s">
        <v>220</v>
      </c>
      <c r="C991" s="297"/>
      <c r="D991" s="246"/>
      <c r="E991" s="258"/>
      <c r="F991" s="258"/>
      <c r="G991" s="258"/>
      <c r="H991" s="324">
        <v>0</v>
      </c>
      <c r="I991" s="322"/>
    </row>
    <row r="992" spans="1:9" hidden="1" outlineLevel="1">
      <c r="A992" s="323"/>
      <c r="B992" s="277" t="s">
        <v>221</v>
      </c>
      <c r="C992" s="297">
        <v>55058.93</v>
      </c>
      <c r="D992" s="246"/>
      <c r="E992" s="258"/>
      <c r="F992" s="258"/>
      <c r="G992" s="258"/>
      <c r="H992" s="324">
        <v>55058.93</v>
      </c>
      <c r="I992" s="322"/>
    </row>
    <row r="993" spans="1:9" hidden="1" outlineLevel="1">
      <c r="A993" s="323"/>
      <c r="B993" s="277" t="s">
        <v>274</v>
      </c>
      <c r="C993" s="324">
        <v>19956</v>
      </c>
      <c r="D993" s="246"/>
      <c r="E993" s="258"/>
      <c r="F993" s="258"/>
      <c r="G993" s="258"/>
      <c r="H993" s="324">
        <v>19956</v>
      </c>
      <c r="I993" s="322"/>
    </row>
    <row r="994" spans="1:9" hidden="1" outlineLevel="1">
      <c r="A994" s="323"/>
      <c r="B994" s="277" t="s">
        <v>222</v>
      </c>
      <c r="C994" s="297">
        <v>180790</v>
      </c>
      <c r="D994" s="246"/>
      <c r="E994" s="258"/>
      <c r="F994" s="258"/>
      <c r="G994" s="258"/>
      <c r="H994" s="324">
        <v>180790</v>
      </c>
      <c r="I994" s="322"/>
    </row>
    <row r="995" spans="1:9" hidden="1" outlineLevel="1">
      <c r="A995" s="323"/>
      <c r="B995" s="277" t="s">
        <v>223</v>
      </c>
      <c r="C995" s="297">
        <v>849321</v>
      </c>
      <c r="D995" s="246"/>
      <c r="E995" s="258"/>
      <c r="F995" s="258"/>
      <c r="G995" s="258"/>
      <c r="H995" s="324">
        <v>849321</v>
      </c>
      <c r="I995" s="322"/>
    </row>
    <row r="996" spans="1:9" hidden="1" outlineLevel="1">
      <c r="A996" s="323"/>
      <c r="B996" s="277" t="s">
        <v>224</v>
      </c>
      <c r="C996" s="297">
        <v>739380.6799999997</v>
      </c>
      <c r="D996" s="246"/>
      <c r="E996" s="258"/>
      <c r="F996" s="258"/>
      <c r="G996" s="258"/>
      <c r="H996" s="324">
        <v>739380.6799999997</v>
      </c>
      <c r="I996" s="322"/>
    </row>
    <row r="997" spans="1:9" hidden="1" outlineLevel="1">
      <c r="A997" s="323"/>
      <c r="B997" s="277" t="s">
        <v>225</v>
      </c>
      <c r="C997" s="297">
        <v>970809</v>
      </c>
      <c r="D997" s="246"/>
      <c r="E997" s="258"/>
      <c r="F997" s="258"/>
      <c r="G997" s="258"/>
      <c r="H997" s="324">
        <v>970809</v>
      </c>
      <c r="I997" s="322"/>
    </row>
    <row r="998" spans="1:9" collapsed="1">
      <c r="A998" s="323">
        <v>32</v>
      </c>
      <c r="B998" s="281" t="s">
        <v>134</v>
      </c>
      <c r="C998" s="297">
        <f>SUM($C$972:$C$997)</f>
        <v>13272178.884265706</v>
      </c>
      <c r="D998" s="246"/>
      <c r="E998" s="258"/>
      <c r="F998" s="258"/>
      <c r="G998" s="258"/>
      <c r="H998" s="324">
        <f>SUM($H$972:$H$997)</f>
        <v>13272178.884265706</v>
      </c>
      <c r="I998" s="322"/>
    </row>
    <row r="999" spans="1:9" hidden="1" outlineLevel="1">
      <c r="A999" s="323"/>
      <c r="B999" s="277" t="s">
        <v>272</v>
      </c>
      <c r="C999" s="246"/>
      <c r="D999" s="260"/>
      <c r="E999" s="260"/>
      <c r="F999" s="260"/>
      <c r="G999" s="266">
        <v>0</v>
      </c>
      <c r="H999" s="324">
        <v>0</v>
      </c>
      <c r="I999" s="322"/>
    </row>
    <row r="1000" spans="1:9" hidden="1" outlineLevel="1">
      <c r="A1000" s="323"/>
      <c r="B1000" s="277" t="s">
        <v>203</v>
      </c>
      <c r="C1000" s="246"/>
      <c r="D1000" s="260"/>
      <c r="E1000" s="260"/>
      <c r="F1000" s="260"/>
      <c r="G1000" s="266">
        <v>303</v>
      </c>
      <c r="H1000" s="324">
        <v>303</v>
      </c>
      <c r="I1000" s="322"/>
    </row>
    <row r="1001" spans="1:9" hidden="1" outlineLevel="1">
      <c r="A1001" s="323"/>
      <c r="B1001" s="277" t="s">
        <v>204</v>
      </c>
      <c r="C1001" s="246"/>
      <c r="D1001" s="260"/>
      <c r="E1001" s="260"/>
      <c r="F1001" s="260"/>
      <c r="G1001" s="265"/>
      <c r="H1001" s="324">
        <v>0</v>
      </c>
      <c r="I1001" s="322"/>
    </row>
    <row r="1002" spans="1:9" hidden="1" outlineLevel="1">
      <c r="A1002" s="323"/>
      <c r="B1002" s="277" t="s">
        <v>205</v>
      </c>
      <c r="C1002" s="246"/>
      <c r="D1002" s="260"/>
      <c r="E1002" s="260"/>
      <c r="F1002" s="260"/>
      <c r="G1002" s="266">
        <v>0</v>
      </c>
      <c r="H1002" s="324">
        <v>0</v>
      </c>
      <c r="I1002" s="322"/>
    </row>
    <row r="1003" spans="1:9" hidden="1" outlineLevel="1">
      <c r="A1003" s="323"/>
      <c r="B1003" s="277" t="s">
        <v>206</v>
      </c>
      <c r="C1003" s="246"/>
      <c r="D1003" s="260"/>
      <c r="E1003" s="260"/>
      <c r="F1003" s="260"/>
      <c r="G1003" s="266">
        <v>0</v>
      </c>
      <c r="H1003" s="324">
        <v>0</v>
      </c>
      <c r="I1003" s="322"/>
    </row>
    <row r="1004" spans="1:9" hidden="1" outlineLevel="1">
      <c r="A1004" s="323"/>
      <c r="B1004" s="277" t="s">
        <v>207</v>
      </c>
      <c r="C1004" s="246"/>
      <c r="D1004" s="260"/>
      <c r="E1004" s="260"/>
      <c r="F1004" s="260"/>
      <c r="G1004" s="266"/>
      <c r="H1004" s="324">
        <v>0</v>
      </c>
      <c r="I1004" s="322"/>
    </row>
    <row r="1005" spans="1:9" hidden="1" outlineLevel="1">
      <c r="A1005" s="323"/>
      <c r="B1005" s="277" t="s">
        <v>208</v>
      </c>
      <c r="C1005" s="246"/>
      <c r="D1005" s="260"/>
      <c r="E1005" s="260"/>
      <c r="F1005" s="260"/>
      <c r="G1005" s="266">
        <v>192062</v>
      </c>
      <c r="H1005" s="324">
        <v>192062</v>
      </c>
      <c r="I1005" s="322"/>
    </row>
    <row r="1006" spans="1:9" hidden="1" outlineLevel="1">
      <c r="A1006" s="323"/>
      <c r="B1006" s="277" t="s">
        <v>209</v>
      </c>
      <c r="C1006" s="246"/>
      <c r="D1006" s="260"/>
      <c r="E1006" s="260"/>
      <c r="F1006" s="260"/>
      <c r="G1006" s="266">
        <v>671</v>
      </c>
      <c r="H1006" s="324">
        <v>671</v>
      </c>
      <c r="I1006" s="322"/>
    </row>
    <row r="1007" spans="1:9" hidden="1" outlineLevel="1">
      <c r="A1007" s="323"/>
      <c r="B1007" s="277" t="s">
        <v>210</v>
      </c>
      <c r="C1007" s="246"/>
      <c r="D1007" s="260"/>
      <c r="E1007" s="260"/>
      <c r="F1007" s="260"/>
      <c r="G1007" s="265"/>
      <c r="H1007" s="324">
        <v>0</v>
      </c>
      <c r="I1007" s="322"/>
    </row>
    <row r="1008" spans="1:9" hidden="1" outlineLevel="1">
      <c r="A1008" s="323"/>
      <c r="B1008" s="277" t="s">
        <v>211</v>
      </c>
      <c r="C1008" s="246"/>
      <c r="D1008" s="260"/>
      <c r="E1008" s="260"/>
      <c r="F1008" s="260"/>
      <c r="G1008" s="266">
        <v>166211</v>
      </c>
      <c r="H1008" s="324">
        <v>166211</v>
      </c>
      <c r="I1008" s="322"/>
    </row>
    <row r="1009" spans="1:9" hidden="1" outlineLevel="1">
      <c r="A1009" s="323"/>
      <c r="B1009" s="277" t="s">
        <v>212</v>
      </c>
      <c r="C1009" s="246"/>
      <c r="D1009" s="260"/>
      <c r="E1009" s="260"/>
      <c r="F1009" s="260"/>
      <c r="G1009" s="266">
        <v>0</v>
      </c>
      <c r="H1009" s="324">
        <v>0</v>
      </c>
      <c r="I1009" s="322"/>
    </row>
    <row r="1010" spans="1:9" hidden="1" outlineLevel="1">
      <c r="A1010" s="323"/>
      <c r="B1010" s="277" t="s">
        <v>213</v>
      </c>
      <c r="C1010" s="246"/>
      <c r="D1010" s="260"/>
      <c r="E1010" s="260"/>
      <c r="F1010" s="260"/>
      <c r="G1010" s="265"/>
      <c r="H1010" s="324">
        <v>0</v>
      </c>
      <c r="I1010" s="322"/>
    </row>
    <row r="1011" spans="1:9" hidden="1" outlineLevel="1">
      <c r="A1011" s="323"/>
      <c r="B1011" s="277" t="s">
        <v>214</v>
      </c>
      <c r="C1011" s="246"/>
      <c r="D1011" s="260"/>
      <c r="E1011" s="260"/>
      <c r="F1011" s="260"/>
      <c r="G1011" s="265"/>
      <c r="H1011" s="324">
        <v>0</v>
      </c>
      <c r="I1011" s="322"/>
    </row>
    <row r="1012" spans="1:9" hidden="1" outlineLevel="1">
      <c r="A1012" s="323"/>
      <c r="B1012" s="277" t="s">
        <v>273</v>
      </c>
      <c r="C1012" s="246"/>
      <c r="D1012" s="260"/>
      <c r="E1012" s="260"/>
      <c r="F1012" s="260"/>
      <c r="G1012" s="265"/>
      <c r="H1012" s="324">
        <v>0</v>
      </c>
      <c r="I1012" s="322"/>
    </row>
    <row r="1013" spans="1:9" hidden="1" outlineLevel="1">
      <c r="A1013" s="323"/>
      <c r="B1013" s="277" t="s">
        <v>215</v>
      </c>
      <c r="C1013" s="246"/>
      <c r="D1013" s="260"/>
      <c r="E1013" s="260"/>
      <c r="F1013" s="260"/>
      <c r="G1013" s="265"/>
      <c r="H1013" s="324">
        <v>0</v>
      </c>
      <c r="I1013" s="322"/>
    </row>
    <row r="1014" spans="1:9" hidden="1" outlineLevel="1">
      <c r="A1014" s="323"/>
      <c r="B1014" s="277" t="s">
        <v>216</v>
      </c>
      <c r="C1014" s="246"/>
      <c r="D1014" s="260"/>
      <c r="E1014" s="260"/>
      <c r="F1014" s="260"/>
      <c r="G1014" s="266">
        <v>18</v>
      </c>
      <c r="H1014" s="324">
        <v>18</v>
      </c>
      <c r="I1014" s="322"/>
    </row>
    <row r="1015" spans="1:9" hidden="1" outlineLevel="1">
      <c r="A1015" s="323"/>
      <c r="B1015" s="277" t="s">
        <v>217</v>
      </c>
      <c r="C1015" s="246"/>
      <c r="D1015" s="260"/>
      <c r="E1015" s="260"/>
      <c r="F1015" s="260"/>
      <c r="G1015" s="266">
        <v>0</v>
      </c>
      <c r="H1015" s="324">
        <v>0</v>
      </c>
      <c r="I1015" s="322"/>
    </row>
    <row r="1016" spans="1:9" hidden="1" outlineLevel="1">
      <c r="A1016" s="323"/>
      <c r="B1016" s="277" t="s">
        <v>218</v>
      </c>
      <c r="C1016" s="246"/>
      <c r="D1016" s="260"/>
      <c r="E1016" s="260"/>
      <c r="F1016" s="260"/>
      <c r="G1016" s="266">
        <v>0</v>
      </c>
      <c r="H1016" s="324">
        <v>0</v>
      </c>
      <c r="I1016" s="322"/>
    </row>
    <row r="1017" spans="1:9" hidden="1" outlineLevel="1">
      <c r="A1017" s="323"/>
      <c r="B1017" s="277" t="s">
        <v>219</v>
      </c>
      <c r="C1017" s="246"/>
      <c r="D1017" s="260"/>
      <c r="E1017" s="260"/>
      <c r="F1017" s="260"/>
      <c r="G1017" s="265"/>
      <c r="H1017" s="324">
        <v>0</v>
      </c>
      <c r="I1017" s="322"/>
    </row>
    <row r="1018" spans="1:9" hidden="1" outlineLevel="1">
      <c r="A1018" s="323"/>
      <c r="B1018" s="277" t="s">
        <v>220</v>
      </c>
      <c r="C1018" s="246"/>
      <c r="D1018" s="260"/>
      <c r="E1018" s="260"/>
      <c r="F1018" s="260"/>
      <c r="G1018" s="265"/>
      <c r="H1018" s="324">
        <v>0</v>
      </c>
      <c r="I1018" s="322"/>
    </row>
    <row r="1019" spans="1:9" hidden="1" outlineLevel="1">
      <c r="A1019" s="323"/>
      <c r="B1019" s="277" t="s">
        <v>221</v>
      </c>
      <c r="C1019" s="246"/>
      <c r="D1019" s="260"/>
      <c r="E1019" s="260"/>
      <c r="F1019" s="260"/>
      <c r="G1019" s="265"/>
      <c r="H1019" s="324">
        <v>0</v>
      </c>
      <c r="I1019" s="322"/>
    </row>
    <row r="1020" spans="1:9" hidden="1" outlineLevel="1">
      <c r="A1020" s="323"/>
      <c r="B1020" s="277" t="s">
        <v>274</v>
      </c>
      <c r="C1020" s="246"/>
      <c r="D1020" s="260"/>
      <c r="E1020" s="260"/>
      <c r="F1020" s="260"/>
      <c r="G1020" s="265"/>
      <c r="H1020" s="324">
        <v>0</v>
      </c>
      <c r="I1020" s="322"/>
    </row>
    <row r="1021" spans="1:9" hidden="1" outlineLevel="1">
      <c r="A1021" s="323"/>
      <c r="B1021" s="277" t="s">
        <v>222</v>
      </c>
      <c r="C1021" s="246"/>
      <c r="D1021" s="260"/>
      <c r="E1021" s="260"/>
      <c r="F1021" s="260"/>
      <c r="G1021" s="265"/>
      <c r="H1021" s="324">
        <v>0</v>
      </c>
      <c r="I1021" s="322"/>
    </row>
    <row r="1022" spans="1:9" hidden="1" outlineLevel="1">
      <c r="A1022" s="323"/>
      <c r="B1022" s="277" t="s">
        <v>223</v>
      </c>
      <c r="C1022" s="246"/>
      <c r="D1022" s="260"/>
      <c r="E1022" s="260"/>
      <c r="F1022" s="260"/>
      <c r="G1022" s="265"/>
      <c r="H1022" s="324">
        <v>0</v>
      </c>
      <c r="I1022" s="322"/>
    </row>
    <row r="1023" spans="1:9" hidden="1" outlineLevel="1">
      <c r="A1023" s="323"/>
      <c r="B1023" s="277" t="s">
        <v>224</v>
      </c>
      <c r="C1023" s="246"/>
      <c r="D1023" s="260"/>
      <c r="E1023" s="260"/>
      <c r="F1023" s="260"/>
      <c r="G1023" s="265"/>
      <c r="H1023" s="324">
        <v>0</v>
      </c>
      <c r="I1023" s="322"/>
    </row>
    <row r="1024" spans="1:9" hidden="1" outlineLevel="1">
      <c r="A1024" s="323"/>
      <c r="B1024" s="277" t="s">
        <v>225</v>
      </c>
      <c r="C1024" s="246"/>
      <c r="D1024" s="260"/>
      <c r="E1024" s="260"/>
      <c r="F1024" s="260"/>
      <c r="G1024" s="265"/>
      <c r="H1024" s="324">
        <v>0</v>
      </c>
      <c r="I1024" s="322"/>
    </row>
    <row r="1025" spans="1:9" collapsed="1">
      <c r="A1025" s="323">
        <v>33</v>
      </c>
      <c r="B1025" s="281" t="s">
        <v>584</v>
      </c>
      <c r="C1025" s="246"/>
      <c r="D1025" s="260"/>
      <c r="E1025" s="260"/>
      <c r="F1025" s="260"/>
      <c r="G1025" s="266">
        <f>SUM($G$999:$G$1024)</f>
        <v>359265</v>
      </c>
      <c r="H1025" s="324">
        <f>SUM($H$999:$H$1024)</f>
        <v>359265</v>
      </c>
      <c r="I1025" s="322"/>
    </row>
    <row r="1026" spans="1:9" hidden="1" outlineLevel="1">
      <c r="A1026" s="323"/>
      <c r="B1026" s="277" t="s">
        <v>272</v>
      </c>
      <c r="C1026" s="254"/>
      <c r="D1026" s="260"/>
      <c r="E1026" s="255"/>
      <c r="F1026" s="284"/>
      <c r="G1026" s="244"/>
      <c r="H1026" s="324">
        <v>0</v>
      </c>
      <c r="I1026" s="322"/>
    </row>
    <row r="1027" spans="1:9" hidden="1" outlineLevel="1">
      <c r="A1027" s="323"/>
      <c r="B1027" s="277" t="s">
        <v>203</v>
      </c>
      <c r="C1027" s="254"/>
      <c r="D1027" s="260"/>
      <c r="E1027" s="255"/>
      <c r="F1027" s="324">
        <v>3</v>
      </c>
      <c r="G1027" s="244"/>
      <c r="H1027" s="324">
        <v>3</v>
      </c>
      <c r="I1027" s="322"/>
    </row>
    <row r="1028" spans="1:9" hidden="1" outlineLevel="1">
      <c r="A1028" s="323"/>
      <c r="B1028" s="277" t="s">
        <v>204</v>
      </c>
      <c r="C1028" s="254"/>
      <c r="D1028" s="260"/>
      <c r="E1028" s="255"/>
      <c r="F1028" s="284"/>
      <c r="G1028" s="244"/>
      <c r="H1028" s="324">
        <v>0</v>
      </c>
      <c r="I1028" s="322"/>
    </row>
    <row r="1029" spans="1:9" hidden="1" outlineLevel="1">
      <c r="A1029" s="323"/>
      <c r="B1029" s="277" t="s">
        <v>205</v>
      </c>
      <c r="C1029" s="254"/>
      <c r="D1029" s="260"/>
      <c r="E1029" s="255"/>
      <c r="F1029" s="283">
        <v>0</v>
      </c>
      <c r="G1029" s="244"/>
      <c r="H1029" s="324">
        <v>0</v>
      </c>
      <c r="I1029" s="322"/>
    </row>
    <row r="1030" spans="1:9" hidden="1" outlineLevel="1">
      <c r="A1030" s="323"/>
      <c r="B1030" s="277" t="s">
        <v>206</v>
      </c>
      <c r="C1030" s="254"/>
      <c r="D1030" s="260"/>
      <c r="E1030" s="255"/>
      <c r="F1030" s="283">
        <v>0</v>
      </c>
      <c r="G1030" s="244"/>
      <c r="H1030" s="324">
        <v>0</v>
      </c>
      <c r="I1030" s="322"/>
    </row>
    <row r="1031" spans="1:9" hidden="1" outlineLevel="1">
      <c r="A1031" s="323"/>
      <c r="B1031" s="277" t="s">
        <v>207</v>
      </c>
      <c r="C1031" s="254"/>
      <c r="D1031" s="260"/>
      <c r="E1031" s="255"/>
      <c r="F1031" s="283"/>
      <c r="G1031" s="244"/>
      <c r="H1031" s="324">
        <v>0</v>
      </c>
      <c r="I1031" s="322"/>
    </row>
    <row r="1032" spans="1:9" hidden="1" outlineLevel="1">
      <c r="A1032" s="323"/>
      <c r="B1032" s="277" t="s">
        <v>208</v>
      </c>
      <c r="C1032" s="254"/>
      <c r="D1032" s="260"/>
      <c r="E1032" s="255"/>
      <c r="F1032" s="283">
        <v>0</v>
      </c>
      <c r="G1032" s="244"/>
      <c r="H1032" s="324">
        <v>0</v>
      </c>
      <c r="I1032" s="322"/>
    </row>
    <row r="1033" spans="1:9" hidden="1" outlineLevel="1">
      <c r="A1033" s="323"/>
      <c r="B1033" s="277" t="s">
        <v>209</v>
      </c>
      <c r="C1033" s="254"/>
      <c r="D1033" s="260"/>
      <c r="E1033" s="255"/>
      <c r="F1033" s="283">
        <v>53</v>
      </c>
      <c r="G1033" s="244"/>
      <c r="H1033" s="324">
        <v>53</v>
      </c>
      <c r="I1033" s="322"/>
    </row>
    <row r="1034" spans="1:9" hidden="1" outlineLevel="1">
      <c r="A1034" s="323"/>
      <c r="B1034" s="277" t="s">
        <v>210</v>
      </c>
      <c r="C1034" s="254"/>
      <c r="D1034" s="260"/>
      <c r="E1034" s="255"/>
      <c r="F1034" s="284"/>
      <c r="G1034" s="244"/>
      <c r="H1034" s="324">
        <v>0</v>
      </c>
      <c r="I1034" s="322"/>
    </row>
    <row r="1035" spans="1:9" hidden="1" outlineLevel="1">
      <c r="A1035" s="323"/>
      <c r="B1035" s="277" t="s">
        <v>211</v>
      </c>
      <c r="C1035" s="254"/>
      <c r="D1035" s="260"/>
      <c r="E1035" s="255"/>
      <c r="F1035" s="283">
        <v>0</v>
      </c>
      <c r="G1035" s="244"/>
      <c r="H1035" s="324">
        <v>0</v>
      </c>
      <c r="I1035" s="322"/>
    </row>
    <row r="1036" spans="1:9" hidden="1" outlineLevel="1">
      <c r="A1036" s="323"/>
      <c r="B1036" s="277" t="s">
        <v>212</v>
      </c>
      <c r="C1036" s="254"/>
      <c r="D1036" s="260"/>
      <c r="E1036" s="255"/>
      <c r="F1036" s="283">
        <v>0</v>
      </c>
      <c r="G1036" s="244"/>
      <c r="H1036" s="324">
        <v>0</v>
      </c>
      <c r="I1036" s="322"/>
    </row>
    <row r="1037" spans="1:9" hidden="1" outlineLevel="1">
      <c r="A1037" s="323"/>
      <c r="B1037" s="277" t="s">
        <v>213</v>
      </c>
      <c r="C1037" s="254"/>
      <c r="D1037" s="260"/>
      <c r="E1037" s="255"/>
      <c r="F1037" s="284"/>
      <c r="G1037" s="244"/>
      <c r="H1037" s="324">
        <v>0</v>
      </c>
      <c r="I1037" s="322"/>
    </row>
    <row r="1038" spans="1:9" hidden="1" outlineLevel="1">
      <c r="A1038" s="323"/>
      <c r="B1038" s="277" t="s">
        <v>214</v>
      </c>
      <c r="C1038" s="254"/>
      <c r="D1038" s="260"/>
      <c r="E1038" s="255"/>
      <c r="F1038" s="284"/>
      <c r="G1038" s="244"/>
      <c r="H1038" s="324">
        <v>0</v>
      </c>
      <c r="I1038" s="322"/>
    </row>
    <row r="1039" spans="1:9" hidden="1" outlineLevel="1">
      <c r="A1039" s="323"/>
      <c r="B1039" s="277" t="s">
        <v>273</v>
      </c>
      <c r="C1039" s="254"/>
      <c r="D1039" s="260"/>
      <c r="E1039" s="255"/>
      <c r="F1039" s="284"/>
      <c r="G1039" s="244"/>
      <c r="H1039" s="324">
        <v>0</v>
      </c>
      <c r="I1039" s="322"/>
    </row>
    <row r="1040" spans="1:9" hidden="1" outlineLevel="1">
      <c r="A1040" s="323"/>
      <c r="B1040" s="277" t="s">
        <v>215</v>
      </c>
      <c r="C1040" s="254"/>
      <c r="D1040" s="260"/>
      <c r="E1040" s="255"/>
      <c r="F1040" s="284"/>
      <c r="G1040" s="244"/>
      <c r="H1040" s="324">
        <v>0</v>
      </c>
      <c r="I1040" s="322"/>
    </row>
    <row r="1041" spans="1:9" hidden="1" outlineLevel="1">
      <c r="A1041" s="323"/>
      <c r="B1041" s="277" t="s">
        <v>216</v>
      </c>
      <c r="C1041" s="254"/>
      <c r="D1041" s="260"/>
      <c r="E1041" s="255"/>
      <c r="F1041" s="283">
        <v>0</v>
      </c>
      <c r="G1041" s="244"/>
      <c r="H1041" s="324">
        <v>0</v>
      </c>
      <c r="I1041" s="322"/>
    </row>
    <row r="1042" spans="1:9" hidden="1" outlineLevel="1">
      <c r="A1042" s="323"/>
      <c r="B1042" s="277" t="s">
        <v>217</v>
      </c>
      <c r="C1042" s="254"/>
      <c r="D1042" s="260"/>
      <c r="E1042" s="255"/>
      <c r="F1042" s="284"/>
      <c r="G1042" s="244"/>
      <c r="H1042" s="324">
        <v>0</v>
      </c>
      <c r="I1042" s="322"/>
    </row>
    <row r="1043" spans="1:9" hidden="1" outlineLevel="1">
      <c r="A1043" s="323"/>
      <c r="B1043" s="277" t="s">
        <v>218</v>
      </c>
      <c r="C1043" s="254"/>
      <c r="D1043" s="260"/>
      <c r="E1043" s="255"/>
      <c r="F1043" s="283">
        <v>0</v>
      </c>
      <c r="G1043" s="244"/>
      <c r="H1043" s="324">
        <v>0</v>
      </c>
      <c r="I1043" s="322"/>
    </row>
    <row r="1044" spans="1:9" hidden="1" outlineLevel="1">
      <c r="A1044" s="323"/>
      <c r="B1044" s="277" t="s">
        <v>219</v>
      </c>
      <c r="C1044" s="254"/>
      <c r="D1044" s="260"/>
      <c r="E1044" s="255"/>
      <c r="F1044" s="284"/>
      <c r="G1044" s="244"/>
      <c r="H1044" s="324">
        <v>0</v>
      </c>
      <c r="I1044" s="322"/>
    </row>
    <row r="1045" spans="1:9" hidden="1" outlineLevel="1">
      <c r="A1045" s="323"/>
      <c r="B1045" s="277" t="s">
        <v>220</v>
      </c>
      <c r="C1045" s="254"/>
      <c r="D1045" s="260"/>
      <c r="E1045" s="255"/>
      <c r="F1045" s="284"/>
      <c r="G1045" s="244"/>
      <c r="H1045" s="324">
        <v>0</v>
      </c>
      <c r="I1045" s="322"/>
    </row>
    <row r="1046" spans="1:9" hidden="1" outlineLevel="1">
      <c r="A1046" s="323"/>
      <c r="B1046" s="277" t="s">
        <v>221</v>
      </c>
      <c r="C1046" s="254"/>
      <c r="D1046" s="260"/>
      <c r="E1046" s="255"/>
      <c r="F1046" s="283">
        <v>5431</v>
      </c>
      <c r="G1046" s="244"/>
      <c r="H1046" s="324">
        <v>5431</v>
      </c>
      <c r="I1046" s="322"/>
    </row>
    <row r="1047" spans="1:9" hidden="1" outlineLevel="1">
      <c r="A1047" s="323"/>
      <c r="B1047" s="277" t="s">
        <v>274</v>
      </c>
      <c r="C1047" s="254"/>
      <c r="D1047" s="260"/>
      <c r="E1047" s="255"/>
      <c r="F1047" s="283"/>
      <c r="G1047" s="244"/>
      <c r="H1047" s="324">
        <v>0</v>
      </c>
      <c r="I1047" s="322"/>
    </row>
    <row r="1048" spans="1:9" hidden="1" outlineLevel="1">
      <c r="A1048" s="323"/>
      <c r="B1048" s="277" t="s">
        <v>222</v>
      </c>
      <c r="C1048" s="254"/>
      <c r="D1048" s="260"/>
      <c r="E1048" s="255"/>
      <c r="F1048" s="284"/>
      <c r="G1048" s="244"/>
      <c r="H1048" s="324">
        <v>0</v>
      </c>
      <c r="I1048" s="322"/>
    </row>
    <row r="1049" spans="1:9" hidden="1" outlineLevel="1">
      <c r="A1049" s="323"/>
      <c r="B1049" s="277" t="s">
        <v>223</v>
      </c>
      <c r="C1049" s="254"/>
      <c r="D1049" s="260"/>
      <c r="E1049" s="255"/>
      <c r="F1049" s="284"/>
      <c r="G1049" s="244"/>
      <c r="H1049" s="324">
        <v>0</v>
      </c>
      <c r="I1049" s="322"/>
    </row>
    <row r="1050" spans="1:9" hidden="1" outlineLevel="1">
      <c r="A1050" s="323"/>
      <c r="B1050" s="277" t="s">
        <v>224</v>
      </c>
      <c r="C1050" s="254"/>
      <c r="D1050" s="260"/>
      <c r="E1050" s="255"/>
      <c r="F1050" s="284"/>
      <c r="G1050" s="244"/>
      <c r="H1050" s="324">
        <v>0</v>
      </c>
      <c r="I1050" s="322"/>
    </row>
    <row r="1051" spans="1:9" hidden="1" outlineLevel="1">
      <c r="A1051" s="323"/>
      <c r="B1051" s="277" t="s">
        <v>225</v>
      </c>
      <c r="C1051" s="254"/>
      <c r="D1051" s="260"/>
      <c r="E1051" s="255"/>
      <c r="F1051" s="284"/>
      <c r="G1051" s="244"/>
      <c r="H1051" s="324">
        <v>0</v>
      </c>
      <c r="I1051" s="322"/>
    </row>
    <row r="1052" spans="1:9" collapsed="1">
      <c r="A1052" s="323">
        <v>34</v>
      </c>
      <c r="B1052" s="281" t="s">
        <v>585</v>
      </c>
      <c r="C1052" s="254"/>
      <c r="D1052" s="260"/>
      <c r="E1052" s="255"/>
      <c r="F1052" s="283">
        <f>SUM($F$1026:$F$1051)</f>
        <v>5487</v>
      </c>
      <c r="G1052" s="244"/>
      <c r="H1052" s="324">
        <f>SUM($H$1026:$H$1051)</f>
        <v>5487</v>
      </c>
      <c r="I1052" s="322"/>
    </row>
    <row r="1053" spans="1:9" hidden="1" outlineLevel="1">
      <c r="A1053" s="323"/>
      <c r="B1053" s="277" t="s">
        <v>272</v>
      </c>
      <c r="C1053" s="257"/>
      <c r="D1053" s="259"/>
      <c r="E1053" s="273"/>
      <c r="F1053" s="283">
        <v>0</v>
      </c>
      <c r="G1053" s="254"/>
      <c r="H1053" s="324">
        <v>0</v>
      </c>
      <c r="I1053" s="322"/>
    </row>
    <row r="1054" spans="1:9" hidden="1" outlineLevel="1">
      <c r="A1054" s="323"/>
      <c r="B1054" s="277" t="s">
        <v>203</v>
      </c>
      <c r="C1054" s="257"/>
      <c r="D1054" s="259"/>
      <c r="E1054" s="273"/>
      <c r="F1054" s="283">
        <v>1411</v>
      </c>
      <c r="G1054" s="254"/>
      <c r="H1054" s="324">
        <v>1411</v>
      </c>
      <c r="I1054" s="322"/>
    </row>
    <row r="1055" spans="1:9" hidden="1" outlineLevel="1">
      <c r="A1055" s="323"/>
      <c r="B1055" s="277" t="s">
        <v>204</v>
      </c>
      <c r="C1055" s="257"/>
      <c r="D1055" s="259"/>
      <c r="E1055" s="273"/>
      <c r="F1055" s="284"/>
      <c r="G1055" s="254"/>
      <c r="H1055" s="324">
        <v>0</v>
      </c>
      <c r="I1055" s="322"/>
    </row>
    <row r="1056" spans="1:9" hidden="1" outlineLevel="1">
      <c r="A1056" s="323"/>
      <c r="B1056" s="277" t="s">
        <v>205</v>
      </c>
      <c r="C1056" s="257"/>
      <c r="D1056" s="259"/>
      <c r="E1056" s="273"/>
      <c r="F1056" s="283">
        <v>0</v>
      </c>
      <c r="G1056" s="254"/>
      <c r="H1056" s="324">
        <v>0</v>
      </c>
      <c r="I1056" s="322"/>
    </row>
    <row r="1057" spans="1:9" hidden="1" outlineLevel="1">
      <c r="A1057" s="323"/>
      <c r="B1057" s="277" t="s">
        <v>206</v>
      </c>
      <c r="C1057" s="257"/>
      <c r="D1057" s="259"/>
      <c r="E1057" s="273"/>
      <c r="F1057" s="283">
        <v>0</v>
      </c>
      <c r="G1057" s="254"/>
      <c r="H1057" s="324">
        <v>0</v>
      </c>
      <c r="I1057" s="322"/>
    </row>
    <row r="1058" spans="1:9" hidden="1" outlineLevel="1">
      <c r="A1058" s="323"/>
      <c r="B1058" s="277" t="s">
        <v>207</v>
      </c>
      <c r="C1058" s="257"/>
      <c r="D1058" s="259"/>
      <c r="E1058" s="273"/>
      <c r="F1058" s="283"/>
      <c r="G1058" s="254"/>
      <c r="H1058" s="324">
        <v>0</v>
      </c>
      <c r="I1058" s="322"/>
    </row>
    <row r="1059" spans="1:9" hidden="1" outlineLevel="1">
      <c r="A1059" s="323"/>
      <c r="B1059" s="277" t="s">
        <v>208</v>
      </c>
      <c r="C1059" s="257"/>
      <c r="D1059" s="259"/>
      <c r="E1059" s="273"/>
      <c r="F1059" s="283">
        <v>18696</v>
      </c>
      <c r="G1059" s="254"/>
      <c r="H1059" s="324">
        <v>18696</v>
      </c>
      <c r="I1059" s="322"/>
    </row>
    <row r="1060" spans="1:9" hidden="1" outlineLevel="1">
      <c r="A1060" s="323"/>
      <c r="B1060" s="277" t="s">
        <v>209</v>
      </c>
      <c r="C1060" s="257"/>
      <c r="D1060" s="259"/>
      <c r="E1060" s="273"/>
      <c r="F1060" s="283">
        <v>2971</v>
      </c>
      <c r="G1060" s="254"/>
      <c r="H1060" s="324">
        <v>2971</v>
      </c>
      <c r="I1060" s="322"/>
    </row>
    <row r="1061" spans="1:9" hidden="1" outlineLevel="1">
      <c r="A1061" s="323"/>
      <c r="B1061" s="277" t="s">
        <v>210</v>
      </c>
      <c r="C1061" s="257"/>
      <c r="D1061" s="259"/>
      <c r="E1061" s="273"/>
      <c r="F1061" s="284"/>
      <c r="G1061" s="254"/>
      <c r="H1061" s="324">
        <v>0</v>
      </c>
      <c r="I1061" s="322"/>
    </row>
    <row r="1062" spans="1:9" hidden="1" outlineLevel="1">
      <c r="A1062" s="323"/>
      <c r="B1062" s="277" t="s">
        <v>211</v>
      </c>
      <c r="C1062" s="257"/>
      <c r="D1062" s="259"/>
      <c r="E1062" s="273"/>
      <c r="F1062" s="283">
        <v>13533</v>
      </c>
      <c r="G1062" s="254"/>
      <c r="H1062" s="324">
        <v>13533</v>
      </c>
      <c r="I1062" s="322"/>
    </row>
    <row r="1063" spans="1:9" hidden="1" outlineLevel="1">
      <c r="A1063" s="323"/>
      <c r="B1063" s="277" t="s">
        <v>212</v>
      </c>
      <c r="C1063" s="257"/>
      <c r="D1063" s="259"/>
      <c r="E1063" s="273"/>
      <c r="F1063" s="283">
        <v>0</v>
      </c>
      <c r="G1063" s="254"/>
      <c r="H1063" s="324">
        <v>0</v>
      </c>
      <c r="I1063" s="322"/>
    </row>
    <row r="1064" spans="1:9" hidden="1" outlineLevel="1">
      <c r="A1064" s="323"/>
      <c r="B1064" s="277" t="s">
        <v>213</v>
      </c>
      <c r="C1064" s="257"/>
      <c r="D1064" s="259"/>
      <c r="E1064" s="273"/>
      <c r="F1064" s="284"/>
      <c r="G1064" s="254"/>
      <c r="H1064" s="324">
        <v>0</v>
      </c>
      <c r="I1064" s="322"/>
    </row>
    <row r="1065" spans="1:9" hidden="1" outlineLevel="1">
      <c r="A1065" s="323"/>
      <c r="B1065" s="277" t="s">
        <v>214</v>
      </c>
      <c r="C1065" s="257"/>
      <c r="D1065" s="259"/>
      <c r="E1065" s="273"/>
      <c r="F1065" s="284"/>
      <c r="G1065" s="254"/>
      <c r="H1065" s="324">
        <v>0</v>
      </c>
      <c r="I1065" s="322"/>
    </row>
    <row r="1066" spans="1:9" hidden="1" outlineLevel="1">
      <c r="A1066" s="323"/>
      <c r="B1066" s="277" t="s">
        <v>273</v>
      </c>
      <c r="C1066" s="257"/>
      <c r="D1066" s="259"/>
      <c r="E1066" s="273"/>
      <c r="F1066" s="284"/>
      <c r="G1066" s="254"/>
      <c r="H1066" s="324">
        <v>0</v>
      </c>
      <c r="I1066" s="322"/>
    </row>
    <row r="1067" spans="1:9" hidden="1" outlineLevel="1">
      <c r="A1067" s="323"/>
      <c r="B1067" s="277" t="s">
        <v>215</v>
      </c>
      <c r="C1067" s="257"/>
      <c r="D1067" s="259"/>
      <c r="E1067" s="273"/>
      <c r="F1067" s="284"/>
      <c r="G1067" s="254"/>
      <c r="H1067" s="324">
        <v>0</v>
      </c>
      <c r="I1067" s="322"/>
    </row>
    <row r="1068" spans="1:9" hidden="1" outlineLevel="1">
      <c r="A1068" s="323"/>
      <c r="B1068" s="277" t="s">
        <v>216</v>
      </c>
      <c r="C1068" s="257"/>
      <c r="D1068" s="259"/>
      <c r="E1068" s="273"/>
      <c r="F1068" s="283">
        <v>1</v>
      </c>
      <c r="G1068" s="254"/>
      <c r="H1068" s="324">
        <v>1</v>
      </c>
      <c r="I1068" s="322"/>
    </row>
    <row r="1069" spans="1:9" hidden="1" outlineLevel="1">
      <c r="A1069" s="323"/>
      <c r="B1069" s="277" t="s">
        <v>217</v>
      </c>
      <c r="C1069" s="257"/>
      <c r="D1069" s="259"/>
      <c r="E1069" s="273"/>
      <c r="F1069" s="284"/>
      <c r="G1069" s="254"/>
      <c r="H1069" s="324">
        <v>0</v>
      </c>
      <c r="I1069" s="322"/>
    </row>
    <row r="1070" spans="1:9" hidden="1" outlineLevel="1">
      <c r="A1070" s="323"/>
      <c r="B1070" s="277" t="s">
        <v>218</v>
      </c>
      <c r="C1070" s="257"/>
      <c r="D1070" s="259"/>
      <c r="E1070" s="273"/>
      <c r="F1070" s="283">
        <v>0</v>
      </c>
      <c r="G1070" s="254"/>
      <c r="H1070" s="324">
        <v>0</v>
      </c>
      <c r="I1070" s="322"/>
    </row>
    <row r="1071" spans="1:9" hidden="1" outlineLevel="1">
      <c r="A1071" s="323"/>
      <c r="B1071" s="277" t="s">
        <v>219</v>
      </c>
      <c r="C1071" s="257"/>
      <c r="D1071" s="259"/>
      <c r="E1071" s="273"/>
      <c r="F1071" s="284"/>
      <c r="G1071" s="254"/>
      <c r="H1071" s="324">
        <v>0</v>
      </c>
      <c r="I1071" s="322"/>
    </row>
    <row r="1072" spans="1:9" hidden="1" outlineLevel="1">
      <c r="A1072" s="323"/>
      <c r="B1072" s="277" t="s">
        <v>220</v>
      </c>
      <c r="C1072" s="257"/>
      <c r="D1072" s="259"/>
      <c r="E1072" s="273"/>
      <c r="F1072" s="284"/>
      <c r="G1072" s="254"/>
      <c r="H1072" s="324">
        <v>0</v>
      </c>
      <c r="I1072" s="322"/>
    </row>
    <row r="1073" spans="1:9" hidden="1" outlineLevel="1">
      <c r="A1073" s="323"/>
      <c r="B1073" s="277" t="s">
        <v>221</v>
      </c>
      <c r="C1073" s="257"/>
      <c r="D1073" s="259"/>
      <c r="E1073" s="273"/>
      <c r="F1073" s="283">
        <v>45123.79</v>
      </c>
      <c r="G1073" s="254"/>
      <c r="H1073" s="324">
        <v>45123.79</v>
      </c>
      <c r="I1073" s="322"/>
    </row>
    <row r="1074" spans="1:9" hidden="1" outlineLevel="1">
      <c r="A1074" s="323"/>
      <c r="B1074" s="277" t="s">
        <v>274</v>
      </c>
      <c r="C1074" s="257"/>
      <c r="D1074" s="259"/>
      <c r="E1074" s="273"/>
      <c r="F1074" s="283"/>
      <c r="G1074" s="254"/>
      <c r="H1074" s="324">
        <v>0</v>
      </c>
      <c r="I1074" s="322"/>
    </row>
    <row r="1075" spans="1:9" hidden="1" outlineLevel="1">
      <c r="A1075" s="323"/>
      <c r="B1075" s="277" t="s">
        <v>222</v>
      </c>
      <c r="C1075" s="257"/>
      <c r="D1075" s="259"/>
      <c r="E1075" s="273"/>
      <c r="F1075" s="284"/>
      <c r="G1075" s="254"/>
      <c r="H1075" s="324">
        <v>0</v>
      </c>
      <c r="I1075" s="322"/>
    </row>
    <row r="1076" spans="1:9" hidden="1" outlineLevel="1">
      <c r="A1076" s="323"/>
      <c r="B1076" s="277" t="s">
        <v>223</v>
      </c>
      <c r="C1076" s="257"/>
      <c r="D1076" s="259"/>
      <c r="E1076" s="273"/>
      <c r="F1076" s="284"/>
      <c r="G1076" s="254"/>
      <c r="H1076" s="324">
        <v>0</v>
      </c>
      <c r="I1076" s="322"/>
    </row>
    <row r="1077" spans="1:9" hidden="1" outlineLevel="1">
      <c r="A1077" s="323"/>
      <c r="B1077" s="277" t="s">
        <v>224</v>
      </c>
      <c r="C1077" s="257"/>
      <c r="D1077" s="259"/>
      <c r="E1077" s="273"/>
      <c r="F1077" s="284"/>
      <c r="G1077" s="254"/>
      <c r="H1077" s="324">
        <v>0</v>
      </c>
      <c r="I1077" s="322"/>
    </row>
    <row r="1078" spans="1:9" hidden="1" outlineLevel="1">
      <c r="A1078" s="323"/>
      <c r="B1078" s="277" t="s">
        <v>225</v>
      </c>
      <c r="C1078" s="257"/>
      <c r="D1078" s="259"/>
      <c r="E1078" s="273"/>
      <c r="F1078" s="284"/>
      <c r="G1078" s="254"/>
      <c r="H1078" s="324">
        <v>0</v>
      </c>
      <c r="I1078" s="322"/>
    </row>
    <row r="1079" spans="1:9" collapsed="1">
      <c r="A1079" s="323">
        <v>35</v>
      </c>
      <c r="B1079" s="281" t="s">
        <v>586</v>
      </c>
      <c r="C1079" s="257"/>
      <c r="D1079" s="259"/>
      <c r="E1079" s="273"/>
      <c r="F1079" s="283">
        <f>SUM($F$1053:$F$1078)</f>
        <v>81735.790000000008</v>
      </c>
      <c r="G1079" s="254"/>
      <c r="H1079" s="324">
        <f>SUM($H$1053:$H$1078)</f>
        <v>81735.790000000008</v>
      </c>
      <c r="I1079" s="322"/>
    </row>
    <row r="1080" spans="1:9" hidden="1" outlineLevel="1">
      <c r="A1080" s="323"/>
      <c r="B1080" s="277" t="s">
        <v>272</v>
      </c>
      <c r="C1080" s="319"/>
      <c r="D1080" s="319"/>
      <c r="E1080" s="319"/>
      <c r="F1080" s="265"/>
      <c r="G1080" s="265"/>
      <c r="H1080" s="324">
        <v>0</v>
      </c>
      <c r="I1080" s="322"/>
    </row>
    <row r="1081" spans="1:9" hidden="1" outlineLevel="1">
      <c r="A1081" s="323"/>
      <c r="B1081" s="277" t="s">
        <v>203</v>
      </c>
      <c r="C1081" s="319"/>
      <c r="D1081" s="319"/>
      <c r="E1081" s="319"/>
      <c r="F1081" s="265"/>
      <c r="G1081" s="265"/>
      <c r="H1081" s="324">
        <v>0</v>
      </c>
      <c r="I1081" s="322"/>
    </row>
    <row r="1082" spans="1:9" hidden="1" outlineLevel="1">
      <c r="A1082" s="323"/>
      <c r="B1082" s="277" t="s">
        <v>204</v>
      </c>
      <c r="C1082" s="319"/>
      <c r="D1082" s="319"/>
      <c r="E1082" s="319"/>
      <c r="F1082" s="265"/>
      <c r="G1082" s="265"/>
      <c r="H1082" s="324">
        <v>0</v>
      </c>
      <c r="I1082" s="322"/>
    </row>
    <row r="1083" spans="1:9" hidden="1" outlineLevel="1">
      <c r="A1083" s="323"/>
      <c r="B1083" s="277" t="s">
        <v>205</v>
      </c>
      <c r="C1083" s="320">
        <v>0</v>
      </c>
      <c r="D1083" s="320">
        <v>0</v>
      </c>
      <c r="E1083" s="320">
        <v>0</v>
      </c>
      <c r="F1083" s="266">
        <v>0</v>
      </c>
      <c r="G1083" s="266">
        <v>0</v>
      </c>
      <c r="H1083" s="324">
        <v>0</v>
      </c>
      <c r="I1083" s="322"/>
    </row>
    <row r="1084" spans="1:9" hidden="1" outlineLevel="1">
      <c r="A1084" s="323"/>
      <c r="B1084" s="277" t="s">
        <v>206</v>
      </c>
      <c r="C1084" s="320">
        <v>0</v>
      </c>
      <c r="D1084" s="320">
        <v>0</v>
      </c>
      <c r="E1084" s="320">
        <v>0</v>
      </c>
      <c r="F1084" s="266">
        <v>0</v>
      </c>
      <c r="G1084" s="266">
        <v>0</v>
      </c>
      <c r="H1084" s="324">
        <v>0</v>
      </c>
      <c r="I1084" s="322"/>
    </row>
    <row r="1085" spans="1:9" hidden="1" outlineLevel="1">
      <c r="A1085" s="323"/>
      <c r="B1085" s="277" t="s">
        <v>207</v>
      </c>
      <c r="C1085" s="320"/>
      <c r="D1085" s="320"/>
      <c r="E1085" s="320"/>
      <c r="F1085" s="266"/>
      <c r="G1085" s="266"/>
      <c r="H1085" s="324">
        <v>0</v>
      </c>
      <c r="I1085" s="322"/>
    </row>
    <row r="1086" spans="1:9" hidden="1" outlineLevel="1">
      <c r="A1086" s="323"/>
      <c r="B1086" s="277" t="s">
        <v>208</v>
      </c>
      <c r="C1086" s="320">
        <v>0</v>
      </c>
      <c r="D1086" s="320">
        <v>0</v>
      </c>
      <c r="E1086" s="320">
        <v>0</v>
      </c>
      <c r="F1086" s="266">
        <v>0</v>
      </c>
      <c r="G1086" s="266">
        <v>0</v>
      </c>
      <c r="H1086" s="324">
        <v>0</v>
      </c>
      <c r="I1086" s="322"/>
    </row>
    <row r="1087" spans="1:9" hidden="1" outlineLevel="1">
      <c r="A1087" s="323"/>
      <c r="B1087" s="277" t="s">
        <v>209</v>
      </c>
      <c r="C1087" s="319"/>
      <c r="D1087" s="319"/>
      <c r="E1087" s="319"/>
      <c r="F1087" s="265"/>
      <c r="G1087" s="265"/>
      <c r="H1087" s="324">
        <v>0</v>
      </c>
      <c r="I1087" s="322"/>
    </row>
    <row r="1088" spans="1:9" hidden="1" outlineLevel="1">
      <c r="A1088" s="323"/>
      <c r="B1088" s="277" t="s">
        <v>210</v>
      </c>
      <c r="C1088" s="319"/>
      <c r="D1088" s="319"/>
      <c r="E1088" s="319"/>
      <c r="F1088" s="265"/>
      <c r="G1088" s="265"/>
      <c r="H1088" s="324">
        <v>0</v>
      </c>
      <c r="I1088" s="322"/>
    </row>
    <row r="1089" spans="1:9" hidden="1" outlineLevel="1">
      <c r="A1089" s="323"/>
      <c r="B1089" s="277" t="s">
        <v>211</v>
      </c>
      <c r="C1089" s="320">
        <v>0</v>
      </c>
      <c r="D1089" s="319"/>
      <c r="E1089" s="319"/>
      <c r="F1089" s="265"/>
      <c r="G1089" s="265"/>
      <c r="H1089" s="324">
        <v>0</v>
      </c>
      <c r="I1089" s="322"/>
    </row>
    <row r="1090" spans="1:9" hidden="1" outlineLevel="1">
      <c r="A1090" s="323"/>
      <c r="B1090" s="277" t="s">
        <v>212</v>
      </c>
      <c r="C1090" s="320"/>
      <c r="D1090" s="319">
        <v>0</v>
      </c>
      <c r="E1090" s="319">
        <v>0</v>
      </c>
      <c r="F1090" s="265">
        <v>0</v>
      </c>
      <c r="G1090" s="265">
        <v>0</v>
      </c>
      <c r="H1090" s="324">
        <v>0</v>
      </c>
      <c r="I1090" s="322"/>
    </row>
    <row r="1091" spans="1:9" hidden="1" outlineLevel="1">
      <c r="A1091" s="323"/>
      <c r="B1091" s="277" t="s">
        <v>213</v>
      </c>
      <c r="C1091" s="320">
        <v>0</v>
      </c>
      <c r="D1091" s="319"/>
      <c r="E1091" s="320">
        <v>0</v>
      </c>
      <c r="F1091" s="265"/>
      <c r="G1091" s="266">
        <v>0</v>
      </c>
      <c r="H1091" s="324">
        <v>0</v>
      </c>
      <c r="I1091" s="322"/>
    </row>
    <row r="1092" spans="1:9" hidden="1" outlineLevel="1">
      <c r="A1092" s="323"/>
      <c r="B1092" s="277" t="s">
        <v>214</v>
      </c>
      <c r="C1092" s="319"/>
      <c r="D1092" s="319"/>
      <c r="E1092" s="319"/>
      <c r="F1092" s="265"/>
      <c r="G1092" s="265"/>
      <c r="H1092" s="324">
        <v>0</v>
      </c>
      <c r="I1092" s="322"/>
    </row>
    <row r="1093" spans="1:9" hidden="1" outlineLevel="1">
      <c r="A1093" s="323"/>
      <c r="B1093" s="277" t="s">
        <v>273</v>
      </c>
      <c r="C1093" s="319"/>
      <c r="D1093" s="319"/>
      <c r="E1093" s="319"/>
      <c r="F1093" s="265"/>
      <c r="G1093" s="265"/>
      <c r="H1093" s="324">
        <v>0</v>
      </c>
      <c r="I1093" s="322"/>
    </row>
    <row r="1094" spans="1:9" hidden="1" outlineLevel="1">
      <c r="A1094" s="323"/>
      <c r="B1094" s="277" t="s">
        <v>215</v>
      </c>
      <c r="C1094" s="320">
        <v>0</v>
      </c>
      <c r="D1094" s="319"/>
      <c r="E1094" s="319"/>
      <c r="F1094" s="265"/>
      <c r="G1094" s="265"/>
      <c r="H1094" s="324">
        <v>0</v>
      </c>
      <c r="I1094" s="322"/>
    </row>
    <row r="1095" spans="1:9" hidden="1" outlineLevel="1">
      <c r="A1095" s="323"/>
      <c r="B1095" s="277" t="s">
        <v>216</v>
      </c>
      <c r="C1095" s="320">
        <v>0</v>
      </c>
      <c r="D1095" s="320">
        <v>0</v>
      </c>
      <c r="E1095" s="320">
        <v>0</v>
      </c>
      <c r="F1095" s="266">
        <v>0</v>
      </c>
      <c r="G1095" s="266">
        <v>0</v>
      </c>
      <c r="H1095" s="324">
        <v>0</v>
      </c>
      <c r="I1095" s="322"/>
    </row>
    <row r="1096" spans="1:9" hidden="1" outlineLevel="1">
      <c r="A1096" s="323"/>
      <c r="B1096" s="277" t="s">
        <v>217</v>
      </c>
      <c r="C1096" s="320">
        <v>0</v>
      </c>
      <c r="D1096" s="320">
        <v>0</v>
      </c>
      <c r="E1096" s="320">
        <v>0</v>
      </c>
      <c r="F1096" s="265"/>
      <c r="G1096" s="266">
        <v>0</v>
      </c>
      <c r="H1096" s="324">
        <v>0</v>
      </c>
      <c r="I1096" s="322"/>
    </row>
    <row r="1097" spans="1:9" hidden="1" outlineLevel="1">
      <c r="A1097" s="323"/>
      <c r="B1097" s="277" t="s">
        <v>218</v>
      </c>
      <c r="C1097" s="320">
        <v>0</v>
      </c>
      <c r="D1097" s="320">
        <v>0</v>
      </c>
      <c r="E1097" s="320">
        <v>0</v>
      </c>
      <c r="F1097" s="266">
        <v>0</v>
      </c>
      <c r="G1097" s="266">
        <v>0</v>
      </c>
      <c r="H1097" s="324">
        <v>0</v>
      </c>
      <c r="I1097" s="322"/>
    </row>
    <row r="1098" spans="1:9" hidden="1" outlineLevel="1">
      <c r="A1098" s="323"/>
      <c r="B1098" s="277" t="s">
        <v>219</v>
      </c>
      <c r="C1098" s="319"/>
      <c r="D1098" s="319"/>
      <c r="E1098" s="319"/>
      <c r="F1098" s="265"/>
      <c r="G1098" s="265"/>
      <c r="H1098" s="324">
        <v>0</v>
      </c>
      <c r="I1098" s="322"/>
    </row>
    <row r="1099" spans="1:9" hidden="1" outlineLevel="1">
      <c r="A1099" s="323"/>
      <c r="B1099" s="277" t="s">
        <v>220</v>
      </c>
      <c r="C1099" s="319"/>
      <c r="D1099" s="319"/>
      <c r="E1099" s="319"/>
      <c r="F1099" s="265"/>
      <c r="G1099" s="265"/>
      <c r="H1099" s="324">
        <v>0</v>
      </c>
      <c r="I1099" s="322"/>
    </row>
    <row r="1100" spans="1:9" hidden="1" outlineLevel="1">
      <c r="A1100" s="323"/>
      <c r="B1100" s="277" t="s">
        <v>221</v>
      </c>
      <c r="C1100" s="319"/>
      <c r="D1100" s="319"/>
      <c r="E1100" s="319"/>
      <c r="F1100" s="265"/>
      <c r="G1100" s="265"/>
      <c r="H1100" s="324">
        <v>0</v>
      </c>
      <c r="I1100" s="322"/>
    </row>
    <row r="1101" spans="1:9" hidden="1" outlineLevel="1">
      <c r="A1101" s="323"/>
      <c r="B1101" s="277" t="s">
        <v>274</v>
      </c>
      <c r="C1101" s="319"/>
      <c r="D1101" s="319"/>
      <c r="E1101" s="319"/>
      <c r="F1101" s="265"/>
      <c r="G1101" s="265"/>
      <c r="H1101" s="324">
        <v>0</v>
      </c>
      <c r="I1101" s="322"/>
    </row>
    <row r="1102" spans="1:9" hidden="1" outlineLevel="1">
      <c r="A1102" s="323"/>
      <c r="B1102" s="277" t="s">
        <v>222</v>
      </c>
      <c r="C1102" s="319"/>
      <c r="D1102" s="319"/>
      <c r="E1102" s="319"/>
      <c r="F1102" s="265"/>
      <c r="G1102" s="265"/>
      <c r="H1102" s="324">
        <v>0</v>
      </c>
      <c r="I1102" s="322"/>
    </row>
    <row r="1103" spans="1:9" hidden="1" outlineLevel="1">
      <c r="A1103" s="323"/>
      <c r="B1103" s="277" t="s">
        <v>223</v>
      </c>
      <c r="C1103" s="319"/>
      <c r="D1103" s="319"/>
      <c r="E1103" s="319"/>
      <c r="F1103" s="265"/>
      <c r="G1103" s="265"/>
      <c r="H1103" s="324">
        <v>0</v>
      </c>
      <c r="I1103" s="322"/>
    </row>
    <row r="1104" spans="1:9" hidden="1" outlineLevel="1">
      <c r="A1104" s="323"/>
      <c r="B1104" s="277" t="s">
        <v>224</v>
      </c>
      <c r="C1104" s="320">
        <v>0</v>
      </c>
      <c r="D1104" s="319"/>
      <c r="E1104" s="319"/>
      <c r="F1104" s="265"/>
      <c r="G1104" s="265"/>
      <c r="H1104" s="324">
        <v>0</v>
      </c>
      <c r="I1104" s="322"/>
    </row>
    <row r="1105" spans="1:9" hidden="1" outlineLevel="1">
      <c r="A1105" s="323"/>
      <c r="B1105" s="277" t="s">
        <v>225</v>
      </c>
      <c r="C1105" s="320">
        <v>0</v>
      </c>
      <c r="D1105" s="319"/>
      <c r="E1105" s="320">
        <v>0</v>
      </c>
      <c r="F1105" s="265"/>
      <c r="G1105" s="265"/>
      <c r="H1105" s="324">
        <v>0</v>
      </c>
      <c r="I1105" s="322"/>
    </row>
    <row r="1106" spans="1:9" collapsed="1">
      <c r="A1106" s="323">
        <v>36</v>
      </c>
      <c r="B1106" s="281" t="s">
        <v>135</v>
      </c>
      <c r="C1106" s="320">
        <f>SUM($C$1080:$C$1105)</f>
        <v>0</v>
      </c>
      <c r="D1106" s="320">
        <f>SUM($D$1080:$D$1105)</f>
        <v>0</v>
      </c>
      <c r="E1106" s="320">
        <f>SUM($E$1080:$E$1105)</f>
        <v>0</v>
      </c>
      <c r="F1106" s="266">
        <f>SUM($F$1080:$F$1105)</f>
        <v>0</v>
      </c>
      <c r="G1106" s="266">
        <f>SUM($G$1080:$G$1105)</f>
        <v>0</v>
      </c>
      <c r="H1106" s="324">
        <f>SUM($H$1080:$H$1105)</f>
        <v>0</v>
      </c>
      <c r="I1106" s="322"/>
    </row>
    <row r="1107" spans="1:9" hidden="1" outlineLevel="1">
      <c r="A1107" s="323"/>
      <c r="B1107" s="277" t="s">
        <v>272</v>
      </c>
      <c r="C1107" s="266">
        <v>0</v>
      </c>
      <c r="D1107" s="265"/>
      <c r="E1107" s="266">
        <v>0</v>
      </c>
      <c r="F1107" s="265"/>
      <c r="G1107" s="266">
        <v>0</v>
      </c>
      <c r="H1107" s="324">
        <v>0</v>
      </c>
      <c r="I1107" s="322"/>
    </row>
    <row r="1108" spans="1:9" hidden="1" outlineLevel="1">
      <c r="A1108" s="323"/>
      <c r="B1108" s="277" t="s">
        <v>203</v>
      </c>
      <c r="C1108" s="266">
        <v>28</v>
      </c>
      <c r="D1108" s="265"/>
      <c r="E1108" s="266">
        <v>847</v>
      </c>
      <c r="F1108" s="265"/>
      <c r="G1108" s="266">
        <v>159</v>
      </c>
      <c r="H1108" s="324">
        <v>1034</v>
      </c>
      <c r="I1108" s="322"/>
    </row>
    <row r="1109" spans="1:9" hidden="1" outlineLevel="1">
      <c r="A1109" s="323"/>
      <c r="B1109" s="277" t="s">
        <v>204</v>
      </c>
      <c r="C1109" s="265"/>
      <c r="D1109" s="265"/>
      <c r="E1109" s="265"/>
      <c r="F1109" s="265"/>
      <c r="G1109" s="265"/>
      <c r="H1109" s="324">
        <v>0</v>
      </c>
      <c r="I1109" s="322"/>
    </row>
    <row r="1110" spans="1:9" hidden="1" outlineLevel="1">
      <c r="A1110" s="323"/>
      <c r="B1110" s="277" t="s">
        <v>205</v>
      </c>
      <c r="C1110" s="266">
        <v>0</v>
      </c>
      <c r="D1110" s="266">
        <v>0</v>
      </c>
      <c r="E1110" s="266">
        <v>0</v>
      </c>
      <c r="F1110" s="266">
        <v>0</v>
      </c>
      <c r="G1110" s="266">
        <v>0</v>
      </c>
      <c r="H1110" s="324">
        <v>0</v>
      </c>
      <c r="I1110" s="322"/>
    </row>
    <row r="1111" spans="1:9" hidden="1" outlineLevel="1">
      <c r="A1111" s="323"/>
      <c r="B1111" s="277" t="s">
        <v>206</v>
      </c>
      <c r="C1111" s="266">
        <v>0</v>
      </c>
      <c r="D1111" s="266">
        <v>0</v>
      </c>
      <c r="E1111" s="266">
        <v>2086.0300000000002</v>
      </c>
      <c r="F1111" s="266">
        <v>0</v>
      </c>
      <c r="G1111" s="266">
        <v>0</v>
      </c>
      <c r="H1111" s="324">
        <v>2086.0300000000002</v>
      </c>
      <c r="I1111" s="322"/>
    </row>
    <row r="1112" spans="1:9" hidden="1" outlineLevel="1">
      <c r="A1112" s="323"/>
      <c r="B1112" s="277" t="s">
        <v>207</v>
      </c>
      <c r="C1112" s="266"/>
      <c r="D1112" s="266"/>
      <c r="E1112" s="266"/>
      <c r="F1112" s="266"/>
      <c r="G1112" s="266"/>
      <c r="H1112" s="324">
        <v>0</v>
      </c>
      <c r="I1112" s="322"/>
    </row>
    <row r="1113" spans="1:9" hidden="1" outlineLevel="1">
      <c r="A1113" s="323"/>
      <c r="B1113" s="277" t="s">
        <v>208</v>
      </c>
      <c r="C1113" s="266">
        <v>8267</v>
      </c>
      <c r="D1113" s="266">
        <v>0</v>
      </c>
      <c r="E1113" s="266">
        <v>181</v>
      </c>
      <c r="F1113" s="266">
        <v>0</v>
      </c>
      <c r="G1113" s="266">
        <v>31</v>
      </c>
      <c r="H1113" s="324">
        <v>8479</v>
      </c>
      <c r="I1113" s="322"/>
    </row>
    <row r="1114" spans="1:9" hidden="1" outlineLevel="1">
      <c r="A1114" s="323"/>
      <c r="B1114" s="277" t="s">
        <v>209</v>
      </c>
      <c r="C1114" s="266">
        <v>24</v>
      </c>
      <c r="D1114" s="265"/>
      <c r="E1114" s="266">
        <v>0</v>
      </c>
      <c r="F1114" s="265"/>
      <c r="G1114" s="266">
        <v>0</v>
      </c>
      <c r="H1114" s="324">
        <v>24</v>
      </c>
      <c r="I1114" s="322"/>
    </row>
    <row r="1115" spans="1:9" hidden="1" outlineLevel="1">
      <c r="A1115" s="323"/>
      <c r="B1115" s="277" t="s">
        <v>210</v>
      </c>
      <c r="C1115" s="265">
        <v>0</v>
      </c>
      <c r="D1115" s="265">
        <v>0</v>
      </c>
      <c r="E1115" s="265">
        <v>0</v>
      </c>
      <c r="F1115" s="265">
        <v>0</v>
      </c>
      <c r="G1115" s="265">
        <v>0</v>
      </c>
      <c r="H1115" s="324">
        <v>0</v>
      </c>
      <c r="I1115" s="322"/>
    </row>
    <row r="1116" spans="1:9" hidden="1" outlineLevel="1">
      <c r="A1116" s="323"/>
      <c r="B1116" s="277" t="s">
        <v>211</v>
      </c>
      <c r="C1116" s="266">
        <v>7155</v>
      </c>
      <c r="D1116" s="265"/>
      <c r="E1116" s="266">
        <v>425</v>
      </c>
      <c r="F1116" s="265"/>
      <c r="G1116" s="266">
        <v>43</v>
      </c>
      <c r="H1116" s="324">
        <v>7623</v>
      </c>
      <c r="I1116" s="322"/>
    </row>
    <row r="1117" spans="1:9" hidden="1" outlineLevel="1">
      <c r="A1117" s="323"/>
      <c r="B1117" s="277" t="s">
        <v>212</v>
      </c>
      <c r="C1117" s="266"/>
      <c r="D1117" s="265">
        <v>0</v>
      </c>
      <c r="E1117" s="266">
        <v>-3624</v>
      </c>
      <c r="F1117" s="265">
        <v>0</v>
      </c>
      <c r="G1117" s="266">
        <v>-806</v>
      </c>
      <c r="H1117" s="324">
        <v>-4430</v>
      </c>
      <c r="I1117" s="322"/>
    </row>
    <row r="1118" spans="1:9" hidden="1" outlineLevel="1">
      <c r="A1118" s="323"/>
      <c r="B1118" s="277" t="s">
        <v>213</v>
      </c>
      <c r="C1118" s="266">
        <v>-108</v>
      </c>
      <c r="D1118" s="266">
        <v>-2989</v>
      </c>
      <c r="E1118" s="266">
        <v>386</v>
      </c>
      <c r="F1118" s="266">
        <v>0</v>
      </c>
      <c r="G1118" s="266">
        <v>-522</v>
      </c>
      <c r="H1118" s="324">
        <v>-3233</v>
      </c>
      <c r="I1118" s="322"/>
    </row>
    <row r="1119" spans="1:9" hidden="1" outlineLevel="1">
      <c r="A1119" s="323"/>
      <c r="B1119" s="277" t="s">
        <v>214</v>
      </c>
      <c r="C1119" s="265"/>
      <c r="D1119" s="265"/>
      <c r="E1119" s="265"/>
      <c r="F1119" s="265"/>
      <c r="G1119" s="265"/>
      <c r="H1119" s="324">
        <v>0</v>
      </c>
      <c r="I1119" s="322"/>
    </row>
    <row r="1120" spans="1:9" hidden="1" outlineLevel="1">
      <c r="A1120" s="323"/>
      <c r="B1120" s="277" t="s">
        <v>273</v>
      </c>
      <c r="C1120" s="265"/>
      <c r="D1120" s="265"/>
      <c r="E1120" s="265"/>
      <c r="F1120" s="265"/>
      <c r="G1120" s="265"/>
      <c r="H1120" s="324">
        <v>0</v>
      </c>
      <c r="I1120" s="322"/>
    </row>
    <row r="1121" spans="1:9" hidden="1" outlineLevel="1">
      <c r="A1121" s="323"/>
      <c r="B1121" s="277" t="s">
        <v>215</v>
      </c>
      <c r="C1121" s="266">
        <v>0</v>
      </c>
      <c r="D1121" s="266">
        <v>0</v>
      </c>
      <c r="E1121" s="266">
        <v>336</v>
      </c>
      <c r="F1121" s="265"/>
      <c r="G1121" s="265"/>
      <c r="H1121" s="324">
        <v>336</v>
      </c>
      <c r="I1121" s="322"/>
    </row>
    <row r="1122" spans="1:9" hidden="1" outlineLevel="1">
      <c r="A1122" s="323"/>
      <c r="B1122" s="277" t="s">
        <v>216</v>
      </c>
      <c r="C1122" s="266">
        <v>0</v>
      </c>
      <c r="D1122" s="266">
        <v>0</v>
      </c>
      <c r="E1122" s="266">
        <v>0</v>
      </c>
      <c r="F1122" s="266">
        <v>0</v>
      </c>
      <c r="G1122" s="266">
        <v>0</v>
      </c>
      <c r="H1122" s="324">
        <v>0</v>
      </c>
      <c r="I1122" s="322"/>
    </row>
    <row r="1123" spans="1:9" hidden="1" outlineLevel="1">
      <c r="A1123" s="323"/>
      <c r="B1123" s="277" t="s">
        <v>217</v>
      </c>
      <c r="C1123" s="266">
        <v>0</v>
      </c>
      <c r="D1123" s="266">
        <v>0</v>
      </c>
      <c r="E1123" s="266">
        <v>0</v>
      </c>
      <c r="F1123" s="265"/>
      <c r="G1123" s="266">
        <v>0</v>
      </c>
      <c r="H1123" s="324">
        <v>0</v>
      </c>
      <c r="I1123" s="322"/>
    </row>
    <row r="1124" spans="1:9" hidden="1" outlineLevel="1">
      <c r="A1124" s="323"/>
      <c r="B1124" s="277" t="s">
        <v>218</v>
      </c>
      <c r="C1124" s="266">
        <v>0</v>
      </c>
      <c r="D1124" s="266">
        <v>0</v>
      </c>
      <c r="E1124" s="266">
        <v>0</v>
      </c>
      <c r="F1124" s="266">
        <v>0</v>
      </c>
      <c r="G1124" s="266">
        <v>0</v>
      </c>
      <c r="H1124" s="324">
        <v>0</v>
      </c>
      <c r="I1124" s="322"/>
    </row>
    <row r="1125" spans="1:9" hidden="1" outlineLevel="1">
      <c r="A1125" s="323"/>
      <c r="B1125" s="277" t="s">
        <v>219</v>
      </c>
      <c r="C1125" s="265"/>
      <c r="D1125" s="265"/>
      <c r="E1125" s="265"/>
      <c r="F1125" s="265"/>
      <c r="G1125" s="265"/>
      <c r="H1125" s="324">
        <v>0</v>
      </c>
      <c r="I1125" s="322"/>
    </row>
    <row r="1126" spans="1:9" hidden="1" outlineLevel="1">
      <c r="A1126" s="323"/>
      <c r="B1126" s="277" t="s">
        <v>220</v>
      </c>
      <c r="C1126" s="265"/>
      <c r="D1126" s="265"/>
      <c r="E1126" s="265"/>
      <c r="F1126" s="265"/>
      <c r="G1126" s="265"/>
      <c r="H1126" s="324">
        <v>0</v>
      </c>
      <c r="I1126" s="322"/>
    </row>
    <row r="1127" spans="1:9" hidden="1" outlineLevel="1">
      <c r="A1127" s="323"/>
      <c r="B1127" s="277" t="s">
        <v>221</v>
      </c>
      <c r="C1127" s="265">
        <v>0</v>
      </c>
      <c r="D1127" s="265"/>
      <c r="E1127" s="265"/>
      <c r="F1127" s="265"/>
      <c r="G1127" s="265"/>
      <c r="H1127" s="324">
        <v>0</v>
      </c>
      <c r="I1127" s="322"/>
    </row>
    <row r="1128" spans="1:9" hidden="1" outlineLevel="1">
      <c r="A1128" s="323"/>
      <c r="B1128" s="277" t="s">
        <v>274</v>
      </c>
      <c r="C1128" s="265"/>
      <c r="D1128" s="265"/>
      <c r="E1128" s="265"/>
      <c r="F1128" s="265"/>
      <c r="G1128" s="265"/>
      <c r="H1128" s="324">
        <v>0</v>
      </c>
      <c r="I1128" s="322"/>
    </row>
    <row r="1129" spans="1:9" hidden="1" outlineLevel="1">
      <c r="A1129" s="323"/>
      <c r="B1129" s="277" t="s">
        <v>222</v>
      </c>
      <c r="C1129" s="265">
        <v>-43</v>
      </c>
      <c r="D1129" s="265">
        <v>42</v>
      </c>
      <c r="E1129" s="266">
        <v>136953</v>
      </c>
      <c r="F1129" s="265"/>
      <c r="G1129" s="266">
        <v>25836</v>
      </c>
      <c r="H1129" s="324">
        <v>162788</v>
      </c>
      <c r="I1129" s="322"/>
    </row>
    <row r="1130" spans="1:9" hidden="1" outlineLevel="1">
      <c r="A1130" s="323"/>
      <c r="B1130" s="277" t="s">
        <v>223</v>
      </c>
      <c r="C1130" s="265"/>
      <c r="D1130" s="265"/>
      <c r="E1130" s="265"/>
      <c r="F1130" s="265"/>
      <c r="G1130" s="265"/>
      <c r="H1130" s="324">
        <v>0</v>
      </c>
      <c r="I1130" s="322"/>
    </row>
    <row r="1131" spans="1:9" hidden="1" outlineLevel="1">
      <c r="A1131" s="323"/>
      <c r="B1131" s="277" t="s">
        <v>224</v>
      </c>
      <c r="C1131" s="266">
        <v>79.758756866331211</v>
      </c>
      <c r="D1131" s="265">
        <v>0</v>
      </c>
      <c r="E1131" s="265">
        <v>0</v>
      </c>
      <c r="F1131" s="265"/>
      <c r="G1131" s="265">
        <v>1</v>
      </c>
      <c r="H1131" s="324">
        <v>80.758756866331211</v>
      </c>
      <c r="I1131" s="322"/>
    </row>
    <row r="1132" spans="1:9" hidden="1" outlineLevel="1">
      <c r="A1132" s="323"/>
      <c r="B1132" s="277" t="s">
        <v>225</v>
      </c>
      <c r="C1132" s="266">
        <v>0</v>
      </c>
      <c r="D1132" s="265"/>
      <c r="E1132" s="266">
        <v>98</v>
      </c>
      <c r="F1132" s="265"/>
      <c r="G1132" s="265"/>
      <c r="H1132" s="324">
        <v>98</v>
      </c>
      <c r="I1132" s="322"/>
    </row>
    <row r="1133" spans="1:9" collapsed="1">
      <c r="A1133" s="323">
        <v>37</v>
      </c>
      <c r="B1133" s="281" t="s">
        <v>136</v>
      </c>
      <c r="C1133" s="266">
        <f>SUM($C$1107:$C$1132)</f>
        <v>15402.758756866331</v>
      </c>
      <c r="D1133" s="266">
        <f>SUM($D$1107:$D$1132)</f>
        <v>-2947</v>
      </c>
      <c r="E1133" s="266">
        <f>SUM($E$1107:$E$1132)</f>
        <v>137688.03</v>
      </c>
      <c r="F1133" s="266">
        <f>SUM($F$1107:$F$1132)</f>
        <v>0</v>
      </c>
      <c r="G1133" s="266">
        <f>SUM($G$1107:$G$1132)</f>
        <v>24742</v>
      </c>
      <c r="H1133" s="324">
        <f>SUM($H$1107:$H$1132)</f>
        <v>174885.78875686633</v>
      </c>
      <c r="I1133" s="322"/>
    </row>
    <row r="1134" spans="1:9" hidden="1" outlineLevel="1">
      <c r="A1134" s="323"/>
      <c r="B1134" s="277" t="s">
        <v>272</v>
      </c>
      <c r="C1134" s="266">
        <v>1995</v>
      </c>
      <c r="D1134" s="265"/>
      <c r="E1134" s="266">
        <v>0</v>
      </c>
      <c r="F1134" s="265"/>
      <c r="G1134" s="266">
        <v>0</v>
      </c>
      <c r="H1134" s="324">
        <v>1995</v>
      </c>
      <c r="I1134" s="322"/>
    </row>
    <row r="1135" spans="1:9" hidden="1" outlineLevel="1">
      <c r="A1135" s="323"/>
      <c r="B1135" s="277" t="s">
        <v>203</v>
      </c>
      <c r="C1135" s="266">
        <v>2392</v>
      </c>
      <c r="D1135" s="265"/>
      <c r="E1135" s="266">
        <v>41987</v>
      </c>
      <c r="F1135" s="265"/>
      <c r="G1135" s="266">
        <v>7844</v>
      </c>
      <c r="H1135" s="324">
        <v>52223</v>
      </c>
      <c r="I1135" s="322"/>
    </row>
    <row r="1136" spans="1:9" hidden="1" outlineLevel="1">
      <c r="A1136" s="323"/>
      <c r="B1136" s="277" t="s">
        <v>204</v>
      </c>
      <c r="C1136" s="266">
        <v>0</v>
      </c>
      <c r="D1136" s="266">
        <v>0</v>
      </c>
      <c r="E1136" s="266">
        <v>0</v>
      </c>
      <c r="F1136" s="265"/>
      <c r="G1136" s="266">
        <v>0</v>
      </c>
      <c r="H1136" s="324">
        <v>0</v>
      </c>
      <c r="I1136" s="322"/>
    </row>
    <row r="1137" spans="1:9" hidden="1" outlineLevel="1">
      <c r="A1137" s="323"/>
      <c r="B1137" s="277" t="s">
        <v>205</v>
      </c>
      <c r="C1137" s="266">
        <v>0</v>
      </c>
      <c r="D1137" s="266">
        <v>0</v>
      </c>
      <c r="E1137" s="266">
        <v>0</v>
      </c>
      <c r="F1137" s="266">
        <v>0</v>
      </c>
      <c r="G1137" s="266">
        <v>0</v>
      </c>
      <c r="H1137" s="324">
        <v>0</v>
      </c>
      <c r="I1137" s="322"/>
    </row>
    <row r="1138" spans="1:9" hidden="1" outlineLevel="1">
      <c r="A1138" s="323"/>
      <c r="B1138" s="277" t="s">
        <v>206</v>
      </c>
      <c r="C1138" s="266">
        <v>0</v>
      </c>
      <c r="D1138" s="266">
        <v>0</v>
      </c>
      <c r="E1138" s="266">
        <v>0</v>
      </c>
      <c r="F1138" s="266">
        <v>0</v>
      </c>
      <c r="G1138" s="266">
        <v>0</v>
      </c>
      <c r="H1138" s="324">
        <v>0</v>
      </c>
      <c r="I1138" s="322"/>
    </row>
    <row r="1139" spans="1:9" hidden="1" outlineLevel="1">
      <c r="A1139" s="323"/>
      <c r="B1139" s="277" t="s">
        <v>207</v>
      </c>
      <c r="C1139" s="266"/>
      <c r="D1139" s="266"/>
      <c r="E1139" s="266"/>
      <c r="F1139" s="266"/>
      <c r="G1139" s="266"/>
      <c r="H1139" s="324">
        <v>0</v>
      </c>
      <c r="I1139" s="322"/>
    </row>
    <row r="1140" spans="1:9" hidden="1" outlineLevel="1">
      <c r="A1140" s="323"/>
      <c r="B1140" s="277" t="s">
        <v>208</v>
      </c>
      <c r="C1140" s="266">
        <v>25419</v>
      </c>
      <c r="D1140" s="266">
        <v>100779</v>
      </c>
      <c r="E1140" s="266">
        <v>149615</v>
      </c>
      <c r="F1140" s="266">
        <v>0</v>
      </c>
      <c r="G1140" s="266">
        <v>24720</v>
      </c>
      <c r="H1140" s="324">
        <v>300533</v>
      </c>
      <c r="I1140" s="322"/>
    </row>
    <row r="1141" spans="1:9" hidden="1" outlineLevel="1">
      <c r="A1141" s="323"/>
      <c r="B1141" s="277" t="s">
        <v>209</v>
      </c>
      <c r="C1141" s="266">
        <v>2194</v>
      </c>
      <c r="D1141" s="265"/>
      <c r="E1141" s="266">
        <v>13008</v>
      </c>
      <c r="F1141" s="265"/>
      <c r="G1141" s="266">
        <v>182</v>
      </c>
      <c r="H1141" s="324">
        <v>15384</v>
      </c>
      <c r="I1141" s="322"/>
    </row>
    <row r="1142" spans="1:9" hidden="1" outlineLevel="1">
      <c r="A1142" s="323"/>
      <c r="B1142" s="277" t="s">
        <v>210</v>
      </c>
      <c r="C1142" s="265"/>
      <c r="D1142" s="265"/>
      <c r="E1142" s="265"/>
      <c r="F1142" s="265"/>
      <c r="G1142" s="265"/>
      <c r="H1142" s="324">
        <v>0</v>
      </c>
      <c r="I1142" s="322"/>
    </row>
    <row r="1143" spans="1:9" hidden="1" outlineLevel="1">
      <c r="A1143" s="323"/>
      <c r="B1143" s="277" t="s">
        <v>211</v>
      </c>
      <c r="C1143" s="266">
        <v>42144</v>
      </c>
      <c r="D1143" s="265"/>
      <c r="E1143" s="266">
        <v>180010</v>
      </c>
      <c r="F1143" s="265"/>
      <c r="G1143" s="266">
        <v>22378</v>
      </c>
      <c r="H1143" s="324">
        <v>244532</v>
      </c>
      <c r="I1143" s="322"/>
    </row>
    <row r="1144" spans="1:9" hidden="1" outlineLevel="1">
      <c r="A1144" s="323"/>
      <c r="B1144" s="277" t="s">
        <v>212</v>
      </c>
      <c r="C1144" s="266"/>
      <c r="D1144" s="265">
        <v>0</v>
      </c>
      <c r="E1144" s="266">
        <v>42017</v>
      </c>
      <c r="F1144" s="265">
        <v>0</v>
      </c>
      <c r="G1144" s="266">
        <v>6238</v>
      </c>
      <c r="H1144" s="324">
        <v>48255</v>
      </c>
      <c r="I1144" s="322"/>
    </row>
    <row r="1145" spans="1:9" hidden="1" outlineLevel="1">
      <c r="A1145" s="323"/>
      <c r="B1145" s="277" t="s">
        <v>213</v>
      </c>
      <c r="C1145" s="266">
        <v>2369</v>
      </c>
      <c r="D1145" s="266">
        <v>10630</v>
      </c>
      <c r="E1145" s="266">
        <v>40407</v>
      </c>
      <c r="F1145" s="265"/>
      <c r="G1145" s="266">
        <v>7018</v>
      </c>
      <c r="H1145" s="324">
        <v>60424</v>
      </c>
      <c r="I1145" s="322"/>
    </row>
    <row r="1146" spans="1:9" hidden="1" outlineLevel="1">
      <c r="A1146" s="323"/>
      <c r="B1146" s="277" t="s">
        <v>214</v>
      </c>
      <c r="C1146" s="266">
        <v>251219</v>
      </c>
      <c r="D1146" s="265"/>
      <c r="E1146" s="265"/>
      <c r="F1146" s="265"/>
      <c r="G1146" s="265"/>
      <c r="H1146" s="324">
        <v>251219</v>
      </c>
      <c r="I1146" s="322"/>
    </row>
    <row r="1147" spans="1:9" hidden="1" outlineLevel="1">
      <c r="A1147" s="323"/>
      <c r="B1147" s="277" t="s">
        <v>273</v>
      </c>
      <c r="C1147" s="266"/>
      <c r="D1147" s="265"/>
      <c r="E1147" s="265"/>
      <c r="F1147" s="265"/>
      <c r="G1147" s="265"/>
      <c r="H1147" s="324">
        <v>0</v>
      </c>
      <c r="I1147" s="322"/>
    </row>
    <row r="1148" spans="1:9" hidden="1" outlineLevel="1">
      <c r="A1148" s="323"/>
      <c r="B1148" s="277" t="s">
        <v>215</v>
      </c>
      <c r="C1148" s="266">
        <v>1726</v>
      </c>
      <c r="D1148" s="266">
        <v>0</v>
      </c>
      <c r="E1148" s="266">
        <v>5880</v>
      </c>
      <c r="F1148" s="265"/>
      <c r="G1148" s="265"/>
      <c r="H1148" s="324">
        <v>7606</v>
      </c>
      <c r="I1148" s="322"/>
    </row>
    <row r="1149" spans="1:9" hidden="1" outlineLevel="1">
      <c r="A1149" s="323"/>
      <c r="B1149" s="277" t="s">
        <v>216</v>
      </c>
      <c r="C1149" s="266">
        <v>2</v>
      </c>
      <c r="D1149" s="266">
        <v>0</v>
      </c>
      <c r="E1149" s="266">
        <v>0</v>
      </c>
      <c r="F1149" s="266">
        <v>0</v>
      </c>
      <c r="G1149" s="266">
        <v>0</v>
      </c>
      <c r="H1149" s="324">
        <v>2</v>
      </c>
      <c r="I1149" s="322"/>
    </row>
    <row r="1150" spans="1:9" hidden="1" outlineLevel="1">
      <c r="A1150" s="323"/>
      <c r="B1150" s="277" t="s">
        <v>217</v>
      </c>
      <c r="C1150" s="266">
        <v>0</v>
      </c>
      <c r="D1150" s="266">
        <v>0</v>
      </c>
      <c r="E1150" s="266">
        <v>2870</v>
      </c>
      <c r="F1150" s="265"/>
      <c r="G1150" s="266">
        <v>810</v>
      </c>
      <c r="H1150" s="324">
        <v>3680</v>
      </c>
      <c r="I1150" s="322"/>
    </row>
    <row r="1151" spans="1:9" hidden="1" outlineLevel="1">
      <c r="A1151" s="323"/>
      <c r="B1151" s="277" t="s">
        <v>218</v>
      </c>
      <c r="C1151" s="266">
        <v>7500</v>
      </c>
      <c r="D1151" s="266">
        <v>18148</v>
      </c>
      <c r="E1151" s="266">
        <v>511</v>
      </c>
      <c r="F1151" s="266">
        <v>0</v>
      </c>
      <c r="G1151" s="266">
        <v>3448</v>
      </c>
      <c r="H1151" s="324">
        <v>29607</v>
      </c>
      <c r="I1151" s="322"/>
    </row>
    <row r="1152" spans="1:9" hidden="1" outlineLevel="1">
      <c r="A1152" s="323"/>
      <c r="B1152" s="277" t="s">
        <v>219</v>
      </c>
      <c r="C1152" s="265"/>
      <c r="D1152" s="265"/>
      <c r="E1152" s="265"/>
      <c r="F1152" s="265"/>
      <c r="G1152" s="265"/>
      <c r="H1152" s="324">
        <v>0</v>
      </c>
      <c r="I1152" s="322"/>
    </row>
    <row r="1153" spans="1:9" hidden="1" outlineLevel="1">
      <c r="A1153" s="323"/>
      <c r="B1153" s="277" t="s">
        <v>220</v>
      </c>
      <c r="C1153" s="265"/>
      <c r="D1153" s="265"/>
      <c r="E1153" s="265"/>
      <c r="F1153" s="265"/>
      <c r="G1153" s="265"/>
      <c r="H1153" s="324">
        <v>0</v>
      </c>
      <c r="I1153" s="322"/>
    </row>
    <row r="1154" spans="1:9" hidden="1" outlineLevel="1">
      <c r="A1154" s="323"/>
      <c r="B1154" s="277" t="s">
        <v>221</v>
      </c>
      <c r="C1154" s="266">
        <v>6500</v>
      </c>
      <c r="D1154" s="265"/>
      <c r="E1154" s="265"/>
      <c r="F1154" s="265"/>
      <c r="G1154" s="265"/>
      <c r="H1154" s="324">
        <v>6500</v>
      </c>
      <c r="I1154" s="322"/>
    </row>
    <row r="1155" spans="1:9" hidden="1" outlineLevel="1">
      <c r="A1155" s="323"/>
      <c r="B1155" s="277" t="s">
        <v>274</v>
      </c>
      <c r="C1155" s="266"/>
      <c r="D1155" s="265"/>
      <c r="E1155" s="265"/>
      <c r="F1155" s="265"/>
      <c r="G1155" s="265"/>
      <c r="H1155" s="324">
        <v>0</v>
      </c>
      <c r="I1155" s="322"/>
    </row>
    <row r="1156" spans="1:9" hidden="1" outlineLevel="1">
      <c r="A1156" s="323"/>
      <c r="B1156" s="277" t="s">
        <v>222</v>
      </c>
      <c r="C1156" s="266">
        <v>102863</v>
      </c>
      <c r="D1156" s="265">
        <v>1039</v>
      </c>
      <c r="E1156" s="266">
        <v>51042</v>
      </c>
      <c r="F1156" s="265"/>
      <c r="G1156" s="266">
        <v>12362</v>
      </c>
      <c r="H1156" s="324">
        <v>167306</v>
      </c>
      <c r="I1156" s="322"/>
    </row>
    <row r="1157" spans="1:9" hidden="1" outlineLevel="1">
      <c r="A1157" s="323"/>
      <c r="B1157" s="277" t="s">
        <v>223</v>
      </c>
      <c r="C1157" s="265"/>
      <c r="D1157" s="265"/>
      <c r="E1157" s="265"/>
      <c r="F1157" s="265"/>
      <c r="G1157" s="265"/>
      <c r="H1157" s="324">
        <v>0</v>
      </c>
      <c r="I1157" s="322"/>
    </row>
    <row r="1158" spans="1:9" hidden="1" outlineLevel="1">
      <c r="A1158" s="323"/>
      <c r="B1158" s="277" t="s">
        <v>224</v>
      </c>
      <c r="C1158" s="266">
        <v>9202.9683789031569</v>
      </c>
      <c r="D1158" s="265">
        <v>13</v>
      </c>
      <c r="E1158" s="266">
        <v>0</v>
      </c>
      <c r="F1158" s="265"/>
      <c r="G1158" s="266">
        <v>38</v>
      </c>
      <c r="H1158" s="324">
        <v>9253.9683789031569</v>
      </c>
      <c r="I1158" s="322"/>
    </row>
    <row r="1159" spans="1:9" hidden="1" outlineLevel="1">
      <c r="A1159" s="323"/>
      <c r="B1159" s="277" t="s">
        <v>225</v>
      </c>
      <c r="C1159" s="266">
        <v>0</v>
      </c>
      <c r="D1159" s="265"/>
      <c r="E1159" s="266">
        <v>195</v>
      </c>
      <c r="F1159" s="265"/>
      <c r="G1159" s="265"/>
      <c r="H1159" s="324">
        <v>195</v>
      </c>
      <c r="I1159" s="322"/>
    </row>
    <row r="1160" spans="1:9" collapsed="1">
      <c r="A1160" s="323">
        <v>38</v>
      </c>
      <c r="B1160" s="281" t="s">
        <v>137</v>
      </c>
      <c r="C1160" s="266">
        <f>SUM($C$1134:$C$1159)</f>
        <v>455525.96837890317</v>
      </c>
      <c r="D1160" s="266">
        <f>SUM($D$1134:$D$1159)</f>
        <v>130609</v>
      </c>
      <c r="E1160" s="266">
        <f>SUM($E$1134:$E$1159)</f>
        <v>527542</v>
      </c>
      <c r="F1160" s="266">
        <f>SUM($F$1134:$F$1159)</f>
        <v>0</v>
      </c>
      <c r="G1160" s="266">
        <f>SUM($G$1134:$G$1159)</f>
        <v>85038</v>
      </c>
      <c r="H1160" s="324">
        <f>SUM($H$1134:$H$1159)</f>
        <v>1198714.9683789031</v>
      </c>
      <c r="I1160" s="322"/>
    </row>
    <row r="1161" spans="1:9" hidden="1" outlineLevel="1">
      <c r="A1161" s="341"/>
      <c r="B1161" s="261" t="s">
        <v>272</v>
      </c>
      <c r="C1161" s="297">
        <v>0</v>
      </c>
      <c r="D1161" s="328"/>
      <c r="E1161" s="297">
        <v>0</v>
      </c>
      <c r="F1161" s="328"/>
      <c r="G1161" s="297">
        <v>0</v>
      </c>
      <c r="H1161" s="342">
        <v>0</v>
      </c>
      <c r="I1161" s="322"/>
    </row>
    <row r="1162" spans="1:9" hidden="1" outlineLevel="1">
      <c r="A1162" s="341"/>
      <c r="B1162" s="261" t="s">
        <v>203</v>
      </c>
      <c r="C1162" s="297">
        <v>11731</v>
      </c>
      <c r="D1162" s="328"/>
      <c r="E1162" s="297">
        <v>41331</v>
      </c>
      <c r="F1162" s="328"/>
      <c r="G1162" s="297">
        <v>7721</v>
      </c>
      <c r="H1162" s="342">
        <v>60783</v>
      </c>
      <c r="I1162" s="322"/>
    </row>
    <row r="1163" spans="1:9" hidden="1" outlineLevel="1">
      <c r="A1163" s="341"/>
      <c r="B1163" s="261" t="s">
        <v>204</v>
      </c>
      <c r="C1163" s="328"/>
      <c r="D1163" s="328"/>
      <c r="E1163" s="328"/>
      <c r="F1163" s="328"/>
      <c r="G1163" s="328"/>
      <c r="H1163" s="342">
        <v>0</v>
      </c>
      <c r="I1163" s="322"/>
    </row>
    <row r="1164" spans="1:9" hidden="1" outlineLevel="1">
      <c r="A1164" s="341"/>
      <c r="B1164" s="261" t="s">
        <v>205</v>
      </c>
      <c r="C1164" s="297">
        <v>0</v>
      </c>
      <c r="D1164" s="297">
        <v>0</v>
      </c>
      <c r="E1164" s="297">
        <v>0</v>
      </c>
      <c r="F1164" s="297">
        <v>0</v>
      </c>
      <c r="G1164" s="297">
        <v>0</v>
      </c>
      <c r="H1164" s="342">
        <v>0</v>
      </c>
      <c r="I1164" s="322"/>
    </row>
    <row r="1165" spans="1:9" hidden="1" outlineLevel="1">
      <c r="A1165" s="341"/>
      <c r="B1165" s="261" t="s">
        <v>206</v>
      </c>
      <c r="C1165" s="297">
        <v>0</v>
      </c>
      <c r="D1165" s="297">
        <v>0</v>
      </c>
      <c r="E1165" s="297">
        <v>0</v>
      </c>
      <c r="F1165" s="297">
        <v>0</v>
      </c>
      <c r="G1165" s="297">
        <v>0</v>
      </c>
      <c r="H1165" s="342">
        <v>0</v>
      </c>
      <c r="I1165" s="322"/>
    </row>
    <row r="1166" spans="1:9" hidden="1" outlineLevel="1">
      <c r="A1166" s="341"/>
      <c r="B1166" s="261" t="s">
        <v>207</v>
      </c>
      <c r="C1166" s="297"/>
      <c r="D1166" s="297"/>
      <c r="E1166" s="297"/>
      <c r="F1166" s="297"/>
      <c r="G1166" s="297"/>
      <c r="H1166" s="342">
        <v>0</v>
      </c>
      <c r="I1166" s="322"/>
    </row>
    <row r="1167" spans="1:9" hidden="1" outlineLevel="1">
      <c r="A1167" s="341"/>
      <c r="B1167" s="261" t="s">
        <v>208</v>
      </c>
      <c r="C1167" s="297">
        <v>40567</v>
      </c>
      <c r="D1167" s="297">
        <v>30941</v>
      </c>
      <c r="E1167" s="297">
        <v>66326</v>
      </c>
      <c r="F1167" s="297">
        <v>0</v>
      </c>
      <c r="G1167" s="297">
        <v>9131</v>
      </c>
      <c r="H1167" s="342">
        <v>146965</v>
      </c>
      <c r="I1167" s="322"/>
    </row>
    <row r="1168" spans="1:9" hidden="1" outlineLevel="1">
      <c r="A1168" s="341"/>
      <c r="B1168" s="261" t="s">
        <v>209</v>
      </c>
      <c r="C1168" s="297">
        <v>10630</v>
      </c>
      <c r="D1168" s="328"/>
      <c r="E1168" s="297">
        <v>12513</v>
      </c>
      <c r="F1168" s="328"/>
      <c r="G1168" s="297">
        <v>277</v>
      </c>
      <c r="H1168" s="342">
        <v>23420</v>
      </c>
      <c r="I1168" s="322"/>
    </row>
    <row r="1169" spans="1:9" hidden="1" outlineLevel="1">
      <c r="A1169" s="341"/>
      <c r="B1169" s="261" t="s">
        <v>210</v>
      </c>
      <c r="C1169" s="328"/>
      <c r="D1169" s="328"/>
      <c r="E1169" s="328"/>
      <c r="F1169" s="328"/>
      <c r="G1169" s="328"/>
      <c r="H1169" s="342">
        <v>0</v>
      </c>
      <c r="I1169" s="322"/>
    </row>
    <row r="1170" spans="1:9" hidden="1" outlineLevel="1">
      <c r="A1170" s="341"/>
      <c r="B1170" s="261" t="s">
        <v>211</v>
      </c>
      <c r="C1170" s="297">
        <v>39362</v>
      </c>
      <c r="D1170" s="328"/>
      <c r="E1170" s="297">
        <v>116524</v>
      </c>
      <c r="F1170" s="328"/>
      <c r="G1170" s="297">
        <v>14650</v>
      </c>
      <c r="H1170" s="342">
        <v>170536</v>
      </c>
      <c r="I1170" s="322"/>
    </row>
    <row r="1171" spans="1:9" hidden="1" outlineLevel="1">
      <c r="A1171" s="341"/>
      <c r="B1171" s="261" t="s">
        <v>212</v>
      </c>
      <c r="C1171" s="297"/>
      <c r="D1171" s="328">
        <v>0</v>
      </c>
      <c r="E1171" s="297">
        <v>86288</v>
      </c>
      <c r="F1171" s="328">
        <v>0</v>
      </c>
      <c r="G1171" s="297">
        <v>12923</v>
      </c>
      <c r="H1171" s="342">
        <v>99211</v>
      </c>
      <c r="I1171" s="322"/>
    </row>
    <row r="1172" spans="1:9" hidden="1" outlineLevel="1">
      <c r="A1172" s="341"/>
      <c r="B1172" s="261" t="s">
        <v>213</v>
      </c>
      <c r="C1172" s="297">
        <v>28078</v>
      </c>
      <c r="D1172" s="297">
        <v>22967</v>
      </c>
      <c r="E1172" s="297">
        <v>80454</v>
      </c>
      <c r="F1172" s="328"/>
      <c r="G1172" s="297">
        <v>14320</v>
      </c>
      <c r="H1172" s="342">
        <v>145819</v>
      </c>
      <c r="I1172" s="322"/>
    </row>
    <row r="1173" spans="1:9" hidden="1" outlineLevel="1">
      <c r="A1173" s="341"/>
      <c r="B1173" s="261" t="s">
        <v>214</v>
      </c>
      <c r="C1173" s="297">
        <v>8741</v>
      </c>
      <c r="D1173" s="328"/>
      <c r="E1173" s="328"/>
      <c r="F1173" s="328"/>
      <c r="G1173" s="328"/>
      <c r="H1173" s="342">
        <v>8741</v>
      </c>
      <c r="I1173" s="322"/>
    </row>
    <row r="1174" spans="1:9" hidden="1" outlineLevel="1">
      <c r="A1174" s="341"/>
      <c r="B1174" s="261" t="s">
        <v>273</v>
      </c>
      <c r="C1174" s="297"/>
      <c r="D1174" s="328"/>
      <c r="E1174" s="328"/>
      <c r="F1174" s="328"/>
      <c r="G1174" s="328"/>
      <c r="H1174" s="342">
        <v>0</v>
      </c>
      <c r="I1174" s="322"/>
    </row>
    <row r="1175" spans="1:9" hidden="1" outlineLevel="1">
      <c r="A1175" s="341"/>
      <c r="B1175" s="261" t="s">
        <v>215</v>
      </c>
      <c r="C1175" s="297">
        <v>335</v>
      </c>
      <c r="D1175" s="297">
        <v>0</v>
      </c>
      <c r="E1175" s="297">
        <v>9105</v>
      </c>
      <c r="F1175" s="328"/>
      <c r="G1175" s="328"/>
      <c r="H1175" s="342">
        <v>9440</v>
      </c>
      <c r="I1175" s="322"/>
    </row>
    <row r="1176" spans="1:9" hidden="1" outlineLevel="1">
      <c r="A1176" s="341"/>
      <c r="B1176" s="261" t="s">
        <v>216</v>
      </c>
      <c r="C1176" s="297">
        <v>7</v>
      </c>
      <c r="D1176" s="297">
        <v>0</v>
      </c>
      <c r="E1176" s="297">
        <v>0</v>
      </c>
      <c r="F1176" s="297">
        <v>0</v>
      </c>
      <c r="G1176" s="297">
        <v>0</v>
      </c>
      <c r="H1176" s="342">
        <v>7</v>
      </c>
      <c r="I1176" s="322"/>
    </row>
    <row r="1177" spans="1:9" hidden="1" outlineLevel="1">
      <c r="A1177" s="341"/>
      <c r="B1177" s="261" t="s">
        <v>217</v>
      </c>
      <c r="C1177" s="297">
        <v>0</v>
      </c>
      <c r="D1177" s="297">
        <v>0</v>
      </c>
      <c r="E1177" s="297">
        <v>20728</v>
      </c>
      <c r="F1177" s="328"/>
      <c r="G1177" s="297">
        <v>5846</v>
      </c>
      <c r="H1177" s="342">
        <v>26574</v>
      </c>
      <c r="I1177" s="322"/>
    </row>
    <row r="1178" spans="1:9" hidden="1" outlineLevel="1">
      <c r="A1178" s="341"/>
      <c r="B1178" s="261" t="s">
        <v>218</v>
      </c>
      <c r="C1178" s="328"/>
      <c r="D1178" s="297">
        <v>0</v>
      </c>
      <c r="E1178" s="297">
        <v>0</v>
      </c>
      <c r="F1178" s="297">
        <v>0</v>
      </c>
      <c r="G1178" s="297">
        <v>0</v>
      </c>
      <c r="H1178" s="342">
        <v>0</v>
      </c>
      <c r="I1178" s="322"/>
    </row>
    <row r="1179" spans="1:9" hidden="1" outlineLevel="1">
      <c r="A1179" s="341"/>
      <c r="B1179" s="261" t="s">
        <v>219</v>
      </c>
      <c r="C1179" s="328"/>
      <c r="D1179" s="328"/>
      <c r="E1179" s="328"/>
      <c r="F1179" s="328"/>
      <c r="G1179" s="328"/>
      <c r="H1179" s="342">
        <v>0</v>
      </c>
      <c r="I1179" s="322"/>
    </row>
    <row r="1180" spans="1:9" hidden="1" outlineLevel="1">
      <c r="A1180" s="341"/>
      <c r="B1180" s="261" t="s">
        <v>220</v>
      </c>
      <c r="C1180" s="328"/>
      <c r="D1180" s="328"/>
      <c r="E1180" s="328"/>
      <c r="F1180" s="328"/>
      <c r="G1180" s="328"/>
      <c r="H1180" s="342">
        <v>0</v>
      </c>
      <c r="I1180" s="322"/>
    </row>
    <row r="1181" spans="1:9" hidden="1" outlineLevel="1">
      <c r="A1181" s="341"/>
      <c r="B1181" s="261" t="s">
        <v>221</v>
      </c>
      <c r="C1181" s="328"/>
      <c r="D1181" s="328"/>
      <c r="E1181" s="328"/>
      <c r="F1181" s="328"/>
      <c r="G1181" s="328"/>
      <c r="H1181" s="342">
        <v>0</v>
      </c>
      <c r="I1181" s="322"/>
    </row>
    <row r="1182" spans="1:9" hidden="1" outlineLevel="1">
      <c r="A1182" s="341"/>
      <c r="B1182" s="261" t="s">
        <v>274</v>
      </c>
      <c r="C1182" s="328"/>
      <c r="D1182" s="328"/>
      <c r="E1182" s="328"/>
      <c r="F1182" s="328"/>
      <c r="G1182" s="328"/>
      <c r="H1182" s="342">
        <v>0</v>
      </c>
      <c r="I1182" s="322"/>
    </row>
    <row r="1183" spans="1:9" hidden="1" outlineLevel="1">
      <c r="A1183" s="341"/>
      <c r="B1183" s="261" t="s">
        <v>222</v>
      </c>
      <c r="C1183" s="297">
        <v>94706</v>
      </c>
      <c r="D1183" s="328">
        <v>0</v>
      </c>
      <c r="E1183" s="297">
        <v>296916</v>
      </c>
      <c r="F1183" s="328"/>
      <c r="G1183" s="297">
        <v>69194</v>
      </c>
      <c r="H1183" s="342">
        <v>460816</v>
      </c>
      <c r="I1183" s="322"/>
    </row>
    <row r="1184" spans="1:9" hidden="1" outlineLevel="1">
      <c r="A1184" s="341"/>
      <c r="B1184" s="261" t="s">
        <v>223</v>
      </c>
      <c r="C1184" s="328"/>
      <c r="D1184" s="328"/>
      <c r="E1184" s="328"/>
      <c r="F1184" s="328"/>
      <c r="G1184" s="328"/>
      <c r="H1184" s="342">
        <v>0</v>
      </c>
      <c r="I1184" s="322"/>
    </row>
    <row r="1185" spans="1:9" hidden="1" outlineLevel="1">
      <c r="A1185" s="341"/>
      <c r="B1185" s="261" t="s">
        <v>224</v>
      </c>
      <c r="C1185" s="297">
        <v>0</v>
      </c>
      <c r="D1185" s="328"/>
      <c r="E1185" s="297">
        <v>558</v>
      </c>
      <c r="F1185" s="328"/>
      <c r="G1185" s="297">
        <v>167</v>
      </c>
      <c r="H1185" s="342">
        <v>725</v>
      </c>
      <c r="I1185" s="322"/>
    </row>
    <row r="1186" spans="1:9" hidden="1" outlineLevel="1">
      <c r="A1186" s="341"/>
      <c r="B1186" s="261" t="s">
        <v>225</v>
      </c>
      <c r="C1186" s="297">
        <v>0</v>
      </c>
      <c r="D1186" s="328"/>
      <c r="E1186" s="297">
        <v>0</v>
      </c>
      <c r="F1186" s="328"/>
      <c r="G1186" s="328"/>
      <c r="H1186" s="342">
        <v>0</v>
      </c>
      <c r="I1186" s="322"/>
    </row>
    <row r="1187" spans="1:9" ht="15" collapsed="1" thickBot="1">
      <c r="A1187" s="341">
        <v>39</v>
      </c>
      <c r="B1187" s="343" t="s">
        <v>587</v>
      </c>
      <c r="C1187" s="297">
        <f>SUM($C$1161:$C$1186)</f>
        <v>234157</v>
      </c>
      <c r="D1187" s="297">
        <f>SUM($D$1161:$D$1186)</f>
        <v>53908</v>
      </c>
      <c r="E1187" s="297">
        <f>SUM($E$1161:$E$1186)</f>
        <v>730743</v>
      </c>
      <c r="F1187" s="297">
        <f>SUM($F$1161:$F$1186)</f>
        <v>0</v>
      </c>
      <c r="G1187" s="297">
        <f>SUM($G$1161:$G$1186)</f>
        <v>134229</v>
      </c>
      <c r="H1187" s="342">
        <f>SUM($H$1161:$H$1186)</f>
        <v>1153037</v>
      </c>
      <c r="I1187" s="322"/>
    </row>
    <row r="1188" spans="1:9" ht="15.75" hidden="1" customHeight="1" outlineLevel="1" thickBot="1">
      <c r="A1188" s="344"/>
      <c r="B1188" s="345" t="s">
        <v>272</v>
      </c>
      <c r="C1188" s="346">
        <v>16393.699999999997</v>
      </c>
      <c r="D1188" s="346">
        <v>0</v>
      </c>
      <c r="E1188" s="346">
        <v>0</v>
      </c>
      <c r="F1188" s="346">
        <v>0</v>
      </c>
      <c r="G1188" s="346">
        <v>0</v>
      </c>
      <c r="H1188" s="346">
        <v>16393.699999999997</v>
      </c>
      <c r="I1188" s="322"/>
    </row>
    <row r="1189" spans="1:9" ht="15.75" hidden="1" customHeight="1" outlineLevel="1" thickBot="1">
      <c r="A1189" s="344"/>
      <c r="B1189" s="345" t="s">
        <v>203</v>
      </c>
      <c r="C1189" s="346">
        <v>5162325</v>
      </c>
      <c r="D1189" s="346">
        <v>0</v>
      </c>
      <c r="E1189" s="346">
        <v>47240015</v>
      </c>
      <c r="F1189" s="346">
        <v>34977</v>
      </c>
      <c r="G1189" s="346">
        <v>7023048</v>
      </c>
      <c r="H1189" s="346">
        <v>59460365</v>
      </c>
      <c r="I1189" s="322"/>
    </row>
    <row r="1190" spans="1:9" ht="15.75" hidden="1" customHeight="1" outlineLevel="1" thickBot="1">
      <c r="A1190" s="344"/>
      <c r="B1190" s="345" t="s">
        <v>204</v>
      </c>
      <c r="C1190" s="346">
        <v>7134293.0800000001</v>
      </c>
      <c r="D1190" s="346">
        <v>0</v>
      </c>
      <c r="E1190" s="346">
        <v>0</v>
      </c>
      <c r="F1190" s="346">
        <v>0</v>
      </c>
      <c r="G1190" s="346">
        <v>161063.04182011832</v>
      </c>
      <c r="H1190" s="346">
        <v>7295356.1218201183</v>
      </c>
      <c r="I1190" s="322"/>
    </row>
    <row r="1191" spans="1:9" ht="15.75" hidden="1" customHeight="1" outlineLevel="1" thickBot="1">
      <c r="A1191" s="344"/>
      <c r="B1191" s="345" t="s">
        <v>205</v>
      </c>
      <c r="C1191" s="346">
        <v>0</v>
      </c>
      <c r="D1191" s="346">
        <v>0</v>
      </c>
      <c r="E1191" s="346">
        <v>0</v>
      </c>
      <c r="F1191" s="346">
        <v>0</v>
      </c>
      <c r="G1191" s="346">
        <v>0</v>
      </c>
      <c r="H1191" s="346">
        <v>0</v>
      </c>
      <c r="I1191" s="322"/>
    </row>
    <row r="1192" spans="1:9" ht="15.75" hidden="1" customHeight="1" outlineLevel="1" thickBot="1">
      <c r="A1192" s="344"/>
      <c r="B1192" s="345" t="s">
        <v>206</v>
      </c>
      <c r="C1192" s="346">
        <v>288070.43</v>
      </c>
      <c r="D1192" s="346">
        <v>0</v>
      </c>
      <c r="E1192" s="346">
        <v>941225.49278905638</v>
      </c>
      <c r="F1192" s="346">
        <v>0</v>
      </c>
      <c r="G1192" s="346">
        <v>0</v>
      </c>
      <c r="H1192" s="346">
        <v>1229295.9227890563</v>
      </c>
      <c r="I1192" s="322"/>
    </row>
    <row r="1193" spans="1:9" ht="15.75" hidden="1" customHeight="1" outlineLevel="1" thickBot="1">
      <c r="A1193" s="344"/>
      <c r="B1193" s="345" t="s">
        <v>207</v>
      </c>
      <c r="C1193" s="346">
        <v>4162</v>
      </c>
      <c r="D1193" s="346">
        <v>0</v>
      </c>
      <c r="E1193" s="346">
        <v>3044</v>
      </c>
      <c r="F1193" s="346">
        <v>30</v>
      </c>
      <c r="G1193" s="346">
        <v>0</v>
      </c>
      <c r="H1193" s="346">
        <v>7236</v>
      </c>
      <c r="I1193" s="322"/>
    </row>
    <row r="1194" spans="1:9" ht="15.75" hidden="1" customHeight="1" outlineLevel="1" thickBot="1">
      <c r="A1194" s="344"/>
      <c r="B1194" s="345" t="s">
        <v>208</v>
      </c>
      <c r="C1194" s="346">
        <v>23327324.736186888</v>
      </c>
      <c r="D1194" s="346">
        <v>26601437</v>
      </c>
      <c r="E1194" s="346">
        <v>83161031</v>
      </c>
      <c r="F1194" s="346">
        <v>456305</v>
      </c>
      <c r="G1194" s="346">
        <v>11528665</v>
      </c>
      <c r="H1194" s="346">
        <v>145074762.73618689</v>
      </c>
      <c r="I1194" s="322"/>
    </row>
    <row r="1195" spans="1:9" ht="15.75" hidden="1" customHeight="1" outlineLevel="1" thickBot="1">
      <c r="A1195" s="344"/>
      <c r="B1195" s="345" t="s">
        <v>209</v>
      </c>
      <c r="C1195" s="346">
        <v>3308344</v>
      </c>
      <c r="D1195" s="346">
        <v>0</v>
      </c>
      <c r="E1195" s="346">
        <v>6901459</v>
      </c>
      <c r="F1195" s="346">
        <v>53107</v>
      </c>
      <c r="G1195" s="346">
        <v>834981</v>
      </c>
      <c r="H1195" s="346">
        <v>11097891</v>
      </c>
      <c r="I1195" s="322"/>
    </row>
    <row r="1196" spans="1:9" ht="15.75" hidden="1" customHeight="1" outlineLevel="1" thickBot="1">
      <c r="A1196" s="344"/>
      <c r="B1196" s="345" t="s">
        <v>210</v>
      </c>
      <c r="C1196" s="346">
        <v>24453</v>
      </c>
      <c r="D1196" s="346">
        <v>543201</v>
      </c>
      <c r="E1196" s="346">
        <v>0</v>
      </c>
      <c r="F1196" s="346">
        <v>0</v>
      </c>
      <c r="G1196" s="346">
        <v>46015</v>
      </c>
      <c r="H1196" s="346">
        <v>613669</v>
      </c>
      <c r="I1196" s="322"/>
    </row>
    <row r="1197" spans="1:9" ht="15.75" hidden="1" customHeight="1" outlineLevel="1" thickBot="1">
      <c r="A1197" s="344"/>
      <c r="B1197" s="345" t="s">
        <v>211</v>
      </c>
      <c r="C1197" s="346">
        <v>28935295</v>
      </c>
      <c r="D1197" s="346">
        <v>0</v>
      </c>
      <c r="E1197" s="346">
        <v>119502634</v>
      </c>
      <c r="F1197" s="346">
        <v>432724</v>
      </c>
      <c r="G1197" s="346">
        <v>12729882</v>
      </c>
      <c r="H1197" s="346">
        <v>161600535</v>
      </c>
      <c r="I1197" s="322"/>
    </row>
    <row r="1198" spans="1:9" ht="15.75" hidden="1" customHeight="1" outlineLevel="1" thickBot="1">
      <c r="A1198" s="344"/>
      <c r="B1198" s="345" t="s">
        <v>212</v>
      </c>
      <c r="C1198" s="346">
        <v>4174584</v>
      </c>
      <c r="D1198" s="346">
        <v>0</v>
      </c>
      <c r="E1198" s="346">
        <v>114625224</v>
      </c>
      <c r="F1198" s="346">
        <v>6366</v>
      </c>
      <c r="G1198" s="346">
        <v>16473853</v>
      </c>
      <c r="H1198" s="346">
        <v>135280027</v>
      </c>
      <c r="I1198" s="322"/>
    </row>
    <row r="1199" spans="1:9" ht="15.75" hidden="1" customHeight="1" outlineLevel="1" thickBot="1">
      <c r="A1199" s="344"/>
      <c r="B1199" s="345" t="s">
        <v>213</v>
      </c>
      <c r="C1199" s="346">
        <v>23252357.030000001</v>
      </c>
      <c r="D1199" s="346">
        <v>44930182</v>
      </c>
      <c r="E1199" s="346">
        <v>60932564</v>
      </c>
      <c r="F1199" s="346">
        <v>2679179</v>
      </c>
      <c r="G1199" s="346">
        <v>14929606</v>
      </c>
      <c r="H1199" s="346">
        <v>146723888.03</v>
      </c>
      <c r="I1199" s="322"/>
    </row>
    <row r="1200" spans="1:9" ht="15.75" hidden="1" customHeight="1" outlineLevel="1" thickBot="1">
      <c r="A1200" s="344"/>
      <c r="B1200" s="345" t="s">
        <v>214</v>
      </c>
      <c r="C1200" s="346">
        <v>8297812</v>
      </c>
      <c r="D1200" s="346">
        <v>56312</v>
      </c>
      <c r="E1200" s="346">
        <v>0</v>
      </c>
      <c r="F1200" s="346">
        <v>22137</v>
      </c>
      <c r="G1200" s="346">
        <v>271745</v>
      </c>
      <c r="H1200" s="346">
        <v>8648006</v>
      </c>
      <c r="I1200" s="322"/>
    </row>
    <row r="1201" spans="1:9" ht="15.75" hidden="1" customHeight="1" outlineLevel="1" thickBot="1">
      <c r="A1201" s="344"/>
      <c r="B1201" s="345" t="s">
        <v>273</v>
      </c>
      <c r="C1201" s="346">
        <v>6841</v>
      </c>
      <c r="D1201" s="346"/>
      <c r="E1201" s="346"/>
      <c r="F1201" s="346"/>
      <c r="G1201" s="346"/>
      <c r="H1201" s="346">
        <v>6841</v>
      </c>
      <c r="I1201" s="322"/>
    </row>
    <row r="1202" spans="1:9" ht="15.75" hidden="1" customHeight="1" outlineLevel="1" thickBot="1">
      <c r="A1202" s="344"/>
      <c r="B1202" s="345" t="s">
        <v>215</v>
      </c>
      <c r="C1202" s="346">
        <v>3795760</v>
      </c>
      <c r="D1202" s="346">
        <v>0</v>
      </c>
      <c r="E1202" s="346">
        <v>6263507</v>
      </c>
      <c r="F1202" s="346">
        <v>0</v>
      </c>
      <c r="G1202" s="346">
        <v>0</v>
      </c>
      <c r="H1202" s="346">
        <v>10059267</v>
      </c>
      <c r="I1202" s="322"/>
    </row>
    <row r="1203" spans="1:9" ht="15.75" hidden="1" customHeight="1" outlineLevel="1" thickBot="1">
      <c r="A1203" s="344"/>
      <c r="B1203" s="345" t="s">
        <v>216</v>
      </c>
      <c r="C1203" s="346">
        <v>-139234</v>
      </c>
      <c r="D1203" s="346">
        <v>0</v>
      </c>
      <c r="E1203" s="346">
        <v>0</v>
      </c>
      <c r="F1203" s="346">
        <v>1412</v>
      </c>
      <c r="G1203" s="346">
        <v>32</v>
      </c>
      <c r="H1203" s="346">
        <v>-137790</v>
      </c>
      <c r="I1203" s="322"/>
    </row>
    <row r="1204" spans="1:9" ht="15.75" hidden="1" customHeight="1" outlineLevel="1" thickBot="1">
      <c r="A1204" s="344"/>
      <c r="B1204" s="345" t="s">
        <v>217</v>
      </c>
      <c r="C1204" s="346">
        <v>2724904.0117443157</v>
      </c>
      <c r="D1204" s="346">
        <v>0</v>
      </c>
      <c r="E1204" s="346">
        <v>26194731</v>
      </c>
      <c r="F1204" s="346">
        <v>0</v>
      </c>
      <c r="G1204" s="346">
        <v>6171348</v>
      </c>
      <c r="H1204" s="346">
        <v>35090983.01174432</v>
      </c>
      <c r="I1204" s="322"/>
    </row>
    <row r="1205" spans="1:9" ht="15.75" hidden="1" customHeight="1" outlineLevel="1" thickBot="1">
      <c r="A1205" s="344"/>
      <c r="B1205" s="345" t="s">
        <v>218</v>
      </c>
      <c r="C1205" s="346">
        <v>24588660</v>
      </c>
      <c r="D1205" s="346">
        <v>46184350</v>
      </c>
      <c r="E1205" s="346">
        <v>2709155</v>
      </c>
      <c r="F1205" s="346">
        <v>477216</v>
      </c>
      <c r="G1205" s="346">
        <v>6189944</v>
      </c>
      <c r="H1205" s="346">
        <v>80149325</v>
      </c>
      <c r="I1205" s="322"/>
    </row>
    <row r="1206" spans="1:9" ht="15.75" hidden="1" customHeight="1" outlineLevel="1" thickBot="1">
      <c r="A1206" s="344"/>
      <c r="B1206" s="345" t="s">
        <v>219</v>
      </c>
      <c r="C1206" s="346">
        <v>381007</v>
      </c>
      <c r="D1206" s="346">
        <v>0</v>
      </c>
      <c r="E1206" s="346">
        <v>3296677</v>
      </c>
      <c r="F1206" s="346">
        <v>0</v>
      </c>
      <c r="G1206" s="346">
        <v>603652</v>
      </c>
      <c r="H1206" s="346">
        <v>4281336</v>
      </c>
      <c r="I1206" s="322"/>
    </row>
    <row r="1207" spans="1:9" ht="15.75" hidden="1" customHeight="1" outlineLevel="1" thickBot="1">
      <c r="A1207" s="344"/>
      <c r="B1207" s="345" t="s">
        <v>220</v>
      </c>
      <c r="C1207" s="346">
        <v>0</v>
      </c>
      <c r="D1207" s="346">
        <v>0</v>
      </c>
      <c r="E1207" s="346">
        <v>0</v>
      </c>
      <c r="F1207" s="346">
        <v>0</v>
      </c>
      <c r="G1207" s="346">
        <v>0</v>
      </c>
      <c r="H1207" s="346">
        <v>0</v>
      </c>
      <c r="I1207" s="322"/>
    </row>
    <row r="1208" spans="1:9" ht="15.75" hidden="1" customHeight="1" outlineLevel="1" thickBot="1">
      <c r="A1208" s="344"/>
      <c r="B1208" s="345" t="s">
        <v>221</v>
      </c>
      <c r="C1208" s="346">
        <v>512040.93</v>
      </c>
      <c r="D1208" s="346">
        <v>0</v>
      </c>
      <c r="E1208" s="346">
        <v>0</v>
      </c>
      <c r="F1208" s="346">
        <v>50554.79</v>
      </c>
      <c r="G1208" s="346">
        <v>0</v>
      </c>
      <c r="H1208" s="346">
        <v>562595.72</v>
      </c>
      <c r="I1208" s="322"/>
    </row>
    <row r="1209" spans="1:9" ht="15.75" hidden="1" customHeight="1" outlineLevel="1" thickBot="1">
      <c r="A1209" s="344"/>
      <c r="B1209" s="345" t="s">
        <v>274</v>
      </c>
      <c r="C1209" s="346">
        <v>285700.62</v>
      </c>
      <c r="D1209" s="346"/>
      <c r="E1209" s="346"/>
      <c r="F1209" s="346"/>
      <c r="G1209" s="346"/>
      <c r="H1209" s="346">
        <v>285700.62</v>
      </c>
      <c r="I1209" s="322"/>
    </row>
    <row r="1210" spans="1:9" ht="15.75" hidden="1" customHeight="1" outlineLevel="1" thickBot="1">
      <c r="A1210" s="344"/>
      <c r="B1210" s="345" t="s">
        <v>222</v>
      </c>
      <c r="C1210" s="346">
        <v>31730843</v>
      </c>
      <c r="D1210" s="346">
        <v>25268738</v>
      </c>
      <c r="E1210" s="346">
        <v>132390653</v>
      </c>
      <c r="F1210" s="346">
        <v>119440</v>
      </c>
      <c r="G1210" s="346">
        <v>52532337</v>
      </c>
      <c r="H1210" s="346">
        <v>242042011</v>
      </c>
      <c r="I1210" s="322"/>
    </row>
    <row r="1211" spans="1:9" ht="15.75" hidden="1" customHeight="1" outlineLevel="1" thickBot="1">
      <c r="A1211" s="344"/>
      <c r="B1211" s="345" t="s">
        <v>223</v>
      </c>
      <c r="C1211" s="346">
        <v>10940931</v>
      </c>
      <c r="D1211" s="346">
        <v>0</v>
      </c>
      <c r="E1211" s="346">
        <v>0</v>
      </c>
      <c r="F1211" s="346">
        <v>0</v>
      </c>
      <c r="G1211" s="346">
        <v>370461</v>
      </c>
      <c r="H1211" s="346">
        <v>11311392</v>
      </c>
      <c r="I1211" s="322"/>
    </row>
    <row r="1212" spans="1:9" ht="15.75" hidden="1" customHeight="1" outlineLevel="1" thickBot="1">
      <c r="A1212" s="344"/>
      <c r="B1212" s="345" t="s">
        <v>224</v>
      </c>
      <c r="C1212" s="346">
        <v>4579618.7201295216</v>
      </c>
      <c r="D1212" s="346">
        <v>76397.460000000006</v>
      </c>
      <c r="E1212" s="346">
        <v>1353807.24</v>
      </c>
      <c r="F1212" s="346">
        <v>0</v>
      </c>
      <c r="G1212" s="346">
        <v>531049.82999999996</v>
      </c>
      <c r="H1212" s="346">
        <v>6540873.2501295218</v>
      </c>
      <c r="I1212" s="322"/>
    </row>
    <row r="1213" spans="1:9" ht="15.75" hidden="1" customHeight="1" outlineLevel="1" thickBot="1">
      <c r="A1213" s="344"/>
      <c r="B1213" s="345" t="s">
        <v>225</v>
      </c>
      <c r="C1213" s="346">
        <v>9245210</v>
      </c>
      <c r="D1213" s="346">
        <v>0</v>
      </c>
      <c r="E1213" s="346">
        <v>9373012</v>
      </c>
      <c r="F1213" s="346">
        <v>4906</v>
      </c>
      <c r="G1213" s="346">
        <v>101689</v>
      </c>
      <c r="H1213" s="346">
        <v>18724817</v>
      </c>
      <c r="I1213" s="322"/>
    </row>
    <row r="1214" spans="1:9" ht="15.75" customHeight="1" collapsed="1" thickBot="1">
      <c r="A1214" s="344">
        <v>40</v>
      </c>
      <c r="B1214" s="347" t="s">
        <v>602</v>
      </c>
      <c r="C1214" s="346">
        <f>SUM($C$1188:$C$1213)</f>
        <v>192577696.25806072</v>
      </c>
      <c r="D1214" s="346">
        <f>SUM($D$1188:$D$1213)</f>
        <v>143660617.46000001</v>
      </c>
      <c r="E1214" s="346">
        <f>SUM($E$1188:$E$1213)</f>
        <v>614888738.73278904</v>
      </c>
      <c r="F1214" s="346">
        <f>SUM($F$1188:$F$1213)</f>
        <v>4338353.79</v>
      </c>
      <c r="G1214" s="346">
        <f>SUM($G$1188:$G$1213)</f>
        <v>130499370.87182011</v>
      </c>
      <c r="H1214" s="346">
        <f>SUM($H$1188:$H$1213)</f>
        <v>1085964777.1126699</v>
      </c>
      <c r="I1214" s="322"/>
    </row>
    <row r="1215" spans="1:9" ht="15" hidden="1" outlineLevel="1" thickBot="1">
      <c r="A1215" s="348"/>
      <c r="B1215" s="349" t="s">
        <v>272</v>
      </c>
      <c r="C1215" s="350">
        <v>-16393.699999999997</v>
      </c>
      <c r="D1215" s="350">
        <v>0</v>
      </c>
      <c r="E1215" s="350">
        <v>0</v>
      </c>
      <c r="F1215" s="350">
        <v>0</v>
      </c>
      <c r="G1215" s="350">
        <v>0</v>
      </c>
      <c r="H1215" s="346">
        <v>-16393.699999999997</v>
      </c>
      <c r="I1215" s="322"/>
    </row>
    <row r="1216" spans="1:9" ht="15" hidden="1" outlineLevel="1" thickBot="1">
      <c r="A1216" s="348"/>
      <c r="B1216" s="349" t="s">
        <v>203</v>
      </c>
      <c r="C1216" s="350">
        <v>6040482</v>
      </c>
      <c r="D1216" s="350">
        <v>0</v>
      </c>
      <c r="E1216" s="350">
        <v>10643975</v>
      </c>
      <c r="F1216" s="350">
        <v>736021</v>
      </c>
      <c r="G1216" s="350">
        <v>3791807</v>
      </c>
      <c r="H1216" s="346">
        <v>21212285</v>
      </c>
      <c r="I1216" s="322"/>
    </row>
    <row r="1217" spans="1:9" ht="15" hidden="1" outlineLevel="1" thickBot="1">
      <c r="A1217" s="348"/>
      <c r="B1217" s="349" t="s">
        <v>204</v>
      </c>
      <c r="C1217" s="350">
        <v>1763974.3199999984</v>
      </c>
      <c r="D1217" s="350">
        <v>0</v>
      </c>
      <c r="E1217" s="350">
        <v>0</v>
      </c>
      <c r="F1217" s="350">
        <v>429364</v>
      </c>
      <c r="G1217" s="350">
        <v>-161063.04182011832</v>
      </c>
      <c r="H1217" s="346">
        <v>2032275.2781798802</v>
      </c>
      <c r="I1217" s="322"/>
    </row>
    <row r="1218" spans="1:9" ht="15" hidden="1" outlineLevel="1" thickBot="1">
      <c r="A1218" s="348"/>
      <c r="B1218" s="349" t="s">
        <v>205</v>
      </c>
      <c r="C1218" s="350">
        <v>0</v>
      </c>
      <c r="D1218" s="350">
        <v>0</v>
      </c>
      <c r="E1218" s="350">
        <v>0</v>
      </c>
      <c r="F1218" s="350">
        <v>0</v>
      </c>
      <c r="G1218" s="350">
        <v>0</v>
      </c>
      <c r="H1218" s="346">
        <v>0</v>
      </c>
      <c r="I1218" s="322"/>
    </row>
    <row r="1219" spans="1:9" ht="15" hidden="1" outlineLevel="1" thickBot="1">
      <c r="A1219" s="348"/>
      <c r="B1219" s="349" t="s">
        <v>206</v>
      </c>
      <c r="C1219" s="350">
        <v>1710643.57</v>
      </c>
      <c r="D1219" s="350">
        <v>0</v>
      </c>
      <c r="E1219" s="350">
        <v>10393170.507210944</v>
      </c>
      <c r="F1219" s="350">
        <v>55500.415858324595</v>
      </c>
      <c r="G1219" s="350">
        <v>0</v>
      </c>
      <c r="H1219" s="346">
        <v>12159314.493069269</v>
      </c>
      <c r="I1219" s="322"/>
    </row>
    <row r="1220" spans="1:9" ht="15" hidden="1" outlineLevel="1" thickBot="1">
      <c r="A1220" s="348"/>
      <c r="B1220" s="349" t="s">
        <v>207</v>
      </c>
      <c r="C1220" s="350">
        <v>-836</v>
      </c>
      <c r="D1220" s="350">
        <v>0</v>
      </c>
      <c r="E1220" s="350">
        <v>5356</v>
      </c>
      <c r="F1220" s="350">
        <v>445</v>
      </c>
      <c r="G1220" s="350">
        <v>0</v>
      </c>
      <c r="H1220" s="346">
        <v>4965</v>
      </c>
      <c r="I1220" s="322"/>
    </row>
    <row r="1221" spans="1:9" ht="15" hidden="1" outlineLevel="1" thickBot="1">
      <c r="A1221" s="348"/>
      <c r="B1221" s="349" t="s">
        <v>208</v>
      </c>
      <c r="C1221" s="350">
        <v>13164523.033813115</v>
      </c>
      <c r="D1221" s="350">
        <v>17901799</v>
      </c>
      <c r="E1221" s="350">
        <v>19758230</v>
      </c>
      <c r="F1221" s="350">
        <v>19604364</v>
      </c>
      <c r="G1221" s="350">
        <v>5828845</v>
      </c>
      <c r="H1221" s="346">
        <v>76257761.033813119</v>
      </c>
      <c r="I1221" s="322"/>
    </row>
    <row r="1222" spans="1:9" ht="15" hidden="1" outlineLevel="1" thickBot="1">
      <c r="A1222" s="348"/>
      <c r="B1222" s="349" t="s">
        <v>209</v>
      </c>
      <c r="C1222" s="350">
        <v>4478682.6369999964</v>
      </c>
      <c r="D1222" s="350">
        <v>0</v>
      </c>
      <c r="E1222" s="350">
        <v>3439283.5204999968</v>
      </c>
      <c r="F1222" s="350">
        <v>2063784</v>
      </c>
      <c r="G1222" s="350">
        <v>-389469</v>
      </c>
      <c r="H1222" s="346">
        <v>9592281.1574999914</v>
      </c>
      <c r="I1222" s="322"/>
    </row>
    <row r="1223" spans="1:9" ht="15" hidden="1" outlineLevel="1" thickBot="1">
      <c r="A1223" s="348"/>
      <c r="B1223" s="349" t="s">
        <v>210</v>
      </c>
      <c r="C1223" s="350">
        <v>21519</v>
      </c>
      <c r="D1223" s="350">
        <v>-281432</v>
      </c>
      <c r="E1223" s="350">
        <v>0</v>
      </c>
      <c r="F1223" s="350">
        <v>1904</v>
      </c>
      <c r="G1223" s="350">
        <v>-14290</v>
      </c>
      <c r="H1223" s="346">
        <v>-272299</v>
      </c>
      <c r="I1223" s="322"/>
    </row>
    <row r="1224" spans="1:9" ht="15" hidden="1" outlineLevel="1" thickBot="1">
      <c r="A1224" s="348"/>
      <c r="B1224" s="349" t="s">
        <v>211</v>
      </c>
      <c r="C1224" s="350">
        <v>20819509</v>
      </c>
      <c r="D1224" s="350">
        <v>0</v>
      </c>
      <c r="E1224" s="350">
        <v>36954705</v>
      </c>
      <c r="F1224" s="350">
        <v>7418899</v>
      </c>
      <c r="G1224" s="350">
        <v>6981254</v>
      </c>
      <c r="H1224" s="346">
        <v>72174367</v>
      </c>
      <c r="I1224" s="322"/>
    </row>
    <row r="1225" spans="1:9" ht="15" hidden="1" outlineLevel="1" thickBot="1">
      <c r="A1225" s="348"/>
      <c r="B1225" s="349" t="s">
        <v>212</v>
      </c>
      <c r="C1225" s="350">
        <v>17089672</v>
      </c>
      <c r="D1225" s="350">
        <v>0</v>
      </c>
      <c r="E1225" s="350">
        <v>6463227</v>
      </c>
      <c r="F1225" s="350">
        <v>531163</v>
      </c>
      <c r="G1225" s="350">
        <v>2232469</v>
      </c>
      <c r="H1225" s="346">
        <v>26316531</v>
      </c>
      <c r="I1225" s="322"/>
    </row>
    <row r="1226" spans="1:9" ht="15" hidden="1" outlineLevel="1" thickBot="1">
      <c r="A1226" s="348"/>
      <c r="B1226" s="349" t="s">
        <v>213</v>
      </c>
      <c r="C1226" s="350">
        <v>17529023.969999999</v>
      </c>
      <c r="D1226" s="350">
        <v>7002731</v>
      </c>
      <c r="E1226" s="350">
        <v>29356091</v>
      </c>
      <c r="F1226" s="350">
        <v>14204514</v>
      </c>
      <c r="G1226" s="350">
        <v>3697493</v>
      </c>
      <c r="H1226" s="346">
        <v>71789852.969999999</v>
      </c>
      <c r="I1226" s="322"/>
    </row>
    <row r="1227" spans="1:9" ht="15" hidden="1" outlineLevel="1" thickBot="1">
      <c r="A1227" s="348"/>
      <c r="B1227" s="349" t="s">
        <v>214</v>
      </c>
      <c r="C1227" s="350">
        <v>5545090</v>
      </c>
      <c r="D1227" s="350">
        <v>-48012</v>
      </c>
      <c r="E1227" s="350">
        <v>0</v>
      </c>
      <c r="F1227" s="350">
        <v>650502</v>
      </c>
      <c r="G1227" s="350">
        <v>-271745</v>
      </c>
      <c r="H1227" s="346">
        <v>5875835</v>
      </c>
      <c r="I1227" s="322"/>
    </row>
    <row r="1228" spans="1:9" ht="15" hidden="1" outlineLevel="1" thickBot="1">
      <c r="A1228" s="348"/>
      <c r="B1228" s="349" t="s">
        <v>273</v>
      </c>
      <c r="C1228" s="346">
        <v>-6841</v>
      </c>
      <c r="D1228" s="346">
        <v>0</v>
      </c>
      <c r="E1228" s="346">
        <v>0</v>
      </c>
      <c r="F1228" s="346">
        <v>-10605</v>
      </c>
      <c r="G1228" s="346">
        <v>149049</v>
      </c>
      <c r="H1228" s="346">
        <v>131603</v>
      </c>
      <c r="I1228" s="322"/>
    </row>
    <row r="1229" spans="1:9" ht="15" hidden="1" outlineLevel="1" thickBot="1">
      <c r="A1229" s="348"/>
      <c r="B1229" s="349" t="s">
        <v>215</v>
      </c>
      <c r="C1229" s="350">
        <v>186013</v>
      </c>
      <c r="D1229" s="350">
        <v>0</v>
      </c>
      <c r="E1229" s="350">
        <v>1013972</v>
      </c>
      <c r="F1229" s="350">
        <v>862227</v>
      </c>
      <c r="G1229" s="350">
        <v>0</v>
      </c>
      <c r="H1229" s="346">
        <v>2062212</v>
      </c>
      <c r="I1229" s="322"/>
    </row>
    <row r="1230" spans="1:9" ht="15" hidden="1" outlineLevel="1" thickBot="1">
      <c r="A1230" s="348"/>
      <c r="B1230" s="349" t="s">
        <v>216</v>
      </c>
      <c r="C1230" s="350">
        <v>144039</v>
      </c>
      <c r="D1230" s="350">
        <v>0</v>
      </c>
      <c r="E1230" s="350">
        <v>0</v>
      </c>
      <c r="F1230" s="350">
        <v>26900</v>
      </c>
      <c r="G1230" s="350">
        <v>-32</v>
      </c>
      <c r="H1230" s="346">
        <v>170907</v>
      </c>
      <c r="I1230" s="322"/>
    </row>
    <row r="1231" spans="1:9" ht="15" hidden="1" outlineLevel="1" thickBot="1">
      <c r="A1231" s="348"/>
      <c r="B1231" s="349" t="s">
        <v>217</v>
      </c>
      <c r="C1231" s="350">
        <v>2602725.5382556859</v>
      </c>
      <c r="D1231" s="350">
        <v>0</v>
      </c>
      <c r="E1231" s="350">
        <v>24315770.040000007</v>
      </c>
      <c r="F1231" s="350">
        <v>631947.94274935802</v>
      </c>
      <c r="G1231" s="350">
        <v>2739196</v>
      </c>
      <c r="H1231" s="346">
        <v>30289639.521005042</v>
      </c>
      <c r="I1231" s="322"/>
    </row>
    <row r="1232" spans="1:9" ht="15" hidden="1" outlineLevel="1" thickBot="1">
      <c r="A1232" s="348"/>
      <c r="B1232" s="351" t="s">
        <v>218</v>
      </c>
      <c r="C1232" s="350">
        <v>-1191175</v>
      </c>
      <c r="D1232" s="350">
        <v>578773</v>
      </c>
      <c r="E1232" s="350">
        <v>-43779</v>
      </c>
      <c r="F1232" s="350">
        <v>3122707</v>
      </c>
      <c r="G1232" s="350">
        <v>2879923</v>
      </c>
      <c r="H1232" s="346">
        <v>5346449</v>
      </c>
      <c r="I1232" s="322"/>
    </row>
    <row r="1233" spans="1:9" ht="15" hidden="1" outlineLevel="1" thickBot="1">
      <c r="A1233" s="348"/>
      <c r="B1233" s="349" t="s">
        <v>219</v>
      </c>
      <c r="C1233" s="350">
        <v>982662</v>
      </c>
      <c r="D1233" s="350">
        <v>0</v>
      </c>
      <c r="E1233" s="350">
        <v>5730304</v>
      </c>
      <c r="F1233" s="350">
        <v>64932</v>
      </c>
      <c r="G1233" s="350">
        <v>1738790</v>
      </c>
      <c r="H1233" s="346">
        <v>8516688</v>
      </c>
      <c r="I1233" s="322"/>
    </row>
    <row r="1234" spans="1:9" ht="15" hidden="1" outlineLevel="1" thickBot="1">
      <c r="A1234" s="348"/>
      <c r="B1234" s="349" t="s">
        <v>220</v>
      </c>
      <c r="C1234" s="346">
        <v>536424</v>
      </c>
      <c r="D1234" s="346">
        <v>0</v>
      </c>
      <c r="E1234" s="346">
        <v>94663</v>
      </c>
      <c r="F1234" s="346">
        <v>6142</v>
      </c>
      <c r="G1234" s="346">
        <v>0</v>
      </c>
      <c r="H1234" s="346">
        <v>637229</v>
      </c>
      <c r="I1234" s="322"/>
    </row>
    <row r="1235" spans="1:9" ht="15" hidden="1" outlineLevel="1" thickBot="1">
      <c r="A1235" s="348"/>
      <c r="B1235" s="349" t="s">
        <v>221</v>
      </c>
      <c r="C1235" s="350">
        <v>399910.07</v>
      </c>
      <c r="D1235" s="350">
        <v>0</v>
      </c>
      <c r="E1235" s="350">
        <v>0</v>
      </c>
      <c r="F1235" s="350">
        <v>3561.2099999999991</v>
      </c>
      <c r="G1235" s="350">
        <v>0</v>
      </c>
      <c r="H1235" s="346">
        <v>403471.28</v>
      </c>
      <c r="I1235" s="322"/>
    </row>
    <row r="1236" spans="1:9" ht="15" hidden="1" outlineLevel="1" thickBot="1">
      <c r="A1236" s="348"/>
      <c r="B1236" s="349" t="s">
        <v>274</v>
      </c>
      <c r="C1236" s="346">
        <v>-23861.619999999995</v>
      </c>
      <c r="D1236" s="346">
        <v>0</v>
      </c>
      <c r="E1236" s="346">
        <v>0</v>
      </c>
      <c r="F1236" s="346">
        <v>31847</v>
      </c>
      <c r="G1236" s="346">
        <v>0</v>
      </c>
      <c r="H1236" s="346">
        <v>7985.3800000000047</v>
      </c>
      <c r="I1236" s="322"/>
    </row>
    <row r="1237" spans="1:9" ht="15" hidden="1" outlineLevel="1" thickBot="1">
      <c r="A1237" s="348"/>
      <c r="B1237" s="349" t="s">
        <v>222</v>
      </c>
      <c r="C1237" s="350">
        <v>41856517</v>
      </c>
      <c r="D1237" s="350">
        <v>-8063183</v>
      </c>
      <c r="E1237" s="350">
        <v>18596573</v>
      </c>
      <c r="F1237" s="350">
        <v>8469801</v>
      </c>
      <c r="G1237" s="350">
        <v>-17669495</v>
      </c>
      <c r="H1237" s="346">
        <v>43190213</v>
      </c>
      <c r="I1237" s="322"/>
    </row>
    <row r="1238" spans="1:9" ht="15" hidden="1" outlineLevel="1" thickBot="1">
      <c r="A1238" s="348"/>
      <c r="B1238" s="349" t="s">
        <v>223</v>
      </c>
      <c r="C1238" s="350">
        <v>10733384.52</v>
      </c>
      <c r="D1238" s="350">
        <v>0</v>
      </c>
      <c r="E1238" s="350">
        <v>0</v>
      </c>
      <c r="F1238" s="350">
        <v>74544</v>
      </c>
      <c r="G1238" s="350">
        <v>-370461</v>
      </c>
      <c r="H1238" s="346">
        <v>10437467.52</v>
      </c>
      <c r="I1238" s="322"/>
    </row>
    <row r="1239" spans="1:9" ht="15" hidden="1" outlineLevel="1" thickBot="1">
      <c r="A1239" s="348"/>
      <c r="B1239" s="349" t="s">
        <v>224</v>
      </c>
      <c r="C1239" s="350">
        <v>360067.74987048097</v>
      </c>
      <c r="D1239" s="350">
        <v>365279.48999999993</v>
      </c>
      <c r="E1239" s="350">
        <v>261718.76</v>
      </c>
      <c r="F1239" s="350">
        <v>151121.71983061414</v>
      </c>
      <c r="G1239" s="350">
        <v>-90525.829999999958</v>
      </c>
      <c r="H1239" s="346">
        <v>1047661.8897010954</v>
      </c>
      <c r="I1239" s="322"/>
    </row>
    <row r="1240" spans="1:9" ht="15" hidden="1" outlineLevel="1" thickBot="1">
      <c r="A1240" s="348"/>
      <c r="B1240" s="349" t="s">
        <v>225</v>
      </c>
      <c r="C1240" s="350">
        <v>3268300.8999999985</v>
      </c>
      <c r="D1240" s="350">
        <v>0</v>
      </c>
      <c r="E1240" s="350">
        <v>375714.59999999963</v>
      </c>
      <c r="F1240" s="350">
        <v>243144</v>
      </c>
      <c r="G1240" s="350">
        <v>-101689</v>
      </c>
      <c r="H1240" s="346">
        <v>3785470.5</v>
      </c>
      <c r="I1240" s="322"/>
    </row>
    <row r="1241" spans="1:9" ht="29.25" collapsed="1" thickBot="1">
      <c r="A1241" s="348">
        <v>41</v>
      </c>
      <c r="B1241" s="352" t="s">
        <v>588</v>
      </c>
      <c r="C1241" s="350">
        <f>SUM($C$1215:$C$1240)</f>
        <v>147994055.98893929</v>
      </c>
      <c r="D1241" s="350">
        <f>SUM($D$1215:$D$1240)</f>
        <v>17455955.489999998</v>
      </c>
      <c r="E1241" s="350">
        <f>SUM($E$1215:$E$1240)</f>
        <v>167358974.42771092</v>
      </c>
      <c r="F1241" s="350">
        <f>SUM($F$1215:$F$1240)</f>
        <v>59374730.288438305</v>
      </c>
      <c r="G1241" s="350">
        <f>SUM($G$1215:$G$1240)</f>
        <v>10970056.128179884</v>
      </c>
      <c r="H1241" s="346">
        <f>SUM($H$1215:$H$1240)</f>
        <v>403153772.32326835</v>
      </c>
      <c r="I1241" s="322"/>
    </row>
    <row r="1242" spans="1:9">
      <c r="A1242" s="434"/>
      <c r="B1242" s="434"/>
      <c r="C1242" s="434"/>
      <c r="D1242" s="434"/>
      <c r="E1242" s="434"/>
      <c r="F1242" s="434"/>
      <c r="G1242" s="434"/>
      <c r="H1242" s="434"/>
    </row>
    <row r="1243" spans="1:9">
      <c r="A1243" s="2"/>
      <c r="C1243" s="353"/>
      <c r="D1243" s="353"/>
      <c r="E1243" s="353"/>
      <c r="F1243" s="353"/>
      <c r="G1243" s="353"/>
      <c r="H1243" s="353"/>
    </row>
  </sheetData>
  <sheetProtection selectLockedCells="1"/>
  <mergeCells count="33">
    <mergeCell ref="A6:H6"/>
    <mergeCell ref="A1:H1"/>
    <mergeCell ref="A2:H2"/>
    <mergeCell ref="A3:H3"/>
    <mergeCell ref="A4:H4"/>
    <mergeCell ref="A5:H5"/>
    <mergeCell ref="A666:H666"/>
    <mergeCell ref="A7:H7"/>
    <mergeCell ref="C9:E9"/>
    <mergeCell ref="F9:F12"/>
    <mergeCell ref="G9:G12"/>
    <mergeCell ref="H9:H12"/>
    <mergeCell ref="C10:E10"/>
    <mergeCell ref="C11:C12"/>
    <mergeCell ref="D11:D12"/>
    <mergeCell ref="E11:E12"/>
    <mergeCell ref="A661:H661"/>
    <mergeCell ref="A662:H662"/>
    <mergeCell ref="A663:H663"/>
    <mergeCell ref="A664:H664"/>
    <mergeCell ref="A665:H665"/>
    <mergeCell ref="E673:E674"/>
    <mergeCell ref="A1242:H1242"/>
    <mergeCell ref="A667:H667"/>
    <mergeCell ref="A668:H668"/>
    <mergeCell ref="A669:H669"/>
    <mergeCell ref="C671:E671"/>
    <mergeCell ref="F671:F674"/>
    <mergeCell ref="G671:G674"/>
    <mergeCell ref="H671:H674"/>
    <mergeCell ref="C672:E672"/>
    <mergeCell ref="C673:C674"/>
    <mergeCell ref="D673:D674"/>
  </mergeCells>
  <printOptions gridLinesSet="0"/>
  <pageMargins left="0.4" right="0" top="0.69" bottom="0.64" header="0.64" footer="0.2"/>
  <pageSetup scale="95" firstPageNumber="64" orientation="landscape" useFirstPageNumber="1" verticalDpi="300" r:id="rId1"/>
  <headerFooter alignWithMargins="0">
    <oddFooter>&amp;C&amp;P</oddFooter>
  </headerFooter>
  <rowBreaks count="1" manualBreakCount="1">
    <brk id="661"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4EE8-D031-4E35-BF29-5E77EDC81EAA}">
  <sheetPr>
    <pageSetUpPr fitToPage="1"/>
  </sheetPr>
  <dimension ref="A1:I654"/>
  <sheetViews>
    <sheetView showGridLines="0" zoomScaleNormal="100" workbookViewId="0">
      <selection activeCell="D625" sqref="D625"/>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20" t="s">
        <v>497</v>
      </c>
      <c r="B1" s="420"/>
      <c r="C1" s="420"/>
      <c r="D1" s="420"/>
      <c r="E1" s="420"/>
      <c r="F1" s="420"/>
      <c r="G1" s="420"/>
      <c r="H1" s="420"/>
      <c r="I1" s="420"/>
    </row>
    <row r="2" spans="1:9" ht="12.75" customHeight="1">
      <c r="A2" s="420" t="s">
        <v>498</v>
      </c>
      <c r="B2" s="420"/>
      <c r="C2" s="420"/>
      <c r="D2" s="420"/>
      <c r="E2" s="420"/>
      <c r="F2" s="420"/>
      <c r="G2" s="420"/>
      <c r="H2" s="420"/>
      <c r="I2" s="420"/>
    </row>
    <row r="3" spans="1:9" ht="12.75" customHeight="1">
      <c r="A3" s="420" t="s">
        <v>332</v>
      </c>
      <c r="B3" s="420"/>
      <c r="C3" s="420"/>
      <c r="D3" s="420"/>
      <c r="E3" s="420"/>
      <c r="F3" s="420"/>
      <c r="G3" s="420"/>
      <c r="H3" s="420"/>
      <c r="I3" s="420"/>
    </row>
    <row r="4" spans="1:9" ht="12.75" customHeight="1">
      <c r="A4" s="420" t="s">
        <v>499</v>
      </c>
      <c r="B4" s="420"/>
      <c r="C4" s="420"/>
      <c r="D4" s="420"/>
      <c r="E4" s="420"/>
      <c r="F4" s="420"/>
      <c r="G4" s="420"/>
      <c r="H4" s="420"/>
      <c r="I4" s="420"/>
    </row>
    <row r="5" spans="1:9" ht="11.45" customHeight="1">
      <c r="A5" s="217"/>
      <c r="B5" s="218"/>
      <c r="C5" s="12"/>
      <c r="D5" s="12"/>
      <c r="E5" s="12"/>
      <c r="F5" s="12"/>
      <c r="G5" s="219"/>
      <c r="H5" s="220"/>
      <c r="I5" s="221"/>
    </row>
    <row r="6" spans="1:9" ht="18" customHeight="1">
      <c r="A6" s="425" t="s">
        <v>34</v>
      </c>
      <c r="B6" s="425"/>
      <c r="C6" s="425"/>
      <c r="D6" s="425"/>
      <c r="E6" s="425"/>
      <c r="F6" s="425"/>
      <c r="G6" s="425"/>
      <c r="H6" s="425"/>
      <c r="I6" s="425"/>
    </row>
    <row r="7" spans="1:9" ht="12" customHeight="1">
      <c r="A7" s="222"/>
      <c r="B7" s="223"/>
      <c r="C7" s="224" t="s">
        <v>500</v>
      </c>
      <c r="D7" s="225" t="s">
        <v>501</v>
      </c>
      <c r="E7" s="225" t="s">
        <v>502</v>
      </c>
      <c r="F7" s="225" t="s">
        <v>503</v>
      </c>
      <c r="G7" s="226" t="s">
        <v>504</v>
      </c>
      <c r="H7" s="227" t="s">
        <v>505</v>
      </c>
      <c r="I7" s="224" t="s">
        <v>506</v>
      </c>
    </row>
    <row r="8" spans="1:9" ht="12" customHeight="1">
      <c r="A8" s="228"/>
      <c r="B8" s="229" t="s">
        <v>507</v>
      </c>
      <c r="C8" s="230" t="s">
        <v>508</v>
      </c>
      <c r="D8" s="230"/>
      <c r="E8" s="230"/>
      <c r="F8" s="231"/>
      <c r="G8" s="232"/>
      <c r="H8" s="233" t="s">
        <v>509</v>
      </c>
      <c r="I8" s="226" t="s">
        <v>510</v>
      </c>
    </row>
    <row r="9" spans="1:9" ht="12" customHeight="1">
      <c r="A9" s="234"/>
      <c r="B9" s="235"/>
      <c r="C9" s="233"/>
      <c r="D9" s="234"/>
      <c r="E9" s="234"/>
      <c r="F9" s="234"/>
      <c r="G9" s="226"/>
      <c r="H9" s="12" t="s">
        <v>589</v>
      </c>
      <c r="I9" s="226" t="s">
        <v>512</v>
      </c>
    </row>
    <row r="10" spans="1:9" ht="12" customHeight="1">
      <c r="A10" s="227" t="s">
        <v>513</v>
      </c>
      <c r="B10" s="236"/>
      <c r="C10" s="12"/>
      <c r="D10" s="227" t="s">
        <v>514</v>
      </c>
      <c r="E10" s="227" t="s">
        <v>515</v>
      </c>
      <c r="F10" s="227" t="s">
        <v>516</v>
      </c>
      <c r="G10" s="226"/>
      <c r="H10" s="12" t="s">
        <v>517</v>
      </c>
      <c r="I10" s="226" t="s">
        <v>518</v>
      </c>
    </row>
    <row r="11" spans="1:9" ht="12.75" customHeight="1">
      <c r="A11" s="237" t="s">
        <v>513</v>
      </c>
      <c r="B11" s="238"/>
      <c r="C11" s="239" t="s">
        <v>185</v>
      </c>
      <c r="D11" s="237" t="s">
        <v>519</v>
      </c>
      <c r="E11" s="237" t="s">
        <v>520</v>
      </c>
      <c r="F11" s="237" t="s">
        <v>520</v>
      </c>
      <c r="G11" s="225" t="s">
        <v>521</v>
      </c>
      <c r="H11" s="239" t="s">
        <v>522</v>
      </c>
      <c r="I11" s="225" t="s">
        <v>523</v>
      </c>
    </row>
    <row r="12" spans="1:9" ht="12" customHeight="1">
      <c r="A12" s="240" t="s">
        <v>524</v>
      </c>
      <c r="B12" s="241" t="s">
        <v>525</v>
      </c>
      <c r="C12" s="426"/>
      <c r="D12" s="426"/>
      <c r="E12" s="426"/>
      <c r="F12" s="426"/>
      <c r="G12" s="426"/>
      <c r="H12" s="426"/>
      <c r="I12" s="426"/>
    </row>
    <row r="13" spans="1:9" hidden="1" outlineLevel="1">
      <c r="A13" s="242"/>
      <c r="B13" s="243" t="s">
        <v>202</v>
      </c>
      <c r="C13" s="244"/>
      <c r="D13" s="245">
        <v>0</v>
      </c>
      <c r="E13" s="245">
        <v>0</v>
      </c>
      <c r="F13" s="245">
        <v>0</v>
      </c>
      <c r="G13" s="246"/>
      <c r="H13" s="247"/>
      <c r="I13" s="245">
        <v>0</v>
      </c>
    </row>
    <row r="14" spans="1:9" hidden="1" outlineLevel="1">
      <c r="A14" s="242"/>
      <c r="B14" s="243" t="s">
        <v>272</v>
      </c>
      <c r="C14" s="244"/>
      <c r="D14" s="245">
        <v>0</v>
      </c>
      <c r="E14" s="245">
        <v>1414</v>
      </c>
      <c r="F14" s="245">
        <v>1749019</v>
      </c>
      <c r="G14" s="246"/>
      <c r="H14" s="247"/>
      <c r="I14" s="245">
        <v>1750433</v>
      </c>
    </row>
    <row r="15" spans="1:9" hidden="1" outlineLevel="1">
      <c r="A15" s="242"/>
      <c r="B15" s="243" t="s">
        <v>203</v>
      </c>
      <c r="C15" s="244"/>
      <c r="D15" s="245">
        <v>0</v>
      </c>
      <c r="E15" s="245">
        <v>23481060</v>
      </c>
      <c r="F15" s="245">
        <v>47599769</v>
      </c>
      <c r="G15" s="246"/>
      <c r="H15" s="247"/>
      <c r="I15" s="245">
        <v>71080829</v>
      </c>
    </row>
    <row r="16" spans="1:9" hidden="1" outlineLevel="1">
      <c r="A16" s="242"/>
      <c r="B16" s="243" t="s">
        <v>204</v>
      </c>
      <c r="C16" s="244"/>
      <c r="D16" s="245">
        <v>0</v>
      </c>
      <c r="E16" s="245">
        <v>54943924</v>
      </c>
      <c r="F16" s="248"/>
      <c r="G16" s="246"/>
      <c r="H16" s="247"/>
      <c r="I16" s="245">
        <v>54943924</v>
      </c>
    </row>
    <row r="17" spans="1:9" hidden="1" outlineLevel="1">
      <c r="A17" s="242"/>
      <c r="B17" s="243" t="s">
        <v>205</v>
      </c>
      <c r="C17" s="244"/>
      <c r="D17" s="245">
        <v>0</v>
      </c>
      <c r="E17" s="245">
        <v>0</v>
      </c>
      <c r="F17" s="245">
        <v>0</v>
      </c>
      <c r="G17" s="246"/>
      <c r="H17" s="247"/>
      <c r="I17" s="245">
        <v>0</v>
      </c>
    </row>
    <row r="18" spans="1:9" hidden="1" outlineLevel="1">
      <c r="A18" s="242"/>
      <c r="B18" s="243" t="s">
        <v>206</v>
      </c>
      <c r="C18" s="244"/>
      <c r="D18" s="245">
        <v>0</v>
      </c>
      <c r="E18" s="245">
        <v>0</v>
      </c>
      <c r="F18" s="245">
        <v>14160722</v>
      </c>
      <c r="G18" s="246"/>
      <c r="H18" s="247"/>
      <c r="I18" s="245">
        <v>14160722</v>
      </c>
    </row>
    <row r="19" spans="1:9" hidden="1" outlineLevel="1">
      <c r="A19" s="242"/>
      <c r="B19" s="243" t="s">
        <v>207</v>
      </c>
      <c r="C19" s="244"/>
      <c r="D19" s="245">
        <v>0</v>
      </c>
      <c r="E19" s="245">
        <v>333682</v>
      </c>
      <c r="F19" s="245">
        <v>353246</v>
      </c>
      <c r="G19" s="246"/>
      <c r="H19" s="247"/>
      <c r="I19" s="245">
        <v>686928</v>
      </c>
    </row>
    <row r="20" spans="1:9" hidden="1" outlineLevel="1">
      <c r="A20" s="242"/>
      <c r="B20" s="243" t="s">
        <v>208</v>
      </c>
      <c r="C20" s="244"/>
      <c r="D20" s="245">
        <v>27184710</v>
      </c>
      <c r="E20" s="245">
        <v>69333202</v>
      </c>
      <c r="F20" s="245">
        <v>102995645</v>
      </c>
      <c r="G20" s="246"/>
      <c r="H20" s="247"/>
      <c r="I20" s="245">
        <v>199513557</v>
      </c>
    </row>
    <row r="21" spans="1:9" hidden="1" outlineLevel="1">
      <c r="A21" s="242"/>
      <c r="B21" s="243" t="s">
        <v>209</v>
      </c>
      <c r="C21" s="244"/>
      <c r="D21" s="248"/>
      <c r="E21" s="245">
        <v>31042393.420000002</v>
      </c>
      <c r="F21" s="245">
        <v>9741851.3699999973</v>
      </c>
      <c r="G21" s="246"/>
      <c r="H21" s="247"/>
      <c r="I21" s="245">
        <v>40784244.789999999</v>
      </c>
    </row>
    <row r="22" spans="1:9" hidden="1" outlineLevel="1">
      <c r="A22" s="242"/>
      <c r="B22" s="243" t="s">
        <v>211</v>
      </c>
      <c r="C22" s="244"/>
      <c r="D22" s="248"/>
      <c r="E22" s="245">
        <v>134278524</v>
      </c>
      <c r="F22" s="245">
        <v>140153079</v>
      </c>
      <c r="G22" s="246"/>
      <c r="H22" s="247"/>
      <c r="I22" s="245">
        <v>274431603</v>
      </c>
    </row>
    <row r="23" spans="1:9" hidden="1" outlineLevel="1">
      <c r="A23" s="242"/>
      <c r="B23" s="243" t="s">
        <v>212</v>
      </c>
      <c r="C23" s="244"/>
      <c r="D23" s="248"/>
      <c r="E23" s="245">
        <v>56193873</v>
      </c>
      <c r="F23" s="245">
        <v>90947373</v>
      </c>
      <c r="G23" s="246"/>
      <c r="H23" s="247"/>
      <c r="I23" s="245">
        <v>147141246</v>
      </c>
    </row>
    <row r="24" spans="1:9" hidden="1" outlineLevel="1">
      <c r="A24" s="242"/>
      <c r="B24" s="243" t="s">
        <v>213</v>
      </c>
      <c r="C24" s="244"/>
      <c r="D24" s="248">
        <v>39610154</v>
      </c>
      <c r="E24" s="245">
        <v>110534239</v>
      </c>
      <c r="F24" s="245">
        <v>58110987</v>
      </c>
      <c r="G24" s="246"/>
      <c r="H24" s="247"/>
      <c r="I24" s="245">
        <v>208255380</v>
      </c>
    </row>
    <row r="25" spans="1:9" hidden="1" outlineLevel="1">
      <c r="A25" s="242"/>
      <c r="B25" s="243" t="s">
        <v>214</v>
      </c>
      <c r="C25" s="244"/>
      <c r="D25" s="248"/>
      <c r="E25" s="245">
        <v>99961245</v>
      </c>
      <c r="F25" s="248"/>
      <c r="G25" s="246"/>
      <c r="H25" s="247"/>
      <c r="I25" s="245">
        <v>99961245</v>
      </c>
    </row>
    <row r="26" spans="1:9" hidden="1" outlineLevel="1">
      <c r="A26" s="242"/>
      <c r="B26" s="243" t="s">
        <v>273</v>
      </c>
      <c r="C26" s="244"/>
      <c r="D26" s="248">
        <v>0</v>
      </c>
      <c r="E26" s="245">
        <v>0</v>
      </c>
      <c r="F26" s="245">
        <v>0</v>
      </c>
      <c r="G26" s="246"/>
      <c r="H26" s="247"/>
      <c r="I26" s="245">
        <v>0</v>
      </c>
    </row>
    <row r="27" spans="1:9" hidden="1" outlineLevel="1">
      <c r="A27" s="242"/>
      <c r="B27" s="243" t="s">
        <v>215</v>
      </c>
      <c r="C27" s="244"/>
      <c r="D27" s="245">
        <v>0</v>
      </c>
      <c r="E27" s="245">
        <v>18774720</v>
      </c>
      <c r="F27" s="248">
        <v>6799723</v>
      </c>
      <c r="G27" s="246"/>
      <c r="H27" s="247"/>
      <c r="I27" s="245">
        <v>25574443</v>
      </c>
    </row>
    <row r="28" spans="1:9" hidden="1" outlineLevel="1">
      <c r="A28" s="242"/>
      <c r="B28" s="243" t="s">
        <v>216</v>
      </c>
      <c r="C28" s="244"/>
      <c r="D28" s="245">
        <v>0</v>
      </c>
      <c r="E28" s="245">
        <v>0</v>
      </c>
      <c r="F28" s="245">
        <v>0</v>
      </c>
      <c r="G28" s="246"/>
      <c r="H28" s="247"/>
      <c r="I28" s="245">
        <v>0</v>
      </c>
    </row>
    <row r="29" spans="1:9" hidden="1" outlineLevel="1">
      <c r="A29" s="242"/>
      <c r="B29" s="243" t="s">
        <v>217</v>
      </c>
      <c r="C29" s="244"/>
      <c r="D29" s="245">
        <v>0</v>
      </c>
      <c r="E29" s="245">
        <v>13324285.67</v>
      </c>
      <c r="F29" s="245">
        <v>26462329.07</v>
      </c>
      <c r="G29" s="246"/>
      <c r="H29" s="247"/>
      <c r="I29" s="245">
        <v>39786614.740000002</v>
      </c>
    </row>
    <row r="30" spans="1:9" hidden="1" outlineLevel="1">
      <c r="A30" s="242"/>
      <c r="B30" s="243" t="s">
        <v>218</v>
      </c>
      <c r="C30" s="244"/>
      <c r="D30" s="245">
        <v>51587617</v>
      </c>
      <c r="E30" s="245">
        <v>103383866</v>
      </c>
      <c r="F30" s="245">
        <v>2386214</v>
      </c>
      <c r="G30" s="246"/>
      <c r="H30" s="247"/>
      <c r="I30" s="245">
        <v>157357697</v>
      </c>
    </row>
    <row r="31" spans="1:9" hidden="1" outlineLevel="1">
      <c r="A31" s="242"/>
      <c r="B31" s="243" t="s">
        <v>219</v>
      </c>
      <c r="C31" s="244"/>
      <c r="D31" s="248"/>
      <c r="E31" s="248"/>
      <c r="F31" s="245">
        <v>10059781</v>
      </c>
      <c r="G31" s="246"/>
      <c r="H31" s="247"/>
      <c r="I31" s="245">
        <v>10059781</v>
      </c>
    </row>
    <row r="32" spans="1:9" hidden="1" outlineLevel="1">
      <c r="A32" s="242"/>
      <c r="B32" s="243" t="s">
        <v>323</v>
      </c>
      <c r="C32" s="244"/>
      <c r="D32" s="245">
        <v>20550</v>
      </c>
      <c r="E32" s="245">
        <v>0</v>
      </c>
      <c r="F32" s="245">
        <v>0</v>
      </c>
      <c r="G32" s="246"/>
      <c r="H32" s="247"/>
      <c r="I32" s="245">
        <v>20550</v>
      </c>
    </row>
    <row r="33" spans="1:9" hidden="1" outlineLevel="1">
      <c r="A33" s="242"/>
      <c r="B33" s="243" t="s">
        <v>220</v>
      </c>
      <c r="C33" s="244"/>
      <c r="D33" s="248"/>
      <c r="E33" s="248"/>
      <c r="F33" s="245">
        <v>605704.41</v>
      </c>
      <c r="G33" s="246"/>
      <c r="H33" s="247"/>
      <c r="I33" s="245">
        <v>605704.41</v>
      </c>
    </row>
    <row r="34" spans="1:9" hidden="1" outlineLevel="1">
      <c r="A34" s="242"/>
      <c r="B34" s="243" t="s">
        <v>221</v>
      </c>
      <c r="C34" s="244"/>
      <c r="D34" s="248"/>
      <c r="E34" s="245">
        <v>303144</v>
      </c>
      <c r="F34" s="245">
        <v>7268320</v>
      </c>
      <c r="G34" s="246"/>
      <c r="H34" s="247"/>
      <c r="I34" s="245">
        <v>7571464</v>
      </c>
    </row>
    <row r="35" spans="1:9" hidden="1" outlineLevel="1">
      <c r="A35" s="242"/>
      <c r="B35" s="243" t="s">
        <v>274</v>
      </c>
      <c r="C35" s="244"/>
      <c r="D35" s="245">
        <v>0</v>
      </c>
      <c r="E35" s="245">
        <v>1018630</v>
      </c>
      <c r="F35" s="245">
        <v>0</v>
      </c>
      <c r="G35" s="246"/>
      <c r="H35" s="247"/>
      <c r="I35" s="245">
        <v>1018630</v>
      </c>
    </row>
    <row r="36" spans="1:9" hidden="1" outlineLevel="1">
      <c r="A36" s="242"/>
      <c r="B36" s="243" t="s">
        <v>222</v>
      </c>
      <c r="C36" s="244"/>
      <c r="D36" s="245">
        <v>29641733</v>
      </c>
      <c r="E36" s="245">
        <v>112321841</v>
      </c>
      <c r="F36" s="245">
        <v>127499272</v>
      </c>
      <c r="G36" s="246"/>
      <c r="H36" s="247"/>
      <c r="I36" s="245">
        <v>269462846</v>
      </c>
    </row>
    <row r="37" spans="1:9" hidden="1" outlineLevel="1">
      <c r="A37" s="242"/>
      <c r="B37" s="243" t="s">
        <v>278</v>
      </c>
      <c r="C37" s="244"/>
      <c r="D37" s="245"/>
      <c r="E37" s="245"/>
      <c r="F37" s="245"/>
      <c r="G37" s="246"/>
      <c r="H37" s="247"/>
      <c r="I37" s="245">
        <v>0</v>
      </c>
    </row>
    <row r="38" spans="1:9" hidden="1" outlineLevel="1">
      <c r="A38" s="242"/>
      <c r="B38" s="243" t="s">
        <v>223</v>
      </c>
      <c r="C38" s="244"/>
      <c r="D38" s="248"/>
      <c r="E38" s="245">
        <v>158644032</v>
      </c>
      <c r="F38" s="248"/>
      <c r="G38" s="246"/>
      <c r="H38" s="247"/>
      <c r="I38" s="245">
        <v>158644032</v>
      </c>
    </row>
    <row r="39" spans="1:9" hidden="1" outlineLevel="1">
      <c r="A39" s="242"/>
      <c r="B39" s="243" t="s">
        <v>224</v>
      </c>
      <c r="C39" s="244"/>
      <c r="D39" s="245">
        <v>38387.07016983955</v>
      </c>
      <c r="E39" s="245">
        <v>34147032.707083367</v>
      </c>
      <c r="F39" s="245">
        <v>1381418.2227467939</v>
      </c>
      <c r="G39" s="246"/>
      <c r="H39" s="247"/>
      <c r="I39" s="245">
        <v>35566838</v>
      </c>
    </row>
    <row r="40" spans="1:9" hidden="1" outlineLevel="1">
      <c r="A40" s="242"/>
      <c r="B40" s="243" t="s">
        <v>225</v>
      </c>
      <c r="C40" s="244"/>
      <c r="D40" s="245">
        <v>0</v>
      </c>
      <c r="E40" s="245">
        <v>56871268</v>
      </c>
      <c r="F40" s="245">
        <v>8628130</v>
      </c>
      <c r="G40" s="246"/>
      <c r="H40" s="247"/>
      <c r="I40" s="245">
        <v>65499398</v>
      </c>
    </row>
    <row r="41" spans="1:9" collapsed="1">
      <c r="A41" s="242">
        <v>1</v>
      </c>
      <c r="B41" s="249" t="s">
        <v>526</v>
      </c>
      <c r="C41" s="244"/>
      <c r="D41" s="245">
        <f>SUM($D$13:$D$40)</f>
        <v>148083151.07016984</v>
      </c>
      <c r="E41" s="245">
        <f>SUM($E$13:$E$40)</f>
        <v>1078892375.7970834</v>
      </c>
      <c r="F41" s="245">
        <f>SUM($F$13:$F$40)</f>
        <v>656902583.07274687</v>
      </c>
      <c r="G41" s="246"/>
      <c r="H41" s="247"/>
      <c r="I41" s="245">
        <f>SUM($I$13:$I$40)</f>
        <v>1883878109.9400001</v>
      </c>
    </row>
    <row r="42" spans="1:9" hidden="1" outlineLevel="1">
      <c r="A42" s="242"/>
      <c r="B42" s="250" t="s">
        <v>202</v>
      </c>
      <c r="C42" s="251"/>
      <c r="D42" s="245">
        <v>0</v>
      </c>
      <c r="E42" s="245">
        <v>0</v>
      </c>
      <c r="F42" s="245">
        <v>0</v>
      </c>
      <c r="G42" s="254"/>
      <c r="H42" s="255"/>
      <c r="I42" s="245">
        <v>0</v>
      </c>
    </row>
    <row r="43" spans="1:9" hidden="1" outlineLevel="1">
      <c r="A43" s="242"/>
      <c r="B43" s="250" t="s">
        <v>272</v>
      </c>
      <c r="C43" s="251"/>
      <c r="D43" s="252">
        <v>0</v>
      </c>
      <c r="E43" s="253">
        <v>1202</v>
      </c>
      <c r="F43" s="253">
        <v>1486666</v>
      </c>
      <c r="G43" s="254"/>
      <c r="H43" s="255"/>
      <c r="I43" s="253">
        <v>1487868</v>
      </c>
    </row>
    <row r="44" spans="1:9" hidden="1" outlineLevel="1">
      <c r="A44" s="242"/>
      <c r="B44" s="250" t="s">
        <v>203</v>
      </c>
      <c r="C44" s="251"/>
      <c r="D44" s="252"/>
      <c r="E44" s="253">
        <v>19958901</v>
      </c>
      <c r="F44" s="253">
        <v>40459804</v>
      </c>
      <c r="G44" s="254"/>
      <c r="H44" s="255"/>
      <c r="I44" s="253">
        <v>60418705</v>
      </c>
    </row>
    <row r="45" spans="1:9" hidden="1" outlineLevel="1">
      <c r="A45" s="242"/>
      <c r="B45" s="250" t="s">
        <v>204</v>
      </c>
      <c r="C45" s="251"/>
      <c r="D45" s="252">
        <v>0</v>
      </c>
      <c r="E45" s="253">
        <v>46702335.399999999</v>
      </c>
      <c r="F45" s="253">
        <v>0</v>
      </c>
      <c r="G45" s="254"/>
      <c r="H45" s="255"/>
      <c r="I45" s="253">
        <v>46702335.399999999</v>
      </c>
    </row>
    <row r="46" spans="1:9" hidden="1" outlineLevel="1">
      <c r="A46" s="242"/>
      <c r="B46" s="250" t="s">
        <v>206</v>
      </c>
      <c r="C46" s="251"/>
      <c r="D46" s="252">
        <v>0</v>
      </c>
      <c r="E46" s="253">
        <v>0</v>
      </c>
      <c r="F46" s="253">
        <v>12061910</v>
      </c>
      <c r="G46" s="254"/>
      <c r="H46" s="255"/>
      <c r="I46" s="253">
        <v>12061910</v>
      </c>
    </row>
    <row r="47" spans="1:9" hidden="1" outlineLevel="1">
      <c r="A47" s="242"/>
      <c r="B47" s="250" t="s">
        <v>207</v>
      </c>
      <c r="C47" s="251"/>
      <c r="D47" s="252">
        <v>0</v>
      </c>
      <c r="E47" s="253">
        <v>283629.7</v>
      </c>
      <c r="F47" s="252">
        <v>300259.09999999998</v>
      </c>
      <c r="G47" s="254"/>
      <c r="H47" s="255"/>
      <c r="I47" s="253">
        <v>583888.80000000005</v>
      </c>
    </row>
    <row r="48" spans="1:9" hidden="1" outlineLevel="1">
      <c r="A48" s="242"/>
      <c r="B48" s="250" t="s">
        <v>205</v>
      </c>
      <c r="C48" s="251"/>
      <c r="D48" s="253">
        <v>0</v>
      </c>
      <c r="E48" s="253">
        <v>0</v>
      </c>
      <c r="F48" s="253">
        <v>0</v>
      </c>
      <c r="G48" s="254"/>
      <c r="H48" s="255"/>
      <c r="I48" s="253">
        <v>0</v>
      </c>
    </row>
    <row r="49" spans="1:9" hidden="1" outlineLevel="1">
      <c r="A49" s="242"/>
      <c r="B49" s="250" t="s">
        <v>208</v>
      </c>
      <c r="C49" s="251"/>
      <c r="D49" s="253">
        <v>23107004</v>
      </c>
      <c r="E49" s="253">
        <v>58933222</v>
      </c>
      <c r="F49" s="253">
        <v>87546298</v>
      </c>
      <c r="G49" s="254"/>
      <c r="H49" s="255"/>
      <c r="I49" s="253">
        <v>169586524</v>
      </c>
    </row>
    <row r="50" spans="1:9" hidden="1" outlineLevel="1">
      <c r="A50" s="242"/>
      <c r="B50" s="250" t="s">
        <v>209</v>
      </c>
      <c r="C50" s="251"/>
      <c r="D50" s="252"/>
      <c r="E50" s="253">
        <v>26386034.407000002</v>
      </c>
      <c r="F50" s="253">
        <v>8280573.6644999972</v>
      </c>
      <c r="G50" s="254"/>
      <c r="H50" s="255"/>
      <c r="I50" s="253">
        <v>34666608.071499996</v>
      </c>
    </row>
    <row r="51" spans="1:9" hidden="1" outlineLevel="1">
      <c r="A51" s="242"/>
      <c r="B51" s="250" t="s">
        <v>211</v>
      </c>
      <c r="C51" s="251"/>
      <c r="D51" s="252"/>
      <c r="E51" s="253">
        <v>114136745</v>
      </c>
      <c r="F51" s="253">
        <v>119130117</v>
      </c>
      <c r="G51" s="254"/>
      <c r="H51" s="255"/>
      <c r="I51" s="253">
        <v>233266862</v>
      </c>
    </row>
    <row r="52" spans="1:9" hidden="1" outlineLevel="1">
      <c r="A52" s="242"/>
      <c r="B52" s="250" t="s">
        <v>212</v>
      </c>
      <c r="C52" s="251"/>
      <c r="D52" s="252"/>
      <c r="E52" s="253">
        <v>47750610</v>
      </c>
      <c r="F52" s="253">
        <v>77305268</v>
      </c>
      <c r="G52" s="254"/>
      <c r="H52" s="255"/>
      <c r="I52" s="253">
        <v>125055878</v>
      </c>
    </row>
    <row r="53" spans="1:9" hidden="1" outlineLevel="1">
      <c r="A53" s="242"/>
      <c r="B53" s="250" t="s">
        <v>213</v>
      </c>
      <c r="C53" s="251"/>
      <c r="D53" s="253">
        <v>33668631</v>
      </c>
      <c r="E53" s="253">
        <v>93954103</v>
      </c>
      <c r="F53" s="253">
        <v>49394338</v>
      </c>
      <c r="G53" s="254"/>
      <c r="H53" s="255"/>
      <c r="I53" s="253">
        <v>177017072</v>
      </c>
    </row>
    <row r="54" spans="1:9" hidden="1" outlineLevel="1">
      <c r="A54" s="242"/>
      <c r="B54" s="250" t="s">
        <v>214</v>
      </c>
      <c r="C54" s="251"/>
      <c r="D54" s="252"/>
      <c r="E54" s="253">
        <v>84958212</v>
      </c>
      <c r="F54" s="252"/>
      <c r="G54" s="254"/>
      <c r="H54" s="255"/>
      <c r="I54" s="253">
        <v>84958212</v>
      </c>
    </row>
    <row r="55" spans="1:9" hidden="1" outlineLevel="1">
      <c r="A55" s="242"/>
      <c r="B55" s="250" t="s">
        <v>273</v>
      </c>
      <c r="C55" s="251"/>
      <c r="D55" s="253">
        <v>0</v>
      </c>
      <c r="E55" s="253">
        <v>0</v>
      </c>
      <c r="F55" s="253">
        <v>0</v>
      </c>
      <c r="G55" s="254"/>
      <c r="H55" s="255"/>
      <c r="I55" s="253">
        <v>0</v>
      </c>
    </row>
    <row r="56" spans="1:9" hidden="1" outlineLevel="1">
      <c r="A56" s="242"/>
      <c r="B56" s="250" t="s">
        <v>215</v>
      </c>
      <c r="C56" s="251"/>
      <c r="D56" s="253">
        <v>0</v>
      </c>
      <c r="E56" s="253">
        <v>15958512</v>
      </c>
      <c r="F56" s="253">
        <v>5779764</v>
      </c>
      <c r="G56" s="254"/>
      <c r="H56" s="255"/>
      <c r="I56" s="253">
        <v>21738276</v>
      </c>
    </row>
    <row r="57" spans="1:9" hidden="1" outlineLevel="1">
      <c r="A57" s="242"/>
      <c r="B57" s="250" t="s">
        <v>216</v>
      </c>
      <c r="C57" s="251"/>
      <c r="D57" s="253">
        <v>0</v>
      </c>
      <c r="E57" s="253">
        <v>0</v>
      </c>
      <c r="F57" s="253">
        <v>0</v>
      </c>
      <c r="G57" s="254"/>
      <c r="H57" s="255"/>
      <c r="I57" s="253">
        <v>0</v>
      </c>
    </row>
    <row r="58" spans="1:9" hidden="1" outlineLevel="1">
      <c r="A58" s="242"/>
      <c r="B58" s="250" t="s">
        <v>217</v>
      </c>
      <c r="C58" s="251"/>
      <c r="D58" s="253">
        <v>0</v>
      </c>
      <c r="E58" s="253">
        <v>11325625.84</v>
      </c>
      <c r="F58" s="253">
        <v>22493516.836999997</v>
      </c>
      <c r="G58" s="254"/>
      <c r="H58" s="255"/>
      <c r="I58" s="253">
        <v>33819142.677000001</v>
      </c>
    </row>
    <row r="59" spans="1:9" hidden="1" outlineLevel="1">
      <c r="A59" s="242"/>
      <c r="B59" s="250" t="s">
        <v>218</v>
      </c>
      <c r="C59" s="251"/>
      <c r="D59" s="253">
        <v>43849474</v>
      </c>
      <c r="E59" s="253">
        <v>87886154</v>
      </c>
      <c r="F59" s="253">
        <v>2028282</v>
      </c>
      <c r="G59" s="254"/>
      <c r="H59" s="255"/>
      <c r="I59" s="253">
        <v>133763910</v>
      </c>
    </row>
    <row r="60" spans="1:9" hidden="1" outlineLevel="1">
      <c r="A60" s="242"/>
      <c r="B60" s="250" t="s">
        <v>219</v>
      </c>
      <c r="C60" s="251"/>
      <c r="D60" s="252"/>
      <c r="E60" s="252"/>
      <c r="F60" s="253">
        <v>8550801</v>
      </c>
      <c r="G60" s="254"/>
      <c r="H60" s="255"/>
      <c r="I60" s="253">
        <v>8550801</v>
      </c>
    </row>
    <row r="61" spans="1:9" hidden="1" outlineLevel="1">
      <c r="A61" s="242"/>
      <c r="B61" s="250" t="s">
        <v>323</v>
      </c>
      <c r="C61" s="251"/>
      <c r="D61" s="245">
        <v>17467.5</v>
      </c>
      <c r="E61" s="245">
        <v>0</v>
      </c>
      <c r="F61" s="245">
        <v>0</v>
      </c>
      <c r="G61" s="254"/>
      <c r="H61" s="255"/>
      <c r="I61" s="245">
        <v>17467.5</v>
      </c>
    </row>
    <row r="62" spans="1:9" hidden="1" outlineLevel="1">
      <c r="A62" s="242"/>
      <c r="B62" s="250" t="s">
        <v>220</v>
      </c>
      <c r="C62" s="251"/>
      <c r="D62" s="252"/>
      <c r="E62" s="252"/>
      <c r="F62" s="253">
        <v>514848.75</v>
      </c>
      <c r="G62" s="254"/>
      <c r="H62" s="255"/>
      <c r="I62" s="253">
        <v>514848.75</v>
      </c>
    </row>
    <row r="63" spans="1:9" hidden="1" outlineLevel="1">
      <c r="A63" s="242"/>
      <c r="B63" s="250" t="s">
        <v>221</v>
      </c>
      <c r="C63" s="251"/>
      <c r="D63" s="252"/>
      <c r="E63" s="253">
        <v>257668</v>
      </c>
      <c r="F63" s="253">
        <v>6162181</v>
      </c>
      <c r="G63" s="254"/>
      <c r="H63" s="255"/>
      <c r="I63" s="253">
        <v>6419849</v>
      </c>
    </row>
    <row r="64" spans="1:9" hidden="1" outlineLevel="1">
      <c r="A64" s="242"/>
      <c r="B64" s="250" t="s">
        <v>274</v>
      </c>
      <c r="C64" s="251"/>
      <c r="D64" s="253">
        <v>0</v>
      </c>
      <c r="E64" s="253">
        <v>865835.5</v>
      </c>
      <c r="F64" s="253">
        <v>0</v>
      </c>
      <c r="G64" s="254"/>
      <c r="H64" s="255"/>
      <c r="I64" s="253">
        <v>865835.5</v>
      </c>
    </row>
    <row r="65" spans="1:9" hidden="1" outlineLevel="1">
      <c r="A65" s="242"/>
      <c r="B65" s="250" t="s">
        <v>222</v>
      </c>
      <c r="C65" s="251"/>
      <c r="D65" s="253">
        <v>25195473</v>
      </c>
      <c r="E65" s="253">
        <v>95473257</v>
      </c>
      <c r="F65" s="253">
        <v>108294369</v>
      </c>
      <c r="G65" s="254"/>
      <c r="H65" s="255"/>
      <c r="I65" s="253">
        <v>228963099</v>
      </c>
    </row>
    <row r="66" spans="1:9" hidden="1" outlineLevel="1">
      <c r="A66" s="242"/>
      <c r="B66" s="250" t="s">
        <v>278</v>
      </c>
      <c r="C66" s="251"/>
      <c r="D66" s="253"/>
      <c r="E66" s="253"/>
      <c r="F66" s="253"/>
      <c r="G66" s="254"/>
      <c r="H66" s="255"/>
      <c r="I66" s="245">
        <v>0</v>
      </c>
    </row>
    <row r="67" spans="1:9" hidden="1" outlineLevel="1">
      <c r="A67" s="242"/>
      <c r="B67" s="250" t="s">
        <v>223</v>
      </c>
      <c r="C67" s="251"/>
      <c r="D67" s="252"/>
      <c r="E67" s="253">
        <v>134822579</v>
      </c>
      <c r="F67" s="252"/>
      <c r="G67" s="254"/>
      <c r="H67" s="255"/>
      <c r="I67" s="253">
        <v>134822579</v>
      </c>
    </row>
    <row r="68" spans="1:9" hidden="1" outlineLevel="1">
      <c r="A68" s="242"/>
      <c r="B68" s="250" t="s">
        <v>224</v>
      </c>
      <c r="C68" s="251"/>
      <c r="D68" s="253">
        <v>32629.009644363618</v>
      </c>
      <c r="E68" s="253">
        <v>29024977.801020861</v>
      </c>
      <c r="F68" s="253">
        <v>1174205.4893347747</v>
      </c>
      <c r="G68" s="254"/>
      <c r="H68" s="255"/>
      <c r="I68" s="253">
        <v>30231812.299999997</v>
      </c>
    </row>
    <row r="69" spans="1:9" hidden="1" outlineLevel="1">
      <c r="A69" s="242"/>
      <c r="B69" s="250" t="s">
        <v>225</v>
      </c>
      <c r="C69" s="251"/>
      <c r="D69" s="253">
        <v>0</v>
      </c>
      <c r="E69" s="253">
        <v>48340577</v>
      </c>
      <c r="F69" s="253">
        <v>7333911</v>
      </c>
      <c r="G69" s="254"/>
      <c r="H69" s="255"/>
      <c r="I69" s="253">
        <v>55674488</v>
      </c>
    </row>
    <row r="70" spans="1:9" ht="28.5" collapsed="1">
      <c r="A70" s="242">
        <v>2</v>
      </c>
      <c r="B70" s="256" t="s">
        <v>527</v>
      </c>
      <c r="C70" s="251"/>
      <c r="D70" s="253">
        <f>SUM($D$42:$D$69)</f>
        <v>125870678.50964436</v>
      </c>
      <c r="E70" s="253">
        <f>SUM($E$42:$E$69)</f>
        <v>917020180.64802074</v>
      </c>
      <c r="F70" s="253">
        <f>SUM($F$42:$F$69)</f>
        <v>558297112.84083486</v>
      </c>
      <c r="G70" s="254"/>
      <c r="H70" s="255"/>
      <c r="I70" s="253">
        <f>SUM($I$42:$I$69)</f>
        <v>1601187971.9985001</v>
      </c>
    </row>
    <row r="71" spans="1:9" hidden="1" outlineLevel="1">
      <c r="A71" s="242"/>
      <c r="B71" s="250" t="s">
        <v>202</v>
      </c>
      <c r="C71" s="253"/>
      <c r="D71" s="257"/>
      <c r="E71" s="258"/>
      <c r="F71" s="259"/>
      <c r="G71" s="260"/>
      <c r="H71" s="255"/>
      <c r="I71" s="245">
        <v>0</v>
      </c>
    </row>
    <row r="72" spans="1:9" hidden="1" outlineLevel="1">
      <c r="A72" s="242"/>
      <c r="B72" s="250" t="s">
        <v>272</v>
      </c>
      <c r="C72" s="253">
        <v>262565</v>
      </c>
      <c r="D72" s="257"/>
      <c r="E72" s="258"/>
      <c r="F72" s="259"/>
      <c r="G72" s="260"/>
      <c r="H72" s="255"/>
      <c r="I72" s="253">
        <v>262565</v>
      </c>
    </row>
    <row r="73" spans="1:9" hidden="1" outlineLevel="1">
      <c r="A73" s="242"/>
      <c r="B73" s="250" t="s">
        <v>203</v>
      </c>
      <c r="C73" s="253">
        <v>10662124</v>
      </c>
      <c r="D73" s="257"/>
      <c r="E73" s="258"/>
      <c r="F73" s="259"/>
      <c r="G73" s="260"/>
      <c r="H73" s="255"/>
      <c r="I73" s="253">
        <v>10662124</v>
      </c>
    </row>
    <row r="74" spans="1:9" hidden="1" outlineLevel="1">
      <c r="A74" s="242"/>
      <c r="B74" s="250" t="s">
        <v>204</v>
      </c>
      <c r="C74" s="253">
        <v>8241588.6000000015</v>
      </c>
      <c r="D74" s="257"/>
      <c r="E74" s="258"/>
      <c r="F74" s="259"/>
      <c r="G74" s="260"/>
      <c r="H74" s="255"/>
      <c r="I74" s="253">
        <v>8241588.6000000015</v>
      </c>
    </row>
    <row r="75" spans="1:9" hidden="1" outlineLevel="1">
      <c r="A75" s="242"/>
      <c r="B75" s="250" t="s">
        <v>205</v>
      </c>
      <c r="C75" s="253">
        <v>0</v>
      </c>
      <c r="D75" s="257"/>
      <c r="E75" s="258"/>
      <c r="F75" s="259"/>
      <c r="G75" s="260"/>
      <c r="H75" s="255"/>
      <c r="I75" s="253">
        <v>0</v>
      </c>
    </row>
    <row r="76" spans="1:9" hidden="1" outlineLevel="1">
      <c r="A76" s="242"/>
      <c r="B76" s="250" t="s">
        <v>206</v>
      </c>
      <c r="C76" s="253">
        <v>2098812</v>
      </c>
      <c r="D76" s="257"/>
      <c r="E76" s="258"/>
      <c r="F76" s="259"/>
      <c r="G76" s="260"/>
      <c r="H76" s="255"/>
      <c r="I76" s="253">
        <v>2098812</v>
      </c>
    </row>
    <row r="77" spans="1:9" hidden="1" outlineLevel="1">
      <c r="A77" s="242"/>
      <c r="B77" s="250" t="s">
        <v>207</v>
      </c>
      <c r="C77" s="253">
        <v>103039.19999999995</v>
      </c>
      <c r="D77" s="257"/>
      <c r="E77" s="258"/>
      <c r="F77" s="259"/>
      <c r="G77" s="260"/>
      <c r="H77" s="255"/>
      <c r="I77" s="253">
        <v>103039.19999999995</v>
      </c>
    </row>
    <row r="78" spans="1:9" hidden="1" outlineLevel="1">
      <c r="A78" s="242"/>
      <c r="B78" s="250" t="s">
        <v>208</v>
      </c>
      <c r="C78" s="253">
        <v>29927033</v>
      </c>
      <c r="D78" s="257"/>
      <c r="E78" s="258"/>
      <c r="F78" s="259"/>
      <c r="G78" s="260"/>
      <c r="H78" s="255"/>
      <c r="I78" s="253">
        <v>29927033</v>
      </c>
    </row>
    <row r="79" spans="1:9" hidden="1" outlineLevel="1">
      <c r="A79" s="242"/>
      <c r="B79" s="250" t="s">
        <v>209</v>
      </c>
      <c r="C79" s="253">
        <v>6117636.7185000032</v>
      </c>
      <c r="D79" s="257"/>
      <c r="E79" s="258"/>
      <c r="F79" s="259"/>
      <c r="G79" s="260"/>
      <c r="H79" s="255"/>
      <c r="I79" s="253">
        <v>6117636.7185000032</v>
      </c>
    </row>
    <row r="80" spans="1:9" hidden="1" outlineLevel="1">
      <c r="A80" s="242"/>
      <c r="B80" s="250" t="s">
        <v>211</v>
      </c>
      <c r="C80" s="253">
        <v>41164741</v>
      </c>
      <c r="D80" s="257"/>
      <c r="E80" s="258"/>
      <c r="F80" s="259"/>
      <c r="G80" s="260"/>
      <c r="H80" s="255"/>
      <c r="I80" s="253">
        <v>41164741</v>
      </c>
    </row>
    <row r="81" spans="1:9" hidden="1" outlineLevel="1">
      <c r="A81" s="242"/>
      <c r="B81" s="250" t="s">
        <v>212</v>
      </c>
      <c r="C81" s="253">
        <v>22085368</v>
      </c>
      <c r="D81" s="257"/>
      <c r="E81" s="258"/>
      <c r="F81" s="259"/>
      <c r="G81" s="260"/>
      <c r="H81" s="255"/>
      <c r="I81" s="253">
        <v>22085368</v>
      </c>
    </row>
    <row r="82" spans="1:9" hidden="1" outlineLevel="1">
      <c r="A82" s="242"/>
      <c r="B82" s="250" t="s">
        <v>213</v>
      </c>
      <c r="C82" s="253">
        <v>31238308</v>
      </c>
      <c r="D82" s="257"/>
      <c r="E82" s="258"/>
      <c r="F82" s="259"/>
      <c r="G82" s="260"/>
      <c r="H82" s="255"/>
      <c r="I82" s="253">
        <v>31238308</v>
      </c>
    </row>
    <row r="83" spans="1:9" hidden="1" outlineLevel="1">
      <c r="A83" s="242"/>
      <c r="B83" s="250" t="s">
        <v>214</v>
      </c>
      <c r="C83" s="253">
        <v>15003033</v>
      </c>
      <c r="D83" s="257"/>
      <c r="E83" s="258"/>
      <c r="F83" s="259"/>
      <c r="G83" s="260"/>
      <c r="H83" s="255"/>
      <c r="I83" s="253">
        <v>15003033</v>
      </c>
    </row>
    <row r="84" spans="1:9" hidden="1" outlineLevel="1">
      <c r="A84" s="242"/>
      <c r="B84" s="250" t="s">
        <v>273</v>
      </c>
      <c r="C84" s="253">
        <v>0</v>
      </c>
      <c r="D84" s="257"/>
      <c r="E84" s="258"/>
      <c r="F84" s="259"/>
      <c r="G84" s="260"/>
      <c r="H84" s="255"/>
      <c r="I84" s="253">
        <v>0</v>
      </c>
    </row>
    <row r="85" spans="1:9" hidden="1" outlineLevel="1">
      <c r="A85" s="242"/>
      <c r="B85" s="250" t="s">
        <v>215</v>
      </c>
      <c r="C85" s="253">
        <v>3836167</v>
      </c>
      <c r="D85" s="257"/>
      <c r="E85" s="258"/>
      <c r="F85" s="259"/>
      <c r="G85" s="260"/>
      <c r="H85" s="255"/>
      <c r="I85" s="253">
        <v>3836167</v>
      </c>
    </row>
    <row r="86" spans="1:9" hidden="1" outlineLevel="1">
      <c r="A86" s="242"/>
      <c r="B86" s="250" t="s">
        <v>216</v>
      </c>
      <c r="C86" s="253">
        <v>0</v>
      </c>
      <c r="D86" s="257"/>
      <c r="E86" s="258"/>
      <c r="F86" s="259"/>
      <c r="G86" s="260"/>
      <c r="H86" s="255"/>
      <c r="I86" s="253">
        <v>0</v>
      </c>
    </row>
    <row r="87" spans="1:9" hidden="1" outlineLevel="1">
      <c r="A87" s="242"/>
      <c r="B87" s="250" t="s">
        <v>217</v>
      </c>
      <c r="C87" s="253">
        <v>5967472.063000001</v>
      </c>
      <c r="D87" s="257"/>
      <c r="E87" s="258"/>
      <c r="F87" s="259"/>
      <c r="G87" s="260"/>
      <c r="H87" s="255"/>
      <c r="I87" s="253">
        <v>5967472.063000001</v>
      </c>
    </row>
    <row r="88" spans="1:9" hidden="1" outlineLevel="1">
      <c r="A88" s="242"/>
      <c r="B88" s="250" t="s">
        <v>218</v>
      </c>
      <c r="C88" s="253">
        <v>23593787</v>
      </c>
      <c r="D88" s="257"/>
      <c r="E88" s="258"/>
      <c r="F88" s="259"/>
      <c r="G88" s="260"/>
      <c r="H88" s="255"/>
      <c r="I88" s="253">
        <v>23593787</v>
      </c>
    </row>
    <row r="89" spans="1:9" hidden="1" outlineLevel="1">
      <c r="A89" s="242"/>
      <c r="B89" s="250" t="s">
        <v>219</v>
      </c>
      <c r="C89" s="253">
        <v>1508980</v>
      </c>
      <c r="D89" s="257"/>
      <c r="E89" s="258"/>
      <c r="F89" s="259"/>
      <c r="G89" s="260"/>
      <c r="H89" s="255"/>
      <c r="I89" s="253">
        <v>1508980</v>
      </c>
    </row>
    <row r="90" spans="1:9" hidden="1" outlineLevel="1">
      <c r="A90" s="242"/>
      <c r="B90" s="250" t="s">
        <v>323</v>
      </c>
      <c r="C90" s="245">
        <v>3082.5</v>
      </c>
      <c r="D90" s="257"/>
      <c r="E90" s="258"/>
      <c r="F90" s="259"/>
      <c r="G90" s="260"/>
      <c r="H90" s="255"/>
      <c r="I90" s="245">
        <v>3082.5</v>
      </c>
    </row>
    <row r="91" spans="1:9" hidden="1" outlineLevel="1">
      <c r="A91" s="242"/>
      <c r="B91" s="250" t="s">
        <v>220</v>
      </c>
      <c r="C91" s="253">
        <v>90855.660000000033</v>
      </c>
      <c r="D91" s="257"/>
      <c r="E91" s="258"/>
      <c r="F91" s="259"/>
      <c r="G91" s="260"/>
      <c r="H91" s="255"/>
      <c r="I91" s="253">
        <v>90855.660000000033</v>
      </c>
    </row>
    <row r="92" spans="1:9" hidden="1" outlineLevel="1">
      <c r="A92" s="242"/>
      <c r="B92" s="250" t="s">
        <v>221</v>
      </c>
      <c r="C92" s="253">
        <v>1151615</v>
      </c>
      <c r="D92" s="257"/>
      <c r="E92" s="258"/>
      <c r="F92" s="259"/>
      <c r="G92" s="260"/>
      <c r="H92" s="255"/>
      <c r="I92" s="253">
        <v>1151615</v>
      </c>
    </row>
    <row r="93" spans="1:9" hidden="1" outlineLevel="1">
      <c r="A93" s="242"/>
      <c r="B93" s="250" t="s">
        <v>274</v>
      </c>
      <c r="C93" s="253">
        <v>152794.5</v>
      </c>
      <c r="D93" s="257"/>
      <c r="E93" s="258"/>
      <c r="F93" s="259"/>
      <c r="G93" s="260"/>
      <c r="H93" s="255"/>
      <c r="I93" s="253">
        <v>152794.5</v>
      </c>
    </row>
    <row r="94" spans="1:9" hidden="1" outlineLevel="1">
      <c r="A94" s="242"/>
      <c r="B94" s="250" t="s">
        <v>222</v>
      </c>
      <c r="C94" s="253">
        <v>40499747</v>
      </c>
      <c r="D94" s="257"/>
      <c r="E94" s="258"/>
      <c r="F94" s="259"/>
      <c r="G94" s="260"/>
      <c r="H94" s="255"/>
      <c r="I94" s="253">
        <v>40499747</v>
      </c>
    </row>
    <row r="95" spans="1:9" hidden="1" outlineLevel="1">
      <c r="A95" s="242"/>
      <c r="B95" s="250" t="s">
        <v>278</v>
      </c>
      <c r="C95" s="253"/>
      <c r="D95" s="257"/>
      <c r="E95" s="258"/>
      <c r="F95" s="259"/>
      <c r="G95" s="260"/>
      <c r="H95" s="255"/>
      <c r="I95" s="245">
        <v>0</v>
      </c>
    </row>
    <row r="96" spans="1:9" hidden="1" outlineLevel="1">
      <c r="A96" s="242"/>
      <c r="B96" s="250" t="s">
        <v>223</v>
      </c>
      <c r="C96" s="253">
        <v>23821453</v>
      </c>
      <c r="D96" s="257"/>
      <c r="E96" s="258"/>
      <c r="F96" s="259"/>
      <c r="G96" s="260"/>
      <c r="H96" s="255"/>
      <c r="I96" s="253">
        <v>23821453</v>
      </c>
    </row>
    <row r="97" spans="1:9" hidden="1" outlineLevel="1">
      <c r="A97" s="242"/>
      <c r="B97" s="250" t="s">
        <v>224</v>
      </c>
      <c r="C97" s="253">
        <v>5335025.700000003</v>
      </c>
      <c r="D97" s="257"/>
      <c r="E97" s="258"/>
      <c r="F97" s="259"/>
      <c r="G97" s="260"/>
      <c r="H97" s="255"/>
      <c r="I97" s="253">
        <v>5335025.700000003</v>
      </c>
    </row>
    <row r="98" spans="1:9" hidden="1" outlineLevel="1">
      <c r="A98" s="242"/>
      <c r="B98" s="250" t="s">
        <v>225</v>
      </c>
      <c r="C98" s="253">
        <v>9824910</v>
      </c>
      <c r="D98" s="257"/>
      <c r="E98" s="258"/>
      <c r="F98" s="259"/>
      <c r="G98" s="260"/>
      <c r="H98" s="255"/>
      <c r="I98" s="253">
        <v>9824910</v>
      </c>
    </row>
    <row r="99" spans="1:9" ht="28.5" collapsed="1">
      <c r="A99" s="242">
        <v>3</v>
      </c>
      <c r="B99" s="256" t="s">
        <v>528</v>
      </c>
      <c r="C99" s="253">
        <f>SUM($C$71:$C$98)</f>
        <v>282690137.94150001</v>
      </c>
      <c r="D99" s="257"/>
      <c r="E99" s="258"/>
      <c r="F99" s="259"/>
      <c r="G99" s="260"/>
      <c r="H99" s="255"/>
      <c r="I99" s="253">
        <f>SUM($I$71:$I$98)</f>
        <v>282690137.94150001</v>
      </c>
    </row>
    <row r="100" spans="1:9" hidden="1" outlineLevel="1">
      <c r="A100" s="242"/>
      <c r="B100" s="261" t="s">
        <v>202</v>
      </c>
      <c r="C100" s="253"/>
      <c r="D100" s="253"/>
      <c r="E100" s="251"/>
      <c r="F100" s="252"/>
      <c r="G100" s="254"/>
      <c r="H100" s="255"/>
      <c r="I100" s="245">
        <v>0</v>
      </c>
    </row>
    <row r="101" spans="1:9" hidden="1" outlineLevel="1">
      <c r="A101" s="242"/>
      <c r="B101" s="261" t="s">
        <v>272</v>
      </c>
      <c r="C101" s="253">
        <v>0</v>
      </c>
      <c r="D101" s="253">
        <v>0</v>
      </c>
      <c r="E101" s="251"/>
      <c r="F101" s="252">
        <v>371140</v>
      </c>
      <c r="G101" s="254"/>
      <c r="H101" s="255"/>
      <c r="I101" s="262">
        <v>371140</v>
      </c>
    </row>
    <row r="102" spans="1:9" hidden="1" outlineLevel="1">
      <c r="A102" s="242"/>
      <c r="B102" s="261" t="s">
        <v>203</v>
      </c>
      <c r="C102" s="253">
        <v>5046597</v>
      </c>
      <c r="D102" s="252"/>
      <c r="E102" s="251"/>
      <c r="F102" s="252"/>
      <c r="G102" s="254"/>
      <c r="H102" s="255"/>
      <c r="I102" s="262">
        <v>5046597</v>
      </c>
    </row>
    <row r="103" spans="1:9" hidden="1" outlineLevel="1">
      <c r="A103" s="242"/>
      <c r="B103" s="261" t="s">
        <v>204</v>
      </c>
      <c r="C103" s="253">
        <v>1906395</v>
      </c>
      <c r="D103" s="252"/>
      <c r="E103" s="251"/>
      <c r="F103" s="252"/>
      <c r="G103" s="254"/>
      <c r="H103" s="255"/>
      <c r="I103" s="262">
        <v>1906395</v>
      </c>
    </row>
    <row r="104" spans="1:9" hidden="1" outlineLevel="1">
      <c r="A104" s="242"/>
      <c r="B104" s="261" t="s">
        <v>205</v>
      </c>
      <c r="C104" s="253">
        <v>0</v>
      </c>
      <c r="D104" s="253">
        <v>0</v>
      </c>
      <c r="E104" s="251"/>
      <c r="F104" s="253">
        <v>0</v>
      </c>
      <c r="G104" s="254"/>
      <c r="H104" s="255"/>
      <c r="I104" s="262">
        <v>0</v>
      </c>
    </row>
    <row r="105" spans="1:9" hidden="1" outlineLevel="1">
      <c r="A105" s="242"/>
      <c r="B105" s="261" t="s">
        <v>206</v>
      </c>
      <c r="C105" s="253"/>
      <c r="D105" s="253"/>
      <c r="E105" s="251"/>
      <c r="F105" s="253"/>
      <c r="G105" s="254"/>
      <c r="H105" s="255"/>
      <c r="I105" s="262">
        <v>0</v>
      </c>
    </row>
    <row r="106" spans="1:9" hidden="1" outlineLevel="1">
      <c r="A106" s="242"/>
      <c r="B106" s="261" t="s">
        <v>207</v>
      </c>
      <c r="C106" s="253">
        <v>0</v>
      </c>
      <c r="D106" s="253">
        <v>0</v>
      </c>
      <c r="E106" s="251"/>
      <c r="F106" s="253">
        <v>0</v>
      </c>
      <c r="G106" s="254"/>
      <c r="H106" s="255"/>
      <c r="I106" s="262">
        <v>0</v>
      </c>
    </row>
    <row r="107" spans="1:9" hidden="1" outlineLevel="1">
      <c r="A107" s="242"/>
      <c r="B107" s="261" t="s">
        <v>208</v>
      </c>
      <c r="C107" s="253">
        <v>51484817</v>
      </c>
      <c r="D107" s="253">
        <v>0</v>
      </c>
      <c r="E107" s="251"/>
      <c r="F107" s="253">
        <v>0</v>
      </c>
      <c r="G107" s="254"/>
      <c r="H107" s="255"/>
      <c r="I107" s="262">
        <v>51484817</v>
      </c>
    </row>
    <row r="108" spans="1:9" hidden="1" outlineLevel="1">
      <c r="A108" s="242"/>
      <c r="B108" s="261" t="s">
        <v>209</v>
      </c>
      <c r="C108" s="253">
        <v>9832559.5899999999</v>
      </c>
      <c r="D108" s="252"/>
      <c r="E108" s="251"/>
      <c r="F108" s="252"/>
      <c r="G108" s="254"/>
      <c r="H108" s="255"/>
      <c r="I108" s="262">
        <v>9832559.5899999999</v>
      </c>
    </row>
    <row r="109" spans="1:9" hidden="1" outlineLevel="1">
      <c r="A109" s="242"/>
      <c r="B109" s="261" t="s">
        <v>211</v>
      </c>
      <c r="C109" s="253">
        <v>64638735</v>
      </c>
      <c r="D109" s="252"/>
      <c r="E109" s="251"/>
      <c r="F109" s="252"/>
      <c r="G109" s="254"/>
      <c r="H109" s="255"/>
      <c r="I109" s="262">
        <v>64638735</v>
      </c>
    </row>
    <row r="110" spans="1:9" hidden="1" outlineLevel="1">
      <c r="A110" s="242"/>
      <c r="B110" s="261" t="s">
        <v>212</v>
      </c>
      <c r="C110" s="253">
        <v>6730000</v>
      </c>
      <c r="D110" s="252">
        <v>0</v>
      </c>
      <c r="E110" s="251"/>
      <c r="F110" s="252">
        <v>3005053</v>
      </c>
      <c r="G110" s="254"/>
      <c r="H110" s="255"/>
      <c r="I110" s="262">
        <v>9735053</v>
      </c>
    </row>
    <row r="111" spans="1:9" hidden="1" outlineLevel="1">
      <c r="A111" s="242"/>
      <c r="B111" s="261" t="s">
        <v>213</v>
      </c>
      <c r="C111" s="253">
        <v>19996733</v>
      </c>
      <c r="D111" s="252">
        <v>11584907</v>
      </c>
      <c r="E111" s="251"/>
      <c r="F111" s="253">
        <v>29518039</v>
      </c>
      <c r="G111" s="254"/>
      <c r="H111" s="255"/>
      <c r="I111" s="262">
        <v>61099679</v>
      </c>
    </row>
    <row r="112" spans="1:9" hidden="1" outlineLevel="1">
      <c r="A112" s="242"/>
      <c r="B112" s="261" t="s">
        <v>273</v>
      </c>
      <c r="C112" s="253">
        <v>0</v>
      </c>
      <c r="D112" s="252">
        <v>0</v>
      </c>
      <c r="E112" s="251"/>
      <c r="F112" s="253">
        <v>0</v>
      </c>
      <c r="G112" s="254"/>
      <c r="H112" s="255"/>
      <c r="I112" s="262">
        <v>0</v>
      </c>
    </row>
    <row r="113" spans="1:9" hidden="1" outlineLevel="1">
      <c r="A113" s="242"/>
      <c r="B113" s="261" t="s">
        <v>214</v>
      </c>
      <c r="C113" s="253">
        <v>3984059</v>
      </c>
      <c r="D113" s="252"/>
      <c r="E113" s="251"/>
      <c r="F113" s="252"/>
      <c r="G113" s="254"/>
      <c r="H113" s="255"/>
      <c r="I113" s="262">
        <v>3984059</v>
      </c>
    </row>
    <row r="114" spans="1:9" hidden="1" outlineLevel="1">
      <c r="A114" s="242"/>
      <c r="B114" s="261" t="s">
        <v>215</v>
      </c>
      <c r="C114" s="252"/>
      <c r="D114" s="252"/>
      <c r="E114" s="251"/>
      <c r="F114" s="252"/>
      <c r="G114" s="254"/>
      <c r="H114" s="255"/>
      <c r="I114" s="262">
        <v>0</v>
      </c>
    </row>
    <row r="115" spans="1:9" hidden="1" outlineLevel="1">
      <c r="A115" s="242"/>
      <c r="B115" s="261" t="s">
        <v>216</v>
      </c>
      <c r="C115" s="253">
        <v>0</v>
      </c>
      <c r="D115" s="253">
        <v>0</v>
      </c>
      <c r="E115" s="251"/>
      <c r="F115" s="253">
        <v>0</v>
      </c>
      <c r="G115" s="254"/>
      <c r="H115" s="255"/>
      <c r="I115" s="262">
        <v>0</v>
      </c>
    </row>
    <row r="116" spans="1:9" hidden="1" outlineLevel="1">
      <c r="A116" s="242"/>
      <c r="B116" s="261" t="s">
        <v>217</v>
      </c>
      <c r="C116" s="253">
        <v>0</v>
      </c>
      <c r="D116" s="253">
        <v>0</v>
      </c>
      <c r="E116" s="251"/>
      <c r="F116" s="253">
        <v>1214533.7799999996</v>
      </c>
      <c r="G116" s="254"/>
      <c r="H116" s="255"/>
      <c r="I116" s="262">
        <v>1214533.7799999996</v>
      </c>
    </row>
    <row r="117" spans="1:9" hidden="1" outlineLevel="1">
      <c r="A117" s="242"/>
      <c r="B117" s="261" t="s">
        <v>218</v>
      </c>
      <c r="C117" s="252"/>
      <c r="D117" s="253">
        <v>3466984</v>
      </c>
      <c r="E117" s="251"/>
      <c r="F117" s="253">
        <v>510595</v>
      </c>
      <c r="G117" s="254"/>
      <c r="H117" s="255"/>
      <c r="I117" s="262">
        <v>3977579</v>
      </c>
    </row>
    <row r="118" spans="1:9" hidden="1" outlineLevel="1">
      <c r="A118" s="242"/>
      <c r="B118" s="261" t="s">
        <v>219</v>
      </c>
      <c r="C118" s="252"/>
      <c r="D118" s="252"/>
      <c r="E118" s="251"/>
      <c r="F118" s="253">
        <v>0</v>
      </c>
      <c r="G118" s="254"/>
      <c r="H118" s="255"/>
      <c r="I118" s="262">
        <v>0</v>
      </c>
    </row>
    <row r="119" spans="1:9" hidden="1" outlineLevel="1">
      <c r="A119" s="242"/>
      <c r="B119" s="261" t="s">
        <v>323</v>
      </c>
      <c r="C119" s="245">
        <v>147777</v>
      </c>
      <c r="D119" s="245">
        <v>0</v>
      </c>
      <c r="E119" s="251"/>
      <c r="F119" s="245">
        <v>0</v>
      </c>
      <c r="G119" s="254"/>
      <c r="H119" s="255"/>
      <c r="I119" s="245">
        <v>147777</v>
      </c>
    </row>
    <row r="120" spans="1:9" hidden="1" outlineLevel="1">
      <c r="A120" s="242"/>
      <c r="B120" s="261" t="s">
        <v>220</v>
      </c>
      <c r="C120" s="252"/>
      <c r="D120" s="252"/>
      <c r="E120" s="251"/>
      <c r="F120" s="253"/>
      <c r="G120" s="254"/>
      <c r="H120" s="255"/>
      <c r="I120" s="262">
        <v>0</v>
      </c>
    </row>
    <row r="121" spans="1:9" hidden="1" outlineLevel="1">
      <c r="A121" s="242"/>
      <c r="B121" s="261" t="s">
        <v>221</v>
      </c>
      <c r="C121" s="252"/>
      <c r="D121" s="252"/>
      <c r="E121" s="251"/>
      <c r="F121" s="252"/>
      <c r="G121" s="254"/>
      <c r="H121" s="255"/>
      <c r="I121" s="262">
        <v>0</v>
      </c>
    </row>
    <row r="122" spans="1:9" hidden="1" outlineLevel="1">
      <c r="A122" s="242"/>
      <c r="B122" s="261" t="s">
        <v>274</v>
      </c>
      <c r="C122" s="253">
        <v>0</v>
      </c>
      <c r="D122" s="253">
        <v>0</v>
      </c>
      <c r="E122" s="251"/>
      <c r="F122" s="253">
        <v>0</v>
      </c>
      <c r="G122" s="254"/>
      <c r="H122" s="255"/>
      <c r="I122" s="262">
        <v>0</v>
      </c>
    </row>
    <row r="123" spans="1:9" hidden="1" outlineLevel="1">
      <c r="A123" s="242"/>
      <c r="B123" s="261" t="s">
        <v>222</v>
      </c>
      <c r="C123" s="253">
        <v>43453412</v>
      </c>
      <c r="D123" s="252"/>
      <c r="E123" s="251"/>
      <c r="F123" s="252"/>
      <c r="G123" s="254"/>
      <c r="H123" s="255"/>
      <c r="I123" s="262">
        <v>43453412</v>
      </c>
    </row>
    <row r="124" spans="1:9" hidden="1" outlineLevel="1">
      <c r="A124" s="242"/>
      <c r="B124" s="261" t="s">
        <v>278</v>
      </c>
      <c r="C124" s="253"/>
      <c r="D124" s="252"/>
      <c r="E124" s="251"/>
      <c r="F124" s="252"/>
      <c r="G124" s="254"/>
      <c r="H124" s="255"/>
      <c r="I124" s="262">
        <v>0</v>
      </c>
    </row>
    <row r="125" spans="1:9" hidden="1" outlineLevel="1">
      <c r="A125" s="242"/>
      <c r="B125" s="261" t="s">
        <v>223</v>
      </c>
      <c r="C125" s="253">
        <v>4024014</v>
      </c>
      <c r="D125" s="252"/>
      <c r="E125" s="251"/>
      <c r="F125" s="252"/>
      <c r="G125" s="254"/>
      <c r="H125" s="255"/>
      <c r="I125" s="262">
        <v>4024014</v>
      </c>
    </row>
    <row r="126" spans="1:9" hidden="1" outlineLevel="1">
      <c r="A126" s="242"/>
      <c r="B126" s="261" t="s">
        <v>224</v>
      </c>
      <c r="C126" s="253">
        <v>6178975.0020144973</v>
      </c>
      <c r="D126" s="253">
        <v>0</v>
      </c>
      <c r="E126" s="251"/>
      <c r="F126" s="253">
        <v>0</v>
      </c>
      <c r="G126" s="254"/>
      <c r="H126" s="255"/>
      <c r="I126" s="262">
        <v>6178975.0020144973</v>
      </c>
    </row>
    <row r="127" spans="1:9" hidden="1" outlineLevel="1">
      <c r="A127" s="242"/>
      <c r="B127" s="261" t="s">
        <v>225</v>
      </c>
      <c r="C127" s="253">
        <v>11793894</v>
      </c>
      <c r="D127" s="252"/>
      <c r="E127" s="251"/>
      <c r="F127" s="253">
        <v>1499532</v>
      </c>
      <c r="G127" s="254"/>
      <c r="H127" s="255"/>
      <c r="I127" s="262">
        <v>13293426</v>
      </c>
    </row>
    <row r="128" spans="1:9" ht="16.5" customHeight="1" collapsed="1">
      <c r="A128" s="242">
        <v>4</v>
      </c>
      <c r="B128" s="263" t="s">
        <v>529</v>
      </c>
      <c r="C128" s="253">
        <f>SUM($C$100:$C$127)</f>
        <v>229217967.59201449</v>
      </c>
      <c r="D128" s="253">
        <f>SUM($D$100:$D$127)</f>
        <v>15051891</v>
      </c>
      <c r="E128" s="251"/>
      <c r="F128" s="253">
        <f>SUM($F$100:$F$127)</f>
        <v>36118892.780000001</v>
      </c>
      <c r="G128" s="254"/>
      <c r="H128" s="255"/>
      <c r="I128" s="262">
        <f>SUM($I$100:$I$127)</f>
        <v>280388751.37201452</v>
      </c>
    </row>
    <row r="129" spans="1:9" hidden="1" outlineLevel="1">
      <c r="A129" s="242"/>
      <c r="B129" s="250" t="s">
        <v>202</v>
      </c>
      <c r="C129" s="251"/>
      <c r="D129" s="264"/>
      <c r="E129" s="264"/>
      <c r="F129" s="264"/>
      <c r="G129" s="254"/>
      <c r="H129" s="255"/>
      <c r="I129" s="245">
        <v>0</v>
      </c>
    </row>
    <row r="130" spans="1:9" hidden="1" outlineLevel="1">
      <c r="A130" s="242"/>
      <c r="B130" s="250" t="s">
        <v>272</v>
      </c>
      <c r="C130" s="251"/>
      <c r="D130" s="264">
        <v>0</v>
      </c>
      <c r="E130" s="264">
        <v>0</v>
      </c>
      <c r="F130" s="264">
        <v>315469</v>
      </c>
      <c r="G130" s="254"/>
      <c r="H130" s="255"/>
      <c r="I130" s="262">
        <v>315469</v>
      </c>
    </row>
    <row r="131" spans="1:9" hidden="1" outlineLevel="1">
      <c r="A131" s="242"/>
      <c r="B131" s="250" t="s">
        <v>203</v>
      </c>
      <c r="C131" s="251"/>
      <c r="D131" s="252"/>
      <c r="E131" s="264">
        <v>4289607</v>
      </c>
      <c r="F131" s="265"/>
      <c r="G131" s="254"/>
      <c r="H131" s="255"/>
      <c r="I131" s="262">
        <v>4289607</v>
      </c>
    </row>
    <row r="132" spans="1:9" hidden="1" outlineLevel="1">
      <c r="A132" s="242"/>
      <c r="B132" s="250" t="s">
        <v>204</v>
      </c>
      <c r="C132" s="251"/>
      <c r="D132" s="252"/>
      <c r="E132" s="264">
        <v>1620435.75</v>
      </c>
      <c r="F132" s="265"/>
      <c r="G132" s="254"/>
      <c r="H132" s="255"/>
      <c r="I132" s="262">
        <v>1620435.75</v>
      </c>
    </row>
    <row r="133" spans="1:9" hidden="1" outlineLevel="1">
      <c r="A133" s="242"/>
      <c r="B133" s="250" t="s">
        <v>205</v>
      </c>
      <c r="C133" s="251"/>
      <c r="D133" s="253">
        <v>0</v>
      </c>
      <c r="E133" s="264">
        <v>0</v>
      </c>
      <c r="F133" s="266">
        <v>0</v>
      </c>
      <c r="G133" s="254"/>
      <c r="H133" s="255"/>
      <c r="I133" s="262">
        <v>0</v>
      </c>
    </row>
    <row r="134" spans="1:9" hidden="1" outlineLevel="1">
      <c r="A134" s="242"/>
      <c r="B134" s="250" t="s">
        <v>206</v>
      </c>
      <c r="C134" s="251"/>
      <c r="D134" s="253">
        <v>0</v>
      </c>
      <c r="E134" s="264">
        <v>0</v>
      </c>
      <c r="F134" s="266">
        <v>0</v>
      </c>
      <c r="G134" s="254"/>
      <c r="H134" s="255"/>
      <c r="I134" s="262">
        <v>0</v>
      </c>
    </row>
    <row r="135" spans="1:9" hidden="1" outlineLevel="1">
      <c r="A135" s="242"/>
      <c r="B135" s="250" t="s">
        <v>207</v>
      </c>
      <c r="C135" s="251"/>
      <c r="D135" s="253">
        <v>0</v>
      </c>
      <c r="E135" s="264">
        <v>0</v>
      </c>
      <c r="F135" s="266">
        <v>0</v>
      </c>
      <c r="G135" s="254"/>
      <c r="H135" s="255"/>
      <c r="I135" s="262">
        <v>0</v>
      </c>
    </row>
    <row r="136" spans="1:9" hidden="1" outlineLevel="1">
      <c r="A136" s="242"/>
      <c r="B136" s="250" t="s">
        <v>208</v>
      </c>
      <c r="C136" s="251"/>
      <c r="D136" s="253">
        <v>0</v>
      </c>
      <c r="E136" s="264">
        <v>43762094</v>
      </c>
      <c r="F136" s="266">
        <v>0</v>
      </c>
      <c r="G136" s="254"/>
      <c r="H136" s="255"/>
      <c r="I136" s="262">
        <v>43762094</v>
      </c>
    </row>
    <row r="137" spans="1:9" hidden="1" outlineLevel="1">
      <c r="A137" s="242"/>
      <c r="B137" s="250" t="s">
        <v>209</v>
      </c>
      <c r="C137" s="251"/>
      <c r="D137" s="252"/>
      <c r="E137" s="264">
        <v>8357675.6514999997</v>
      </c>
      <c r="F137" s="265"/>
      <c r="G137" s="254"/>
      <c r="H137" s="255"/>
      <c r="I137" s="262">
        <v>8357675.6514999997</v>
      </c>
    </row>
    <row r="138" spans="1:9" hidden="1" outlineLevel="1">
      <c r="A138" s="242"/>
      <c r="B138" s="250" t="s">
        <v>211</v>
      </c>
      <c r="C138" s="251"/>
      <c r="D138" s="252"/>
      <c r="E138" s="264">
        <v>54942925</v>
      </c>
      <c r="F138" s="265"/>
      <c r="G138" s="254"/>
      <c r="H138" s="255"/>
      <c r="I138" s="262">
        <v>54942925</v>
      </c>
    </row>
    <row r="139" spans="1:9" hidden="1" outlineLevel="1">
      <c r="A139" s="242"/>
      <c r="B139" s="250" t="s">
        <v>212</v>
      </c>
      <c r="C139" s="251"/>
      <c r="D139" s="252">
        <v>0</v>
      </c>
      <c r="E139" s="264">
        <v>5718802</v>
      </c>
      <c r="F139" s="265">
        <v>2554213</v>
      </c>
      <c r="G139" s="254"/>
      <c r="H139" s="255"/>
      <c r="I139" s="262">
        <v>8273015</v>
      </c>
    </row>
    <row r="140" spans="1:9" hidden="1" outlineLevel="1">
      <c r="A140" s="242"/>
      <c r="B140" s="250" t="s">
        <v>213</v>
      </c>
      <c r="C140" s="251"/>
      <c r="D140" s="252">
        <v>9847171</v>
      </c>
      <c r="E140" s="264">
        <v>16997223</v>
      </c>
      <c r="F140" s="266">
        <v>25090335</v>
      </c>
      <c r="G140" s="254"/>
      <c r="H140" s="255"/>
      <c r="I140" s="262">
        <v>51934729</v>
      </c>
    </row>
    <row r="141" spans="1:9" hidden="1" outlineLevel="1">
      <c r="A141" s="242"/>
      <c r="B141" s="250" t="s">
        <v>214</v>
      </c>
      <c r="C141" s="251"/>
      <c r="D141" s="252"/>
      <c r="E141" s="264">
        <v>3386450</v>
      </c>
      <c r="F141" s="265"/>
      <c r="G141" s="254"/>
      <c r="H141" s="255"/>
      <c r="I141" s="262">
        <v>3386450</v>
      </c>
    </row>
    <row r="142" spans="1:9" hidden="1" outlineLevel="1">
      <c r="A142" s="242"/>
      <c r="B142" s="250" t="s">
        <v>273</v>
      </c>
      <c r="C142" s="251"/>
      <c r="D142" s="253">
        <v>0</v>
      </c>
      <c r="E142" s="264">
        <v>0</v>
      </c>
      <c r="F142" s="266">
        <v>0</v>
      </c>
      <c r="G142" s="254"/>
      <c r="H142" s="255"/>
      <c r="I142" s="262">
        <v>0</v>
      </c>
    </row>
    <row r="143" spans="1:9" hidden="1" outlineLevel="1">
      <c r="A143" s="242"/>
      <c r="B143" s="250" t="s">
        <v>215</v>
      </c>
      <c r="C143" s="251"/>
      <c r="D143" s="253">
        <v>0</v>
      </c>
      <c r="E143" s="264">
        <v>0</v>
      </c>
      <c r="F143" s="266">
        <v>0</v>
      </c>
      <c r="G143" s="254"/>
      <c r="H143" s="255"/>
      <c r="I143" s="262">
        <v>0</v>
      </c>
    </row>
    <row r="144" spans="1:9" hidden="1" outlineLevel="1">
      <c r="A144" s="242"/>
      <c r="B144" s="250" t="s">
        <v>216</v>
      </c>
      <c r="C144" s="251"/>
      <c r="D144" s="253">
        <v>0</v>
      </c>
      <c r="E144" s="264">
        <v>0</v>
      </c>
      <c r="F144" s="266">
        <v>0</v>
      </c>
      <c r="G144" s="254"/>
      <c r="H144" s="255"/>
      <c r="I144" s="262">
        <v>0</v>
      </c>
    </row>
    <row r="145" spans="1:9" hidden="1" outlineLevel="1">
      <c r="A145" s="242"/>
      <c r="B145" s="250" t="s">
        <v>217</v>
      </c>
      <c r="C145" s="251"/>
      <c r="D145" s="253">
        <v>0</v>
      </c>
      <c r="E145" s="264">
        <v>0</v>
      </c>
      <c r="F145" s="266">
        <v>1032353.7129999992</v>
      </c>
      <c r="G145" s="254"/>
      <c r="H145" s="255"/>
      <c r="I145" s="262">
        <v>1032353.7129999992</v>
      </c>
    </row>
    <row r="146" spans="1:9" hidden="1" outlineLevel="1">
      <c r="A146" s="242"/>
      <c r="B146" s="250" t="s">
        <v>218</v>
      </c>
      <c r="C146" s="251"/>
      <c r="D146" s="253">
        <v>2946936</v>
      </c>
      <c r="E146" s="267"/>
      <c r="F146" s="266">
        <v>434006</v>
      </c>
      <c r="G146" s="254"/>
      <c r="H146" s="255"/>
      <c r="I146" s="262">
        <v>3380942</v>
      </c>
    </row>
    <row r="147" spans="1:9" hidden="1" outlineLevel="1">
      <c r="A147" s="242"/>
      <c r="B147" s="250" t="s">
        <v>219</v>
      </c>
      <c r="C147" s="251"/>
      <c r="D147" s="252"/>
      <c r="E147" s="252"/>
      <c r="F147" s="266">
        <v>0</v>
      </c>
      <c r="G147" s="254"/>
      <c r="H147" s="255"/>
      <c r="I147" s="262">
        <v>0</v>
      </c>
    </row>
    <row r="148" spans="1:9" hidden="1" outlineLevel="1">
      <c r="A148" s="242"/>
      <c r="B148" s="250" t="s">
        <v>323</v>
      </c>
      <c r="C148" s="251"/>
      <c r="D148" s="252">
        <v>125610</v>
      </c>
      <c r="E148" s="252">
        <v>0</v>
      </c>
      <c r="F148" s="245">
        <v>0</v>
      </c>
      <c r="G148" s="254"/>
      <c r="H148" s="255"/>
      <c r="I148" s="245">
        <v>125610</v>
      </c>
    </row>
    <row r="149" spans="1:9" hidden="1" outlineLevel="1">
      <c r="A149" s="242"/>
      <c r="B149" s="250" t="s">
        <v>220</v>
      </c>
      <c r="C149" s="251"/>
      <c r="D149" s="252"/>
      <c r="E149" s="267"/>
      <c r="F149" s="266"/>
      <c r="G149" s="254"/>
      <c r="H149" s="255"/>
      <c r="I149" s="262">
        <v>0</v>
      </c>
    </row>
    <row r="150" spans="1:9" hidden="1" outlineLevel="1">
      <c r="A150" s="242"/>
      <c r="B150" s="250" t="s">
        <v>221</v>
      </c>
      <c r="C150" s="251"/>
      <c r="D150" s="252"/>
      <c r="E150" s="267"/>
      <c r="F150" s="265"/>
      <c r="G150" s="254"/>
      <c r="H150" s="255"/>
      <c r="I150" s="262">
        <v>0</v>
      </c>
    </row>
    <row r="151" spans="1:9" hidden="1" outlineLevel="1">
      <c r="A151" s="242"/>
      <c r="B151" s="250" t="s">
        <v>274</v>
      </c>
      <c r="C151" s="251"/>
      <c r="D151" s="253">
        <v>0</v>
      </c>
      <c r="E151" s="264">
        <v>0</v>
      </c>
      <c r="F151" s="266">
        <v>0</v>
      </c>
      <c r="G151" s="254"/>
      <c r="H151" s="255"/>
      <c r="I151" s="262">
        <v>0</v>
      </c>
    </row>
    <row r="152" spans="1:9" hidden="1" outlineLevel="1">
      <c r="A152" s="242"/>
      <c r="B152" s="250" t="s">
        <v>222</v>
      </c>
      <c r="C152" s="251"/>
      <c r="D152" s="252"/>
      <c r="E152" s="264">
        <v>-2484889</v>
      </c>
      <c r="F152" s="265"/>
      <c r="G152" s="254"/>
      <c r="H152" s="255"/>
      <c r="I152" s="262">
        <v>-2484889</v>
      </c>
    </row>
    <row r="153" spans="1:9" hidden="1" outlineLevel="1">
      <c r="A153" s="242"/>
      <c r="B153" s="250" t="s">
        <v>278</v>
      </c>
      <c r="C153" s="251"/>
      <c r="D153" s="252"/>
      <c r="E153" s="264"/>
      <c r="F153" s="265"/>
      <c r="G153" s="254"/>
      <c r="H153" s="255"/>
      <c r="I153" s="262">
        <v>0</v>
      </c>
    </row>
    <row r="154" spans="1:9" hidden="1" outlineLevel="1">
      <c r="A154" s="242"/>
      <c r="B154" s="250" t="s">
        <v>223</v>
      </c>
      <c r="C154" s="251"/>
      <c r="D154" s="252"/>
      <c r="E154" s="264">
        <v>3420412</v>
      </c>
      <c r="F154" s="265"/>
      <c r="G154" s="254"/>
      <c r="H154" s="255"/>
      <c r="I154" s="262">
        <v>3420412</v>
      </c>
    </row>
    <row r="155" spans="1:9" hidden="1" outlineLevel="1">
      <c r="A155" s="242"/>
      <c r="B155" s="250" t="s">
        <v>224</v>
      </c>
      <c r="C155" s="251"/>
      <c r="D155" s="253">
        <v>5668.5906254598513</v>
      </c>
      <c r="E155" s="264">
        <v>5042467.3889992991</v>
      </c>
      <c r="F155" s="266">
        <v>203993.02037524097</v>
      </c>
      <c r="G155" s="254"/>
      <c r="H155" s="255"/>
      <c r="I155" s="262">
        <v>5252129</v>
      </c>
    </row>
    <row r="156" spans="1:9" hidden="1" outlineLevel="1">
      <c r="A156" s="242"/>
      <c r="B156" s="250" t="s">
        <v>225</v>
      </c>
      <c r="C156" s="251"/>
      <c r="D156" s="252"/>
      <c r="E156" s="264">
        <v>10024810</v>
      </c>
      <c r="F156" s="266">
        <v>1274602</v>
      </c>
      <c r="G156" s="254"/>
      <c r="H156" s="255"/>
      <c r="I156" s="262">
        <v>11299412</v>
      </c>
    </row>
    <row r="157" spans="1:9" ht="28.5" collapsed="1">
      <c r="A157" s="242">
        <v>5</v>
      </c>
      <c r="B157" s="256" t="s">
        <v>530</v>
      </c>
      <c r="C157" s="251"/>
      <c r="D157" s="253">
        <f>SUM($D$129:$D$156)</f>
        <v>12925385.590625459</v>
      </c>
      <c r="E157" s="264">
        <f>SUM($E$129:$E$156)</f>
        <v>155078012.7904993</v>
      </c>
      <c r="F157" s="266">
        <f>SUM($F$129:$F$156)</f>
        <v>30904971.73337524</v>
      </c>
      <c r="G157" s="254"/>
      <c r="H157" s="255"/>
      <c r="I157" s="262">
        <f>SUM($I$129:$I$156)</f>
        <v>198908370.11449999</v>
      </c>
    </row>
    <row r="158" spans="1:9" hidden="1" outlineLevel="1">
      <c r="A158" s="242"/>
      <c r="B158" s="250" t="s">
        <v>202</v>
      </c>
      <c r="C158" s="253"/>
      <c r="D158" s="257"/>
      <c r="E158" s="268"/>
      <c r="F158" s="268"/>
      <c r="G158" s="260"/>
      <c r="H158" s="255"/>
      <c r="I158" s="245">
        <v>0</v>
      </c>
    </row>
    <row r="159" spans="1:9" hidden="1" outlineLevel="1">
      <c r="A159" s="242"/>
      <c r="B159" s="250" t="s">
        <v>272</v>
      </c>
      <c r="C159" s="253">
        <v>55671</v>
      </c>
      <c r="D159" s="257"/>
      <c r="E159" s="268"/>
      <c r="F159" s="268"/>
      <c r="G159" s="260"/>
      <c r="H159" s="255"/>
      <c r="I159" s="262">
        <v>55671</v>
      </c>
    </row>
    <row r="160" spans="1:9" hidden="1" outlineLevel="1">
      <c r="A160" s="242"/>
      <c r="B160" s="250" t="s">
        <v>203</v>
      </c>
      <c r="C160" s="253">
        <v>756990</v>
      </c>
      <c r="D160" s="257"/>
      <c r="E160" s="268"/>
      <c r="F160" s="268"/>
      <c r="G160" s="260"/>
      <c r="H160" s="255"/>
      <c r="I160" s="262">
        <v>756990</v>
      </c>
    </row>
    <row r="161" spans="1:9" hidden="1" outlineLevel="1">
      <c r="A161" s="242"/>
      <c r="B161" s="250" t="s">
        <v>204</v>
      </c>
      <c r="C161" s="253">
        <v>285959.25</v>
      </c>
      <c r="D161" s="257"/>
      <c r="E161" s="268"/>
      <c r="F161" s="268"/>
      <c r="G161" s="260"/>
      <c r="H161" s="255"/>
      <c r="I161" s="262">
        <v>285959.25</v>
      </c>
    </row>
    <row r="162" spans="1:9" hidden="1" outlineLevel="1">
      <c r="A162" s="242"/>
      <c r="B162" s="250" t="s">
        <v>205</v>
      </c>
      <c r="C162" s="253">
        <v>0</v>
      </c>
      <c r="D162" s="257"/>
      <c r="E162" s="268"/>
      <c r="F162" s="268"/>
      <c r="G162" s="260"/>
      <c r="H162" s="255"/>
      <c r="I162" s="262">
        <v>0</v>
      </c>
    </row>
    <row r="163" spans="1:9" hidden="1" outlineLevel="1">
      <c r="A163" s="242"/>
      <c r="B163" s="250" t="s">
        <v>206</v>
      </c>
      <c r="C163" s="253"/>
      <c r="D163" s="257"/>
      <c r="E163" s="268"/>
      <c r="F163" s="268"/>
      <c r="G163" s="260"/>
      <c r="H163" s="255"/>
      <c r="I163" s="262">
        <v>0</v>
      </c>
    </row>
    <row r="164" spans="1:9" hidden="1" outlineLevel="1">
      <c r="A164" s="242"/>
      <c r="B164" s="250" t="s">
        <v>207</v>
      </c>
      <c r="C164" s="253">
        <v>0</v>
      </c>
      <c r="D164" s="257"/>
      <c r="E164" s="268"/>
      <c r="F164" s="268"/>
      <c r="G164" s="260"/>
      <c r="H164" s="255"/>
      <c r="I164" s="262">
        <v>0</v>
      </c>
    </row>
    <row r="165" spans="1:9" hidden="1" outlineLevel="1">
      <c r="A165" s="242"/>
      <c r="B165" s="250" t="s">
        <v>208</v>
      </c>
      <c r="C165" s="253">
        <v>7722723</v>
      </c>
      <c r="D165" s="257"/>
      <c r="E165" s="268"/>
      <c r="F165" s="268"/>
      <c r="G165" s="260"/>
      <c r="H165" s="255"/>
      <c r="I165" s="262">
        <v>7722723</v>
      </c>
    </row>
    <row r="166" spans="1:9" hidden="1" outlineLevel="1">
      <c r="A166" s="242"/>
      <c r="B166" s="250" t="s">
        <v>209</v>
      </c>
      <c r="C166" s="253">
        <v>1474883.9385000002</v>
      </c>
      <c r="D166" s="257"/>
      <c r="E166" s="268"/>
      <c r="F166" s="268"/>
      <c r="G166" s="260"/>
      <c r="H166" s="255"/>
      <c r="I166" s="262">
        <v>1474883.9385000002</v>
      </c>
    </row>
    <row r="167" spans="1:9" hidden="1" outlineLevel="1">
      <c r="A167" s="242"/>
      <c r="B167" s="250" t="s">
        <v>211</v>
      </c>
      <c r="C167" s="253">
        <v>9695810</v>
      </c>
      <c r="D167" s="257"/>
      <c r="E167" s="268"/>
      <c r="F167" s="268"/>
      <c r="G167" s="260"/>
      <c r="H167" s="255"/>
      <c r="I167" s="262">
        <v>9695810</v>
      </c>
    </row>
    <row r="168" spans="1:9" hidden="1" outlineLevel="1">
      <c r="A168" s="242"/>
      <c r="B168" s="250" t="s">
        <v>212</v>
      </c>
      <c r="C168" s="253">
        <v>1462038</v>
      </c>
      <c r="D168" s="257"/>
      <c r="E168" s="268"/>
      <c r="F168" s="268"/>
      <c r="G168" s="260"/>
      <c r="H168" s="255"/>
      <c r="I168" s="262">
        <v>1462038</v>
      </c>
    </row>
    <row r="169" spans="1:9" hidden="1" outlineLevel="1">
      <c r="A169" s="242"/>
      <c r="B169" s="250" t="s">
        <v>213</v>
      </c>
      <c r="C169" s="253">
        <v>9164950</v>
      </c>
      <c r="D169" s="257"/>
      <c r="E169" s="268"/>
      <c r="F169" s="268"/>
      <c r="G169" s="260"/>
      <c r="H169" s="255"/>
      <c r="I169" s="262">
        <v>9164950</v>
      </c>
    </row>
    <row r="170" spans="1:9" hidden="1" outlineLevel="1">
      <c r="A170" s="242"/>
      <c r="B170" s="250" t="s">
        <v>214</v>
      </c>
      <c r="C170" s="253">
        <v>597609</v>
      </c>
      <c r="D170" s="257"/>
      <c r="E170" s="268"/>
      <c r="F170" s="268"/>
      <c r="G170" s="260"/>
      <c r="H170" s="255"/>
      <c r="I170" s="262">
        <v>597609</v>
      </c>
    </row>
    <row r="171" spans="1:9" hidden="1" outlineLevel="1">
      <c r="A171" s="242"/>
      <c r="B171" s="250" t="s">
        <v>273</v>
      </c>
      <c r="C171" s="253">
        <v>0</v>
      </c>
      <c r="D171" s="257"/>
      <c r="E171" s="268"/>
      <c r="F171" s="268"/>
      <c r="G171" s="260"/>
      <c r="H171" s="255"/>
      <c r="I171" s="262">
        <v>0</v>
      </c>
    </row>
    <row r="172" spans="1:9" hidden="1" outlineLevel="1">
      <c r="A172" s="242"/>
      <c r="B172" s="250" t="s">
        <v>215</v>
      </c>
      <c r="C172" s="253">
        <v>0</v>
      </c>
      <c r="D172" s="257"/>
      <c r="E172" s="268"/>
      <c r="F172" s="268"/>
      <c r="G172" s="260"/>
      <c r="H172" s="255"/>
      <c r="I172" s="262">
        <v>0</v>
      </c>
    </row>
    <row r="173" spans="1:9" hidden="1" outlineLevel="1">
      <c r="A173" s="242"/>
      <c r="B173" s="250" t="s">
        <v>216</v>
      </c>
      <c r="C173" s="253">
        <v>0</v>
      </c>
      <c r="D173" s="257"/>
      <c r="E173" s="268"/>
      <c r="F173" s="268"/>
      <c r="G173" s="260"/>
      <c r="H173" s="255"/>
      <c r="I173" s="262">
        <v>0</v>
      </c>
    </row>
    <row r="174" spans="1:9" hidden="1" outlineLevel="1">
      <c r="A174" s="242"/>
      <c r="B174" s="250" t="s">
        <v>217</v>
      </c>
      <c r="C174" s="253">
        <v>182180.06700000039</v>
      </c>
      <c r="D174" s="257"/>
      <c r="E174" s="268"/>
      <c r="F174" s="268"/>
      <c r="G174" s="260"/>
      <c r="H174" s="255"/>
      <c r="I174" s="262">
        <v>182180.06700000039</v>
      </c>
    </row>
    <row r="175" spans="1:9" hidden="1" outlineLevel="1">
      <c r="A175" s="242"/>
      <c r="B175" s="250" t="s">
        <v>218</v>
      </c>
      <c r="C175" s="253">
        <v>596637</v>
      </c>
      <c r="D175" s="257"/>
      <c r="E175" s="268"/>
      <c r="F175" s="268"/>
      <c r="G175" s="260"/>
      <c r="H175" s="255"/>
      <c r="I175" s="262">
        <v>596637</v>
      </c>
    </row>
    <row r="176" spans="1:9" hidden="1" outlineLevel="1">
      <c r="A176" s="242"/>
      <c r="B176" s="250" t="s">
        <v>219</v>
      </c>
      <c r="C176" s="253">
        <v>0</v>
      </c>
      <c r="D176" s="257"/>
      <c r="E176" s="268"/>
      <c r="F176" s="268"/>
      <c r="G176" s="260"/>
      <c r="H176" s="255"/>
      <c r="I176" s="262">
        <v>0</v>
      </c>
    </row>
    <row r="177" spans="1:9" hidden="1" outlineLevel="1">
      <c r="A177" s="242"/>
      <c r="B177" s="250" t="s">
        <v>323</v>
      </c>
      <c r="C177" s="245">
        <v>22167</v>
      </c>
      <c r="D177" s="257"/>
      <c r="E177" s="268"/>
      <c r="F177" s="268"/>
      <c r="G177" s="260"/>
      <c r="H177" s="255"/>
      <c r="I177" s="245">
        <v>22167</v>
      </c>
    </row>
    <row r="178" spans="1:9" hidden="1" outlineLevel="1">
      <c r="A178" s="242"/>
      <c r="B178" s="250" t="s">
        <v>220</v>
      </c>
      <c r="C178" s="253"/>
      <c r="D178" s="257"/>
      <c r="E178" s="268"/>
      <c r="F178" s="268"/>
      <c r="G178" s="260"/>
      <c r="H178" s="255"/>
      <c r="I178" s="262">
        <v>0</v>
      </c>
    </row>
    <row r="179" spans="1:9" hidden="1" outlineLevel="1">
      <c r="A179" s="242"/>
      <c r="B179" s="250" t="s">
        <v>221</v>
      </c>
      <c r="C179" s="253">
        <v>0</v>
      </c>
      <c r="D179" s="257"/>
      <c r="E179" s="268"/>
      <c r="F179" s="268"/>
      <c r="G179" s="260"/>
      <c r="H179" s="255"/>
      <c r="I179" s="262">
        <v>0</v>
      </c>
    </row>
    <row r="180" spans="1:9" hidden="1" outlineLevel="1">
      <c r="A180" s="242"/>
      <c r="B180" s="250" t="s">
        <v>274</v>
      </c>
      <c r="C180" s="253">
        <v>0</v>
      </c>
      <c r="D180" s="257"/>
      <c r="E180" s="268"/>
      <c r="F180" s="268"/>
      <c r="G180" s="260"/>
      <c r="H180" s="255"/>
      <c r="I180" s="262">
        <v>0</v>
      </c>
    </row>
    <row r="181" spans="1:9" hidden="1" outlineLevel="1">
      <c r="A181" s="242"/>
      <c r="B181" s="250" t="s">
        <v>222</v>
      </c>
      <c r="C181" s="253">
        <v>45938301</v>
      </c>
      <c r="D181" s="257"/>
      <c r="E181" s="268"/>
      <c r="F181" s="268"/>
      <c r="G181" s="260"/>
      <c r="H181" s="255"/>
      <c r="I181" s="262">
        <v>45938301</v>
      </c>
    </row>
    <row r="182" spans="1:9" hidden="1" outlineLevel="1">
      <c r="A182" s="242"/>
      <c r="B182" s="250" t="s">
        <v>278</v>
      </c>
      <c r="C182" s="253"/>
      <c r="D182" s="257"/>
      <c r="E182" s="268"/>
      <c r="F182" s="268"/>
      <c r="G182" s="260"/>
      <c r="H182" s="255"/>
      <c r="I182" s="262">
        <v>0</v>
      </c>
    </row>
    <row r="183" spans="1:9" hidden="1" outlineLevel="1">
      <c r="A183" s="242"/>
      <c r="B183" s="250" t="s">
        <v>223</v>
      </c>
      <c r="C183" s="253">
        <v>603602</v>
      </c>
      <c r="D183" s="257"/>
      <c r="E183" s="268"/>
      <c r="F183" s="268"/>
      <c r="G183" s="260"/>
      <c r="H183" s="255"/>
      <c r="I183" s="262">
        <v>603602</v>
      </c>
    </row>
    <row r="184" spans="1:9" hidden="1" outlineLevel="1">
      <c r="A184" s="242"/>
      <c r="B184" s="250" t="s">
        <v>224</v>
      </c>
      <c r="C184" s="253">
        <v>926846.0020144973</v>
      </c>
      <c r="D184" s="257"/>
      <c r="E184" s="268"/>
      <c r="F184" s="268"/>
      <c r="G184" s="260"/>
      <c r="H184" s="255"/>
      <c r="I184" s="262">
        <v>926846.0020144973</v>
      </c>
    </row>
    <row r="185" spans="1:9" hidden="1" outlineLevel="1">
      <c r="A185" s="242"/>
      <c r="B185" s="250" t="s">
        <v>225</v>
      </c>
      <c r="C185" s="253">
        <v>1994014</v>
      </c>
      <c r="D185" s="257"/>
      <c r="E185" s="268"/>
      <c r="F185" s="268"/>
      <c r="G185" s="260"/>
      <c r="H185" s="255"/>
      <c r="I185" s="262">
        <v>1994014</v>
      </c>
    </row>
    <row r="186" spans="1:9" ht="28.5" collapsed="1">
      <c r="A186" s="242">
        <v>6</v>
      </c>
      <c r="B186" s="256" t="s">
        <v>531</v>
      </c>
      <c r="C186" s="253">
        <f>SUM($C$159:$C$185)</f>
        <v>81480381.257514507</v>
      </c>
      <c r="D186" s="257"/>
      <c r="E186" s="268"/>
      <c r="F186" s="268"/>
      <c r="G186" s="260"/>
      <c r="H186" s="255"/>
      <c r="I186" s="262">
        <f>SUM($I$159:$I$185)</f>
        <v>81480381.257514507</v>
      </c>
    </row>
    <row r="187" spans="1:9" hidden="1" outlineLevel="1">
      <c r="A187" s="242"/>
      <c r="B187" s="261" t="s">
        <v>202</v>
      </c>
      <c r="C187" s="253"/>
      <c r="D187" s="253"/>
      <c r="E187" s="245"/>
      <c r="F187" s="245"/>
      <c r="G187" s="254"/>
      <c r="H187" s="255"/>
      <c r="I187" s="245">
        <v>0</v>
      </c>
    </row>
    <row r="188" spans="1:9" hidden="1" outlineLevel="1">
      <c r="A188" s="242"/>
      <c r="B188" s="261" t="s">
        <v>272</v>
      </c>
      <c r="C188" s="253">
        <v>0</v>
      </c>
      <c r="D188" s="253">
        <v>0</v>
      </c>
      <c r="E188" s="245">
        <v>1414</v>
      </c>
      <c r="F188" s="245">
        <v>2120159</v>
      </c>
      <c r="G188" s="254"/>
      <c r="H188" s="255"/>
      <c r="I188" s="262">
        <v>2121573</v>
      </c>
    </row>
    <row r="189" spans="1:9" hidden="1" outlineLevel="1">
      <c r="A189" s="242"/>
      <c r="B189" s="261" t="s">
        <v>203</v>
      </c>
      <c r="C189" s="253">
        <v>5046597</v>
      </c>
      <c r="D189" s="253">
        <v>0</v>
      </c>
      <c r="E189" s="245">
        <v>23481060</v>
      </c>
      <c r="F189" s="245">
        <v>47599769</v>
      </c>
      <c r="G189" s="254"/>
      <c r="H189" s="255"/>
      <c r="I189" s="262">
        <v>76127426</v>
      </c>
    </row>
    <row r="190" spans="1:9" hidden="1" outlineLevel="1">
      <c r="A190" s="242"/>
      <c r="B190" s="261" t="s">
        <v>204</v>
      </c>
      <c r="C190" s="253">
        <v>1906395</v>
      </c>
      <c r="D190" s="253">
        <v>0</v>
      </c>
      <c r="E190" s="245">
        <v>54943924</v>
      </c>
      <c r="F190" s="245">
        <v>0</v>
      </c>
      <c r="G190" s="254"/>
      <c r="H190" s="255"/>
      <c r="I190" s="262">
        <v>56850319</v>
      </c>
    </row>
    <row r="191" spans="1:9" hidden="1" outlineLevel="1">
      <c r="A191" s="242"/>
      <c r="B191" s="261" t="s">
        <v>205</v>
      </c>
      <c r="C191" s="253">
        <v>0</v>
      </c>
      <c r="D191" s="253">
        <v>0</v>
      </c>
      <c r="E191" s="245">
        <v>0</v>
      </c>
      <c r="F191" s="245">
        <v>0</v>
      </c>
      <c r="G191" s="254"/>
      <c r="H191" s="255"/>
      <c r="I191" s="262">
        <v>0</v>
      </c>
    </row>
    <row r="192" spans="1:9" hidden="1" outlineLevel="1">
      <c r="A192" s="242"/>
      <c r="B192" s="261" t="s">
        <v>206</v>
      </c>
      <c r="C192" s="253">
        <v>0</v>
      </c>
      <c r="D192" s="253">
        <v>0</v>
      </c>
      <c r="E192" s="245">
        <v>0</v>
      </c>
      <c r="F192" s="245">
        <v>14160722</v>
      </c>
      <c r="G192" s="254"/>
      <c r="H192" s="255"/>
      <c r="I192" s="262">
        <v>14160722</v>
      </c>
    </row>
    <row r="193" spans="1:9" hidden="1" outlineLevel="1">
      <c r="A193" s="242"/>
      <c r="B193" s="261" t="s">
        <v>207</v>
      </c>
      <c r="C193" s="253">
        <v>0</v>
      </c>
      <c r="D193" s="253">
        <v>0</v>
      </c>
      <c r="E193" s="245">
        <v>333682</v>
      </c>
      <c r="F193" s="245">
        <v>353246</v>
      </c>
      <c r="G193" s="254"/>
      <c r="H193" s="255"/>
      <c r="I193" s="262">
        <v>686928</v>
      </c>
    </row>
    <row r="194" spans="1:9" hidden="1" outlineLevel="1">
      <c r="A194" s="242"/>
      <c r="B194" s="261" t="s">
        <v>208</v>
      </c>
      <c r="C194" s="253">
        <v>51484817</v>
      </c>
      <c r="D194" s="253">
        <v>27184710</v>
      </c>
      <c r="E194" s="245">
        <v>69333202</v>
      </c>
      <c r="F194" s="245">
        <v>102995645</v>
      </c>
      <c r="G194" s="254"/>
      <c r="H194" s="255"/>
      <c r="I194" s="262">
        <v>250998374</v>
      </c>
    </row>
    <row r="195" spans="1:9" hidden="1" outlineLevel="1">
      <c r="A195" s="242"/>
      <c r="B195" s="261" t="s">
        <v>209</v>
      </c>
      <c r="C195" s="253">
        <v>9832559.5899999999</v>
      </c>
      <c r="D195" s="253">
        <v>0</v>
      </c>
      <c r="E195" s="245">
        <v>31042393.420000002</v>
      </c>
      <c r="F195" s="245">
        <v>9741851.3699999973</v>
      </c>
      <c r="G195" s="254"/>
      <c r="H195" s="255"/>
      <c r="I195" s="262">
        <v>50616804.380000003</v>
      </c>
    </row>
    <row r="196" spans="1:9" hidden="1" outlineLevel="1">
      <c r="A196" s="242"/>
      <c r="B196" s="261" t="s">
        <v>211</v>
      </c>
      <c r="C196" s="253">
        <v>64638735</v>
      </c>
      <c r="D196" s="253">
        <v>0</v>
      </c>
      <c r="E196" s="245">
        <v>134278524</v>
      </c>
      <c r="F196" s="245">
        <v>140153079</v>
      </c>
      <c r="G196" s="254"/>
      <c r="H196" s="255"/>
      <c r="I196" s="262">
        <v>339070338</v>
      </c>
    </row>
    <row r="197" spans="1:9" hidden="1" outlineLevel="1">
      <c r="A197" s="242"/>
      <c r="B197" s="261" t="s">
        <v>212</v>
      </c>
      <c r="C197" s="253">
        <v>6730000</v>
      </c>
      <c r="D197" s="253">
        <v>0</v>
      </c>
      <c r="E197" s="245">
        <v>56193873</v>
      </c>
      <c r="F197" s="245">
        <v>93952426</v>
      </c>
      <c r="G197" s="254"/>
      <c r="H197" s="255"/>
      <c r="I197" s="262">
        <v>156876299</v>
      </c>
    </row>
    <row r="198" spans="1:9" hidden="1" outlineLevel="1">
      <c r="A198" s="242"/>
      <c r="B198" s="261" t="s">
        <v>213</v>
      </c>
      <c r="C198" s="253">
        <v>19996733</v>
      </c>
      <c r="D198" s="253">
        <v>51195061</v>
      </c>
      <c r="E198" s="245">
        <v>110534239</v>
      </c>
      <c r="F198" s="245">
        <v>87629026</v>
      </c>
      <c r="G198" s="254"/>
      <c r="H198" s="255"/>
      <c r="I198" s="262">
        <v>269355059</v>
      </c>
    </row>
    <row r="199" spans="1:9" hidden="1" outlineLevel="1">
      <c r="A199" s="242"/>
      <c r="B199" s="261" t="s">
        <v>214</v>
      </c>
      <c r="C199" s="253">
        <v>3984059</v>
      </c>
      <c r="D199" s="253">
        <v>0</v>
      </c>
      <c r="E199" s="245">
        <v>99961245</v>
      </c>
      <c r="F199" s="245">
        <v>0</v>
      </c>
      <c r="G199" s="254"/>
      <c r="H199" s="255"/>
      <c r="I199" s="262">
        <v>103945304</v>
      </c>
    </row>
    <row r="200" spans="1:9" hidden="1" outlineLevel="1">
      <c r="A200" s="242"/>
      <c r="B200" s="261" t="s">
        <v>273</v>
      </c>
      <c r="C200" s="253">
        <v>0</v>
      </c>
      <c r="D200" s="253">
        <v>0</v>
      </c>
      <c r="E200" s="245">
        <v>0</v>
      </c>
      <c r="F200" s="245">
        <v>0</v>
      </c>
      <c r="G200" s="254"/>
      <c r="H200" s="255"/>
      <c r="I200" s="262">
        <v>0</v>
      </c>
    </row>
    <row r="201" spans="1:9" hidden="1" outlineLevel="1">
      <c r="A201" s="242"/>
      <c r="B201" s="261" t="s">
        <v>215</v>
      </c>
      <c r="C201" s="253">
        <v>0</v>
      </c>
      <c r="D201" s="253">
        <v>0</v>
      </c>
      <c r="E201" s="245">
        <v>18774720</v>
      </c>
      <c r="F201" s="245">
        <v>6799723</v>
      </c>
      <c r="G201" s="254"/>
      <c r="H201" s="255"/>
      <c r="I201" s="262">
        <v>25574443</v>
      </c>
    </row>
    <row r="202" spans="1:9" hidden="1" outlineLevel="1">
      <c r="A202" s="242"/>
      <c r="B202" s="261" t="s">
        <v>216</v>
      </c>
      <c r="C202" s="253">
        <v>0</v>
      </c>
      <c r="D202" s="253">
        <v>0</v>
      </c>
      <c r="E202" s="245">
        <v>0</v>
      </c>
      <c r="F202" s="245">
        <v>0</v>
      </c>
      <c r="G202" s="254"/>
      <c r="H202" s="255"/>
      <c r="I202" s="262">
        <v>0</v>
      </c>
    </row>
    <row r="203" spans="1:9" hidden="1" outlineLevel="1">
      <c r="A203" s="242"/>
      <c r="B203" s="261" t="s">
        <v>217</v>
      </c>
      <c r="C203" s="253">
        <v>0</v>
      </c>
      <c r="D203" s="253">
        <v>0</v>
      </c>
      <c r="E203" s="245">
        <v>13324285.67</v>
      </c>
      <c r="F203" s="245">
        <v>27676862.850000001</v>
      </c>
      <c r="G203" s="254"/>
      <c r="H203" s="255"/>
      <c r="I203" s="262">
        <v>41001148.520000003</v>
      </c>
    </row>
    <row r="204" spans="1:9" hidden="1" outlineLevel="1">
      <c r="A204" s="242"/>
      <c r="B204" s="261" t="s">
        <v>218</v>
      </c>
      <c r="C204" s="253">
        <v>0</v>
      </c>
      <c r="D204" s="253">
        <v>55054601</v>
      </c>
      <c r="E204" s="245">
        <v>103383866</v>
      </c>
      <c r="F204" s="245">
        <v>2896809</v>
      </c>
      <c r="G204" s="254"/>
      <c r="H204" s="255"/>
      <c r="I204" s="262">
        <v>161335276</v>
      </c>
    </row>
    <row r="205" spans="1:9" hidden="1" outlineLevel="1">
      <c r="A205" s="242"/>
      <c r="B205" s="261" t="s">
        <v>219</v>
      </c>
      <c r="C205" s="253">
        <v>0</v>
      </c>
      <c r="D205" s="253">
        <v>0</v>
      </c>
      <c r="E205" s="245">
        <v>0</v>
      </c>
      <c r="F205" s="245">
        <v>10059781</v>
      </c>
      <c r="G205" s="254"/>
      <c r="H205" s="255"/>
      <c r="I205" s="262">
        <v>10059781</v>
      </c>
    </row>
    <row r="206" spans="1:9" hidden="1" outlineLevel="1">
      <c r="A206" s="242"/>
      <c r="B206" s="261" t="s">
        <v>323</v>
      </c>
      <c r="C206" s="245">
        <v>147777</v>
      </c>
      <c r="D206" s="245">
        <v>20550</v>
      </c>
      <c r="E206" s="245">
        <v>0</v>
      </c>
      <c r="F206" s="245">
        <v>0</v>
      </c>
      <c r="G206" s="254"/>
      <c r="H206" s="255"/>
      <c r="I206" s="245">
        <v>168327</v>
      </c>
    </row>
    <row r="207" spans="1:9" hidden="1" outlineLevel="1">
      <c r="A207" s="242"/>
      <c r="B207" s="261" t="s">
        <v>220</v>
      </c>
      <c r="C207" s="253">
        <v>0</v>
      </c>
      <c r="D207" s="253">
        <v>0</v>
      </c>
      <c r="E207" s="245">
        <v>0</v>
      </c>
      <c r="F207" s="245">
        <v>605704.41</v>
      </c>
      <c r="G207" s="254"/>
      <c r="H207" s="255"/>
      <c r="I207" s="262">
        <v>605704.41</v>
      </c>
    </row>
    <row r="208" spans="1:9" hidden="1" outlineLevel="1">
      <c r="A208" s="242"/>
      <c r="B208" s="261" t="s">
        <v>221</v>
      </c>
      <c r="C208" s="253">
        <v>0</v>
      </c>
      <c r="D208" s="253">
        <v>0</v>
      </c>
      <c r="E208" s="245">
        <v>303144</v>
      </c>
      <c r="F208" s="245">
        <v>7268320</v>
      </c>
      <c r="G208" s="254"/>
      <c r="H208" s="255"/>
      <c r="I208" s="262">
        <v>7571464</v>
      </c>
    </row>
    <row r="209" spans="1:9" hidden="1" outlineLevel="1">
      <c r="A209" s="242"/>
      <c r="B209" s="261" t="s">
        <v>274</v>
      </c>
      <c r="C209" s="253">
        <v>0</v>
      </c>
      <c r="D209" s="253">
        <v>0</v>
      </c>
      <c r="E209" s="245">
        <v>1018630</v>
      </c>
      <c r="F209" s="245">
        <v>0</v>
      </c>
      <c r="G209" s="254"/>
      <c r="H209" s="255"/>
      <c r="I209" s="262">
        <v>1018630</v>
      </c>
    </row>
    <row r="210" spans="1:9" hidden="1" outlineLevel="1">
      <c r="A210" s="242"/>
      <c r="B210" s="261" t="s">
        <v>222</v>
      </c>
      <c r="C210" s="253">
        <v>43453412</v>
      </c>
      <c r="D210" s="253">
        <v>29641733</v>
      </c>
      <c r="E210" s="245">
        <v>112321841</v>
      </c>
      <c r="F210" s="245">
        <v>127499272</v>
      </c>
      <c r="G210" s="254"/>
      <c r="H210" s="255"/>
      <c r="I210" s="262">
        <v>312916258</v>
      </c>
    </row>
    <row r="211" spans="1:9" hidden="1" outlineLevel="1">
      <c r="A211" s="242"/>
      <c r="B211" s="261" t="s">
        <v>278</v>
      </c>
      <c r="C211" s="253"/>
      <c r="D211" s="253"/>
      <c r="E211" s="245"/>
      <c r="F211" s="245"/>
      <c r="G211" s="254"/>
      <c r="H211" s="255"/>
      <c r="I211" s="262">
        <v>0</v>
      </c>
    </row>
    <row r="212" spans="1:9" hidden="1" outlineLevel="1">
      <c r="A212" s="242"/>
      <c r="B212" s="261" t="s">
        <v>223</v>
      </c>
      <c r="C212" s="253">
        <v>4024014</v>
      </c>
      <c r="D212" s="253">
        <v>0</v>
      </c>
      <c r="E212" s="245">
        <v>158644032</v>
      </c>
      <c r="F212" s="245">
        <v>0</v>
      </c>
      <c r="G212" s="254"/>
      <c r="H212" s="255"/>
      <c r="I212" s="262">
        <v>162668046</v>
      </c>
    </row>
    <row r="213" spans="1:9" hidden="1" outlineLevel="1">
      <c r="A213" s="242"/>
      <c r="B213" s="261" t="s">
        <v>224</v>
      </c>
      <c r="C213" s="253">
        <v>6178975.0020144973</v>
      </c>
      <c r="D213" s="253">
        <v>38387.07016983955</v>
      </c>
      <c r="E213" s="245">
        <v>34147032.707083367</v>
      </c>
      <c r="F213" s="245">
        <v>1381418.2227467939</v>
      </c>
      <c r="G213" s="254"/>
      <c r="H213" s="255"/>
      <c r="I213" s="262">
        <v>41745813.002014503</v>
      </c>
    </row>
    <row r="214" spans="1:9" hidden="1" outlineLevel="1">
      <c r="A214" s="242"/>
      <c r="B214" s="261" t="s">
        <v>225</v>
      </c>
      <c r="C214" s="253">
        <v>11793894</v>
      </c>
      <c r="D214" s="253">
        <v>0</v>
      </c>
      <c r="E214" s="245">
        <v>56871268</v>
      </c>
      <c r="F214" s="245">
        <v>10127662</v>
      </c>
      <c r="G214" s="254"/>
      <c r="H214" s="255"/>
      <c r="I214" s="262">
        <v>78792824</v>
      </c>
    </row>
    <row r="215" spans="1:9" collapsed="1">
      <c r="A215" s="242">
        <v>7</v>
      </c>
      <c r="B215" s="269" t="s">
        <v>590</v>
      </c>
      <c r="C215" s="253">
        <f>SUM($C$187:$C$214)</f>
        <v>229217967.59201449</v>
      </c>
      <c r="D215" s="253">
        <f>SUM($D$187:$D$214)</f>
        <v>163135042.07016984</v>
      </c>
      <c r="E215" s="245">
        <f>SUM($E$187:$E$214)</f>
        <v>1078892375.7970834</v>
      </c>
      <c r="F215" s="245">
        <f>SUM($F$187:$F$214)</f>
        <v>693021475.85274684</v>
      </c>
      <c r="G215" s="254"/>
      <c r="H215" s="255"/>
      <c r="I215" s="262">
        <f>SUM($I$187:$I$214)</f>
        <v>2164266861.3120146</v>
      </c>
    </row>
    <row r="216" spans="1:9" hidden="1" outlineLevel="1">
      <c r="A216" s="242"/>
      <c r="B216" s="250" t="s">
        <v>202</v>
      </c>
      <c r="C216" s="251"/>
      <c r="D216" s="253"/>
      <c r="E216" s="270"/>
      <c r="F216" s="266"/>
      <c r="G216" s="254"/>
      <c r="H216" s="255"/>
      <c r="I216" s="245">
        <v>0</v>
      </c>
    </row>
    <row r="217" spans="1:9" hidden="1" outlineLevel="1">
      <c r="A217" s="242"/>
      <c r="B217" s="250" t="s">
        <v>272</v>
      </c>
      <c r="C217" s="251"/>
      <c r="D217" s="253">
        <v>0</v>
      </c>
      <c r="E217" s="270"/>
      <c r="F217" s="266">
        <v>1802135</v>
      </c>
      <c r="G217" s="254"/>
      <c r="H217" s="255"/>
      <c r="I217" s="262">
        <v>1802135</v>
      </c>
    </row>
    <row r="218" spans="1:9" hidden="1" outlineLevel="1">
      <c r="A218" s="242"/>
      <c r="B218" s="250" t="s">
        <v>203</v>
      </c>
      <c r="C218" s="251"/>
      <c r="D218" s="253">
        <v>0</v>
      </c>
      <c r="E218" s="270"/>
      <c r="F218" s="266">
        <v>40459804</v>
      </c>
      <c r="G218" s="254"/>
      <c r="H218" s="255"/>
      <c r="I218" s="262">
        <v>40459804</v>
      </c>
    </row>
    <row r="219" spans="1:9" hidden="1" outlineLevel="1">
      <c r="A219" s="242"/>
      <c r="B219" s="250" t="s">
        <v>204</v>
      </c>
      <c r="C219" s="251"/>
      <c r="D219" s="253">
        <v>0</v>
      </c>
      <c r="E219" s="270"/>
      <c r="F219" s="266">
        <v>0</v>
      </c>
      <c r="G219" s="254"/>
      <c r="H219" s="255"/>
      <c r="I219" s="262">
        <v>0</v>
      </c>
    </row>
    <row r="220" spans="1:9" hidden="1" outlineLevel="1">
      <c r="A220" s="242"/>
      <c r="B220" s="250" t="s">
        <v>206</v>
      </c>
      <c r="C220" s="251"/>
      <c r="D220" s="253"/>
      <c r="E220" s="270"/>
      <c r="F220" s="266">
        <v>12061910</v>
      </c>
      <c r="G220" s="254"/>
      <c r="H220" s="255"/>
      <c r="I220" s="262">
        <v>12061910</v>
      </c>
    </row>
    <row r="221" spans="1:9" hidden="1" outlineLevel="1">
      <c r="A221" s="242"/>
      <c r="B221" s="250" t="s">
        <v>207</v>
      </c>
      <c r="C221" s="251"/>
      <c r="D221" s="253">
        <v>0</v>
      </c>
      <c r="E221" s="270"/>
      <c r="F221" s="266">
        <v>300259.09999999998</v>
      </c>
      <c r="G221" s="254"/>
      <c r="H221" s="255"/>
      <c r="I221" s="262">
        <v>300259.09999999998</v>
      </c>
    </row>
    <row r="222" spans="1:9" hidden="1" outlineLevel="1">
      <c r="A222" s="242"/>
      <c r="B222" s="250" t="s">
        <v>205</v>
      </c>
      <c r="C222" s="251"/>
      <c r="D222" s="253">
        <v>0</v>
      </c>
      <c r="E222" s="270"/>
      <c r="F222" s="266">
        <v>0</v>
      </c>
      <c r="G222" s="254"/>
      <c r="H222" s="255"/>
      <c r="I222" s="262">
        <v>0</v>
      </c>
    </row>
    <row r="223" spans="1:9" hidden="1" outlineLevel="1">
      <c r="A223" s="242"/>
      <c r="B223" s="250" t="s">
        <v>208</v>
      </c>
      <c r="C223" s="251"/>
      <c r="D223" s="253">
        <v>23107004</v>
      </c>
      <c r="E223" s="270"/>
      <c r="F223" s="266">
        <v>87546298</v>
      </c>
      <c r="G223" s="254"/>
      <c r="H223" s="255"/>
      <c r="I223" s="262">
        <v>110653302</v>
      </c>
    </row>
    <row r="224" spans="1:9" hidden="1" outlineLevel="1">
      <c r="A224" s="242"/>
      <c r="B224" s="250" t="s">
        <v>209</v>
      </c>
      <c r="C224" s="251"/>
      <c r="D224" s="253">
        <v>0</v>
      </c>
      <c r="E224" s="270"/>
      <c r="F224" s="266">
        <v>8280573.6644999972</v>
      </c>
      <c r="G224" s="254"/>
      <c r="H224" s="255"/>
      <c r="I224" s="262">
        <v>8280573.6644999972</v>
      </c>
    </row>
    <row r="225" spans="1:9" hidden="1" outlineLevel="1">
      <c r="A225" s="242"/>
      <c r="B225" s="250" t="s">
        <v>211</v>
      </c>
      <c r="C225" s="251"/>
      <c r="D225" s="253">
        <v>0</v>
      </c>
      <c r="E225" s="270"/>
      <c r="F225" s="266">
        <v>119130117</v>
      </c>
      <c r="G225" s="254"/>
      <c r="H225" s="255"/>
      <c r="I225" s="262">
        <v>119130117</v>
      </c>
    </row>
    <row r="226" spans="1:9" hidden="1" outlineLevel="1">
      <c r="A226" s="242"/>
      <c r="B226" s="250" t="s">
        <v>212</v>
      </c>
      <c r="C226" s="251"/>
      <c r="D226" s="253">
        <v>0</v>
      </c>
      <c r="E226" s="270"/>
      <c r="F226" s="266">
        <v>79859481</v>
      </c>
      <c r="G226" s="254"/>
      <c r="H226" s="255"/>
      <c r="I226" s="262">
        <v>79859481</v>
      </c>
    </row>
    <row r="227" spans="1:9" hidden="1" outlineLevel="1">
      <c r="A227" s="242"/>
      <c r="B227" s="250" t="s">
        <v>213</v>
      </c>
      <c r="C227" s="251"/>
      <c r="D227" s="253">
        <v>43515802</v>
      </c>
      <c r="E227" s="270"/>
      <c r="F227" s="266">
        <v>74484673</v>
      </c>
      <c r="G227" s="254"/>
      <c r="H227" s="255"/>
      <c r="I227" s="262">
        <v>118000475</v>
      </c>
    </row>
    <row r="228" spans="1:9" hidden="1" outlineLevel="1">
      <c r="A228" s="242"/>
      <c r="B228" s="250" t="s">
        <v>214</v>
      </c>
      <c r="C228" s="251"/>
      <c r="D228" s="253">
        <v>0</v>
      </c>
      <c r="E228" s="270"/>
      <c r="F228" s="266">
        <v>0</v>
      </c>
      <c r="G228" s="254"/>
      <c r="H228" s="255"/>
      <c r="I228" s="262">
        <v>0</v>
      </c>
    </row>
    <row r="229" spans="1:9" hidden="1" outlineLevel="1">
      <c r="A229" s="242"/>
      <c r="B229" s="250" t="s">
        <v>273</v>
      </c>
      <c r="C229" s="251"/>
      <c r="D229" s="253">
        <v>0</v>
      </c>
      <c r="E229" s="270"/>
      <c r="F229" s="266">
        <v>0</v>
      </c>
      <c r="G229" s="254"/>
      <c r="H229" s="255"/>
      <c r="I229" s="262">
        <v>0</v>
      </c>
    </row>
    <row r="230" spans="1:9" hidden="1" outlineLevel="1">
      <c r="A230" s="242"/>
      <c r="B230" s="250" t="s">
        <v>215</v>
      </c>
      <c r="C230" s="251"/>
      <c r="D230" s="253">
        <v>0</v>
      </c>
      <c r="E230" s="270"/>
      <c r="F230" s="266">
        <v>5779764</v>
      </c>
      <c r="G230" s="254"/>
      <c r="H230" s="255"/>
      <c r="I230" s="262">
        <v>5779764</v>
      </c>
    </row>
    <row r="231" spans="1:9" hidden="1" outlineLevel="1">
      <c r="A231" s="242"/>
      <c r="B231" s="250" t="s">
        <v>216</v>
      </c>
      <c r="C231" s="251"/>
      <c r="D231" s="253">
        <v>0</v>
      </c>
      <c r="E231" s="270"/>
      <c r="F231" s="266">
        <v>0</v>
      </c>
      <c r="G231" s="254"/>
      <c r="H231" s="255"/>
      <c r="I231" s="262">
        <v>0</v>
      </c>
    </row>
    <row r="232" spans="1:9" hidden="1" outlineLevel="1">
      <c r="A232" s="242"/>
      <c r="B232" s="250" t="s">
        <v>217</v>
      </c>
      <c r="C232" s="251"/>
      <c r="D232" s="253">
        <v>0</v>
      </c>
      <c r="E232" s="270"/>
      <c r="F232" s="266">
        <v>23525870.549999997</v>
      </c>
      <c r="G232" s="254"/>
      <c r="H232" s="255"/>
      <c r="I232" s="262">
        <v>23525870.549999997</v>
      </c>
    </row>
    <row r="233" spans="1:9" hidden="1" outlineLevel="1">
      <c r="A233" s="242"/>
      <c r="B233" s="250" t="s">
        <v>218</v>
      </c>
      <c r="C233" s="251"/>
      <c r="D233" s="253">
        <v>46796410</v>
      </c>
      <c r="E233" s="270"/>
      <c r="F233" s="266">
        <v>2462288</v>
      </c>
      <c r="G233" s="254"/>
      <c r="H233" s="255"/>
      <c r="I233" s="262">
        <v>49258698</v>
      </c>
    </row>
    <row r="234" spans="1:9" hidden="1" outlineLevel="1">
      <c r="A234" s="242"/>
      <c r="B234" s="250" t="s">
        <v>219</v>
      </c>
      <c r="C234" s="251"/>
      <c r="D234" s="253">
        <v>0</v>
      </c>
      <c r="E234" s="270"/>
      <c r="F234" s="266">
        <v>8550801</v>
      </c>
      <c r="G234" s="254"/>
      <c r="H234" s="255"/>
      <c r="I234" s="262">
        <v>8550801</v>
      </c>
    </row>
    <row r="235" spans="1:9" hidden="1" outlineLevel="1">
      <c r="A235" s="242"/>
      <c r="B235" s="250" t="s">
        <v>323</v>
      </c>
      <c r="C235" s="251"/>
      <c r="D235" s="245">
        <v>143077.5</v>
      </c>
      <c r="E235" s="270"/>
      <c r="F235" s="245">
        <v>0</v>
      </c>
      <c r="G235" s="254"/>
      <c r="H235" s="255"/>
      <c r="I235" s="245">
        <v>143077.5</v>
      </c>
    </row>
    <row r="236" spans="1:9" hidden="1" outlineLevel="1">
      <c r="A236" s="242"/>
      <c r="B236" s="250" t="s">
        <v>220</v>
      </c>
      <c r="C236" s="251"/>
      <c r="D236" s="253"/>
      <c r="E236" s="270"/>
      <c r="F236" s="266">
        <v>514848.75</v>
      </c>
      <c r="G236" s="254"/>
      <c r="H236" s="255"/>
      <c r="I236" s="262">
        <v>514848.75</v>
      </c>
    </row>
    <row r="237" spans="1:9" hidden="1" outlineLevel="1">
      <c r="A237" s="242"/>
      <c r="B237" s="250" t="s">
        <v>221</v>
      </c>
      <c r="C237" s="251"/>
      <c r="D237" s="253">
        <v>0</v>
      </c>
      <c r="E237" s="270"/>
      <c r="F237" s="266">
        <v>6162181</v>
      </c>
      <c r="G237" s="254"/>
      <c r="H237" s="255"/>
      <c r="I237" s="262">
        <v>6162181</v>
      </c>
    </row>
    <row r="238" spans="1:9" hidden="1" outlineLevel="1">
      <c r="A238" s="242"/>
      <c r="B238" s="250" t="s">
        <v>274</v>
      </c>
      <c r="C238" s="251"/>
      <c r="D238" s="253">
        <v>0</v>
      </c>
      <c r="E238" s="270"/>
      <c r="F238" s="266">
        <v>0</v>
      </c>
      <c r="G238" s="254"/>
      <c r="H238" s="255"/>
      <c r="I238" s="262">
        <v>0</v>
      </c>
    </row>
    <row r="239" spans="1:9" hidden="1" outlineLevel="1">
      <c r="A239" s="242"/>
      <c r="B239" s="250" t="s">
        <v>222</v>
      </c>
      <c r="C239" s="251"/>
      <c r="D239" s="253">
        <v>25195473</v>
      </c>
      <c r="E239" s="270"/>
      <c r="F239" s="266">
        <v>108294369</v>
      </c>
      <c r="G239" s="254"/>
      <c r="H239" s="255"/>
      <c r="I239" s="262">
        <v>133489842</v>
      </c>
    </row>
    <row r="240" spans="1:9" hidden="1" outlineLevel="1">
      <c r="A240" s="242"/>
      <c r="B240" s="250" t="s">
        <v>278</v>
      </c>
      <c r="C240" s="251"/>
      <c r="D240" s="253"/>
      <c r="E240" s="270"/>
      <c r="F240" s="266"/>
      <c r="G240" s="254"/>
      <c r="H240" s="255"/>
      <c r="I240" s="262">
        <v>0</v>
      </c>
    </row>
    <row r="241" spans="1:9" hidden="1" outlineLevel="1">
      <c r="A241" s="242"/>
      <c r="B241" s="250" t="s">
        <v>223</v>
      </c>
      <c r="C241" s="251"/>
      <c r="D241" s="253">
        <v>0</v>
      </c>
      <c r="E241" s="270"/>
      <c r="F241" s="266">
        <v>0</v>
      </c>
      <c r="G241" s="254"/>
      <c r="H241" s="255"/>
      <c r="I241" s="262">
        <v>0</v>
      </c>
    </row>
    <row r="242" spans="1:9" hidden="1" outlineLevel="1">
      <c r="A242" s="242"/>
      <c r="B242" s="250" t="s">
        <v>224</v>
      </c>
      <c r="C242" s="251"/>
      <c r="D242" s="253">
        <v>38297.600269823466</v>
      </c>
      <c r="E242" s="270"/>
      <c r="F242" s="266">
        <v>1378198.5097100157</v>
      </c>
      <c r="G242" s="254"/>
      <c r="H242" s="255"/>
      <c r="I242" s="262">
        <v>1416496.1099798393</v>
      </c>
    </row>
    <row r="243" spans="1:9" hidden="1" outlineLevel="1">
      <c r="A243" s="242"/>
      <c r="B243" s="250" t="s">
        <v>225</v>
      </c>
      <c r="C243" s="251"/>
      <c r="D243" s="253">
        <v>0</v>
      </c>
      <c r="E243" s="270"/>
      <c r="F243" s="266">
        <v>8608513</v>
      </c>
      <c r="G243" s="254"/>
      <c r="H243" s="255"/>
      <c r="I243" s="262">
        <v>8608513</v>
      </c>
    </row>
    <row r="244" spans="1:9" ht="28.5" collapsed="1">
      <c r="A244" s="242">
        <v>8</v>
      </c>
      <c r="B244" s="271" t="s">
        <v>591</v>
      </c>
      <c r="C244" s="251"/>
      <c r="D244" s="253">
        <f>SUM($D$216:$D$243)</f>
        <v>138796064.10026982</v>
      </c>
      <c r="E244" s="270"/>
      <c r="F244" s="266">
        <f>SUM($F$216:$F$243)</f>
        <v>589202084.57421017</v>
      </c>
      <c r="G244" s="254"/>
      <c r="H244" s="255"/>
      <c r="I244" s="262">
        <f>SUM($I$216:$I$243)</f>
        <v>727998148.67447996</v>
      </c>
    </row>
    <row r="245" spans="1:9" hidden="1" outlineLevel="1">
      <c r="A245" s="242"/>
      <c r="B245" s="272" t="s">
        <v>202</v>
      </c>
      <c r="C245" s="264"/>
      <c r="D245" s="257"/>
      <c r="E245" s="259"/>
      <c r="F245" s="259"/>
      <c r="G245" s="259"/>
      <c r="H245" s="273"/>
      <c r="I245" s="245">
        <v>0</v>
      </c>
    </row>
    <row r="246" spans="1:9" hidden="1" outlineLevel="1">
      <c r="A246" s="242"/>
      <c r="B246" s="272" t="s">
        <v>272</v>
      </c>
      <c r="C246" s="264">
        <v>318236</v>
      </c>
      <c r="D246" s="257"/>
      <c r="E246" s="259"/>
      <c r="F246" s="259"/>
      <c r="G246" s="259"/>
      <c r="H246" s="273"/>
      <c r="I246" s="264">
        <v>318236</v>
      </c>
    </row>
    <row r="247" spans="1:9" hidden="1" outlineLevel="1">
      <c r="A247" s="242"/>
      <c r="B247" s="272" t="s">
        <v>203</v>
      </c>
      <c r="C247" s="264">
        <v>11419114</v>
      </c>
      <c r="D247" s="257"/>
      <c r="E247" s="259"/>
      <c r="F247" s="259"/>
      <c r="G247" s="259"/>
      <c r="H247" s="273"/>
      <c r="I247" s="264">
        <v>11419114</v>
      </c>
    </row>
    <row r="248" spans="1:9" hidden="1" outlineLevel="1">
      <c r="A248" s="242"/>
      <c r="B248" s="272" t="s">
        <v>204</v>
      </c>
      <c r="C248" s="264">
        <v>8527547.8500000015</v>
      </c>
      <c r="D248" s="257"/>
      <c r="E248" s="259"/>
      <c r="F248" s="259"/>
      <c r="G248" s="259"/>
      <c r="H248" s="273"/>
      <c r="I248" s="264">
        <v>8527547.8500000015</v>
      </c>
    </row>
    <row r="249" spans="1:9" hidden="1" outlineLevel="1">
      <c r="A249" s="242"/>
      <c r="B249" s="272" t="s">
        <v>205</v>
      </c>
      <c r="C249" s="264">
        <v>0</v>
      </c>
      <c r="D249" s="257"/>
      <c r="E249" s="259"/>
      <c r="F249" s="259"/>
      <c r="G249" s="259"/>
      <c r="H249" s="273"/>
      <c r="I249" s="264">
        <v>0</v>
      </c>
    </row>
    <row r="250" spans="1:9" hidden="1" outlineLevel="1">
      <c r="A250" s="242"/>
      <c r="B250" s="272" t="s">
        <v>206</v>
      </c>
      <c r="C250" s="264">
        <v>2098812</v>
      </c>
      <c r="D250" s="257"/>
      <c r="E250" s="259"/>
      <c r="F250" s="259"/>
      <c r="G250" s="259"/>
      <c r="H250" s="273"/>
      <c r="I250" s="264">
        <v>2098812</v>
      </c>
    </row>
    <row r="251" spans="1:9" hidden="1" outlineLevel="1">
      <c r="A251" s="242"/>
      <c r="B251" s="272" t="s">
        <v>207</v>
      </c>
      <c r="C251" s="264">
        <v>103039.19999999995</v>
      </c>
      <c r="D251" s="257"/>
      <c r="E251" s="259"/>
      <c r="F251" s="259"/>
      <c r="G251" s="259"/>
      <c r="H251" s="273"/>
      <c r="I251" s="264">
        <v>103039.19999999995</v>
      </c>
    </row>
    <row r="252" spans="1:9" hidden="1" outlineLevel="1">
      <c r="A252" s="242"/>
      <c r="B252" s="272" t="s">
        <v>208</v>
      </c>
      <c r="C252" s="264">
        <v>37649756</v>
      </c>
      <c r="D252" s="257"/>
      <c r="E252" s="259"/>
      <c r="F252" s="259"/>
      <c r="G252" s="259"/>
      <c r="H252" s="273"/>
      <c r="I252" s="264">
        <v>37649756</v>
      </c>
    </row>
    <row r="253" spans="1:9" hidden="1" outlineLevel="1">
      <c r="A253" s="242"/>
      <c r="B253" s="272" t="s">
        <v>209</v>
      </c>
      <c r="C253" s="264">
        <v>7592520.6570000034</v>
      </c>
      <c r="D253" s="257"/>
      <c r="E253" s="259"/>
      <c r="F253" s="259"/>
      <c r="G253" s="259"/>
      <c r="H253" s="273"/>
      <c r="I253" s="264">
        <v>7592520.6570000034</v>
      </c>
    </row>
    <row r="254" spans="1:9" hidden="1" outlineLevel="1">
      <c r="A254" s="242"/>
      <c r="B254" s="272" t="s">
        <v>211</v>
      </c>
      <c r="C254" s="264">
        <v>50860551</v>
      </c>
      <c r="D254" s="257"/>
      <c r="E254" s="259"/>
      <c r="F254" s="259"/>
      <c r="G254" s="259"/>
      <c r="H254" s="273"/>
      <c r="I254" s="264">
        <v>50860551</v>
      </c>
    </row>
    <row r="255" spans="1:9" hidden="1" outlineLevel="1">
      <c r="A255" s="242"/>
      <c r="B255" s="272" t="s">
        <v>212</v>
      </c>
      <c r="C255" s="264">
        <v>23547406</v>
      </c>
      <c r="D255" s="257"/>
      <c r="E255" s="259"/>
      <c r="F255" s="259"/>
      <c r="G255" s="259"/>
      <c r="H255" s="273"/>
      <c r="I255" s="264">
        <v>23547406</v>
      </c>
    </row>
    <row r="256" spans="1:9" hidden="1" outlineLevel="1">
      <c r="A256" s="242"/>
      <c r="B256" s="272" t="s">
        <v>213</v>
      </c>
      <c r="C256" s="264">
        <v>40403258</v>
      </c>
      <c r="D256" s="257"/>
      <c r="E256" s="259"/>
      <c r="F256" s="259"/>
      <c r="G256" s="259"/>
      <c r="H256" s="273"/>
      <c r="I256" s="264">
        <v>40403258</v>
      </c>
    </row>
    <row r="257" spans="1:9" hidden="1" outlineLevel="1">
      <c r="A257" s="242"/>
      <c r="B257" s="272" t="s">
        <v>214</v>
      </c>
      <c r="C257" s="264">
        <v>15600642</v>
      </c>
      <c r="D257" s="257"/>
      <c r="E257" s="259"/>
      <c r="F257" s="259"/>
      <c r="G257" s="259"/>
      <c r="H257" s="273"/>
      <c r="I257" s="264">
        <v>15600642</v>
      </c>
    </row>
    <row r="258" spans="1:9" hidden="1" outlineLevel="1">
      <c r="A258" s="242"/>
      <c r="B258" s="272" t="s">
        <v>273</v>
      </c>
      <c r="C258" s="264">
        <v>0</v>
      </c>
      <c r="D258" s="257"/>
      <c r="E258" s="259"/>
      <c r="F258" s="259"/>
      <c r="G258" s="259"/>
      <c r="H258" s="273"/>
      <c r="I258" s="264">
        <v>0</v>
      </c>
    </row>
    <row r="259" spans="1:9" hidden="1" outlineLevel="1">
      <c r="A259" s="242"/>
      <c r="B259" s="272" t="s">
        <v>215</v>
      </c>
      <c r="C259" s="264">
        <v>3836167</v>
      </c>
      <c r="D259" s="257"/>
      <c r="E259" s="259"/>
      <c r="F259" s="259"/>
      <c r="G259" s="259"/>
      <c r="H259" s="273"/>
      <c r="I259" s="264">
        <v>3836167</v>
      </c>
    </row>
    <row r="260" spans="1:9" hidden="1" outlineLevel="1">
      <c r="A260" s="242"/>
      <c r="B260" s="272" t="s">
        <v>216</v>
      </c>
      <c r="C260" s="264">
        <v>0</v>
      </c>
      <c r="D260" s="257"/>
      <c r="E260" s="259"/>
      <c r="F260" s="259"/>
      <c r="G260" s="259"/>
      <c r="H260" s="273"/>
      <c r="I260" s="264">
        <v>0</v>
      </c>
    </row>
    <row r="261" spans="1:9" hidden="1" outlineLevel="1">
      <c r="A261" s="242"/>
      <c r="B261" s="272" t="s">
        <v>217</v>
      </c>
      <c r="C261" s="264">
        <v>6149652.1300000018</v>
      </c>
      <c r="D261" s="257"/>
      <c r="E261" s="259"/>
      <c r="F261" s="259"/>
      <c r="G261" s="259"/>
      <c r="H261" s="273"/>
      <c r="I261" s="264">
        <v>6149652.1300000018</v>
      </c>
    </row>
    <row r="262" spans="1:9" hidden="1" outlineLevel="1">
      <c r="A262" s="242"/>
      <c r="B262" s="272" t="s">
        <v>218</v>
      </c>
      <c r="C262" s="264">
        <v>24190424</v>
      </c>
      <c r="D262" s="257"/>
      <c r="E262" s="259"/>
      <c r="F262" s="259"/>
      <c r="G262" s="259"/>
      <c r="H262" s="273"/>
      <c r="I262" s="264">
        <v>24190424</v>
      </c>
    </row>
    <row r="263" spans="1:9" hidden="1" outlineLevel="1">
      <c r="A263" s="242"/>
      <c r="B263" s="272" t="s">
        <v>219</v>
      </c>
      <c r="C263" s="264">
        <v>1508980</v>
      </c>
      <c r="D263" s="257"/>
      <c r="E263" s="259"/>
      <c r="F263" s="259"/>
      <c r="G263" s="259"/>
      <c r="H263" s="273"/>
      <c r="I263" s="264">
        <v>1508980</v>
      </c>
    </row>
    <row r="264" spans="1:9" hidden="1" outlineLevel="1">
      <c r="A264" s="242"/>
      <c r="B264" s="272" t="s">
        <v>323</v>
      </c>
      <c r="C264" s="264">
        <v>25249.5</v>
      </c>
      <c r="D264" s="257"/>
      <c r="E264" s="259"/>
      <c r="F264" s="259"/>
      <c r="G264" s="259"/>
      <c r="H264" s="273"/>
      <c r="I264" s="264">
        <v>25249.5</v>
      </c>
    </row>
    <row r="265" spans="1:9" hidden="1" outlineLevel="1">
      <c r="A265" s="242"/>
      <c r="B265" s="272" t="s">
        <v>220</v>
      </c>
      <c r="C265" s="264">
        <v>90855.660000000033</v>
      </c>
      <c r="D265" s="257"/>
      <c r="E265" s="259"/>
      <c r="F265" s="259"/>
      <c r="G265" s="259"/>
      <c r="H265" s="273"/>
      <c r="I265" s="264">
        <v>90855.660000000033</v>
      </c>
    </row>
    <row r="266" spans="1:9" hidden="1" outlineLevel="1">
      <c r="A266" s="242"/>
      <c r="B266" s="272" t="s">
        <v>221</v>
      </c>
      <c r="C266" s="264">
        <v>1151615</v>
      </c>
      <c r="D266" s="257"/>
      <c r="E266" s="259"/>
      <c r="F266" s="259"/>
      <c r="G266" s="259"/>
      <c r="H266" s="273"/>
      <c r="I266" s="264">
        <v>1151615</v>
      </c>
    </row>
    <row r="267" spans="1:9" hidden="1" outlineLevel="1">
      <c r="A267" s="242"/>
      <c r="B267" s="272" t="s">
        <v>274</v>
      </c>
      <c r="C267" s="264">
        <v>152794.5</v>
      </c>
      <c r="D267" s="257"/>
      <c r="E267" s="259"/>
      <c r="F267" s="259"/>
      <c r="G267" s="259"/>
      <c r="H267" s="273"/>
      <c r="I267" s="264">
        <v>152794.5</v>
      </c>
    </row>
    <row r="268" spans="1:9" hidden="1" outlineLevel="1">
      <c r="A268" s="242"/>
      <c r="B268" s="272" t="s">
        <v>222</v>
      </c>
      <c r="C268" s="264">
        <v>86438048</v>
      </c>
      <c r="D268" s="257"/>
      <c r="E268" s="259"/>
      <c r="F268" s="259"/>
      <c r="G268" s="259"/>
      <c r="H268" s="273"/>
      <c r="I268" s="264">
        <v>86438048</v>
      </c>
    </row>
    <row r="269" spans="1:9" hidden="1" outlineLevel="1">
      <c r="A269" s="242"/>
      <c r="B269" s="272" t="s">
        <v>278</v>
      </c>
      <c r="C269" s="264"/>
      <c r="D269" s="257"/>
      <c r="E269" s="259"/>
      <c r="F269" s="259"/>
      <c r="G269" s="259"/>
      <c r="H269" s="273"/>
      <c r="I269" s="262">
        <v>0</v>
      </c>
    </row>
    <row r="270" spans="1:9" hidden="1" outlineLevel="1">
      <c r="A270" s="242"/>
      <c r="B270" s="272" t="s">
        <v>223</v>
      </c>
      <c r="C270" s="264">
        <v>24425055</v>
      </c>
      <c r="D270" s="257"/>
      <c r="E270" s="259"/>
      <c r="F270" s="259"/>
      <c r="G270" s="259"/>
      <c r="H270" s="273"/>
      <c r="I270" s="264">
        <v>24425055</v>
      </c>
    </row>
    <row r="271" spans="1:9" hidden="1" outlineLevel="1">
      <c r="A271" s="242"/>
      <c r="B271" s="272" t="s">
        <v>224</v>
      </c>
      <c r="C271" s="264">
        <v>6261871.7020145003</v>
      </c>
      <c r="D271" s="257"/>
      <c r="E271" s="259"/>
      <c r="F271" s="259"/>
      <c r="G271" s="259"/>
      <c r="H271" s="273"/>
      <c r="I271" s="264">
        <v>6261871.7020145003</v>
      </c>
    </row>
    <row r="272" spans="1:9" hidden="1" outlineLevel="1">
      <c r="A272" s="242"/>
      <c r="B272" s="272" t="s">
        <v>225</v>
      </c>
      <c r="C272" s="264">
        <v>11818924</v>
      </c>
      <c r="D272" s="257"/>
      <c r="E272" s="259"/>
      <c r="F272" s="259"/>
      <c r="G272" s="259"/>
      <c r="H272" s="273"/>
      <c r="I272" s="264">
        <v>11818924</v>
      </c>
    </row>
    <row r="273" spans="1:9" ht="28.5" collapsed="1">
      <c r="A273" s="242">
        <v>9</v>
      </c>
      <c r="B273" s="274" t="s">
        <v>592</v>
      </c>
      <c r="C273" s="264">
        <f>SUM($C$245:$C$272)</f>
        <v>364170519.19901448</v>
      </c>
      <c r="D273" s="257"/>
      <c r="E273" s="259"/>
      <c r="F273" s="259"/>
      <c r="G273" s="259"/>
      <c r="H273" s="273"/>
      <c r="I273" s="264">
        <f>SUM($I$245:$I$272)</f>
        <v>364170519.19901448</v>
      </c>
    </row>
    <row r="274" spans="1:9" ht="12.75" customHeight="1">
      <c r="A274" s="275" t="s">
        <v>532</v>
      </c>
      <c r="B274" s="276" t="s">
        <v>533</v>
      </c>
      <c r="C274" s="427"/>
      <c r="D274" s="427"/>
      <c r="E274" s="427"/>
      <c r="F274" s="427"/>
      <c r="G274" s="427"/>
      <c r="H274" s="427"/>
      <c r="I274" s="427"/>
    </row>
    <row r="275" spans="1:9" ht="12.75" hidden="1" customHeight="1" outlineLevel="1">
      <c r="A275" s="242"/>
      <c r="B275" s="277" t="s">
        <v>202</v>
      </c>
      <c r="C275" s="246"/>
      <c r="D275" s="258"/>
      <c r="E275" s="258"/>
      <c r="F275" s="247"/>
      <c r="G275" s="278"/>
      <c r="H275" s="244"/>
      <c r="I275" s="245">
        <v>0</v>
      </c>
    </row>
    <row r="276" spans="1:9" ht="12.75" hidden="1" customHeight="1" outlineLevel="1">
      <c r="A276" s="242"/>
      <c r="B276" s="277" t="s">
        <v>272</v>
      </c>
      <c r="C276" s="246"/>
      <c r="D276" s="258"/>
      <c r="E276" s="258"/>
      <c r="F276" s="247"/>
      <c r="G276" s="278">
        <v>0</v>
      </c>
      <c r="H276" s="244"/>
      <c r="I276" s="279">
        <v>0</v>
      </c>
    </row>
    <row r="277" spans="1:9" ht="12.75" hidden="1" customHeight="1" outlineLevel="1">
      <c r="A277" s="242"/>
      <c r="B277" s="277" t="s">
        <v>203</v>
      </c>
      <c r="C277" s="246"/>
      <c r="D277" s="258"/>
      <c r="E277" s="258"/>
      <c r="F277" s="247"/>
      <c r="G277" s="278">
        <v>107072</v>
      </c>
      <c r="H277" s="244"/>
      <c r="I277" s="279">
        <v>107072</v>
      </c>
    </row>
    <row r="278" spans="1:9" ht="12.75" hidden="1" customHeight="1" outlineLevel="1">
      <c r="A278" s="242"/>
      <c r="B278" s="277" t="s">
        <v>204</v>
      </c>
      <c r="C278" s="246"/>
      <c r="D278" s="258"/>
      <c r="E278" s="258"/>
      <c r="F278" s="247"/>
      <c r="G278" s="278">
        <v>178858</v>
      </c>
      <c r="H278" s="244"/>
      <c r="I278" s="279">
        <v>178858</v>
      </c>
    </row>
    <row r="279" spans="1:9" ht="12.75" hidden="1" customHeight="1" outlineLevel="1">
      <c r="A279" s="242"/>
      <c r="B279" s="277" t="s">
        <v>206</v>
      </c>
      <c r="C279" s="246"/>
      <c r="D279" s="258"/>
      <c r="E279" s="258"/>
      <c r="F279" s="247"/>
      <c r="G279" s="280"/>
      <c r="H279" s="244"/>
      <c r="I279" s="279">
        <v>0</v>
      </c>
    </row>
    <row r="280" spans="1:9" ht="12.75" hidden="1" customHeight="1" outlineLevel="1">
      <c r="A280" s="242"/>
      <c r="B280" s="277" t="s">
        <v>207</v>
      </c>
      <c r="C280" s="246"/>
      <c r="D280" s="258"/>
      <c r="E280" s="258"/>
      <c r="F280" s="247"/>
      <c r="G280" s="278">
        <v>4486</v>
      </c>
      <c r="H280" s="244"/>
      <c r="I280" s="279">
        <v>4486</v>
      </c>
    </row>
    <row r="281" spans="1:9" ht="12.75" hidden="1" customHeight="1" outlineLevel="1">
      <c r="A281" s="242"/>
      <c r="B281" s="277" t="s">
        <v>205</v>
      </c>
      <c r="C281" s="246"/>
      <c r="D281" s="258"/>
      <c r="E281" s="258"/>
      <c r="F281" s="247"/>
      <c r="G281" s="278">
        <v>0</v>
      </c>
      <c r="H281" s="244"/>
      <c r="I281" s="279">
        <v>0</v>
      </c>
    </row>
    <row r="282" spans="1:9" ht="12.75" hidden="1" customHeight="1" outlineLevel="1">
      <c r="A282" s="242"/>
      <c r="B282" s="277" t="s">
        <v>208</v>
      </c>
      <c r="C282" s="246"/>
      <c r="D282" s="258"/>
      <c r="E282" s="258"/>
      <c r="F282" s="247"/>
      <c r="G282" s="278">
        <v>232437</v>
      </c>
      <c r="H282" s="244"/>
      <c r="I282" s="279">
        <v>232437</v>
      </c>
    </row>
    <row r="283" spans="1:9" ht="12.75" hidden="1" customHeight="1" outlineLevel="1">
      <c r="A283" s="242"/>
      <c r="B283" s="277" t="s">
        <v>209</v>
      </c>
      <c r="C283" s="246"/>
      <c r="D283" s="258"/>
      <c r="E283" s="258"/>
      <c r="F283" s="247"/>
      <c r="G283" s="278">
        <v>72940</v>
      </c>
      <c r="H283" s="244"/>
      <c r="I283" s="279">
        <v>72940</v>
      </c>
    </row>
    <row r="284" spans="1:9" ht="12.75" hidden="1" customHeight="1" outlineLevel="1">
      <c r="A284" s="242"/>
      <c r="B284" s="277" t="s">
        <v>211</v>
      </c>
      <c r="C284" s="246"/>
      <c r="D284" s="258"/>
      <c r="E284" s="258"/>
      <c r="F284" s="247"/>
      <c r="G284" s="278">
        <v>325654</v>
      </c>
      <c r="H284" s="244"/>
      <c r="I284" s="279">
        <v>325654</v>
      </c>
    </row>
    <row r="285" spans="1:9" ht="12.75" hidden="1" customHeight="1" outlineLevel="1">
      <c r="A285" s="242"/>
      <c r="B285" s="277" t="s">
        <v>212</v>
      </c>
      <c r="C285" s="246"/>
      <c r="D285" s="258"/>
      <c r="E285" s="258"/>
      <c r="F285" s="247"/>
      <c r="G285" s="278">
        <v>0</v>
      </c>
      <c r="H285" s="244"/>
      <c r="I285" s="279">
        <v>0</v>
      </c>
    </row>
    <row r="286" spans="1:9" ht="12.75" hidden="1" customHeight="1" outlineLevel="1">
      <c r="A286" s="242"/>
      <c r="B286" s="277" t="s">
        <v>213</v>
      </c>
      <c r="C286" s="246"/>
      <c r="D286" s="258"/>
      <c r="E286" s="258"/>
      <c r="F286" s="247"/>
      <c r="G286" s="278">
        <v>0</v>
      </c>
      <c r="H286" s="244"/>
      <c r="I286" s="279">
        <v>0</v>
      </c>
    </row>
    <row r="287" spans="1:9" ht="12.75" hidden="1" customHeight="1" outlineLevel="1">
      <c r="A287" s="242"/>
      <c r="B287" s="277" t="s">
        <v>214</v>
      </c>
      <c r="C287" s="246"/>
      <c r="D287" s="258"/>
      <c r="E287" s="258"/>
      <c r="F287" s="247"/>
      <c r="G287" s="278">
        <v>0</v>
      </c>
      <c r="H287" s="244"/>
      <c r="I287" s="279">
        <v>0</v>
      </c>
    </row>
    <row r="288" spans="1:9" ht="12.75" hidden="1" customHeight="1" outlineLevel="1">
      <c r="A288" s="242"/>
      <c r="B288" s="277" t="s">
        <v>273</v>
      </c>
      <c r="C288" s="246"/>
      <c r="D288" s="258"/>
      <c r="E288" s="258"/>
      <c r="F288" s="247"/>
      <c r="G288" s="278">
        <v>-2274</v>
      </c>
      <c r="H288" s="244"/>
      <c r="I288" s="279">
        <v>-2274</v>
      </c>
    </row>
    <row r="289" spans="1:9" ht="12.75" hidden="1" customHeight="1" outlineLevel="1">
      <c r="A289" s="242"/>
      <c r="B289" s="277" t="s">
        <v>215</v>
      </c>
      <c r="C289" s="246"/>
      <c r="D289" s="258"/>
      <c r="E289" s="258"/>
      <c r="F289" s="247"/>
      <c r="G289" s="278">
        <v>212886</v>
      </c>
      <c r="H289" s="244"/>
      <c r="I289" s="279">
        <v>212886</v>
      </c>
    </row>
    <row r="290" spans="1:9" ht="12.75" hidden="1" customHeight="1" outlineLevel="1">
      <c r="A290" s="242"/>
      <c r="B290" s="277" t="s">
        <v>216</v>
      </c>
      <c r="C290" s="246"/>
      <c r="D290" s="258"/>
      <c r="E290" s="258"/>
      <c r="F290" s="247"/>
      <c r="G290" s="278">
        <v>822</v>
      </c>
      <c r="H290" s="244"/>
      <c r="I290" s="279">
        <v>822</v>
      </c>
    </row>
    <row r="291" spans="1:9" ht="12.75" hidden="1" customHeight="1" outlineLevel="1">
      <c r="A291" s="242"/>
      <c r="B291" s="277" t="s">
        <v>217</v>
      </c>
      <c r="C291" s="246"/>
      <c r="D291" s="258"/>
      <c r="E291" s="258"/>
      <c r="F291" s="247"/>
      <c r="G291" s="278">
        <v>0</v>
      </c>
      <c r="H291" s="244"/>
      <c r="I291" s="279">
        <v>0</v>
      </c>
    </row>
    <row r="292" spans="1:9" ht="12.75" hidden="1" customHeight="1" outlineLevel="1">
      <c r="A292" s="242"/>
      <c r="B292" s="277" t="s">
        <v>218</v>
      </c>
      <c r="C292" s="246"/>
      <c r="D292" s="258"/>
      <c r="E292" s="258"/>
      <c r="F292" s="247"/>
      <c r="G292" s="278">
        <v>270353</v>
      </c>
      <c r="H292" s="244"/>
      <c r="I292" s="279">
        <v>270353</v>
      </c>
    </row>
    <row r="293" spans="1:9" ht="12.75" hidden="1" customHeight="1" outlineLevel="1">
      <c r="A293" s="242"/>
      <c r="B293" s="277" t="s">
        <v>219</v>
      </c>
      <c r="C293" s="246"/>
      <c r="D293" s="258"/>
      <c r="E293" s="258"/>
      <c r="F293" s="247"/>
      <c r="G293" s="280"/>
      <c r="H293" s="244"/>
      <c r="I293" s="279">
        <v>0</v>
      </c>
    </row>
    <row r="294" spans="1:9" ht="12.75" hidden="1" customHeight="1" outlineLevel="1">
      <c r="A294" s="242"/>
      <c r="B294" s="277" t="s">
        <v>323</v>
      </c>
      <c r="C294" s="246"/>
      <c r="D294" s="258"/>
      <c r="E294" s="258"/>
      <c r="F294" s="247"/>
      <c r="G294" s="279">
        <v>0</v>
      </c>
      <c r="H294" s="244"/>
      <c r="I294" s="279">
        <v>0</v>
      </c>
    </row>
    <row r="295" spans="1:9" ht="12.75" hidden="1" customHeight="1" outlineLevel="1">
      <c r="A295" s="242"/>
      <c r="B295" s="277" t="s">
        <v>220</v>
      </c>
      <c r="C295" s="246"/>
      <c r="D295" s="258"/>
      <c r="E295" s="258"/>
      <c r="F295" s="247"/>
      <c r="G295" s="280">
        <v>0</v>
      </c>
      <c r="H295" s="244"/>
      <c r="I295" s="279">
        <v>0</v>
      </c>
    </row>
    <row r="296" spans="1:9" ht="12.75" hidden="1" customHeight="1" outlineLevel="1">
      <c r="A296" s="242"/>
      <c r="B296" s="277" t="s">
        <v>221</v>
      </c>
      <c r="C296" s="246"/>
      <c r="D296" s="258"/>
      <c r="E296" s="258"/>
      <c r="F296" s="247"/>
      <c r="G296" s="280"/>
      <c r="H296" s="244"/>
      <c r="I296" s="279">
        <v>0</v>
      </c>
    </row>
    <row r="297" spans="1:9" ht="12.75" hidden="1" customHeight="1" outlineLevel="1">
      <c r="A297" s="242"/>
      <c r="B297" s="277" t="s">
        <v>274</v>
      </c>
      <c r="C297" s="246"/>
      <c r="D297" s="258"/>
      <c r="E297" s="258"/>
      <c r="F297" s="247"/>
      <c r="G297" s="280">
        <v>59666</v>
      </c>
      <c r="H297" s="244"/>
      <c r="I297" s="279">
        <v>59666</v>
      </c>
    </row>
    <row r="298" spans="1:9" ht="12.75" hidden="1" customHeight="1" outlineLevel="1">
      <c r="A298" s="242"/>
      <c r="B298" s="277" t="s">
        <v>222</v>
      </c>
      <c r="C298" s="246"/>
      <c r="D298" s="258"/>
      <c r="E298" s="258"/>
      <c r="F298" s="247"/>
      <c r="G298" s="278">
        <v>129047</v>
      </c>
      <c r="H298" s="244"/>
      <c r="I298" s="279">
        <v>129047</v>
      </c>
    </row>
    <row r="299" spans="1:9" ht="12.75" hidden="1" customHeight="1" outlineLevel="1">
      <c r="A299" s="242"/>
      <c r="B299" s="277" t="s">
        <v>278</v>
      </c>
      <c r="C299" s="246"/>
      <c r="D299" s="258"/>
      <c r="E299" s="258"/>
      <c r="F299" s="247"/>
      <c r="G299" s="278"/>
      <c r="H299" s="244"/>
      <c r="I299" s="262">
        <v>0</v>
      </c>
    </row>
    <row r="300" spans="1:9" ht="12.75" hidden="1" customHeight="1" outlineLevel="1">
      <c r="A300" s="242"/>
      <c r="B300" s="277" t="s">
        <v>223</v>
      </c>
      <c r="C300" s="246"/>
      <c r="D300" s="258"/>
      <c r="E300" s="258"/>
      <c r="F300" s="247"/>
      <c r="G300" s="280"/>
      <c r="H300" s="244"/>
      <c r="I300" s="279">
        <v>0</v>
      </c>
    </row>
    <row r="301" spans="1:9" ht="12.75" hidden="1" customHeight="1" outlineLevel="1">
      <c r="A301" s="242"/>
      <c r="B301" s="277" t="s">
        <v>224</v>
      </c>
      <c r="C301" s="246"/>
      <c r="D301" s="258"/>
      <c r="E301" s="258"/>
      <c r="F301" s="247"/>
      <c r="G301" s="278">
        <v>165687</v>
      </c>
      <c r="H301" s="244"/>
      <c r="I301" s="279">
        <v>165687</v>
      </c>
    </row>
    <row r="302" spans="1:9" ht="12.75" hidden="1" customHeight="1" outlineLevel="1">
      <c r="A302" s="242"/>
      <c r="B302" s="277" t="s">
        <v>225</v>
      </c>
      <c r="C302" s="246"/>
      <c r="D302" s="258"/>
      <c r="E302" s="258"/>
      <c r="F302" s="247"/>
      <c r="G302" s="280"/>
      <c r="H302" s="244"/>
      <c r="I302" s="279">
        <v>0</v>
      </c>
    </row>
    <row r="303" spans="1:9" ht="12.75" customHeight="1" collapsed="1">
      <c r="A303" s="242">
        <v>10</v>
      </c>
      <c r="B303" s="281" t="s">
        <v>534</v>
      </c>
      <c r="C303" s="246"/>
      <c r="D303" s="258"/>
      <c r="E303" s="258"/>
      <c r="F303" s="247"/>
      <c r="G303" s="278">
        <f>SUM($G$275:$G$302)</f>
        <v>1757634</v>
      </c>
      <c r="H303" s="244"/>
      <c r="I303" s="279">
        <f>SUM($I$275:$I$302)</f>
        <v>1757634</v>
      </c>
    </row>
    <row r="304" spans="1:9" ht="12.75" hidden="1" customHeight="1" outlineLevel="1">
      <c r="A304" s="242"/>
      <c r="B304" s="282" t="s">
        <v>202</v>
      </c>
      <c r="C304" s="254"/>
      <c r="D304" s="260"/>
      <c r="E304" s="260"/>
      <c r="F304" s="255"/>
      <c r="G304" s="283"/>
      <c r="H304" s="270"/>
      <c r="I304" s="245">
        <v>0</v>
      </c>
    </row>
    <row r="305" spans="1:9" ht="12.75" hidden="1" customHeight="1" outlineLevel="1">
      <c r="A305" s="242"/>
      <c r="B305" s="282" t="s">
        <v>272</v>
      </c>
      <c r="C305" s="254"/>
      <c r="D305" s="260"/>
      <c r="E305" s="260"/>
      <c r="F305" s="255"/>
      <c r="G305" s="283">
        <v>0</v>
      </c>
      <c r="H305" s="270"/>
      <c r="I305" s="262">
        <v>0</v>
      </c>
    </row>
    <row r="306" spans="1:9" ht="12.75" hidden="1" customHeight="1" outlineLevel="1">
      <c r="A306" s="242"/>
      <c r="B306" s="282" t="s">
        <v>203</v>
      </c>
      <c r="C306" s="254"/>
      <c r="D306" s="260"/>
      <c r="E306" s="260"/>
      <c r="F306" s="255"/>
      <c r="G306" s="283">
        <v>0</v>
      </c>
      <c r="H306" s="270"/>
      <c r="I306" s="262">
        <v>0</v>
      </c>
    </row>
    <row r="307" spans="1:9" ht="12.75" hidden="1" customHeight="1" outlineLevel="1">
      <c r="A307" s="242"/>
      <c r="B307" s="282" t="s">
        <v>204</v>
      </c>
      <c r="C307" s="254"/>
      <c r="D307" s="260"/>
      <c r="E307" s="260"/>
      <c r="F307" s="255"/>
      <c r="G307" s="283">
        <v>17920</v>
      </c>
      <c r="H307" s="270"/>
      <c r="I307" s="262">
        <v>17920</v>
      </c>
    </row>
    <row r="308" spans="1:9" ht="12.75" hidden="1" customHeight="1" outlineLevel="1">
      <c r="A308" s="242"/>
      <c r="B308" s="282" t="s">
        <v>205</v>
      </c>
      <c r="C308" s="254"/>
      <c r="D308" s="260"/>
      <c r="E308" s="260"/>
      <c r="F308" s="255"/>
      <c r="G308" s="283">
        <v>0</v>
      </c>
      <c r="H308" s="270"/>
      <c r="I308" s="262">
        <v>0</v>
      </c>
    </row>
    <row r="309" spans="1:9" ht="12.75" hidden="1" customHeight="1" outlineLevel="1">
      <c r="A309" s="242"/>
      <c r="B309" s="282" t="s">
        <v>206</v>
      </c>
      <c r="C309" s="254"/>
      <c r="D309" s="260"/>
      <c r="E309" s="260"/>
      <c r="F309" s="255"/>
      <c r="G309" s="283">
        <v>0</v>
      </c>
      <c r="H309" s="270"/>
      <c r="I309" s="262">
        <v>0</v>
      </c>
    </row>
    <row r="310" spans="1:9" ht="12.75" hidden="1" customHeight="1" outlineLevel="1">
      <c r="A310" s="242"/>
      <c r="B310" s="282" t="s">
        <v>207</v>
      </c>
      <c r="C310" s="254"/>
      <c r="D310" s="260"/>
      <c r="E310" s="260"/>
      <c r="F310" s="255"/>
      <c r="G310" s="283">
        <v>0</v>
      </c>
      <c r="H310" s="270"/>
      <c r="I310" s="262">
        <v>0</v>
      </c>
    </row>
    <row r="311" spans="1:9" ht="12.75" hidden="1" customHeight="1" outlineLevel="1">
      <c r="A311" s="242"/>
      <c r="B311" s="282" t="s">
        <v>208</v>
      </c>
      <c r="C311" s="254"/>
      <c r="D311" s="260"/>
      <c r="E311" s="260"/>
      <c r="F311" s="255"/>
      <c r="G311" s="283">
        <v>8442983</v>
      </c>
      <c r="H311" s="270"/>
      <c r="I311" s="262">
        <v>8442983</v>
      </c>
    </row>
    <row r="312" spans="1:9" ht="12.75" hidden="1" customHeight="1" outlineLevel="1">
      <c r="A312" s="242"/>
      <c r="B312" s="282" t="s">
        <v>209</v>
      </c>
      <c r="C312" s="254"/>
      <c r="D312" s="260"/>
      <c r="E312" s="260"/>
      <c r="F312" s="255"/>
      <c r="G312" s="283">
        <v>535421</v>
      </c>
      <c r="H312" s="270"/>
      <c r="I312" s="262">
        <v>535421</v>
      </c>
    </row>
    <row r="313" spans="1:9" ht="12.75" hidden="1" customHeight="1" outlineLevel="1">
      <c r="A313" s="242"/>
      <c r="B313" s="282" t="s">
        <v>211</v>
      </c>
      <c r="C313" s="254"/>
      <c r="D313" s="260"/>
      <c r="E313" s="260"/>
      <c r="F313" s="255"/>
      <c r="G313" s="283">
        <v>1388629</v>
      </c>
      <c r="H313" s="270"/>
      <c r="I313" s="262">
        <v>1388629</v>
      </c>
    </row>
    <row r="314" spans="1:9" ht="12.75" hidden="1" customHeight="1" outlineLevel="1">
      <c r="A314" s="242"/>
      <c r="B314" s="282" t="s">
        <v>212</v>
      </c>
      <c r="C314" s="254"/>
      <c r="D314" s="260"/>
      <c r="E314" s="260"/>
      <c r="F314" s="255"/>
      <c r="G314" s="283">
        <v>227239</v>
      </c>
      <c r="H314" s="270"/>
      <c r="I314" s="262">
        <v>227239</v>
      </c>
    </row>
    <row r="315" spans="1:9" ht="12.75" hidden="1" customHeight="1" outlineLevel="1">
      <c r="A315" s="242"/>
      <c r="B315" s="282" t="s">
        <v>213</v>
      </c>
      <c r="C315" s="254"/>
      <c r="D315" s="260"/>
      <c r="E315" s="260"/>
      <c r="F315" s="255"/>
      <c r="G315" s="283">
        <v>569784</v>
      </c>
      <c r="H315" s="270"/>
      <c r="I315" s="262">
        <v>569784</v>
      </c>
    </row>
    <row r="316" spans="1:9" ht="12.75" hidden="1" customHeight="1" outlineLevel="1">
      <c r="A316" s="242"/>
      <c r="B316" s="282" t="s">
        <v>214</v>
      </c>
      <c r="C316" s="254"/>
      <c r="D316" s="260"/>
      <c r="E316" s="260"/>
      <c r="F316" s="255"/>
      <c r="G316" s="283">
        <v>89913</v>
      </c>
      <c r="H316" s="270"/>
      <c r="I316" s="262">
        <v>89913</v>
      </c>
    </row>
    <row r="317" spans="1:9" ht="12.75" hidden="1" customHeight="1" outlineLevel="1">
      <c r="A317" s="242"/>
      <c r="B317" s="282" t="s">
        <v>273</v>
      </c>
      <c r="C317" s="254"/>
      <c r="D317" s="260"/>
      <c r="E317" s="260"/>
      <c r="F317" s="255"/>
      <c r="G317" s="283">
        <v>-5683</v>
      </c>
      <c r="H317" s="270"/>
      <c r="I317" s="262">
        <v>-5683</v>
      </c>
    </row>
    <row r="318" spans="1:9" ht="12.75" hidden="1" customHeight="1" outlineLevel="1">
      <c r="A318" s="242"/>
      <c r="B318" s="282" t="s">
        <v>215</v>
      </c>
      <c r="C318" s="254"/>
      <c r="D318" s="260"/>
      <c r="E318" s="260"/>
      <c r="F318" s="255"/>
      <c r="G318" s="283">
        <v>116812</v>
      </c>
      <c r="H318" s="270"/>
      <c r="I318" s="262">
        <v>116812</v>
      </c>
    </row>
    <row r="319" spans="1:9" ht="12.75" hidden="1" customHeight="1" outlineLevel="1">
      <c r="A319" s="242"/>
      <c r="B319" s="282" t="s">
        <v>216</v>
      </c>
      <c r="C319" s="254"/>
      <c r="D319" s="260"/>
      <c r="E319" s="260"/>
      <c r="F319" s="255"/>
      <c r="G319" s="283">
        <v>652</v>
      </c>
      <c r="H319" s="270"/>
      <c r="I319" s="262">
        <v>652</v>
      </c>
    </row>
    <row r="320" spans="1:9" ht="12.75" hidden="1" customHeight="1" outlineLevel="1">
      <c r="A320" s="242"/>
      <c r="B320" s="282" t="s">
        <v>217</v>
      </c>
      <c r="C320" s="254"/>
      <c r="D320" s="260"/>
      <c r="E320" s="260"/>
      <c r="F320" s="255"/>
      <c r="G320" s="283">
        <v>0</v>
      </c>
      <c r="H320" s="270"/>
      <c r="I320" s="262">
        <v>0</v>
      </c>
    </row>
    <row r="321" spans="1:9" ht="12.75" hidden="1" customHeight="1" outlineLevel="1">
      <c r="A321" s="242"/>
      <c r="B321" s="282" t="s">
        <v>218</v>
      </c>
      <c r="C321" s="254"/>
      <c r="D321" s="260"/>
      <c r="E321" s="260"/>
      <c r="F321" s="255"/>
      <c r="G321" s="283">
        <v>1055971</v>
      </c>
      <c r="H321" s="270"/>
      <c r="I321" s="262">
        <v>1055971</v>
      </c>
    </row>
    <row r="322" spans="1:9" ht="12.75" hidden="1" customHeight="1" outlineLevel="1">
      <c r="A322" s="242"/>
      <c r="B322" s="282" t="s">
        <v>219</v>
      </c>
      <c r="C322" s="254"/>
      <c r="D322" s="260"/>
      <c r="E322" s="260"/>
      <c r="F322" s="255"/>
      <c r="G322" s="284"/>
      <c r="H322" s="270"/>
      <c r="I322" s="262">
        <v>0</v>
      </c>
    </row>
    <row r="323" spans="1:9" ht="12.75" hidden="1" customHeight="1" outlineLevel="1">
      <c r="A323" s="242"/>
      <c r="B323" s="282" t="s">
        <v>323</v>
      </c>
      <c r="C323" s="254"/>
      <c r="D323" s="260"/>
      <c r="E323" s="260"/>
      <c r="F323" s="255"/>
      <c r="G323" s="279">
        <v>6953</v>
      </c>
      <c r="H323" s="270"/>
      <c r="I323" s="279">
        <v>6953</v>
      </c>
    </row>
    <row r="324" spans="1:9" ht="12.75" hidden="1" customHeight="1" outlineLevel="1">
      <c r="A324" s="242"/>
      <c r="B324" s="282" t="s">
        <v>220</v>
      </c>
      <c r="C324" s="254"/>
      <c r="D324" s="260"/>
      <c r="E324" s="260"/>
      <c r="F324" s="255"/>
      <c r="G324" s="284"/>
      <c r="H324" s="270"/>
      <c r="I324" s="262">
        <v>0</v>
      </c>
    </row>
    <row r="325" spans="1:9" ht="12.75" hidden="1" customHeight="1" outlineLevel="1">
      <c r="A325" s="242"/>
      <c r="B325" s="282" t="s">
        <v>221</v>
      </c>
      <c r="C325" s="254"/>
      <c r="D325" s="260"/>
      <c r="E325" s="260"/>
      <c r="F325" s="255"/>
      <c r="G325" s="284"/>
      <c r="H325" s="270"/>
      <c r="I325" s="262">
        <v>0</v>
      </c>
    </row>
    <row r="326" spans="1:9" ht="12.75" hidden="1" customHeight="1" outlineLevel="1">
      <c r="A326" s="242"/>
      <c r="B326" s="282" t="s">
        <v>274</v>
      </c>
      <c r="C326" s="254"/>
      <c r="D326" s="260"/>
      <c r="E326" s="260"/>
      <c r="F326" s="255"/>
      <c r="G326" s="283">
        <v>0</v>
      </c>
      <c r="H326" s="270"/>
      <c r="I326" s="262">
        <v>0</v>
      </c>
    </row>
    <row r="327" spans="1:9" ht="12.75" hidden="1" customHeight="1" outlineLevel="1">
      <c r="A327" s="242"/>
      <c r="B327" s="282" t="s">
        <v>222</v>
      </c>
      <c r="C327" s="254"/>
      <c r="D327" s="260"/>
      <c r="E327" s="260"/>
      <c r="F327" s="255"/>
      <c r="G327" s="283">
        <v>7876438</v>
      </c>
      <c r="H327" s="270"/>
      <c r="I327" s="262">
        <v>7876438</v>
      </c>
    </row>
    <row r="328" spans="1:9" ht="12.75" hidden="1" customHeight="1" outlineLevel="1">
      <c r="A328" s="242"/>
      <c r="B328" s="282" t="s">
        <v>278</v>
      </c>
      <c r="C328" s="254"/>
      <c r="D328" s="260"/>
      <c r="E328" s="260"/>
      <c r="F328" s="255"/>
      <c r="G328" s="283"/>
      <c r="H328" s="270"/>
      <c r="I328" s="262">
        <v>0</v>
      </c>
    </row>
    <row r="329" spans="1:9" ht="12.75" hidden="1" customHeight="1" outlineLevel="1">
      <c r="A329" s="242"/>
      <c r="B329" s="282" t="s">
        <v>223</v>
      </c>
      <c r="C329" s="254"/>
      <c r="D329" s="260"/>
      <c r="E329" s="260"/>
      <c r="F329" s="255"/>
      <c r="G329" s="284"/>
      <c r="H329" s="270"/>
      <c r="I329" s="262">
        <v>0</v>
      </c>
    </row>
    <row r="330" spans="1:9" ht="12.75" hidden="1" customHeight="1" outlineLevel="1">
      <c r="A330" s="242"/>
      <c r="B330" s="282" t="s">
        <v>224</v>
      </c>
      <c r="C330" s="254"/>
      <c r="D330" s="260"/>
      <c r="E330" s="260"/>
      <c r="F330" s="255"/>
      <c r="G330" s="283">
        <v>0</v>
      </c>
      <c r="H330" s="270"/>
      <c r="I330" s="262">
        <v>0</v>
      </c>
    </row>
    <row r="331" spans="1:9" ht="12.75" hidden="1" customHeight="1" outlineLevel="1">
      <c r="A331" s="242"/>
      <c r="B331" s="282" t="s">
        <v>225</v>
      </c>
      <c r="C331" s="254"/>
      <c r="D331" s="260"/>
      <c r="E331" s="260"/>
      <c r="F331" s="255"/>
      <c r="G331" s="284"/>
      <c r="H331" s="270"/>
      <c r="I331" s="262">
        <v>0</v>
      </c>
    </row>
    <row r="332" spans="1:9" ht="12.75" customHeight="1" collapsed="1">
      <c r="A332" s="242">
        <v>11</v>
      </c>
      <c r="B332" s="285" t="s">
        <v>535</v>
      </c>
      <c r="C332" s="254"/>
      <c r="D332" s="260"/>
      <c r="E332" s="260"/>
      <c r="F332" s="255"/>
      <c r="G332" s="283">
        <f>SUM($G$304:$G$331)</f>
        <v>20323032</v>
      </c>
      <c r="H332" s="270"/>
      <c r="I332" s="262">
        <f>SUM($I$304:$I$331)</f>
        <v>20323032</v>
      </c>
    </row>
    <row r="333" spans="1:9" ht="12.75" hidden="1" customHeight="1" outlineLevel="1">
      <c r="A333" s="242"/>
      <c r="B333" s="282" t="s">
        <v>202</v>
      </c>
      <c r="C333" s="254"/>
      <c r="D333" s="260"/>
      <c r="E333" s="260"/>
      <c r="F333" s="255"/>
      <c r="G333" s="283"/>
      <c r="H333" s="270"/>
      <c r="I333" s="245">
        <v>0</v>
      </c>
    </row>
    <row r="334" spans="1:9" ht="12.75" hidden="1" customHeight="1" outlineLevel="1">
      <c r="A334" s="242"/>
      <c r="B334" s="282" t="s">
        <v>272</v>
      </c>
      <c r="C334" s="254"/>
      <c r="D334" s="260"/>
      <c r="E334" s="260"/>
      <c r="F334" s="255"/>
      <c r="G334" s="283">
        <v>0</v>
      </c>
      <c r="H334" s="270"/>
      <c r="I334" s="262">
        <v>0</v>
      </c>
    </row>
    <row r="335" spans="1:9" ht="12.75" hidden="1" customHeight="1" outlineLevel="1">
      <c r="A335" s="242"/>
      <c r="B335" s="282" t="s">
        <v>203</v>
      </c>
      <c r="C335" s="254"/>
      <c r="D335" s="260"/>
      <c r="E335" s="260"/>
      <c r="F335" s="255"/>
      <c r="G335" s="283">
        <v>705255</v>
      </c>
      <c r="H335" s="270"/>
      <c r="I335" s="262">
        <v>705255</v>
      </c>
    </row>
    <row r="336" spans="1:9" ht="12.75" hidden="1" customHeight="1" outlineLevel="1">
      <c r="A336" s="242"/>
      <c r="B336" s="282" t="s">
        <v>204</v>
      </c>
      <c r="C336" s="254"/>
      <c r="D336" s="260"/>
      <c r="E336" s="260"/>
      <c r="F336" s="255"/>
      <c r="G336" s="283">
        <v>5270</v>
      </c>
      <c r="H336" s="270"/>
      <c r="I336" s="262">
        <v>5270</v>
      </c>
    </row>
    <row r="337" spans="1:9" ht="12.75" hidden="1" customHeight="1" outlineLevel="1">
      <c r="A337" s="242"/>
      <c r="B337" s="282" t="s">
        <v>205</v>
      </c>
      <c r="C337" s="254"/>
      <c r="D337" s="260"/>
      <c r="E337" s="260"/>
      <c r="F337" s="255"/>
      <c r="G337" s="283">
        <v>0</v>
      </c>
      <c r="H337" s="270"/>
      <c r="I337" s="262">
        <v>0</v>
      </c>
    </row>
    <row r="338" spans="1:9" ht="12.75" hidden="1" customHeight="1" outlineLevel="1">
      <c r="A338" s="242"/>
      <c r="B338" s="282" t="s">
        <v>206</v>
      </c>
      <c r="C338" s="254"/>
      <c r="D338" s="260"/>
      <c r="E338" s="260"/>
      <c r="F338" s="255"/>
      <c r="G338" s="283">
        <v>91787.28</v>
      </c>
      <c r="H338" s="270"/>
      <c r="I338" s="262">
        <v>91787.28</v>
      </c>
    </row>
    <row r="339" spans="1:9" ht="12.75" hidden="1" customHeight="1" outlineLevel="1">
      <c r="A339" s="242"/>
      <c r="B339" s="282" t="s">
        <v>207</v>
      </c>
      <c r="C339" s="254"/>
      <c r="D339" s="260"/>
      <c r="E339" s="260"/>
      <c r="F339" s="255"/>
      <c r="G339" s="283">
        <v>8279</v>
      </c>
      <c r="H339" s="270"/>
      <c r="I339" s="262">
        <v>8279</v>
      </c>
    </row>
    <row r="340" spans="1:9" ht="12.75" hidden="1" customHeight="1" outlineLevel="1">
      <c r="A340" s="242"/>
      <c r="B340" s="282" t="s">
        <v>208</v>
      </c>
      <c r="C340" s="254"/>
      <c r="D340" s="260"/>
      <c r="E340" s="260"/>
      <c r="F340" s="255"/>
      <c r="G340" s="283">
        <v>2174290</v>
      </c>
      <c r="H340" s="270"/>
      <c r="I340" s="262">
        <v>2174290</v>
      </c>
    </row>
    <row r="341" spans="1:9" ht="12.75" hidden="1" customHeight="1" outlineLevel="1">
      <c r="A341" s="242"/>
      <c r="B341" s="282" t="s">
        <v>209</v>
      </c>
      <c r="C341" s="254"/>
      <c r="D341" s="260"/>
      <c r="E341" s="260"/>
      <c r="F341" s="255"/>
      <c r="G341" s="283">
        <v>729315</v>
      </c>
      <c r="H341" s="270"/>
      <c r="I341" s="262">
        <v>729315</v>
      </c>
    </row>
    <row r="342" spans="1:9" ht="12.75" hidden="1" customHeight="1" outlineLevel="1">
      <c r="A342" s="242"/>
      <c r="B342" s="282" t="s">
        <v>211</v>
      </c>
      <c r="C342" s="254"/>
      <c r="D342" s="260"/>
      <c r="E342" s="260"/>
      <c r="F342" s="255"/>
      <c r="G342" s="283">
        <v>4098251</v>
      </c>
      <c r="H342" s="270"/>
      <c r="I342" s="262">
        <v>4098251</v>
      </c>
    </row>
    <row r="343" spans="1:9" ht="12.75" hidden="1" customHeight="1" outlineLevel="1">
      <c r="A343" s="242"/>
      <c r="B343" s="282" t="s">
        <v>212</v>
      </c>
      <c r="C343" s="254"/>
      <c r="D343" s="260"/>
      <c r="E343" s="260"/>
      <c r="F343" s="255"/>
      <c r="G343" s="283">
        <v>363790</v>
      </c>
      <c r="H343" s="270"/>
      <c r="I343" s="262">
        <v>363790</v>
      </c>
    </row>
    <row r="344" spans="1:9" ht="12.75" hidden="1" customHeight="1" outlineLevel="1">
      <c r="A344" s="242"/>
      <c r="B344" s="282" t="s">
        <v>213</v>
      </c>
      <c r="C344" s="254"/>
      <c r="D344" s="260"/>
      <c r="E344" s="260"/>
      <c r="F344" s="255"/>
      <c r="G344" s="283">
        <v>9686508</v>
      </c>
      <c r="H344" s="270"/>
      <c r="I344" s="262">
        <v>9686508</v>
      </c>
    </row>
    <row r="345" spans="1:9" ht="12.75" hidden="1" customHeight="1" outlineLevel="1">
      <c r="A345" s="242"/>
      <c r="B345" s="282" t="s">
        <v>214</v>
      </c>
      <c r="C345" s="254"/>
      <c r="D345" s="260"/>
      <c r="E345" s="260"/>
      <c r="F345" s="255"/>
      <c r="G345" s="283">
        <v>204786</v>
      </c>
      <c r="H345" s="270"/>
      <c r="I345" s="262">
        <v>204786</v>
      </c>
    </row>
    <row r="346" spans="1:9" ht="12.75" hidden="1" customHeight="1" outlineLevel="1">
      <c r="A346" s="242"/>
      <c r="B346" s="282" t="s">
        <v>273</v>
      </c>
      <c r="C346" s="254"/>
      <c r="D346" s="260"/>
      <c r="E346" s="260"/>
      <c r="F346" s="255"/>
      <c r="G346" s="283">
        <v>-3063</v>
      </c>
      <c r="H346" s="270"/>
      <c r="I346" s="262">
        <v>-3063</v>
      </c>
    </row>
    <row r="347" spans="1:9" ht="12.75" hidden="1" customHeight="1" outlineLevel="1">
      <c r="A347" s="242"/>
      <c r="B347" s="282" t="s">
        <v>215</v>
      </c>
      <c r="C347" s="254"/>
      <c r="D347" s="260"/>
      <c r="E347" s="260"/>
      <c r="F347" s="255"/>
      <c r="G347" s="283">
        <v>37991</v>
      </c>
      <c r="H347" s="270"/>
      <c r="I347" s="262">
        <v>37991</v>
      </c>
    </row>
    <row r="348" spans="1:9" ht="12.75" hidden="1" customHeight="1" outlineLevel="1">
      <c r="A348" s="242"/>
      <c r="B348" s="282" t="s">
        <v>216</v>
      </c>
      <c r="C348" s="254"/>
      <c r="D348" s="260"/>
      <c r="E348" s="260"/>
      <c r="F348" s="255"/>
      <c r="G348" s="283">
        <v>32373</v>
      </c>
      <c r="H348" s="270"/>
      <c r="I348" s="262">
        <v>32373</v>
      </c>
    </row>
    <row r="349" spans="1:9" ht="12.75" hidden="1" customHeight="1" outlineLevel="1">
      <c r="A349" s="242"/>
      <c r="B349" s="282" t="s">
        <v>217</v>
      </c>
      <c r="C349" s="254"/>
      <c r="D349" s="260"/>
      <c r="E349" s="260"/>
      <c r="F349" s="255"/>
      <c r="G349" s="283">
        <v>525851.35596653062</v>
      </c>
      <c r="H349" s="270"/>
      <c r="I349" s="262">
        <v>525851.35596653062</v>
      </c>
    </row>
    <row r="350" spans="1:9" ht="12.75" hidden="1" customHeight="1" outlineLevel="1">
      <c r="A350" s="242"/>
      <c r="B350" s="282" t="s">
        <v>218</v>
      </c>
      <c r="C350" s="254"/>
      <c r="D350" s="260"/>
      <c r="E350" s="260"/>
      <c r="F350" s="255"/>
      <c r="G350" s="283">
        <v>2578511</v>
      </c>
      <c r="H350" s="270"/>
      <c r="I350" s="262">
        <v>2578511</v>
      </c>
    </row>
    <row r="351" spans="1:9" ht="12.75" hidden="1" customHeight="1" outlineLevel="1">
      <c r="A351" s="242"/>
      <c r="B351" s="282" t="s">
        <v>219</v>
      </c>
      <c r="C351" s="254"/>
      <c r="D351" s="260"/>
      <c r="E351" s="260"/>
      <c r="F351" s="255"/>
      <c r="G351" s="283">
        <v>42391</v>
      </c>
      <c r="H351" s="270"/>
      <c r="I351" s="262">
        <v>42391</v>
      </c>
    </row>
    <row r="352" spans="1:9" ht="12.75" hidden="1" customHeight="1" outlineLevel="1">
      <c r="A352" s="242"/>
      <c r="B352" s="282" t="s">
        <v>323</v>
      </c>
      <c r="C352" s="254"/>
      <c r="D352" s="260"/>
      <c r="E352" s="260"/>
      <c r="F352" s="255"/>
      <c r="G352" s="283"/>
      <c r="H352" s="270"/>
      <c r="I352" s="279">
        <v>0</v>
      </c>
    </row>
    <row r="353" spans="1:9" ht="12.75" hidden="1" customHeight="1" outlineLevel="1">
      <c r="A353" s="242"/>
      <c r="B353" s="282" t="s">
        <v>220</v>
      </c>
      <c r="C353" s="254"/>
      <c r="D353" s="260"/>
      <c r="E353" s="260"/>
      <c r="F353" s="255"/>
      <c r="G353" s="283">
        <v>55642.45</v>
      </c>
      <c r="H353" s="270"/>
      <c r="I353" s="262">
        <v>55642.45</v>
      </c>
    </row>
    <row r="354" spans="1:9" ht="12.75" hidden="1" customHeight="1" outlineLevel="1">
      <c r="A354" s="242"/>
      <c r="B354" s="282" t="s">
        <v>221</v>
      </c>
      <c r="C354" s="254"/>
      <c r="D354" s="260"/>
      <c r="E354" s="260"/>
      <c r="F354" s="255"/>
      <c r="G354" s="283">
        <v>55642.45</v>
      </c>
      <c r="H354" s="270"/>
      <c r="I354" s="262">
        <v>55642.45</v>
      </c>
    </row>
    <row r="355" spans="1:9" ht="12.75" hidden="1" customHeight="1" outlineLevel="1">
      <c r="A355" s="242"/>
      <c r="B355" s="282" t="s">
        <v>274</v>
      </c>
      <c r="C355" s="254"/>
      <c r="D355" s="260"/>
      <c r="E355" s="260"/>
      <c r="F355" s="255"/>
      <c r="G355" s="283">
        <v>0</v>
      </c>
      <c r="H355" s="270"/>
      <c r="I355" s="262">
        <v>0</v>
      </c>
    </row>
    <row r="356" spans="1:9" ht="12.75" hidden="1" customHeight="1" outlineLevel="1">
      <c r="A356" s="242"/>
      <c r="B356" s="282" t="s">
        <v>222</v>
      </c>
      <c r="C356" s="254"/>
      <c r="D356" s="260"/>
      <c r="E356" s="260"/>
      <c r="F356" s="255"/>
      <c r="G356" s="283">
        <v>1876339</v>
      </c>
      <c r="H356" s="270"/>
      <c r="I356" s="262">
        <v>1876339</v>
      </c>
    </row>
    <row r="357" spans="1:9" ht="12.75" hidden="1" customHeight="1" outlineLevel="1">
      <c r="A357" s="242"/>
      <c r="B357" s="282" t="s">
        <v>278</v>
      </c>
      <c r="C357" s="254"/>
      <c r="D357" s="260"/>
      <c r="E357" s="260"/>
      <c r="F357" s="255"/>
      <c r="G357" s="283"/>
      <c r="H357" s="270"/>
      <c r="I357" s="262">
        <v>0</v>
      </c>
    </row>
    <row r="358" spans="1:9" ht="12.75" hidden="1" customHeight="1" outlineLevel="1">
      <c r="A358" s="242"/>
      <c r="B358" s="282" t="s">
        <v>223</v>
      </c>
      <c r="C358" s="254"/>
      <c r="D358" s="260"/>
      <c r="E358" s="260"/>
      <c r="F358" s="255"/>
      <c r="G358" s="283">
        <v>655789</v>
      </c>
      <c r="H358" s="270"/>
      <c r="I358" s="262">
        <v>655789</v>
      </c>
    </row>
    <row r="359" spans="1:9" ht="12.75" hidden="1" customHeight="1" outlineLevel="1">
      <c r="A359" s="242"/>
      <c r="B359" s="282" t="s">
        <v>224</v>
      </c>
      <c r="C359" s="254"/>
      <c r="D359" s="260"/>
      <c r="E359" s="260"/>
      <c r="F359" s="255"/>
      <c r="G359" s="283">
        <v>12492</v>
      </c>
      <c r="H359" s="270"/>
      <c r="I359" s="262">
        <v>12492</v>
      </c>
    </row>
    <row r="360" spans="1:9" ht="12.75" hidden="1" customHeight="1" outlineLevel="1">
      <c r="A360" s="242"/>
      <c r="B360" s="282" t="s">
        <v>225</v>
      </c>
      <c r="C360" s="254"/>
      <c r="D360" s="260"/>
      <c r="E360" s="260"/>
      <c r="F360" s="255"/>
      <c r="G360" s="283">
        <v>345286</v>
      </c>
      <c r="H360" s="270"/>
      <c r="I360" s="262">
        <v>345286</v>
      </c>
    </row>
    <row r="361" spans="1:9" ht="12.75" customHeight="1" collapsed="1">
      <c r="A361" s="242">
        <v>12</v>
      </c>
      <c r="B361" s="285" t="s">
        <v>536</v>
      </c>
      <c r="C361" s="254"/>
      <c r="D361" s="260"/>
      <c r="E361" s="260"/>
      <c r="F361" s="255"/>
      <c r="G361" s="283">
        <f>SUM($G$333:$G$360)</f>
        <v>24282776.53596653</v>
      </c>
      <c r="H361" s="270"/>
      <c r="I361" s="262">
        <f>SUM($I$333:$I$360)</f>
        <v>24282776.53596653</v>
      </c>
    </row>
    <row r="362" spans="1:9" ht="12.75" hidden="1" customHeight="1" outlineLevel="1">
      <c r="A362" s="242"/>
      <c r="B362" s="282" t="s">
        <v>202</v>
      </c>
      <c r="C362" s="254"/>
      <c r="D362" s="260"/>
      <c r="E362" s="260"/>
      <c r="F362" s="255"/>
      <c r="G362" s="283"/>
      <c r="H362" s="270"/>
      <c r="I362" s="245">
        <v>0</v>
      </c>
    </row>
    <row r="363" spans="1:9" ht="12.75" hidden="1" customHeight="1" outlineLevel="1">
      <c r="A363" s="242"/>
      <c r="B363" s="282" t="s">
        <v>272</v>
      </c>
      <c r="C363" s="254"/>
      <c r="D363" s="260"/>
      <c r="E363" s="260"/>
      <c r="F363" s="255"/>
      <c r="G363" s="283">
        <v>0</v>
      </c>
      <c r="H363" s="270"/>
      <c r="I363" s="262">
        <v>0</v>
      </c>
    </row>
    <row r="364" spans="1:9" ht="12.75" hidden="1" customHeight="1" outlineLevel="1">
      <c r="A364" s="242"/>
      <c r="B364" s="282" t="s">
        <v>203</v>
      </c>
      <c r="C364" s="254"/>
      <c r="D364" s="260"/>
      <c r="E364" s="260"/>
      <c r="F364" s="255"/>
      <c r="G364" s="283">
        <v>24807</v>
      </c>
      <c r="H364" s="270"/>
      <c r="I364" s="262">
        <v>24807</v>
      </c>
    </row>
    <row r="365" spans="1:9" ht="12.75" hidden="1" customHeight="1" outlineLevel="1">
      <c r="A365" s="242"/>
      <c r="B365" s="282" t="s">
        <v>204</v>
      </c>
      <c r="C365" s="254"/>
      <c r="D365" s="260"/>
      <c r="E365" s="260"/>
      <c r="F365" s="255"/>
      <c r="G365" s="283">
        <v>34450</v>
      </c>
      <c r="H365" s="270"/>
      <c r="I365" s="262">
        <v>34450</v>
      </c>
    </row>
    <row r="366" spans="1:9" ht="12.75" hidden="1" customHeight="1" outlineLevel="1">
      <c r="A366" s="242"/>
      <c r="B366" s="282" t="s">
        <v>205</v>
      </c>
      <c r="C366" s="254"/>
      <c r="D366" s="260"/>
      <c r="E366" s="260"/>
      <c r="F366" s="255"/>
      <c r="G366" s="283">
        <v>0</v>
      </c>
      <c r="H366" s="270"/>
      <c r="I366" s="262">
        <v>0</v>
      </c>
    </row>
    <row r="367" spans="1:9" ht="12.75" hidden="1" customHeight="1" outlineLevel="1">
      <c r="A367" s="242"/>
      <c r="B367" s="282" t="s">
        <v>206</v>
      </c>
      <c r="C367" s="254"/>
      <c r="D367" s="260"/>
      <c r="E367" s="260"/>
      <c r="F367" s="255"/>
      <c r="G367" s="283">
        <v>0</v>
      </c>
      <c r="H367" s="270"/>
      <c r="I367" s="262">
        <v>0</v>
      </c>
    </row>
    <row r="368" spans="1:9" ht="12.75" hidden="1" customHeight="1" outlineLevel="1">
      <c r="A368" s="242"/>
      <c r="B368" s="282" t="s">
        <v>207</v>
      </c>
      <c r="C368" s="254"/>
      <c r="D368" s="260"/>
      <c r="E368" s="260"/>
      <c r="F368" s="255"/>
      <c r="G368" s="283">
        <v>-2760</v>
      </c>
      <c r="H368" s="270"/>
      <c r="I368" s="262">
        <v>-2760</v>
      </c>
    </row>
    <row r="369" spans="1:9" ht="12.75" hidden="1" customHeight="1" outlineLevel="1">
      <c r="A369" s="242"/>
      <c r="B369" s="282" t="s">
        <v>208</v>
      </c>
      <c r="C369" s="254"/>
      <c r="D369" s="260"/>
      <c r="E369" s="260"/>
      <c r="F369" s="255"/>
      <c r="G369" s="283">
        <v>8292896</v>
      </c>
      <c r="H369" s="270"/>
      <c r="I369" s="262">
        <v>8292896</v>
      </c>
    </row>
    <row r="370" spans="1:9" ht="12.75" hidden="1" customHeight="1" outlineLevel="1">
      <c r="A370" s="242"/>
      <c r="B370" s="282" t="s">
        <v>209</v>
      </c>
      <c r="C370" s="254"/>
      <c r="D370" s="260"/>
      <c r="E370" s="260"/>
      <c r="F370" s="255"/>
      <c r="G370" s="283">
        <v>-391721</v>
      </c>
      <c r="H370" s="270"/>
      <c r="I370" s="262">
        <v>-391721</v>
      </c>
    </row>
    <row r="371" spans="1:9" ht="12.75" hidden="1" customHeight="1" outlineLevel="1">
      <c r="A371" s="242"/>
      <c r="B371" s="282" t="s">
        <v>211</v>
      </c>
      <c r="C371" s="254"/>
      <c r="D371" s="260"/>
      <c r="E371" s="260"/>
      <c r="F371" s="255"/>
      <c r="G371" s="283">
        <v>-410950</v>
      </c>
      <c r="H371" s="270"/>
      <c r="I371" s="262">
        <v>-410950</v>
      </c>
    </row>
    <row r="372" spans="1:9" ht="12.75" hidden="1" customHeight="1" outlineLevel="1">
      <c r="A372" s="242"/>
      <c r="B372" s="282" t="s">
        <v>212</v>
      </c>
      <c r="C372" s="254"/>
      <c r="D372" s="260"/>
      <c r="E372" s="260"/>
      <c r="F372" s="255"/>
      <c r="G372" s="283">
        <v>8823</v>
      </c>
      <c r="H372" s="270"/>
      <c r="I372" s="262">
        <v>8823</v>
      </c>
    </row>
    <row r="373" spans="1:9" ht="12.75" hidden="1" customHeight="1" outlineLevel="1">
      <c r="A373" s="242"/>
      <c r="B373" s="282" t="s">
        <v>213</v>
      </c>
      <c r="C373" s="254"/>
      <c r="D373" s="260"/>
      <c r="E373" s="260"/>
      <c r="F373" s="255"/>
      <c r="G373" s="283">
        <v>-9601455</v>
      </c>
      <c r="H373" s="270"/>
      <c r="I373" s="262">
        <v>-9601455</v>
      </c>
    </row>
    <row r="374" spans="1:9" ht="12.75" hidden="1" customHeight="1" outlineLevel="1">
      <c r="A374" s="242"/>
      <c r="B374" s="282" t="s">
        <v>214</v>
      </c>
      <c r="C374" s="254"/>
      <c r="D374" s="260"/>
      <c r="E374" s="260"/>
      <c r="F374" s="255"/>
      <c r="G374" s="283">
        <v>-59015</v>
      </c>
      <c r="H374" s="270"/>
      <c r="I374" s="262">
        <v>-59015</v>
      </c>
    </row>
    <row r="375" spans="1:9" ht="12.75" hidden="1" customHeight="1" outlineLevel="1">
      <c r="A375" s="242"/>
      <c r="B375" s="282" t="s">
        <v>273</v>
      </c>
      <c r="C375" s="254"/>
      <c r="D375" s="260"/>
      <c r="E375" s="260"/>
      <c r="F375" s="255"/>
      <c r="G375" s="283">
        <v>-241</v>
      </c>
      <c r="H375" s="270"/>
      <c r="I375" s="262">
        <v>-241</v>
      </c>
    </row>
    <row r="376" spans="1:9" ht="12.75" hidden="1" customHeight="1" outlineLevel="1">
      <c r="A376" s="242"/>
      <c r="B376" s="282" t="s">
        <v>215</v>
      </c>
      <c r="C376" s="254"/>
      <c r="D376" s="260"/>
      <c r="E376" s="260"/>
      <c r="F376" s="255"/>
      <c r="G376" s="283">
        <v>-51286</v>
      </c>
      <c r="H376" s="270"/>
      <c r="I376" s="262">
        <v>-51286</v>
      </c>
    </row>
    <row r="377" spans="1:9" ht="12.75" hidden="1" customHeight="1" outlineLevel="1">
      <c r="A377" s="242"/>
      <c r="B377" s="282" t="s">
        <v>216</v>
      </c>
      <c r="C377" s="254"/>
      <c r="D377" s="260"/>
      <c r="E377" s="260"/>
      <c r="F377" s="255"/>
      <c r="G377" s="283">
        <v>-287</v>
      </c>
      <c r="H377" s="270"/>
      <c r="I377" s="262">
        <v>-287</v>
      </c>
    </row>
    <row r="378" spans="1:9" ht="12.75" hidden="1" customHeight="1" outlineLevel="1">
      <c r="A378" s="242"/>
      <c r="B378" s="282" t="s">
        <v>217</v>
      </c>
      <c r="C378" s="254"/>
      <c r="D378" s="260"/>
      <c r="E378" s="260"/>
      <c r="F378" s="255"/>
      <c r="G378" s="283">
        <v>0</v>
      </c>
      <c r="H378" s="270"/>
      <c r="I378" s="262">
        <v>0</v>
      </c>
    </row>
    <row r="379" spans="1:9" ht="12.75" hidden="1" customHeight="1" outlineLevel="1">
      <c r="A379" s="242"/>
      <c r="B379" s="282" t="s">
        <v>218</v>
      </c>
      <c r="C379" s="254"/>
      <c r="D379" s="260"/>
      <c r="E379" s="260"/>
      <c r="F379" s="255"/>
      <c r="G379" s="283">
        <v>447603</v>
      </c>
      <c r="H379" s="270"/>
      <c r="I379" s="262">
        <v>447603</v>
      </c>
    </row>
    <row r="380" spans="1:9" ht="12.75" hidden="1" customHeight="1" outlineLevel="1">
      <c r="A380" s="242"/>
      <c r="B380" s="282" t="s">
        <v>219</v>
      </c>
      <c r="C380" s="254"/>
      <c r="D380" s="260"/>
      <c r="E380" s="260"/>
      <c r="F380" s="255"/>
      <c r="G380" s="284"/>
      <c r="H380" s="270"/>
      <c r="I380" s="262">
        <v>0</v>
      </c>
    </row>
    <row r="381" spans="1:9" ht="12.75" hidden="1" customHeight="1" outlineLevel="1">
      <c r="A381" s="242"/>
      <c r="B381" s="282" t="s">
        <v>323</v>
      </c>
      <c r="C381" s="254"/>
      <c r="D381" s="260"/>
      <c r="E381" s="260"/>
      <c r="F381" s="255"/>
      <c r="G381" s="284"/>
      <c r="H381" s="270"/>
      <c r="I381" s="279">
        <v>0</v>
      </c>
    </row>
    <row r="382" spans="1:9" ht="12.75" hidden="1" customHeight="1" outlineLevel="1">
      <c r="A382" s="242"/>
      <c r="B382" s="282" t="s">
        <v>220</v>
      </c>
      <c r="C382" s="254"/>
      <c r="D382" s="260"/>
      <c r="E382" s="260"/>
      <c r="F382" s="255"/>
      <c r="G382" s="284"/>
      <c r="H382" s="270"/>
      <c r="I382" s="262">
        <v>0</v>
      </c>
    </row>
    <row r="383" spans="1:9" ht="12.75" hidden="1" customHeight="1" outlineLevel="1">
      <c r="A383" s="242"/>
      <c r="B383" s="282" t="s">
        <v>221</v>
      </c>
      <c r="C383" s="254"/>
      <c r="D383" s="260"/>
      <c r="E383" s="260"/>
      <c r="F383" s="255"/>
      <c r="G383" s="284"/>
      <c r="H383" s="270"/>
      <c r="I383" s="262">
        <v>0</v>
      </c>
    </row>
    <row r="384" spans="1:9" ht="12.75" hidden="1" customHeight="1" outlineLevel="1">
      <c r="A384" s="242"/>
      <c r="B384" s="282" t="s">
        <v>274</v>
      </c>
      <c r="C384" s="254"/>
      <c r="D384" s="260"/>
      <c r="E384" s="260"/>
      <c r="F384" s="255"/>
      <c r="G384" s="283">
        <v>0</v>
      </c>
      <c r="H384" s="270"/>
      <c r="I384" s="262">
        <v>0</v>
      </c>
    </row>
    <row r="385" spans="1:9" ht="12.75" hidden="1" customHeight="1" outlineLevel="1">
      <c r="A385" s="242"/>
      <c r="B385" s="282" t="s">
        <v>222</v>
      </c>
      <c r="C385" s="254"/>
      <c r="D385" s="260"/>
      <c r="E385" s="260"/>
      <c r="F385" s="255"/>
      <c r="G385" s="283">
        <v>79962</v>
      </c>
      <c r="H385" s="270"/>
      <c r="I385" s="262">
        <v>79962</v>
      </c>
    </row>
    <row r="386" spans="1:9" ht="12.75" hidden="1" customHeight="1" outlineLevel="1">
      <c r="A386" s="242"/>
      <c r="B386" s="282" t="s">
        <v>278</v>
      </c>
      <c r="C386" s="254"/>
      <c r="D386" s="260"/>
      <c r="E386" s="260"/>
      <c r="F386" s="255"/>
      <c r="G386" s="283"/>
      <c r="H386" s="270"/>
      <c r="I386" s="262">
        <v>0</v>
      </c>
    </row>
    <row r="387" spans="1:9" ht="12.75" hidden="1" customHeight="1" outlineLevel="1">
      <c r="A387" s="242"/>
      <c r="B387" s="282" t="s">
        <v>223</v>
      </c>
      <c r="C387" s="254"/>
      <c r="D387" s="260"/>
      <c r="E387" s="260"/>
      <c r="F387" s="255"/>
      <c r="G387" s="284"/>
      <c r="H387" s="270"/>
      <c r="I387" s="262">
        <v>0</v>
      </c>
    </row>
    <row r="388" spans="1:9" ht="12.75" hidden="1" customHeight="1" outlineLevel="1">
      <c r="A388" s="242"/>
      <c r="B388" s="282" t="s">
        <v>224</v>
      </c>
      <c r="C388" s="254"/>
      <c r="D388" s="260"/>
      <c r="E388" s="260"/>
      <c r="F388" s="255"/>
      <c r="G388" s="283">
        <v>-506</v>
      </c>
      <c r="H388" s="270"/>
      <c r="I388" s="262">
        <v>-506</v>
      </c>
    </row>
    <row r="389" spans="1:9" ht="12.75" hidden="1" customHeight="1" outlineLevel="1">
      <c r="A389" s="242"/>
      <c r="B389" s="282" t="s">
        <v>225</v>
      </c>
      <c r="C389" s="254"/>
      <c r="D389" s="260"/>
      <c r="E389" s="260"/>
      <c r="F389" s="255"/>
      <c r="G389" s="283">
        <v>-1956</v>
      </c>
      <c r="H389" s="270"/>
      <c r="I389" s="262">
        <v>-1956</v>
      </c>
    </row>
    <row r="390" spans="1:9" ht="12.75" customHeight="1" collapsed="1">
      <c r="A390" s="242">
        <v>13</v>
      </c>
      <c r="B390" s="285" t="s">
        <v>537</v>
      </c>
      <c r="C390" s="254"/>
      <c r="D390" s="260"/>
      <c r="E390" s="260"/>
      <c r="F390" s="255"/>
      <c r="G390" s="283">
        <f>SUM($G$362:$G$389)</f>
        <v>-1631636</v>
      </c>
      <c r="H390" s="270"/>
      <c r="I390" s="262">
        <f>SUM($I$362:$I$389)</f>
        <v>-1631636</v>
      </c>
    </row>
    <row r="391" spans="1:9" ht="12.75" hidden="1" customHeight="1" outlineLevel="1">
      <c r="A391" s="242"/>
      <c r="B391" s="282" t="s">
        <v>202</v>
      </c>
      <c r="C391" s="254"/>
      <c r="D391" s="260"/>
      <c r="E391" s="260"/>
      <c r="F391" s="255"/>
      <c r="G391" s="284"/>
      <c r="H391" s="270"/>
      <c r="I391" s="245">
        <v>0</v>
      </c>
    </row>
    <row r="392" spans="1:9" ht="12.75" hidden="1" customHeight="1" outlineLevel="1">
      <c r="A392" s="242"/>
      <c r="B392" s="282" t="s">
        <v>272</v>
      </c>
      <c r="C392" s="254"/>
      <c r="D392" s="260"/>
      <c r="E392" s="260"/>
      <c r="F392" s="255"/>
      <c r="G392" s="284">
        <v>0</v>
      </c>
      <c r="H392" s="270"/>
      <c r="I392" s="262">
        <v>0</v>
      </c>
    </row>
    <row r="393" spans="1:9" ht="12.75" hidden="1" customHeight="1" outlineLevel="1">
      <c r="A393" s="242"/>
      <c r="B393" s="282" t="s">
        <v>203</v>
      </c>
      <c r="C393" s="254"/>
      <c r="D393" s="260"/>
      <c r="E393" s="260"/>
      <c r="F393" s="255"/>
      <c r="G393" s="284">
        <v>-24744</v>
      </c>
      <c r="H393" s="270"/>
      <c r="I393" s="262">
        <v>-24744</v>
      </c>
    </row>
    <row r="394" spans="1:9" ht="12.75" hidden="1" customHeight="1" outlineLevel="1">
      <c r="A394" s="242"/>
      <c r="B394" s="282" t="s">
        <v>204</v>
      </c>
      <c r="C394" s="254"/>
      <c r="D394" s="260"/>
      <c r="E394" s="260"/>
      <c r="F394" s="255"/>
      <c r="G394" s="284">
        <v>-81740</v>
      </c>
      <c r="H394" s="270"/>
      <c r="I394" s="262">
        <v>-81740</v>
      </c>
    </row>
    <row r="395" spans="1:9" ht="12.75" hidden="1" customHeight="1" outlineLevel="1">
      <c r="A395" s="242"/>
      <c r="B395" s="282" t="s">
        <v>205</v>
      </c>
      <c r="C395" s="254"/>
      <c r="D395" s="260"/>
      <c r="E395" s="260"/>
      <c r="F395" s="255"/>
      <c r="G395" s="283">
        <v>0</v>
      </c>
      <c r="H395" s="270"/>
      <c r="I395" s="262">
        <v>0</v>
      </c>
    </row>
    <row r="396" spans="1:9" ht="12.75" hidden="1" customHeight="1" outlineLevel="1">
      <c r="A396" s="242"/>
      <c r="B396" s="282" t="s">
        <v>206</v>
      </c>
      <c r="C396" s="254"/>
      <c r="D396" s="260"/>
      <c r="E396" s="260"/>
      <c r="F396" s="255"/>
      <c r="G396" s="283">
        <v>0</v>
      </c>
      <c r="H396" s="270"/>
      <c r="I396" s="262">
        <v>0</v>
      </c>
    </row>
    <row r="397" spans="1:9" ht="12.75" hidden="1" customHeight="1" outlineLevel="1">
      <c r="A397" s="242"/>
      <c r="B397" s="282" t="s">
        <v>207</v>
      </c>
      <c r="C397" s="254"/>
      <c r="D397" s="260"/>
      <c r="E397" s="260"/>
      <c r="F397" s="255"/>
      <c r="G397" s="283">
        <v>0</v>
      </c>
      <c r="H397" s="270"/>
      <c r="I397" s="262">
        <v>0</v>
      </c>
    </row>
    <row r="398" spans="1:9" ht="12.75" hidden="1" customHeight="1" outlineLevel="1">
      <c r="A398" s="242"/>
      <c r="B398" s="282" t="s">
        <v>208</v>
      </c>
      <c r="C398" s="254"/>
      <c r="D398" s="260"/>
      <c r="E398" s="260"/>
      <c r="F398" s="255"/>
      <c r="G398" s="283">
        <v>-17990774</v>
      </c>
      <c r="H398" s="270"/>
      <c r="I398" s="262">
        <v>-17990774</v>
      </c>
    </row>
    <row r="399" spans="1:9" ht="12.75" hidden="1" customHeight="1" outlineLevel="1">
      <c r="A399" s="242"/>
      <c r="B399" s="282" t="s">
        <v>209</v>
      </c>
      <c r="C399" s="254"/>
      <c r="D399" s="260"/>
      <c r="E399" s="260"/>
      <c r="F399" s="255"/>
      <c r="G399" s="283">
        <v>-1800105</v>
      </c>
      <c r="H399" s="270"/>
      <c r="I399" s="262">
        <v>-1800105</v>
      </c>
    </row>
    <row r="400" spans="1:9" ht="12.75" hidden="1" customHeight="1" outlineLevel="1">
      <c r="A400" s="242"/>
      <c r="B400" s="282" t="s">
        <v>211</v>
      </c>
      <c r="C400" s="254"/>
      <c r="D400" s="260"/>
      <c r="E400" s="260"/>
      <c r="F400" s="255"/>
      <c r="G400" s="283">
        <v>-4544920</v>
      </c>
      <c r="H400" s="270"/>
      <c r="I400" s="262">
        <v>-4544920</v>
      </c>
    </row>
    <row r="401" spans="1:9" ht="12.75" hidden="1" customHeight="1" outlineLevel="1">
      <c r="A401" s="242"/>
      <c r="B401" s="282" t="s">
        <v>212</v>
      </c>
      <c r="C401" s="254"/>
      <c r="D401" s="260"/>
      <c r="E401" s="260"/>
      <c r="F401" s="255"/>
      <c r="G401" s="283">
        <v>-283038</v>
      </c>
      <c r="H401" s="270"/>
      <c r="I401" s="262">
        <v>-283038</v>
      </c>
    </row>
    <row r="402" spans="1:9" ht="12.75" hidden="1" customHeight="1" outlineLevel="1">
      <c r="A402" s="242"/>
      <c r="B402" s="282" t="s">
        <v>213</v>
      </c>
      <c r="C402" s="254"/>
      <c r="D402" s="260"/>
      <c r="E402" s="260"/>
      <c r="F402" s="255"/>
      <c r="G402" s="283">
        <v>11036788</v>
      </c>
      <c r="H402" s="270"/>
      <c r="I402" s="262">
        <v>11036788</v>
      </c>
    </row>
    <row r="403" spans="1:9" ht="12.75" hidden="1" customHeight="1" outlineLevel="1">
      <c r="A403" s="242"/>
      <c r="B403" s="282" t="s">
        <v>214</v>
      </c>
      <c r="C403" s="254"/>
      <c r="D403" s="260"/>
      <c r="E403" s="260"/>
      <c r="F403" s="255"/>
      <c r="G403" s="283">
        <v>-261961</v>
      </c>
      <c r="H403" s="270"/>
      <c r="I403" s="262">
        <v>-261961</v>
      </c>
    </row>
    <row r="404" spans="1:9" ht="12.75" hidden="1" customHeight="1" outlineLevel="1">
      <c r="A404" s="242"/>
      <c r="B404" s="282" t="s">
        <v>273</v>
      </c>
      <c r="C404" s="254"/>
      <c r="D404" s="260"/>
      <c r="E404" s="260"/>
      <c r="F404" s="255"/>
      <c r="G404" s="283">
        <v>-9747</v>
      </c>
      <c r="H404" s="270"/>
      <c r="I404" s="262">
        <v>-9747</v>
      </c>
    </row>
    <row r="405" spans="1:9" ht="12.75" hidden="1" customHeight="1" outlineLevel="1">
      <c r="A405" s="242"/>
      <c r="B405" s="282" t="s">
        <v>215</v>
      </c>
      <c r="C405" s="254"/>
      <c r="D405" s="260"/>
      <c r="E405" s="260"/>
      <c r="F405" s="255"/>
      <c r="G405" s="283">
        <v>-241440</v>
      </c>
      <c r="H405" s="270"/>
      <c r="I405" s="262">
        <v>-241440</v>
      </c>
    </row>
    <row r="406" spans="1:9" ht="12.75" hidden="1" customHeight="1" outlineLevel="1">
      <c r="A406" s="242"/>
      <c r="B406" s="282" t="s">
        <v>216</v>
      </c>
      <c r="C406" s="254"/>
      <c r="D406" s="260"/>
      <c r="E406" s="260"/>
      <c r="F406" s="255"/>
      <c r="G406" s="283">
        <v>-535</v>
      </c>
      <c r="H406" s="270"/>
      <c r="I406" s="262">
        <v>-535</v>
      </c>
    </row>
    <row r="407" spans="1:9" ht="12.75" hidden="1" customHeight="1" outlineLevel="1">
      <c r="A407" s="242"/>
      <c r="B407" s="282" t="s">
        <v>217</v>
      </c>
      <c r="C407" s="254"/>
      <c r="D407" s="260"/>
      <c r="E407" s="260"/>
      <c r="F407" s="255"/>
      <c r="G407" s="283">
        <v>0</v>
      </c>
      <c r="H407" s="270"/>
      <c r="I407" s="262">
        <v>0</v>
      </c>
    </row>
    <row r="408" spans="1:9" ht="12.75" hidden="1" customHeight="1" outlineLevel="1">
      <c r="A408" s="242"/>
      <c r="B408" s="282" t="s">
        <v>218</v>
      </c>
      <c r="C408" s="254"/>
      <c r="D408" s="260"/>
      <c r="E408" s="260"/>
      <c r="F408" s="255"/>
      <c r="G408" s="283">
        <v>-2761007</v>
      </c>
      <c r="H408" s="270"/>
      <c r="I408" s="262">
        <v>-2761007</v>
      </c>
    </row>
    <row r="409" spans="1:9" ht="12.75" hidden="1" customHeight="1" outlineLevel="1">
      <c r="A409" s="242"/>
      <c r="B409" s="282" t="s">
        <v>219</v>
      </c>
      <c r="C409" s="254"/>
      <c r="D409" s="260"/>
      <c r="E409" s="260"/>
      <c r="F409" s="255"/>
      <c r="G409" s="284"/>
      <c r="H409" s="270"/>
      <c r="I409" s="262">
        <v>0</v>
      </c>
    </row>
    <row r="410" spans="1:9" ht="12.75" hidden="1" customHeight="1" outlineLevel="1">
      <c r="A410" s="242"/>
      <c r="B410" s="282" t="s">
        <v>323</v>
      </c>
      <c r="C410" s="254"/>
      <c r="D410" s="260"/>
      <c r="E410" s="260"/>
      <c r="F410" s="255"/>
      <c r="G410" s="284"/>
      <c r="H410" s="270"/>
      <c r="I410" s="279">
        <v>0</v>
      </c>
    </row>
    <row r="411" spans="1:9" ht="12.75" hidden="1" customHeight="1" outlineLevel="1">
      <c r="A411" s="242"/>
      <c r="B411" s="282" t="s">
        <v>220</v>
      </c>
      <c r="C411" s="254"/>
      <c r="D411" s="260"/>
      <c r="E411" s="260"/>
      <c r="F411" s="255"/>
      <c r="G411" s="284"/>
      <c r="H411" s="270"/>
      <c r="I411" s="262">
        <v>0</v>
      </c>
    </row>
    <row r="412" spans="1:9" ht="12.75" hidden="1" customHeight="1" outlineLevel="1">
      <c r="A412" s="242"/>
      <c r="B412" s="282" t="s">
        <v>221</v>
      </c>
      <c r="C412" s="254"/>
      <c r="D412" s="260"/>
      <c r="E412" s="260"/>
      <c r="F412" s="255"/>
      <c r="G412" s="284"/>
      <c r="H412" s="270"/>
      <c r="I412" s="262">
        <v>0</v>
      </c>
    </row>
    <row r="413" spans="1:9" ht="12.75" hidden="1" customHeight="1" outlineLevel="1">
      <c r="A413" s="242"/>
      <c r="B413" s="282" t="s">
        <v>274</v>
      </c>
      <c r="C413" s="254"/>
      <c r="D413" s="260"/>
      <c r="E413" s="260"/>
      <c r="F413" s="255"/>
      <c r="G413" s="283">
        <v>0</v>
      </c>
      <c r="H413" s="270"/>
      <c r="I413" s="262">
        <v>0</v>
      </c>
    </row>
    <row r="414" spans="1:9" ht="12.75" hidden="1" customHeight="1" outlineLevel="1">
      <c r="A414" s="242"/>
      <c r="B414" s="282" t="s">
        <v>222</v>
      </c>
      <c r="C414" s="254"/>
      <c r="D414" s="260"/>
      <c r="E414" s="260"/>
      <c r="F414" s="255"/>
      <c r="G414" s="283">
        <v>-2283213</v>
      </c>
      <c r="H414" s="270"/>
      <c r="I414" s="262">
        <v>-2283213</v>
      </c>
    </row>
    <row r="415" spans="1:9" ht="12.75" hidden="1" customHeight="1" outlineLevel="1">
      <c r="A415" s="242"/>
      <c r="B415" s="282" t="s">
        <v>278</v>
      </c>
      <c r="C415" s="254"/>
      <c r="D415" s="260"/>
      <c r="E415" s="260"/>
      <c r="F415" s="255"/>
      <c r="G415" s="283"/>
      <c r="H415" s="270"/>
      <c r="I415" s="262">
        <v>0</v>
      </c>
    </row>
    <row r="416" spans="1:9" ht="12.75" hidden="1" customHeight="1" outlineLevel="1">
      <c r="A416" s="242"/>
      <c r="B416" s="282" t="s">
        <v>223</v>
      </c>
      <c r="C416" s="254"/>
      <c r="D416" s="260"/>
      <c r="E416" s="260"/>
      <c r="F416" s="255"/>
      <c r="G416" s="284"/>
      <c r="H416" s="270"/>
      <c r="I416" s="262">
        <v>0</v>
      </c>
    </row>
    <row r="417" spans="1:9" ht="12.75" hidden="1" customHeight="1" outlineLevel="1">
      <c r="A417" s="242"/>
      <c r="B417" s="282" t="s">
        <v>224</v>
      </c>
      <c r="C417" s="254"/>
      <c r="D417" s="260"/>
      <c r="E417" s="260"/>
      <c r="F417" s="255"/>
      <c r="G417" s="283">
        <v>0</v>
      </c>
      <c r="H417" s="270"/>
      <c r="I417" s="262">
        <v>0</v>
      </c>
    </row>
    <row r="418" spans="1:9" ht="12.75" hidden="1" customHeight="1" outlineLevel="1">
      <c r="A418" s="242"/>
      <c r="B418" s="282" t="s">
        <v>225</v>
      </c>
      <c r="C418" s="254"/>
      <c r="D418" s="260"/>
      <c r="E418" s="260"/>
      <c r="F418" s="255"/>
      <c r="G418" s="284"/>
      <c r="H418" s="270"/>
      <c r="I418" s="262">
        <v>0</v>
      </c>
    </row>
    <row r="419" spans="1:9" ht="12.75" customHeight="1" collapsed="1">
      <c r="A419" s="242">
        <v>14</v>
      </c>
      <c r="B419" s="285" t="s">
        <v>538</v>
      </c>
      <c r="C419" s="254"/>
      <c r="D419" s="260"/>
      <c r="E419" s="260"/>
      <c r="F419" s="255"/>
      <c r="G419" s="283">
        <f>SUM($G$391:$G$418)</f>
        <v>-19246436</v>
      </c>
      <c r="H419" s="270"/>
      <c r="I419" s="262">
        <f>SUM($I$391:$I$418)</f>
        <v>-19246436</v>
      </c>
    </row>
    <row r="420" spans="1:9" ht="12.75" hidden="1" customHeight="1" outlineLevel="1">
      <c r="A420" s="242"/>
      <c r="B420" s="286" t="s">
        <v>202</v>
      </c>
      <c r="C420" s="257"/>
      <c r="D420" s="259"/>
      <c r="E420" s="259"/>
      <c r="F420" s="273"/>
      <c r="G420" s="287"/>
      <c r="H420" s="251"/>
      <c r="I420" s="245">
        <v>0</v>
      </c>
    </row>
    <row r="421" spans="1:9" ht="12.75" hidden="1" customHeight="1" outlineLevel="1">
      <c r="A421" s="242"/>
      <c r="B421" s="286" t="s">
        <v>272</v>
      </c>
      <c r="C421" s="257"/>
      <c r="D421" s="259"/>
      <c r="E421" s="259"/>
      <c r="F421" s="273"/>
      <c r="G421" s="287">
        <v>0</v>
      </c>
      <c r="H421" s="251"/>
      <c r="I421" s="288">
        <v>0</v>
      </c>
    </row>
    <row r="422" spans="1:9" ht="12.75" hidden="1" customHeight="1" outlineLevel="1">
      <c r="A422" s="242"/>
      <c r="B422" s="286" t="s">
        <v>203</v>
      </c>
      <c r="C422" s="257"/>
      <c r="D422" s="259"/>
      <c r="E422" s="259"/>
      <c r="F422" s="273"/>
      <c r="G422" s="287">
        <v>812390</v>
      </c>
      <c r="H422" s="251"/>
      <c r="I422" s="288">
        <v>812390</v>
      </c>
    </row>
    <row r="423" spans="1:9" ht="12.75" hidden="1" customHeight="1" outlineLevel="1">
      <c r="A423" s="242"/>
      <c r="B423" s="286" t="s">
        <v>204</v>
      </c>
      <c r="C423" s="257"/>
      <c r="D423" s="259"/>
      <c r="E423" s="259"/>
      <c r="F423" s="273"/>
      <c r="G423" s="287">
        <v>154758</v>
      </c>
      <c r="H423" s="251"/>
      <c r="I423" s="288">
        <v>154758</v>
      </c>
    </row>
    <row r="424" spans="1:9" ht="12.75" hidden="1" customHeight="1" outlineLevel="1">
      <c r="A424" s="242"/>
      <c r="B424" s="286" t="s">
        <v>205</v>
      </c>
      <c r="C424" s="257"/>
      <c r="D424" s="259"/>
      <c r="E424" s="259"/>
      <c r="F424" s="273"/>
      <c r="G424" s="287">
        <v>0</v>
      </c>
      <c r="H424" s="251"/>
      <c r="I424" s="288">
        <v>0</v>
      </c>
    </row>
    <row r="425" spans="1:9" ht="12.75" hidden="1" customHeight="1" outlineLevel="1">
      <c r="A425" s="242"/>
      <c r="B425" s="286" t="s">
        <v>206</v>
      </c>
      <c r="C425" s="257"/>
      <c r="D425" s="259"/>
      <c r="E425" s="259"/>
      <c r="F425" s="273"/>
      <c r="G425" s="287">
        <v>91787.28</v>
      </c>
      <c r="H425" s="251"/>
      <c r="I425" s="288">
        <v>91787.28</v>
      </c>
    </row>
    <row r="426" spans="1:9" ht="12.75" hidden="1" customHeight="1" outlineLevel="1">
      <c r="A426" s="242"/>
      <c r="B426" s="286" t="s">
        <v>207</v>
      </c>
      <c r="C426" s="257"/>
      <c r="D426" s="259"/>
      <c r="E426" s="259"/>
      <c r="F426" s="273"/>
      <c r="G426" s="287">
        <v>10005</v>
      </c>
      <c r="H426" s="251"/>
      <c r="I426" s="288">
        <v>10005</v>
      </c>
    </row>
    <row r="427" spans="1:9" ht="12.75" hidden="1" customHeight="1" outlineLevel="1">
      <c r="A427" s="242"/>
      <c r="B427" s="286" t="s">
        <v>208</v>
      </c>
      <c r="C427" s="257"/>
      <c r="D427" s="259"/>
      <c r="E427" s="259"/>
      <c r="F427" s="273"/>
      <c r="G427" s="287">
        <v>1151832</v>
      </c>
      <c r="H427" s="251"/>
      <c r="I427" s="288">
        <v>1151832</v>
      </c>
    </row>
    <row r="428" spans="1:9" ht="12.75" hidden="1" customHeight="1" outlineLevel="1">
      <c r="A428" s="242"/>
      <c r="B428" s="286" t="s">
        <v>209</v>
      </c>
      <c r="C428" s="257"/>
      <c r="D428" s="259"/>
      <c r="E428" s="259"/>
      <c r="F428" s="273"/>
      <c r="G428" s="287">
        <v>-854150</v>
      </c>
      <c r="H428" s="251"/>
      <c r="I428" s="288">
        <v>-854150</v>
      </c>
    </row>
    <row r="429" spans="1:9" ht="12.75" hidden="1" customHeight="1" outlineLevel="1">
      <c r="A429" s="242"/>
      <c r="B429" s="286" t="s">
        <v>211</v>
      </c>
      <c r="C429" s="257"/>
      <c r="D429" s="259"/>
      <c r="E429" s="259"/>
      <c r="F429" s="273"/>
      <c r="G429" s="287">
        <v>856664</v>
      </c>
      <c r="H429" s="251"/>
      <c r="I429" s="288">
        <v>856664</v>
      </c>
    </row>
    <row r="430" spans="1:9" ht="12.75" hidden="1" customHeight="1" outlineLevel="1">
      <c r="A430" s="242"/>
      <c r="B430" s="286" t="s">
        <v>212</v>
      </c>
      <c r="C430" s="257"/>
      <c r="D430" s="259"/>
      <c r="E430" s="259"/>
      <c r="F430" s="273"/>
      <c r="G430" s="287">
        <v>316814</v>
      </c>
      <c r="H430" s="251"/>
      <c r="I430" s="288">
        <v>316814</v>
      </c>
    </row>
    <row r="431" spans="1:9" ht="12.75" hidden="1" customHeight="1" outlineLevel="1">
      <c r="A431" s="242"/>
      <c r="B431" s="286" t="s">
        <v>213</v>
      </c>
      <c r="C431" s="257"/>
      <c r="D431" s="259"/>
      <c r="E431" s="259"/>
      <c r="F431" s="273"/>
      <c r="G431" s="287">
        <v>11691625</v>
      </c>
      <c r="H431" s="251"/>
      <c r="I431" s="288">
        <v>11691625</v>
      </c>
    </row>
    <row r="432" spans="1:9" ht="12.75" hidden="1" customHeight="1" outlineLevel="1">
      <c r="A432" s="242"/>
      <c r="B432" s="286" t="s">
        <v>214</v>
      </c>
      <c r="C432" s="257"/>
      <c r="D432" s="259"/>
      <c r="E432" s="259"/>
      <c r="F432" s="273"/>
      <c r="G432" s="287">
        <v>-26277</v>
      </c>
      <c r="H432" s="251"/>
      <c r="I432" s="288">
        <v>-26277</v>
      </c>
    </row>
    <row r="433" spans="1:9" ht="12.75" hidden="1" customHeight="1" outlineLevel="1">
      <c r="A433" s="242"/>
      <c r="B433" s="286" t="s">
        <v>273</v>
      </c>
      <c r="C433" s="257"/>
      <c r="D433" s="259"/>
      <c r="E433" s="259"/>
      <c r="F433" s="273"/>
      <c r="G433" s="287">
        <v>-21008</v>
      </c>
      <c r="H433" s="251"/>
      <c r="I433" s="288">
        <v>-21008</v>
      </c>
    </row>
    <row r="434" spans="1:9" ht="12.75" hidden="1" customHeight="1" outlineLevel="1">
      <c r="A434" s="242"/>
      <c r="B434" s="286" t="s">
        <v>215</v>
      </c>
      <c r="C434" s="257"/>
      <c r="D434" s="259"/>
      <c r="E434" s="259"/>
      <c r="F434" s="273"/>
      <c r="G434" s="287">
        <v>74963</v>
      </c>
      <c r="H434" s="251"/>
      <c r="I434" s="288">
        <v>74963</v>
      </c>
    </row>
    <row r="435" spans="1:9" ht="12.75" hidden="1" customHeight="1" outlineLevel="1">
      <c r="A435" s="242"/>
      <c r="B435" s="286" t="s">
        <v>216</v>
      </c>
      <c r="C435" s="257"/>
      <c r="D435" s="259"/>
      <c r="E435" s="259"/>
      <c r="F435" s="273"/>
      <c r="G435" s="287">
        <v>33025</v>
      </c>
      <c r="H435" s="251"/>
      <c r="I435" s="288">
        <v>33025</v>
      </c>
    </row>
    <row r="436" spans="1:9" ht="12.75" hidden="1" customHeight="1" outlineLevel="1">
      <c r="A436" s="242"/>
      <c r="B436" s="286" t="s">
        <v>217</v>
      </c>
      <c r="C436" s="257"/>
      <c r="D436" s="259"/>
      <c r="E436" s="259"/>
      <c r="F436" s="273"/>
      <c r="G436" s="287">
        <v>525851.35596653062</v>
      </c>
      <c r="H436" s="251"/>
      <c r="I436" s="288">
        <v>525851.35596653062</v>
      </c>
    </row>
    <row r="437" spans="1:9" ht="12.75" hidden="1" customHeight="1" outlineLevel="1">
      <c r="A437" s="242"/>
      <c r="B437" s="286" t="s">
        <v>218</v>
      </c>
      <c r="C437" s="257"/>
      <c r="D437" s="259"/>
      <c r="E437" s="259"/>
      <c r="F437" s="273"/>
      <c r="G437" s="287">
        <v>1591431</v>
      </c>
      <c r="H437" s="251"/>
      <c r="I437" s="288">
        <v>1591431</v>
      </c>
    </row>
    <row r="438" spans="1:9" ht="12.75" hidden="1" customHeight="1" outlineLevel="1">
      <c r="A438" s="242"/>
      <c r="B438" s="286" t="s">
        <v>219</v>
      </c>
      <c r="C438" s="257"/>
      <c r="D438" s="259"/>
      <c r="E438" s="259"/>
      <c r="F438" s="273"/>
      <c r="G438" s="287">
        <v>42391</v>
      </c>
      <c r="H438" s="251"/>
      <c r="I438" s="288">
        <v>42391</v>
      </c>
    </row>
    <row r="439" spans="1:9" ht="12.75" hidden="1" customHeight="1" outlineLevel="1">
      <c r="A439" s="242"/>
      <c r="B439" s="286" t="s">
        <v>323</v>
      </c>
      <c r="C439" s="257"/>
      <c r="D439" s="259"/>
      <c r="E439" s="259"/>
      <c r="F439" s="273"/>
      <c r="G439" s="288">
        <v>6953</v>
      </c>
      <c r="H439" s="251"/>
      <c r="I439" s="288">
        <v>6953</v>
      </c>
    </row>
    <row r="440" spans="1:9" ht="12.75" hidden="1" customHeight="1" outlineLevel="1">
      <c r="A440" s="242"/>
      <c r="B440" s="286" t="s">
        <v>220</v>
      </c>
      <c r="C440" s="257"/>
      <c r="D440" s="259"/>
      <c r="E440" s="259"/>
      <c r="F440" s="273"/>
      <c r="G440" s="287">
        <v>0</v>
      </c>
      <c r="H440" s="251"/>
      <c r="I440" s="288">
        <v>0</v>
      </c>
    </row>
    <row r="441" spans="1:9" ht="12.75" hidden="1" customHeight="1" outlineLevel="1">
      <c r="A441" s="242"/>
      <c r="B441" s="286" t="s">
        <v>221</v>
      </c>
      <c r="C441" s="257"/>
      <c r="D441" s="259"/>
      <c r="E441" s="259"/>
      <c r="F441" s="273"/>
      <c r="G441" s="287">
        <v>55642.45</v>
      </c>
      <c r="H441" s="251"/>
      <c r="I441" s="288">
        <v>55642.45</v>
      </c>
    </row>
    <row r="442" spans="1:9" ht="12.75" hidden="1" customHeight="1" outlineLevel="1">
      <c r="A442" s="242"/>
      <c r="B442" s="286" t="s">
        <v>274</v>
      </c>
      <c r="C442" s="257"/>
      <c r="D442" s="259"/>
      <c r="E442" s="259"/>
      <c r="F442" s="273"/>
      <c r="G442" s="287">
        <v>59666</v>
      </c>
      <c r="H442" s="251"/>
      <c r="I442" s="288">
        <v>59666</v>
      </c>
    </row>
    <row r="443" spans="1:9" ht="12.75" hidden="1" customHeight="1" outlineLevel="1">
      <c r="A443" s="242"/>
      <c r="B443" s="286" t="s">
        <v>222</v>
      </c>
      <c r="C443" s="257"/>
      <c r="D443" s="259"/>
      <c r="E443" s="259"/>
      <c r="F443" s="273"/>
      <c r="G443" s="287">
        <v>7678573</v>
      </c>
      <c r="H443" s="251"/>
      <c r="I443" s="288">
        <v>7678573</v>
      </c>
    </row>
    <row r="444" spans="1:9" ht="12.75" hidden="1" customHeight="1" outlineLevel="1">
      <c r="A444" s="242"/>
      <c r="B444" s="286" t="s">
        <v>278</v>
      </c>
      <c r="C444" s="257"/>
      <c r="D444" s="259"/>
      <c r="E444" s="259"/>
      <c r="F444" s="273"/>
      <c r="G444" s="287"/>
      <c r="H444" s="251"/>
      <c r="I444" s="262">
        <v>0</v>
      </c>
    </row>
    <row r="445" spans="1:9" ht="12.75" hidden="1" customHeight="1" outlineLevel="1">
      <c r="A445" s="242"/>
      <c r="B445" s="286" t="s">
        <v>223</v>
      </c>
      <c r="C445" s="257"/>
      <c r="D445" s="259"/>
      <c r="E445" s="259"/>
      <c r="F445" s="273"/>
      <c r="G445" s="287">
        <v>655789</v>
      </c>
      <c r="H445" s="251"/>
      <c r="I445" s="288">
        <v>655789</v>
      </c>
    </row>
    <row r="446" spans="1:9" ht="12.75" hidden="1" customHeight="1" outlineLevel="1">
      <c r="A446" s="242"/>
      <c r="B446" s="286" t="s">
        <v>224</v>
      </c>
      <c r="C446" s="257"/>
      <c r="D446" s="259"/>
      <c r="E446" s="259"/>
      <c r="F446" s="273"/>
      <c r="G446" s="287">
        <v>177673</v>
      </c>
      <c r="H446" s="251"/>
      <c r="I446" s="288">
        <v>177673</v>
      </c>
    </row>
    <row r="447" spans="1:9" ht="12.75" hidden="1" customHeight="1" outlineLevel="1">
      <c r="A447" s="242"/>
      <c r="B447" s="286" t="s">
        <v>225</v>
      </c>
      <c r="C447" s="257"/>
      <c r="D447" s="259"/>
      <c r="E447" s="259"/>
      <c r="F447" s="273"/>
      <c r="G447" s="287">
        <v>343330</v>
      </c>
      <c r="H447" s="251"/>
      <c r="I447" s="288">
        <v>343330</v>
      </c>
    </row>
    <row r="448" spans="1:9" ht="12.75" customHeight="1" collapsed="1">
      <c r="A448" s="242">
        <v>15</v>
      </c>
      <c r="B448" s="289" t="s">
        <v>593</v>
      </c>
      <c r="C448" s="257"/>
      <c r="D448" s="259"/>
      <c r="E448" s="259"/>
      <c r="F448" s="273"/>
      <c r="G448" s="287">
        <f>SUM($G$420:$G$447)</f>
        <v>25429728.085966531</v>
      </c>
      <c r="H448" s="251"/>
      <c r="I448" s="288">
        <f>SUM($I$420:$I$447)</f>
        <v>25429728.085966531</v>
      </c>
    </row>
    <row r="449" spans="1:9" ht="12.75" customHeight="1">
      <c r="A449" s="290" t="s">
        <v>539</v>
      </c>
      <c r="B449" s="291" t="s">
        <v>540</v>
      </c>
      <c r="C449" s="428"/>
      <c r="D449" s="428"/>
      <c r="E449" s="428"/>
      <c r="F449" s="428"/>
      <c r="G449" s="428"/>
      <c r="H449" s="428"/>
      <c r="I449" s="428"/>
    </row>
    <row r="450" spans="1:9" ht="12.75" hidden="1" customHeight="1" outlineLevel="1">
      <c r="A450" s="242"/>
      <c r="B450" s="277" t="s">
        <v>202</v>
      </c>
      <c r="C450" s="292"/>
      <c r="D450" s="268"/>
      <c r="E450" s="258"/>
      <c r="F450" s="268"/>
      <c r="G450" s="293"/>
      <c r="H450" s="279"/>
      <c r="I450" s="245">
        <v>0</v>
      </c>
    </row>
    <row r="451" spans="1:9" ht="12.75" hidden="1" customHeight="1" outlineLevel="1">
      <c r="A451" s="242"/>
      <c r="B451" s="277" t="s">
        <v>272</v>
      </c>
      <c r="C451" s="292"/>
      <c r="D451" s="268"/>
      <c r="E451" s="258"/>
      <c r="F451" s="268"/>
      <c r="G451" s="293"/>
      <c r="H451" s="279">
        <v>-34965</v>
      </c>
      <c r="I451" s="245">
        <v>-34965</v>
      </c>
    </row>
    <row r="452" spans="1:9" ht="12.75" hidden="1" customHeight="1" outlineLevel="1">
      <c r="A452" s="242"/>
      <c r="B452" s="277" t="s">
        <v>203</v>
      </c>
      <c r="C452" s="292"/>
      <c r="D452" s="268"/>
      <c r="E452" s="258"/>
      <c r="F452" s="268"/>
      <c r="G452" s="293"/>
      <c r="H452" s="279">
        <v>8500</v>
      </c>
      <c r="I452" s="245">
        <v>8500</v>
      </c>
    </row>
    <row r="453" spans="1:9" ht="12.75" hidden="1" customHeight="1" outlineLevel="1">
      <c r="A453" s="242"/>
      <c r="B453" s="277" t="s">
        <v>204</v>
      </c>
      <c r="C453" s="292"/>
      <c r="D453" s="268"/>
      <c r="E453" s="258"/>
      <c r="F453" s="268"/>
      <c r="G453" s="293"/>
      <c r="H453" s="294"/>
      <c r="I453" s="245">
        <v>0</v>
      </c>
    </row>
    <row r="454" spans="1:9" ht="12.75" hidden="1" customHeight="1" outlineLevel="1">
      <c r="A454" s="242"/>
      <c r="B454" s="277" t="s">
        <v>205</v>
      </c>
      <c r="C454" s="292"/>
      <c r="D454" s="268"/>
      <c r="E454" s="258"/>
      <c r="F454" s="268"/>
      <c r="G454" s="293"/>
      <c r="H454" s="279">
        <v>0</v>
      </c>
      <c r="I454" s="245">
        <v>0</v>
      </c>
    </row>
    <row r="455" spans="1:9" ht="12.75" hidden="1" customHeight="1" outlineLevel="1">
      <c r="A455" s="242"/>
      <c r="B455" s="277" t="s">
        <v>206</v>
      </c>
      <c r="C455" s="292"/>
      <c r="D455" s="268"/>
      <c r="E455" s="258"/>
      <c r="F455" s="268"/>
      <c r="G455" s="293"/>
      <c r="H455" s="279">
        <v>0</v>
      </c>
      <c r="I455" s="245">
        <v>0</v>
      </c>
    </row>
    <row r="456" spans="1:9" ht="12.75" hidden="1" customHeight="1" outlineLevel="1">
      <c r="A456" s="242"/>
      <c r="B456" s="277" t="s">
        <v>207</v>
      </c>
      <c r="C456" s="292"/>
      <c r="D456" s="268"/>
      <c r="E456" s="258"/>
      <c r="F456" s="268"/>
      <c r="G456" s="293"/>
      <c r="H456" s="279">
        <v>0</v>
      </c>
      <c r="I456" s="245">
        <v>0</v>
      </c>
    </row>
    <row r="457" spans="1:9" ht="12.75" hidden="1" customHeight="1" outlineLevel="1">
      <c r="A457" s="242"/>
      <c r="B457" s="277" t="s">
        <v>208</v>
      </c>
      <c r="C457" s="292"/>
      <c r="D457" s="268"/>
      <c r="E457" s="258"/>
      <c r="F457" s="268"/>
      <c r="G457" s="293"/>
      <c r="H457" s="279">
        <v>620244</v>
      </c>
      <c r="I457" s="245">
        <v>620244</v>
      </c>
    </row>
    <row r="458" spans="1:9" ht="12.75" hidden="1" customHeight="1" outlineLevel="1">
      <c r="A458" s="242"/>
      <c r="B458" s="277" t="s">
        <v>209</v>
      </c>
      <c r="C458" s="292"/>
      <c r="D458" s="268"/>
      <c r="E458" s="258"/>
      <c r="F458" s="268"/>
      <c r="G458" s="293"/>
      <c r="H458" s="279">
        <v>203013</v>
      </c>
      <c r="I458" s="245">
        <v>203013</v>
      </c>
    </row>
    <row r="459" spans="1:9" ht="12.75" hidden="1" customHeight="1" outlineLevel="1">
      <c r="A459" s="242"/>
      <c r="B459" s="277" t="s">
        <v>211</v>
      </c>
      <c r="C459" s="292"/>
      <c r="D459" s="268"/>
      <c r="E459" s="258"/>
      <c r="F459" s="268"/>
      <c r="G459" s="293"/>
      <c r="H459" s="279">
        <v>210898</v>
      </c>
      <c r="I459" s="245">
        <v>210898</v>
      </c>
    </row>
    <row r="460" spans="1:9" ht="12.75" hidden="1" customHeight="1" outlineLevel="1">
      <c r="A460" s="242"/>
      <c r="B460" s="277" t="s">
        <v>212</v>
      </c>
      <c r="C460" s="292"/>
      <c r="D460" s="268"/>
      <c r="E460" s="258"/>
      <c r="F460" s="268"/>
      <c r="G460" s="293"/>
      <c r="H460" s="279">
        <v>0</v>
      </c>
      <c r="I460" s="245">
        <v>0</v>
      </c>
    </row>
    <row r="461" spans="1:9" ht="12.75" hidden="1" customHeight="1" outlineLevel="1">
      <c r="A461" s="242"/>
      <c r="B461" s="277" t="s">
        <v>213</v>
      </c>
      <c r="C461" s="292"/>
      <c r="D461" s="268"/>
      <c r="E461" s="258"/>
      <c r="F461" s="268"/>
      <c r="G461" s="293"/>
      <c r="H461" s="279">
        <v>2550190</v>
      </c>
      <c r="I461" s="245">
        <v>2550190</v>
      </c>
    </row>
    <row r="462" spans="1:9" ht="12.75" hidden="1" customHeight="1" outlineLevel="1">
      <c r="A462" s="242"/>
      <c r="B462" s="277" t="s">
        <v>214</v>
      </c>
      <c r="C462" s="292"/>
      <c r="D462" s="268"/>
      <c r="E462" s="258"/>
      <c r="F462" s="268"/>
      <c r="G462" s="293"/>
      <c r="H462" s="279">
        <v>0</v>
      </c>
      <c r="I462" s="245">
        <v>0</v>
      </c>
    </row>
    <row r="463" spans="1:9" ht="12.75" hidden="1" customHeight="1" outlineLevel="1">
      <c r="A463" s="242"/>
      <c r="B463" s="277" t="s">
        <v>273</v>
      </c>
      <c r="C463" s="292"/>
      <c r="D463" s="268"/>
      <c r="E463" s="258"/>
      <c r="F463" s="268"/>
      <c r="G463" s="293"/>
      <c r="H463" s="279">
        <v>132110</v>
      </c>
      <c r="I463" s="245">
        <v>132110</v>
      </c>
    </row>
    <row r="464" spans="1:9" ht="12.75" hidden="1" customHeight="1" outlineLevel="1">
      <c r="A464" s="242"/>
      <c r="B464" s="277" t="s">
        <v>215</v>
      </c>
      <c r="C464" s="292"/>
      <c r="D464" s="268"/>
      <c r="E464" s="258"/>
      <c r="F464" s="268"/>
      <c r="G464" s="293"/>
      <c r="H464" s="279">
        <v>0</v>
      </c>
      <c r="I464" s="245">
        <v>0</v>
      </c>
    </row>
    <row r="465" spans="1:9" ht="12.75" hidden="1" customHeight="1" outlineLevel="1">
      <c r="A465" s="242"/>
      <c r="B465" s="277" t="s">
        <v>216</v>
      </c>
      <c r="C465" s="292"/>
      <c r="D465" s="268"/>
      <c r="E465" s="258"/>
      <c r="F465" s="268"/>
      <c r="G465" s="293"/>
      <c r="H465" s="279">
        <v>0</v>
      </c>
      <c r="I465" s="245">
        <v>0</v>
      </c>
    </row>
    <row r="466" spans="1:9" ht="12.75" hidden="1" customHeight="1" outlineLevel="1">
      <c r="A466" s="242"/>
      <c r="B466" s="277" t="s">
        <v>217</v>
      </c>
      <c r="C466" s="292"/>
      <c r="D466" s="268"/>
      <c r="E466" s="258"/>
      <c r="F466" s="268"/>
      <c r="G466" s="293"/>
      <c r="H466" s="279">
        <v>0</v>
      </c>
      <c r="I466" s="245">
        <v>0</v>
      </c>
    </row>
    <row r="467" spans="1:9" ht="12.75" hidden="1" customHeight="1" outlineLevel="1">
      <c r="A467" s="242"/>
      <c r="B467" s="277" t="s">
        <v>218</v>
      </c>
      <c r="C467" s="292"/>
      <c r="D467" s="268"/>
      <c r="E467" s="258"/>
      <c r="F467" s="268"/>
      <c r="G467" s="293"/>
      <c r="H467" s="279">
        <v>977596</v>
      </c>
      <c r="I467" s="245">
        <v>977596</v>
      </c>
    </row>
    <row r="468" spans="1:9" ht="12.75" hidden="1" customHeight="1" outlineLevel="1">
      <c r="A468" s="242"/>
      <c r="B468" s="277" t="s">
        <v>219</v>
      </c>
      <c r="C468" s="292"/>
      <c r="D468" s="268"/>
      <c r="E468" s="258"/>
      <c r="F468" s="268"/>
      <c r="G468" s="293"/>
      <c r="H468" s="294"/>
      <c r="I468" s="245">
        <v>0</v>
      </c>
    </row>
    <row r="469" spans="1:9" ht="12.75" hidden="1" customHeight="1" outlineLevel="1">
      <c r="A469" s="242"/>
      <c r="B469" s="277" t="s">
        <v>323</v>
      </c>
      <c r="C469" s="292"/>
      <c r="D469" s="268"/>
      <c r="E469" s="258"/>
      <c r="F469" s="268"/>
      <c r="G469" s="293"/>
      <c r="H469" s="294"/>
      <c r="I469" s="245">
        <v>0</v>
      </c>
    </row>
    <row r="470" spans="1:9" ht="12.75" hidden="1" customHeight="1" outlineLevel="1">
      <c r="A470" s="242"/>
      <c r="B470" s="277" t="s">
        <v>220</v>
      </c>
      <c r="C470" s="292"/>
      <c r="D470" s="268"/>
      <c r="E470" s="258"/>
      <c r="F470" s="268"/>
      <c r="G470" s="293"/>
      <c r="H470" s="294"/>
      <c r="I470" s="245">
        <v>0</v>
      </c>
    </row>
    <row r="471" spans="1:9" ht="12.75" hidden="1" customHeight="1" outlineLevel="1">
      <c r="A471" s="242"/>
      <c r="B471" s="277" t="s">
        <v>221</v>
      </c>
      <c r="C471" s="292"/>
      <c r="D471" s="268"/>
      <c r="E471" s="258"/>
      <c r="F471" s="268"/>
      <c r="G471" s="293"/>
      <c r="H471" s="294"/>
      <c r="I471" s="245">
        <v>0</v>
      </c>
    </row>
    <row r="472" spans="1:9" ht="12.75" hidden="1" customHeight="1" outlineLevel="1">
      <c r="A472" s="242"/>
      <c r="B472" s="277" t="s">
        <v>274</v>
      </c>
      <c r="C472" s="292"/>
      <c r="D472" s="268"/>
      <c r="E472" s="258"/>
      <c r="F472" s="268"/>
      <c r="G472" s="293"/>
      <c r="H472" s="279">
        <v>0</v>
      </c>
      <c r="I472" s="245">
        <v>0</v>
      </c>
    </row>
    <row r="473" spans="1:9" ht="12.75" hidden="1" customHeight="1" outlineLevel="1">
      <c r="A473" s="242"/>
      <c r="B473" s="277" t="s">
        <v>222</v>
      </c>
      <c r="C473" s="292"/>
      <c r="D473" s="268"/>
      <c r="E473" s="258"/>
      <c r="F473" s="268"/>
      <c r="G473" s="293"/>
      <c r="H473" s="279">
        <v>54246</v>
      </c>
      <c r="I473" s="245">
        <v>54246</v>
      </c>
    </row>
    <row r="474" spans="1:9" ht="12.75" hidden="1" customHeight="1" outlineLevel="1">
      <c r="A474" s="242"/>
      <c r="B474" s="277" t="s">
        <v>278</v>
      </c>
      <c r="C474" s="292"/>
      <c r="D474" s="268"/>
      <c r="E474" s="258"/>
      <c r="F474" s="268"/>
      <c r="G474" s="293"/>
      <c r="H474" s="279"/>
      <c r="I474" s="262">
        <v>0</v>
      </c>
    </row>
    <row r="475" spans="1:9" ht="12.75" hidden="1" customHeight="1" outlineLevel="1">
      <c r="A475" s="242"/>
      <c r="B475" s="277" t="s">
        <v>223</v>
      </c>
      <c r="C475" s="292"/>
      <c r="D475" s="268"/>
      <c r="E475" s="258"/>
      <c r="F475" s="268"/>
      <c r="G475" s="293"/>
      <c r="H475" s="294"/>
      <c r="I475" s="245">
        <v>0</v>
      </c>
    </row>
    <row r="476" spans="1:9" ht="12.75" hidden="1" customHeight="1" outlineLevel="1">
      <c r="A476" s="242"/>
      <c r="B476" s="277" t="s">
        <v>224</v>
      </c>
      <c r="C476" s="292"/>
      <c r="D476" s="268"/>
      <c r="E476" s="258"/>
      <c r="F476" s="268"/>
      <c r="G476" s="293"/>
      <c r="H476" s="294"/>
      <c r="I476" s="245">
        <v>0</v>
      </c>
    </row>
    <row r="477" spans="1:9" ht="12.75" hidden="1" customHeight="1" outlineLevel="1">
      <c r="A477" s="242"/>
      <c r="B477" s="277" t="s">
        <v>225</v>
      </c>
      <c r="C477" s="292"/>
      <c r="D477" s="268"/>
      <c r="E477" s="258"/>
      <c r="F477" s="268"/>
      <c r="G477" s="293"/>
      <c r="H477" s="294"/>
      <c r="I477" s="245">
        <v>0</v>
      </c>
    </row>
    <row r="478" spans="1:9" ht="12.75" customHeight="1" collapsed="1">
      <c r="A478" s="242">
        <v>16</v>
      </c>
      <c r="B478" s="281" t="s">
        <v>541</v>
      </c>
      <c r="C478" s="292"/>
      <c r="D478" s="268"/>
      <c r="E478" s="258"/>
      <c r="F478" s="268"/>
      <c r="G478" s="293"/>
      <c r="H478" s="279">
        <f>SUM($H$450:$H$477)</f>
        <v>4721832</v>
      </c>
      <c r="I478" s="245">
        <f>SUM($I$450:$I$477)</f>
        <v>4721832</v>
      </c>
    </row>
    <row r="479" spans="1:9" ht="12.75" hidden="1" customHeight="1" outlineLevel="1">
      <c r="A479" s="242"/>
      <c r="B479" s="261" t="s">
        <v>202</v>
      </c>
      <c r="C479" s="245"/>
      <c r="D479" s="245"/>
      <c r="E479" s="270"/>
      <c r="F479" s="295"/>
      <c r="G479" s="295"/>
      <c r="H479" s="295"/>
      <c r="I479" s="245">
        <v>0</v>
      </c>
    </row>
    <row r="480" spans="1:9" ht="12.75" hidden="1" customHeight="1" outlineLevel="1">
      <c r="A480" s="242"/>
      <c r="B480" s="261" t="s">
        <v>272</v>
      </c>
      <c r="C480" s="245">
        <v>56055</v>
      </c>
      <c r="D480" s="245">
        <v>0</v>
      </c>
      <c r="E480" s="270"/>
      <c r="F480" s="295">
        <v>0</v>
      </c>
      <c r="G480" s="295">
        <v>0</v>
      </c>
      <c r="H480" s="295">
        <v>0</v>
      </c>
      <c r="I480" s="253">
        <v>56055</v>
      </c>
    </row>
    <row r="481" spans="1:9" ht="12.75" hidden="1" customHeight="1" outlineLevel="1">
      <c r="A481" s="242"/>
      <c r="B481" s="261" t="s">
        <v>203</v>
      </c>
      <c r="C481" s="245">
        <v>0</v>
      </c>
      <c r="D481" s="245">
        <v>0</v>
      </c>
      <c r="E481" s="270"/>
      <c r="F481" s="295">
        <v>9464570</v>
      </c>
      <c r="G481" s="295">
        <v>0</v>
      </c>
      <c r="H481" s="295">
        <v>0</v>
      </c>
      <c r="I481" s="253">
        <v>9464570</v>
      </c>
    </row>
    <row r="482" spans="1:9" ht="12.75" hidden="1" customHeight="1" outlineLevel="1">
      <c r="A482" s="242"/>
      <c r="B482" s="261" t="s">
        <v>204</v>
      </c>
      <c r="C482" s="245">
        <v>126437</v>
      </c>
      <c r="D482" s="245">
        <v>0</v>
      </c>
      <c r="E482" s="270"/>
      <c r="F482" s="295">
        <v>0</v>
      </c>
      <c r="G482" s="295">
        <v>0</v>
      </c>
      <c r="H482" s="295">
        <v>0</v>
      </c>
      <c r="I482" s="253">
        <v>126437</v>
      </c>
    </row>
    <row r="483" spans="1:9" ht="12.75" hidden="1" customHeight="1" outlineLevel="1">
      <c r="A483" s="242"/>
      <c r="B483" s="261" t="s">
        <v>205</v>
      </c>
      <c r="C483" s="245">
        <v>0</v>
      </c>
      <c r="D483" s="245">
        <v>0</v>
      </c>
      <c r="E483" s="270"/>
      <c r="F483" s="295">
        <v>0</v>
      </c>
      <c r="G483" s="295">
        <v>0</v>
      </c>
      <c r="H483" s="295">
        <v>0</v>
      </c>
      <c r="I483" s="253">
        <v>0</v>
      </c>
    </row>
    <row r="484" spans="1:9" ht="12.75" hidden="1" customHeight="1" outlineLevel="1">
      <c r="A484" s="242"/>
      <c r="B484" s="261" t="s">
        <v>206</v>
      </c>
      <c r="C484" s="245"/>
      <c r="D484" s="245"/>
      <c r="E484" s="270"/>
      <c r="F484" s="295"/>
      <c r="G484" s="295"/>
      <c r="H484" s="295"/>
      <c r="I484" s="253">
        <v>0</v>
      </c>
    </row>
    <row r="485" spans="1:9" ht="12.75" hidden="1" customHeight="1" outlineLevel="1">
      <c r="A485" s="242"/>
      <c r="B485" s="261" t="s">
        <v>207</v>
      </c>
      <c r="C485" s="245"/>
      <c r="D485" s="245"/>
      <c r="E485" s="270"/>
      <c r="F485" s="295"/>
      <c r="G485" s="295"/>
      <c r="H485" s="295"/>
      <c r="I485" s="253">
        <v>0</v>
      </c>
    </row>
    <row r="486" spans="1:9" ht="12.75" hidden="1" customHeight="1" outlineLevel="1">
      <c r="A486" s="242"/>
      <c r="B486" s="261" t="s">
        <v>208</v>
      </c>
      <c r="C486" s="245">
        <v>0</v>
      </c>
      <c r="D486" s="245">
        <v>21345067</v>
      </c>
      <c r="E486" s="270"/>
      <c r="F486" s="295">
        <v>14555691</v>
      </c>
      <c r="G486" s="295">
        <v>0</v>
      </c>
      <c r="H486" s="295">
        <v>0</v>
      </c>
      <c r="I486" s="253">
        <v>35900758</v>
      </c>
    </row>
    <row r="487" spans="1:9" ht="12.75" hidden="1" customHeight="1" outlineLevel="1">
      <c r="A487" s="242"/>
      <c r="B487" s="261" t="s">
        <v>209</v>
      </c>
      <c r="C487" s="245">
        <v>0</v>
      </c>
      <c r="D487" s="245">
        <v>0</v>
      </c>
      <c r="E487" s="270"/>
      <c r="F487" s="295">
        <v>3413514</v>
      </c>
      <c r="G487" s="295">
        <v>0</v>
      </c>
      <c r="H487" s="295">
        <v>0</v>
      </c>
      <c r="I487" s="253">
        <v>3413514</v>
      </c>
    </row>
    <row r="488" spans="1:9" ht="12.75" hidden="1" customHeight="1" outlineLevel="1">
      <c r="A488" s="242"/>
      <c r="B488" s="261" t="s">
        <v>211</v>
      </c>
      <c r="C488" s="245">
        <v>448104</v>
      </c>
      <c r="D488" s="245">
        <v>0</v>
      </c>
      <c r="E488" s="270"/>
      <c r="F488" s="295">
        <v>22889375</v>
      </c>
      <c r="G488" s="295">
        <v>0</v>
      </c>
      <c r="H488" s="295">
        <v>0</v>
      </c>
      <c r="I488" s="253">
        <v>23337479</v>
      </c>
    </row>
    <row r="489" spans="1:9" ht="12.75" hidden="1" customHeight="1" outlineLevel="1">
      <c r="A489" s="242"/>
      <c r="B489" s="261" t="s">
        <v>212</v>
      </c>
      <c r="C489" s="245">
        <v>0</v>
      </c>
      <c r="D489" s="245">
        <v>0</v>
      </c>
      <c r="E489" s="270"/>
      <c r="F489" s="295">
        <v>15818340</v>
      </c>
      <c r="G489" s="295">
        <v>0</v>
      </c>
      <c r="H489" s="295">
        <v>16339710</v>
      </c>
      <c r="I489" s="253">
        <v>32158050</v>
      </c>
    </row>
    <row r="490" spans="1:9" ht="12.75" hidden="1" customHeight="1" outlineLevel="1">
      <c r="A490" s="242"/>
      <c r="B490" s="261" t="s">
        <v>213</v>
      </c>
      <c r="C490" s="245">
        <v>0</v>
      </c>
      <c r="D490" s="245">
        <v>5321469</v>
      </c>
      <c r="E490" s="270"/>
      <c r="F490" s="295">
        <v>14288617</v>
      </c>
      <c r="G490" s="295">
        <v>0</v>
      </c>
      <c r="H490" s="295">
        <v>16780341</v>
      </c>
      <c r="I490" s="253">
        <v>36390427</v>
      </c>
    </row>
    <row r="491" spans="1:9" ht="12.75" hidden="1" customHeight="1" outlineLevel="1">
      <c r="A491" s="242"/>
      <c r="B491" s="261" t="s">
        <v>214</v>
      </c>
      <c r="C491" s="245">
        <v>63645</v>
      </c>
      <c r="D491" s="245">
        <v>155850</v>
      </c>
      <c r="E491" s="270"/>
      <c r="F491" s="295">
        <v>0</v>
      </c>
      <c r="G491" s="295">
        <v>0</v>
      </c>
      <c r="H491" s="295">
        <v>0</v>
      </c>
      <c r="I491" s="253">
        <v>219495</v>
      </c>
    </row>
    <row r="492" spans="1:9" ht="12.75" hidden="1" customHeight="1" outlineLevel="1">
      <c r="A492" s="242"/>
      <c r="B492" s="261" t="s">
        <v>273</v>
      </c>
      <c r="C492" s="245"/>
      <c r="D492" s="245"/>
      <c r="E492" s="270"/>
      <c r="F492" s="295"/>
      <c r="G492" s="295"/>
      <c r="H492" s="295"/>
      <c r="I492" s="253">
        <v>0</v>
      </c>
    </row>
    <row r="493" spans="1:9" ht="12.75" hidden="1" customHeight="1" outlineLevel="1">
      <c r="A493" s="242"/>
      <c r="B493" s="261" t="s">
        <v>215</v>
      </c>
      <c r="C493" s="245">
        <v>0</v>
      </c>
      <c r="D493" s="245">
        <v>0</v>
      </c>
      <c r="E493" s="270"/>
      <c r="F493" s="295">
        <v>1267184</v>
      </c>
      <c r="G493" s="295">
        <v>0</v>
      </c>
      <c r="H493" s="295">
        <v>0</v>
      </c>
      <c r="I493" s="253">
        <v>1267184</v>
      </c>
    </row>
    <row r="494" spans="1:9" ht="12.75" hidden="1" customHeight="1" outlineLevel="1">
      <c r="A494" s="242"/>
      <c r="B494" s="261" t="s">
        <v>216</v>
      </c>
      <c r="C494" s="245">
        <v>0</v>
      </c>
      <c r="D494" s="245">
        <v>0</v>
      </c>
      <c r="E494" s="270"/>
      <c r="F494" s="295">
        <v>0</v>
      </c>
      <c r="G494" s="295">
        <v>0</v>
      </c>
      <c r="H494" s="295">
        <v>0</v>
      </c>
      <c r="I494" s="253">
        <v>0</v>
      </c>
    </row>
    <row r="495" spans="1:9" ht="12.75" hidden="1" customHeight="1" outlineLevel="1">
      <c r="A495" s="242"/>
      <c r="B495" s="261" t="s">
        <v>217</v>
      </c>
      <c r="C495" s="245">
        <v>0</v>
      </c>
      <c r="D495" s="245">
        <v>0</v>
      </c>
      <c r="E495" s="270"/>
      <c r="F495" s="295">
        <v>4476882</v>
      </c>
      <c r="G495" s="295">
        <v>0</v>
      </c>
      <c r="H495" s="295">
        <v>0</v>
      </c>
      <c r="I495" s="253">
        <v>4476882</v>
      </c>
    </row>
    <row r="496" spans="1:9" ht="12.75" hidden="1" customHeight="1" outlineLevel="1">
      <c r="A496" s="242"/>
      <c r="B496" s="261" t="s">
        <v>218</v>
      </c>
      <c r="C496" s="245">
        <v>719425</v>
      </c>
      <c r="D496" s="245">
        <v>3540353</v>
      </c>
      <c r="E496" s="270"/>
      <c r="F496" s="295">
        <v>283946</v>
      </c>
      <c r="G496" s="295">
        <v>0</v>
      </c>
      <c r="H496" s="295">
        <v>0</v>
      </c>
      <c r="I496" s="253">
        <v>4543724</v>
      </c>
    </row>
    <row r="497" spans="1:9" ht="12.75" hidden="1" customHeight="1" outlineLevel="1">
      <c r="A497" s="242"/>
      <c r="B497" s="261" t="s">
        <v>219</v>
      </c>
      <c r="C497" s="245">
        <v>0</v>
      </c>
      <c r="D497" s="245">
        <v>0</v>
      </c>
      <c r="E497" s="270"/>
      <c r="F497" s="295">
        <v>743669</v>
      </c>
      <c r="G497" s="295">
        <v>0</v>
      </c>
      <c r="H497" s="295">
        <v>0</v>
      </c>
      <c r="I497" s="253">
        <v>743669</v>
      </c>
    </row>
    <row r="498" spans="1:9" ht="12.75" hidden="1" customHeight="1" outlineLevel="1">
      <c r="A498" s="242"/>
      <c r="B498" s="261" t="s">
        <v>323</v>
      </c>
      <c r="C498" s="245"/>
      <c r="D498" s="245"/>
      <c r="E498" s="270"/>
      <c r="F498" s="295"/>
      <c r="G498" s="295"/>
      <c r="H498" s="295"/>
      <c r="I498" s="245">
        <v>0</v>
      </c>
    </row>
    <row r="499" spans="1:9" ht="12.75" hidden="1" customHeight="1" outlineLevel="1">
      <c r="A499" s="242"/>
      <c r="B499" s="261" t="s">
        <v>220</v>
      </c>
      <c r="C499" s="245"/>
      <c r="D499" s="245"/>
      <c r="E499" s="270"/>
      <c r="F499" s="295"/>
      <c r="G499" s="295"/>
      <c r="H499" s="295"/>
      <c r="I499" s="253">
        <v>0</v>
      </c>
    </row>
    <row r="500" spans="1:9" ht="12.75" hidden="1" customHeight="1" outlineLevel="1">
      <c r="A500" s="242"/>
      <c r="B500" s="261" t="s">
        <v>221</v>
      </c>
      <c r="C500" s="245">
        <v>0</v>
      </c>
      <c r="D500" s="245">
        <v>0</v>
      </c>
      <c r="E500" s="270"/>
      <c r="F500" s="295">
        <v>0</v>
      </c>
      <c r="G500" s="295">
        <v>0</v>
      </c>
      <c r="H500" s="295">
        <v>0</v>
      </c>
      <c r="I500" s="253">
        <v>0</v>
      </c>
    </row>
    <row r="501" spans="1:9" ht="12.75" hidden="1" customHeight="1" outlineLevel="1">
      <c r="A501" s="242"/>
      <c r="B501" s="261" t="s">
        <v>274</v>
      </c>
      <c r="C501" s="245"/>
      <c r="D501" s="245"/>
      <c r="E501" s="270"/>
      <c r="F501" s="295"/>
      <c r="G501" s="295"/>
      <c r="H501" s="295"/>
      <c r="I501" s="253">
        <v>0</v>
      </c>
    </row>
    <row r="502" spans="1:9" ht="12.75" hidden="1" customHeight="1" outlineLevel="1">
      <c r="A502" s="242"/>
      <c r="B502" s="261" t="s">
        <v>222</v>
      </c>
      <c r="C502" s="245">
        <v>2105084</v>
      </c>
      <c r="D502" s="245">
        <v>162957</v>
      </c>
      <c r="E502" s="270"/>
      <c r="F502" s="295">
        <v>32264348</v>
      </c>
      <c r="G502" s="295">
        <v>0</v>
      </c>
      <c r="H502" s="295">
        <v>0</v>
      </c>
      <c r="I502" s="253">
        <v>34532389</v>
      </c>
    </row>
    <row r="503" spans="1:9" ht="12.75" hidden="1" customHeight="1" outlineLevel="1">
      <c r="A503" s="242"/>
      <c r="B503" s="261" t="s">
        <v>278</v>
      </c>
      <c r="C503" s="245"/>
      <c r="D503" s="245"/>
      <c r="E503" s="270"/>
      <c r="F503" s="295"/>
      <c r="G503" s="295"/>
      <c r="H503" s="295"/>
      <c r="I503" s="262">
        <v>0</v>
      </c>
    </row>
    <row r="504" spans="1:9" ht="12.75" hidden="1" customHeight="1" outlineLevel="1">
      <c r="A504" s="242"/>
      <c r="B504" s="261" t="s">
        <v>223</v>
      </c>
      <c r="C504" s="245">
        <v>0</v>
      </c>
      <c r="D504" s="245">
        <v>0</v>
      </c>
      <c r="E504" s="270"/>
      <c r="F504" s="295">
        <v>0</v>
      </c>
      <c r="G504" s="295">
        <v>0</v>
      </c>
      <c r="H504" s="295">
        <v>0</v>
      </c>
      <c r="I504" s="253">
        <v>0</v>
      </c>
    </row>
    <row r="505" spans="1:9" ht="12.75" hidden="1" customHeight="1" outlineLevel="1">
      <c r="A505" s="242"/>
      <c r="B505" s="261" t="s">
        <v>224</v>
      </c>
      <c r="C505" s="245">
        <v>0</v>
      </c>
      <c r="D505" s="245">
        <v>139466</v>
      </c>
      <c r="E505" s="270"/>
      <c r="F505" s="295">
        <v>302617</v>
      </c>
      <c r="G505" s="295">
        <v>0</v>
      </c>
      <c r="H505" s="295">
        <v>0</v>
      </c>
      <c r="I505" s="253">
        <v>442083</v>
      </c>
    </row>
    <row r="506" spans="1:9" ht="12.75" hidden="1" customHeight="1" outlineLevel="1">
      <c r="A506" s="242"/>
      <c r="B506" s="261" t="s">
        <v>225</v>
      </c>
      <c r="C506" s="245">
        <v>0</v>
      </c>
      <c r="D506" s="245">
        <v>0</v>
      </c>
      <c r="E506" s="270"/>
      <c r="F506" s="295">
        <v>1558617</v>
      </c>
      <c r="G506" s="295">
        <v>0</v>
      </c>
      <c r="H506" s="295">
        <v>0</v>
      </c>
      <c r="I506" s="253">
        <v>1558617</v>
      </c>
    </row>
    <row r="507" spans="1:9" ht="12.75" customHeight="1" collapsed="1">
      <c r="A507" s="242">
        <v>17</v>
      </c>
      <c r="B507" s="263" t="s">
        <v>594</v>
      </c>
      <c r="C507" s="245">
        <f>SUM($C$479:$C$506)</f>
        <v>3518750</v>
      </c>
      <c r="D507" s="245">
        <f>SUM($D$479:$D$506)</f>
        <v>30665162</v>
      </c>
      <c r="E507" s="270"/>
      <c r="F507" s="295">
        <f>SUM($F$479:$F$506)</f>
        <v>121327370</v>
      </c>
      <c r="G507" s="295">
        <f>SUM($G$479:$G$506)</f>
        <v>0</v>
      </c>
      <c r="H507" s="295">
        <f>SUM($H$479:$H$506)</f>
        <v>33120051</v>
      </c>
      <c r="I507" s="253">
        <f>SUM($I$479:$I$506)</f>
        <v>188631333</v>
      </c>
    </row>
    <row r="508" spans="1:9" ht="12.75" hidden="1" customHeight="1" outlineLevel="1">
      <c r="A508" s="242"/>
      <c r="B508" s="261" t="s">
        <v>202</v>
      </c>
      <c r="C508" s="257"/>
      <c r="D508" s="268"/>
      <c r="E508" s="260"/>
      <c r="F508" s="268"/>
      <c r="G508" s="273"/>
      <c r="H508" s="253"/>
      <c r="I508" s="245">
        <v>0</v>
      </c>
    </row>
    <row r="509" spans="1:9" ht="12.75" hidden="1" customHeight="1" outlineLevel="1">
      <c r="A509" s="242"/>
      <c r="B509" s="261" t="s">
        <v>272</v>
      </c>
      <c r="C509" s="257"/>
      <c r="D509" s="268"/>
      <c r="E509" s="260"/>
      <c r="F509" s="268"/>
      <c r="G509" s="273"/>
      <c r="H509" s="253">
        <v>549616</v>
      </c>
      <c r="I509" s="253">
        <v>549616</v>
      </c>
    </row>
    <row r="510" spans="1:9" ht="12.75" hidden="1" customHeight="1" outlineLevel="1">
      <c r="A510" s="242"/>
      <c r="B510" s="261" t="s">
        <v>203</v>
      </c>
      <c r="C510" s="257"/>
      <c r="D510" s="268"/>
      <c r="E510" s="260"/>
      <c r="F510" s="268"/>
      <c r="G510" s="273"/>
      <c r="H510" s="253">
        <v>12063514</v>
      </c>
      <c r="I510" s="253">
        <v>12063514</v>
      </c>
    </row>
    <row r="511" spans="1:9" ht="12.75" hidden="1" customHeight="1" outlineLevel="1">
      <c r="A511" s="242"/>
      <c r="B511" s="261" t="s">
        <v>204</v>
      </c>
      <c r="C511" s="257"/>
      <c r="D511" s="268"/>
      <c r="E511" s="260"/>
      <c r="F511" s="268"/>
      <c r="G511" s="273"/>
      <c r="H511" s="253">
        <v>0</v>
      </c>
      <c r="I511" s="253">
        <v>0</v>
      </c>
    </row>
    <row r="512" spans="1:9" ht="12.75" hidden="1" customHeight="1" outlineLevel="1">
      <c r="A512" s="242"/>
      <c r="B512" s="261" t="s">
        <v>205</v>
      </c>
      <c r="C512" s="257"/>
      <c r="D512" s="268"/>
      <c r="E512" s="260"/>
      <c r="F512" s="268"/>
      <c r="G512" s="273"/>
      <c r="H512" s="253">
        <v>0</v>
      </c>
      <c r="I512" s="253">
        <v>0</v>
      </c>
    </row>
    <row r="513" spans="1:9" ht="12.75" hidden="1" customHeight="1" outlineLevel="1">
      <c r="A513" s="242"/>
      <c r="B513" s="261" t="s">
        <v>206</v>
      </c>
      <c r="C513" s="257"/>
      <c r="D513" s="268"/>
      <c r="E513" s="260"/>
      <c r="F513" s="268"/>
      <c r="G513" s="273"/>
      <c r="H513" s="253">
        <v>0</v>
      </c>
      <c r="I513" s="253">
        <v>0</v>
      </c>
    </row>
    <row r="514" spans="1:9" ht="12.75" hidden="1" customHeight="1" outlineLevel="1">
      <c r="A514" s="242"/>
      <c r="B514" s="261" t="s">
        <v>207</v>
      </c>
      <c r="C514" s="257"/>
      <c r="D514" s="268"/>
      <c r="E514" s="260"/>
      <c r="F514" s="268"/>
      <c r="G514" s="273"/>
      <c r="H514" s="253">
        <v>0</v>
      </c>
      <c r="I514" s="253">
        <v>0</v>
      </c>
    </row>
    <row r="515" spans="1:9" ht="12.75" hidden="1" customHeight="1" outlineLevel="1">
      <c r="A515" s="242"/>
      <c r="B515" s="261" t="s">
        <v>208</v>
      </c>
      <c r="C515" s="257"/>
      <c r="D515" s="268"/>
      <c r="E515" s="260"/>
      <c r="F515" s="268"/>
      <c r="G515" s="273"/>
      <c r="H515" s="253">
        <v>14364762</v>
      </c>
      <c r="I515" s="253">
        <v>14364762</v>
      </c>
    </row>
    <row r="516" spans="1:9" ht="12.75" hidden="1" customHeight="1" outlineLevel="1">
      <c r="A516" s="242"/>
      <c r="B516" s="261" t="s">
        <v>209</v>
      </c>
      <c r="C516" s="257"/>
      <c r="D516" s="268"/>
      <c r="E516" s="260"/>
      <c r="F516" s="268"/>
      <c r="G516" s="273"/>
      <c r="H516" s="253">
        <v>132318</v>
      </c>
      <c r="I516" s="253">
        <v>132318</v>
      </c>
    </row>
    <row r="517" spans="1:9" ht="12.75" hidden="1" customHeight="1" outlineLevel="1">
      <c r="A517" s="242"/>
      <c r="B517" s="261" t="s">
        <v>211</v>
      </c>
      <c r="C517" s="257"/>
      <c r="D517" s="268"/>
      <c r="E517" s="260"/>
      <c r="F517" s="268"/>
      <c r="G517" s="273"/>
      <c r="H517" s="253">
        <v>18004700</v>
      </c>
      <c r="I517" s="253">
        <v>18004700</v>
      </c>
    </row>
    <row r="518" spans="1:9" ht="12.75" hidden="1" customHeight="1" outlineLevel="1">
      <c r="A518" s="242"/>
      <c r="B518" s="261" t="s">
        <v>212</v>
      </c>
      <c r="C518" s="257"/>
      <c r="D518" s="268"/>
      <c r="E518" s="260"/>
      <c r="F518" s="268"/>
      <c r="G518" s="273"/>
      <c r="H518" s="253"/>
      <c r="I518" s="253">
        <v>0</v>
      </c>
    </row>
    <row r="519" spans="1:9" ht="12.75" hidden="1" customHeight="1" outlineLevel="1">
      <c r="A519" s="242"/>
      <c r="B519" s="261" t="s">
        <v>213</v>
      </c>
      <c r="C519" s="257"/>
      <c r="D519" s="268"/>
      <c r="E519" s="260"/>
      <c r="F519" s="268"/>
      <c r="G519" s="273"/>
      <c r="H519" s="252"/>
      <c r="I519" s="253">
        <v>0</v>
      </c>
    </row>
    <row r="520" spans="1:9" ht="12.75" hidden="1" customHeight="1" outlineLevel="1">
      <c r="A520" s="242"/>
      <c r="B520" s="261" t="s">
        <v>214</v>
      </c>
      <c r="C520" s="257"/>
      <c r="D520" s="268"/>
      <c r="E520" s="260"/>
      <c r="F520" s="268"/>
      <c r="G520" s="273"/>
      <c r="H520" s="253">
        <v>0</v>
      </c>
      <c r="I520" s="253">
        <v>0</v>
      </c>
    </row>
    <row r="521" spans="1:9" ht="12.75" hidden="1" customHeight="1" outlineLevel="1">
      <c r="A521" s="242"/>
      <c r="B521" s="261" t="s">
        <v>273</v>
      </c>
      <c r="C521" s="257"/>
      <c r="D521" s="268"/>
      <c r="E521" s="260"/>
      <c r="F521" s="268"/>
      <c r="G521" s="273"/>
      <c r="H521" s="253">
        <v>0</v>
      </c>
      <c r="I521" s="253">
        <v>0</v>
      </c>
    </row>
    <row r="522" spans="1:9" ht="12.75" hidden="1" customHeight="1" outlineLevel="1">
      <c r="A522" s="242"/>
      <c r="B522" s="261" t="s">
        <v>215</v>
      </c>
      <c r="C522" s="257"/>
      <c r="D522" s="268"/>
      <c r="E522" s="260"/>
      <c r="F522" s="268"/>
      <c r="G522" s="273"/>
      <c r="H522" s="252"/>
      <c r="I522" s="253">
        <v>0</v>
      </c>
    </row>
    <row r="523" spans="1:9" ht="12.75" hidden="1" customHeight="1" outlineLevel="1">
      <c r="A523" s="242"/>
      <c r="B523" s="261" t="s">
        <v>216</v>
      </c>
      <c r="C523" s="257"/>
      <c r="D523" s="268"/>
      <c r="E523" s="260"/>
      <c r="F523" s="268"/>
      <c r="G523" s="273"/>
      <c r="H523" s="253">
        <v>0</v>
      </c>
      <c r="I523" s="253">
        <v>0</v>
      </c>
    </row>
    <row r="524" spans="1:9" ht="12.75" hidden="1" customHeight="1" outlineLevel="1">
      <c r="A524" s="242"/>
      <c r="B524" s="261" t="s">
        <v>217</v>
      </c>
      <c r="C524" s="257"/>
      <c r="D524" s="268"/>
      <c r="E524" s="260"/>
      <c r="F524" s="268"/>
      <c r="G524" s="273"/>
      <c r="H524" s="253">
        <v>0</v>
      </c>
      <c r="I524" s="253">
        <v>0</v>
      </c>
    </row>
    <row r="525" spans="1:9" ht="12.75" hidden="1" customHeight="1" outlineLevel="1">
      <c r="A525" s="242"/>
      <c r="B525" s="261" t="s">
        <v>218</v>
      </c>
      <c r="C525" s="257"/>
      <c r="D525" s="268"/>
      <c r="E525" s="260"/>
      <c r="F525" s="268"/>
      <c r="G525" s="273"/>
      <c r="H525" s="252"/>
      <c r="I525" s="253">
        <v>0</v>
      </c>
    </row>
    <row r="526" spans="1:9" ht="12.75" hidden="1" customHeight="1" outlineLevel="1">
      <c r="A526" s="242"/>
      <c r="B526" s="261" t="s">
        <v>219</v>
      </c>
      <c r="C526" s="257"/>
      <c r="D526" s="268"/>
      <c r="E526" s="260"/>
      <c r="F526" s="268"/>
      <c r="G526" s="273"/>
      <c r="H526" s="252"/>
      <c r="I526" s="253">
        <v>0</v>
      </c>
    </row>
    <row r="527" spans="1:9" ht="12.75" hidden="1" customHeight="1" outlineLevel="1">
      <c r="A527" s="242"/>
      <c r="B527" s="261" t="s">
        <v>323</v>
      </c>
      <c r="C527" s="257"/>
      <c r="D527" s="268"/>
      <c r="E527" s="260"/>
      <c r="F527" s="268"/>
      <c r="G527" s="273"/>
      <c r="H527" s="245">
        <v>17898</v>
      </c>
      <c r="I527" s="245">
        <v>17898</v>
      </c>
    </row>
    <row r="528" spans="1:9" ht="12.75" hidden="1" customHeight="1" outlineLevel="1">
      <c r="A528" s="242"/>
      <c r="B528" s="261" t="s">
        <v>220</v>
      </c>
      <c r="C528" s="257"/>
      <c r="D528" s="268"/>
      <c r="E528" s="260"/>
      <c r="F528" s="268"/>
      <c r="G528" s="273"/>
      <c r="H528" s="252"/>
      <c r="I528" s="253">
        <v>0</v>
      </c>
    </row>
    <row r="529" spans="1:9" ht="12.75" hidden="1" customHeight="1" outlineLevel="1">
      <c r="A529" s="242"/>
      <c r="B529" s="261" t="s">
        <v>221</v>
      </c>
      <c r="C529" s="257"/>
      <c r="D529" s="268"/>
      <c r="E529" s="260"/>
      <c r="F529" s="268"/>
      <c r="G529" s="273"/>
      <c r="H529" s="252"/>
      <c r="I529" s="253">
        <v>0</v>
      </c>
    </row>
    <row r="530" spans="1:9" ht="12.75" hidden="1" customHeight="1" outlineLevel="1">
      <c r="A530" s="242"/>
      <c r="B530" s="261" t="s">
        <v>274</v>
      </c>
      <c r="C530" s="257"/>
      <c r="D530" s="268"/>
      <c r="E530" s="260"/>
      <c r="F530" s="268"/>
      <c r="G530" s="273"/>
      <c r="H530" s="252"/>
      <c r="I530" s="253">
        <v>0</v>
      </c>
    </row>
    <row r="531" spans="1:9" ht="12.75" hidden="1" customHeight="1" outlineLevel="1">
      <c r="A531" s="242"/>
      <c r="B531" s="261" t="s">
        <v>222</v>
      </c>
      <c r="C531" s="257"/>
      <c r="D531" s="268"/>
      <c r="E531" s="260"/>
      <c r="F531" s="268"/>
      <c r="G531" s="273"/>
      <c r="H531" s="253">
        <v>30602304</v>
      </c>
      <c r="I531" s="253">
        <v>30602304</v>
      </c>
    </row>
    <row r="532" spans="1:9" ht="12.75" hidden="1" customHeight="1" outlineLevel="1">
      <c r="A532" s="242"/>
      <c r="B532" s="261" t="s">
        <v>278</v>
      </c>
      <c r="C532" s="257"/>
      <c r="D532" s="268"/>
      <c r="E532" s="260"/>
      <c r="F532" s="268"/>
      <c r="G532" s="273"/>
      <c r="H532" s="253"/>
      <c r="I532" s="262">
        <v>0</v>
      </c>
    </row>
    <row r="533" spans="1:9" ht="12.75" hidden="1" customHeight="1" outlineLevel="1">
      <c r="A533" s="242"/>
      <c r="B533" s="261" t="s">
        <v>223</v>
      </c>
      <c r="C533" s="257"/>
      <c r="D533" s="268"/>
      <c r="E533" s="260"/>
      <c r="F533" s="268"/>
      <c r="G533" s="273"/>
      <c r="H533" s="252"/>
      <c r="I533" s="253">
        <v>0</v>
      </c>
    </row>
    <row r="534" spans="1:9" ht="12.75" hidden="1" customHeight="1" outlineLevel="1">
      <c r="A534" s="242"/>
      <c r="B534" s="261" t="s">
        <v>224</v>
      </c>
      <c r="C534" s="257"/>
      <c r="D534" s="268"/>
      <c r="E534" s="260"/>
      <c r="F534" s="268"/>
      <c r="G534" s="273"/>
      <c r="H534" s="252">
        <v>0</v>
      </c>
      <c r="I534" s="253">
        <v>0</v>
      </c>
    </row>
    <row r="535" spans="1:9" ht="12.75" hidden="1" customHeight="1" outlineLevel="1">
      <c r="A535" s="242"/>
      <c r="B535" s="261" t="s">
        <v>225</v>
      </c>
      <c r="C535" s="257"/>
      <c r="D535" s="268"/>
      <c r="E535" s="260"/>
      <c r="F535" s="268"/>
      <c r="G535" s="273"/>
      <c r="H535" s="253">
        <v>0</v>
      </c>
      <c r="I535" s="253">
        <v>0</v>
      </c>
    </row>
    <row r="536" spans="1:9" ht="12.75" customHeight="1" collapsed="1">
      <c r="A536" s="242">
        <v>18</v>
      </c>
      <c r="B536" s="263" t="s">
        <v>542</v>
      </c>
      <c r="C536" s="257"/>
      <c r="D536" s="268"/>
      <c r="E536" s="260"/>
      <c r="F536" s="268"/>
      <c r="G536" s="273"/>
      <c r="H536" s="253">
        <f>SUM($H$508:$H$535)</f>
        <v>75735112</v>
      </c>
      <c r="I536" s="253">
        <f>SUM($I$508:$I$535)</f>
        <v>75735112</v>
      </c>
    </row>
    <row r="537" spans="1:9" ht="12.75" hidden="1" customHeight="1" outlineLevel="1">
      <c r="A537" s="242"/>
      <c r="B537" s="261" t="s">
        <v>202</v>
      </c>
      <c r="C537" s="253"/>
      <c r="D537" s="253"/>
      <c r="E537" s="270"/>
      <c r="F537" s="279"/>
      <c r="G537" s="279"/>
      <c r="H537" s="279"/>
      <c r="I537" s="245">
        <v>0</v>
      </c>
    </row>
    <row r="538" spans="1:9" ht="12.75" hidden="1" customHeight="1" outlineLevel="1">
      <c r="A538" s="242"/>
      <c r="B538" s="261" t="s">
        <v>272</v>
      </c>
      <c r="C538" s="253">
        <v>0</v>
      </c>
      <c r="D538" s="253">
        <v>0</v>
      </c>
      <c r="E538" s="270"/>
      <c r="F538" s="279">
        <v>0</v>
      </c>
      <c r="G538" s="279">
        <v>0</v>
      </c>
      <c r="H538" s="279">
        <v>0</v>
      </c>
      <c r="I538" s="253">
        <v>0</v>
      </c>
    </row>
    <row r="539" spans="1:9" ht="12.75" hidden="1" customHeight="1" outlineLevel="1">
      <c r="A539" s="242"/>
      <c r="B539" s="261" t="s">
        <v>203</v>
      </c>
      <c r="C539" s="253">
        <v>0</v>
      </c>
      <c r="D539" s="253">
        <v>0</v>
      </c>
      <c r="E539" s="270"/>
      <c r="F539" s="279">
        <v>12926953</v>
      </c>
      <c r="G539" s="279">
        <v>0</v>
      </c>
      <c r="H539" s="279">
        <v>85286</v>
      </c>
      <c r="I539" s="253">
        <v>13012239</v>
      </c>
    </row>
    <row r="540" spans="1:9" ht="12.75" hidden="1" customHeight="1" outlineLevel="1">
      <c r="A540" s="242"/>
      <c r="B540" s="261" t="s">
        <v>204</v>
      </c>
      <c r="C540" s="253">
        <v>0</v>
      </c>
      <c r="D540" s="253">
        <v>0</v>
      </c>
      <c r="E540" s="270"/>
      <c r="F540" s="279">
        <v>0</v>
      </c>
      <c r="G540" s="279">
        <v>0</v>
      </c>
      <c r="H540" s="279">
        <v>0</v>
      </c>
      <c r="I540" s="253">
        <v>0</v>
      </c>
    </row>
    <row r="541" spans="1:9" ht="12.75" hidden="1" customHeight="1" outlineLevel="1">
      <c r="A541" s="242"/>
      <c r="B541" s="261" t="s">
        <v>205</v>
      </c>
      <c r="C541" s="253">
        <v>0</v>
      </c>
      <c r="D541" s="253">
        <v>0</v>
      </c>
      <c r="E541" s="270"/>
      <c r="F541" s="279">
        <v>0</v>
      </c>
      <c r="G541" s="279">
        <v>0</v>
      </c>
      <c r="H541" s="279">
        <v>0</v>
      </c>
      <c r="I541" s="253">
        <v>0</v>
      </c>
    </row>
    <row r="542" spans="1:9" ht="12.75" hidden="1" customHeight="1" outlineLevel="1">
      <c r="A542" s="242"/>
      <c r="B542" s="261" t="s">
        <v>206</v>
      </c>
      <c r="C542" s="253"/>
      <c r="D542" s="253"/>
      <c r="E542" s="270"/>
      <c r="F542" s="279"/>
      <c r="G542" s="279"/>
      <c r="H542" s="279"/>
      <c r="I542" s="253">
        <v>0</v>
      </c>
    </row>
    <row r="543" spans="1:9" ht="12.75" hidden="1" customHeight="1" outlineLevel="1">
      <c r="A543" s="242"/>
      <c r="B543" s="261" t="s">
        <v>207</v>
      </c>
      <c r="C543" s="253"/>
      <c r="D543" s="253"/>
      <c r="E543" s="270"/>
      <c r="F543" s="279"/>
      <c r="G543" s="279"/>
      <c r="H543" s="279"/>
      <c r="I543" s="253">
        <v>0</v>
      </c>
    </row>
    <row r="544" spans="1:9" ht="12.75" hidden="1" customHeight="1" outlineLevel="1">
      <c r="A544" s="242"/>
      <c r="B544" s="261" t="s">
        <v>208</v>
      </c>
      <c r="C544" s="253">
        <v>358598.98</v>
      </c>
      <c r="D544" s="253">
        <v>151945</v>
      </c>
      <c r="E544" s="270"/>
      <c r="F544" s="279">
        <v>868884</v>
      </c>
      <c r="G544" s="279">
        <v>0</v>
      </c>
      <c r="H544" s="279">
        <v>1047866</v>
      </c>
      <c r="I544" s="253">
        <v>2427293.98</v>
      </c>
    </row>
    <row r="545" spans="1:9" ht="12.75" hidden="1" customHeight="1" outlineLevel="1">
      <c r="A545" s="242"/>
      <c r="B545" s="261" t="s">
        <v>209</v>
      </c>
      <c r="C545" s="253">
        <v>29038</v>
      </c>
      <c r="D545" s="253">
        <v>0</v>
      </c>
      <c r="E545" s="270"/>
      <c r="F545" s="279">
        <v>282158</v>
      </c>
      <c r="G545" s="279">
        <v>0</v>
      </c>
      <c r="H545" s="279">
        <v>133477</v>
      </c>
      <c r="I545" s="253">
        <v>444673</v>
      </c>
    </row>
    <row r="546" spans="1:9" ht="12.75" hidden="1" customHeight="1" outlineLevel="1">
      <c r="A546" s="242"/>
      <c r="B546" s="261" t="s">
        <v>211</v>
      </c>
      <c r="C546" s="253">
        <v>890659</v>
      </c>
      <c r="D546" s="253">
        <v>0</v>
      </c>
      <c r="E546" s="270"/>
      <c r="F546" s="279">
        <v>18814886</v>
      </c>
      <c r="G546" s="279">
        <v>0</v>
      </c>
      <c r="H546" s="279">
        <v>462125</v>
      </c>
      <c r="I546" s="253">
        <v>20167670</v>
      </c>
    </row>
    <row r="547" spans="1:9" ht="12.75" hidden="1" customHeight="1" outlineLevel="1">
      <c r="A547" s="242"/>
      <c r="B547" s="261" t="s">
        <v>212</v>
      </c>
      <c r="C547" s="253">
        <v>442851</v>
      </c>
      <c r="D547" s="253">
        <v>0</v>
      </c>
      <c r="E547" s="270"/>
      <c r="F547" s="279">
        <v>15461417</v>
      </c>
      <c r="G547" s="279">
        <v>0</v>
      </c>
      <c r="H547" s="279">
        <v>0</v>
      </c>
      <c r="I547" s="253">
        <v>15904268</v>
      </c>
    </row>
    <row r="548" spans="1:9" ht="12.75" hidden="1" customHeight="1" outlineLevel="1">
      <c r="A548" s="242"/>
      <c r="B548" s="261" t="s">
        <v>213</v>
      </c>
      <c r="C548" s="253">
        <v>0</v>
      </c>
      <c r="D548" s="253">
        <v>11838378</v>
      </c>
      <c r="E548" s="270"/>
      <c r="F548" s="279">
        <v>1859832</v>
      </c>
      <c r="G548" s="279">
        <v>0</v>
      </c>
      <c r="H548" s="279">
        <v>0</v>
      </c>
      <c r="I548" s="253">
        <v>13698210</v>
      </c>
    </row>
    <row r="549" spans="1:9" ht="12.75" hidden="1" customHeight="1" outlineLevel="1">
      <c r="A549" s="242"/>
      <c r="B549" s="261" t="s">
        <v>214</v>
      </c>
      <c r="C549" s="253">
        <v>0</v>
      </c>
      <c r="D549" s="253">
        <v>0</v>
      </c>
      <c r="E549" s="270"/>
      <c r="F549" s="279">
        <v>0</v>
      </c>
      <c r="G549" s="279">
        <v>0</v>
      </c>
      <c r="H549" s="279">
        <v>682621</v>
      </c>
      <c r="I549" s="253">
        <v>682621</v>
      </c>
    </row>
    <row r="550" spans="1:9" ht="12.75" hidden="1" customHeight="1" outlineLevel="1">
      <c r="A550" s="242"/>
      <c r="B550" s="261" t="s">
        <v>273</v>
      </c>
      <c r="C550" s="253"/>
      <c r="D550" s="253"/>
      <c r="E550" s="270"/>
      <c r="F550" s="279"/>
      <c r="G550" s="279"/>
      <c r="H550" s="279"/>
      <c r="I550" s="253">
        <v>0</v>
      </c>
    </row>
    <row r="551" spans="1:9" ht="12.75" hidden="1" customHeight="1" outlineLevel="1">
      <c r="A551" s="242"/>
      <c r="B551" s="261" t="s">
        <v>215</v>
      </c>
      <c r="C551" s="253">
        <v>0</v>
      </c>
      <c r="D551" s="253">
        <v>0</v>
      </c>
      <c r="E551" s="270"/>
      <c r="F551" s="279">
        <v>4999</v>
      </c>
      <c r="G551" s="279">
        <v>0</v>
      </c>
      <c r="H551" s="279">
        <v>0</v>
      </c>
      <c r="I551" s="253">
        <v>4999</v>
      </c>
    </row>
    <row r="552" spans="1:9" ht="12.75" hidden="1" customHeight="1" outlineLevel="1">
      <c r="A552" s="242"/>
      <c r="B552" s="261" t="s">
        <v>216</v>
      </c>
      <c r="C552" s="253">
        <v>0</v>
      </c>
      <c r="D552" s="253">
        <v>0</v>
      </c>
      <c r="E552" s="270"/>
      <c r="F552" s="279">
        <v>0</v>
      </c>
      <c r="G552" s="279">
        <v>0</v>
      </c>
      <c r="H552" s="279">
        <v>0</v>
      </c>
      <c r="I552" s="253">
        <v>0</v>
      </c>
    </row>
    <row r="553" spans="1:9" ht="12.75" hidden="1" customHeight="1" outlineLevel="1">
      <c r="A553" s="242"/>
      <c r="B553" s="261" t="s">
        <v>217</v>
      </c>
      <c r="C553" s="253">
        <v>0</v>
      </c>
      <c r="D553" s="253">
        <v>0</v>
      </c>
      <c r="E553" s="270"/>
      <c r="F553" s="279">
        <v>8253786</v>
      </c>
      <c r="G553" s="279">
        <v>0</v>
      </c>
      <c r="H553" s="279">
        <v>9682044</v>
      </c>
      <c r="I553" s="253">
        <v>17935830</v>
      </c>
    </row>
    <row r="554" spans="1:9" ht="12.75" hidden="1" customHeight="1" outlineLevel="1">
      <c r="A554" s="242"/>
      <c r="B554" s="261" t="s">
        <v>218</v>
      </c>
      <c r="C554" s="253">
        <v>106177</v>
      </c>
      <c r="D554" s="253">
        <v>543339</v>
      </c>
      <c r="E554" s="270"/>
      <c r="F554" s="279">
        <v>9005</v>
      </c>
      <c r="G554" s="279">
        <v>0</v>
      </c>
      <c r="H554" s="279">
        <v>10987020</v>
      </c>
      <c r="I554" s="253">
        <v>11645541</v>
      </c>
    </row>
    <row r="555" spans="1:9" ht="12.75" hidden="1" customHeight="1" outlineLevel="1">
      <c r="A555" s="242"/>
      <c r="B555" s="261" t="s">
        <v>219</v>
      </c>
      <c r="C555" s="253">
        <v>0</v>
      </c>
      <c r="D555" s="253">
        <v>0</v>
      </c>
      <c r="E555" s="270"/>
      <c r="F555" s="279">
        <v>605574</v>
      </c>
      <c r="G555" s="279">
        <v>0</v>
      </c>
      <c r="H555" s="279">
        <v>2499933</v>
      </c>
      <c r="I555" s="253">
        <v>3105507</v>
      </c>
    </row>
    <row r="556" spans="1:9" ht="12.75" hidden="1" customHeight="1" outlineLevel="1">
      <c r="A556" s="242"/>
      <c r="B556" s="261" t="s">
        <v>323</v>
      </c>
      <c r="C556" s="245">
        <v>0</v>
      </c>
      <c r="D556" s="245">
        <v>-13</v>
      </c>
      <c r="E556" s="270"/>
      <c r="F556" s="245">
        <v>0</v>
      </c>
      <c r="G556" s="245">
        <v>0</v>
      </c>
      <c r="H556" s="245">
        <v>0</v>
      </c>
      <c r="I556" s="245">
        <v>-13</v>
      </c>
    </row>
    <row r="557" spans="1:9" ht="12.75" hidden="1" customHeight="1" outlineLevel="1">
      <c r="A557" s="242"/>
      <c r="B557" s="261" t="s">
        <v>220</v>
      </c>
      <c r="C557" s="253"/>
      <c r="D557" s="253"/>
      <c r="E557" s="270"/>
      <c r="F557" s="279"/>
      <c r="G557" s="279"/>
      <c r="H557" s="279"/>
      <c r="I557" s="253">
        <v>0</v>
      </c>
    </row>
    <row r="558" spans="1:9" ht="12.75" hidden="1" customHeight="1" outlineLevel="1">
      <c r="A558" s="242"/>
      <c r="B558" s="261" t="s">
        <v>221</v>
      </c>
      <c r="C558" s="253">
        <v>0</v>
      </c>
      <c r="D558" s="253">
        <v>0</v>
      </c>
      <c r="E558" s="270"/>
      <c r="F558" s="279">
        <v>0</v>
      </c>
      <c r="G558" s="279">
        <v>0</v>
      </c>
      <c r="H558" s="279">
        <v>0</v>
      </c>
      <c r="I558" s="253">
        <v>0</v>
      </c>
    </row>
    <row r="559" spans="1:9" ht="12.75" hidden="1" customHeight="1" outlineLevel="1">
      <c r="A559" s="242"/>
      <c r="B559" s="261" t="s">
        <v>274</v>
      </c>
      <c r="C559" s="253"/>
      <c r="D559" s="253"/>
      <c r="E559" s="270"/>
      <c r="F559" s="279"/>
      <c r="G559" s="279"/>
      <c r="H559" s="279"/>
      <c r="I559" s="253">
        <v>0</v>
      </c>
    </row>
    <row r="560" spans="1:9" ht="12.75" hidden="1" customHeight="1" outlineLevel="1">
      <c r="A560" s="242"/>
      <c r="B560" s="261" t="s">
        <v>222</v>
      </c>
      <c r="C560" s="253">
        <v>586141</v>
      </c>
      <c r="D560" s="253">
        <v>181856</v>
      </c>
      <c r="E560" s="270"/>
      <c r="F560" s="279">
        <v>1654378</v>
      </c>
      <c r="G560" s="279">
        <v>0</v>
      </c>
      <c r="H560" s="279">
        <v>1242</v>
      </c>
      <c r="I560" s="253">
        <v>2423617</v>
      </c>
    </row>
    <row r="561" spans="1:9" ht="12.75" hidden="1" customHeight="1" outlineLevel="1">
      <c r="A561" s="242"/>
      <c r="B561" s="261" t="s">
        <v>278</v>
      </c>
      <c r="C561" s="253"/>
      <c r="D561" s="253"/>
      <c r="E561" s="270"/>
      <c r="F561" s="279"/>
      <c r="G561" s="279"/>
      <c r="H561" s="279"/>
      <c r="I561" s="262">
        <v>0</v>
      </c>
    </row>
    <row r="562" spans="1:9" ht="12.75" hidden="1" customHeight="1" outlineLevel="1">
      <c r="A562" s="242"/>
      <c r="B562" s="261" t="s">
        <v>223</v>
      </c>
      <c r="C562" s="253">
        <v>0</v>
      </c>
      <c r="D562" s="253">
        <v>0</v>
      </c>
      <c r="E562" s="270"/>
      <c r="F562" s="279">
        <v>0</v>
      </c>
      <c r="G562" s="279">
        <v>0</v>
      </c>
      <c r="H562" s="279">
        <v>0</v>
      </c>
      <c r="I562" s="253">
        <v>0</v>
      </c>
    </row>
    <row r="563" spans="1:9" ht="12.75" hidden="1" customHeight="1" outlineLevel="1">
      <c r="A563" s="242"/>
      <c r="B563" s="261" t="s">
        <v>224</v>
      </c>
      <c r="C563" s="253">
        <v>0</v>
      </c>
      <c r="D563" s="253">
        <v>1105</v>
      </c>
      <c r="E563" s="270"/>
      <c r="F563" s="279">
        <v>0</v>
      </c>
      <c r="G563" s="279">
        <v>0</v>
      </c>
      <c r="H563" s="279">
        <v>0</v>
      </c>
      <c r="I563" s="253">
        <v>1105</v>
      </c>
    </row>
    <row r="564" spans="1:9" ht="12.75" hidden="1" customHeight="1" outlineLevel="1">
      <c r="A564" s="242"/>
      <c r="B564" s="261" t="s">
        <v>225</v>
      </c>
      <c r="C564" s="253">
        <v>0</v>
      </c>
      <c r="D564" s="253">
        <v>0</v>
      </c>
      <c r="E564" s="270"/>
      <c r="F564" s="279">
        <v>727634</v>
      </c>
      <c r="G564" s="279">
        <v>0</v>
      </c>
      <c r="H564" s="279">
        <v>0</v>
      </c>
      <c r="I564" s="253">
        <v>727634</v>
      </c>
    </row>
    <row r="565" spans="1:9" ht="12.75" customHeight="1" collapsed="1">
      <c r="A565" s="242">
        <v>19</v>
      </c>
      <c r="B565" s="263" t="s">
        <v>595</v>
      </c>
      <c r="C565" s="253">
        <f>SUM($C$537:$C$564)</f>
        <v>2413464.98</v>
      </c>
      <c r="D565" s="253">
        <f>SUM($D$537:$D$564)</f>
        <v>12716610</v>
      </c>
      <c r="E565" s="270"/>
      <c r="F565" s="279">
        <f>SUM($F$537:$F$564)</f>
        <v>61469506</v>
      </c>
      <c r="G565" s="279">
        <f>SUM($G$537:$G$564)</f>
        <v>0</v>
      </c>
      <c r="H565" s="279">
        <f>SUM($H$537:$H$564)</f>
        <v>25581614</v>
      </c>
      <c r="I565" s="253">
        <f>SUM($I$537:$I$564)</f>
        <v>102181194.98</v>
      </c>
    </row>
    <row r="566" spans="1:9" ht="12.75" hidden="1" customHeight="1" outlineLevel="1">
      <c r="A566" s="242"/>
      <c r="B566" s="261" t="s">
        <v>202</v>
      </c>
      <c r="C566" s="266"/>
      <c r="D566" s="266"/>
      <c r="E566" s="270"/>
      <c r="F566" s="262"/>
      <c r="G566" s="253"/>
      <c r="H566" s="253"/>
      <c r="I566" s="245">
        <v>0</v>
      </c>
    </row>
    <row r="567" spans="1:9" ht="12.75" hidden="1" customHeight="1" outlineLevel="1">
      <c r="A567" s="242"/>
      <c r="B567" s="261" t="s">
        <v>272</v>
      </c>
      <c r="C567" s="266">
        <v>56055</v>
      </c>
      <c r="D567" s="266">
        <v>0</v>
      </c>
      <c r="E567" s="270"/>
      <c r="F567" s="262">
        <v>0</v>
      </c>
      <c r="G567" s="253">
        <v>0</v>
      </c>
      <c r="H567" s="253">
        <v>514651</v>
      </c>
      <c r="I567" s="253">
        <v>570706</v>
      </c>
    </row>
    <row r="568" spans="1:9" ht="12.75" hidden="1" customHeight="1" outlineLevel="1">
      <c r="A568" s="242"/>
      <c r="B568" s="261" t="s">
        <v>203</v>
      </c>
      <c r="C568" s="266">
        <v>0</v>
      </c>
      <c r="D568" s="266">
        <v>0</v>
      </c>
      <c r="E568" s="270"/>
      <c r="F568" s="262">
        <v>22391523</v>
      </c>
      <c r="G568" s="253">
        <v>0</v>
      </c>
      <c r="H568" s="253">
        <v>12157300</v>
      </c>
      <c r="I568" s="253">
        <v>34548823</v>
      </c>
    </row>
    <row r="569" spans="1:9" ht="12.75" hidden="1" customHeight="1" outlineLevel="1">
      <c r="A569" s="242"/>
      <c r="B569" s="261" t="s">
        <v>204</v>
      </c>
      <c r="C569" s="266">
        <v>126437</v>
      </c>
      <c r="D569" s="266">
        <v>0</v>
      </c>
      <c r="E569" s="270"/>
      <c r="F569" s="262">
        <v>0</v>
      </c>
      <c r="G569" s="253">
        <v>0</v>
      </c>
      <c r="H569" s="253">
        <v>0</v>
      </c>
      <c r="I569" s="253">
        <v>126437</v>
      </c>
    </row>
    <row r="570" spans="1:9" ht="12.75" hidden="1" customHeight="1" outlineLevel="1">
      <c r="A570" s="242"/>
      <c r="B570" s="261" t="s">
        <v>205</v>
      </c>
      <c r="C570" s="266">
        <v>0</v>
      </c>
      <c r="D570" s="266">
        <v>0</v>
      </c>
      <c r="E570" s="270"/>
      <c r="F570" s="262">
        <v>0</v>
      </c>
      <c r="G570" s="253">
        <v>0</v>
      </c>
      <c r="H570" s="253">
        <v>0</v>
      </c>
      <c r="I570" s="253">
        <v>0</v>
      </c>
    </row>
    <row r="571" spans="1:9" ht="12.75" hidden="1" customHeight="1" outlineLevel="1">
      <c r="A571" s="242"/>
      <c r="B571" s="261" t="s">
        <v>206</v>
      </c>
      <c r="C571" s="266"/>
      <c r="D571" s="266"/>
      <c r="E571" s="270"/>
      <c r="F571" s="262"/>
      <c r="G571" s="253"/>
      <c r="H571" s="253"/>
      <c r="I571" s="253">
        <v>0</v>
      </c>
    </row>
    <row r="572" spans="1:9" ht="12.75" hidden="1" customHeight="1" outlineLevel="1">
      <c r="A572" s="242"/>
      <c r="B572" s="261" t="s">
        <v>207</v>
      </c>
      <c r="C572" s="266"/>
      <c r="D572" s="266"/>
      <c r="E572" s="270"/>
      <c r="F572" s="262"/>
      <c r="G572" s="253"/>
      <c r="H572" s="253"/>
      <c r="I572" s="253">
        <v>0</v>
      </c>
    </row>
    <row r="573" spans="1:9" ht="12.75" hidden="1" customHeight="1" outlineLevel="1">
      <c r="A573" s="242"/>
      <c r="B573" s="261" t="s">
        <v>208</v>
      </c>
      <c r="C573" s="266">
        <v>358598.98</v>
      </c>
      <c r="D573" s="266">
        <v>21497012</v>
      </c>
      <c r="E573" s="270"/>
      <c r="F573" s="262">
        <v>15424575</v>
      </c>
      <c r="G573" s="253">
        <v>0</v>
      </c>
      <c r="H573" s="253">
        <v>16032872</v>
      </c>
      <c r="I573" s="253">
        <v>53313057.979999997</v>
      </c>
    </row>
    <row r="574" spans="1:9" ht="12.75" hidden="1" customHeight="1" outlineLevel="1">
      <c r="A574" s="242"/>
      <c r="B574" s="261" t="s">
        <v>209</v>
      </c>
      <c r="C574" s="266">
        <v>29038</v>
      </c>
      <c r="D574" s="266">
        <v>0</v>
      </c>
      <c r="E574" s="270"/>
      <c r="F574" s="262">
        <v>3695672</v>
      </c>
      <c r="G574" s="253">
        <v>0</v>
      </c>
      <c r="H574" s="253">
        <v>468808</v>
      </c>
      <c r="I574" s="253">
        <v>4193518</v>
      </c>
    </row>
    <row r="575" spans="1:9" ht="12.75" hidden="1" customHeight="1" outlineLevel="1">
      <c r="A575" s="242"/>
      <c r="B575" s="261" t="s">
        <v>211</v>
      </c>
      <c r="C575" s="266">
        <v>1338763</v>
      </c>
      <c r="D575" s="266">
        <v>0</v>
      </c>
      <c r="E575" s="270"/>
      <c r="F575" s="262">
        <v>41704261</v>
      </c>
      <c r="G575" s="253">
        <v>0</v>
      </c>
      <c r="H575" s="253">
        <v>18677723</v>
      </c>
      <c r="I575" s="253">
        <v>61720747</v>
      </c>
    </row>
    <row r="576" spans="1:9" ht="12.75" hidden="1" customHeight="1" outlineLevel="1">
      <c r="A576" s="242"/>
      <c r="B576" s="261" t="s">
        <v>212</v>
      </c>
      <c r="C576" s="266">
        <v>442851</v>
      </c>
      <c r="D576" s="266">
        <v>0</v>
      </c>
      <c r="E576" s="270"/>
      <c r="F576" s="262">
        <v>31279757</v>
      </c>
      <c r="G576" s="253">
        <v>0</v>
      </c>
      <c r="H576" s="253">
        <v>16339710</v>
      </c>
      <c r="I576" s="253">
        <v>48062318</v>
      </c>
    </row>
    <row r="577" spans="1:9" ht="12.75" hidden="1" customHeight="1" outlineLevel="1">
      <c r="A577" s="242"/>
      <c r="B577" s="261" t="s">
        <v>213</v>
      </c>
      <c r="C577" s="266">
        <v>0</v>
      </c>
      <c r="D577" s="266">
        <v>17159847</v>
      </c>
      <c r="E577" s="270"/>
      <c r="F577" s="262">
        <v>16148449</v>
      </c>
      <c r="G577" s="253">
        <v>0</v>
      </c>
      <c r="H577" s="253">
        <v>19330531</v>
      </c>
      <c r="I577" s="253">
        <v>52638827</v>
      </c>
    </row>
    <row r="578" spans="1:9" ht="12.75" hidden="1" customHeight="1" outlineLevel="1">
      <c r="A578" s="242"/>
      <c r="B578" s="261" t="s">
        <v>214</v>
      </c>
      <c r="C578" s="266">
        <v>63645</v>
      </c>
      <c r="D578" s="266">
        <v>155850</v>
      </c>
      <c r="E578" s="270"/>
      <c r="F578" s="262">
        <v>0</v>
      </c>
      <c r="G578" s="253">
        <v>0</v>
      </c>
      <c r="H578" s="253">
        <v>682621</v>
      </c>
      <c r="I578" s="253">
        <v>902116</v>
      </c>
    </row>
    <row r="579" spans="1:9" ht="12.75" hidden="1" customHeight="1" outlineLevel="1">
      <c r="A579" s="242"/>
      <c r="B579" s="261" t="s">
        <v>273</v>
      </c>
      <c r="C579" s="266">
        <v>0</v>
      </c>
      <c r="D579" s="266">
        <v>0</v>
      </c>
      <c r="E579" s="270"/>
      <c r="F579" s="253">
        <v>0</v>
      </c>
      <c r="G579" s="253">
        <v>0</v>
      </c>
      <c r="H579" s="253">
        <v>132110</v>
      </c>
      <c r="I579" s="253">
        <v>132110</v>
      </c>
    </row>
    <row r="580" spans="1:9" ht="12.75" hidden="1" customHeight="1" outlineLevel="1">
      <c r="A580" s="242"/>
      <c r="B580" s="261" t="s">
        <v>215</v>
      </c>
      <c r="C580" s="266">
        <v>0</v>
      </c>
      <c r="D580" s="266">
        <v>0</v>
      </c>
      <c r="E580" s="270"/>
      <c r="F580" s="262">
        <v>1272183</v>
      </c>
      <c r="G580" s="253">
        <v>0</v>
      </c>
      <c r="H580" s="253">
        <v>0</v>
      </c>
      <c r="I580" s="253">
        <v>1272183</v>
      </c>
    </row>
    <row r="581" spans="1:9" ht="12.75" hidden="1" customHeight="1" outlineLevel="1">
      <c r="A581" s="242"/>
      <c r="B581" s="261" t="s">
        <v>216</v>
      </c>
      <c r="C581" s="266">
        <v>0</v>
      </c>
      <c r="D581" s="266">
        <v>0</v>
      </c>
      <c r="E581" s="270"/>
      <c r="F581" s="262">
        <v>0</v>
      </c>
      <c r="G581" s="253">
        <v>0</v>
      </c>
      <c r="H581" s="253">
        <v>0</v>
      </c>
      <c r="I581" s="253">
        <v>0</v>
      </c>
    </row>
    <row r="582" spans="1:9" ht="12.75" hidden="1" customHeight="1" outlineLevel="1">
      <c r="A582" s="242"/>
      <c r="B582" s="261" t="s">
        <v>217</v>
      </c>
      <c r="C582" s="266">
        <v>0</v>
      </c>
      <c r="D582" s="266">
        <v>0</v>
      </c>
      <c r="E582" s="270"/>
      <c r="F582" s="262">
        <v>12730668</v>
      </c>
      <c r="G582" s="253">
        <v>0</v>
      </c>
      <c r="H582" s="253">
        <v>9682044</v>
      </c>
      <c r="I582" s="253">
        <v>22412712</v>
      </c>
    </row>
    <row r="583" spans="1:9" ht="12.75" hidden="1" customHeight="1" outlineLevel="1">
      <c r="A583" s="242"/>
      <c r="B583" s="261" t="s">
        <v>218</v>
      </c>
      <c r="C583" s="266">
        <v>825602</v>
      </c>
      <c r="D583" s="266">
        <v>4083692</v>
      </c>
      <c r="E583" s="270"/>
      <c r="F583" s="262">
        <v>292951</v>
      </c>
      <c r="G583" s="253">
        <v>0</v>
      </c>
      <c r="H583" s="253">
        <v>11964616</v>
      </c>
      <c r="I583" s="253">
        <v>17166861</v>
      </c>
    </row>
    <row r="584" spans="1:9" ht="12.75" hidden="1" customHeight="1" outlineLevel="1">
      <c r="A584" s="242"/>
      <c r="B584" s="261" t="s">
        <v>219</v>
      </c>
      <c r="C584" s="266">
        <v>0</v>
      </c>
      <c r="D584" s="266">
        <v>0</v>
      </c>
      <c r="E584" s="270"/>
      <c r="F584" s="262">
        <v>1349243</v>
      </c>
      <c r="G584" s="253">
        <v>0</v>
      </c>
      <c r="H584" s="253">
        <v>2499933</v>
      </c>
      <c r="I584" s="253">
        <v>3849176</v>
      </c>
    </row>
    <row r="585" spans="1:9" ht="12.75" hidden="1" customHeight="1" outlineLevel="1">
      <c r="A585" s="242"/>
      <c r="B585" s="261" t="s">
        <v>323</v>
      </c>
      <c r="C585" s="266"/>
      <c r="D585" s="266"/>
      <c r="E585" s="270"/>
      <c r="F585" s="245">
        <v>0</v>
      </c>
      <c r="G585" s="245">
        <v>0</v>
      </c>
      <c r="H585" s="245">
        <v>17885</v>
      </c>
      <c r="I585" s="245">
        <v>17885</v>
      </c>
    </row>
    <row r="586" spans="1:9" ht="12.75" hidden="1" customHeight="1" outlineLevel="1">
      <c r="A586" s="242"/>
      <c r="B586" s="261" t="s">
        <v>220</v>
      </c>
      <c r="C586" s="266"/>
      <c r="D586" s="266"/>
      <c r="E586" s="270"/>
      <c r="F586" s="262"/>
      <c r="G586" s="253"/>
      <c r="H586" s="253"/>
      <c r="I586" s="253">
        <v>0</v>
      </c>
    </row>
    <row r="587" spans="1:9" ht="12.75" hidden="1" customHeight="1" outlineLevel="1">
      <c r="A587" s="242"/>
      <c r="B587" s="261" t="s">
        <v>221</v>
      </c>
      <c r="C587" s="266">
        <v>0</v>
      </c>
      <c r="D587" s="266">
        <v>0</v>
      </c>
      <c r="E587" s="270"/>
      <c r="F587" s="262">
        <v>0</v>
      </c>
      <c r="G587" s="253">
        <v>0</v>
      </c>
      <c r="H587" s="253">
        <v>0</v>
      </c>
      <c r="I587" s="253">
        <v>0</v>
      </c>
    </row>
    <row r="588" spans="1:9" ht="12.75" hidden="1" customHeight="1" outlineLevel="1">
      <c r="A588" s="242"/>
      <c r="B588" s="261" t="s">
        <v>274</v>
      </c>
      <c r="C588" s="266"/>
      <c r="D588" s="266"/>
      <c r="E588" s="270"/>
      <c r="F588" s="262"/>
      <c r="G588" s="253"/>
      <c r="H588" s="253"/>
      <c r="I588" s="253">
        <v>0</v>
      </c>
    </row>
    <row r="589" spans="1:9" ht="12.75" hidden="1" customHeight="1" outlineLevel="1">
      <c r="A589" s="242"/>
      <c r="B589" s="261" t="s">
        <v>222</v>
      </c>
      <c r="C589" s="266">
        <v>2691225</v>
      </c>
      <c r="D589" s="266">
        <v>344813</v>
      </c>
      <c r="E589" s="270"/>
      <c r="F589" s="262">
        <v>33918726</v>
      </c>
      <c r="G589" s="253">
        <v>0</v>
      </c>
      <c r="H589" s="253">
        <v>30657792</v>
      </c>
      <c r="I589" s="253">
        <v>67612556</v>
      </c>
    </row>
    <row r="590" spans="1:9" ht="12.75" hidden="1" customHeight="1" outlineLevel="1">
      <c r="A590" s="242"/>
      <c r="B590" s="261" t="s">
        <v>278</v>
      </c>
      <c r="C590" s="266"/>
      <c r="D590" s="266"/>
      <c r="E590" s="270"/>
      <c r="F590" s="262"/>
      <c r="G590" s="253"/>
      <c r="H590" s="253"/>
      <c r="I590" s="262">
        <v>0</v>
      </c>
    </row>
    <row r="591" spans="1:9" ht="12.75" hidden="1" customHeight="1" outlineLevel="1">
      <c r="A591" s="242"/>
      <c r="B591" s="261" t="s">
        <v>223</v>
      </c>
      <c r="C591" s="266">
        <v>0</v>
      </c>
      <c r="D591" s="266">
        <v>0</v>
      </c>
      <c r="E591" s="270"/>
      <c r="F591" s="262">
        <v>0</v>
      </c>
      <c r="G591" s="253">
        <v>0</v>
      </c>
      <c r="H591" s="253">
        <v>0</v>
      </c>
      <c r="I591" s="253">
        <v>0</v>
      </c>
    </row>
    <row r="592" spans="1:9" ht="12.75" hidden="1" customHeight="1" outlineLevel="1">
      <c r="A592" s="242"/>
      <c r="B592" s="261" t="s">
        <v>224</v>
      </c>
      <c r="C592" s="266">
        <v>0</v>
      </c>
      <c r="D592" s="266">
        <v>140571</v>
      </c>
      <c r="E592" s="270"/>
      <c r="F592" s="262">
        <v>302617</v>
      </c>
      <c r="G592" s="253">
        <v>0</v>
      </c>
      <c r="H592" s="253">
        <v>0</v>
      </c>
      <c r="I592" s="253">
        <v>443188</v>
      </c>
    </row>
    <row r="593" spans="1:9" ht="12.75" hidden="1" customHeight="1" outlineLevel="1">
      <c r="A593" s="242"/>
      <c r="B593" s="261" t="s">
        <v>225</v>
      </c>
      <c r="C593" s="266">
        <v>0</v>
      </c>
      <c r="D593" s="266">
        <v>0</v>
      </c>
      <c r="E593" s="270"/>
      <c r="F593" s="262">
        <v>2286251</v>
      </c>
      <c r="G593" s="253">
        <v>0</v>
      </c>
      <c r="H593" s="253">
        <v>0</v>
      </c>
      <c r="I593" s="253">
        <v>2286251</v>
      </c>
    </row>
    <row r="594" spans="1:9" ht="12.75" customHeight="1" collapsed="1">
      <c r="A594" s="242">
        <v>20</v>
      </c>
      <c r="B594" s="269" t="s">
        <v>596</v>
      </c>
      <c r="C594" s="266">
        <f>SUM($C$566:$C$593)</f>
        <v>5932214.9800000004</v>
      </c>
      <c r="D594" s="266">
        <f>SUM($D$566:$D$593)</f>
        <v>43381785</v>
      </c>
      <c r="E594" s="270"/>
      <c r="F594" s="262">
        <f>SUM($F$566:$F$593)</f>
        <v>182796876</v>
      </c>
      <c r="G594" s="253">
        <f>SUM($G$566:$G$593)</f>
        <v>0</v>
      </c>
      <c r="H594" s="253">
        <f>SUM($H$566:$H$593)</f>
        <v>139158596</v>
      </c>
      <c r="I594" s="253">
        <f>SUM($I$566:$I$593)</f>
        <v>371269471.98000002</v>
      </c>
    </row>
    <row r="595" spans="1:9" ht="15.75" hidden="1" customHeight="1" outlineLevel="1">
      <c r="A595" s="224"/>
      <c r="B595" s="296" t="s">
        <v>202</v>
      </c>
      <c r="C595" s="253"/>
      <c r="D595" s="297"/>
      <c r="E595" s="251"/>
      <c r="F595" s="288"/>
      <c r="G595" s="264"/>
      <c r="H595" s="264"/>
      <c r="I595" s="245">
        <v>0</v>
      </c>
    </row>
    <row r="596" spans="1:9" ht="15.75" hidden="1" customHeight="1" outlineLevel="1">
      <c r="A596" s="224"/>
      <c r="B596" s="296" t="s">
        <v>272</v>
      </c>
      <c r="C596" s="253">
        <v>374291</v>
      </c>
      <c r="D596" s="297">
        <v>0</v>
      </c>
      <c r="E596" s="251"/>
      <c r="F596" s="288">
        <v>1802135</v>
      </c>
      <c r="G596" s="264">
        <v>0</v>
      </c>
      <c r="H596" s="264">
        <v>514651</v>
      </c>
      <c r="I596" s="253">
        <v>2691077</v>
      </c>
    </row>
    <row r="597" spans="1:9" ht="15.75" hidden="1" customHeight="1" outlineLevel="1">
      <c r="A597" s="224"/>
      <c r="B597" s="296" t="s">
        <v>203</v>
      </c>
      <c r="C597" s="253">
        <v>11419114</v>
      </c>
      <c r="D597" s="297">
        <v>0</v>
      </c>
      <c r="E597" s="251"/>
      <c r="F597" s="288">
        <v>62851327</v>
      </c>
      <c r="G597" s="264">
        <v>812390</v>
      </c>
      <c r="H597" s="264">
        <v>12157300</v>
      </c>
      <c r="I597" s="253">
        <v>87240131</v>
      </c>
    </row>
    <row r="598" spans="1:9" ht="15.75" hidden="1" customHeight="1" outlineLevel="1">
      <c r="A598" s="224"/>
      <c r="B598" s="296" t="s">
        <v>204</v>
      </c>
      <c r="C598" s="253">
        <v>8653984.8500000015</v>
      </c>
      <c r="D598" s="297">
        <v>0</v>
      </c>
      <c r="E598" s="251"/>
      <c r="F598" s="288">
        <v>0</v>
      </c>
      <c r="G598" s="264">
        <v>154758</v>
      </c>
      <c r="H598" s="264">
        <v>0</v>
      </c>
      <c r="I598" s="253">
        <v>8808742.8500000015</v>
      </c>
    </row>
    <row r="599" spans="1:9" ht="15.75" hidden="1" customHeight="1" outlineLevel="1">
      <c r="A599" s="224"/>
      <c r="B599" s="296" t="s">
        <v>205</v>
      </c>
      <c r="C599" s="253">
        <v>0</v>
      </c>
      <c r="D599" s="297">
        <v>0</v>
      </c>
      <c r="E599" s="251"/>
      <c r="F599" s="288">
        <v>0</v>
      </c>
      <c r="G599" s="264">
        <v>0</v>
      </c>
      <c r="H599" s="264">
        <v>0</v>
      </c>
      <c r="I599" s="253">
        <v>0</v>
      </c>
    </row>
    <row r="600" spans="1:9" ht="15.75" hidden="1" customHeight="1" outlineLevel="1">
      <c r="A600" s="224"/>
      <c r="B600" s="296" t="s">
        <v>206</v>
      </c>
      <c r="C600" s="253">
        <v>2098812</v>
      </c>
      <c r="D600" s="297">
        <v>0</v>
      </c>
      <c r="E600" s="251"/>
      <c r="F600" s="288">
        <v>12061910</v>
      </c>
      <c r="G600" s="264">
        <v>91787.28</v>
      </c>
      <c r="H600" s="264">
        <v>0</v>
      </c>
      <c r="I600" s="253">
        <v>14252509.279999999</v>
      </c>
    </row>
    <row r="601" spans="1:9" ht="15.75" hidden="1" customHeight="1" outlineLevel="1">
      <c r="A601" s="224"/>
      <c r="B601" s="296" t="s">
        <v>207</v>
      </c>
      <c r="C601" s="253">
        <v>103039.19999999995</v>
      </c>
      <c r="D601" s="297">
        <v>0</v>
      </c>
      <c r="E601" s="251"/>
      <c r="F601" s="288">
        <v>300259.09999999998</v>
      </c>
      <c r="G601" s="264">
        <v>10005</v>
      </c>
      <c r="H601" s="264">
        <v>0</v>
      </c>
      <c r="I601" s="253">
        <v>413303.29999999993</v>
      </c>
    </row>
    <row r="602" spans="1:9" ht="15.75" hidden="1" customHeight="1" outlineLevel="1">
      <c r="A602" s="224"/>
      <c r="B602" s="296" t="s">
        <v>208</v>
      </c>
      <c r="C602" s="253">
        <v>38008354.979999997</v>
      </c>
      <c r="D602" s="297">
        <v>44604016</v>
      </c>
      <c r="E602" s="251"/>
      <c r="F602" s="288">
        <v>102970873</v>
      </c>
      <c r="G602" s="264">
        <v>1151832</v>
      </c>
      <c r="H602" s="264">
        <v>16032872</v>
      </c>
      <c r="I602" s="253">
        <v>202767947.97999999</v>
      </c>
    </row>
    <row r="603" spans="1:9" ht="15.75" hidden="1" customHeight="1" outlineLevel="1">
      <c r="A603" s="224"/>
      <c r="B603" s="296" t="s">
        <v>209</v>
      </c>
      <c r="C603" s="253">
        <v>7621558.6570000034</v>
      </c>
      <c r="D603" s="297">
        <v>0</v>
      </c>
      <c r="E603" s="251"/>
      <c r="F603" s="288">
        <v>11976245.664499998</v>
      </c>
      <c r="G603" s="264">
        <v>-854150</v>
      </c>
      <c r="H603" s="264">
        <v>468808</v>
      </c>
      <c r="I603" s="253">
        <v>19212462.3215</v>
      </c>
    </row>
    <row r="604" spans="1:9" ht="15.75" hidden="1" customHeight="1" outlineLevel="1">
      <c r="A604" s="224"/>
      <c r="B604" s="296" t="s">
        <v>211</v>
      </c>
      <c r="C604" s="253">
        <v>52199314</v>
      </c>
      <c r="D604" s="297">
        <v>0</v>
      </c>
      <c r="E604" s="251"/>
      <c r="F604" s="288">
        <v>160834378</v>
      </c>
      <c r="G604" s="264">
        <v>856664</v>
      </c>
      <c r="H604" s="264">
        <v>18677723</v>
      </c>
      <c r="I604" s="253">
        <v>232568079</v>
      </c>
    </row>
    <row r="605" spans="1:9" ht="15.75" hidden="1" customHeight="1" outlineLevel="1">
      <c r="A605" s="224"/>
      <c r="B605" s="296" t="s">
        <v>212</v>
      </c>
      <c r="C605" s="253">
        <v>23990257</v>
      </c>
      <c r="D605" s="253">
        <v>0</v>
      </c>
      <c r="E605" s="251"/>
      <c r="F605" s="253">
        <v>111139238</v>
      </c>
      <c r="G605" s="253">
        <v>316814</v>
      </c>
      <c r="H605" s="253">
        <v>16339710</v>
      </c>
      <c r="I605" s="253">
        <v>151786019</v>
      </c>
    </row>
    <row r="606" spans="1:9" ht="15.75" hidden="1" customHeight="1" outlineLevel="1">
      <c r="A606" s="224"/>
      <c r="B606" s="296" t="s">
        <v>213</v>
      </c>
      <c r="C606" s="253">
        <v>40403258</v>
      </c>
      <c r="D606" s="297">
        <v>60675649</v>
      </c>
      <c r="E606" s="251"/>
      <c r="F606" s="288">
        <v>90633122</v>
      </c>
      <c r="G606" s="264">
        <v>11691625</v>
      </c>
      <c r="H606" s="264">
        <v>19330531</v>
      </c>
      <c r="I606" s="253">
        <v>222734185</v>
      </c>
    </row>
    <row r="607" spans="1:9" ht="15.75" hidden="1" customHeight="1" outlineLevel="1">
      <c r="A607" s="224"/>
      <c r="B607" s="296" t="s">
        <v>214</v>
      </c>
      <c r="C607" s="253">
        <v>15664287</v>
      </c>
      <c r="D607" s="297">
        <v>155850</v>
      </c>
      <c r="E607" s="251"/>
      <c r="F607" s="288">
        <v>0</v>
      </c>
      <c r="G607" s="264">
        <v>-26277</v>
      </c>
      <c r="H607" s="264">
        <v>682621</v>
      </c>
      <c r="I607" s="253">
        <v>16476481</v>
      </c>
    </row>
    <row r="608" spans="1:9" ht="15.75" hidden="1" customHeight="1" outlineLevel="1">
      <c r="A608" s="224"/>
      <c r="B608" s="296" t="s">
        <v>273</v>
      </c>
      <c r="C608" s="253">
        <v>0</v>
      </c>
      <c r="D608" s="297">
        <v>0</v>
      </c>
      <c r="E608" s="251"/>
      <c r="F608" s="288">
        <v>0</v>
      </c>
      <c r="G608" s="264">
        <v>-21008</v>
      </c>
      <c r="H608" s="264">
        <v>132110</v>
      </c>
      <c r="I608" s="253">
        <v>111102</v>
      </c>
    </row>
    <row r="609" spans="1:9" ht="15.75" hidden="1" customHeight="1" outlineLevel="1">
      <c r="A609" s="224"/>
      <c r="B609" s="296" t="s">
        <v>215</v>
      </c>
      <c r="C609" s="253">
        <v>3836167</v>
      </c>
      <c r="D609" s="297">
        <v>0</v>
      </c>
      <c r="E609" s="251"/>
      <c r="F609" s="288">
        <v>7051947</v>
      </c>
      <c r="G609" s="264">
        <v>74963</v>
      </c>
      <c r="H609" s="264">
        <v>0</v>
      </c>
      <c r="I609" s="253">
        <v>10963077</v>
      </c>
    </row>
    <row r="610" spans="1:9" ht="15.75" hidden="1" customHeight="1" outlineLevel="1">
      <c r="A610" s="224"/>
      <c r="B610" s="296" t="s">
        <v>216</v>
      </c>
      <c r="C610" s="253">
        <v>0</v>
      </c>
      <c r="D610" s="297">
        <v>0</v>
      </c>
      <c r="E610" s="251"/>
      <c r="F610" s="288">
        <v>0</v>
      </c>
      <c r="G610" s="264">
        <v>33025</v>
      </c>
      <c r="H610" s="264">
        <v>0</v>
      </c>
      <c r="I610" s="253">
        <v>33025</v>
      </c>
    </row>
    <row r="611" spans="1:9" ht="15.75" hidden="1" customHeight="1" outlineLevel="1">
      <c r="A611" s="224"/>
      <c r="B611" s="296" t="s">
        <v>217</v>
      </c>
      <c r="C611" s="253">
        <v>6149652.1300000018</v>
      </c>
      <c r="D611" s="297">
        <v>0</v>
      </c>
      <c r="E611" s="251"/>
      <c r="F611" s="288">
        <v>36256538.549999997</v>
      </c>
      <c r="G611" s="264">
        <v>525851.35596653062</v>
      </c>
      <c r="H611" s="264">
        <v>9682044</v>
      </c>
      <c r="I611" s="253">
        <v>52614086.03596653</v>
      </c>
    </row>
    <row r="612" spans="1:9" ht="15.75" hidden="1" customHeight="1" outlineLevel="1">
      <c r="A612" s="224"/>
      <c r="B612" s="296" t="s">
        <v>218</v>
      </c>
      <c r="C612" s="253">
        <v>25016026</v>
      </c>
      <c r="D612" s="297">
        <v>50880102</v>
      </c>
      <c r="E612" s="251"/>
      <c r="F612" s="288">
        <v>2755239</v>
      </c>
      <c r="G612" s="264">
        <v>1591431</v>
      </c>
      <c r="H612" s="264">
        <v>11964616</v>
      </c>
      <c r="I612" s="253">
        <v>92207414</v>
      </c>
    </row>
    <row r="613" spans="1:9" ht="15.75" hidden="1" customHeight="1" outlineLevel="1">
      <c r="A613" s="224"/>
      <c r="B613" s="296" t="s">
        <v>219</v>
      </c>
      <c r="C613" s="253">
        <v>1508980</v>
      </c>
      <c r="D613" s="253">
        <v>0</v>
      </c>
      <c r="E613" s="251"/>
      <c r="F613" s="253">
        <v>9900044</v>
      </c>
      <c r="G613" s="253">
        <v>42391</v>
      </c>
      <c r="H613" s="253">
        <v>2499933</v>
      </c>
      <c r="I613" s="253">
        <v>13951348</v>
      </c>
    </row>
    <row r="614" spans="1:9" ht="15.75" hidden="1" customHeight="1" outlineLevel="1">
      <c r="A614" s="224"/>
      <c r="B614" s="296" t="s">
        <v>323</v>
      </c>
      <c r="C614" s="245">
        <v>25249.5</v>
      </c>
      <c r="D614" s="245">
        <v>143064.5</v>
      </c>
      <c r="E614" s="251"/>
      <c r="F614" s="245">
        <v>0</v>
      </c>
      <c r="G614" s="245">
        <v>6953</v>
      </c>
      <c r="H614" s="245">
        <v>17898</v>
      </c>
      <c r="I614" s="245">
        <v>193165</v>
      </c>
    </row>
    <row r="615" spans="1:9" ht="15.75" hidden="1" customHeight="1" outlineLevel="1">
      <c r="A615" s="224"/>
      <c r="B615" s="296" t="s">
        <v>220</v>
      </c>
      <c r="C615" s="253">
        <v>90855.660000000033</v>
      </c>
      <c r="D615" s="297">
        <v>0</v>
      </c>
      <c r="E615" s="251"/>
      <c r="F615" s="288">
        <v>514848.75</v>
      </c>
      <c r="G615" s="264">
        <v>0</v>
      </c>
      <c r="H615" s="264">
        <v>0</v>
      </c>
      <c r="I615" s="253">
        <v>605704.41</v>
      </c>
    </row>
    <row r="616" spans="1:9" ht="15.75" hidden="1" customHeight="1" outlineLevel="1">
      <c r="A616" s="224"/>
      <c r="B616" s="296" t="s">
        <v>221</v>
      </c>
      <c r="C616" s="253">
        <v>1151615</v>
      </c>
      <c r="D616" s="297">
        <v>0</v>
      </c>
      <c r="E616" s="251"/>
      <c r="F616" s="288">
        <v>6162181</v>
      </c>
      <c r="G616" s="264">
        <v>55642.45</v>
      </c>
      <c r="H616" s="264">
        <v>0</v>
      </c>
      <c r="I616" s="253">
        <v>7369438.4500000002</v>
      </c>
    </row>
    <row r="617" spans="1:9" ht="15.75" hidden="1" customHeight="1" outlineLevel="1">
      <c r="A617" s="224"/>
      <c r="B617" s="296" t="s">
        <v>274</v>
      </c>
      <c r="C617" s="253">
        <v>152794.5</v>
      </c>
      <c r="D617" s="253">
        <v>0</v>
      </c>
      <c r="E617" s="251"/>
      <c r="F617" s="288">
        <v>0</v>
      </c>
      <c r="G617" s="264">
        <v>59666</v>
      </c>
      <c r="H617" s="264">
        <v>0</v>
      </c>
      <c r="I617" s="253">
        <v>212460.5</v>
      </c>
    </row>
    <row r="618" spans="1:9" ht="15.75" hidden="1" customHeight="1" outlineLevel="1">
      <c r="A618" s="224"/>
      <c r="B618" s="296" t="s">
        <v>222</v>
      </c>
      <c r="C618" s="253">
        <v>89129273</v>
      </c>
      <c r="D618" s="297">
        <v>25540286</v>
      </c>
      <c r="E618" s="251"/>
      <c r="F618" s="288">
        <v>142213095</v>
      </c>
      <c r="G618" s="264">
        <v>7678573</v>
      </c>
      <c r="H618" s="264">
        <v>30657792</v>
      </c>
      <c r="I618" s="253">
        <v>295219019</v>
      </c>
    </row>
    <row r="619" spans="1:9" ht="15.75" hidden="1" customHeight="1" outlineLevel="1">
      <c r="A619" s="224"/>
      <c r="B619" s="296" t="s">
        <v>278</v>
      </c>
      <c r="C619" s="253"/>
      <c r="D619" s="297"/>
      <c r="E619" s="251"/>
      <c r="F619" s="288"/>
      <c r="G619" s="264"/>
      <c r="H619" s="264"/>
      <c r="I619" s="262">
        <v>0</v>
      </c>
    </row>
    <row r="620" spans="1:9" ht="15.75" hidden="1" customHeight="1" outlineLevel="1">
      <c r="A620" s="224"/>
      <c r="B620" s="296" t="s">
        <v>223</v>
      </c>
      <c r="C620" s="253">
        <v>24425055</v>
      </c>
      <c r="D620" s="297">
        <v>0</v>
      </c>
      <c r="E620" s="251"/>
      <c r="F620" s="288">
        <v>0</v>
      </c>
      <c r="G620" s="264">
        <v>655789</v>
      </c>
      <c r="H620" s="264">
        <v>0</v>
      </c>
      <c r="I620" s="253">
        <v>25080844</v>
      </c>
    </row>
    <row r="621" spans="1:9" ht="15.75" hidden="1" customHeight="1" outlineLevel="1">
      <c r="A621" s="224"/>
      <c r="B621" s="296" t="s">
        <v>224</v>
      </c>
      <c r="C621" s="253">
        <v>6261871.7020145003</v>
      </c>
      <c r="D621" s="297">
        <v>178868.60026982345</v>
      </c>
      <c r="E621" s="251"/>
      <c r="F621" s="288">
        <v>1680815.5097100157</v>
      </c>
      <c r="G621" s="264">
        <v>177673</v>
      </c>
      <c r="H621" s="264">
        <v>0</v>
      </c>
      <c r="I621" s="253">
        <v>8299228.8119943393</v>
      </c>
    </row>
    <row r="622" spans="1:9" ht="15.75" hidden="1" customHeight="1" outlineLevel="1">
      <c r="A622" s="224"/>
      <c r="B622" s="296" t="s">
        <v>225</v>
      </c>
      <c r="C622" s="253">
        <v>11818924</v>
      </c>
      <c r="D622" s="297">
        <v>0</v>
      </c>
      <c r="E622" s="251"/>
      <c r="F622" s="288">
        <v>10894764</v>
      </c>
      <c r="G622" s="264">
        <v>343330</v>
      </c>
      <c r="H622" s="264">
        <v>0</v>
      </c>
      <c r="I622" s="253">
        <v>23057018</v>
      </c>
    </row>
    <row r="623" spans="1:9" ht="15.75" customHeight="1" collapsed="1">
      <c r="A623" s="224">
        <v>21</v>
      </c>
      <c r="B623" s="298" t="s">
        <v>543</v>
      </c>
      <c r="C623" s="253">
        <f>SUM($C$595:$C$622)</f>
        <v>370102734.1790145</v>
      </c>
      <c r="D623" s="297">
        <f>SUM($D$595:$D$622)</f>
        <v>182177836.10026982</v>
      </c>
      <c r="E623" s="251"/>
      <c r="F623" s="288">
        <f>SUM($F$595:$F$622)</f>
        <v>771998960.57421005</v>
      </c>
      <c r="G623" s="264">
        <f>SUM($G$595:$G$622)</f>
        <v>25429728.085966531</v>
      </c>
      <c r="H623" s="264">
        <f>SUM($H$595:$H$622)</f>
        <v>139158609</v>
      </c>
      <c r="I623" s="253">
        <f>SUM($I$595:$I$622)</f>
        <v>1488867867.939461</v>
      </c>
    </row>
    <row r="624" spans="1:9" ht="9.75" customHeight="1">
      <c r="A624" s="426"/>
      <c r="B624" s="426"/>
      <c r="C624" s="426"/>
      <c r="D624" s="426"/>
      <c r="E624" s="426"/>
      <c r="F624" s="426"/>
      <c r="G624" s="426"/>
      <c r="H624" s="426"/>
      <c r="I624" s="426"/>
    </row>
    <row r="625" spans="1:9" ht="69.75" customHeight="1">
      <c r="A625" s="299"/>
      <c r="B625" s="300"/>
      <c r="C625" s="301" t="s">
        <v>544</v>
      </c>
      <c r="D625" s="302" t="s">
        <v>597</v>
      </c>
      <c r="E625" s="303" t="s">
        <v>598</v>
      </c>
      <c r="F625" s="429" t="s">
        <v>599</v>
      </c>
      <c r="G625" s="430"/>
      <c r="H625" s="431"/>
      <c r="I625" s="225" t="s">
        <v>192</v>
      </c>
    </row>
    <row r="626" spans="1:9" ht="13.5" hidden="1" customHeight="1" outlineLevel="1">
      <c r="A626" s="354"/>
      <c r="B626" s="296" t="s">
        <v>202</v>
      </c>
      <c r="C626" s="279"/>
      <c r="D626" s="262"/>
      <c r="E626" s="253"/>
      <c r="F626" s="422"/>
      <c r="G626" s="423"/>
      <c r="H626" s="424"/>
      <c r="I626" s="245">
        <v>0</v>
      </c>
    </row>
    <row r="627" spans="1:9" ht="13.5" hidden="1" customHeight="1" outlineLevel="1">
      <c r="A627" s="301"/>
      <c r="B627" s="304" t="s">
        <v>272</v>
      </c>
      <c r="C627" s="279">
        <v>135</v>
      </c>
      <c r="D627" s="262">
        <v>1468</v>
      </c>
      <c r="E627" s="253">
        <v>124</v>
      </c>
      <c r="F627" s="422">
        <v>0</v>
      </c>
      <c r="G627" s="423"/>
      <c r="H627" s="424"/>
      <c r="I627" s="305">
        <v>1727</v>
      </c>
    </row>
    <row r="628" spans="1:9" ht="13.5" hidden="1" customHeight="1" outlineLevel="1">
      <c r="A628" s="301"/>
      <c r="B628" s="304" t="s">
        <v>203</v>
      </c>
      <c r="C628" s="279">
        <v>31211</v>
      </c>
      <c r="D628" s="262">
        <v>2927</v>
      </c>
      <c r="E628" s="253">
        <v>21464</v>
      </c>
      <c r="F628" s="422">
        <v>130058</v>
      </c>
      <c r="G628" s="423"/>
      <c r="H628" s="424"/>
      <c r="I628" s="305">
        <v>185660</v>
      </c>
    </row>
    <row r="629" spans="1:9" ht="13.5" hidden="1" customHeight="1" outlineLevel="1">
      <c r="A629" s="301"/>
      <c r="B629" s="304" t="s">
        <v>204</v>
      </c>
      <c r="C629" s="279">
        <v>26330</v>
      </c>
      <c r="D629" s="262">
        <v>0</v>
      </c>
      <c r="E629" s="253">
        <v>28423</v>
      </c>
      <c r="F629" s="422">
        <v>0</v>
      </c>
      <c r="G629" s="423"/>
      <c r="H629" s="424"/>
      <c r="I629" s="305">
        <v>54753</v>
      </c>
    </row>
    <row r="630" spans="1:9" ht="13.5" hidden="1" customHeight="1" outlineLevel="1">
      <c r="A630" s="301"/>
      <c r="B630" s="304" t="s">
        <v>205</v>
      </c>
      <c r="C630" s="279">
        <v>0</v>
      </c>
      <c r="D630" s="262">
        <v>0</v>
      </c>
      <c r="E630" s="253">
        <v>0</v>
      </c>
      <c r="F630" s="422">
        <v>0</v>
      </c>
      <c r="G630" s="423"/>
      <c r="H630" s="424"/>
      <c r="I630" s="305">
        <v>0</v>
      </c>
    </row>
    <row r="631" spans="1:9" ht="13.5" hidden="1" customHeight="1" outlineLevel="1">
      <c r="A631" s="301"/>
      <c r="B631" s="304" t="s">
        <v>206</v>
      </c>
      <c r="C631" s="279">
        <v>0</v>
      </c>
      <c r="D631" s="262">
        <v>8895</v>
      </c>
      <c r="E631" s="253">
        <v>0</v>
      </c>
      <c r="F631" s="422">
        <v>0</v>
      </c>
      <c r="G631" s="423"/>
      <c r="H631" s="424"/>
      <c r="I631" s="305">
        <v>8895</v>
      </c>
    </row>
    <row r="632" spans="1:9" ht="13.5" hidden="1" customHeight="1" outlineLevel="1">
      <c r="A632" s="301"/>
      <c r="B632" s="304" t="s">
        <v>207</v>
      </c>
      <c r="C632" s="279">
        <v>28</v>
      </c>
      <c r="D632" s="262">
        <v>55</v>
      </c>
      <c r="E632" s="253">
        <v>54</v>
      </c>
      <c r="F632" s="422">
        <v>0</v>
      </c>
      <c r="G632" s="423"/>
      <c r="H632" s="424"/>
      <c r="I632" s="305">
        <v>137</v>
      </c>
    </row>
    <row r="633" spans="1:9" ht="13.5" hidden="1" customHeight="1" outlineLevel="1">
      <c r="A633" s="301"/>
      <c r="B633" s="304" t="s">
        <v>208</v>
      </c>
      <c r="C633" s="279">
        <v>44133</v>
      </c>
      <c r="D633" s="262">
        <v>12979</v>
      </c>
      <c r="E633" s="253">
        <v>30410</v>
      </c>
      <c r="F633" s="422">
        <v>256524</v>
      </c>
      <c r="G633" s="423"/>
      <c r="H633" s="424"/>
      <c r="I633" s="305">
        <v>344046</v>
      </c>
    </row>
    <row r="634" spans="1:9" ht="13.5" hidden="1" customHeight="1" outlineLevel="1">
      <c r="A634" s="301"/>
      <c r="B634" s="304" t="s">
        <v>209</v>
      </c>
      <c r="C634" s="279">
        <v>11519</v>
      </c>
      <c r="D634" s="262">
        <v>1203</v>
      </c>
      <c r="E634" s="253">
        <v>8050</v>
      </c>
      <c r="F634" s="422">
        <v>47352</v>
      </c>
      <c r="G634" s="423"/>
      <c r="H634" s="424"/>
      <c r="I634" s="305">
        <v>68124</v>
      </c>
    </row>
    <row r="635" spans="1:9" ht="13.5" hidden="1" customHeight="1" outlineLevel="1">
      <c r="A635" s="301"/>
      <c r="B635" s="304" t="s">
        <v>211</v>
      </c>
      <c r="C635" s="279">
        <v>83125</v>
      </c>
      <c r="D635" s="262">
        <v>10792</v>
      </c>
      <c r="E635" s="253">
        <v>56981</v>
      </c>
      <c r="F635" s="422">
        <v>384979</v>
      </c>
      <c r="G635" s="423"/>
      <c r="H635" s="424"/>
      <c r="I635" s="305">
        <v>535877</v>
      </c>
    </row>
    <row r="636" spans="1:9" ht="13.5" hidden="1" customHeight="1" outlineLevel="1">
      <c r="A636" s="301"/>
      <c r="B636" s="304" t="s">
        <v>212</v>
      </c>
      <c r="C636" s="279">
        <v>58266</v>
      </c>
      <c r="D636" s="279">
        <v>11205</v>
      </c>
      <c r="E636" s="279">
        <v>42614</v>
      </c>
      <c r="F636" s="422">
        <v>277006</v>
      </c>
      <c r="G636" s="423"/>
      <c r="H636" s="424"/>
      <c r="I636" s="279">
        <v>389091</v>
      </c>
    </row>
    <row r="637" spans="1:9" ht="13.5" hidden="1" customHeight="1" outlineLevel="1">
      <c r="A637" s="301"/>
      <c r="B637" s="304" t="s">
        <v>213</v>
      </c>
      <c r="C637" s="279">
        <v>30887</v>
      </c>
      <c r="D637" s="262">
        <v>14538</v>
      </c>
      <c r="E637" s="253">
        <v>22276</v>
      </c>
      <c r="F637" s="422">
        <v>196159</v>
      </c>
      <c r="G637" s="423"/>
      <c r="H637" s="424"/>
      <c r="I637" s="305">
        <v>263860</v>
      </c>
    </row>
    <row r="638" spans="1:9" ht="13.5" hidden="1" customHeight="1" outlineLevel="1">
      <c r="A638" s="301"/>
      <c r="B638" s="304" t="s">
        <v>214</v>
      </c>
      <c r="C638" s="279">
        <v>30766</v>
      </c>
      <c r="D638" s="262">
        <v>0</v>
      </c>
      <c r="E638" s="253">
        <v>30809</v>
      </c>
      <c r="F638" s="422">
        <v>222429</v>
      </c>
      <c r="G638" s="423"/>
      <c r="H638" s="424"/>
      <c r="I638" s="305">
        <v>284004</v>
      </c>
    </row>
    <row r="639" spans="1:9" ht="13.5" hidden="1" customHeight="1" outlineLevel="1">
      <c r="A639" s="301"/>
      <c r="B639" s="304" t="s">
        <v>273</v>
      </c>
      <c r="C639" s="279">
        <v>0</v>
      </c>
      <c r="D639" s="262">
        <v>0</v>
      </c>
      <c r="E639" s="253">
        <v>0</v>
      </c>
      <c r="F639" s="422">
        <v>0</v>
      </c>
      <c r="G639" s="423"/>
      <c r="H639" s="424"/>
      <c r="I639" s="305">
        <v>0</v>
      </c>
    </row>
    <row r="640" spans="1:9" ht="13.5" hidden="1" customHeight="1" outlineLevel="1">
      <c r="A640" s="301"/>
      <c r="B640" s="304" t="s">
        <v>215</v>
      </c>
      <c r="C640" s="279">
        <v>4015</v>
      </c>
      <c r="D640" s="262">
        <v>2218</v>
      </c>
      <c r="E640" s="253">
        <v>7750</v>
      </c>
      <c r="F640" s="422">
        <v>0</v>
      </c>
      <c r="G640" s="423"/>
      <c r="H640" s="424"/>
      <c r="I640" s="305">
        <v>13983</v>
      </c>
    </row>
    <row r="641" spans="1:9" ht="13.5" hidden="1" customHeight="1" outlineLevel="1">
      <c r="A641" s="301"/>
      <c r="B641" s="304" t="s">
        <v>216</v>
      </c>
      <c r="C641" s="279">
        <v>0</v>
      </c>
      <c r="D641" s="262">
        <v>0</v>
      </c>
      <c r="E641" s="253">
        <v>0</v>
      </c>
      <c r="F641" s="422">
        <v>0</v>
      </c>
      <c r="G641" s="423"/>
      <c r="H641" s="424"/>
      <c r="I641" s="305">
        <v>0</v>
      </c>
    </row>
    <row r="642" spans="1:9" ht="13.5" hidden="1" customHeight="1" outlineLevel="1">
      <c r="A642" s="301"/>
      <c r="B642" s="304" t="s">
        <v>217</v>
      </c>
      <c r="C642" s="279">
        <v>64</v>
      </c>
      <c r="D642" s="262">
        <v>3942</v>
      </c>
      <c r="E642" s="253">
        <v>26662</v>
      </c>
      <c r="F642" s="422">
        <v>3013</v>
      </c>
      <c r="G642" s="423"/>
      <c r="H642" s="424"/>
      <c r="I642" s="305">
        <v>33681</v>
      </c>
    </row>
    <row r="643" spans="1:9" ht="13.5" hidden="1" customHeight="1" outlineLevel="1">
      <c r="A643" s="301"/>
      <c r="B643" s="304" t="s">
        <v>218</v>
      </c>
      <c r="C643" s="279">
        <v>37061</v>
      </c>
      <c r="D643" s="262">
        <v>0</v>
      </c>
      <c r="E643" s="253">
        <v>37730</v>
      </c>
      <c r="F643" s="422">
        <v>29157</v>
      </c>
      <c r="G643" s="423"/>
      <c r="H643" s="424"/>
      <c r="I643" s="305">
        <v>103948</v>
      </c>
    </row>
    <row r="644" spans="1:9" ht="13.5" hidden="1" customHeight="1" outlineLevel="1">
      <c r="A644" s="301"/>
      <c r="B644" s="304" t="s">
        <v>219</v>
      </c>
      <c r="C644" s="279">
        <v>3978</v>
      </c>
      <c r="D644" s="262">
        <v>26</v>
      </c>
      <c r="E644" s="253">
        <v>3460</v>
      </c>
      <c r="F644" s="422">
        <v>29089</v>
      </c>
      <c r="G644" s="423"/>
      <c r="H644" s="424"/>
      <c r="I644" s="305">
        <v>36553</v>
      </c>
    </row>
    <row r="645" spans="1:9" ht="13.5" hidden="1" customHeight="1" outlineLevel="1">
      <c r="A645" s="301"/>
      <c r="B645" s="296" t="s">
        <v>323</v>
      </c>
      <c r="C645" s="245">
        <v>26</v>
      </c>
      <c r="D645" s="245">
        <v>71</v>
      </c>
      <c r="E645" s="245">
        <v>19</v>
      </c>
      <c r="F645" s="422"/>
      <c r="G645" s="423"/>
      <c r="H645" s="424">
        <v>0</v>
      </c>
      <c r="I645" s="245">
        <v>116</v>
      </c>
    </row>
    <row r="646" spans="1:9" ht="13.5" hidden="1" customHeight="1" outlineLevel="1">
      <c r="A646" s="301"/>
      <c r="B646" s="304" t="s">
        <v>220</v>
      </c>
      <c r="C646" s="279">
        <v>0</v>
      </c>
      <c r="D646" s="262">
        <v>354</v>
      </c>
      <c r="E646" s="253">
        <v>0</v>
      </c>
      <c r="F646" s="422">
        <v>0</v>
      </c>
      <c r="G646" s="423"/>
      <c r="H646" s="424"/>
      <c r="I646" s="305">
        <v>354</v>
      </c>
    </row>
    <row r="647" spans="1:9" ht="13.5" hidden="1" customHeight="1" outlineLevel="1">
      <c r="A647" s="301"/>
      <c r="B647" s="304" t="s">
        <v>221</v>
      </c>
      <c r="C647" s="279">
        <v>5214</v>
      </c>
      <c r="D647" s="262">
        <v>714</v>
      </c>
      <c r="E647" s="253">
        <v>3434</v>
      </c>
      <c r="F647" s="422">
        <v>175</v>
      </c>
      <c r="G647" s="423"/>
      <c r="H647" s="424"/>
      <c r="I647" s="305">
        <v>9537</v>
      </c>
    </row>
    <row r="648" spans="1:9" ht="13.5" hidden="1" customHeight="1" outlineLevel="1">
      <c r="A648" s="301"/>
      <c r="B648" s="304" t="s">
        <v>274</v>
      </c>
      <c r="C648" s="279">
        <v>542</v>
      </c>
      <c r="D648" s="262">
        <v>440</v>
      </c>
      <c r="E648" s="253">
        <v>34</v>
      </c>
      <c r="F648" s="422">
        <v>2290</v>
      </c>
      <c r="G648" s="423"/>
      <c r="H648" s="424"/>
      <c r="I648" s="305">
        <v>3306</v>
      </c>
    </row>
    <row r="649" spans="1:9" ht="13.5" hidden="1" customHeight="1" outlineLevel="1">
      <c r="A649" s="301"/>
      <c r="B649" s="304" t="s">
        <v>222</v>
      </c>
      <c r="C649" s="279">
        <v>99605</v>
      </c>
      <c r="D649" s="262">
        <v>140</v>
      </c>
      <c r="E649" s="253">
        <v>69527</v>
      </c>
      <c r="F649" s="422">
        <v>291375</v>
      </c>
      <c r="G649" s="423"/>
      <c r="H649" s="424"/>
      <c r="I649" s="305">
        <v>460647</v>
      </c>
    </row>
    <row r="650" spans="1:9" ht="13.5" hidden="1" customHeight="1" outlineLevel="1">
      <c r="A650" s="301"/>
      <c r="B650" s="296" t="s">
        <v>278</v>
      </c>
      <c r="C650" s="279"/>
      <c r="D650" s="262"/>
      <c r="E650" s="253"/>
      <c r="F650" s="355"/>
      <c r="G650" s="356"/>
      <c r="H650" s="357"/>
      <c r="I650" s="262">
        <v>0</v>
      </c>
    </row>
    <row r="651" spans="1:9" ht="13.5" hidden="1" customHeight="1" outlineLevel="1">
      <c r="A651" s="301"/>
      <c r="B651" s="304" t="s">
        <v>223</v>
      </c>
      <c r="C651" s="279">
        <v>10479</v>
      </c>
      <c r="D651" s="262">
        <v>12724</v>
      </c>
      <c r="E651" s="253">
        <v>51644</v>
      </c>
      <c r="F651" s="422">
        <v>10414</v>
      </c>
      <c r="G651" s="423"/>
      <c r="H651" s="424"/>
      <c r="I651" s="305">
        <v>85261</v>
      </c>
    </row>
    <row r="652" spans="1:9" ht="13.5" hidden="1" customHeight="1" outlineLevel="1">
      <c r="A652" s="301"/>
      <c r="B652" s="304" t="s">
        <v>224</v>
      </c>
      <c r="C652" s="279">
        <v>11980</v>
      </c>
      <c r="D652" s="262">
        <v>5969</v>
      </c>
      <c r="E652" s="253">
        <v>8755</v>
      </c>
      <c r="F652" s="422">
        <v>4373</v>
      </c>
      <c r="G652" s="423"/>
      <c r="H652" s="424"/>
      <c r="I652" s="305">
        <v>31077</v>
      </c>
    </row>
    <row r="653" spans="1:9" ht="13.5" hidden="1" customHeight="1" outlineLevel="1">
      <c r="A653" s="301"/>
      <c r="B653" s="304" t="s">
        <v>225</v>
      </c>
      <c r="C653" s="279">
        <v>30173</v>
      </c>
      <c r="D653" s="262">
        <v>16090</v>
      </c>
      <c r="E653" s="253">
        <v>0</v>
      </c>
      <c r="F653" s="422">
        <v>877</v>
      </c>
      <c r="G653" s="423"/>
      <c r="H653" s="424"/>
      <c r="I653" s="305">
        <v>47140</v>
      </c>
    </row>
    <row r="654" spans="1:9" ht="13.5" customHeight="1" collapsed="1">
      <c r="A654" s="301">
        <v>22</v>
      </c>
      <c r="B654" s="306" t="s">
        <v>546</v>
      </c>
      <c r="C654" s="279">
        <f>SUM($C$626:$C$653)</f>
        <v>519537</v>
      </c>
      <c r="D654" s="262">
        <f>SUM($D$626:$D$653)</f>
        <v>106750</v>
      </c>
      <c r="E654" s="253">
        <f>SUM($E$626:$E$653)</f>
        <v>450220</v>
      </c>
      <c r="F654" s="422">
        <f>SUM($F$626:$F$653)</f>
        <v>1885270</v>
      </c>
      <c r="G654" s="423"/>
      <c r="H654" s="424"/>
      <c r="I654" s="305">
        <f>SUM($I$626:$I$653)</f>
        <v>2961777</v>
      </c>
    </row>
  </sheetData>
  <sheetProtection selectLockedCells="1"/>
  <mergeCells count="38">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3:H653"/>
    <mergeCell ref="F654:H654"/>
    <mergeCell ref="F646:H646"/>
    <mergeCell ref="F647:H647"/>
    <mergeCell ref="F648:H648"/>
    <mergeCell ref="F649:H649"/>
    <mergeCell ref="F651:H651"/>
    <mergeCell ref="F652:H652"/>
  </mergeCells>
  <printOptions horizontalCentered="1"/>
  <pageMargins left="0.37" right="0.4" top="0.38" bottom="0.6" header="0.4" footer="0.2"/>
  <pageSetup scale="85" firstPageNumber="66" orientation="landscape" useFirstPageNumber="1" horizontalDpi="300"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A395D-A167-4A16-8651-4B4582A4A8AD}">
  <sheetPr codeName="Sheet6"/>
  <dimension ref="A1:G54"/>
  <sheetViews>
    <sheetView showGridLines="0" zoomScaleNormal="100" workbookViewId="0">
      <selection activeCell="B20" sqref="B20"/>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86" t="s">
        <v>32</v>
      </c>
      <c r="B1" s="386"/>
      <c r="C1" s="386"/>
      <c r="D1" s="386"/>
      <c r="E1" s="386"/>
      <c r="F1" s="386"/>
      <c r="G1" s="386"/>
    </row>
    <row r="2" spans="1:7">
      <c r="A2" s="386" t="s">
        <v>26</v>
      </c>
      <c r="B2" s="386"/>
      <c r="C2" s="386"/>
      <c r="D2" s="386"/>
      <c r="E2" s="386"/>
      <c r="F2" s="386"/>
      <c r="G2" s="386"/>
    </row>
    <row r="3" spans="1:7">
      <c r="A3" s="27"/>
      <c r="B3" s="28"/>
      <c r="D3" s="2"/>
    </row>
    <row r="4" spans="1:7" ht="15" thickBot="1">
      <c r="B4" s="29"/>
      <c r="C4" s="387" t="s">
        <v>33</v>
      </c>
      <c r="D4" s="387"/>
      <c r="F4" s="387" t="s">
        <v>110</v>
      </c>
      <c r="G4" s="387"/>
    </row>
    <row r="5" spans="1:7" ht="32.25" customHeight="1" thickBot="1">
      <c r="A5" s="31" t="s">
        <v>27</v>
      </c>
      <c r="B5" s="12"/>
      <c r="C5" s="56" t="s">
        <v>35</v>
      </c>
      <c r="D5" s="57" t="s">
        <v>36</v>
      </c>
      <c r="F5" s="56" t="s">
        <v>35</v>
      </c>
      <c r="G5" s="57" t="s">
        <v>36</v>
      </c>
    </row>
    <row r="6" spans="1:7">
      <c r="A6" s="34" t="s">
        <v>37</v>
      </c>
      <c r="B6" s="49" t="s">
        <v>111</v>
      </c>
      <c r="C6" s="50">
        <v>2041418862.7899997</v>
      </c>
      <c r="D6" s="51">
        <v>6.0039978448308293</v>
      </c>
      <c r="F6" s="50">
        <v>2055916368.3699999</v>
      </c>
      <c r="G6" s="51">
        <v>6.0368537750669251</v>
      </c>
    </row>
    <row r="7" spans="1:7">
      <c r="A7" s="34" t="s">
        <v>39</v>
      </c>
      <c r="B7" s="49" t="s">
        <v>112</v>
      </c>
      <c r="C7" s="50">
        <v>1707727443.3225002</v>
      </c>
      <c r="D7" s="51">
        <v>5.0225811449854803</v>
      </c>
      <c r="F7" s="50">
        <v>1720976700.8929999</v>
      </c>
      <c r="G7" s="51">
        <v>5.0533595886612384</v>
      </c>
    </row>
    <row r="8" spans="1:7">
      <c r="A8" s="34" t="s">
        <v>41</v>
      </c>
      <c r="B8" s="49" t="s">
        <v>113</v>
      </c>
      <c r="C8" s="50">
        <v>333691419.46749997</v>
      </c>
      <c r="D8" s="51">
        <v>0.98141669984535063</v>
      </c>
      <c r="F8" s="50">
        <v>334939667.477</v>
      </c>
      <c r="G8" s="51">
        <v>0.9834941864056872</v>
      </c>
    </row>
    <row r="9" spans="1:7">
      <c r="A9" s="34" t="s">
        <v>43</v>
      </c>
      <c r="B9" s="49" t="s">
        <v>114</v>
      </c>
      <c r="C9" s="50">
        <v>3373624</v>
      </c>
      <c r="D9" s="51">
        <v>9.9221338621250967E-3</v>
      </c>
      <c r="F9" s="50">
        <v>3025326</v>
      </c>
      <c r="G9" s="51">
        <v>8.8833626527269702E-3</v>
      </c>
    </row>
    <row r="10" spans="1:7">
      <c r="A10" s="34" t="s">
        <v>45</v>
      </c>
      <c r="B10" s="49" t="s">
        <v>115</v>
      </c>
      <c r="C10" s="52">
        <v>2944882.51</v>
      </c>
      <c r="D10" s="53">
        <v>8.661166292524284E-3</v>
      </c>
      <c r="F10" s="52">
        <v>2595908.77</v>
      </c>
      <c r="G10" s="53">
        <v>7.6224509415859336E-3</v>
      </c>
    </row>
    <row r="11" spans="1:7">
      <c r="A11" s="45"/>
      <c r="B11" s="45"/>
      <c r="C11" s="45"/>
      <c r="D11" s="45"/>
      <c r="F11" s="45"/>
      <c r="G11" s="45"/>
    </row>
    <row r="12" spans="1:7">
      <c r="A12" s="37" t="s">
        <v>28</v>
      </c>
      <c r="B12" s="48"/>
      <c r="C12" s="50">
        <v>340009925.97749996</v>
      </c>
      <c r="D12" s="51">
        <v>1</v>
      </c>
      <c r="F12" s="50">
        <v>340560902.24699998</v>
      </c>
      <c r="G12" s="51">
        <v>1</v>
      </c>
    </row>
    <row r="13" spans="1:7">
      <c r="A13" s="46"/>
      <c r="B13" s="46"/>
      <c r="C13" s="46"/>
      <c r="D13" s="46"/>
      <c r="F13" s="46"/>
      <c r="G13" s="46"/>
    </row>
    <row r="14" spans="1:7">
      <c r="A14" s="37" t="s">
        <v>29</v>
      </c>
      <c r="B14" s="48"/>
      <c r="C14" s="47"/>
      <c r="D14" s="47"/>
      <c r="F14" s="47"/>
      <c r="G14" s="47"/>
    </row>
    <row r="15" spans="1:7">
      <c r="A15" s="34" t="s">
        <v>37</v>
      </c>
      <c r="B15" s="49" t="s">
        <v>116</v>
      </c>
      <c r="C15" s="50">
        <v>65807257.036440723</v>
      </c>
      <c r="D15" s="51">
        <v>0.1935451056237561</v>
      </c>
      <c r="F15" s="50">
        <v>56896764.464840882</v>
      </c>
      <c r="G15" s="51">
        <v>0.1670678110418416</v>
      </c>
    </row>
    <row r="16" spans="1:7">
      <c r="A16" s="34" t="s">
        <v>39</v>
      </c>
      <c r="B16" s="49" t="s">
        <v>562</v>
      </c>
      <c r="C16" s="50">
        <v>11493502.545743877</v>
      </c>
      <c r="D16" s="51">
        <v>3.3803432393042711E-2</v>
      </c>
      <c r="F16" s="50">
        <v>10515737.904517585</v>
      </c>
      <c r="G16" s="51">
        <v>3.0877701565668256E-2</v>
      </c>
    </row>
    <row r="17" spans="1:7">
      <c r="A17" s="34" t="s">
        <v>41</v>
      </c>
      <c r="B17" s="49" t="s">
        <v>117</v>
      </c>
      <c r="C17" s="47"/>
      <c r="D17" s="47"/>
      <c r="F17" s="47"/>
      <c r="G17" s="47"/>
    </row>
    <row r="18" spans="1:7">
      <c r="A18" s="34" t="s">
        <v>51</v>
      </c>
      <c r="B18" s="49" t="s">
        <v>118</v>
      </c>
      <c r="C18" s="50">
        <v>2106667.9253679533</v>
      </c>
      <c r="D18" s="51">
        <v>6.1959012499751588E-3</v>
      </c>
      <c r="F18" s="50">
        <v>4749922.5235652588</v>
      </c>
      <c r="G18" s="51">
        <v>1.3947351243861409E-2</v>
      </c>
    </row>
    <row r="19" spans="1:7">
      <c r="A19" s="34" t="s">
        <v>53</v>
      </c>
      <c r="B19" s="49" t="s">
        <v>54</v>
      </c>
      <c r="C19" s="50">
        <v>3899678.3377021775</v>
      </c>
      <c r="D19" s="51">
        <v>1.1469307334163643E-2</v>
      </c>
      <c r="F19" s="50">
        <v>1858452.0326854724</v>
      </c>
      <c r="G19" s="51">
        <v>5.457032854985759E-3</v>
      </c>
    </row>
    <row r="20" spans="1:7">
      <c r="A20" s="34" t="s">
        <v>43</v>
      </c>
      <c r="B20" s="49" t="s">
        <v>119</v>
      </c>
      <c r="C20" s="47"/>
      <c r="D20" s="47"/>
      <c r="F20" s="47"/>
      <c r="G20" s="47"/>
    </row>
    <row r="21" spans="1:7">
      <c r="A21" s="34" t="s">
        <v>56</v>
      </c>
      <c r="B21" s="49" t="s">
        <v>118</v>
      </c>
      <c r="C21" s="50">
        <v>910.67</v>
      </c>
      <c r="D21" s="51">
        <v>2.6783629842037708E-6</v>
      </c>
      <c r="F21" s="50">
        <v>0</v>
      </c>
      <c r="G21" s="51">
        <v>0</v>
      </c>
    </row>
    <row r="22" spans="1:7">
      <c r="A22" s="34" t="s">
        <v>57</v>
      </c>
      <c r="B22" s="49" t="s">
        <v>54</v>
      </c>
      <c r="C22" s="50">
        <v>-804816.82584749698</v>
      </c>
      <c r="D22" s="51">
        <v>-2.3670392078517007E-3</v>
      </c>
      <c r="F22" s="50">
        <v>-851426.26624692895</v>
      </c>
      <c r="G22" s="51">
        <v>-2.50007050318833E-3</v>
      </c>
    </row>
    <row r="23" spans="1:7">
      <c r="A23" s="34" t="s">
        <v>45</v>
      </c>
      <c r="B23" s="49" t="s">
        <v>58</v>
      </c>
      <c r="C23" s="50">
        <v>4429377.8514507627</v>
      </c>
      <c r="D23" s="51">
        <v>1.3027201599237651E-2</v>
      </c>
      <c r="F23" s="50">
        <v>2979535.173427918</v>
      </c>
      <c r="G23" s="51">
        <v>8.7489055665789222E-3</v>
      </c>
    </row>
    <row r="24" spans="1:7">
      <c r="A24" s="34" t="s">
        <v>59</v>
      </c>
      <c r="B24" s="49" t="s">
        <v>60</v>
      </c>
      <c r="C24" s="50">
        <v>1339609.890115021</v>
      </c>
      <c r="D24" s="51">
        <v>3.9399140665195443E-3</v>
      </c>
      <c r="F24" s="50">
        <v>1071719.668249418</v>
      </c>
      <c r="G24" s="51">
        <v>3.1469251495937359E-3</v>
      </c>
    </row>
    <row r="25" spans="1:7">
      <c r="A25" s="34" t="s">
        <v>61</v>
      </c>
      <c r="B25" s="49" t="s">
        <v>120</v>
      </c>
      <c r="C25" s="50">
        <v>2077552.9610853621</v>
      </c>
      <c r="D25" s="51">
        <v>6.1102715019644557E-3</v>
      </c>
      <c r="F25" s="50">
        <v>2176330.9484286676</v>
      </c>
      <c r="G25" s="51">
        <v>6.3904310038802731E-3</v>
      </c>
    </row>
    <row r="26" spans="1:7">
      <c r="A26" s="34" t="s">
        <v>63</v>
      </c>
      <c r="B26" s="49" t="s">
        <v>571</v>
      </c>
      <c r="C26" s="50">
        <v>3301496.8075309629</v>
      </c>
      <c r="D26" s="51">
        <v>9.7100012537558629E-3</v>
      </c>
      <c r="F26" s="50">
        <v>3018687.9933499577</v>
      </c>
      <c r="G26" s="51">
        <v>8.8638712589520375E-3</v>
      </c>
    </row>
    <row r="27" spans="1:7">
      <c r="A27" s="34" t="s">
        <v>64</v>
      </c>
      <c r="B27" s="49" t="s">
        <v>616</v>
      </c>
      <c r="C27" s="50">
        <v>4389805.082460653</v>
      </c>
      <c r="D27" s="51">
        <v>1.2910814500018882E-2</v>
      </c>
      <c r="F27" s="50">
        <v>4210292.0004541706</v>
      </c>
      <c r="G27" s="51">
        <v>1.2362816672950189E-2</v>
      </c>
    </row>
    <row r="28" spans="1:7">
      <c r="A28" s="34" t="s">
        <v>65</v>
      </c>
      <c r="B28" s="49" t="s">
        <v>66</v>
      </c>
      <c r="C28" s="50">
        <v>788962.97934100823</v>
      </c>
      <c r="D28" s="51">
        <v>2.3204116087870257E-3</v>
      </c>
      <c r="F28" s="50">
        <v>719225.06220725132</v>
      </c>
      <c r="G28" s="51">
        <v>2.1118838288888961E-3</v>
      </c>
    </row>
    <row r="29" spans="1:7">
      <c r="A29" s="34" t="s">
        <v>67</v>
      </c>
      <c r="B29" s="49" t="s">
        <v>68</v>
      </c>
      <c r="C29" s="50">
        <v>261307</v>
      </c>
      <c r="D29" s="51">
        <v>7.685275635667528E-4</v>
      </c>
      <c r="F29" s="50">
        <v>282161</v>
      </c>
      <c r="G29" s="51">
        <v>8.2851847683723819E-4</v>
      </c>
    </row>
    <row r="30" spans="1:7">
      <c r="A30" s="34" t="s">
        <v>69</v>
      </c>
      <c r="B30" s="49" t="s">
        <v>121</v>
      </c>
      <c r="C30" s="50">
        <v>5734047.2548521552</v>
      </c>
      <c r="D30" s="51">
        <v>1.6864352528436488E-2</v>
      </c>
      <c r="F30" s="50">
        <v>3609736.1648492673</v>
      </c>
      <c r="G30" s="51">
        <v>1.0599385135030032E-2</v>
      </c>
    </row>
    <row r="31" spans="1:7">
      <c r="A31" s="34" t="s">
        <v>71</v>
      </c>
      <c r="B31" s="49" t="s">
        <v>122</v>
      </c>
      <c r="C31" s="50">
        <v>33801626.325562507</v>
      </c>
      <c r="D31" s="51">
        <v>9.9413645729270028E-2</v>
      </c>
      <c r="F31" s="50">
        <v>32688377.183575898</v>
      </c>
      <c r="G31" s="51">
        <v>9.5983939929392914E-2</v>
      </c>
    </row>
    <row r="32" spans="1:7">
      <c r="A32" s="34" t="s">
        <v>73</v>
      </c>
      <c r="B32" s="49" t="s">
        <v>123</v>
      </c>
      <c r="C32" s="50">
        <v>704260.76641768275</v>
      </c>
      <c r="D32" s="51">
        <v>2.0712947258612886E-3</v>
      </c>
      <c r="F32" s="50">
        <v>257271.0880038059</v>
      </c>
      <c r="G32" s="51">
        <v>7.5543342264583816E-4</v>
      </c>
    </row>
    <row r="33" spans="1:7">
      <c r="A33" s="34" t="s">
        <v>75</v>
      </c>
      <c r="B33" s="49" t="s">
        <v>124</v>
      </c>
      <c r="C33" s="50">
        <v>216961.86880743224</v>
      </c>
      <c r="D33" s="51">
        <v>6.3810451469522569E-4</v>
      </c>
      <c r="F33" s="50">
        <v>228671.6453806377</v>
      </c>
      <c r="G33" s="51">
        <v>6.7145595361028292E-4</v>
      </c>
    </row>
    <row r="34" spans="1:7">
      <c r="A34" s="34" t="s">
        <v>77</v>
      </c>
      <c r="B34" s="49" t="s">
        <v>125</v>
      </c>
      <c r="C34" s="50">
        <v>697887.30376387539</v>
      </c>
      <c r="D34" s="51">
        <v>2.0525497947082223E-3</v>
      </c>
      <c r="F34" s="50">
        <v>210978.18945441997</v>
      </c>
      <c r="G34" s="51">
        <v>6.1950208630056713E-4</v>
      </c>
    </row>
    <row r="35" spans="1:7">
      <c r="A35" s="34" t="s">
        <v>79</v>
      </c>
      <c r="B35" s="49" t="s">
        <v>126</v>
      </c>
      <c r="C35" s="50">
        <v>427801.82799127739</v>
      </c>
      <c r="D35" s="51">
        <v>1.2582039384920398E-3</v>
      </c>
      <c r="F35" s="50">
        <v>276681.23675158527</v>
      </c>
      <c r="G35" s="51">
        <v>8.1242807065068075E-4</v>
      </c>
    </row>
    <row r="36" spans="1:7">
      <c r="A36" s="34" t="s">
        <v>81</v>
      </c>
      <c r="B36" s="49" t="s">
        <v>127</v>
      </c>
      <c r="C36" s="50">
        <v>408544.37526330427</v>
      </c>
      <c r="D36" s="51">
        <v>1.2015660251352177E-3</v>
      </c>
      <c r="F36" s="50">
        <v>253943.27817823426</v>
      </c>
      <c r="G36" s="51">
        <v>7.4566186694577114E-4</v>
      </c>
    </row>
    <row r="37" spans="1:7">
      <c r="A37" s="34" t="s">
        <v>83</v>
      </c>
      <c r="B37" s="49" t="s">
        <v>128</v>
      </c>
      <c r="C37" s="50">
        <v>5496249.2833325416</v>
      </c>
      <c r="D37" s="51">
        <v>1.6164967147742192E-2</v>
      </c>
      <c r="F37" s="50">
        <v>6278921.8507399289</v>
      </c>
      <c r="G37" s="51">
        <v>1.8437001456456062E-2</v>
      </c>
    </row>
    <row r="38" spans="1:7">
      <c r="A38" s="34" t="s">
        <v>85</v>
      </c>
      <c r="B38" s="49" t="s">
        <v>86</v>
      </c>
      <c r="C38" s="50">
        <v>951294.8093896932</v>
      </c>
      <c r="D38" s="51">
        <v>2.7978442295612418E-3</v>
      </c>
      <c r="F38" s="50">
        <v>807392.95167303795</v>
      </c>
      <c r="G38" s="51">
        <v>2.3707740564049154E-3</v>
      </c>
    </row>
    <row r="39" spans="1:7">
      <c r="A39" s="34" t="s">
        <v>87</v>
      </c>
      <c r="B39" s="49" t="s">
        <v>129</v>
      </c>
      <c r="C39" s="50">
        <v>56646.502123972838</v>
      </c>
      <c r="D39" s="51">
        <v>1.6660249538632998E-4</v>
      </c>
      <c r="F39" s="50">
        <v>84296.837858629558</v>
      </c>
      <c r="G39" s="51">
        <v>2.475235333898994E-4</v>
      </c>
    </row>
    <row r="40" spans="1:7">
      <c r="A40" s="34" t="s">
        <v>89</v>
      </c>
      <c r="B40" s="49" t="s">
        <v>579</v>
      </c>
      <c r="C40" s="50">
        <v>821044.51037684898</v>
      </c>
      <c r="D40" s="51">
        <v>2.4147662984144213E-3</v>
      </c>
      <c r="F40" s="50">
        <v>736166.88207692117</v>
      </c>
      <c r="G40" s="51">
        <v>2.161630642918013E-3</v>
      </c>
    </row>
    <row r="41" spans="1:7">
      <c r="A41" s="34" t="s">
        <v>90</v>
      </c>
      <c r="B41" s="49" t="s">
        <v>130</v>
      </c>
      <c r="C41" s="50">
        <v>315886.1341106827</v>
      </c>
      <c r="D41" s="51">
        <v>9.290497423054242E-4</v>
      </c>
      <c r="F41" s="50">
        <v>-71150.433990340389</v>
      </c>
      <c r="G41" s="51">
        <v>-2.0892132220960827E-4</v>
      </c>
    </row>
    <row r="42" spans="1:7">
      <c r="A42" s="34" t="s">
        <v>92</v>
      </c>
      <c r="B42" s="49" t="s">
        <v>131</v>
      </c>
      <c r="C42" s="50">
        <v>12114407.539999999</v>
      </c>
      <c r="D42" s="51">
        <v>3.5629570240257237E-2</v>
      </c>
      <c r="F42" s="50">
        <v>13153795.609999999</v>
      </c>
      <c r="G42" s="51">
        <v>3.8623915790720727E-2</v>
      </c>
    </row>
    <row r="43" spans="1:7">
      <c r="A43" s="34" t="s">
        <v>94</v>
      </c>
      <c r="B43" s="49" t="s">
        <v>132</v>
      </c>
      <c r="C43" s="50">
        <v>21006243.420000002</v>
      </c>
      <c r="D43" s="51">
        <v>6.1781265236915711E-2</v>
      </c>
      <c r="F43" s="50">
        <v>23986385.489999998</v>
      </c>
      <c r="G43" s="51">
        <v>7.0432000067357392E-2</v>
      </c>
    </row>
    <row r="44" spans="1:7">
      <c r="A44" s="34" t="s">
        <v>96</v>
      </c>
      <c r="B44" s="49" t="s">
        <v>97</v>
      </c>
      <c r="C44" s="50">
        <v>10355266.55993622</v>
      </c>
      <c r="D44" s="51">
        <v>3.0455777225225703E-2</v>
      </c>
      <c r="F44" s="50">
        <v>8459672.9899085239</v>
      </c>
      <c r="G44" s="51">
        <v>2.4840411609471667E-2</v>
      </c>
    </row>
    <row r="45" spans="1:7">
      <c r="A45" s="34" t="s">
        <v>98</v>
      </c>
      <c r="B45" s="49" t="s">
        <v>133</v>
      </c>
      <c r="C45" s="50">
        <v>0</v>
      </c>
      <c r="D45" s="51">
        <v>0</v>
      </c>
      <c r="F45" s="50">
        <v>0</v>
      </c>
      <c r="G45" s="51">
        <v>0</v>
      </c>
    </row>
    <row r="46" spans="1:7">
      <c r="A46" s="34" t="s">
        <v>100</v>
      </c>
      <c r="B46" s="49" t="s">
        <v>134</v>
      </c>
      <c r="C46" s="50">
        <v>18596510.849311154</v>
      </c>
      <c r="D46" s="51">
        <v>5.4694023404898394E-2</v>
      </c>
      <c r="F46" s="50">
        <v>13272178.884265706</v>
      </c>
      <c r="G46" s="51">
        <v>3.8971528430588133E-2</v>
      </c>
    </row>
    <row r="47" spans="1:7">
      <c r="A47" s="34" t="s">
        <v>102</v>
      </c>
      <c r="B47" s="49" t="s">
        <v>135</v>
      </c>
      <c r="C47" s="50">
        <v>0</v>
      </c>
      <c r="D47" s="51">
        <v>0</v>
      </c>
      <c r="F47" s="50">
        <v>0</v>
      </c>
      <c r="G47" s="51">
        <v>0</v>
      </c>
    </row>
    <row r="48" spans="1:7">
      <c r="A48" s="34" t="s">
        <v>104</v>
      </c>
      <c r="B48" s="49" t="s">
        <v>136</v>
      </c>
      <c r="C48" s="50">
        <v>47437.73587592593</v>
      </c>
      <c r="D48" s="51">
        <v>1.3951867946074346E-4</v>
      </c>
      <c r="F48" s="50">
        <v>15402.758756866331</v>
      </c>
      <c r="G48" s="51">
        <v>4.5227619069716672E-5</v>
      </c>
    </row>
    <row r="49" spans="1:7">
      <c r="A49" s="34" t="s">
        <v>106</v>
      </c>
      <c r="B49" s="49" t="s">
        <v>137</v>
      </c>
      <c r="C49" s="50">
        <v>220620.95166029077</v>
      </c>
      <c r="D49" s="51">
        <v>6.4886620890853132E-4</v>
      </c>
      <c r="F49" s="50">
        <v>453530.96837890317</v>
      </c>
      <c r="G49" s="51">
        <v>1.3317176616180354E-3</v>
      </c>
    </row>
    <row r="50" spans="1:7">
      <c r="A50" s="34" t="s">
        <v>108</v>
      </c>
      <c r="B50" s="49" t="s">
        <v>138</v>
      </c>
      <c r="C50" s="52">
        <v>200070.72930957921</v>
      </c>
      <c r="D50" s="53">
        <v>5.8842614295565835E-4</v>
      </c>
      <c r="F50" s="52">
        <v>234157</v>
      </c>
      <c r="G50" s="53">
        <v>6.8756277792032632E-4</v>
      </c>
    </row>
    <row r="51" spans="1:7">
      <c r="A51" s="45"/>
      <c r="B51" s="45"/>
      <c r="C51" s="45"/>
      <c r="D51" s="45"/>
      <c r="F51" s="45"/>
      <c r="G51" s="45"/>
    </row>
    <row r="52" spans="1:7">
      <c r="A52" s="37" t="s">
        <v>30</v>
      </c>
      <c r="B52" s="48"/>
      <c r="C52" s="50">
        <v>211264121.00947616</v>
      </c>
      <c r="D52" s="51">
        <v>0.62134692215855036</v>
      </c>
      <c r="F52" s="50">
        <v>192563813.08134168</v>
      </c>
      <c r="G52" s="51">
        <v>0.56543135694913138</v>
      </c>
    </row>
    <row r="53" spans="1:7" ht="15" thickBot="1">
      <c r="A53" s="45"/>
      <c r="B53" s="45"/>
      <c r="C53" s="45"/>
      <c r="D53" s="45"/>
      <c r="F53" s="45"/>
      <c r="G53" s="45"/>
    </row>
    <row r="54" spans="1:7" ht="15" thickTop="1">
      <c r="A54" s="37" t="s">
        <v>31</v>
      </c>
      <c r="B54" s="48"/>
      <c r="C54" s="54">
        <v>128745804.96802381</v>
      </c>
      <c r="D54" s="55">
        <v>0.37865307784144958</v>
      </c>
      <c r="F54" s="54">
        <v>147997089.1656583</v>
      </c>
      <c r="G54" s="55">
        <v>0.43456864305086862</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A828-546C-44A2-A620-E1CED9235C69}">
  <dimension ref="A1:I1335"/>
  <sheetViews>
    <sheetView showGridLines="0" zoomScaleNormal="100" workbookViewId="0">
      <selection activeCell="B592" sqref="B592"/>
    </sheetView>
  </sheetViews>
  <sheetFormatPr defaultRowHeight="14.25" outlineLevelRow="1"/>
  <cols>
    <col min="1" max="1" width="4.42578125" style="217" customWidth="1"/>
    <col min="2" max="2" width="40.7109375" style="307" customWidth="1"/>
    <col min="3" max="3" width="17.140625" style="217" customWidth="1"/>
    <col min="4" max="4" width="13.7109375" style="217" customWidth="1"/>
    <col min="5" max="5" width="13.85546875" style="217" customWidth="1"/>
    <col min="6" max="7" width="13.7109375" style="217" customWidth="1"/>
    <col min="8" max="8" width="14.5703125" style="217" customWidth="1"/>
    <col min="9" max="9" width="16.42578125" style="307"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20" t="s">
        <v>547</v>
      </c>
      <c r="B1" s="420"/>
      <c r="C1" s="420"/>
      <c r="D1" s="420"/>
      <c r="E1" s="420"/>
      <c r="F1" s="420"/>
      <c r="G1" s="420"/>
      <c r="H1" s="420"/>
    </row>
    <row r="2" spans="1:9">
      <c r="A2" s="420" t="s">
        <v>548</v>
      </c>
      <c r="B2" s="420"/>
      <c r="C2" s="420"/>
      <c r="D2" s="420"/>
      <c r="E2" s="420"/>
      <c r="F2" s="420"/>
      <c r="G2" s="420"/>
      <c r="H2" s="420"/>
    </row>
    <row r="3" spans="1:9">
      <c r="A3" s="420" t="s">
        <v>332</v>
      </c>
      <c r="B3" s="420"/>
      <c r="C3" s="420"/>
      <c r="D3" s="420"/>
      <c r="E3" s="420"/>
      <c r="F3" s="420"/>
      <c r="G3" s="420"/>
      <c r="H3" s="420"/>
    </row>
    <row r="4" spans="1:9">
      <c r="A4" s="420" t="s">
        <v>499</v>
      </c>
      <c r="B4" s="420"/>
      <c r="C4" s="420"/>
      <c r="D4" s="420"/>
      <c r="E4" s="420"/>
      <c r="F4" s="420"/>
      <c r="G4" s="420"/>
      <c r="H4" s="420"/>
    </row>
    <row r="5" spans="1:9">
      <c r="A5" s="420"/>
      <c r="B5" s="420"/>
      <c r="C5" s="420"/>
      <c r="D5" s="420"/>
      <c r="E5" s="420"/>
      <c r="F5" s="420"/>
      <c r="G5" s="420"/>
      <c r="H5" s="420"/>
    </row>
    <row r="6" spans="1:9">
      <c r="A6" s="420" t="s">
        <v>34</v>
      </c>
      <c r="B6" s="420"/>
      <c r="C6" s="420"/>
      <c r="D6" s="420"/>
      <c r="E6" s="420"/>
      <c r="F6" s="420"/>
      <c r="G6" s="420"/>
      <c r="H6" s="420"/>
    </row>
    <row r="7" spans="1:9" ht="12.75" customHeight="1" thickBot="1">
      <c r="A7" s="435" t="s">
        <v>513</v>
      </c>
      <c r="B7" s="435"/>
      <c r="C7" s="435"/>
      <c r="D7" s="435"/>
      <c r="E7" s="435"/>
      <c r="F7" s="435"/>
      <c r="G7" s="435"/>
      <c r="H7" s="435"/>
    </row>
    <row r="8" spans="1:9">
      <c r="A8" s="308"/>
      <c r="B8" s="309"/>
      <c r="C8" s="310" t="s">
        <v>500</v>
      </c>
      <c r="D8" s="311" t="s">
        <v>501</v>
      </c>
      <c r="E8" s="311" t="s">
        <v>502</v>
      </c>
      <c r="F8" s="312" t="s">
        <v>503</v>
      </c>
      <c r="G8" s="312" t="s">
        <v>504</v>
      </c>
      <c r="H8" s="313" t="s">
        <v>505</v>
      </c>
      <c r="I8" s="314"/>
    </row>
    <row r="9" spans="1:9">
      <c r="A9" s="315"/>
      <c r="B9" s="316"/>
      <c r="C9" s="436" t="s">
        <v>508</v>
      </c>
      <c r="D9" s="437"/>
      <c r="E9" s="438"/>
      <c r="F9" s="432" t="s">
        <v>549</v>
      </c>
      <c r="G9" s="432" t="s">
        <v>600</v>
      </c>
      <c r="H9" s="440" t="s">
        <v>551</v>
      </c>
      <c r="I9" s="314"/>
    </row>
    <row r="10" spans="1:9">
      <c r="A10" s="315"/>
      <c r="B10" s="44" t="s">
        <v>552</v>
      </c>
      <c r="C10" s="443"/>
      <c r="D10" s="444"/>
      <c r="E10" s="445"/>
      <c r="F10" s="439"/>
      <c r="G10" s="439"/>
      <c r="H10" s="441"/>
      <c r="I10" s="314"/>
    </row>
    <row r="11" spans="1:9">
      <c r="A11" s="315"/>
      <c r="B11" s="2"/>
      <c r="C11" s="432" t="s">
        <v>553</v>
      </c>
      <c r="D11" s="432" t="s">
        <v>554</v>
      </c>
      <c r="E11" s="432" t="s">
        <v>555</v>
      </c>
      <c r="F11" s="439"/>
      <c r="G11" s="439"/>
      <c r="H11" s="441"/>
      <c r="I11" s="314"/>
    </row>
    <row r="12" spans="1:9" ht="19.5" customHeight="1">
      <c r="A12" s="317"/>
      <c r="B12" s="318"/>
      <c r="C12" s="433"/>
      <c r="D12" s="433"/>
      <c r="E12" s="433"/>
      <c r="F12" s="433"/>
      <c r="G12" s="433"/>
      <c r="H12" s="442"/>
      <c r="I12" s="314"/>
    </row>
    <row r="13" spans="1:9" hidden="1" outlineLevel="1">
      <c r="A13" s="317"/>
      <c r="B13" s="277" t="s">
        <v>202</v>
      </c>
      <c r="C13" s="244"/>
      <c r="D13" s="319"/>
      <c r="E13" s="320"/>
      <c r="F13" s="244"/>
      <c r="G13" s="320"/>
      <c r="H13" s="321">
        <v>0</v>
      </c>
      <c r="I13" s="322"/>
    </row>
    <row r="14" spans="1:9" hidden="1" outlineLevel="1">
      <c r="A14" s="317"/>
      <c r="B14" s="277" t="s">
        <v>272</v>
      </c>
      <c r="C14" s="244"/>
      <c r="D14" s="319"/>
      <c r="E14" s="320">
        <v>0</v>
      </c>
      <c r="F14" s="244"/>
      <c r="G14" s="320">
        <v>0</v>
      </c>
      <c r="H14" s="321">
        <v>0</v>
      </c>
      <c r="I14" s="322"/>
    </row>
    <row r="15" spans="1:9" hidden="1" outlineLevel="1">
      <c r="A15" s="317"/>
      <c r="B15" s="277" t="s">
        <v>203</v>
      </c>
      <c r="C15" s="244"/>
      <c r="D15" s="320">
        <v>0</v>
      </c>
      <c r="E15" s="320">
        <v>27190778</v>
      </c>
      <c r="F15" s="244"/>
      <c r="G15" s="320">
        <v>5256451</v>
      </c>
      <c r="H15" s="321">
        <v>32447229</v>
      </c>
      <c r="I15" s="322"/>
    </row>
    <row r="16" spans="1:9" hidden="1" outlineLevel="1">
      <c r="A16" s="317"/>
      <c r="B16" s="277" t="s">
        <v>204</v>
      </c>
      <c r="C16" s="244"/>
      <c r="D16" s="320">
        <v>0</v>
      </c>
      <c r="E16" s="319"/>
      <c r="F16" s="244"/>
      <c r="G16" s="319"/>
      <c r="H16" s="321">
        <v>0</v>
      </c>
      <c r="I16" s="322"/>
    </row>
    <row r="17" spans="1:9" hidden="1" outlineLevel="1">
      <c r="A17" s="317"/>
      <c r="B17" s="277" t="s">
        <v>205</v>
      </c>
      <c r="C17" s="244"/>
      <c r="D17" s="320">
        <v>0</v>
      </c>
      <c r="E17" s="320">
        <v>0</v>
      </c>
      <c r="F17" s="244"/>
      <c r="G17" s="320">
        <v>0</v>
      </c>
      <c r="H17" s="321">
        <v>0</v>
      </c>
      <c r="I17" s="322"/>
    </row>
    <row r="18" spans="1:9" hidden="1" outlineLevel="1">
      <c r="A18" s="317"/>
      <c r="B18" s="277" t="s">
        <v>206</v>
      </c>
      <c r="C18" s="244"/>
      <c r="D18" s="320">
        <v>0</v>
      </c>
      <c r="E18" s="320">
        <v>63195.31</v>
      </c>
      <c r="F18" s="244"/>
      <c r="G18" s="320">
        <v>0</v>
      </c>
      <c r="H18" s="321">
        <v>63195.31</v>
      </c>
      <c r="I18" s="322"/>
    </row>
    <row r="19" spans="1:9" hidden="1" outlineLevel="1">
      <c r="A19" s="317"/>
      <c r="B19" s="277" t="s">
        <v>207</v>
      </c>
      <c r="C19" s="244"/>
      <c r="D19" s="320">
        <v>0</v>
      </c>
      <c r="E19" s="320">
        <v>3372</v>
      </c>
      <c r="F19" s="244"/>
      <c r="G19" s="320"/>
      <c r="H19" s="321">
        <v>3372</v>
      </c>
      <c r="I19" s="322"/>
    </row>
    <row r="20" spans="1:9" hidden="1" outlineLevel="1">
      <c r="A20" s="317"/>
      <c r="B20" s="277" t="s">
        <v>208</v>
      </c>
      <c r="C20" s="244"/>
      <c r="D20" s="320">
        <v>18257877</v>
      </c>
      <c r="E20" s="320">
        <v>38073927</v>
      </c>
      <c r="F20" s="244"/>
      <c r="G20" s="320">
        <v>5527365</v>
      </c>
      <c r="H20" s="321">
        <v>61859169</v>
      </c>
      <c r="I20" s="322"/>
    </row>
    <row r="21" spans="1:9" hidden="1" outlineLevel="1">
      <c r="A21" s="317"/>
      <c r="B21" s="277" t="s">
        <v>209</v>
      </c>
      <c r="C21" s="244"/>
      <c r="D21" s="320">
        <v>0</v>
      </c>
      <c r="E21" s="320">
        <v>4281140</v>
      </c>
      <c r="F21" s="244"/>
      <c r="G21" s="320">
        <v>51264</v>
      </c>
      <c r="H21" s="321">
        <v>4332404</v>
      </c>
      <c r="I21" s="322"/>
    </row>
    <row r="22" spans="1:9" hidden="1" outlineLevel="1">
      <c r="A22" s="317"/>
      <c r="B22" s="277" t="s">
        <v>211</v>
      </c>
      <c r="C22" s="244"/>
      <c r="D22" s="320">
        <v>0</v>
      </c>
      <c r="E22" s="320">
        <v>54417541</v>
      </c>
      <c r="F22" s="244"/>
      <c r="G22" s="320">
        <v>6461339</v>
      </c>
      <c r="H22" s="321">
        <v>60878880</v>
      </c>
      <c r="I22" s="322"/>
    </row>
    <row r="23" spans="1:9" hidden="1" outlineLevel="1">
      <c r="A23" s="317"/>
      <c r="B23" s="277" t="s">
        <v>212</v>
      </c>
      <c r="C23" s="244"/>
      <c r="D23" s="319">
        <v>0</v>
      </c>
      <c r="E23" s="320">
        <v>49784373</v>
      </c>
      <c r="F23" s="244"/>
      <c r="G23" s="320">
        <v>7664932</v>
      </c>
      <c r="H23" s="321">
        <v>57449305</v>
      </c>
      <c r="I23" s="322"/>
    </row>
    <row r="24" spans="1:9" hidden="1" outlineLevel="1">
      <c r="A24" s="317"/>
      <c r="B24" s="277" t="s">
        <v>213</v>
      </c>
      <c r="C24" s="244"/>
      <c r="D24" s="319">
        <v>21477007</v>
      </c>
      <c r="E24" s="320">
        <v>38514719</v>
      </c>
      <c r="F24" s="244"/>
      <c r="G24" s="320">
        <v>8371374</v>
      </c>
      <c r="H24" s="321">
        <v>68363100</v>
      </c>
      <c r="I24" s="322"/>
    </row>
    <row r="25" spans="1:9" hidden="1" outlineLevel="1">
      <c r="A25" s="317"/>
      <c r="B25" s="277" t="s">
        <v>214</v>
      </c>
      <c r="C25" s="244"/>
      <c r="D25" s="319">
        <v>190658</v>
      </c>
      <c r="E25" s="319"/>
      <c r="F25" s="244"/>
      <c r="G25" s="319"/>
      <c r="H25" s="321">
        <v>190658</v>
      </c>
      <c r="I25" s="322"/>
    </row>
    <row r="26" spans="1:9" hidden="1" outlineLevel="1">
      <c r="A26" s="317"/>
      <c r="B26" s="277" t="s">
        <v>601</v>
      </c>
      <c r="C26" s="244"/>
      <c r="D26" s="319">
        <v>0</v>
      </c>
      <c r="E26" s="319">
        <v>0</v>
      </c>
      <c r="F26" s="244"/>
      <c r="G26" s="319">
        <v>0</v>
      </c>
      <c r="H26" s="321">
        <v>0</v>
      </c>
      <c r="I26" s="322"/>
    </row>
    <row r="27" spans="1:9" hidden="1" outlineLevel="1">
      <c r="A27" s="317"/>
      <c r="B27" s="277" t="s">
        <v>215</v>
      </c>
      <c r="C27" s="244"/>
      <c r="D27" s="319">
        <v>0</v>
      </c>
      <c r="E27" s="319">
        <v>3000634</v>
      </c>
      <c r="F27" s="244"/>
      <c r="G27" s="319"/>
      <c r="H27" s="321">
        <v>3000634</v>
      </c>
      <c r="I27" s="322"/>
    </row>
    <row r="28" spans="1:9" hidden="1" outlineLevel="1">
      <c r="A28" s="317"/>
      <c r="B28" s="277" t="s">
        <v>216</v>
      </c>
      <c r="C28" s="244"/>
      <c r="D28" s="320">
        <v>0</v>
      </c>
      <c r="E28" s="320">
        <v>0</v>
      </c>
      <c r="F28" s="244"/>
      <c r="G28" s="320">
        <v>0</v>
      </c>
      <c r="H28" s="321">
        <v>0</v>
      </c>
      <c r="I28" s="322"/>
    </row>
    <row r="29" spans="1:9" hidden="1" outlineLevel="1">
      <c r="A29" s="317"/>
      <c r="B29" s="277" t="s">
        <v>217</v>
      </c>
      <c r="C29" s="244"/>
      <c r="D29" s="320">
        <v>0</v>
      </c>
      <c r="E29" s="320">
        <v>14207001</v>
      </c>
      <c r="F29" s="244"/>
      <c r="G29" s="320">
        <v>3776544</v>
      </c>
      <c r="H29" s="321">
        <v>17983545</v>
      </c>
      <c r="I29" s="322"/>
    </row>
    <row r="30" spans="1:9" hidden="1" outlineLevel="1">
      <c r="A30" s="317"/>
      <c r="B30" s="277" t="s">
        <v>218</v>
      </c>
      <c r="C30" s="244"/>
      <c r="D30" s="320">
        <v>22575854</v>
      </c>
      <c r="E30" s="320">
        <v>1330843</v>
      </c>
      <c r="F30" s="244"/>
      <c r="G30" s="320">
        <v>4646623</v>
      </c>
      <c r="H30" s="321">
        <v>28553320</v>
      </c>
      <c r="I30" s="322"/>
    </row>
    <row r="31" spans="1:9" hidden="1" outlineLevel="1">
      <c r="A31" s="317"/>
      <c r="B31" s="277" t="s">
        <v>219</v>
      </c>
      <c r="C31" s="244"/>
      <c r="D31" s="320">
        <v>0</v>
      </c>
      <c r="E31" s="320">
        <v>1436499</v>
      </c>
      <c r="F31" s="244"/>
      <c r="G31" s="320">
        <v>355963</v>
      </c>
      <c r="H31" s="321">
        <v>1792462</v>
      </c>
      <c r="I31" s="322"/>
    </row>
    <row r="32" spans="1:9" hidden="1" outlineLevel="1">
      <c r="A32" s="317"/>
      <c r="B32" s="277" t="s">
        <v>323</v>
      </c>
      <c r="C32" s="244"/>
      <c r="D32" s="321">
        <v>202574.3</v>
      </c>
      <c r="E32" s="321">
        <v>0</v>
      </c>
      <c r="F32" s="244"/>
      <c r="G32" s="321">
        <v>22508.26</v>
      </c>
      <c r="H32" s="321">
        <v>225082.56</v>
      </c>
      <c r="I32" s="322"/>
    </row>
    <row r="33" spans="1:9" hidden="1" outlineLevel="1">
      <c r="A33" s="317"/>
      <c r="B33" s="277" t="s">
        <v>220</v>
      </c>
      <c r="C33" s="244"/>
      <c r="D33" s="320"/>
      <c r="E33" s="320"/>
      <c r="F33" s="244"/>
      <c r="G33" s="320"/>
      <c r="H33" s="321">
        <v>0</v>
      </c>
      <c r="I33" s="322"/>
    </row>
    <row r="34" spans="1:9" hidden="1" outlineLevel="1">
      <c r="A34" s="317"/>
      <c r="B34" s="277" t="s">
        <v>221</v>
      </c>
      <c r="C34" s="244"/>
      <c r="D34" s="320">
        <v>0</v>
      </c>
      <c r="E34" s="319"/>
      <c r="F34" s="244"/>
      <c r="G34" s="319"/>
      <c r="H34" s="321">
        <v>0</v>
      </c>
      <c r="I34" s="322"/>
    </row>
    <row r="35" spans="1:9" hidden="1" outlineLevel="1">
      <c r="A35" s="317"/>
      <c r="B35" s="277" t="s">
        <v>274</v>
      </c>
      <c r="C35" s="244"/>
      <c r="D35" s="320">
        <v>0</v>
      </c>
      <c r="E35" s="320">
        <v>0</v>
      </c>
      <c r="F35" s="244"/>
      <c r="G35" s="320">
        <v>0</v>
      </c>
      <c r="H35" s="321">
        <v>0</v>
      </c>
      <c r="I35" s="322"/>
    </row>
    <row r="36" spans="1:9" hidden="1" outlineLevel="1">
      <c r="A36" s="317"/>
      <c r="B36" s="277" t="s">
        <v>222</v>
      </c>
      <c r="C36" s="244"/>
      <c r="D36" s="320">
        <v>10808036</v>
      </c>
      <c r="E36" s="320">
        <v>51164715</v>
      </c>
      <c r="F36" s="244"/>
      <c r="G36" s="320">
        <v>16368712</v>
      </c>
      <c r="H36" s="321">
        <v>78341463</v>
      </c>
      <c r="I36" s="322"/>
    </row>
    <row r="37" spans="1:9" hidden="1" outlineLevel="1">
      <c r="A37" s="317"/>
      <c r="B37" s="277" t="s">
        <v>278</v>
      </c>
      <c r="C37" s="244"/>
      <c r="D37" s="320"/>
      <c r="E37" s="320"/>
      <c r="F37" s="244"/>
      <c r="G37" s="320"/>
      <c r="H37" s="321">
        <v>0</v>
      </c>
      <c r="I37" s="322"/>
    </row>
    <row r="38" spans="1:9" hidden="1" outlineLevel="1">
      <c r="A38" s="317"/>
      <c r="B38" s="277" t="s">
        <v>223</v>
      </c>
      <c r="C38" s="244"/>
      <c r="D38" s="320">
        <v>0</v>
      </c>
      <c r="E38" s="319"/>
      <c r="F38" s="244"/>
      <c r="G38" s="319"/>
      <c r="H38" s="321">
        <v>0</v>
      </c>
      <c r="I38" s="322"/>
    </row>
    <row r="39" spans="1:9" hidden="1" outlineLevel="1">
      <c r="A39" s="317"/>
      <c r="B39" s="277" t="s">
        <v>224</v>
      </c>
      <c r="C39" s="244"/>
      <c r="D39" s="320">
        <v>27165</v>
      </c>
      <c r="E39" s="320">
        <v>396962</v>
      </c>
      <c r="F39" s="244"/>
      <c r="G39" s="320">
        <v>193460</v>
      </c>
      <c r="H39" s="321">
        <v>617587</v>
      </c>
      <c r="I39" s="322"/>
    </row>
    <row r="40" spans="1:9" hidden="1" outlineLevel="1">
      <c r="A40" s="317"/>
      <c r="B40" s="277" t="s">
        <v>225</v>
      </c>
      <c r="C40" s="244"/>
      <c r="D40" s="320">
        <v>0</v>
      </c>
      <c r="E40" s="320">
        <v>3825919</v>
      </c>
      <c r="F40" s="244"/>
      <c r="G40" s="319"/>
      <c r="H40" s="321">
        <v>3825919</v>
      </c>
      <c r="I40" s="322"/>
    </row>
    <row r="41" spans="1:9" collapsed="1">
      <c r="A41" s="317" t="s">
        <v>556</v>
      </c>
      <c r="B41" s="281" t="s">
        <v>557</v>
      </c>
      <c r="C41" s="244"/>
      <c r="D41" s="320">
        <f>SUM($D$13:$D$40)</f>
        <v>73539171.299999997</v>
      </c>
      <c r="E41" s="320">
        <f>SUM($E$13:$E$40)</f>
        <v>287691618.31</v>
      </c>
      <c r="F41" s="244"/>
      <c r="G41" s="320">
        <f>SUM($G$13:$G$40)</f>
        <v>58696535.259999998</v>
      </c>
      <c r="H41" s="321">
        <f>SUM($H$13:$H$40)</f>
        <v>419927324.87</v>
      </c>
      <c r="I41" s="322"/>
    </row>
    <row r="42" spans="1:9" hidden="1" outlineLevel="1">
      <c r="A42" s="323"/>
      <c r="B42" s="277" t="s">
        <v>202</v>
      </c>
      <c r="C42" s="254"/>
      <c r="D42" s="266"/>
      <c r="E42" s="265"/>
      <c r="F42" s="254"/>
      <c r="G42" s="265"/>
      <c r="H42" s="324">
        <v>0</v>
      </c>
      <c r="I42" s="322"/>
    </row>
    <row r="43" spans="1:9" hidden="1" outlineLevel="1">
      <c r="A43" s="323"/>
      <c r="B43" s="277" t="s">
        <v>272</v>
      </c>
      <c r="C43" s="254"/>
      <c r="D43" s="266">
        <v>0</v>
      </c>
      <c r="E43" s="265"/>
      <c r="F43" s="254"/>
      <c r="G43" s="265"/>
      <c r="H43" s="324">
        <v>0</v>
      </c>
      <c r="I43" s="322"/>
    </row>
    <row r="44" spans="1:9" hidden="1" outlineLevel="1">
      <c r="A44" s="323"/>
      <c r="B44" s="277" t="s">
        <v>203</v>
      </c>
      <c r="C44" s="254"/>
      <c r="D44" s="266">
        <v>0</v>
      </c>
      <c r="E44" s="265"/>
      <c r="F44" s="254"/>
      <c r="G44" s="265"/>
      <c r="H44" s="324">
        <v>0</v>
      </c>
      <c r="I44" s="322"/>
    </row>
    <row r="45" spans="1:9" hidden="1" outlineLevel="1">
      <c r="A45" s="323"/>
      <c r="B45" s="277" t="s">
        <v>204</v>
      </c>
      <c r="C45" s="254"/>
      <c r="D45" s="266">
        <v>0</v>
      </c>
      <c r="E45" s="265"/>
      <c r="F45" s="254"/>
      <c r="G45" s="265"/>
      <c r="H45" s="324">
        <v>0</v>
      </c>
      <c r="I45" s="322"/>
    </row>
    <row r="46" spans="1:9" hidden="1" outlineLevel="1">
      <c r="A46" s="323"/>
      <c r="B46" s="277" t="s">
        <v>205</v>
      </c>
      <c r="C46" s="254"/>
      <c r="D46" s="266">
        <v>0</v>
      </c>
      <c r="E46" s="266">
        <v>0</v>
      </c>
      <c r="F46" s="254"/>
      <c r="G46" s="266">
        <v>0</v>
      </c>
      <c r="H46" s="324">
        <v>0</v>
      </c>
      <c r="I46" s="322"/>
    </row>
    <row r="47" spans="1:9" hidden="1" outlineLevel="1">
      <c r="A47" s="323"/>
      <c r="B47" s="277" t="s">
        <v>206</v>
      </c>
      <c r="C47" s="254"/>
      <c r="D47" s="266"/>
      <c r="E47" s="266"/>
      <c r="F47" s="254"/>
      <c r="G47" s="266"/>
      <c r="H47" s="324">
        <v>0</v>
      </c>
      <c r="I47" s="322"/>
    </row>
    <row r="48" spans="1:9" hidden="1" outlineLevel="1">
      <c r="A48" s="323"/>
      <c r="B48" s="277" t="s">
        <v>207</v>
      </c>
      <c r="C48" s="254"/>
      <c r="D48" s="266"/>
      <c r="E48" s="266"/>
      <c r="F48" s="254"/>
      <c r="G48" s="266"/>
      <c r="H48" s="324">
        <v>0</v>
      </c>
      <c r="I48" s="322"/>
    </row>
    <row r="49" spans="1:9" hidden="1" outlineLevel="1">
      <c r="A49" s="323"/>
      <c r="B49" s="277" t="s">
        <v>208</v>
      </c>
      <c r="C49" s="254"/>
      <c r="D49" s="266">
        <v>0</v>
      </c>
      <c r="E49" s="266">
        <v>0</v>
      </c>
      <c r="F49" s="254"/>
      <c r="G49" s="266">
        <v>0</v>
      </c>
      <c r="H49" s="324">
        <v>0</v>
      </c>
      <c r="I49" s="322"/>
    </row>
    <row r="50" spans="1:9" hidden="1" outlineLevel="1">
      <c r="A50" s="323"/>
      <c r="B50" s="277" t="s">
        <v>209</v>
      </c>
      <c r="C50" s="254"/>
      <c r="D50" s="265"/>
      <c r="E50" s="265"/>
      <c r="F50" s="254"/>
      <c r="G50" s="265"/>
      <c r="H50" s="324">
        <v>0</v>
      </c>
      <c r="I50" s="322"/>
    </row>
    <row r="51" spans="1:9" hidden="1" outlineLevel="1">
      <c r="A51" s="323"/>
      <c r="B51" s="277" t="s">
        <v>211</v>
      </c>
      <c r="C51" s="254"/>
      <c r="D51" s="265"/>
      <c r="E51" s="265"/>
      <c r="F51" s="254"/>
      <c r="G51" s="265"/>
      <c r="H51" s="324">
        <v>0</v>
      </c>
      <c r="I51" s="322"/>
    </row>
    <row r="52" spans="1:9" hidden="1" outlineLevel="1">
      <c r="A52" s="323"/>
      <c r="B52" s="277" t="s">
        <v>212</v>
      </c>
      <c r="C52" s="254"/>
      <c r="D52" s="265">
        <v>0</v>
      </c>
      <c r="E52" s="265"/>
      <c r="F52" s="254"/>
      <c r="G52" s="265"/>
      <c r="H52" s="324">
        <v>0</v>
      </c>
      <c r="I52" s="322"/>
    </row>
    <row r="53" spans="1:9" hidden="1" outlineLevel="1">
      <c r="A53" s="323"/>
      <c r="B53" s="277" t="s">
        <v>213</v>
      </c>
      <c r="C53" s="254"/>
      <c r="D53" s="265"/>
      <c r="E53" s="265"/>
      <c r="F53" s="254"/>
      <c r="G53" s="265"/>
      <c r="H53" s="324">
        <v>0</v>
      </c>
      <c r="I53" s="322"/>
    </row>
    <row r="54" spans="1:9" hidden="1" outlineLevel="1">
      <c r="A54" s="323"/>
      <c r="B54" s="277" t="s">
        <v>214</v>
      </c>
      <c r="C54" s="254"/>
      <c r="D54" s="265"/>
      <c r="E54" s="265"/>
      <c r="F54" s="254"/>
      <c r="G54" s="265"/>
      <c r="H54" s="324">
        <v>0</v>
      </c>
      <c r="I54" s="322"/>
    </row>
    <row r="55" spans="1:9" hidden="1" outlineLevel="1">
      <c r="A55" s="323"/>
      <c r="B55" s="277" t="s">
        <v>601</v>
      </c>
      <c r="C55" s="254"/>
      <c r="D55" s="265"/>
      <c r="E55" s="265"/>
      <c r="F55" s="254"/>
      <c r="G55" s="265"/>
      <c r="H55" s="324">
        <v>0</v>
      </c>
      <c r="I55" s="322"/>
    </row>
    <row r="56" spans="1:9" hidden="1" outlineLevel="1">
      <c r="A56" s="323"/>
      <c r="B56" s="277" t="s">
        <v>215</v>
      </c>
      <c r="C56" s="254"/>
      <c r="D56" s="265"/>
      <c r="E56" s="265"/>
      <c r="F56" s="254"/>
      <c r="G56" s="265"/>
      <c r="H56" s="324">
        <v>0</v>
      </c>
      <c r="I56" s="322"/>
    </row>
    <row r="57" spans="1:9" hidden="1" outlineLevel="1">
      <c r="A57" s="323"/>
      <c r="B57" s="277" t="s">
        <v>216</v>
      </c>
      <c r="C57" s="254"/>
      <c r="D57" s="266">
        <v>0</v>
      </c>
      <c r="E57" s="266">
        <v>0</v>
      </c>
      <c r="F57" s="254"/>
      <c r="G57" s="266">
        <v>0</v>
      </c>
      <c r="H57" s="324">
        <v>0</v>
      </c>
      <c r="I57" s="322"/>
    </row>
    <row r="58" spans="1:9" hidden="1" outlineLevel="1">
      <c r="A58" s="323"/>
      <c r="B58" s="277" t="s">
        <v>217</v>
      </c>
      <c r="C58" s="254"/>
      <c r="D58" s="266">
        <v>0</v>
      </c>
      <c r="E58" s="266">
        <v>0</v>
      </c>
      <c r="F58" s="254"/>
      <c r="G58" s="265"/>
      <c r="H58" s="324">
        <v>0</v>
      </c>
      <c r="I58" s="322"/>
    </row>
    <row r="59" spans="1:9" hidden="1" outlineLevel="1">
      <c r="A59" s="323"/>
      <c r="B59" s="277" t="s">
        <v>218</v>
      </c>
      <c r="C59" s="254"/>
      <c r="D59" s="266">
        <v>0</v>
      </c>
      <c r="E59" s="266">
        <v>0</v>
      </c>
      <c r="F59" s="254"/>
      <c r="G59" s="265"/>
      <c r="H59" s="324">
        <v>0</v>
      </c>
      <c r="I59" s="322"/>
    </row>
    <row r="60" spans="1:9" hidden="1" outlineLevel="1">
      <c r="A60" s="323"/>
      <c r="B60" s="277" t="s">
        <v>219</v>
      </c>
      <c r="C60" s="254"/>
      <c r="D60" s="265"/>
      <c r="E60" s="265"/>
      <c r="F60" s="254"/>
      <c r="G60" s="265"/>
      <c r="H60" s="324">
        <v>0</v>
      </c>
      <c r="I60" s="322"/>
    </row>
    <row r="61" spans="1:9" hidden="1" outlineLevel="1">
      <c r="A61" s="323"/>
      <c r="B61" s="277" t="s">
        <v>323</v>
      </c>
      <c r="C61" s="254"/>
      <c r="D61" s="265"/>
      <c r="E61" s="265"/>
      <c r="F61" s="254"/>
      <c r="G61" s="265"/>
      <c r="H61" s="321">
        <v>0</v>
      </c>
      <c r="I61" s="322"/>
    </row>
    <row r="62" spans="1:9" hidden="1" outlineLevel="1">
      <c r="A62" s="323"/>
      <c r="B62" s="277" t="s">
        <v>220</v>
      </c>
      <c r="C62" s="254"/>
      <c r="D62" s="265"/>
      <c r="E62" s="265"/>
      <c r="F62" s="254"/>
      <c r="G62" s="265"/>
      <c r="H62" s="324">
        <v>0</v>
      </c>
      <c r="I62" s="322"/>
    </row>
    <row r="63" spans="1:9" hidden="1" outlineLevel="1">
      <c r="A63" s="323"/>
      <c r="B63" s="277" t="s">
        <v>221</v>
      </c>
      <c r="C63" s="254"/>
      <c r="D63" s="265"/>
      <c r="E63" s="265"/>
      <c r="F63" s="254"/>
      <c r="G63" s="265"/>
      <c r="H63" s="324">
        <v>0</v>
      </c>
      <c r="I63" s="322"/>
    </row>
    <row r="64" spans="1:9" hidden="1" outlineLevel="1">
      <c r="A64" s="323"/>
      <c r="B64" s="277" t="s">
        <v>274</v>
      </c>
      <c r="C64" s="254"/>
      <c r="D64" s="265"/>
      <c r="E64" s="265"/>
      <c r="F64" s="254"/>
      <c r="G64" s="265"/>
      <c r="H64" s="324">
        <v>0</v>
      </c>
      <c r="I64" s="322"/>
    </row>
    <row r="65" spans="1:9" hidden="1" outlineLevel="1">
      <c r="A65" s="323"/>
      <c r="B65" s="277" t="s">
        <v>222</v>
      </c>
      <c r="C65" s="254"/>
      <c r="D65" s="265"/>
      <c r="E65" s="266">
        <v>232239</v>
      </c>
      <c r="F65" s="254"/>
      <c r="G65" s="266">
        <v>44638</v>
      </c>
      <c r="H65" s="324">
        <v>276877</v>
      </c>
      <c r="I65" s="322"/>
    </row>
    <row r="66" spans="1:9" hidden="1" outlineLevel="1">
      <c r="A66" s="323"/>
      <c r="B66" s="277" t="s">
        <v>278</v>
      </c>
      <c r="C66" s="254"/>
      <c r="D66" s="265"/>
      <c r="E66" s="266"/>
      <c r="F66" s="254"/>
      <c r="G66" s="266"/>
      <c r="H66" s="324">
        <v>0</v>
      </c>
      <c r="I66" s="322"/>
    </row>
    <row r="67" spans="1:9" hidden="1" outlineLevel="1">
      <c r="A67" s="323"/>
      <c r="B67" s="277" t="s">
        <v>223</v>
      </c>
      <c r="C67" s="254"/>
      <c r="D67" s="265"/>
      <c r="E67" s="265"/>
      <c r="F67" s="254"/>
      <c r="G67" s="265"/>
      <c r="H67" s="324">
        <v>0</v>
      </c>
      <c r="I67" s="322"/>
    </row>
    <row r="68" spans="1:9" hidden="1" outlineLevel="1">
      <c r="A68" s="323"/>
      <c r="B68" s="277" t="s">
        <v>224</v>
      </c>
      <c r="C68" s="254"/>
      <c r="D68" s="265"/>
      <c r="E68" s="266">
        <v>0</v>
      </c>
      <c r="F68" s="254"/>
      <c r="G68" s="265"/>
      <c r="H68" s="324">
        <v>0</v>
      </c>
      <c r="I68" s="322"/>
    </row>
    <row r="69" spans="1:9" hidden="1" outlineLevel="1">
      <c r="A69" s="323"/>
      <c r="B69" s="277" t="s">
        <v>225</v>
      </c>
      <c r="C69" s="254"/>
      <c r="D69" s="265"/>
      <c r="E69" s="266">
        <v>0</v>
      </c>
      <c r="F69" s="254"/>
      <c r="G69" s="265"/>
      <c r="H69" s="324">
        <v>0</v>
      </c>
      <c r="I69" s="322"/>
    </row>
    <row r="70" spans="1:9" collapsed="1">
      <c r="A70" s="323" t="s">
        <v>558</v>
      </c>
      <c r="B70" s="281" t="s">
        <v>559</v>
      </c>
      <c r="C70" s="254"/>
      <c r="D70" s="266">
        <f>SUM($D$42:$D$69)</f>
        <v>0</v>
      </c>
      <c r="E70" s="266">
        <f>SUM($E$42:$E$69)</f>
        <v>232239</v>
      </c>
      <c r="F70" s="254"/>
      <c r="G70" s="266">
        <f>SUM($G$42:$G$69)</f>
        <v>44638</v>
      </c>
      <c r="H70" s="324">
        <f>SUM($H$42:$H$69)</f>
        <v>276877</v>
      </c>
      <c r="I70" s="322"/>
    </row>
    <row r="71" spans="1:9" hidden="1" outlineLevel="1">
      <c r="A71" s="323"/>
      <c r="B71" s="277" t="s">
        <v>202</v>
      </c>
      <c r="C71" s="266"/>
      <c r="D71" s="325"/>
      <c r="E71" s="326"/>
      <c r="F71" s="265"/>
      <c r="G71" s="327"/>
      <c r="H71" s="324">
        <v>0</v>
      </c>
      <c r="I71" s="322"/>
    </row>
    <row r="72" spans="1:9" hidden="1" outlineLevel="1">
      <c r="A72" s="323"/>
      <c r="B72" s="277" t="s">
        <v>272</v>
      </c>
      <c r="C72" s="266">
        <v>0</v>
      </c>
      <c r="D72" s="325"/>
      <c r="E72" s="326"/>
      <c r="F72" s="265"/>
      <c r="G72" s="327"/>
      <c r="H72" s="324">
        <v>0</v>
      </c>
      <c r="I72" s="322"/>
    </row>
    <row r="73" spans="1:9" hidden="1" outlineLevel="1">
      <c r="A73" s="323"/>
      <c r="B73" s="277" t="s">
        <v>203</v>
      </c>
      <c r="C73" s="266">
        <v>931378</v>
      </c>
      <c r="D73" s="292"/>
      <c r="E73" s="258"/>
      <c r="F73" s="266">
        <v>0</v>
      </c>
      <c r="G73" s="246"/>
      <c r="H73" s="324">
        <v>931378</v>
      </c>
      <c r="I73" s="322"/>
    </row>
    <row r="74" spans="1:9" hidden="1" outlineLevel="1">
      <c r="A74" s="323"/>
      <c r="B74" s="277" t="s">
        <v>204</v>
      </c>
      <c r="C74" s="266">
        <v>2526555</v>
      </c>
      <c r="D74" s="325"/>
      <c r="E74" s="258"/>
      <c r="F74" s="266">
        <v>0</v>
      </c>
      <c r="G74" s="246"/>
      <c r="H74" s="324">
        <v>2526555</v>
      </c>
      <c r="I74" s="322"/>
    </row>
    <row r="75" spans="1:9" hidden="1" outlineLevel="1">
      <c r="A75" s="323"/>
      <c r="B75" s="277" t="s">
        <v>205</v>
      </c>
      <c r="C75" s="266">
        <v>0</v>
      </c>
      <c r="D75" s="292"/>
      <c r="E75" s="258"/>
      <c r="F75" s="266">
        <v>0</v>
      </c>
      <c r="G75" s="246"/>
      <c r="H75" s="324">
        <v>0</v>
      </c>
      <c r="I75" s="322"/>
    </row>
    <row r="76" spans="1:9" hidden="1" outlineLevel="1">
      <c r="A76" s="323"/>
      <c r="B76" s="277" t="s">
        <v>206</v>
      </c>
      <c r="C76" s="266">
        <v>0</v>
      </c>
      <c r="D76" s="292"/>
      <c r="E76" s="258"/>
      <c r="F76" s="266">
        <v>0</v>
      </c>
      <c r="G76" s="246"/>
      <c r="H76" s="324">
        <v>0</v>
      </c>
      <c r="I76" s="322"/>
    </row>
    <row r="77" spans="1:9" hidden="1" outlineLevel="1">
      <c r="A77" s="323"/>
      <c r="B77" s="277" t="s">
        <v>207</v>
      </c>
      <c r="C77" s="266">
        <v>3186</v>
      </c>
      <c r="D77" s="292"/>
      <c r="E77" s="258"/>
      <c r="F77" s="266">
        <v>0</v>
      </c>
      <c r="G77" s="246"/>
      <c r="H77" s="324">
        <v>3186</v>
      </c>
      <c r="I77" s="322"/>
    </row>
    <row r="78" spans="1:9" hidden="1" outlineLevel="1">
      <c r="A78" s="323"/>
      <c r="B78" s="277" t="s">
        <v>208</v>
      </c>
      <c r="C78" s="266">
        <v>7275745.3460677769</v>
      </c>
      <c r="D78" s="292"/>
      <c r="E78" s="258"/>
      <c r="F78" s="266">
        <v>0</v>
      </c>
      <c r="G78" s="246"/>
      <c r="H78" s="324">
        <v>7275745.3460677769</v>
      </c>
      <c r="I78" s="322"/>
    </row>
    <row r="79" spans="1:9" hidden="1" outlineLevel="1">
      <c r="A79" s="323"/>
      <c r="B79" s="277" t="s">
        <v>209</v>
      </c>
      <c r="C79" s="266">
        <v>1214089.2241441417</v>
      </c>
      <c r="D79" s="292"/>
      <c r="E79" s="258"/>
      <c r="F79" s="266">
        <v>0</v>
      </c>
      <c r="G79" s="246"/>
      <c r="H79" s="324">
        <v>1214089.2241441417</v>
      </c>
      <c r="I79" s="322"/>
    </row>
    <row r="80" spans="1:9" hidden="1" outlineLevel="1">
      <c r="A80" s="323"/>
      <c r="B80" s="277" t="s">
        <v>211</v>
      </c>
      <c r="C80" s="266">
        <v>7004305</v>
      </c>
      <c r="D80" s="292"/>
      <c r="E80" s="258"/>
      <c r="F80" s="266">
        <v>0</v>
      </c>
      <c r="G80" s="246"/>
      <c r="H80" s="324">
        <v>7004305</v>
      </c>
      <c r="I80" s="322"/>
    </row>
    <row r="81" spans="1:9" hidden="1" outlineLevel="1">
      <c r="A81" s="323"/>
      <c r="B81" s="277" t="s">
        <v>212</v>
      </c>
      <c r="C81" s="266">
        <v>655998</v>
      </c>
      <c r="D81" s="292"/>
      <c r="E81" s="258"/>
      <c r="F81" s="265">
        <v>0</v>
      </c>
      <c r="G81" s="246"/>
      <c r="H81" s="324">
        <v>655998</v>
      </c>
      <c r="I81" s="322"/>
    </row>
    <row r="82" spans="1:9" hidden="1" outlineLevel="1">
      <c r="A82" s="323"/>
      <c r="B82" s="277" t="s">
        <v>213</v>
      </c>
      <c r="C82" s="266">
        <v>3331879</v>
      </c>
      <c r="D82" s="292"/>
      <c r="E82" s="258"/>
      <c r="F82" s="265">
        <v>0</v>
      </c>
      <c r="G82" s="246"/>
      <c r="H82" s="324">
        <v>3331879</v>
      </c>
      <c r="I82" s="322"/>
    </row>
    <row r="83" spans="1:9" hidden="1" outlineLevel="1">
      <c r="A83" s="323"/>
      <c r="B83" s="277" t="s">
        <v>214</v>
      </c>
      <c r="C83" s="266">
        <v>1977326</v>
      </c>
      <c r="D83" s="292"/>
      <c r="E83" s="258"/>
      <c r="F83" s="266">
        <v>2492</v>
      </c>
      <c r="G83" s="246"/>
      <c r="H83" s="324">
        <v>1979818</v>
      </c>
      <c r="I83" s="322"/>
    </row>
    <row r="84" spans="1:9" hidden="1" outlineLevel="1">
      <c r="A84" s="323"/>
      <c r="B84" s="277" t="s">
        <v>601</v>
      </c>
      <c r="C84" s="266">
        <v>0</v>
      </c>
      <c r="D84" s="292"/>
      <c r="E84" s="258"/>
      <c r="F84" s="266">
        <v>0</v>
      </c>
      <c r="G84" s="246"/>
      <c r="H84" s="324">
        <v>0</v>
      </c>
      <c r="I84" s="322"/>
    </row>
    <row r="85" spans="1:9" hidden="1" outlineLevel="1">
      <c r="A85" s="323"/>
      <c r="B85" s="277" t="s">
        <v>215</v>
      </c>
      <c r="C85" s="266">
        <v>2034963</v>
      </c>
      <c r="D85" s="292"/>
      <c r="E85" s="258"/>
      <c r="F85" s="266">
        <v>0</v>
      </c>
      <c r="G85" s="246"/>
      <c r="H85" s="324">
        <v>2034963</v>
      </c>
      <c r="I85" s="322"/>
    </row>
    <row r="86" spans="1:9" hidden="1" outlineLevel="1">
      <c r="A86" s="323"/>
      <c r="B86" s="277" t="s">
        <v>216</v>
      </c>
      <c r="C86" s="266">
        <v>-1907</v>
      </c>
      <c r="D86" s="292"/>
      <c r="E86" s="258"/>
      <c r="F86" s="266">
        <v>0</v>
      </c>
      <c r="G86" s="246"/>
      <c r="H86" s="324">
        <v>-1907</v>
      </c>
      <c r="I86" s="322"/>
    </row>
    <row r="87" spans="1:9" hidden="1" outlineLevel="1">
      <c r="A87" s="323"/>
      <c r="B87" s="277" t="s">
        <v>217</v>
      </c>
      <c r="C87" s="266">
        <v>1131540.6855640865</v>
      </c>
      <c r="D87" s="292"/>
      <c r="E87" s="258"/>
      <c r="F87" s="265"/>
      <c r="G87" s="246"/>
      <c r="H87" s="324">
        <v>1131540.6855640865</v>
      </c>
      <c r="I87" s="322"/>
    </row>
    <row r="88" spans="1:9" hidden="1" outlineLevel="1">
      <c r="A88" s="323"/>
      <c r="B88" s="277" t="s">
        <v>218</v>
      </c>
      <c r="C88" s="266">
        <v>7741746</v>
      </c>
      <c r="D88" s="292"/>
      <c r="E88" s="258"/>
      <c r="F88" s="266">
        <v>0</v>
      </c>
      <c r="G88" s="246"/>
      <c r="H88" s="324">
        <v>7741746</v>
      </c>
      <c r="I88" s="322"/>
    </row>
    <row r="89" spans="1:9" hidden="1" outlineLevel="1">
      <c r="A89" s="323"/>
      <c r="B89" s="277" t="s">
        <v>219</v>
      </c>
      <c r="C89" s="266">
        <v>51293</v>
      </c>
      <c r="D89" s="292"/>
      <c r="E89" s="258"/>
      <c r="F89" s="266">
        <v>0</v>
      </c>
      <c r="G89" s="246"/>
      <c r="H89" s="324">
        <v>51293</v>
      </c>
      <c r="I89" s="322"/>
    </row>
    <row r="90" spans="1:9" hidden="1" outlineLevel="1">
      <c r="A90" s="323"/>
      <c r="B90" s="277" t="s">
        <v>323</v>
      </c>
      <c r="C90" s="266"/>
      <c r="D90" s="292"/>
      <c r="E90" s="258"/>
      <c r="F90" s="266"/>
      <c r="G90" s="246"/>
      <c r="H90" s="321">
        <v>0</v>
      </c>
      <c r="I90" s="322"/>
    </row>
    <row r="91" spans="1:9" hidden="1" outlineLevel="1">
      <c r="A91" s="323"/>
      <c r="B91" s="277" t="s">
        <v>220</v>
      </c>
      <c r="C91" s="266"/>
      <c r="D91" s="292"/>
      <c r="E91" s="258"/>
      <c r="F91" s="266"/>
      <c r="G91" s="246"/>
      <c r="H91" s="324">
        <v>0</v>
      </c>
      <c r="I91" s="322"/>
    </row>
    <row r="92" spans="1:9" hidden="1" outlineLevel="1">
      <c r="A92" s="323"/>
      <c r="B92" s="277" t="s">
        <v>221</v>
      </c>
      <c r="C92" s="266">
        <v>123372</v>
      </c>
      <c r="D92" s="292"/>
      <c r="E92" s="258"/>
      <c r="F92" s="266">
        <v>0</v>
      </c>
      <c r="G92" s="246"/>
      <c r="H92" s="324">
        <v>123372</v>
      </c>
      <c r="I92" s="322"/>
    </row>
    <row r="93" spans="1:9" hidden="1" outlineLevel="1">
      <c r="A93" s="323"/>
      <c r="B93" s="277" t="s">
        <v>274</v>
      </c>
      <c r="C93" s="266">
        <v>94422</v>
      </c>
      <c r="D93" s="292"/>
      <c r="E93" s="258"/>
      <c r="F93" s="266">
        <v>0</v>
      </c>
      <c r="G93" s="246"/>
      <c r="H93" s="324">
        <v>94422</v>
      </c>
      <c r="I93" s="322"/>
    </row>
    <row r="94" spans="1:9" hidden="1" outlineLevel="1">
      <c r="A94" s="323"/>
      <c r="B94" s="277" t="s">
        <v>222</v>
      </c>
      <c r="C94" s="266">
        <v>16059530</v>
      </c>
      <c r="D94" s="292"/>
      <c r="E94" s="258"/>
      <c r="F94" s="266">
        <v>10306</v>
      </c>
      <c r="G94" s="246"/>
      <c r="H94" s="324">
        <v>16069836</v>
      </c>
      <c r="I94" s="322"/>
    </row>
    <row r="95" spans="1:9" hidden="1" outlineLevel="1">
      <c r="A95" s="323"/>
      <c r="B95" s="277" t="s">
        <v>278</v>
      </c>
      <c r="C95" s="266"/>
      <c r="D95" s="292"/>
      <c r="E95" s="258"/>
      <c r="F95" s="266"/>
      <c r="G95" s="246"/>
      <c r="H95" s="324">
        <v>0</v>
      </c>
      <c r="I95" s="322"/>
    </row>
    <row r="96" spans="1:9" hidden="1" outlineLevel="1">
      <c r="A96" s="323"/>
      <c r="B96" s="277" t="s">
        <v>223</v>
      </c>
      <c r="C96" s="266">
        <v>3073970</v>
      </c>
      <c r="D96" s="292"/>
      <c r="E96" s="258"/>
      <c r="F96" s="266">
        <v>0</v>
      </c>
      <c r="G96" s="246"/>
      <c r="H96" s="324">
        <v>3073970</v>
      </c>
      <c r="I96" s="322"/>
    </row>
    <row r="97" spans="1:9" hidden="1" outlineLevel="1">
      <c r="A97" s="323"/>
      <c r="B97" s="277" t="s">
        <v>224</v>
      </c>
      <c r="C97" s="266">
        <v>2031600.8106872814</v>
      </c>
      <c r="D97" s="292"/>
      <c r="E97" s="258"/>
      <c r="F97" s="266">
        <v>0</v>
      </c>
      <c r="G97" s="246"/>
      <c r="H97" s="324">
        <v>2031600.8106872814</v>
      </c>
      <c r="I97" s="322"/>
    </row>
    <row r="98" spans="1:9" hidden="1" outlineLevel="1">
      <c r="A98" s="323"/>
      <c r="B98" s="277" t="s">
        <v>225</v>
      </c>
      <c r="C98" s="266">
        <v>2336740</v>
      </c>
      <c r="D98" s="292"/>
      <c r="E98" s="258"/>
      <c r="F98" s="266">
        <v>0</v>
      </c>
      <c r="G98" s="246"/>
      <c r="H98" s="324">
        <v>2336740</v>
      </c>
      <c r="I98" s="322"/>
    </row>
    <row r="99" spans="1:9" collapsed="1">
      <c r="A99" s="323" t="s">
        <v>560</v>
      </c>
      <c r="B99" s="281" t="s">
        <v>561</v>
      </c>
      <c r="C99" s="266">
        <f>SUM($C$71:$C$98)</f>
        <v>59597732.066463284</v>
      </c>
      <c r="D99" s="292"/>
      <c r="E99" s="258"/>
      <c r="F99" s="266">
        <f>SUM($F$71:$F$98)</f>
        <v>12798</v>
      </c>
      <c r="G99" s="246"/>
      <c r="H99" s="324">
        <f>SUM($H$71:$H$98)</f>
        <v>59610530.066463284</v>
      </c>
      <c r="I99" s="322"/>
    </row>
    <row r="100" spans="1:9" hidden="1" outlineLevel="1">
      <c r="A100" s="323"/>
      <c r="B100" s="277" t="s">
        <v>202</v>
      </c>
      <c r="C100" s="266"/>
      <c r="D100" s="265"/>
      <c r="E100" s="266"/>
      <c r="F100" s="328"/>
      <c r="G100" s="297"/>
      <c r="H100" s="324">
        <v>0</v>
      </c>
      <c r="I100" s="322"/>
    </row>
    <row r="101" spans="1:9" hidden="1" outlineLevel="1">
      <c r="A101" s="323"/>
      <c r="B101" s="277" t="s">
        <v>272</v>
      </c>
      <c r="C101" s="266">
        <v>0</v>
      </c>
      <c r="D101" s="265"/>
      <c r="E101" s="266">
        <v>0</v>
      </c>
      <c r="F101" s="328"/>
      <c r="G101" s="297">
        <v>0</v>
      </c>
      <c r="H101" s="324">
        <v>0</v>
      </c>
      <c r="I101" s="322"/>
    </row>
    <row r="102" spans="1:9" hidden="1" outlineLevel="1">
      <c r="A102" s="323"/>
      <c r="B102" s="277" t="s">
        <v>203</v>
      </c>
      <c r="C102" s="266">
        <v>145324</v>
      </c>
      <c r="D102" s="265"/>
      <c r="E102" s="266">
        <v>4455724</v>
      </c>
      <c r="F102" s="328"/>
      <c r="G102" s="297">
        <v>861370</v>
      </c>
      <c r="H102" s="324">
        <v>5462418</v>
      </c>
      <c r="I102" s="322"/>
    </row>
    <row r="103" spans="1:9" hidden="1" outlineLevel="1">
      <c r="A103" s="323"/>
      <c r="B103" s="277" t="s">
        <v>204</v>
      </c>
      <c r="C103" s="266">
        <v>712841</v>
      </c>
      <c r="D103" s="266">
        <v>0</v>
      </c>
      <c r="E103" s="266">
        <v>0</v>
      </c>
      <c r="F103" s="328"/>
      <c r="G103" s="297">
        <v>0</v>
      </c>
      <c r="H103" s="324">
        <v>712841</v>
      </c>
      <c r="I103" s="322"/>
    </row>
    <row r="104" spans="1:9" hidden="1" outlineLevel="1">
      <c r="A104" s="323"/>
      <c r="B104" s="277" t="s">
        <v>205</v>
      </c>
      <c r="C104" s="266">
        <v>0</v>
      </c>
      <c r="D104" s="266">
        <v>0</v>
      </c>
      <c r="E104" s="266">
        <v>0</v>
      </c>
      <c r="F104" s="297">
        <v>0</v>
      </c>
      <c r="G104" s="297">
        <v>0</v>
      </c>
      <c r="H104" s="324">
        <v>0</v>
      </c>
      <c r="I104" s="322"/>
    </row>
    <row r="105" spans="1:9" hidden="1" outlineLevel="1">
      <c r="A105" s="323"/>
      <c r="B105" s="277" t="s">
        <v>206</v>
      </c>
      <c r="C105" s="266"/>
      <c r="D105" s="266"/>
      <c r="E105" s="266"/>
      <c r="F105" s="297"/>
      <c r="G105" s="297"/>
      <c r="H105" s="324">
        <v>0</v>
      </c>
      <c r="I105" s="322"/>
    </row>
    <row r="106" spans="1:9" hidden="1" outlineLevel="1">
      <c r="A106" s="323"/>
      <c r="B106" s="277" t="s">
        <v>207</v>
      </c>
      <c r="C106" s="266">
        <v>191</v>
      </c>
      <c r="D106" s="266">
        <v>0</v>
      </c>
      <c r="E106" s="266">
        <v>204</v>
      </c>
      <c r="F106" s="297">
        <v>0</v>
      </c>
      <c r="G106" s="297">
        <v>0</v>
      </c>
      <c r="H106" s="324">
        <v>395</v>
      </c>
      <c r="I106" s="322"/>
    </row>
    <row r="107" spans="1:9" hidden="1" outlineLevel="1">
      <c r="A107" s="323"/>
      <c r="B107" s="277" t="s">
        <v>208</v>
      </c>
      <c r="C107" s="266">
        <v>837684.99107253307</v>
      </c>
      <c r="D107" s="266">
        <v>1726711</v>
      </c>
      <c r="E107" s="266">
        <v>6446265</v>
      </c>
      <c r="F107" s="297">
        <v>0</v>
      </c>
      <c r="G107" s="297">
        <v>925936</v>
      </c>
      <c r="H107" s="324">
        <v>9936596.9910725337</v>
      </c>
      <c r="I107" s="322"/>
    </row>
    <row r="108" spans="1:9" hidden="1" outlineLevel="1">
      <c r="A108" s="323"/>
      <c r="B108" s="277" t="s">
        <v>209</v>
      </c>
      <c r="C108" s="266">
        <v>112650.06844481232</v>
      </c>
      <c r="D108" s="265"/>
      <c r="E108" s="266">
        <v>370665</v>
      </c>
      <c r="F108" s="328"/>
      <c r="G108" s="297">
        <v>4382</v>
      </c>
      <c r="H108" s="324">
        <v>487697.06844481232</v>
      </c>
      <c r="I108" s="322"/>
    </row>
    <row r="109" spans="1:9" hidden="1" outlineLevel="1">
      <c r="A109" s="323"/>
      <c r="B109" s="277" t="s">
        <v>211</v>
      </c>
      <c r="C109" s="266">
        <v>1319918</v>
      </c>
      <c r="D109" s="265"/>
      <c r="E109" s="266">
        <v>8241247</v>
      </c>
      <c r="F109" s="328"/>
      <c r="G109" s="297">
        <v>1017747</v>
      </c>
      <c r="H109" s="324">
        <v>10578912</v>
      </c>
      <c r="I109" s="322"/>
    </row>
    <row r="110" spans="1:9" hidden="1" outlineLevel="1">
      <c r="A110" s="323"/>
      <c r="B110" s="277" t="s">
        <v>212</v>
      </c>
      <c r="C110" s="266">
        <v>105987</v>
      </c>
      <c r="D110" s="265">
        <v>0</v>
      </c>
      <c r="E110" s="266">
        <v>7742685</v>
      </c>
      <c r="F110" s="328">
        <v>0</v>
      </c>
      <c r="G110" s="297">
        <v>1253282</v>
      </c>
      <c r="H110" s="324">
        <v>9101954</v>
      </c>
      <c r="I110" s="322"/>
    </row>
    <row r="111" spans="1:9" hidden="1" outlineLevel="1">
      <c r="A111" s="323"/>
      <c r="B111" s="277" t="s">
        <v>213</v>
      </c>
      <c r="C111" s="266">
        <v>523535</v>
      </c>
      <c r="D111" s="266">
        <v>3956296</v>
      </c>
      <c r="E111" s="266">
        <v>4694688</v>
      </c>
      <c r="F111" s="328"/>
      <c r="G111" s="297">
        <v>1275479</v>
      </c>
      <c r="H111" s="324">
        <v>10449998</v>
      </c>
      <c r="I111" s="322"/>
    </row>
    <row r="112" spans="1:9" hidden="1" outlineLevel="1">
      <c r="A112" s="323"/>
      <c r="B112" s="277" t="s">
        <v>214</v>
      </c>
      <c r="C112" s="266">
        <v>442338</v>
      </c>
      <c r="D112" s="266">
        <v>77583</v>
      </c>
      <c r="E112" s="266">
        <v>0</v>
      </c>
      <c r="F112" s="297">
        <v>137</v>
      </c>
      <c r="G112" s="328"/>
      <c r="H112" s="324">
        <v>520058</v>
      </c>
      <c r="I112" s="322"/>
    </row>
    <row r="113" spans="1:9" hidden="1" outlineLevel="1">
      <c r="A113" s="323"/>
      <c r="B113" s="277" t="s">
        <v>273</v>
      </c>
      <c r="C113" s="266"/>
      <c r="D113" s="265"/>
      <c r="E113" s="265"/>
      <c r="F113" s="297"/>
      <c r="G113" s="328"/>
      <c r="H113" s="324">
        <v>0</v>
      </c>
      <c r="I113" s="322"/>
    </row>
    <row r="114" spans="1:9" hidden="1" outlineLevel="1">
      <c r="A114" s="323"/>
      <c r="B114" s="277" t="s">
        <v>215</v>
      </c>
      <c r="C114" s="266">
        <v>537026</v>
      </c>
      <c r="D114" s="266">
        <v>0</v>
      </c>
      <c r="E114" s="266">
        <v>1116982</v>
      </c>
      <c r="F114" s="297">
        <v>0</v>
      </c>
      <c r="G114" s="297">
        <v>0</v>
      </c>
      <c r="H114" s="324">
        <v>1654008</v>
      </c>
      <c r="I114" s="322"/>
    </row>
    <row r="115" spans="1:9" hidden="1" outlineLevel="1">
      <c r="A115" s="323"/>
      <c r="B115" s="277" t="s">
        <v>216</v>
      </c>
      <c r="C115" s="266">
        <v>-341</v>
      </c>
      <c r="D115" s="266">
        <v>0</v>
      </c>
      <c r="E115" s="266">
        <v>0</v>
      </c>
      <c r="F115" s="297">
        <v>0</v>
      </c>
      <c r="G115" s="297">
        <v>0</v>
      </c>
      <c r="H115" s="324">
        <v>-341</v>
      </c>
      <c r="I115" s="322"/>
    </row>
    <row r="116" spans="1:9" hidden="1" outlineLevel="1">
      <c r="A116" s="323"/>
      <c r="B116" s="277" t="s">
        <v>217</v>
      </c>
      <c r="C116" s="266">
        <v>280120.56377224345</v>
      </c>
      <c r="D116" s="266">
        <v>0</v>
      </c>
      <c r="E116" s="266">
        <v>3119140</v>
      </c>
      <c r="F116" s="328"/>
      <c r="G116" s="297">
        <v>829138</v>
      </c>
      <c r="H116" s="324">
        <v>4228398.5637722434</v>
      </c>
      <c r="I116" s="322"/>
    </row>
    <row r="117" spans="1:9" hidden="1" outlineLevel="1">
      <c r="A117" s="323"/>
      <c r="B117" s="277" t="s">
        <v>218</v>
      </c>
      <c r="C117" s="266">
        <v>1383551</v>
      </c>
      <c r="D117" s="266">
        <v>4415905</v>
      </c>
      <c r="E117" s="266">
        <v>338858</v>
      </c>
      <c r="F117" s="328"/>
      <c r="G117" s="297">
        <v>924506</v>
      </c>
      <c r="H117" s="324">
        <v>7062820</v>
      </c>
      <c r="I117" s="322"/>
    </row>
    <row r="118" spans="1:9" hidden="1" outlineLevel="1">
      <c r="A118" s="323"/>
      <c r="B118" s="277" t="s">
        <v>219</v>
      </c>
      <c r="C118" s="266">
        <v>3404</v>
      </c>
      <c r="D118" s="265"/>
      <c r="E118" s="324">
        <v>317265</v>
      </c>
      <c r="F118" s="328"/>
      <c r="G118" s="324">
        <v>78618</v>
      </c>
      <c r="H118" s="324">
        <v>399287</v>
      </c>
      <c r="I118" s="322"/>
    </row>
    <row r="119" spans="1:9" hidden="1" outlineLevel="1">
      <c r="A119" s="323"/>
      <c r="B119" s="277" t="s">
        <v>323</v>
      </c>
      <c r="C119" s="266"/>
      <c r="D119" s="321">
        <v>17874.585000000003</v>
      </c>
      <c r="E119" s="321">
        <v>0</v>
      </c>
      <c r="F119" s="328"/>
      <c r="G119" s="321">
        <v>1986.0650000000003</v>
      </c>
      <c r="H119" s="321">
        <v>19860.650000000001</v>
      </c>
      <c r="I119" s="322"/>
    </row>
    <row r="120" spans="1:9" hidden="1" outlineLevel="1">
      <c r="A120" s="323"/>
      <c r="B120" s="277" t="s">
        <v>220</v>
      </c>
      <c r="C120" s="266"/>
      <c r="D120" s="265"/>
      <c r="E120" s="266"/>
      <c r="F120" s="328"/>
      <c r="G120" s="297"/>
      <c r="H120" s="324">
        <v>0</v>
      </c>
      <c r="I120" s="322"/>
    </row>
    <row r="121" spans="1:9" hidden="1" outlineLevel="1">
      <c r="A121" s="323"/>
      <c r="B121" s="277" t="s">
        <v>221</v>
      </c>
      <c r="C121" s="266">
        <v>0</v>
      </c>
      <c r="D121" s="265"/>
      <c r="E121" s="265"/>
      <c r="F121" s="328"/>
      <c r="G121" s="328"/>
      <c r="H121" s="324">
        <v>0</v>
      </c>
      <c r="I121" s="322"/>
    </row>
    <row r="122" spans="1:9" hidden="1" outlineLevel="1">
      <c r="A122" s="323"/>
      <c r="B122" s="277" t="s">
        <v>274</v>
      </c>
      <c r="C122" s="266">
        <v>10717</v>
      </c>
      <c r="D122" s="266"/>
      <c r="E122" s="266"/>
      <c r="F122" s="297"/>
      <c r="G122" s="297"/>
      <c r="H122" s="324">
        <v>10717</v>
      </c>
      <c r="I122" s="322"/>
    </row>
    <row r="123" spans="1:9" hidden="1" outlineLevel="1">
      <c r="A123" s="323"/>
      <c r="B123" s="277" t="s">
        <v>222</v>
      </c>
      <c r="C123" s="266">
        <v>3130503</v>
      </c>
      <c r="D123" s="266">
        <v>1267526</v>
      </c>
      <c r="E123" s="266">
        <v>10089186</v>
      </c>
      <c r="F123" s="297">
        <v>0</v>
      </c>
      <c r="G123" s="297">
        <v>4472061</v>
      </c>
      <c r="H123" s="324">
        <v>18959276</v>
      </c>
      <c r="I123" s="322"/>
    </row>
    <row r="124" spans="1:9" hidden="1" outlineLevel="1">
      <c r="A124" s="323"/>
      <c r="B124" s="277" t="s">
        <v>278</v>
      </c>
      <c r="C124" s="266"/>
      <c r="D124" s="266"/>
      <c r="E124" s="266"/>
      <c r="F124" s="297"/>
      <c r="G124" s="297"/>
      <c r="H124" s="324">
        <v>0</v>
      </c>
      <c r="I124" s="322"/>
    </row>
    <row r="125" spans="1:9" hidden="1" outlineLevel="1">
      <c r="A125" s="323"/>
      <c r="B125" s="277" t="s">
        <v>223</v>
      </c>
      <c r="C125" s="266">
        <v>1033188</v>
      </c>
      <c r="D125" s="265"/>
      <c r="E125" s="265"/>
      <c r="F125" s="297">
        <v>0</v>
      </c>
      <c r="G125" s="328"/>
      <c r="H125" s="324">
        <v>1033188</v>
      </c>
      <c r="I125" s="322"/>
    </row>
    <row r="126" spans="1:9" hidden="1" outlineLevel="1">
      <c r="A126" s="323"/>
      <c r="B126" s="277" t="s">
        <v>224</v>
      </c>
      <c r="C126" s="266">
        <v>471582.4767685727</v>
      </c>
      <c r="D126" s="265">
        <v>4660</v>
      </c>
      <c r="E126" s="266">
        <v>68501</v>
      </c>
      <c r="F126" s="297">
        <v>0</v>
      </c>
      <c r="G126" s="297">
        <v>33300</v>
      </c>
      <c r="H126" s="324">
        <v>578043.4767685727</v>
      </c>
      <c r="I126" s="322"/>
    </row>
    <row r="127" spans="1:9" hidden="1" outlineLevel="1">
      <c r="A127" s="323"/>
      <c r="B127" s="277" t="s">
        <v>225</v>
      </c>
      <c r="C127" s="266">
        <v>588544</v>
      </c>
      <c r="D127" s="265">
        <v>0</v>
      </c>
      <c r="E127" s="266">
        <v>711422</v>
      </c>
      <c r="F127" s="328"/>
      <c r="G127" s="328"/>
      <c r="H127" s="324">
        <v>1299966</v>
      </c>
      <c r="I127" s="322"/>
    </row>
    <row r="128" spans="1:9" collapsed="1">
      <c r="A128" s="323">
        <v>2</v>
      </c>
      <c r="B128" s="281" t="s">
        <v>562</v>
      </c>
      <c r="C128" s="266">
        <f>SUM($C$100:$C$127)</f>
        <v>11638764.100058161</v>
      </c>
      <c r="D128" s="266">
        <f>SUM($D$100:$D$127)</f>
        <v>11466555.585000001</v>
      </c>
      <c r="E128" s="266">
        <f>SUM($E$100:$E$127)</f>
        <v>47712832</v>
      </c>
      <c r="F128" s="297">
        <f>SUM($F$100:$F$127)</f>
        <v>137</v>
      </c>
      <c r="G128" s="297">
        <f>SUM($G$100:$G$127)</f>
        <v>11677805.065000001</v>
      </c>
      <c r="H128" s="324">
        <f>SUM($H$100:$H$127)</f>
        <v>82496093.750058159</v>
      </c>
      <c r="I128" s="322"/>
    </row>
    <row r="129" spans="1:9" hidden="1" outlineLevel="1">
      <c r="A129" s="329"/>
      <c r="B129" s="330" t="s">
        <v>202</v>
      </c>
      <c r="C129" s="265"/>
      <c r="D129" s="265"/>
      <c r="E129" s="266"/>
      <c r="F129" s="246"/>
      <c r="G129" s="247"/>
      <c r="H129" s="331">
        <v>0</v>
      </c>
      <c r="I129" s="322"/>
    </row>
    <row r="130" spans="1:9" hidden="1" outlineLevel="1">
      <c r="A130" s="329"/>
      <c r="B130" s="330" t="s">
        <v>272</v>
      </c>
      <c r="C130" s="265"/>
      <c r="D130" s="265"/>
      <c r="E130" s="266">
        <v>2278957</v>
      </c>
      <c r="F130" s="246"/>
      <c r="G130" s="247"/>
      <c r="H130" s="331">
        <v>2278957</v>
      </c>
      <c r="I130" s="322"/>
    </row>
    <row r="131" spans="1:9" hidden="1" outlineLevel="1">
      <c r="A131" s="329"/>
      <c r="B131" s="330" t="s">
        <v>203</v>
      </c>
      <c r="C131" s="266">
        <v>2845</v>
      </c>
      <c r="D131" s="266">
        <v>0</v>
      </c>
      <c r="E131" s="266">
        <v>354674</v>
      </c>
      <c r="F131" s="246"/>
      <c r="G131" s="247"/>
      <c r="H131" s="331">
        <v>357519</v>
      </c>
      <c r="I131" s="322"/>
    </row>
    <row r="132" spans="1:9" hidden="1" outlineLevel="1">
      <c r="A132" s="329"/>
      <c r="B132" s="330" t="s">
        <v>204</v>
      </c>
      <c r="C132" s="266">
        <v>0</v>
      </c>
      <c r="D132" s="266">
        <v>0</v>
      </c>
      <c r="E132" s="265"/>
      <c r="F132" s="246"/>
      <c r="G132" s="247"/>
      <c r="H132" s="331">
        <v>0</v>
      </c>
      <c r="I132" s="322"/>
    </row>
    <row r="133" spans="1:9" hidden="1" outlineLevel="1">
      <c r="A133" s="329"/>
      <c r="B133" s="330" t="s">
        <v>205</v>
      </c>
      <c r="C133" s="266">
        <v>0</v>
      </c>
      <c r="D133" s="266">
        <v>0</v>
      </c>
      <c r="E133" s="266">
        <v>0</v>
      </c>
      <c r="F133" s="246"/>
      <c r="G133" s="247"/>
      <c r="H133" s="331">
        <v>0</v>
      </c>
      <c r="I133" s="322"/>
    </row>
    <row r="134" spans="1:9" hidden="1" outlineLevel="1">
      <c r="A134" s="329"/>
      <c r="B134" s="330" t="s">
        <v>206</v>
      </c>
      <c r="C134" s="266"/>
      <c r="D134" s="266"/>
      <c r="E134" s="266"/>
      <c r="F134" s="246"/>
      <c r="G134" s="247"/>
      <c r="H134" s="331">
        <v>0</v>
      </c>
      <c r="I134" s="322"/>
    </row>
    <row r="135" spans="1:9" hidden="1" outlineLevel="1">
      <c r="A135" s="329"/>
      <c r="B135" s="330" t="s">
        <v>207</v>
      </c>
      <c r="C135" s="266">
        <v>14947</v>
      </c>
      <c r="D135" s="266">
        <v>0</v>
      </c>
      <c r="E135" s="266">
        <v>15821</v>
      </c>
      <c r="F135" s="246"/>
      <c r="G135" s="247"/>
      <c r="H135" s="331">
        <v>30768</v>
      </c>
      <c r="I135" s="322"/>
    </row>
    <row r="136" spans="1:9" hidden="1" outlineLevel="1">
      <c r="A136" s="329"/>
      <c r="B136" s="330" t="s">
        <v>208</v>
      </c>
      <c r="C136" s="266">
        <v>16391.166273847637</v>
      </c>
      <c r="D136" s="266">
        <v>57014</v>
      </c>
      <c r="E136" s="266">
        <v>157365</v>
      </c>
      <c r="F136" s="246"/>
      <c r="G136" s="247"/>
      <c r="H136" s="331">
        <v>230770.16627384763</v>
      </c>
      <c r="I136" s="322"/>
    </row>
    <row r="137" spans="1:9" hidden="1" outlineLevel="1">
      <c r="A137" s="329"/>
      <c r="B137" s="330" t="s">
        <v>209</v>
      </c>
      <c r="C137" s="266">
        <v>3225.7269043358247</v>
      </c>
      <c r="D137" s="265"/>
      <c r="E137" s="266">
        <v>5085</v>
      </c>
      <c r="F137" s="246"/>
      <c r="G137" s="247"/>
      <c r="H137" s="331">
        <v>8310.7269043358247</v>
      </c>
      <c r="I137" s="322"/>
    </row>
    <row r="138" spans="1:9" hidden="1" outlineLevel="1">
      <c r="A138" s="329"/>
      <c r="B138" s="330" t="s">
        <v>211</v>
      </c>
      <c r="C138" s="266">
        <v>1094056</v>
      </c>
      <c r="D138" s="265"/>
      <c r="E138" s="266">
        <v>584484</v>
      </c>
      <c r="F138" s="246"/>
      <c r="G138" s="247"/>
      <c r="H138" s="331">
        <v>1678540</v>
      </c>
      <c r="I138" s="322"/>
    </row>
    <row r="139" spans="1:9" hidden="1" outlineLevel="1">
      <c r="A139" s="329"/>
      <c r="B139" s="330" t="s">
        <v>212</v>
      </c>
      <c r="C139" s="266">
        <v>0</v>
      </c>
      <c r="D139" s="265">
        <v>0</v>
      </c>
      <c r="E139" s="266">
        <v>3878215</v>
      </c>
      <c r="F139" s="246"/>
      <c r="G139" s="247"/>
      <c r="H139" s="331">
        <v>3878215</v>
      </c>
      <c r="I139" s="322"/>
    </row>
    <row r="140" spans="1:9" hidden="1" outlineLevel="1">
      <c r="A140" s="329"/>
      <c r="B140" s="330" t="s">
        <v>213</v>
      </c>
      <c r="C140" s="266">
        <v>0</v>
      </c>
      <c r="D140" s="266">
        <v>3098675</v>
      </c>
      <c r="E140" s="266">
        <v>0</v>
      </c>
      <c r="F140" s="246"/>
      <c r="G140" s="247"/>
      <c r="H140" s="331">
        <v>3098675</v>
      </c>
      <c r="I140" s="322"/>
    </row>
    <row r="141" spans="1:9" hidden="1" outlineLevel="1">
      <c r="A141" s="329"/>
      <c r="B141" s="330" t="s">
        <v>214</v>
      </c>
      <c r="C141" s="265"/>
      <c r="D141" s="265"/>
      <c r="E141" s="265"/>
      <c r="F141" s="246"/>
      <c r="G141" s="247"/>
      <c r="H141" s="331">
        <v>0</v>
      </c>
      <c r="I141" s="322"/>
    </row>
    <row r="142" spans="1:9" hidden="1" outlineLevel="1">
      <c r="A142" s="329"/>
      <c r="B142" s="330" t="s">
        <v>273</v>
      </c>
      <c r="C142" s="265"/>
      <c r="D142" s="265"/>
      <c r="E142" s="265"/>
      <c r="F142" s="246"/>
      <c r="G142" s="247"/>
      <c r="H142" s="331">
        <v>0</v>
      </c>
      <c r="I142" s="322"/>
    </row>
    <row r="143" spans="1:9" hidden="1" outlineLevel="1">
      <c r="A143" s="329"/>
      <c r="B143" s="330" t="s">
        <v>215</v>
      </c>
      <c r="C143" s="266">
        <v>0</v>
      </c>
      <c r="D143" s="265"/>
      <c r="E143" s="265"/>
      <c r="F143" s="246"/>
      <c r="G143" s="247"/>
      <c r="H143" s="331">
        <v>0</v>
      </c>
      <c r="I143" s="322"/>
    </row>
    <row r="144" spans="1:9" hidden="1" outlineLevel="1">
      <c r="A144" s="329"/>
      <c r="B144" s="330" t="s">
        <v>216</v>
      </c>
      <c r="C144" s="266">
        <v>0</v>
      </c>
      <c r="D144" s="266">
        <v>0</v>
      </c>
      <c r="E144" s="266">
        <v>0</v>
      </c>
      <c r="F144" s="246"/>
      <c r="G144" s="247"/>
      <c r="H144" s="331">
        <v>0</v>
      </c>
      <c r="I144" s="322"/>
    </row>
    <row r="145" spans="1:9" hidden="1" outlineLevel="1">
      <c r="A145" s="329"/>
      <c r="B145" s="330" t="s">
        <v>217</v>
      </c>
      <c r="C145" s="266">
        <v>0</v>
      </c>
      <c r="D145" s="266">
        <v>0</v>
      </c>
      <c r="E145" s="266">
        <v>954</v>
      </c>
      <c r="F145" s="246"/>
      <c r="G145" s="247"/>
      <c r="H145" s="331">
        <v>954</v>
      </c>
      <c r="I145" s="322"/>
    </row>
    <row r="146" spans="1:9" hidden="1" outlineLevel="1">
      <c r="A146" s="329"/>
      <c r="B146" s="332" t="s">
        <v>218</v>
      </c>
      <c r="C146" s="266">
        <v>1627257</v>
      </c>
      <c r="D146" s="266">
        <v>281632</v>
      </c>
      <c r="E146" s="266">
        <v>0</v>
      </c>
      <c r="F146" s="246"/>
      <c r="G146" s="247"/>
      <c r="H146" s="331">
        <v>1908889</v>
      </c>
      <c r="I146" s="322"/>
    </row>
    <row r="147" spans="1:9" hidden="1" outlineLevel="1">
      <c r="A147" s="329"/>
      <c r="B147" s="330" t="s">
        <v>219</v>
      </c>
      <c r="C147" s="265"/>
      <c r="D147" s="265"/>
      <c r="E147" s="265"/>
      <c r="F147" s="246"/>
      <c r="G147" s="247"/>
      <c r="H147" s="331">
        <v>0</v>
      </c>
      <c r="I147" s="322"/>
    </row>
    <row r="148" spans="1:9" hidden="1" outlineLevel="1">
      <c r="A148" s="329"/>
      <c r="B148" s="330" t="s">
        <v>323</v>
      </c>
      <c r="C148" s="265"/>
      <c r="D148" s="265"/>
      <c r="E148" s="265"/>
      <c r="F148" s="246"/>
      <c r="G148" s="247"/>
      <c r="H148" s="321">
        <v>0</v>
      </c>
      <c r="I148" s="322"/>
    </row>
    <row r="149" spans="1:9" hidden="1" outlineLevel="1">
      <c r="A149" s="329"/>
      <c r="B149" s="330" t="s">
        <v>220</v>
      </c>
      <c r="C149" s="265"/>
      <c r="D149" s="265"/>
      <c r="E149" s="265"/>
      <c r="F149" s="246"/>
      <c r="G149" s="247"/>
      <c r="H149" s="331">
        <v>0</v>
      </c>
      <c r="I149" s="322"/>
    </row>
    <row r="150" spans="1:9" hidden="1" outlineLevel="1">
      <c r="A150" s="329"/>
      <c r="B150" s="330" t="s">
        <v>221</v>
      </c>
      <c r="C150" s="265"/>
      <c r="D150" s="265"/>
      <c r="E150" s="265"/>
      <c r="F150" s="246"/>
      <c r="G150" s="247"/>
      <c r="H150" s="331">
        <v>0</v>
      </c>
      <c r="I150" s="322"/>
    </row>
    <row r="151" spans="1:9" hidden="1" outlineLevel="1">
      <c r="A151" s="329"/>
      <c r="B151" s="330" t="s">
        <v>274</v>
      </c>
      <c r="C151" s="265"/>
      <c r="D151" s="265"/>
      <c r="E151" s="265"/>
      <c r="F151" s="246"/>
      <c r="G151" s="247"/>
      <c r="H151" s="331">
        <v>0</v>
      </c>
      <c r="I151" s="322"/>
    </row>
    <row r="152" spans="1:9" hidden="1" outlineLevel="1">
      <c r="A152" s="329"/>
      <c r="B152" s="330" t="s">
        <v>222</v>
      </c>
      <c r="C152" s="266">
        <v>349082</v>
      </c>
      <c r="D152" s="266">
        <v>1617390</v>
      </c>
      <c r="E152" s="266">
        <v>3348299</v>
      </c>
      <c r="F152" s="246"/>
      <c r="G152" s="247"/>
      <c r="H152" s="331">
        <v>5314771</v>
      </c>
      <c r="I152" s="322"/>
    </row>
    <row r="153" spans="1:9" hidden="1" outlineLevel="1">
      <c r="A153" s="329"/>
      <c r="B153" s="330" t="s">
        <v>278</v>
      </c>
      <c r="C153" s="266"/>
      <c r="D153" s="266"/>
      <c r="E153" s="266"/>
      <c r="F153" s="246"/>
      <c r="G153" s="247"/>
      <c r="H153" s="331">
        <v>0</v>
      </c>
      <c r="I153" s="322"/>
    </row>
    <row r="154" spans="1:9" hidden="1" outlineLevel="1">
      <c r="A154" s="329"/>
      <c r="B154" s="330" t="s">
        <v>223</v>
      </c>
      <c r="C154" s="266">
        <v>706080</v>
      </c>
      <c r="D154" s="265"/>
      <c r="E154" s="265"/>
      <c r="F154" s="246"/>
      <c r="G154" s="247"/>
      <c r="H154" s="331">
        <v>706080</v>
      </c>
      <c r="I154" s="322"/>
    </row>
    <row r="155" spans="1:9" hidden="1" outlineLevel="1">
      <c r="A155" s="329"/>
      <c r="B155" s="330" t="s">
        <v>224</v>
      </c>
      <c r="C155" s="266">
        <v>0</v>
      </c>
      <c r="D155" s="266">
        <v>9151</v>
      </c>
      <c r="E155" s="266">
        <v>6212</v>
      </c>
      <c r="F155" s="246"/>
      <c r="G155" s="247"/>
      <c r="H155" s="331">
        <v>15363</v>
      </c>
      <c r="I155" s="322"/>
    </row>
    <row r="156" spans="1:9" hidden="1" outlineLevel="1">
      <c r="A156" s="329"/>
      <c r="B156" s="330" t="s">
        <v>225</v>
      </c>
      <c r="C156" s="266">
        <v>20815</v>
      </c>
      <c r="D156" s="266">
        <v>0</v>
      </c>
      <c r="E156" s="266">
        <v>4448</v>
      </c>
      <c r="F156" s="246"/>
      <c r="G156" s="247"/>
      <c r="H156" s="331">
        <v>25263</v>
      </c>
      <c r="I156" s="322"/>
    </row>
    <row r="157" spans="1:9" ht="28.5" collapsed="1">
      <c r="A157" s="329" t="s">
        <v>563</v>
      </c>
      <c r="B157" s="330" t="s">
        <v>564</v>
      </c>
      <c r="C157" s="266">
        <f>SUM($C$129:$C$156)</f>
        <v>3834698.8931781836</v>
      </c>
      <c r="D157" s="266">
        <f>SUM($D$129:$D$156)</f>
        <v>5063862</v>
      </c>
      <c r="E157" s="266">
        <f>SUM($E$129:$E$156)</f>
        <v>10634514</v>
      </c>
      <c r="F157" s="246"/>
      <c r="G157" s="247"/>
      <c r="H157" s="331">
        <f>SUM($H$129:$H$156)</f>
        <v>19533074.893178184</v>
      </c>
      <c r="I157" s="322"/>
    </row>
    <row r="158" spans="1:9" hidden="1" outlineLevel="1">
      <c r="A158" s="333"/>
      <c r="B158" s="330" t="s">
        <v>202</v>
      </c>
      <c r="C158" s="266"/>
      <c r="D158" s="265"/>
      <c r="E158" s="266"/>
      <c r="F158" s="254"/>
      <c r="G158" s="255"/>
      <c r="H158" s="331">
        <v>0</v>
      </c>
      <c r="I158" s="322"/>
    </row>
    <row r="159" spans="1:9" hidden="1" outlineLevel="1">
      <c r="A159" s="333"/>
      <c r="B159" s="330" t="s">
        <v>272</v>
      </c>
      <c r="C159" s="266">
        <v>0</v>
      </c>
      <c r="D159" s="265"/>
      <c r="E159" s="266">
        <v>0</v>
      </c>
      <c r="F159" s="254"/>
      <c r="G159" s="255"/>
      <c r="H159" s="331">
        <v>0</v>
      </c>
      <c r="I159" s="322"/>
    </row>
    <row r="160" spans="1:9" hidden="1" outlineLevel="1">
      <c r="A160" s="333"/>
      <c r="B160" s="330" t="s">
        <v>203</v>
      </c>
      <c r="C160" s="266">
        <v>115118</v>
      </c>
      <c r="D160" s="265"/>
      <c r="E160" s="266">
        <v>0</v>
      </c>
      <c r="F160" s="254"/>
      <c r="G160" s="255"/>
      <c r="H160" s="331">
        <v>115118</v>
      </c>
      <c r="I160" s="322"/>
    </row>
    <row r="161" spans="1:9" hidden="1" outlineLevel="1">
      <c r="A161" s="333"/>
      <c r="B161" s="330" t="s">
        <v>204</v>
      </c>
      <c r="C161" s="265"/>
      <c r="D161" s="265"/>
      <c r="E161" s="265"/>
      <c r="F161" s="254"/>
      <c r="G161" s="255"/>
      <c r="H161" s="331">
        <v>0</v>
      </c>
      <c r="I161" s="322"/>
    </row>
    <row r="162" spans="1:9" hidden="1" outlineLevel="1">
      <c r="A162" s="333"/>
      <c r="B162" s="330" t="s">
        <v>205</v>
      </c>
      <c r="C162" s="266">
        <v>0</v>
      </c>
      <c r="D162" s="266">
        <v>0</v>
      </c>
      <c r="E162" s="266">
        <v>0</v>
      </c>
      <c r="F162" s="254"/>
      <c r="G162" s="255"/>
      <c r="H162" s="331">
        <v>0</v>
      </c>
      <c r="I162" s="322"/>
    </row>
    <row r="163" spans="1:9" hidden="1" outlineLevel="1">
      <c r="A163" s="333"/>
      <c r="B163" s="330" t="s">
        <v>206</v>
      </c>
      <c r="C163" s="266"/>
      <c r="D163" s="266"/>
      <c r="E163" s="266"/>
      <c r="F163" s="254"/>
      <c r="G163" s="255"/>
      <c r="H163" s="331">
        <v>0</v>
      </c>
      <c r="I163" s="322"/>
    </row>
    <row r="164" spans="1:9" hidden="1" outlineLevel="1">
      <c r="A164" s="333"/>
      <c r="B164" s="330" t="s">
        <v>207</v>
      </c>
      <c r="C164" s="266"/>
      <c r="D164" s="266"/>
      <c r="E164" s="266"/>
      <c r="F164" s="254"/>
      <c r="G164" s="255"/>
      <c r="H164" s="331">
        <v>0</v>
      </c>
      <c r="I164" s="322"/>
    </row>
    <row r="165" spans="1:9" hidden="1" outlineLevel="1">
      <c r="A165" s="333"/>
      <c r="B165" s="330" t="s">
        <v>208</v>
      </c>
      <c r="C165" s="266">
        <v>397652.54826036352</v>
      </c>
      <c r="D165" s="266">
        <v>0</v>
      </c>
      <c r="E165" s="266">
        <v>0</v>
      </c>
      <c r="F165" s="254"/>
      <c r="G165" s="255"/>
      <c r="H165" s="331">
        <v>397652.54826036352</v>
      </c>
      <c r="I165" s="322"/>
    </row>
    <row r="166" spans="1:9" hidden="1" outlineLevel="1">
      <c r="A166" s="333"/>
      <c r="B166" s="330" t="s">
        <v>209</v>
      </c>
      <c r="C166" s="266">
        <v>7928.0794915119004</v>
      </c>
      <c r="D166" s="265"/>
      <c r="E166" s="265"/>
      <c r="F166" s="254"/>
      <c r="G166" s="255"/>
      <c r="H166" s="331">
        <v>7928.0794915119004</v>
      </c>
      <c r="I166" s="322"/>
    </row>
    <row r="167" spans="1:9" hidden="1" outlineLevel="1">
      <c r="A167" s="333"/>
      <c r="B167" s="330" t="s">
        <v>211</v>
      </c>
      <c r="C167" s="266">
        <v>1116437</v>
      </c>
      <c r="D167" s="265"/>
      <c r="E167" s="266">
        <v>62860</v>
      </c>
      <c r="F167" s="254"/>
      <c r="G167" s="255"/>
      <c r="H167" s="331">
        <v>1179297</v>
      </c>
      <c r="I167" s="322"/>
    </row>
    <row r="168" spans="1:9" hidden="1" outlineLevel="1">
      <c r="A168" s="333"/>
      <c r="B168" s="330" t="s">
        <v>212</v>
      </c>
      <c r="C168" s="266">
        <v>0</v>
      </c>
      <c r="D168" s="265">
        <v>0</v>
      </c>
      <c r="E168" s="266">
        <v>0</v>
      </c>
      <c r="F168" s="254"/>
      <c r="G168" s="255"/>
      <c r="H168" s="331">
        <v>0</v>
      </c>
      <c r="I168" s="322"/>
    </row>
    <row r="169" spans="1:9" hidden="1" outlineLevel="1">
      <c r="A169" s="333"/>
      <c r="B169" s="330" t="s">
        <v>213</v>
      </c>
      <c r="C169" s="266">
        <v>0</v>
      </c>
      <c r="D169" s="265"/>
      <c r="E169" s="266">
        <v>0</v>
      </c>
      <c r="F169" s="254"/>
      <c r="G169" s="255"/>
      <c r="H169" s="331">
        <v>0</v>
      </c>
      <c r="I169" s="322"/>
    </row>
    <row r="170" spans="1:9" hidden="1" outlineLevel="1">
      <c r="A170" s="333"/>
      <c r="B170" s="330" t="s">
        <v>214</v>
      </c>
      <c r="C170" s="266">
        <v>1060</v>
      </c>
      <c r="D170" s="265">
        <v>8952</v>
      </c>
      <c r="E170" s="266">
        <v>0</v>
      </c>
      <c r="F170" s="254"/>
      <c r="G170" s="255"/>
      <c r="H170" s="331">
        <v>10012</v>
      </c>
      <c r="I170" s="322"/>
    </row>
    <row r="171" spans="1:9" hidden="1" outlineLevel="1">
      <c r="A171" s="333"/>
      <c r="B171" s="330" t="s">
        <v>273</v>
      </c>
      <c r="C171" s="265"/>
      <c r="D171" s="265"/>
      <c r="E171" s="265"/>
      <c r="F171" s="254"/>
      <c r="G171" s="255"/>
      <c r="H171" s="331">
        <v>0</v>
      </c>
      <c r="I171" s="322"/>
    </row>
    <row r="172" spans="1:9" hidden="1" outlineLevel="1">
      <c r="A172" s="333"/>
      <c r="B172" s="330" t="s">
        <v>215</v>
      </c>
      <c r="C172" s="266">
        <v>0</v>
      </c>
      <c r="D172" s="265"/>
      <c r="E172" s="265"/>
      <c r="F172" s="254"/>
      <c r="G172" s="255"/>
      <c r="H172" s="331">
        <v>0</v>
      </c>
      <c r="I172" s="322"/>
    </row>
    <row r="173" spans="1:9" hidden="1" outlineLevel="1">
      <c r="A173" s="333"/>
      <c r="B173" s="330" t="s">
        <v>216</v>
      </c>
      <c r="C173" s="266">
        <v>-32</v>
      </c>
      <c r="D173" s="266">
        <v>0</v>
      </c>
      <c r="E173" s="266">
        <v>0</v>
      </c>
      <c r="F173" s="254"/>
      <c r="G173" s="255"/>
      <c r="H173" s="331">
        <v>-32</v>
      </c>
      <c r="I173" s="322"/>
    </row>
    <row r="174" spans="1:9" hidden="1" outlineLevel="1">
      <c r="A174" s="333"/>
      <c r="B174" s="330" t="s">
        <v>217</v>
      </c>
      <c r="C174" s="266">
        <v>0</v>
      </c>
      <c r="D174" s="266">
        <v>0</v>
      </c>
      <c r="E174" s="266">
        <v>0</v>
      </c>
      <c r="F174" s="254"/>
      <c r="G174" s="255"/>
      <c r="H174" s="331">
        <v>0</v>
      </c>
      <c r="I174" s="322"/>
    </row>
    <row r="175" spans="1:9" hidden="1" outlineLevel="1">
      <c r="A175" s="333"/>
      <c r="B175" s="332" t="s">
        <v>218</v>
      </c>
      <c r="C175" s="266">
        <v>0</v>
      </c>
      <c r="D175" s="266">
        <v>0</v>
      </c>
      <c r="E175" s="266">
        <v>0</v>
      </c>
      <c r="F175" s="254"/>
      <c r="G175" s="255"/>
      <c r="H175" s="331">
        <v>0</v>
      </c>
      <c r="I175" s="322"/>
    </row>
    <row r="176" spans="1:9" hidden="1" outlineLevel="1">
      <c r="A176" s="333"/>
      <c r="B176" s="330" t="s">
        <v>219</v>
      </c>
      <c r="C176" s="265"/>
      <c r="D176" s="265"/>
      <c r="E176" s="265"/>
      <c r="F176" s="254"/>
      <c r="G176" s="255"/>
      <c r="H176" s="331">
        <v>0</v>
      </c>
      <c r="I176" s="322"/>
    </row>
    <row r="177" spans="1:9" hidden="1" outlineLevel="1">
      <c r="A177" s="333"/>
      <c r="B177" s="330" t="s">
        <v>323</v>
      </c>
      <c r="C177" s="321">
        <v>0</v>
      </c>
      <c r="D177" s="321">
        <v>11676</v>
      </c>
      <c r="E177" s="321">
        <v>0</v>
      </c>
      <c r="F177" s="254"/>
      <c r="G177" s="255"/>
      <c r="H177" s="321">
        <v>11676</v>
      </c>
      <c r="I177" s="322"/>
    </row>
    <row r="178" spans="1:9" hidden="1" outlineLevel="1">
      <c r="A178" s="333"/>
      <c r="B178" s="330" t="s">
        <v>220</v>
      </c>
      <c r="C178" s="265"/>
      <c r="D178" s="265"/>
      <c r="E178" s="265"/>
      <c r="F178" s="254"/>
      <c r="G178" s="255"/>
      <c r="H178" s="331">
        <v>0</v>
      </c>
      <c r="I178" s="322"/>
    </row>
    <row r="179" spans="1:9" hidden="1" outlineLevel="1">
      <c r="A179" s="333"/>
      <c r="B179" s="330" t="s">
        <v>221</v>
      </c>
      <c r="C179" s="265"/>
      <c r="D179" s="265"/>
      <c r="E179" s="265"/>
      <c r="F179" s="254"/>
      <c r="G179" s="255"/>
      <c r="H179" s="331">
        <v>0</v>
      </c>
      <c r="I179" s="322"/>
    </row>
    <row r="180" spans="1:9" hidden="1" outlineLevel="1">
      <c r="A180" s="333"/>
      <c r="B180" s="330" t="s">
        <v>274</v>
      </c>
      <c r="C180" s="265"/>
      <c r="D180" s="265"/>
      <c r="E180" s="265"/>
      <c r="F180" s="254"/>
      <c r="G180" s="255"/>
      <c r="H180" s="331">
        <v>0</v>
      </c>
      <c r="I180" s="322"/>
    </row>
    <row r="181" spans="1:9" hidden="1" outlineLevel="1">
      <c r="A181" s="333"/>
      <c r="B181" s="330" t="s">
        <v>222</v>
      </c>
      <c r="C181" s="265"/>
      <c r="D181" s="265"/>
      <c r="E181" s="266">
        <v>63735</v>
      </c>
      <c r="F181" s="254"/>
      <c r="G181" s="255"/>
      <c r="H181" s="331">
        <v>63735</v>
      </c>
      <c r="I181" s="322"/>
    </row>
    <row r="182" spans="1:9" hidden="1" outlineLevel="1">
      <c r="A182" s="333"/>
      <c r="B182" s="330" t="s">
        <v>278</v>
      </c>
      <c r="C182" s="265"/>
      <c r="D182" s="265"/>
      <c r="E182" s="266"/>
      <c r="F182" s="254"/>
      <c r="G182" s="255"/>
      <c r="H182" s="331">
        <v>0</v>
      </c>
      <c r="I182" s="322"/>
    </row>
    <row r="183" spans="1:9" hidden="1" outlineLevel="1">
      <c r="A183" s="333"/>
      <c r="B183" s="330" t="s">
        <v>223</v>
      </c>
      <c r="C183" s="265"/>
      <c r="D183" s="265"/>
      <c r="E183" s="265"/>
      <c r="F183" s="254"/>
      <c r="G183" s="255"/>
      <c r="H183" s="331">
        <v>0</v>
      </c>
      <c r="I183" s="322"/>
    </row>
    <row r="184" spans="1:9" hidden="1" outlineLevel="1">
      <c r="A184" s="333"/>
      <c r="B184" s="330" t="s">
        <v>224</v>
      </c>
      <c r="C184" s="266">
        <v>78543.339251699625</v>
      </c>
      <c r="D184" s="265"/>
      <c r="E184" s="266">
        <v>11314</v>
      </c>
      <c r="F184" s="254"/>
      <c r="G184" s="255"/>
      <c r="H184" s="331">
        <v>89857.339251699625</v>
      </c>
      <c r="I184" s="322"/>
    </row>
    <row r="185" spans="1:9" hidden="1" outlineLevel="1">
      <c r="A185" s="333"/>
      <c r="B185" s="330" t="s">
        <v>225</v>
      </c>
      <c r="C185" s="266">
        <v>0</v>
      </c>
      <c r="D185" s="265"/>
      <c r="E185" s="266">
        <v>0</v>
      </c>
      <c r="F185" s="254"/>
      <c r="G185" s="255"/>
      <c r="H185" s="331">
        <v>0</v>
      </c>
      <c r="I185" s="322"/>
    </row>
    <row r="186" spans="1:9" ht="27.2" customHeight="1" collapsed="1">
      <c r="A186" s="333" t="s">
        <v>565</v>
      </c>
      <c r="B186" s="334" t="s">
        <v>566</v>
      </c>
      <c r="C186" s="266">
        <f>SUM($C$158:$C$185)</f>
        <v>1716706.9670035751</v>
      </c>
      <c r="D186" s="266">
        <f>SUM($D$158:$D$185)</f>
        <v>20628</v>
      </c>
      <c r="E186" s="266">
        <f>SUM($E$158:$E$185)</f>
        <v>137909</v>
      </c>
      <c r="F186" s="254"/>
      <c r="G186" s="255"/>
      <c r="H186" s="331">
        <f>SUM($H$158:$H$185)</f>
        <v>1875243.9670035751</v>
      </c>
      <c r="I186" s="322"/>
    </row>
    <row r="187" spans="1:9" hidden="1" outlineLevel="1">
      <c r="A187" s="323"/>
      <c r="B187" s="277" t="s">
        <v>202</v>
      </c>
      <c r="C187" s="265"/>
      <c r="D187" s="265"/>
      <c r="E187" s="266"/>
      <c r="F187" s="254"/>
      <c r="G187" s="255"/>
      <c r="H187" s="331">
        <v>0</v>
      </c>
      <c r="I187" s="322"/>
    </row>
    <row r="188" spans="1:9" hidden="1" outlineLevel="1">
      <c r="A188" s="323"/>
      <c r="B188" s="277" t="s">
        <v>272</v>
      </c>
      <c r="C188" s="265"/>
      <c r="D188" s="265"/>
      <c r="E188" s="266">
        <v>0</v>
      </c>
      <c r="F188" s="254"/>
      <c r="G188" s="255"/>
      <c r="H188" s="331">
        <v>0</v>
      </c>
      <c r="I188" s="322"/>
    </row>
    <row r="189" spans="1:9" hidden="1" outlineLevel="1">
      <c r="A189" s="323"/>
      <c r="B189" s="277" t="s">
        <v>203</v>
      </c>
      <c r="C189" s="265"/>
      <c r="D189" s="265"/>
      <c r="E189" s="266">
        <v>10092</v>
      </c>
      <c r="F189" s="254"/>
      <c r="G189" s="255"/>
      <c r="H189" s="331">
        <v>10092</v>
      </c>
      <c r="I189" s="322"/>
    </row>
    <row r="190" spans="1:9" hidden="1" outlineLevel="1">
      <c r="A190" s="323"/>
      <c r="B190" s="277" t="s">
        <v>204</v>
      </c>
      <c r="C190" s="265"/>
      <c r="D190" s="265"/>
      <c r="E190" s="265"/>
      <c r="F190" s="254"/>
      <c r="G190" s="255"/>
      <c r="H190" s="331">
        <v>0</v>
      </c>
      <c r="I190" s="322"/>
    </row>
    <row r="191" spans="1:9" hidden="1" outlineLevel="1">
      <c r="A191" s="323"/>
      <c r="B191" s="277" t="s">
        <v>205</v>
      </c>
      <c r="C191" s="266">
        <v>0</v>
      </c>
      <c r="D191" s="266">
        <v>0</v>
      </c>
      <c r="E191" s="266">
        <v>0</v>
      </c>
      <c r="F191" s="254"/>
      <c r="G191" s="255"/>
      <c r="H191" s="331">
        <v>0</v>
      </c>
      <c r="I191" s="322"/>
    </row>
    <row r="192" spans="1:9" hidden="1" outlineLevel="1">
      <c r="A192" s="323"/>
      <c r="B192" s="277" t="s">
        <v>206</v>
      </c>
      <c r="C192" s="266"/>
      <c r="D192" s="266"/>
      <c r="E192" s="266"/>
      <c r="F192" s="254"/>
      <c r="G192" s="255"/>
      <c r="H192" s="331">
        <v>0</v>
      </c>
      <c r="I192" s="322"/>
    </row>
    <row r="193" spans="1:9" hidden="1" outlineLevel="1">
      <c r="A193" s="323"/>
      <c r="B193" s="277" t="s">
        <v>207</v>
      </c>
      <c r="C193" s="266"/>
      <c r="D193" s="266"/>
      <c r="E193" s="266"/>
      <c r="F193" s="254"/>
      <c r="G193" s="255"/>
      <c r="H193" s="331">
        <v>0</v>
      </c>
      <c r="I193" s="322"/>
    </row>
    <row r="194" spans="1:9" hidden="1" outlineLevel="1">
      <c r="A194" s="323"/>
      <c r="B194" s="277" t="s">
        <v>208</v>
      </c>
      <c r="C194" s="266">
        <v>0</v>
      </c>
      <c r="D194" s="266">
        <v>0</v>
      </c>
      <c r="E194" s="266">
        <v>79016</v>
      </c>
      <c r="F194" s="254"/>
      <c r="G194" s="255"/>
      <c r="H194" s="331">
        <v>79016</v>
      </c>
      <c r="I194" s="322"/>
    </row>
    <row r="195" spans="1:9" hidden="1" outlineLevel="1">
      <c r="A195" s="323"/>
      <c r="B195" s="277" t="s">
        <v>209</v>
      </c>
      <c r="C195" s="265"/>
      <c r="D195" s="265"/>
      <c r="E195" s="266">
        <v>0</v>
      </c>
      <c r="F195" s="254"/>
      <c r="G195" s="255"/>
      <c r="H195" s="331">
        <v>0</v>
      </c>
      <c r="I195" s="322"/>
    </row>
    <row r="196" spans="1:9" hidden="1" outlineLevel="1">
      <c r="A196" s="323"/>
      <c r="B196" s="277" t="s">
        <v>211</v>
      </c>
      <c r="C196" s="266">
        <v>0</v>
      </c>
      <c r="D196" s="265"/>
      <c r="E196" s="266">
        <v>182740</v>
      </c>
      <c r="F196" s="254"/>
      <c r="G196" s="255"/>
      <c r="H196" s="331">
        <v>182740</v>
      </c>
      <c r="I196" s="322"/>
    </row>
    <row r="197" spans="1:9" hidden="1" outlineLevel="1">
      <c r="A197" s="323"/>
      <c r="B197" s="277" t="s">
        <v>212</v>
      </c>
      <c r="C197" s="266">
        <v>0</v>
      </c>
      <c r="D197" s="265">
        <v>0</v>
      </c>
      <c r="E197" s="266">
        <v>4131414</v>
      </c>
      <c r="F197" s="254"/>
      <c r="G197" s="255"/>
      <c r="H197" s="331">
        <v>4131414</v>
      </c>
      <c r="I197" s="322"/>
    </row>
    <row r="198" spans="1:9" hidden="1" outlineLevel="1">
      <c r="A198" s="323"/>
      <c r="B198" s="277" t="s">
        <v>213</v>
      </c>
      <c r="C198" s="266">
        <v>0</v>
      </c>
      <c r="D198" s="266">
        <v>1349684</v>
      </c>
      <c r="E198" s="266">
        <v>4104908</v>
      </c>
      <c r="F198" s="254"/>
      <c r="G198" s="255"/>
      <c r="H198" s="331">
        <v>5454592</v>
      </c>
      <c r="I198" s="322"/>
    </row>
    <row r="199" spans="1:9" hidden="1" outlineLevel="1">
      <c r="A199" s="323"/>
      <c r="B199" s="277" t="s">
        <v>214</v>
      </c>
      <c r="C199" s="265"/>
      <c r="D199" s="265"/>
      <c r="E199" s="265"/>
      <c r="F199" s="254"/>
      <c r="G199" s="255"/>
      <c r="H199" s="331">
        <v>0</v>
      </c>
      <c r="I199" s="322"/>
    </row>
    <row r="200" spans="1:9" hidden="1" outlineLevel="1">
      <c r="A200" s="323"/>
      <c r="B200" s="277" t="s">
        <v>273</v>
      </c>
      <c r="C200" s="265"/>
      <c r="D200" s="265"/>
      <c r="E200" s="265"/>
      <c r="F200" s="254"/>
      <c r="G200" s="255"/>
      <c r="H200" s="331">
        <v>0</v>
      </c>
      <c r="I200" s="322"/>
    </row>
    <row r="201" spans="1:9" hidden="1" outlineLevel="1">
      <c r="A201" s="323"/>
      <c r="B201" s="277" t="s">
        <v>215</v>
      </c>
      <c r="C201" s="266">
        <v>0</v>
      </c>
      <c r="D201" s="266">
        <v>0</v>
      </c>
      <c r="E201" s="266">
        <v>159192</v>
      </c>
      <c r="F201" s="254"/>
      <c r="G201" s="255"/>
      <c r="H201" s="331">
        <v>159192</v>
      </c>
      <c r="I201" s="322"/>
    </row>
    <row r="202" spans="1:9" hidden="1" outlineLevel="1">
      <c r="A202" s="323"/>
      <c r="B202" s="277" t="s">
        <v>216</v>
      </c>
      <c r="C202" s="266">
        <v>0</v>
      </c>
      <c r="D202" s="266">
        <v>0</v>
      </c>
      <c r="E202" s="266">
        <v>0</v>
      </c>
      <c r="F202" s="254"/>
      <c r="G202" s="255"/>
      <c r="H202" s="331">
        <v>0</v>
      </c>
      <c r="I202" s="322"/>
    </row>
    <row r="203" spans="1:9" hidden="1" outlineLevel="1">
      <c r="A203" s="323"/>
      <c r="B203" s="277" t="s">
        <v>217</v>
      </c>
      <c r="C203" s="266">
        <v>0</v>
      </c>
      <c r="D203" s="266">
        <v>0</v>
      </c>
      <c r="E203" s="266">
        <v>2354</v>
      </c>
      <c r="F203" s="254"/>
      <c r="G203" s="255"/>
      <c r="H203" s="331">
        <v>2354</v>
      </c>
      <c r="I203" s="322"/>
    </row>
    <row r="204" spans="1:9" hidden="1" outlineLevel="1">
      <c r="A204" s="323"/>
      <c r="B204" s="277" t="s">
        <v>218</v>
      </c>
      <c r="C204" s="266">
        <v>0</v>
      </c>
      <c r="D204" s="266">
        <v>1114</v>
      </c>
      <c r="E204" s="266">
        <v>0</v>
      </c>
      <c r="F204" s="254"/>
      <c r="G204" s="255"/>
      <c r="H204" s="331">
        <v>1114</v>
      </c>
      <c r="I204" s="322"/>
    </row>
    <row r="205" spans="1:9" hidden="1" outlineLevel="1">
      <c r="A205" s="323"/>
      <c r="B205" s="277" t="s">
        <v>219</v>
      </c>
      <c r="C205" s="265"/>
      <c r="D205" s="265"/>
      <c r="E205" s="265"/>
      <c r="F205" s="254"/>
      <c r="G205" s="255"/>
      <c r="H205" s="331">
        <v>0</v>
      </c>
      <c r="I205" s="322"/>
    </row>
    <row r="206" spans="1:9" hidden="1" outlineLevel="1">
      <c r="A206" s="323"/>
      <c r="B206" s="277" t="s">
        <v>323</v>
      </c>
      <c r="C206" s="265"/>
      <c r="D206" s="265"/>
      <c r="E206" s="265"/>
      <c r="F206" s="254"/>
      <c r="G206" s="255"/>
      <c r="H206" s="321">
        <v>0</v>
      </c>
      <c r="I206" s="322"/>
    </row>
    <row r="207" spans="1:9" hidden="1" outlineLevel="1">
      <c r="A207" s="323"/>
      <c r="B207" s="277" t="s">
        <v>220</v>
      </c>
      <c r="C207" s="265"/>
      <c r="D207" s="265"/>
      <c r="E207" s="265"/>
      <c r="F207" s="254"/>
      <c r="G207" s="255"/>
      <c r="H207" s="331">
        <v>0</v>
      </c>
      <c r="I207" s="322"/>
    </row>
    <row r="208" spans="1:9" hidden="1" outlineLevel="1">
      <c r="A208" s="323"/>
      <c r="B208" s="277" t="s">
        <v>221</v>
      </c>
      <c r="C208" s="265"/>
      <c r="D208" s="265"/>
      <c r="E208" s="265"/>
      <c r="F208" s="254"/>
      <c r="G208" s="255"/>
      <c r="H208" s="331">
        <v>0</v>
      </c>
      <c r="I208" s="322"/>
    </row>
    <row r="209" spans="1:9" hidden="1" outlineLevel="1">
      <c r="A209" s="323"/>
      <c r="B209" s="277" t="s">
        <v>274</v>
      </c>
      <c r="C209" s="265"/>
      <c r="D209" s="265"/>
      <c r="E209" s="265"/>
      <c r="F209" s="254"/>
      <c r="G209" s="255"/>
      <c r="H209" s="331">
        <v>0</v>
      </c>
      <c r="I209" s="322"/>
    </row>
    <row r="210" spans="1:9" hidden="1" outlineLevel="1">
      <c r="A210" s="323"/>
      <c r="B210" s="277" t="s">
        <v>222</v>
      </c>
      <c r="C210" s="265"/>
      <c r="D210" s="266">
        <v>197462</v>
      </c>
      <c r="E210" s="266">
        <v>6283971</v>
      </c>
      <c r="F210" s="254"/>
      <c r="G210" s="255"/>
      <c r="H210" s="331">
        <v>6481433</v>
      </c>
      <c r="I210" s="322"/>
    </row>
    <row r="211" spans="1:9" hidden="1" outlineLevel="1">
      <c r="A211" s="323"/>
      <c r="B211" s="277" t="s">
        <v>278</v>
      </c>
      <c r="C211" s="265"/>
      <c r="D211" s="266"/>
      <c r="E211" s="266"/>
      <c r="F211" s="254"/>
      <c r="G211" s="255"/>
      <c r="H211" s="331">
        <v>0</v>
      </c>
      <c r="I211" s="322"/>
    </row>
    <row r="212" spans="1:9" hidden="1" outlineLevel="1">
      <c r="A212" s="323"/>
      <c r="B212" s="277" t="s">
        <v>223</v>
      </c>
      <c r="C212" s="265"/>
      <c r="D212" s="265"/>
      <c r="E212" s="265"/>
      <c r="F212" s="254"/>
      <c r="G212" s="255"/>
      <c r="H212" s="331">
        <v>0</v>
      </c>
      <c r="I212" s="322"/>
    </row>
    <row r="213" spans="1:9" hidden="1" outlineLevel="1">
      <c r="A213" s="323"/>
      <c r="B213" s="277" t="s">
        <v>224</v>
      </c>
      <c r="C213" s="266">
        <v>0</v>
      </c>
      <c r="D213" s="266">
        <v>25838</v>
      </c>
      <c r="E213" s="266">
        <v>85961</v>
      </c>
      <c r="F213" s="254"/>
      <c r="G213" s="255"/>
      <c r="H213" s="331">
        <v>111799</v>
      </c>
      <c r="I213" s="322"/>
    </row>
    <row r="214" spans="1:9" hidden="1" outlineLevel="1">
      <c r="A214" s="323"/>
      <c r="B214" s="277" t="s">
        <v>225</v>
      </c>
      <c r="C214" s="266">
        <v>0</v>
      </c>
      <c r="D214" s="265"/>
      <c r="E214" s="266">
        <v>80364</v>
      </c>
      <c r="F214" s="254"/>
      <c r="G214" s="255"/>
      <c r="H214" s="331">
        <v>80364</v>
      </c>
      <c r="I214" s="322"/>
    </row>
    <row r="215" spans="1:9" collapsed="1">
      <c r="A215" s="323" t="s">
        <v>567</v>
      </c>
      <c r="B215" s="281" t="s">
        <v>568</v>
      </c>
      <c r="C215" s="266">
        <f>SUM($C$187:$C$214)</f>
        <v>0</v>
      </c>
      <c r="D215" s="266">
        <f>SUM($D$187:$D$214)</f>
        <v>1574098</v>
      </c>
      <c r="E215" s="266">
        <f>SUM($E$187:$E$214)</f>
        <v>15120012</v>
      </c>
      <c r="F215" s="254"/>
      <c r="G215" s="255"/>
      <c r="H215" s="331">
        <f>SUM($H$187:$H$214)</f>
        <v>16694110</v>
      </c>
      <c r="I215" s="322"/>
    </row>
    <row r="216" spans="1:9" hidden="1" outlineLevel="1">
      <c r="A216" s="323"/>
      <c r="B216" s="277" t="s">
        <v>202</v>
      </c>
      <c r="C216" s="265"/>
      <c r="D216" s="265"/>
      <c r="E216" s="266"/>
      <c r="F216" s="257"/>
      <c r="G216" s="273"/>
      <c r="H216" s="331">
        <v>0</v>
      </c>
      <c r="I216" s="322"/>
    </row>
    <row r="217" spans="1:9" hidden="1" outlineLevel="1">
      <c r="A217" s="323"/>
      <c r="B217" s="277" t="s">
        <v>272</v>
      </c>
      <c r="C217" s="265"/>
      <c r="D217" s="265"/>
      <c r="E217" s="266">
        <v>0</v>
      </c>
      <c r="F217" s="257"/>
      <c r="G217" s="273"/>
      <c r="H217" s="331">
        <v>0</v>
      </c>
      <c r="I217" s="322"/>
    </row>
    <row r="218" spans="1:9" hidden="1" outlineLevel="1">
      <c r="A218" s="323"/>
      <c r="B218" s="277" t="s">
        <v>203</v>
      </c>
      <c r="C218" s="266">
        <v>0</v>
      </c>
      <c r="D218" s="266">
        <v>0</v>
      </c>
      <c r="E218" s="266">
        <v>6208132</v>
      </c>
      <c r="F218" s="257"/>
      <c r="G218" s="273"/>
      <c r="H218" s="331">
        <v>6208132</v>
      </c>
      <c r="I218" s="322"/>
    </row>
    <row r="219" spans="1:9" hidden="1" outlineLevel="1">
      <c r="A219" s="323"/>
      <c r="B219" s="277" t="s">
        <v>204</v>
      </c>
      <c r="C219" s="266">
        <v>0</v>
      </c>
      <c r="D219" s="266">
        <v>0</v>
      </c>
      <c r="E219" s="265"/>
      <c r="F219" s="257"/>
      <c r="G219" s="273"/>
      <c r="H219" s="331">
        <v>0</v>
      </c>
      <c r="I219" s="322"/>
    </row>
    <row r="220" spans="1:9" hidden="1" outlineLevel="1">
      <c r="A220" s="323"/>
      <c r="B220" s="277" t="s">
        <v>205</v>
      </c>
      <c r="C220" s="266">
        <v>0</v>
      </c>
      <c r="D220" s="266">
        <v>0</v>
      </c>
      <c r="E220" s="266">
        <v>0</v>
      </c>
      <c r="F220" s="257"/>
      <c r="G220" s="273"/>
      <c r="H220" s="331">
        <v>0</v>
      </c>
      <c r="I220" s="322"/>
    </row>
    <row r="221" spans="1:9" hidden="1" outlineLevel="1">
      <c r="A221" s="323"/>
      <c r="B221" s="277" t="s">
        <v>206</v>
      </c>
      <c r="C221" s="266"/>
      <c r="D221" s="266"/>
      <c r="E221" s="266"/>
      <c r="F221" s="257"/>
      <c r="G221" s="273"/>
      <c r="H221" s="331">
        <v>0</v>
      </c>
      <c r="I221" s="322"/>
    </row>
    <row r="222" spans="1:9" hidden="1" outlineLevel="1">
      <c r="A222" s="323"/>
      <c r="B222" s="277" t="s">
        <v>207</v>
      </c>
      <c r="C222" s="266"/>
      <c r="D222" s="266"/>
      <c r="E222" s="266"/>
      <c r="F222" s="257"/>
      <c r="G222" s="273"/>
      <c r="H222" s="331">
        <v>0</v>
      </c>
      <c r="I222" s="322"/>
    </row>
    <row r="223" spans="1:9" hidden="1" outlineLevel="1">
      <c r="A223" s="323"/>
      <c r="B223" s="277" t="s">
        <v>208</v>
      </c>
      <c r="C223" s="266">
        <v>-733906.8455892147</v>
      </c>
      <c r="D223" s="266">
        <v>0</v>
      </c>
      <c r="E223" s="266">
        <v>18999616</v>
      </c>
      <c r="F223" s="257"/>
      <c r="G223" s="273"/>
      <c r="H223" s="331">
        <v>18265709.154410787</v>
      </c>
      <c r="I223" s="322"/>
    </row>
    <row r="224" spans="1:9" hidden="1" outlineLevel="1">
      <c r="A224" s="323"/>
      <c r="B224" s="277" t="s">
        <v>209</v>
      </c>
      <c r="C224" s="266">
        <v>44370.745648766526</v>
      </c>
      <c r="D224" s="266">
        <v>0</v>
      </c>
      <c r="E224" s="266">
        <v>2462236</v>
      </c>
      <c r="F224" s="257"/>
      <c r="G224" s="273"/>
      <c r="H224" s="331">
        <v>2506606.7456487664</v>
      </c>
      <c r="I224" s="322"/>
    </row>
    <row r="225" spans="1:9" hidden="1" outlineLevel="1">
      <c r="A225" s="323"/>
      <c r="B225" s="277" t="s">
        <v>211</v>
      </c>
      <c r="C225" s="266">
        <v>236</v>
      </c>
      <c r="D225" s="265"/>
      <c r="E225" s="266">
        <v>30732759</v>
      </c>
      <c r="F225" s="257"/>
      <c r="G225" s="273"/>
      <c r="H225" s="331">
        <v>30732995</v>
      </c>
      <c r="I225" s="322"/>
    </row>
    <row r="226" spans="1:9" hidden="1" outlineLevel="1">
      <c r="A226" s="323"/>
      <c r="B226" s="277" t="s">
        <v>212</v>
      </c>
      <c r="C226" s="266">
        <v>0</v>
      </c>
      <c r="D226" s="265">
        <v>0</v>
      </c>
      <c r="E226" s="266">
        <v>4629332</v>
      </c>
      <c r="F226" s="257"/>
      <c r="G226" s="273"/>
      <c r="H226" s="331">
        <v>4629332</v>
      </c>
      <c r="I226" s="322"/>
    </row>
    <row r="227" spans="1:9" hidden="1" outlineLevel="1">
      <c r="A227" s="323"/>
      <c r="B227" s="277" t="s">
        <v>213</v>
      </c>
      <c r="C227" s="266">
        <v>0</v>
      </c>
      <c r="D227" s="266">
        <v>88603</v>
      </c>
      <c r="E227" s="266">
        <v>24428</v>
      </c>
      <c r="F227" s="257"/>
      <c r="G227" s="273"/>
      <c r="H227" s="331">
        <v>113031</v>
      </c>
      <c r="I227" s="322"/>
    </row>
    <row r="228" spans="1:9" hidden="1" outlineLevel="1">
      <c r="A228" s="323"/>
      <c r="B228" s="277" t="s">
        <v>214</v>
      </c>
      <c r="C228" s="265"/>
      <c r="D228" s="265"/>
      <c r="E228" s="265"/>
      <c r="F228" s="257"/>
      <c r="G228" s="273"/>
      <c r="H228" s="331">
        <v>0</v>
      </c>
      <c r="I228" s="322"/>
    </row>
    <row r="229" spans="1:9" hidden="1" outlineLevel="1">
      <c r="A229" s="323"/>
      <c r="B229" s="277" t="s">
        <v>273</v>
      </c>
      <c r="C229" s="266">
        <v>0</v>
      </c>
      <c r="D229" s="266">
        <v>0</v>
      </c>
      <c r="E229" s="266">
        <v>0</v>
      </c>
      <c r="F229" s="257"/>
      <c r="G229" s="273"/>
      <c r="H229" s="331">
        <v>0</v>
      </c>
      <c r="I229" s="322"/>
    </row>
    <row r="230" spans="1:9" hidden="1" outlineLevel="1">
      <c r="A230" s="323"/>
      <c r="B230" s="277" t="s">
        <v>215</v>
      </c>
      <c r="C230" s="266">
        <v>0</v>
      </c>
      <c r="D230" s="266">
        <v>0</v>
      </c>
      <c r="E230" s="266">
        <v>5098</v>
      </c>
      <c r="F230" s="257"/>
      <c r="G230" s="273"/>
      <c r="H230" s="331">
        <v>5098</v>
      </c>
      <c r="I230" s="322"/>
    </row>
    <row r="231" spans="1:9" hidden="1" outlineLevel="1">
      <c r="A231" s="323"/>
      <c r="B231" s="277" t="s">
        <v>216</v>
      </c>
      <c r="C231" s="266">
        <v>0</v>
      </c>
      <c r="D231" s="266">
        <v>0</v>
      </c>
      <c r="E231" s="266">
        <v>0</v>
      </c>
      <c r="F231" s="257"/>
      <c r="G231" s="273"/>
      <c r="H231" s="331">
        <v>0</v>
      </c>
      <c r="I231" s="322"/>
    </row>
    <row r="232" spans="1:9" hidden="1" outlineLevel="1">
      <c r="A232" s="323"/>
      <c r="B232" s="277" t="s">
        <v>217</v>
      </c>
      <c r="C232" s="266">
        <v>0</v>
      </c>
      <c r="D232" s="266">
        <v>0</v>
      </c>
      <c r="E232" s="266">
        <v>498453</v>
      </c>
      <c r="F232" s="257"/>
      <c r="G232" s="273"/>
      <c r="H232" s="331">
        <v>498453</v>
      </c>
      <c r="I232" s="322"/>
    </row>
    <row r="233" spans="1:9" hidden="1" outlineLevel="1">
      <c r="A233" s="323"/>
      <c r="B233" s="277" t="s">
        <v>218</v>
      </c>
      <c r="C233" s="266">
        <v>0</v>
      </c>
      <c r="D233" s="266">
        <v>7527231</v>
      </c>
      <c r="E233" s="266">
        <v>59358</v>
      </c>
      <c r="F233" s="257"/>
      <c r="G233" s="273"/>
      <c r="H233" s="331">
        <v>7586589</v>
      </c>
      <c r="I233" s="322"/>
    </row>
    <row r="234" spans="1:9" hidden="1" outlineLevel="1">
      <c r="A234" s="323"/>
      <c r="B234" s="277" t="s">
        <v>219</v>
      </c>
      <c r="C234" s="265"/>
      <c r="D234" s="265"/>
      <c r="E234" s="266">
        <v>0</v>
      </c>
      <c r="F234" s="257"/>
      <c r="G234" s="273"/>
      <c r="H234" s="331">
        <v>0</v>
      </c>
      <c r="I234" s="322"/>
    </row>
    <row r="235" spans="1:9" hidden="1" outlineLevel="1">
      <c r="A235" s="323"/>
      <c r="B235" s="277" t="s">
        <v>323</v>
      </c>
      <c r="C235" s="265"/>
      <c r="D235" s="321">
        <v>20356.78</v>
      </c>
      <c r="E235" s="321">
        <v>0</v>
      </c>
      <c r="F235" s="257"/>
      <c r="G235" s="273"/>
      <c r="H235" s="321">
        <v>20356.78</v>
      </c>
      <c r="I235" s="322"/>
    </row>
    <row r="236" spans="1:9" hidden="1" outlineLevel="1">
      <c r="A236" s="323"/>
      <c r="B236" s="277" t="s">
        <v>220</v>
      </c>
      <c r="C236" s="265"/>
      <c r="D236" s="265"/>
      <c r="E236" s="266"/>
      <c r="F236" s="257"/>
      <c r="G236" s="273"/>
      <c r="H236" s="331">
        <v>0</v>
      </c>
      <c r="I236" s="322"/>
    </row>
    <row r="237" spans="1:9" hidden="1" outlineLevel="1">
      <c r="A237" s="323"/>
      <c r="B237" s="277" t="s">
        <v>221</v>
      </c>
      <c r="C237" s="265"/>
      <c r="D237" s="265"/>
      <c r="E237" s="265"/>
      <c r="F237" s="257"/>
      <c r="G237" s="273"/>
      <c r="H237" s="331">
        <v>0</v>
      </c>
      <c r="I237" s="322"/>
    </row>
    <row r="238" spans="1:9" hidden="1" outlineLevel="1">
      <c r="A238" s="323"/>
      <c r="B238" s="277" t="s">
        <v>274</v>
      </c>
      <c r="C238" s="265"/>
      <c r="D238" s="265"/>
      <c r="E238" s="265"/>
      <c r="F238" s="257"/>
      <c r="G238" s="273"/>
      <c r="H238" s="331">
        <v>0</v>
      </c>
      <c r="I238" s="322"/>
    </row>
    <row r="239" spans="1:9" hidden="1" outlineLevel="1">
      <c r="A239" s="323"/>
      <c r="B239" s="277" t="s">
        <v>222</v>
      </c>
      <c r="C239" s="265"/>
      <c r="D239" s="266">
        <v>23861</v>
      </c>
      <c r="E239" s="266">
        <v>6032347</v>
      </c>
      <c r="F239" s="257"/>
      <c r="G239" s="273"/>
      <c r="H239" s="331">
        <v>6056208</v>
      </c>
      <c r="I239" s="322"/>
    </row>
    <row r="240" spans="1:9" hidden="1" outlineLevel="1">
      <c r="A240" s="323"/>
      <c r="B240" s="277" t="s">
        <v>278</v>
      </c>
      <c r="C240" s="265"/>
      <c r="D240" s="266"/>
      <c r="E240" s="266"/>
      <c r="F240" s="257"/>
      <c r="G240" s="273"/>
      <c r="H240" s="331">
        <v>0</v>
      </c>
      <c r="I240" s="322"/>
    </row>
    <row r="241" spans="1:9" hidden="1" outlineLevel="1">
      <c r="A241" s="323"/>
      <c r="B241" s="277" t="s">
        <v>223</v>
      </c>
      <c r="C241" s="265"/>
      <c r="D241" s="265"/>
      <c r="E241" s="265"/>
      <c r="F241" s="257"/>
      <c r="G241" s="273"/>
      <c r="H241" s="331">
        <v>0</v>
      </c>
      <c r="I241" s="322"/>
    </row>
    <row r="242" spans="1:9" hidden="1" outlineLevel="1">
      <c r="A242" s="323"/>
      <c r="B242" s="277" t="s">
        <v>224</v>
      </c>
      <c r="C242" s="266">
        <v>0</v>
      </c>
      <c r="D242" s="265"/>
      <c r="E242" s="266">
        <v>4170</v>
      </c>
      <c r="F242" s="257"/>
      <c r="G242" s="273"/>
      <c r="H242" s="331">
        <v>4170</v>
      </c>
      <c r="I242" s="322"/>
    </row>
    <row r="243" spans="1:9" hidden="1" outlineLevel="1">
      <c r="A243" s="323"/>
      <c r="B243" s="277" t="s">
        <v>225</v>
      </c>
      <c r="C243" s="266">
        <v>0</v>
      </c>
      <c r="D243" s="265"/>
      <c r="E243" s="266">
        <v>0</v>
      </c>
      <c r="F243" s="257"/>
      <c r="G243" s="273"/>
      <c r="H243" s="331">
        <v>0</v>
      </c>
      <c r="I243" s="322"/>
    </row>
    <row r="244" spans="1:9" collapsed="1">
      <c r="A244" s="323" t="s">
        <v>569</v>
      </c>
      <c r="B244" s="281" t="s">
        <v>570</v>
      </c>
      <c r="C244" s="266">
        <f>SUM($C$216:$C$243)</f>
        <v>-689300.09994044818</v>
      </c>
      <c r="D244" s="266">
        <f>SUM($D$216:$D$243)</f>
        <v>7660051.7800000003</v>
      </c>
      <c r="E244" s="266">
        <f>SUM($E$216:$E$243)</f>
        <v>69655929</v>
      </c>
      <c r="F244" s="257"/>
      <c r="G244" s="273"/>
      <c r="H244" s="331">
        <f>SUM($H$216:$H$243)</f>
        <v>76626680.680059552</v>
      </c>
      <c r="I244" s="322"/>
    </row>
    <row r="245" spans="1:9" hidden="1" outlineLevel="1">
      <c r="A245" s="323"/>
      <c r="B245" s="277" t="s">
        <v>202</v>
      </c>
      <c r="C245" s="266"/>
      <c r="D245" s="265"/>
      <c r="E245" s="266"/>
      <c r="F245" s="319"/>
      <c r="G245" s="320"/>
      <c r="H245" s="324">
        <v>0</v>
      </c>
      <c r="I245" s="322"/>
    </row>
    <row r="246" spans="1:9" hidden="1" outlineLevel="1">
      <c r="A246" s="323"/>
      <c r="B246" s="277" t="s">
        <v>272</v>
      </c>
      <c r="C246" s="266">
        <v>0</v>
      </c>
      <c r="D246" s="265"/>
      <c r="E246" s="266">
        <v>0</v>
      </c>
      <c r="F246" s="319"/>
      <c r="G246" s="320">
        <v>0</v>
      </c>
      <c r="H246" s="324">
        <v>0</v>
      </c>
      <c r="I246" s="322"/>
    </row>
    <row r="247" spans="1:9" hidden="1" outlineLevel="1">
      <c r="A247" s="323"/>
      <c r="B247" s="277" t="s">
        <v>203</v>
      </c>
      <c r="C247" s="266">
        <v>281311</v>
      </c>
      <c r="D247" s="265"/>
      <c r="E247" s="266">
        <v>2365028</v>
      </c>
      <c r="F247" s="319"/>
      <c r="G247" s="320">
        <v>457202</v>
      </c>
      <c r="H247" s="324">
        <v>3103541</v>
      </c>
      <c r="I247" s="322"/>
    </row>
    <row r="248" spans="1:9" hidden="1" outlineLevel="1">
      <c r="A248" s="323"/>
      <c r="B248" s="277" t="s">
        <v>204</v>
      </c>
      <c r="C248" s="266">
        <v>130869</v>
      </c>
      <c r="D248" s="266">
        <v>0</v>
      </c>
      <c r="E248" s="266">
        <v>0</v>
      </c>
      <c r="F248" s="320">
        <v>0</v>
      </c>
      <c r="G248" s="320">
        <v>0</v>
      </c>
      <c r="H248" s="324">
        <v>130869</v>
      </c>
      <c r="I248" s="322"/>
    </row>
    <row r="249" spans="1:9" hidden="1" outlineLevel="1">
      <c r="A249" s="323"/>
      <c r="B249" s="277" t="s">
        <v>205</v>
      </c>
      <c r="C249" s="266">
        <v>0</v>
      </c>
      <c r="D249" s="266">
        <v>0</v>
      </c>
      <c r="E249" s="266">
        <v>0</v>
      </c>
      <c r="F249" s="320">
        <v>0</v>
      </c>
      <c r="G249" s="320">
        <v>0</v>
      </c>
      <c r="H249" s="324">
        <v>0</v>
      </c>
      <c r="I249" s="322"/>
    </row>
    <row r="250" spans="1:9" hidden="1" outlineLevel="1">
      <c r="A250" s="323"/>
      <c r="B250" s="277" t="s">
        <v>206</v>
      </c>
      <c r="C250" s="266">
        <v>0</v>
      </c>
      <c r="D250" s="266">
        <v>0</v>
      </c>
      <c r="E250" s="266">
        <v>44370</v>
      </c>
      <c r="F250" s="320">
        <v>0</v>
      </c>
      <c r="G250" s="320">
        <v>0</v>
      </c>
      <c r="H250" s="324">
        <v>44370</v>
      </c>
      <c r="I250" s="322"/>
    </row>
    <row r="251" spans="1:9" hidden="1" outlineLevel="1">
      <c r="A251" s="323"/>
      <c r="B251" s="277" t="s">
        <v>207</v>
      </c>
      <c r="C251" s="266">
        <v>182</v>
      </c>
      <c r="D251" s="266">
        <v>0</v>
      </c>
      <c r="E251" s="266">
        <v>192</v>
      </c>
      <c r="F251" s="320">
        <v>0</v>
      </c>
      <c r="G251" s="320">
        <v>0</v>
      </c>
      <c r="H251" s="324">
        <v>374</v>
      </c>
      <c r="I251" s="322"/>
    </row>
    <row r="252" spans="1:9" hidden="1" outlineLevel="1">
      <c r="A252" s="323"/>
      <c r="B252" s="277" t="s">
        <v>208</v>
      </c>
      <c r="C252" s="266">
        <v>490275.4811840693</v>
      </c>
      <c r="D252" s="266">
        <v>1037782</v>
      </c>
      <c r="E252" s="266">
        <v>3452158</v>
      </c>
      <c r="F252" s="320">
        <v>0</v>
      </c>
      <c r="G252" s="320">
        <v>497770</v>
      </c>
      <c r="H252" s="324">
        <v>5477985.4811840691</v>
      </c>
      <c r="I252" s="322"/>
    </row>
    <row r="253" spans="1:9" hidden="1" outlineLevel="1">
      <c r="A253" s="323"/>
      <c r="B253" s="277" t="s">
        <v>209</v>
      </c>
      <c r="C253" s="266">
        <v>82954.278485095507</v>
      </c>
      <c r="D253" s="265"/>
      <c r="E253" s="266">
        <v>207382</v>
      </c>
      <c r="F253" s="319"/>
      <c r="G253" s="320">
        <v>2541</v>
      </c>
      <c r="H253" s="324">
        <v>292877.27848509548</v>
      </c>
      <c r="I253" s="322"/>
    </row>
    <row r="254" spans="1:9" hidden="1" outlineLevel="1">
      <c r="A254" s="323"/>
      <c r="B254" s="277" t="s">
        <v>211</v>
      </c>
      <c r="C254" s="266">
        <v>529716</v>
      </c>
      <c r="D254" s="265"/>
      <c r="E254" s="266">
        <v>5380178</v>
      </c>
      <c r="F254" s="319"/>
      <c r="G254" s="320">
        <v>624409</v>
      </c>
      <c r="H254" s="324">
        <v>6534303</v>
      </c>
      <c r="I254" s="322"/>
    </row>
    <row r="255" spans="1:9" hidden="1" outlineLevel="1">
      <c r="A255" s="323"/>
      <c r="B255" s="277" t="s">
        <v>212</v>
      </c>
      <c r="C255" s="266">
        <v>17991</v>
      </c>
      <c r="D255" s="265">
        <v>0</v>
      </c>
      <c r="E255" s="266">
        <v>5159897</v>
      </c>
      <c r="F255" s="319">
        <v>0</v>
      </c>
      <c r="G255" s="320">
        <v>845894</v>
      </c>
      <c r="H255" s="324">
        <v>6023782</v>
      </c>
      <c r="I255" s="322"/>
    </row>
    <row r="256" spans="1:9" hidden="1" outlineLevel="1">
      <c r="A256" s="323"/>
      <c r="B256" s="277" t="s">
        <v>213</v>
      </c>
      <c r="C256" s="266">
        <v>328910</v>
      </c>
      <c r="D256" s="266">
        <v>2744110</v>
      </c>
      <c r="E256" s="266">
        <v>2911418</v>
      </c>
      <c r="F256" s="319"/>
      <c r="G256" s="320">
        <v>847073</v>
      </c>
      <c r="H256" s="324">
        <v>6831511</v>
      </c>
      <c r="I256" s="322"/>
    </row>
    <row r="257" spans="1:9" hidden="1" outlineLevel="1">
      <c r="A257" s="323"/>
      <c r="B257" s="277" t="s">
        <v>214</v>
      </c>
      <c r="C257" s="266">
        <v>166141</v>
      </c>
      <c r="D257" s="265"/>
      <c r="E257" s="265"/>
      <c r="F257" s="320">
        <v>191</v>
      </c>
      <c r="G257" s="319"/>
      <c r="H257" s="324">
        <v>166332</v>
      </c>
      <c r="I257" s="322"/>
    </row>
    <row r="258" spans="1:9" hidden="1" outlineLevel="1">
      <c r="A258" s="323"/>
      <c r="B258" s="277" t="s">
        <v>273</v>
      </c>
      <c r="C258" s="266"/>
      <c r="D258" s="265"/>
      <c r="E258" s="265"/>
      <c r="F258" s="320"/>
      <c r="G258" s="319"/>
      <c r="H258" s="324">
        <v>0</v>
      </c>
      <c r="I258" s="322"/>
    </row>
    <row r="259" spans="1:9" hidden="1" outlineLevel="1">
      <c r="A259" s="323"/>
      <c r="B259" s="277" t="s">
        <v>215</v>
      </c>
      <c r="C259" s="266">
        <v>50581</v>
      </c>
      <c r="D259" s="266">
        <v>0</v>
      </c>
      <c r="E259" s="266">
        <v>265280</v>
      </c>
      <c r="F259" s="320">
        <v>0</v>
      </c>
      <c r="G259" s="320">
        <v>0</v>
      </c>
      <c r="H259" s="324">
        <v>315861</v>
      </c>
      <c r="I259" s="322"/>
    </row>
    <row r="260" spans="1:9" hidden="1" outlineLevel="1">
      <c r="A260" s="323"/>
      <c r="B260" s="277" t="s">
        <v>216</v>
      </c>
      <c r="C260" s="266">
        <v>-205</v>
      </c>
      <c r="D260" s="266">
        <v>0</v>
      </c>
      <c r="E260" s="266">
        <v>0</v>
      </c>
      <c r="F260" s="320">
        <v>0</v>
      </c>
      <c r="G260" s="320">
        <v>0</v>
      </c>
      <c r="H260" s="324">
        <v>-205</v>
      </c>
      <c r="I260" s="322"/>
    </row>
    <row r="261" spans="1:9" hidden="1" outlineLevel="1">
      <c r="A261" s="323"/>
      <c r="B261" s="277" t="s">
        <v>217</v>
      </c>
      <c r="C261" s="266">
        <v>46994.684098929501</v>
      </c>
      <c r="D261" s="266">
        <v>0</v>
      </c>
      <c r="E261" s="266">
        <v>2159982</v>
      </c>
      <c r="F261" s="319"/>
      <c r="G261" s="320">
        <v>574172</v>
      </c>
      <c r="H261" s="324">
        <v>2781148.6840989296</v>
      </c>
      <c r="I261" s="322"/>
    </row>
    <row r="262" spans="1:9" hidden="1" outlineLevel="1">
      <c r="A262" s="323"/>
      <c r="B262" s="277" t="s">
        <v>218</v>
      </c>
      <c r="C262" s="266">
        <v>389521</v>
      </c>
      <c r="D262" s="266">
        <v>2754436</v>
      </c>
      <c r="E262" s="266">
        <v>219794</v>
      </c>
      <c r="F262" s="320">
        <v>0</v>
      </c>
      <c r="G262" s="320">
        <v>596447</v>
      </c>
      <c r="H262" s="324">
        <v>3960198</v>
      </c>
      <c r="I262" s="322"/>
    </row>
    <row r="263" spans="1:9" hidden="1" outlineLevel="1">
      <c r="A263" s="323"/>
      <c r="B263" s="277" t="s">
        <v>219</v>
      </c>
      <c r="C263" s="266">
        <v>2826</v>
      </c>
      <c r="D263" s="265"/>
      <c r="E263" s="266">
        <v>182672</v>
      </c>
      <c r="F263" s="319"/>
      <c r="G263" s="320">
        <v>45266</v>
      </c>
      <c r="H263" s="324">
        <v>230764</v>
      </c>
      <c r="I263" s="322"/>
    </row>
    <row r="264" spans="1:9" hidden="1" outlineLevel="1">
      <c r="A264" s="323"/>
      <c r="B264" s="277" t="s">
        <v>323</v>
      </c>
      <c r="C264" s="266"/>
      <c r="D264" s="321">
        <v>91253.411999999997</v>
      </c>
      <c r="E264" s="266"/>
      <c r="F264" s="319"/>
      <c r="G264" s="321">
        <v>10139.268</v>
      </c>
      <c r="H264" s="321">
        <v>101392.68</v>
      </c>
      <c r="I264" s="322"/>
    </row>
    <row r="265" spans="1:9" hidden="1" outlineLevel="1">
      <c r="A265" s="323"/>
      <c r="B265" s="277" t="s">
        <v>220</v>
      </c>
      <c r="C265" s="266"/>
      <c r="D265" s="265"/>
      <c r="E265" s="266"/>
      <c r="F265" s="319"/>
      <c r="G265" s="320"/>
      <c r="H265" s="324">
        <v>0</v>
      </c>
      <c r="I265" s="322"/>
    </row>
    <row r="266" spans="1:9" hidden="1" outlineLevel="1">
      <c r="A266" s="323"/>
      <c r="B266" s="277" t="s">
        <v>221</v>
      </c>
      <c r="C266" s="266">
        <v>41705</v>
      </c>
      <c r="D266" s="265"/>
      <c r="E266" s="265"/>
      <c r="F266" s="319"/>
      <c r="G266" s="319"/>
      <c r="H266" s="324">
        <v>41705</v>
      </c>
      <c r="I266" s="322"/>
    </row>
    <row r="267" spans="1:9" hidden="1" outlineLevel="1">
      <c r="A267" s="323"/>
      <c r="B267" s="277" t="s">
        <v>274</v>
      </c>
      <c r="C267" s="266">
        <v>21549</v>
      </c>
      <c r="D267" s="266">
        <v>0</v>
      </c>
      <c r="E267" s="266">
        <v>0</v>
      </c>
      <c r="F267" s="319"/>
      <c r="G267" s="320">
        <v>0</v>
      </c>
      <c r="H267" s="324">
        <v>21549</v>
      </c>
      <c r="I267" s="322"/>
    </row>
    <row r="268" spans="1:9" hidden="1" outlineLevel="1">
      <c r="A268" s="323"/>
      <c r="B268" s="277" t="s">
        <v>222</v>
      </c>
      <c r="C268" s="266">
        <v>1325747</v>
      </c>
      <c r="D268" s="266">
        <v>829252</v>
      </c>
      <c r="E268" s="266">
        <v>8051199</v>
      </c>
      <c r="F268" s="319"/>
      <c r="G268" s="320">
        <v>2016574</v>
      </c>
      <c r="H268" s="324">
        <v>12222772</v>
      </c>
      <c r="I268" s="322"/>
    </row>
    <row r="269" spans="1:9" hidden="1" outlineLevel="1">
      <c r="A269" s="323"/>
      <c r="B269" s="277" t="s">
        <v>278</v>
      </c>
      <c r="C269" s="266"/>
      <c r="D269" s="266"/>
      <c r="E269" s="266"/>
      <c r="F269" s="319"/>
      <c r="G269" s="320"/>
      <c r="H269" s="324">
        <v>0</v>
      </c>
      <c r="I269" s="322"/>
    </row>
    <row r="270" spans="1:9" hidden="1" outlineLevel="1">
      <c r="A270" s="323"/>
      <c r="B270" s="277" t="s">
        <v>223</v>
      </c>
      <c r="C270" s="266">
        <v>76184</v>
      </c>
      <c r="D270" s="266">
        <v>0</v>
      </c>
      <c r="E270" s="265"/>
      <c r="F270" s="319"/>
      <c r="G270" s="319"/>
      <c r="H270" s="324">
        <v>76184</v>
      </c>
      <c r="I270" s="322"/>
    </row>
    <row r="271" spans="1:9" hidden="1" outlineLevel="1">
      <c r="A271" s="323"/>
      <c r="B271" s="277" t="s">
        <v>224</v>
      </c>
      <c r="C271" s="266">
        <v>125291.81333632326</v>
      </c>
      <c r="D271" s="266">
        <v>1910</v>
      </c>
      <c r="E271" s="266">
        <v>30319</v>
      </c>
      <c r="F271" s="319"/>
      <c r="G271" s="320">
        <v>14282</v>
      </c>
      <c r="H271" s="324">
        <v>171802.81333632325</v>
      </c>
      <c r="I271" s="322"/>
    </row>
    <row r="272" spans="1:9" hidden="1" outlineLevel="1">
      <c r="A272" s="323"/>
      <c r="B272" s="277" t="s">
        <v>225</v>
      </c>
      <c r="C272" s="266">
        <v>164190</v>
      </c>
      <c r="D272" s="266">
        <v>0</v>
      </c>
      <c r="E272" s="266">
        <v>525515</v>
      </c>
      <c r="F272" s="319"/>
      <c r="G272" s="319"/>
      <c r="H272" s="324">
        <v>689705</v>
      </c>
      <c r="I272" s="322"/>
    </row>
    <row r="273" spans="1:9" collapsed="1">
      <c r="A273" s="323">
        <v>5</v>
      </c>
      <c r="B273" s="281" t="s">
        <v>58</v>
      </c>
      <c r="C273" s="266">
        <f>SUM($C$245:$C$272)</f>
        <v>4272734.2571044173</v>
      </c>
      <c r="D273" s="266">
        <f>SUM($D$245:$D$272)</f>
        <v>7458743.4119999995</v>
      </c>
      <c r="E273" s="266">
        <f>SUM($E$245:$E$272)</f>
        <v>30955384</v>
      </c>
      <c r="F273" s="320">
        <f>SUM($F$245:$F$272)</f>
        <v>191</v>
      </c>
      <c r="G273" s="320">
        <f>SUM($G$245:$G$272)</f>
        <v>6531769.2680000002</v>
      </c>
      <c r="H273" s="324">
        <f>SUM($H$245:$H$272)</f>
        <v>49218821.937104411</v>
      </c>
      <c r="I273" s="322"/>
    </row>
    <row r="274" spans="1:9" hidden="1" outlineLevel="1">
      <c r="A274" s="323"/>
      <c r="B274" s="277" t="s">
        <v>202</v>
      </c>
      <c r="C274" s="266"/>
      <c r="D274" s="265"/>
      <c r="E274" s="266"/>
      <c r="F274" s="265"/>
      <c r="G274" s="266"/>
      <c r="H274" s="324">
        <v>0</v>
      </c>
      <c r="I274" s="322"/>
    </row>
    <row r="275" spans="1:9" hidden="1" outlineLevel="1">
      <c r="A275" s="323"/>
      <c r="B275" s="277" t="s">
        <v>272</v>
      </c>
      <c r="C275" s="266">
        <v>0</v>
      </c>
      <c r="D275" s="265"/>
      <c r="E275" s="266">
        <v>0</v>
      </c>
      <c r="F275" s="265"/>
      <c r="G275" s="266">
        <v>0</v>
      </c>
      <c r="H275" s="324">
        <v>0</v>
      </c>
      <c r="I275" s="322"/>
    </row>
    <row r="276" spans="1:9" hidden="1" outlineLevel="1">
      <c r="A276" s="323"/>
      <c r="B276" s="277" t="s">
        <v>203</v>
      </c>
      <c r="C276" s="266">
        <v>1132</v>
      </c>
      <c r="D276" s="265"/>
      <c r="E276" s="266">
        <v>111745</v>
      </c>
      <c r="F276" s="265"/>
      <c r="G276" s="266">
        <v>21602</v>
      </c>
      <c r="H276" s="324">
        <v>134479</v>
      </c>
      <c r="I276" s="322"/>
    </row>
    <row r="277" spans="1:9" hidden="1" outlineLevel="1">
      <c r="A277" s="323"/>
      <c r="B277" s="277" t="s">
        <v>204</v>
      </c>
      <c r="C277" s="265"/>
      <c r="D277" s="265"/>
      <c r="E277" s="265"/>
      <c r="F277" s="265"/>
      <c r="G277" s="265"/>
      <c r="H277" s="324">
        <v>0</v>
      </c>
      <c r="I277" s="322"/>
    </row>
    <row r="278" spans="1:9" hidden="1" outlineLevel="1">
      <c r="A278" s="323"/>
      <c r="B278" s="277" t="s">
        <v>205</v>
      </c>
      <c r="C278" s="266">
        <v>0</v>
      </c>
      <c r="D278" s="266">
        <v>0</v>
      </c>
      <c r="E278" s="266">
        <v>0</v>
      </c>
      <c r="F278" s="266">
        <v>0</v>
      </c>
      <c r="G278" s="266">
        <v>0</v>
      </c>
      <c r="H278" s="324">
        <v>0</v>
      </c>
      <c r="I278" s="322"/>
    </row>
    <row r="279" spans="1:9" hidden="1" outlineLevel="1">
      <c r="A279" s="323"/>
      <c r="B279" s="277" t="s">
        <v>206</v>
      </c>
      <c r="C279" s="266">
        <v>0</v>
      </c>
      <c r="D279" s="266">
        <v>0</v>
      </c>
      <c r="E279" s="266">
        <v>0</v>
      </c>
      <c r="F279" s="266">
        <v>0</v>
      </c>
      <c r="G279" s="266">
        <v>0</v>
      </c>
      <c r="H279" s="324">
        <v>0</v>
      </c>
      <c r="I279" s="322"/>
    </row>
    <row r="280" spans="1:9" hidden="1" outlineLevel="1">
      <c r="A280" s="323"/>
      <c r="B280" s="277" t="s">
        <v>207</v>
      </c>
      <c r="C280" s="266"/>
      <c r="D280" s="266"/>
      <c r="E280" s="266"/>
      <c r="F280" s="266"/>
      <c r="G280" s="266"/>
      <c r="H280" s="324">
        <v>0</v>
      </c>
      <c r="I280" s="322"/>
    </row>
    <row r="281" spans="1:9" hidden="1" outlineLevel="1">
      <c r="A281" s="323"/>
      <c r="B281" s="277" t="s">
        <v>208</v>
      </c>
      <c r="C281" s="266">
        <v>34462.138232614205</v>
      </c>
      <c r="D281" s="266">
        <v>29196</v>
      </c>
      <c r="E281" s="266">
        <v>93942</v>
      </c>
      <c r="F281" s="266">
        <v>0</v>
      </c>
      <c r="G281" s="266">
        <v>14164</v>
      </c>
      <c r="H281" s="324">
        <v>171764.1382326142</v>
      </c>
      <c r="I281" s="322"/>
    </row>
    <row r="282" spans="1:9" hidden="1" outlineLevel="1">
      <c r="A282" s="323"/>
      <c r="B282" s="277" t="s">
        <v>209</v>
      </c>
      <c r="C282" s="266">
        <v>2049.3526534672146</v>
      </c>
      <c r="D282" s="265"/>
      <c r="E282" s="266">
        <v>13841</v>
      </c>
      <c r="F282" s="265"/>
      <c r="G282" s="266">
        <v>167</v>
      </c>
      <c r="H282" s="324">
        <v>16057.352653467215</v>
      </c>
      <c r="I282" s="322"/>
    </row>
    <row r="283" spans="1:9" hidden="1" outlineLevel="1">
      <c r="A283" s="323"/>
      <c r="B283" s="277" t="s">
        <v>211</v>
      </c>
      <c r="C283" s="266">
        <v>15181</v>
      </c>
      <c r="D283" s="265"/>
      <c r="E283" s="266">
        <v>230501</v>
      </c>
      <c r="F283" s="265"/>
      <c r="G283" s="266">
        <v>31518</v>
      </c>
      <c r="H283" s="324">
        <v>277200</v>
      </c>
      <c r="I283" s="322"/>
    </row>
    <row r="284" spans="1:9" hidden="1" outlineLevel="1">
      <c r="A284" s="323"/>
      <c r="B284" s="277" t="s">
        <v>212</v>
      </c>
      <c r="C284" s="266"/>
      <c r="D284" s="265">
        <v>0</v>
      </c>
      <c r="E284" s="266">
        <v>126701</v>
      </c>
      <c r="F284" s="265">
        <v>0</v>
      </c>
      <c r="G284" s="266">
        <v>18861</v>
      </c>
      <c r="H284" s="324">
        <v>145562</v>
      </c>
      <c r="I284" s="322"/>
    </row>
    <row r="285" spans="1:9" hidden="1" outlineLevel="1">
      <c r="A285" s="323"/>
      <c r="B285" s="277" t="s">
        <v>213</v>
      </c>
      <c r="C285" s="266">
        <v>0</v>
      </c>
      <c r="D285" s="266">
        <v>48154</v>
      </c>
      <c r="E285" s="266">
        <v>111661</v>
      </c>
      <c r="F285" s="265"/>
      <c r="G285" s="266">
        <v>21580</v>
      </c>
      <c r="H285" s="324">
        <v>181395</v>
      </c>
      <c r="I285" s="322"/>
    </row>
    <row r="286" spans="1:9" hidden="1" outlineLevel="1">
      <c r="A286" s="323"/>
      <c r="B286" s="277" t="s">
        <v>214</v>
      </c>
      <c r="C286" s="265"/>
      <c r="D286" s="265"/>
      <c r="E286" s="265"/>
      <c r="F286" s="265"/>
      <c r="G286" s="265"/>
      <c r="H286" s="324">
        <v>0</v>
      </c>
      <c r="I286" s="322"/>
    </row>
    <row r="287" spans="1:9" hidden="1" outlineLevel="1">
      <c r="A287" s="323"/>
      <c r="B287" s="277" t="s">
        <v>273</v>
      </c>
      <c r="C287" s="265"/>
      <c r="D287" s="265"/>
      <c r="E287" s="265"/>
      <c r="F287" s="265"/>
      <c r="G287" s="265"/>
      <c r="H287" s="324"/>
      <c r="I287" s="322"/>
    </row>
    <row r="288" spans="1:9" hidden="1" outlineLevel="1">
      <c r="A288" s="323"/>
      <c r="B288" s="277" t="s">
        <v>215</v>
      </c>
      <c r="C288" s="266">
        <v>0</v>
      </c>
      <c r="D288" s="266">
        <v>0</v>
      </c>
      <c r="E288" s="266">
        <v>18507</v>
      </c>
      <c r="F288" s="266">
        <v>0</v>
      </c>
      <c r="G288" s="266">
        <v>0</v>
      </c>
      <c r="H288" s="324">
        <v>18507</v>
      </c>
      <c r="I288" s="322"/>
    </row>
    <row r="289" spans="1:9" hidden="1" outlineLevel="1">
      <c r="A289" s="323"/>
      <c r="B289" s="277" t="s">
        <v>216</v>
      </c>
      <c r="C289" s="266">
        <v>0</v>
      </c>
      <c r="D289" s="266">
        <v>0</v>
      </c>
      <c r="E289" s="266">
        <v>0</v>
      </c>
      <c r="F289" s="266">
        <v>0</v>
      </c>
      <c r="G289" s="266">
        <v>0</v>
      </c>
      <c r="H289" s="324">
        <v>0</v>
      </c>
      <c r="I289" s="322"/>
    </row>
    <row r="290" spans="1:9" hidden="1" outlineLevel="1">
      <c r="A290" s="323"/>
      <c r="B290" s="277" t="s">
        <v>217</v>
      </c>
      <c r="C290" s="266">
        <v>0</v>
      </c>
      <c r="D290" s="266">
        <v>0</v>
      </c>
      <c r="E290" s="266">
        <v>85226</v>
      </c>
      <c r="F290" s="265"/>
      <c r="G290" s="266">
        <v>22655</v>
      </c>
      <c r="H290" s="324">
        <v>107881</v>
      </c>
      <c r="I290" s="322"/>
    </row>
    <row r="291" spans="1:9" hidden="1" outlineLevel="1">
      <c r="A291" s="323"/>
      <c r="B291" s="277" t="s">
        <v>218</v>
      </c>
      <c r="C291" s="266">
        <v>10249</v>
      </c>
      <c r="D291" s="266">
        <v>80139</v>
      </c>
      <c r="E291" s="266">
        <v>14233</v>
      </c>
      <c r="F291" s="266">
        <v>0</v>
      </c>
      <c r="G291" s="266">
        <v>18832</v>
      </c>
      <c r="H291" s="324">
        <v>123453</v>
      </c>
      <c r="I291" s="322"/>
    </row>
    <row r="292" spans="1:9" hidden="1" outlineLevel="1">
      <c r="A292" s="323"/>
      <c r="B292" s="277" t="s">
        <v>219</v>
      </c>
      <c r="C292" s="265"/>
      <c r="D292" s="265"/>
      <c r="E292" s="265"/>
      <c r="F292" s="265"/>
      <c r="G292" s="265"/>
      <c r="H292" s="324">
        <v>0</v>
      </c>
      <c r="I292" s="322"/>
    </row>
    <row r="293" spans="1:9" hidden="1" outlineLevel="1">
      <c r="A293" s="323"/>
      <c r="B293" s="277" t="s">
        <v>323</v>
      </c>
      <c r="C293" s="265"/>
      <c r="D293" s="265"/>
      <c r="E293" s="265"/>
      <c r="F293" s="265"/>
      <c r="G293" s="265"/>
      <c r="H293" s="324">
        <v>0</v>
      </c>
      <c r="I293" s="322"/>
    </row>
    <row r="294" spans="1:9" hidden="1" outlineLevel="1">
      <c r="A294" s="323"/>
      <c r="B294" s="277" t="s">
        <v>220</v>
      </c>
      <c r="C294" s="265"/>
      <c r="D294" s="265"/>
      <c r="E294" s="265"/>
      <c r="F294" s="265"/>
      <c r="G294" s="265"/>
      <c r="H294" s="324">
        <v>0</v>
      </c>
      <c r="I294" s="322"/>
    </row>
    <row r="295" spans="1:9" hidden="1" outlineLevel="1">
      <c r="A295" s="323"/>
      <c r="B295" s="277" t="s">
        <v>221</v>
      </c>
      <c r="C295" s="324">
        <v>6380.0599999999995</v>
      </c>
      <c r="D295" s="324">
        <v>0</v>
      </c>
      <c r="E295" s="324">
        <v>0</v>
      </c>
      <c r="F295" s="324">
        <v>0</v>
      </c>
      <c r="G295" s="324">
        <v>0</v>
      </c>
      <c r="H295" s="324">
        <v>6380.0599999999995</v>
      </c>
      <c r="I295" s="322"/>
    </row>
    <row r="296" spans="1:9" hidden="1" outlineLevel="1">
      <c r="A296" s="323"/>
      <c r="B296" s="277" t="s">
        <v>274</v>
      </c>
      <c r="C296" s="265"/>
      <c r="D296" s="265"/>
      <c r="E296" s="265"/>
      <c r="F296" s="265"/>
      <c r="G296" s="265"/>
      <c r="H296" s="324">
        <v>0</v>
      </c>
      <c r="I296" s="322"/>
    </row>
    <row r="297" spans="1:9" hidden="1" outlineLevel="1">
      <c r="A297" s="323"/>
      <c r="B297" s="277" t="s">
        <v>222</v>
      </c>
      <c r="C297" s="266">
        <v>1187572</v>
      </c>
      <c r="D297" s="265">
        <v>20619</v>
      </c>
      <c r="E297" s="266">
        <v>418365</v>
      </c>
      <c r="F297" s="265"/>
      <c r="G297" s="266">
        <v>155984</v>
      </c>
      <c r="H297" s="324">
        <v>1782540</v>
      </c>
      <c r="I297" s="322"/>
    </row>
    <row r="298" spans="1:9" hidden="1" outlineLevel="1">
      <c r="A298" s="323"/>
      <c r="B298" s="277" t="s">
        <v>278</v>
      </c>
      <c r="C298" s="266"/>
      <c r="D298" s="265"/>
      <c r="E298" s="266"/>
      <c r="F298" s="265"/>
      <c r="G298" s="266"/>
      <c r="H298" s="324">
        <v>0</v>
      </c>
      <c r="I298" s="322"/>
    </row>
    <row r="299" spans="1:9" hidden="1" outlineLevel="1">
      <c r="A299" s="323"/>
      <c r="B299" s="277" t="s">
        <v>223</v>
      </c>
      <c r="C299" s="266">
        <v>4131</v>
      </c>
      <c r="D299" s="265">
        <v>0</v>
      </c>
      <c r="E299" s="266">
        <v>0</v>
      </c>
      <c r="F299" s="265"/>
      <c r="G299" s="266">
        <v>0</v>
      </c>
      <c r="H299" s="324">
        <v>4131</v>
      </c>
      <c r="I299" s="322"/>
    </row>
    <row r="300" spans="1:9" hidden="1" outlineLevel="1">
      <c r="A300" s="323"/>
      <c r="B300" s="277" t="s">
        <v>224</v>
      </c>
      <c r="C300" s="266">
        <v>1090.6406122858798</v>
      </c>
      <c r="D300" s="266">
        <v>109</v>
      </c>
      <c r="E300" s="266">
        <v>3970</v>
      </c>
      <c r="F300" s="265"/>
      <c r="G300" s="266">
        <v>1446</v>
      </c>
      <c r="H300" s="324">
        <v>6615.6406122858798</v>
      </c>
      <c r="I300" s="322"/>
    </row>
    <row r="301" spans="1:9" hidden="1" outlineLevel="1">
      <c r="A301" s="323"/>
      <c r="B301" s="277" t="s">
        <v>225</v>
      </c>
      <c r="C301" s="266">
        <v>0</v>
      </c>
      <c r="D301" s="265"/>
      <c r="E301" s="266">
        <v>41943</v>
      </c>
      <c r="F301" s="265"/>
      <c r="G301" s="265"/>
      <c r="H301" s="324">
        <v>41943</v>
      </c>
      <c r="I301" s="322"/>
    </row>
    <row r="302" spans="1:9" collapsed="1">
      <c r="A302" s="323">
        <v>6</v>
      </c>
      <c r="B302" s="281" t="s">
        <v>60</v>
      </c>
      <c r="C302" s="266">
        <f>SUM($C$274:$C$301)</f>
        <v>1262247.1914983673</v>
      </c>
      <c r="D302" s="266">
        <f>SUM($D$274:$D$301)</f>
        <v>178217</v>
      </c>
      <c r="E302" s="266">
        <f>SUM($E$274:$E$301)</f>
        <v>1270635</v>
      </c>
      <c r="F302" s="266">
        <f>SUM($F$274:$F$301)</f>
        <v>0</v>
      </c>
      <c r="G302" s="266">
        <f>SUM($G$274:$G$301)</f>
        <v>306809</v>
      </c>
      <c r="H302" s="324">
        <f>SUM($H$274:$H$301)</f>
        <v>3017908.1914983676</v>
      </c>
      <c r="I302" s="322"/>
    </row>
    <row r="303" spans="1:9" hidden="1" outlineLevel="1">
      <c r="A303" s="323"/>
      <c r="B303" s="277" t="s">
        <v>202</v>
      </c>
      <c r="C303" s="266"/>
      <c r="D303" s="265"/>
      <c r="E303" s="266"/>
      <c r="F303" s="265"/>
      <c r="G303" s="266"/>
      <c r="H303" s="324">
        <v>0</v>
      </c>
      <c r="I303" s="322"/>
    </row>
    <row r="304" spans="1:9" hidden="1" outlineLevel="1">
      <c r="A304" s="323"/>
      <c r="B304" s="277" t="s">
        <v>272</v>
      </c>
      <c r="C304" s="266">
        <v>0</v>
      </c>
      <c r="D304" s="265"/>
      <c r="E304" s="266">
        <v>0</v>
      </c>
      <c r="F304" s="265"/>
      <c r="G304" s="266">
        <v>0</v>
      </c>
      <c r="H304" s="324">
        <v>0</v>
      </c>
      <c r="I304" s="322"/>
    </row>
    <row r="305" spans="1:9" hidden="1" outlineLevel="1">
      <c r="A305" s="323"/>
      <c r="B305" s="277" t="s">
        <v>203</v>
      </c>
      <c r="C305" s="266">
        <v>90359</v>
      </c>
      <c r="D305" s="265"/>
      <c r="E305" s="266">
        <v>501559</v>
      </c>
      <c r="F305" s="265"/>
      <c r="G305" s="266">
        <v>92622</v>
      </c>
      <c r="H305" s="324">
        <v>684540</v>
      </c>
      <c r="I305" s="322"/>
    </row>
    <row r="306" spans="1:9" hidden="1" outlineLevel="1">
      <c r="A306" s="323"/>
      <c r="B306" s="277" t="s">
        <v>204</v>
      </c>
      <c r="C306" s="266">
        <v>231971</v>
      </c>
      <c r="D306" s="266">
        <v>0</v>
      </c>
      <c r="E306" s="266">
        <v>0</v>
      </c>
      <c r="F306" s="266">
        <v>0</v>
      </c>
      <c r="G306" s="266">
        <v>0</v>
      </c>
      <c r="H306" s="324">
        <v>231971</v>
      </c>
      <c r="I306" s="322"/>
    </row>
    <row r="307" spans="1:9" hidden="1" outlineLevel="1">
      <c r="A307" s="323"/>
      <c r="B307" s="277" t="s">
        <v>205</v>
      </c>
      <c r="C307" s="266">
        <v>0</v>
      </c>
      <c r="D307" s="266">
        <v>0</v>
      </c>
      <c r="E307" s="266">
        <v>0</v>
      </c>
      <c r="F307" s="266">
        <v>0</v>
      </c>
      <c r="G307" s="266">
        <v>0</v>
      </c>
      <c r="H307" s="324">
        <v>0</v>
      </c>
      <c r="I307" s="322"/>
    </row>
    <row r="308" spans="1:9" hidden="1" outlineLevel="1">
      <c r="A308" s="323"/>
      <c r="B308" s="277" t="s">
        <v>206</v>
      </c>
      <c r="C308" s="266">
        <v>0</v>
      </c>
      <c r="D308" s="266">
        <v>0</v>
      </c>
      <c r="E308" s="266">
        <v>14705.23</v>
      </c>
      <c r="F308" s="266">
        <v>0</v>
      </c>
      <c r="G308" s="266">
        <v>0</v>
      </c>
      <c r="H308" s="324">
        <v>14705.23</v>
      </c>
      <c r="I308" s="322"/>
    </row>
    <row r="309" spans="1:9" hidden="1" outlineLevel="1">
      <c r="A309" s="323"/>
      <c r="B309" s="277" t="s">
        <v>207</v>
      </c>
      <c r="C309" s="266">
        <v>0</v>
      </c>
      <c r="D309" s="266"/>
      <c r="E309" s="266"/>
      <c r="F309" s="266"/>
      <c r="G309" s="266"/>
      <c r="H309" s="324">
        <v>0</v>
      </c>
      <c r="I309" s="322"/>
    </row>
    <row r="310" spans="1:9" hidden="1" outlineLevel="1">
      <c r="A310" s="323"/>
      <c r="B310" s="277" t="s">
        <v>208</v>
      </c>
      <c r="C310" s="266">
        <v>35156.058585905106</v>
      </c>
      <c r="D310" s="266">
        <v>224888</v>
      </c>
      <c r="E310" s="266">
        <v>651910</v>
      </c>
      <c r="F310" s="266">
        <v>0</v>
      </c>
      <c r="G310" s="266">
        <v>86318</v>
      </c>
      <c r="H310" s="324">
        <v>998272.05858590512</v>
      </c>
      <c r="I310" s="322"/>
    </row>
    <row r="311" spans="1:9" hidden="1" outlineLevel="1">
      <c r="A311" s="323"/>
      <c r="B311" s="277" t="s">
        <v>209</v>
      </c>
      <c r="C311" s="266">
        <v>6336.4759934100348</v>
      </c>
      <c r="D311" s="265"/>
      <c r="E311" s="266">
        <v>78284</v>
      </c>
      <c r="F311" s="265"/>
      <c r="G311" s="266">
        <v>399</v>
      </c>
      <c r="H311" s="324">
        <v>85019.475993410029</v>
      </c>
      <c r="I311" s="322"/>
    </row>
    <row r="312" spans="1:9" hidden="1" outlineLevel="1">
      <c r="A312" s="323"/>
      <c r="B312" s="277" t="s">
        <v>211</v>
      </c>
      <c r="C312" s="266">
        <v>9434</v>
      </c>
      <c r="D312" s="265"/>
      <c r="E312" s="266">
        <v>1306240</v>
      </c>
      <c r="F312" s="265"/>
      <c r="G312" s="266">
        <v>151986</v>
      </c>
      <c r="H312" s="324">
        <v>1467660</v>
      </c>
      <c r="I312" s="322"/>
    </row>
    <row r="313" spans="1:9" hidden="1" outlineLevel="1">
      <c r="A313" s="323"/>
      <c r="B313" s="277" t="s">
        <v>212</v>
      </c>
      <c r="C313" s="266">
        <v>0</v>
      </c>
      <c r="D313" s="265">
        <v>0</v>
      </c>
      <c r="E313" s="266">
        <v>831</v>
      </c>
      <c r="F313" s="265">
        <v>0</v>
      </c>
      <c r="G313" s="266">
        <v>77714</v>
      </c>
      <c r="H313" s="324">
        <v>78545</v>
      </c>
      <c r="I313" s="322"/>
    </row>
    <row r="314" spans="1:9" hidden="1" outlineLevel="1">
      <c r="A314" s="323"/>
      <c r="B314" s="277" t="s">
        <v>213</v>
      </c>
      <c r="C314" s="266">
        <v>0</v>
      </c>
      <c r="D314" s="265"/>
      <c r="E314" s="266">
        <v>1397</v>
      </c>
      <c r="F314" s="265"/>
      <c r="G314" s="266">
        <v>72737</v>
      </c>
      <c r="H314" s="324">
        <v>74134</v>
      </c>
      <c r="I314" s="322"/>
    </row>
    <row r="315" spans="1:9" hidden="1" outlineLevel="1">
      <c r="A315" s="323"/>
      <c r="B315" s="277" t="s">
        <v>214</v>
      </c>
      <c r="C315" s="266">
        <v>72507</v>
      </c>
      <c r="D315" s="266">
        <v>1000</v>
      </c>
      <c r="E315" s="266">
        <v>0</v>
      </c>
      <c r="F315" s="265"/>
      <c r="G315" s="265"/>
      <c r="H315" s="324">
        <v>73507</v>
      </c>
      <c r="I315" s="322"/>
    </row>
    <row r="316" spans="1:9" hidden="1" outlineLevel="1">
      <c r="A316" s="323"/>
      <c r="B316" s="277" t="s">
        <v>273</v>
      </c>
      <c r="C316" s="266"/>
      <c r="D316" s="265"/>
      <c r="E316" s="265"/>
      <c r="F316" s="265"/>
      <c r="G316" s="265"/>
      <c r="H316" s="324">
        <v>0</v>
      </c>
      <c r="I316" s="322"/>
    </row>
    <row r="317" spans="1:9" hidden="1" outlineLevel="1">
      <c r="A317" s="323"/>
      <c r="B317" s="277" t="s">
        <v>215</v>
      </c>
      <c r="C317" s="266">
        <v>125243</v>
      </c>
      <c r="D317" s="266">
        <v>0</v>
      </c>
      <c r="E317" s="266">
        <v>29870</v>
      </c>
      <c r="F317" s="266">
        <v>0</v>
      </c>
      <c r="G317" s="266">
        <v>0</v>
      </c>
      <c r="H317" s="324">
        <v>155113</v>
      </c>
      <c r="I317" s="322"/>
    </row>
    <row r="318" spans="1:9" hidden="1" outlineLevel="1">
      <c r="A318" s="323"/>
      <c r="B318" s="277" t="s">
        <v>216</v>
      </c>
      <c r="C318" s="266">
        <v>-2</v>
      </c>
      <c r="D318" s="266">
        <v>0</v>
      </c>
      <c r="E318" s="266">
        <v>0</v>
      </c>
      <c r="F318" s="266">
        <v>0</v>
      </c>
      <c r="G318" s="266">
        <v>0</v>
      </c>
      <c r="H318" s="324">
        <v>-2</v>
      </c>
      <c r="I318" s="322"/>
    </row>
    <row r="319" spans="1:9" hidden="1" outlineLevel="1">
      <c r="A319" s="323"/>
      <c r="B319" s="277" t="s">
        <v>217</v>
      </c>
      <c r="C319" s="266">
        <v>0</v>
      </c>
      <c r="D319" s="266">
        <v>0</v>
      </c>
      <c r="E319" s="266">
        <v>126942</v>
      </c>
      <c r="F319" s="265"/>
      <c r="G319" s="266">
        <v>33744</v>
      </c>
      <c r="H319" s="324">
        <v>160686</v>
      </c>
      <c r="I319" s="322"/>
    </row>
    <row r="320" spans="1:9" hidden="1" outlineLevel="1">
      <c r="A320" s="323"/>
      <c r="B320" s="277" t="s">
        <v>218</v>
      </c>
      <c r="C320" s="266">
        <v>0</v>
      </c>
      <c r="D320" s="266">
        <v>16985</v>
      </c>
      <c r="E320" s="266">
        <v>19144</v>
      </c>
      <c r="F320" s="266">
        <v>0</v>
      </c>
      <c r="G320" s="266">
        <v>9871</v>
      </c>
      <c r="H320" s="324">
        <v>46000</v>
      </c>
      <c r="I320" s="322"/>
    </row>
    <row r="321" spans="1:9" hidden="1" outlineLevel="1">
      <c r="A321" s="323"/>
      <c r="B321" s="277" t="s">
        <v>219</v>
      </c>
      <c r="C321" s="266">
        <v>10721</v>
      </c>
      <c r="D321" s="265"/>
      <c r="E321" s="265"/>
      <c r="F321" s="265"/>
      <c r="G321" s="266">
        <v>47717</v>
      </c>
      <c r="H321" s="324">
        <v>58438</v>
      </c>
      <c r="I321" s="322"/>
    </row>
    <row r="322" spans="1:9" hidden="1" outlineLevel="1">
      <c r="A322" s="323"/>
      <c r="B322" s="277" t="s">
        <v>323</v>
      </c>
      <c r="C322" s="266"/>
      <c r="D322" s="265"/>
      <c r="E322" s="265"/>
      <c r="F322" s="265"/>
      <c r="G322" s="266"/>
      <c r="H322" s="324">
        <v>0</v>
      </c>
      <c r="I322" s="322"/>
    </row>
    <row r="323" spans="1:9" hidden="1" outlineLevel="1">
      <c r="A323" s="323"/>
      <c r="B323" s="277" t="s">
        <v>220</v>
      </c>
      <c r="C323" s="266"/>
      <c r="D323" s="265"/>
      <c r="E323" s="265"/>
      <c r="F323" s="265"/>
      <c r="G323" s="266"/>
      <c r="H323" s="324">
        <v>0</v>
      </c>
      <c r="I323" s="322"/>
    </row>
    <row r="324" spans="1:9" hidden="1" outlineLevel="1">
      <c r="A324" s="323"/>
      <c r="B324" s="277" t="s">
        <v>221</v>
      </c>
      <c r="C324" s="266">
        <v>85466.010000000009</v>
      </c>
      <c r="D324" s="265"/>
      <c r="E324" s="265"/>
      <c r="F324" s="265"/>
      <c r="G324" s="265"/>
      <c r="H324" s="324">
        <v>85466.010000000009</v>
      </c>
      <c r="I324" s="322"/>
    </row>
    <row r="325" spans="1:9" hidden="1" outlineLevel="1">
      <c r="A325" s="323"/>
      <c r="B325" s="277" t="s">
        <v>274</v>
      </c>
      <c r="C325" s="324">
        <v>28901</v>
      </c>
      <c r="D325" s="324">
        <v>0</v>
      </c>
      <c r="E325" s="324">
        <v>0</v>
      </c>
      <c r="F325" s="324">
        <v>0</v>
      </c>
      <c r="G325" s="324">
        <v>0</v>
      </c>
      <c r="H325" s="324">
        <v>28901</v>
      </c>
      <c r="I325" s="322"/>
    </row>
    <row r="326" spans="1:9" hidden="1" outlineLevel="1">
      <c r="A326" s="323"/>
      <c r="B326" s="277" t="s">
        <v>222</v>
      </c>
      <c r="C326" s="266">
        <v>1015727</v>
      </c>
      <c r="D326" s="265">
        <v>67675</v>
      </c>
      <c r="E326" s="266">
        <v>181310</v>
      </c>
      <c r="F326" s="266">
        <v>111288</v>
      </c>
      <c r="G326" s="266">
        <v>95276</v>
      </c>
      <c r="H326" s="324">
        <v>1471276</v>
      </c>
      <c r="I326" s="322"/>
    </row>
    <row r="327" spans="1:9" hidden="1" outlineLevel="1">
      <c r="A327" s="323"/>
      <c r="B327" s="277" t="s">
        <v>278</v>
      </c>
      <c r="C327" s="266"/>
      <c r="D327" s="265"/>
      <c r="E327" s="266"/>
      <c r="F327" s="266"/>
      <c r="G327" s="266"/>
      <c r="H327" s="324">
        <v>0</v>
      </c>
      <c r="I327" s="322"/>
    </row>
    <row r="328" spans="1:9" hidden="1" outlineLevel="1">
      <c r="A328" s="323"/>
      <c r="B328" s="277" t="s">
        <v>223</v>
      </c>
      <c r="C328" s="266">
        <v>234435</v>
      </c>
      <c r="D328" s="265"/>
      <c r="E328" s="265"/>
      <c r="F328" s="265"/>
      <c r="G328" s="265"/>
      <c r="H328" s="324">
        <v>234435</v>
      </c>
      <c r="I328" s="322"/>
    </row>
    <row r="329" spans="1:9" hidden="1" outlineLevel="1">
      <c r="A329" s="323"/>
      <c r="B329" s="277" t="s">
        <v>224</v>
      </c>
      <c r="C329" s="266">
        <v>22254.58244360342</v>
      </c>
      <c r="D329" s="265">
        <v>0</v>
      </c>
      <c r="E329" s="266">
        <v>184</v>
      </c>
      <c r="F329" s="265"/>
      <c r="G329" s="266">
        <v>3052</v>
      </c>
      <c r="H329" s="324">
        <v>25490.58244360342</v>
      </c>
      <c r="I329" s="322"/>
    </row>
    <row r="330" spans="1:9" hidden="1" outlineLevel="1">
      <c r="A330" s="323"/>
      <c r="B330" s="277" t="s">
        <v>225</v>
      </c>
      <c r="C330" s="266">
        <v>62960</v>
      </c>
      <c r="D330" s="265">
        <v>0</v>
      </c>
      <c r="E330" s="266">
        <v>74563</v>
      </c>
      <c r="F330" s="265"/>
      <c r="G330" s="265"/>
      <c r="H330" s="324">
        <v>137523</v>
      </c>
      <c r="I330" s="322"/>
    </row>
    <row r="331" spans="1:9" collapsed="1">
      <c r="A331" s="323">
        <v>7</v>
      </c>
      <c r="B331" s="281" t="s">
        <v>120</v>
      </c>
      <c r="C331" s="266">
        <f>SUM($C$303:$C$330)</f>
        <v>2031469.1270229185</v>
      </c>
      <c r="D331" s="266">
        <f>SUM($D$303:$D$330)</f>
        <v>310548</v>
      </c>
      <c r="E331" s="266">
        <f>SUM($E$303:$E$330)</f>
        <v>2986939.23</v>
      </c>
      <c r="F331" s="266">
        <f>SUM($F$303:$F$330)</f>
        <v>111288</v>
      </c>
      <c r="G331" s="266">
        <f>SUM($G$303:$G$330)</f>
        <v>671436</v>
      </c>
      <c r="H331" s="324">
        <f>SUM($H$303:$H$330)</f>
        <v>6111680.3570229178</v>
      </c>
      <c r="I331" s="322"/>
    </row>
    <row r="332" spans="1:9" hidden="1" outlineLevel="1">
      <c r="A332" s="323"/>
      <c r="B332" s="277" t="s">
        <v>202</v>
      </c>
      <c r="C332" s="266"/>
      <c r="D332" s="265"/>
      <c r="E332" s="266"/>
      <c r="F332" s="265"/>
      <c r="G332" s="266"/>
      <c r="H332" s="324">
        <v>0</v>
      </c>
      <c r="I332" s="322"/>
    </row>
    <row r="333" spans="1:9" hidden="1" outlineLevel="1">
      <c r="A333" s="323"/>
      <c r="B333" s="277" t="s">
        <v>272</v>
      </c>
      <c r="C333" s="266">
        <v>0</v>
      </c>
      <c r="D333" s="265"/>
      <c r="E333" s="266">
        <v>0</v>
      </c>
      <c r="F333" s="265"/>
      <c r="G333" s="266">
        <v>0</v>
      </c>
      <c r="H333" s="324">
        <v>0</v>
      </c>
      <c r="I333" s="322"/>
    </row>
    <row r="334" spans="1:9" hidden="1" outlineLevel="1">
      <c r="A334" s="323"/>
      <c r="B334" s="277" t="s">
        <v>203</v>
      </c>
      <c r="C334" s="266">
        <v>37179</v>
      </c>
      <c r="D334" s="265"/>
      <c r="E334" s="266">
        <v>1277709</v>
      </c>
      <c r="F334" s="265"/>
      <c r="G334" s="266">
        <v>247004</v>
      </c>
      <c r="H334" s="324">
        <v>1561892</v>
      </c>
      <c r="I334" s="322"/>
    </row>
    <row r="335" spans="1:9" hidden="1" outlineLevel="1">
      <c r="A335" s="323"/>
      <c r="B335" s="277" t="s">
        <v>204</v>
      </c>
      <c r="C335" s="266">
        <v>32299</v>
      </c>
      <c r="D335" s="266">
        <v>0</v>
      </c>
      <c r="E335" s="266">
        <v>0</v>
      </c>
      <c r="F335" s="265"/>
      <c r="G335" s="266">
        <v>0</v>
      </c>
      <c r="H335" s="324">
        <v>32299</v>
      </c>
      <c r="I335" s="322"/>
    </row>
    <row r="336" spans="1:9" hidden="1" outlineLevel="1">
      <c r="A336" s="323"/>
      <c r="B336" s="277" t="s">
        <v>205</v>
      </c>
      <c r="C336" s="266">
        <v>0</v>
      </c>
      <c r="D336" s="266">
        <v>0</v>
      </c>
      <c r="E336" s="266">
        <v>0</v>
      </c>
      <c r="F336" s="266">
        <v>0</v>
      </c>
      <c r="G336" s="266">
        <v>0</v>
      </c>
      <c r="H336" s="324">
        <v>0</v>
      </c>
      <c r="I336" s="322"/>
    </row>
    <row r="337" spans="1:9" hidden="1" outlineLevel="1">
      <c r="A337" s="323"/>
      <c r="B337" s="277" t="s">
        <v>206</v>
      </c>
      <c r="C337" s="266">
        <v>0</v>
      </c>
      <c r="D337" s="266">
        <v>0</v>
      </c>
      <c r="E337" s="266">
        <v>0</v>
      </c>
      <c r="F337" s="266">
        <v>0</v>
      </c>
      <c r="G337" s="266">
        <v>0</v>
      </c>
      <c r="H337" s="324">
        <v>0</v>
      </c>
      <c r="I337" s="322"/>
    </row>
    <row r="338" spans="1:9" hidden="1" outlineLevel="1">
      <c r="A338" s="323"/>
      <c r="B338" s="277" t="s">
        <v>207</v>
      </c>
      <c r="C338" s="266"/>
      <c r="D338" s="266"/>
      <c r="E338" s="266"/>
      <c r="F338" s="266"/>
      <c r="G338" s="266"/>
      <c r="H338" s="324">
        <v>0</v>
      </c>
      <c r="I338" s="322"/>
    </row>
    <row r="339" spans="1:9" hidden="1" outlineLevel="1">
      <c r="A339" s="323"/>
      <c r="B339" s="277" t="s">
        <v>208</v>
      </c>
      <c r="C339" s="266">
        <v>169521.36598438746</v>
      </c>
      <c r="D339" s="266">
        <v>1697390</v>
      </c>
      <c r="E339" s="266">
        <v>1670608</v>
      </c>
      <c r="F339" s="266">
        <v>0</v>
      </c>
      <c r="G339" s="266">
        <v>245945</v>
      </c>
      <c r="H339" s="324">
        <v>3783464.3659843877</v>
      </c>
      <c r="I339" s="322"/>
    </row>
    <row r="340" spans="1:9" hidden="1" outlineLevel="1">
      <c r="A340" s="323"/>
      <c r="B340" s="277" t="s">
        <v>209</v>
      </c>
      <c r="C340" s="266">
        <v>34093.335082891812</v>
      </c>
      <c r="D340" s="265"/>
      <c r="E340" s="266">
        <v>43698</v>
      </c>
      <c r="F340" s="265"/>
      <c r="G340" s="266">
        <v>530</v>
      </c>
      <c r="H340" s="324">
        <v>78321.335082891805</v>
      </c>
      <c r="I340" s="322"/>
    </row>
    <row r="341" spans="1:9" hidden="1" outlineLevel="1">
      <c r="A341" s="323"/>
      <c r="B341" s="277" t="s">
        <v>211</v>
      </c>
      <c r="C341" s="266">
        <v>400916</v>
      </c>
      <c r="D341" s="265"/>
      <c r="E341" s="266">
        <v>2629393</v>
      </c>
      <c r="F341" s="265"/>
      <c r="G341" s="266">
        <v>316807</v>
      </c>
      <c r="H341" s="324">
        <v>3347116</v>
      </c>
      <c r="I341" s="322"/>
    </row>
    <row r="342" spans="1:9" hidden="1" outlineLevel="1">
      <c r="A342" s="323"/>
      <c r="B342" s="277" t="s">
        <v>212</v>
      </c>
      <c r="C342" s="266">
        <v>18040</v>
      </c>
      <c r="D342" s="265">
        <v>0</v>
      </c>
      <c r="E342" s="266">
        <v>1132182</v>
      </c>
      <c r="F342" s="265">
        <v>0</v>
      </c>
      <c r="G342" s="266">
        <v>164375</v>
      </c>
      <c r="H342" s="324">
        <v>1314597</v>
      </c>
      <c r="I342" s="322"/>
    </row>
    <row r="343" spans="1:9" hidden="1" outlineLevel="1">
      <c r="A343" s="323"/>
      <c r="B343" s="277" t="s">
        <v>213</v>
      </c>
      <c r="C343" s="266">
        <v>271529</v>
      </c>
      <c r="D343" s="266">
        <v>388362</v>
      </c>
      <c r="E343" s="266">
        <v>1095182</v>
      </c>
      <c r="F343" s="265"/>
      <c r="G343" s="266">
        <v>196388</v>
      </c>
      <c r="H343" s="324">
        <v>1951461</v>
      </c>
      <c r="I343" s="322"/>
    </row>
    <row r="344" spans="1:9" hidden="1" outlineLevel="1">
      <c r="A344" s="323"/>
      <c r="B344" s="277" t="s">
        <v>214</v>
      </c>
      <c r="C344" s="266">
        <v>350918</v>
      </c>
      <c r="D344" s="265"/>
      <c r="E344" s="265"/>
      <c r="F344" s="265"/>
      <c r="G344" s="265"/>
      <c r="H344" s="324">
        <v>350918</v>
      </c>
      <c r="I344" s="322"/>
    </row>
    <row r="345" spans="1:9" hidden="1" outlineLevel="1">
      <c r="A345" s="323"/>
      <c r="B345" s="277" t="s">
        <v>273</v>
      </c>
      <c r="C345" s="266"/>
      <c r="D345" s="265"/>
      <c r="E345" s="265"/>
      <c r="F345" s="265"/>
      <c r="G345" s="265"/>
      <c r="H345" s="324">
        <v>0</v>
      </c>
      <c r="I345" s="322"/>
    </row>
    <row r="346" spans="1:9" hidden="1" outlineLevel="1">
      <c r="A346" s="323"/>
      <c r="B346" s="277" t="s">
        <v>215</v>
      </c>
      <c r="C346" s="266">
        <v>45600</v>
      </c>
      <c r="D346" s="266">
        <v>0</v>
      </c>
      <c r="E346" s="266">
        <v>70193</v>
      </c>
      <c r="F346" s="266">
        <v>0</v>
      </c>
      <c r="G346" s="266">
        <v>0</v>
      </c>
      <c r="H346" s="324">
        <v>115793</v>
      </c>
      <c r="I346" s="322"/>
    </row>
    <row r="347" spans="1:9" hidden="1" outlineLevel="1">
      <c r="A347" s="323"/>
      <c r="B347" s="277" t="s">
        <v>216</v>
      </c>
      <c r="C347" s="266">
        <v>-1</v>
      </c>
      <c r="D347" s="266">
        <v>0</v>
      </c>
      <c r="E347" s="266">
        <v>0</v>
      </c>
      <c r="F347" s="266">
        <v>0</v>
      </c>
      <c r="G347" s="266">
        <v>0</v>
      </c>
      <c r="H347" s="324">
        <v>-1</v>
      </c>
      <c r="I347" s="322"/>
    </row>
    <row r="348" spans="1:9" hidden="1" outlineLevel="1">
      <c r="A348" s="323"/>
      <c r="B348" s="277" t="s">
        <v>217</v>
      </c>
      <c r="C348" s="266">
        <v>29427.021417107124</v>
      </c>
      <c r="D348" s="266">
        <v>0</v>
      </c>
      <c r="E348" s="266">
        <v>594709</v>
      </c>
      <c r="F348" s="265"/>
      <c r="G348" s="266">
        <v>158087</v>
      </c>
      <c r="H348" s="324">
        <v>782223.02141710708</v>
      </c>
      <c r="I348" s="322"/>
    </row>
    <row r="349" spans="1:9" hidden="1" outlineLevel="1">
      <c r="A349" s="323"/>
      <c r="B349" s="277" t="s">
        <v>218</v>
      </c>
      <c r="C349" s="266">
        <v>605169</v>
      </c>
      <c r="D349" s="266">
        <v>1171797</v>
      </c>
      <c r="E349" s="266">
        <v>35335</v>
      </c>
      <c r="F349" s="266">
        <v>0</v>
      </c>
      <c r="G349" s="266">
        <v>228320</v>
      </c>
      <c r="H349" s="324">
        <v>2040621</v>
      </c>
      <c r="I349" s="322"/>
    </row>
    <row r="350" spans="1:9" hidden="1" outlineLevel="1">
      <c r="A350" s="323"/>
      <c r="B350" s="277" t="s">
        <v>219</v>
      </c>
      <c r="C350" s="266">
        <v>0</v>
      </c>
      <c r="D350" s="265"/>
      <c r="E350" s="266">
        <v>0</v>
      </c>
      <c r="F350" s="265"/>
      <c r="G350" s="266">
        <v>0</v>
      </c>
      <c r="H350" s="324">
        <v>0</v>
      </c>
      <c r="I350" s="322"/>
    </row>
    <row r="351" spans="1:9" hidden="1" outlineLevel="1">
      <c r="A351" s="323"/>
      <c r="B351" s="277" t="s">
        <v>323</v>
      </c>
      <c r="C351" s="266"/>
      <c r="D351" s="324">
        <v>3657.6</v>
      </c>
      <c r="E351" s="266"/>
      <c r="F351" s="265"/>
      <c r="G351" s="324">
        <v>406</v>
      </c>
      <c r="H351" s="324">
        <v>4063.6</v>
      </c>
      <c r="I351" s="322"/>
    </row>
    <row r="352" spans="1:9" hidden="1" outlineLevel="1">
      <c r="A352" s="323"/>
      <c r="B352" s="277" t="s">
        <v>220</v>
      </c>
      <c r="C352" s="266"/>
      <c r="D352" s="265"/>
      <c r="E352" s="266"/>
      <c r="F352" s="265"/>
      <c r="G352" s="266"/>
      <c r="H352" s="324">
        <v>0</v>
      </c>
      <c r="I352" s="322"/>
    </row>
    <row r="353" spans="1:9" hidden="1" outlineLevel="1">
      <c r="A353" s="323"/>
      <c r="B353" s="277" t="s">
        <v>221</v>
      </c>
      <c r="C353" s="266">
        <v>291.14</v>
      </c>
      <c r="D353" s="265"/>
      <c r="E353" s="265"/>
      <c r="F353" s="265"/>
      <c r="G353" s="265"/>
      <c r="H353" s="324">
        <v>291.14</v>
      </c>
      <c r="I353" s="322"/>
    </row>
    <row r="354" spans="1:9" hidden="1" outlineLevel="1">
      <c r="A354" s="323"/>
      <c r="B354" s="277" t="s">
        <v>274</v>
      </c>
      <c r="C354" s="324">
        <v>673</v>
      </c>
      <c r="D354" s="324">
        <v>0</v>
      </c>
      <c r="E354" s="324">
        <v>0</v>
      </c>
      <c r="F354" s="324">
        <v>0</v>
      </c>
      <c r="G354" s="324">
        <v>0</v>
      </c>
      <c r="H354" s="324">
        <v>673</v>
      </c>
      <c r="I354" s="322"/>
    </row>
    <row r="355" spans="1:9" hidden="1" outlineLevel="1">
      <c r="A355" s="323"/>
      <c r="B355" s="277" t="s">
        <v>222</v>
      </c>
      <c r="C355" s="266">
        <v>792899</v>
      </c>
      <c r="D355" s="266">
        <v>895586</v>
      </c>
      <c r="E355" s="266">
        <v>1588247</v>
      </c>
      <c r="F355" s="265"/>
      <c r="G355" s="266">
        <v>635935</v>
      </c>
      <c r="H355" s="324">
        <v>3912667</v>
      </c>
      <c r="I355" s="322"/>
    </row>
    <row r="356" spans="1:9" hidden="1" outlineLevel="1">
      <c r="A356" s="323"/>
      <c r="B356" s="277" t="s">
        <v>278</v>
      </c>
      <c r="C356" s="266"/>
      <c r="D356" s="266"/>
      <c r="E356" s="266"/>
      <c r="F356" s="265"/>
      <c r="G356" s="266"/>
      <c r="H356" s="324">
        <v>0</v>
      </c>
      <c r="I356" s="322"/>
    </row>
    <row r="357" spans="1:9" hidden="1" outlineLevel="1">
      <c r="A357" s="323"/>
      <c r="B357" s="277" t="s">
        <v>223</v>
      </c>
      <c r="C357" s="266">
        <v>76698</v>
      </c>
      <c r="D357" s="265"/>
      <c r="E357" s="265"/>
      <c r="F357" s="265"/>
      <c r="G357" s="265"/>
      <c r="H357" s="324">
        <v>76698</v>
      </c>
      <c r="I357" s="322"/>
    </row>
    <row r="358" spans="1:9" hidden="1" outlineLevel="1">
      <c r="A358" s="323"/>
      <c r="B358" s="277" t="s">
        <v>224</v>
      </c>
      <c r="C358" s="266">
        <v>341239.94013475627</v>
      </c>
      <c r="D358" s="265">
        <v>218</v>
      </c>
      <c r="E358" s="266">
        <v>6894</v>
      </c>
      <c r="F358" s="265"/>
      <c r="G358" s="266">
        <v>2597</v>
      </c>
      <c r="H358" s="324">
        <v>350948.94013475627</v>
      </c>
      <c r="I358" s="322"/>
    </row>
    <row r="359" spans="1:9" hidden="1" outlineLevel="1">
      <c r="A359" s="323"/>
      <c r="B359" s="277" t="s">
        <v>225</v>
      </c>
      <c r="C359" s="266">
        <v>60109</v>
      </c>
      <c r="D359" s="265">
        <v>0</v>
      </c>
      <c r="E359" s="266">
        <v>16442</v>
      </c>
      <c r="F359" s="265"/>
      <c r="G359" s="266">
        <v>0</v>
      </c>
      <c r="H359" s="324">
        <v>76551</v>
      </c>
      <c r="I359" s="322"/>
    </row>
    <row r="360" spans="1:9" collapsed="1">
      <c r="A360" s="323">
        <v>8</v>
      </c>
      <c r="B360" s="281" t="s">
        <v>571</v>
      </c>
      <c r="C360" s="266">
        <f>SUM($C$332:$C$359)</f>
        <v>3266600.8026191425</v>
      </c>
      <c r="D360" s="266">
        <f>SUM($D$332:$D$359)</f>
        <v>4157010.6</v>
      </c>
      <c r="E360" s="266">
        <f>SUM($E$332:$E$359)</f>
        <v>10160592</v>
      </c>
      <c r="F360" s="266">
        <f>SUM($F$332:$F$359)</f>
        <v>0</v>
      </c>
      <c r="G360" s="266">
        <f>SUM($G$332:$G$359)</f>
        <v>2196394</v>
      </c>
      <c r="H360" s="324">
        <f>SUM($H$332:$H$359)</f>
        <v>19780597.402619146</v>
      </c>
      <c r="I360" s="322"/>
    </row>
    <row r="361" spans="1:9" hidden="1" outlineLevel="1">
      <c r="A361" s="323"/>
      <c r="B361" s="277" t="s">
        <v>202</v>
      </c>
      <c r="C361" s="266"/>
      <c r="D361" s="265"/>
      <c r="E361" s="266"/>
      <c r="F361" s="265"/>
      <c r="G361" s="266"/>
      <c r="H361" s="324">
        <v>0</v>
      </c>
      <c r="I361" s="322"/>
    </row>
    <row r="362" spans="1:9" hidden="1" outlineLevel="1">
      <c r="A362" s="323"/>
      <c r="B362" s="277" t="s">
        <v>272</v>
      </c>
      <c r="C362" s="266">
        <v>16280</v>
      </c>
      <c r="D362" s="265"/>
      <c r="E362" s="266">
        <v>0</v>
      </c>
      <c r="F362" s="265"/>
      <c r="G362" s="266">
        <v>0</v>
      </c>
      <c r="H362" s="324">
        <v>16280</v>
      </c>
      <c r="I362" s="322"/>
    </row>
    <row r="363" spans="1:9" hidden="1" outlineLevel="1">
      <c r="A363" s="323"/>
      <c r="B363" s="277" t="s">
        <v>203</v>
      </c>
      <c r="C363" s="266">
        <v>69169</v>
      </c>
      <c r="D363" s="265"/>
      <c r="E363" s="266">
        <v>338912</v>
      </c>
      <c r="F363" s="265"/>
      <c r="G363" s="266">
        <v>65518</v>
      </c>
      <c r="H363" s="324">
        <v>473599</v>
      </c>
      <c r="I363" s="322"/>
    </row>
    <row r="364" spans="1:9" hidden="1" outlineLevel="1">
      <c r="A364" s="323"/>
      <c r="B364" s="277" t="s">
        <v>204</v>
      </c>
      <c r="C364" s="266">
        <v>258612</v>
      </c>
      <c r="D364" s="265">
        <v>0</v>
      </c>
      <c r="E364" s="266">
        <v>0</v>
      </c>
      <c r="F364" s="265"/>
      <c r="G364" s="266">
        <v>0</v>
      </c>
      <c r="H364" s="324">
        <v>258612</v>
      </c>
      <c r="I364" s="322"/>
    </row>
    <row r="365" spans="1:9" hidden="1" outlineLevel="1">
      <c r="A365" s="323"/>
      <c r="B365" s="277" t="s">
        <v>206</v>
      </c>
      <c r="C365" s="266">
        <v>0</v>
      </c>
      <c r="D365" s="265">
        <v>0</v>
      </c>
      <c r="E365" s="265">
        <v>0</v>
      </c>
      <c r="F365" s="265">
        <v>0</v>
      </c>
      <c r="G365" s="265">
        <v>0</v>
      </c>
      <c r="H365" s="324">
        <v>0</v>
      </c>
      <c r="I365" s="322"/>
    </row>
    <row r="366" spans="1:9" hidden="1" outlineLevel="1">
      <c r="A366" s="323"/>
      <c r="B366" s="277" t="s">
        <v>207</v>
      </c>
      <c r="C366" s="266">
        <v>135</v>
      </c>
      <c r="D366" s="265">
        <v>0</v>
      </c>
      <c r="E366" s="266">
        <v>142</v>
      </c>
      <c r="F366" s="265">
        <v>0</v>
      </c>
      <c r="G366" s="266">
        <v>0</v>
      </c>
      <c r="H366" s="324">
        <v>277</v>
      </c>
      <c r="I366" s="322"/>
    </row>
    <row r="367" spans="1:9" hidden="1" outlineLevel="1">
      <c r="A367" s="323"/>
      <c r="B367" s="277" t="s">
        <v>205</v>
      </c>
      <c r="C367" s="266">
        <v>0</v>
      </c>
      <c r="D367" s="266">
        <v>0</v>
      </c>
      <c r="E367" s="266">
        <v>0</v>
      </c>
      <c r="F367" s="266">
        <v>0</v>
      </c>
      <c r="G367" s="266">
        <v>0</v>
      </c>
      <c r="H367" s="324">
        <v>0</v>
      </c>
      <c r="I367" s="322"/>
    </row>
    <row r="368" spans="1:9" hidden="1" outlineLevel="1">
      <c r="A368" s="323"/>
      <c r="B368" s="277" t="s">
        <v>208</v>
      </c>
      <c r="C368" s="266">
        <v>554519.31068072189</v>
      </c>
      <c r="D368" s="266">
        <v>404417</v>
      </c>
      <c r="E368" s="266">
        <v>632788</v>
      </c>
      <c r="F368" s="266">
        <v>0</v>
      </c>
      <c r="G368" s="266">
        <v>96364</v>
      </c>
      <c r="H368" s="324">
        <v>1688088.3106807219</v>
      </c>
      <c r="I368" s="322"/>
    </row>
    <row r="369" spans="1:9" hidden="1" outlineLevel="1">
      <c r="A369" s="323"/>
      <c r="B369" s="277" t="s">
        <v>209</v>
      </c>
      <c r="C369" s="266">
        <v>91057.437459126741</v>
      </c>
      <c r="D369" s="265"/>
      <c r="E369" s="266">
        <v>23778</v>
      </c>
      <c r="F369" s="265"/>
      <c r="G369" s="266">
        <v>281</v>
      </c>
      <c r="H369" s="324">
        <v>115116.43745912674</v>
      </c>
      <c r="I369" s="322"/>
    </row>
    <row r="370" spans="1:9" hidden="1" outlineLevel="1">
      <c r="A370" s="323"/>
      <c r="B370" s="277" t="s">
        <v>211</v>
      </c>
      <c r="C370" s="266">
        <v>283886</v>
      </c>
      <c r="D370" s="265"/>
      <c r="E370" s="266">
        <v>799696</v>
      </c>
      <c r="F370" s="265"/>
      <c r="G370" s="266">
        <v>91822</v>
      </c>
      <c r="H370" s="324">
        <v>1175404</v>
      </c>
      <c r="I370" s="322"/>
    </row>
    <row r="371" spans="1:9" hidden="1" outlineLevel="1">
      <c r="A371" s="323"/>
      <c r="B371" s="277" t="s">
        <v>212</v>
      </c>
      <c r="C371" s="266">
        <v>48772</v>
      </c>
      <c r="D371" s="265">
        <v>0</v>
      </c>
      <c r="E371" s="266">
        <v>708751</v>
      </c>
      <c r="F371" s="265">
        <v>0</v>
      </c>
      <c r="G371" s="266">
        <v>128591</v>
      </c>
      <c r="H371" s="324">
        <v>886114</v>
      </c>
      <c r="I371" s="322"/>
    </row>
    <row r="372" spans="1:9" hidden="1" outlineLevel="1">
      <c r="A372" s="323"/>
      <c r="B372" s="277" t="s">
        <v>213</v>
      </c>
      <c r="C372" s="266">
        <v>113734</v>
      </c>
      <c r="D372" s="266">
        <v>501759</v>
      </c>
      <c r="E372" s="266">
        <v>156613</v>
      </c>
      <c r="F372" s="265"/>
      <c r="G372" s="266">
        <v>114630</v>
      </c>
      <c r="H372" s="324">
        <v>886736</v>
      </c>
      <c r="I372" s="322"/>
    </row>
    <row r="373" spans="1:9" hidden="1" outlineLevel="1">
      <c r="A373" s="323"/>
      <c r="B373" s="277" t="s">
        <v>214</v>
      </c>
      <c r="C373" s="266">
        <v>348608</v>
      </c>
      <c r="D373" s="266">
        <v>3158</v>
      </c>
      <c r="E373" s="266">
        <v>0</v>
      </c>
      <c r="F373" s="266">
        <v>250</v>
      </c>
      <c r="G373" s="266">
        <v>0</v>
      </c>
      <c r="H373" s="324">
        <v>352016</v>
      </c>
      <c r="I373" s="322"/>
    </row>
    <row r="374" spans="1:9" hidden="1" outlineLevel="1">
      <c r="A374" s="323"/>
      <c r="B374" s="277" t="s">
        <v>273</v>
      </c>
      <c r="C374" s="266"/>
      <c r="D374" s="265"/>
      <c r="E374" s="265"/>
      <c r="F374" s="266"/>
      <c r="G374" s="265"/>
      <c r="H374" s="324">
        <v>0</v>
      </c>
      <c r="I374" s="322"/>
    </row>
    <row r="375" spans="1:9" hidden="1" outlineLevel="1">
      <c r="A375" s="323"/>
      <c r="B375" s="277" t="s">
        <v>215</v>
      </c>
      <c r="C375" s="266">
        <v>181117</v>
      </c>
      <c r="D375" s="266">
        <v>0</v>
      </c>
      <c r="E375" s="266">
        <v>51538</v>
      </c>
      <c r="F375" s="266">
        <v>0</v>
      </c>
      <c r="G375" s="266">
        <v>0</v>
      </c>
      <c r="H375" s="324">
        <v>232655</v>
      </c>
      <c r="I375" s="322"/>
    </row>
    <row r="376" spans="1:9" hidden="1" outlineLevel="1">
      <c r="A376" s="323"/>
      <c r="B376" s="277" t="s">
        <v>216</v>
      </c>
      <c r="C376" s="266">
        <v>-59</v>
      </c>
      <c r="D376" s="266">
        <v>0</v>
      </c>
      <c r="E376" s="266">
        <v>0</v>
      </c>
      <c r="F376" s="266">
        <v>0</v>
      </c>
      <c r="G376" s="266">
        <v>0</v>
      </c>
      <c r="H376" s="324">
        <v>-59</v>
      </c>
      <c r="I376" s="322"/>
    </row>
    <row r="377" spans="1:9" hidden="1" outlineLevel="1">
      <c r="A377" s="323"/>
      <c r="B377" s="277" t="s">
        <v>217</v>
      </c>
      <c r="C377" s="266">
        <v>54240.666451505793</v>
      </c>
      <c r="D377" s="266">
        <v>0</v>
      </c>
      <c r="E377" s="266">
        <v>181246</v>
      </c>
      <c r="F377" s="265"/>
      <c r="G377" s="266">
        <v>48179</v>
      </c>
      <c r="H377" s="324">
        <v>283665.66645150579</v>
      </c>
      <c r="I377" s="322"/>
    </row>
    <row r="378" spans="1:9" hidden="1" outlineLevel="1">
      <c r="A378" s="323"/>
      <c r="B378" s="277" t="s">
        <v>218</v>
      </c>
      <c r="C378" s="266">
        <v>757873</v>
      </c>
      <c r="D378" s="266">
        <v>186504</v>
      </c>
      <c r="E378" s="266">
        <v>5213</v>
      </c>
      <c r="F378" s="266">
        <v>0</v>
      </c>
      <c r="G378" s="266">
        <v>32955</v>
      </c>
      <c r="H378" s="324">
        <v>982545</v>
      </c>
      <c r="I378" s="322"/>
    </row>
    <row r="379" spans="1:9" hidden="1" outlineLevel="1">
      <c r="A379" s="323"/>
      <c r="B379" s="277" t="s">
        <v>219</v>
      </c>
      <c r="C379" s="266">
        <v>1037</v>
      </c>
      <c r="D379" s="265"/>
      <c r="E379" s="266">
        <v>41929</v>
      </c>
      <c r="F379" s="265"/>
      <c r="G379" s="266">
        <v>10390</v>
      </c>
      <c r="H379" s="324">
        <v>53356</v>
      </c>
      <c r="I379" s="322"/>
    </row>
    <row r="380" spans="1:9" hidden="1" outlineLevel="1">
      <c r="A380" s="323"/>
      <c r="B380" s="277" t="s">
        <v>323</v>
      </c>
      <c r="C380" s="266"/>
      <c r="D380" s="324">
        <v>7762.5180000000009</v>
      </c>
      <c r="E380" s="266"/>
      <c r="F380" s="265"/>
      <c r="G380" s="324">
        <v>862.50200000000007</v>
      </c>
      <c r="H380" s="324">
        <v>8625.02</v>
      </c>
      <c r="I380" s="322"/>
    </row>
    <row r="381" spans="1:9" hidden="1" outlineLevel="1">
      <c r="A381" s="323"/>
      <c r="B381" s="277" t="s">
        <v>220</v>
      </c>
      <c r="C381" s="266">
        <v>0</v>
      </c>
      <c r="D381" s="265"/>
      <c r="E381" s="266">
        <v>0</v>
      </c>
      <c r="F381" s="265"/>
      <c r="G381" s="266">
        <v>0</v>
      </c>
      <c r="H381" s="324">
        <v>0</v>
      </c>
      <c r="I381" s="322"/>
    </row>
    <row r="382" spans="1:9" hidden="1" outlineLevel="1">
      <c r="A382" s="323"/>
      <c r="B382" s="277" t="s">
        <v>221</v>
      </c>
      <c r="C382" s="266">
        <v>10672.060000000001</v>
      </c>
      <c r="D382" s="265"/>
      <c r="E382" s="265"/>
      <c r="F382" s="265"/>
      <c r="G382" s="265"/>
      <c r="H382" s="324">
        <v>10672.060000000001</v>
      </c>
      <c r="I382" s="322"/>
    </row>
    <row r="383" spans="1:9" hidden="1" outlineLevel="1">
      <c r="A383" s="323"/>
      <c r="B383" s="277" t="s">
        <v>274</v>
      </c>
      <c r="C383" s="324">
        <v>2369</v>
      </c>
      <c r="D383" s="324">
        <v>0</v>
      </c>
      <c r="E383" s="324">
        <v>0</v>
      </c>
      <c r="F383" s="324">
        <v>0</v>
      </c>
      <c r="G383" s="324">
        <v>0</v>
      </c>
      <c r="H383" s="324">
        <v>2369</v>
      </c>
      <c r="I383" s="322"/>
    </row>
    <row r="384" spans="1:9" hidden="1" outlineLevel="1">
      <c r="A384" s="323"/>
      <c r="B384" s="277" t="s">
        <v>222</v>
      </c>
      <c r="C384" s="266">
        <v>940649</v>
      </c>
      <c r="D384" s="266">
        <v>386331</v>
      </c>
      <c r="E384" s="266">
        <v>806417</v>
      </c>
      <c r="F384" s="265"/>
      <c r="G384" s="266">
        <v>550990</v>
      </c>
      <c r="H384" s="324">
        <v>2684387</v>
      </c>
      <c r="I384" s="322"/>
    </row>
    <row r="385" spans="1:9" hidden="1" outlineLevel="1">
      <c r="A385" s="323"/>
      <c r="B385" s="277" t="s">
        <v>278</v>
      </c>
      <c r="C385" s="266"/>
      <c r="D385" s="266"/>
      <c r="E385" s="266"/>
      <c r="F385" s="265"/>
      <c r="G385" s="266"/>
      <c r="H385" s="324">
        <v>0</v>
      </c>
      <c r="I385" s="322"/>
    </row>
    <row r="386" spans="1:9" hidden="1" outlineLevel="1">
      <c r="A386" s="323"/>
      <c r="B386" s="277" t="s">
        <v>223</v>
      </c>
      <c r="C386" s="266">
        <v>300964</v>
      </c>
      <c r="D386" s="265"/>
      <c r="E386" s="265"/>
      <c r="F386" s="265"/>
      <c r="G386" s="265"/>
      <c r="H386" s="324">
        <v>300964</v>
      </c>
      <c r="I386" s="322"/>
    </row>
    <row r="387" spans="1:9" hidden="1" outlineLevel="1">
      <c r="A387" s="323"/>
      <c r="B387" s="277" t="s">
        <v>224</v>
      </c>
      <c r="C387" s="266">
        <v>131653.59676160658</v>
      </c>
      <c r="D387" s="265">
        <v>280</v>
      </c>
      <c r="E387" s="266">
        <v>6249</v>
      </c>
      <c r="F387" s="265"/>
      <c r="G387" s="266">
        <v>2603</v>
      </c>
      <c r="H387" s="324">
        <v>140785.59676160658</v>
      </c>
      <c r="I387" s="322"/>
    </row>
    <row r="388" spans="1:9" hidden="1" outlineLevel="1">
      <c r="A388" s="323"/>
      <c r="B388" s="277" t="s">
        <v>225</v>
      </c>
      <c r="C388" s="266">
        <v>515101</v>
      </c>
      <c r="D388" s="265">
        <v>0</v>
      </c>
      <c r="E388" s="266">
        <v>154525</v>
      </c>
      <c r="F388" s="265"/>
      <c r="G388" s="265"/>
      <c r="H388" s="324">
        <v>669626</v>
      </c>
      <c r="I388" s="322"/>
    </row>
    <row r="389" spans="1:9" collapsed="1">
      <c r="A389" s="323">
        <v>9</v>
      </c>
      <c r="B389" s="281" t="s">
        <v>572</v>
      </c>
      <c r="C389" s="266">
        <f>SUM($C$361:$C$388)</f>
        <v>4680390.0713529605</v>
      </c>
      <c r="D389" s="266">
        <f>SUM($D$361:$D$388)</f>
        <v>1490211.5179999999</v>
      </c>
      <c r="E389" s="266">
        <f>SUM($E$361:$E$388)</f>
        <v>3907797</v>
      </c>
      <c r="F389" s="266">
        <f>SUM($F$361:$F$388)</f>
        <v>250</v>
      </c>
      <c r="G389" s="266">
        <f>SUM($G$361:$G$388)</f>
        <v>1143185.5019999999</v>
      </c>
      <c r="H389" s="324">
        <f>SUM($H$361:$H$388)</f>
        <v>11221834.09135296</v>
      </c>
      <c r="I389" s="322"/>
    </row>
    <row r="390" spans="1:9" hidden="1" outlineLevel="1">
      <c r="A390" s="323"/>
      <c r="B390" s="277" t="s">
        <v>202</v>
      </c>
      <c r="C390" s="266"/>
      <c r="D390" s="265"/>
      <c r="E390" s="266"/>
      <c r="F390" s="265"/>
      <c r="G390" s="266"/>
      <c r="H390" s="324">
        <v>0</v>
      </c>
      <c r="I390" s="322"/>
    </row>
    <row r="391" spans="1:9" hidden="1" outlineLevel="1">
      <c r="A391" s="323"/>
      <c r="B391" s="277" t="s">
        <v>272</v>
      </c>
      <c r="C391" s="266">
        <v>0</v>
      </c>
      <c r="D391" s="265"/>
      <c r="E391" s="266">
        <v>0</v>
      </c>
      <c r="F391" s="265"/>
      <c r="G391" s="266">
        <v>0</v>
      </c>
      <c r="H391" s="324">
        <v>0</v>
      </c>
      <c r="I391" s="322"/>
    </row>
    <row r="392" spans="1:9" hidden="1" outlineLevel="1">
      <c r="A392" s="323"/>
      <c r="B392" s="277" t="s">
        <v>203</v>
      </c>
      <c r="C392" s="266">
        <v>9125</v>
      </c>
      <c r="D392" s="265"/>
      <c r="E392" s="266">
        <v>192699</v>
      </c>
      <c r="F392" s="265"/>
      <c r="G392" s="266">
        <v>37252</v>
      </c>
      <c r="H392" s="324">
        <v>239076</v>
      </c>
      <c r="I392" s="322"/>
    </row>
    <row r="393" spans="1:9" hidden="1" outlineLevel="1">
      <c r="A393" s="323"/>
      <c r="B393" s="277" t="s">
        <v>204</v>
      </c>
      <c r="C393" s="266">
        <v>109218</v>
      </c>
      <c r="D393" s="266">
        <v>0</v>
      </c>
      <c r="E393" s="266">
        <v>0</v>
      </c>
      <c r="F393" s="265"/>
      <c r="G393" s="266">
        <v>0</v>
      </c>
      <c r="H393" s="324">
        <v>109218</v>
      </c>
      <c r="I393" s="322"/>
    </row>
    <row r="394" spans="1:9" hidden="1" outlineLevel="1">
      <c r="A394" s="323"/>
      <c r="B394" s="277" t="s">
        <v>205</v>
      </c>
      <c r="C394" s="266">
        <v>0</v>
      </c>
      <c r="D394" s="266">
        <v>0</v>
      </c>
      <c r="E394" s="266">
        <v>0</v>
      </c>
      <c r="F394" s="266">
        <v>0</v>
      </c>
      <c r="G394" s="266">
        <v>0</v>
      </c>
      <c r="H394" s="324">
        <v>0</v>
      </c>
      <c r="I394" s="322"/>
    </row>
    <row r="395" spans="1:9" hidden="1" outlineLevel="1">
      <c r="A395" s="323"/>
      <c r="B395" s="277" t="s">
        <v>206</v>
      </c>
      <c r="C395" s="266">
        <v>0</v>
      </c>
      <c r="D395" s="266">
        <v>0</v>
      </c>
      <c r="E395" s="266">
        <v>0</v>
      </c>
      <c r="F395" s="266">
        <v>0</v>
      </c>
      <c r="G395" s="266">
        <v>0</v>
      </c>
      <c r="H395" s="324">
        <v>0</v>
      </c>
      <c r="I395" s="322"/>
    </row>
    <row r="396" spans="1:9" hidden="1" outlineLevel="1">
      <c r="A396" s="323"/>
      <c r="B396" s="277" t="s">
        <v>207</v>
      </c>
      <c r="C396" s="324">
        <v>773</v>
      </c>
      <c r="D396" s="324">
        <v>0</v>
      </c>
      <c r="E396" s="324">
        <v>819</v>
      </c>
      <c r="F396" s="324">
        <v>0</v>
      </c>
      <c r="G396" s="324">
        <v>0</v>
      </c>
      <c r="H396" s="324">
        <v>1592</v>
      </c>
      <c r="I396" s="322"/>
    </row>
    <row r="397" spans="1:9" hidden="1" outlineLevel="1">
      <c r="A397" s="323"/>
      <c r="B397" s="277" t="s">
        <v>208</v>
      </c>
      <c r="C397" s="266">
        <v>50238.151790928219</v>
      </c>
      <c r="D397" s="266">
        <v>128450</v>
      </c>
      <c r="E397" s="266">
        <v>301007</v>
      </c>
      <c r="F397" s="266">
        <v>0</v>
      </c>
      <c r="G397" s="266">
        <v>45484</v>
      </c>
      <c r="H397" s="324">
        <v>525179.15179092821</v>
      </c>
      <c r="I397" s="322"/>
    </row>
    <row r="398" spans="1:9" hidden="1" outlineLevel="1">
      <c r="A398" s="323"/>
      <c r="B398" s="277" t="s">
        <v>209</v>
      </c>
      <c r="C398" s="266">
        <v>10837.085288522221</v>
      </c>
      <c r="D398" s="265"/>
      <c r="E398" s="266">
        <v>29931</v>
      </c>
      <c r="F398" s="265"/>
      <c r="G398" s="266">
        <v>358</v>
      </c>
      <c r="H398" s="324">
        <v>41126.085288522219</v>
      </c>
      <c r="I398" s="322"/>
    </row>
    <row r="399" spans="1:9" hidden="1" outlineLevel="1">
      <c r="A399" s="323"/>
      <c r="B399" s="277" t="s">
        <v>211</v>
      </c>
      <c r="C399" s="266">
        <v>105303</v>
      </c>
      <c r="D399" s="265"/>
      <c r="E399" s="266">
        <v>435695</v>
      </c>
      <c r="F399" s="265"/>
      <c r="G399" s="266">
        <v>51139</v>
      </c>
      <c r="H399" s="324">
        <v>592137</v>
      </c>
      <c r="I399" s="322"/>
    </row>
    <row r="400" spans="1:9" hidden="1" outlineLevel="1">
      <c r="A400" s="323"/>
      <c r="B400" s="277" t="s">
        <v>212</v>
      </c>
      <c r="C400" s="266"/>
      <c r="D400" s="265">
        <v>0</v>
      </c>
      <c r="E400" s="266">
        <v>58281</v>
      </c>
      <c r="F400" s="265">
        <v>0</v>
      </c>
      <c r="G400" s="266">
        <v>6271</v>
      </c>
      <c r="H400" s="324">
        <v>64552</v>
      </c>
      <c r="I400" s="322"/>
    </row>
    <row r="401" spans="1:9" hidden="1" outlineLevel="1">
      <c r="A401" s="323"/>
      <c r="B401" s="277" t="s">
        <v>213</v>
      </c>
      <c r="C401" s="266">
        <v>0</v>
      </c>
      <c r="D401" s="266">
        <v>1042</v>
      </c>
      <c r="E401" s="266">
        <v>92056</v>
      </c>
      <c r="F401" s="265"/>
      <c r="G401" s="266">
        <v>10511</v>
      </c>
      <c r="H401" s="324">
        <v>103609</v>
      </c>
      <c r="I401" s="322"/>
    </row>
    <row r="402" spans="1:9" hidden="1" outlineLevel="1">
      <c r="A402" s="323"/>
      <c r="B402" s="277" t="s">
        <v>214</v>
      </c>
      <c r="C402" s="266">
        <v>28576</v>
      </c>
      <c r="D402" s="266">
        <v>200</v>
      </c>
      <c r="E402" s="266">
        <v>0</v>
      </c>
      <c r="F402" s="266">
        <v>0</v>
      </c>
      <c r="G402" s="266">
        <v>0</v>
      </c>
      <c r="H402" s="324">
        <v>28776</v>
      </c>
      <c r="I402" s="322"/>
    </row>
    <row r="403" spans="1:9" hidden="1" outlineLevel="1">
      <c r="A403" s="323"/>
      <c r="B403" s="277" t="s">
        <v>273</v>
      </c>
      <c r="C403" s="266"/>
      <c r="D403" s="265"/>
      <c r="E403" s="265"/>
      <c r="F403" s="265"/>
      <c r="G403" s="265"/>
      <c r="H403" s="324">
        <v>0</v>
      </c>
      <c r="I403" s="322"/>
    </row>
    <row r="404" spans="1:9" hidden="1" outlineLevel="1">
      <c r="A404" s="323"/>
      <c r="B404" s="277" t="s">
        <v>215</v>
      </c>
      <c r="C404" s="266">
        <v>40777</v>
      </c>
      <c r="D404" s="266">
        <v>0</v>
      </c>
      <c r="E404" s="266">
        <v>43497</v>
      </c>
      <c r="F404" s="266">
        <v>0</v>
      </c>
      <c r="G404" s="266">
        <v>0</v>
      </c>
      <c r="H404" s="324">
        <v>84274</v>
      </c>
      <c r="I404" s="322"/>
    </row>
    <row r="405" spans="1:9" hidden="1" outlineLevel="1">
      <c r="A405" s="323"/>
      <c r="B405" s="277" t="s">
        <v>216</v>
      </c>
      <c r="C405" s="266">
        <v>-7</v>
      </c>
      <c r="D405" s="266">
        <v>0</v>
      </c>
      <c r="E405" s="266">
        <v>0</v>
      </c>
      <c r="F405" s="266">
        <v>0</v>
      </c>
      <c r="G405" s="266">
        <v>0</v>
      </c>
      <c r="H405" s="324">
        <v>-7</v>
      </c>
      <c r="I405" s="322"/>
    </row>
    <row r="406" spans="1:9" hidden="1" outlineLevel="1">
      <c r="A406" s="323"/>
      <c r="B406" s="277" t="s">
        <v>217</v>
      </c>
      <c r="C406" s="266">
        <v>6577.4435780225931</v>
      </c>
      <c r="D406" s="266">
        <v>0</v>
      </c>
      <c r="E406" s="266">
        <v>51683</v>
      </c>
      <c r="F406" s="265"/>
      <c r="G406" s="266">
        <v>13739</v>
      </c>
      <c r="H406" s="324">
        <v>71999.44357802259</v>
      </c>
      <c r="I406" s="322"/>
    </row>
    <row r="407" spans="1:9" hidden="1" outlineLevel="1">
      <c r="A407" s="323"/>
      <c r="B407" s="277" t="s">
        <v>218</v>
      </c>
      <c r="C407" s="266">
        <v>76237</v>
      </c>
      <c r="D407" s="266">
        <v>167556</v>
      </c>
      <c r="E407" s="266">
        <v>17250</v>
      </c>
      <c r="F407" s="266">
        <v>0</v>
      </c>
      <c r="G407" s="266">
        <v>35746</v>
      </c>
      <c r="H407" s="324">
        <v>296789</v>
      </c>
      <c r="I407" s="322"/>
    </row>
    <row r="408" spans="1:9" hidden="1" outlineLevel="1">
      <c r="A408" s="323"/>
      <c r="B408" s="277" t="s">
        <v>219</v>
      </c>
      <c r="C408" s="266">
        <v>0</v>
      </c>
      <c r="D408" s="265"/>
      <c r="E408" s="266">
        <v>5336</v>
      </c>
      <c r="F408" s="265"/>
      <c r="G408" s="266">
        <v>1322</v>
      </c>
      <c r="H408" s="324">
        <v>6658</v>
      </c>
      <c r="I408" s="322"/>
    </row>
    <row r="409" spans="1:9" hidden="1" outlineLevel="1">
      <c r="A409" s="323"/>
      <c r="B409" s="277" t="s">
        <v>323</v>
      </c>
      <c r="C409" s="266"/>
      <c r="D409" s="324">
        <v>630</v>
      </c>
      <c r="E409" s="266"/>
      <c r="F409" s="265"/>
      <c r="G409" s="324">
        <v>70</v>
      </c>
      <c r="H409" s="324">
        <v>700</v>
      </c>
      <c r="I409" s="322"/>
    </row>
    <row r="410" spans="1:9" hidden="1" outlineLevel="1">
      <c r="A410" s="323"/>
      <c r="B410" s="277" t="s">
        <v>220</v>
      </c>
      <c r="C410" s="266"/>
      <c r="D410" s="265"/>
      <c r="E410" s="266"/>
      <c r="F410" s="265"/>
      <c r="G410" s="266"/>
      <c r="H410" s="324">
        <v>0</v>
      </c>
      <c r="I410" s="322"/>
    </row>
    <row r="411" spans="1:9" hidden="1" outlineLevel="1">
      <c r="A411" s="323"/>
      <c r="B411" s="277" t="s">
        <v>221</v>
      </c>
      <c r="C411" s="265"/>
      <c r="D411" s="265"/>
      <c r="E411" s="265"/>
      <c r="F411" s="265"/>
      <c r="G411" s="265"/>
      <c r="H411" s="324">
        <v>0</v>
      </c>
      <c r="I411" s="322"/>
    </row>
    <row r="412" spans="1:9" hidden="1" outlineLevel="1">
      <c r="A412" s="323"/>
      <c r="B412" s="277" t="s">
        <v>274</v>
      </c>
      <c r="C412" s="265"/>
      <c r="D412" s="265"/>
      <c r="E412" s="265"/>
      <c r="F412" s="265"/>
      <c r="G412" s="265"/>
      <c r="H412" s="324">
        <v>0</v>
      </c>
      <c r="I412" s="322"/>
    </row>
    <row r="413" spans="1:9" hidden="1" outlineLevel="1">
      <c r="A413" s="323"/>
      <c r="B413" s="277" t="s">
        <v>222</v>
      </c>
      <c r="C413" s="266">
        <v>99414</v>
      </c>
      <c r="D413" s="265">
        <v>0</v>
      </c>
      <c r="E413" s="266">
        <v>377068</v>
      </c>
      <c r="F413" s="265"/>
      <c r="G413" s="266">
        <v>654616</v>
      </c>
      <c r="H413" s="324">
        <v>1131098</v>
      </c>
      <c r="I413" s="322"/>
    </row>
    <row r="414" spans="1:9" hidden="1" outlineLevel="1">
      <c r="A414" s="323"/>
      <c r="B414" s="277" t="s">
        <v>278</v>
      </c>
      <c r="C414" s="266"/>
      <c r="D414" s="265"/>
      <c r="E414" s="266"/>
      <c r="F414" s="265"/>
      <c r="G414" s="266"/>
      <c r="H414" s="324">
        <v>0</v>
      </c>
      <c r="I414" s="322"/>
    </row>
    <row r="415" spans="1:9" hidden="1" outlineLevel="1">
      <c r="A415" s="323"/>
      <c r="B415" s="277" t="s">
        <v>223</v>
      </c>
      <c r="C415" s="265"/>
      <c r="D415" s="265"/>
      <c r="E415" s="265"/>
      <c r="F415" s="265"/>
      <c r="G415" s="265"/>
      <c r="H415" s="324">
        <v>0</v>
      </c>
      <c r="I415" s="322"/>
    </row>
    <row r="416" spans="1:9" hidden="1" outlineLevel="1">
      <c r="A416" s="323"/>
      <c r="B416" s="277" t="s">
        <v>224</v>
      </c>
      <c r="C416" s="266">
        <v>33965.044885549927</v>
      </c>
      <c r="D416" s="265">
        <v>32</v>
      </c>
      <c r="E416" s="266">
        <v>1047</v>
      </c>
      <c r="F416" s="265"/>
      <c r="G416" s="266">
        <v>391</v>
      </c>
      <c r="H416" s="324">
        <v>35435.044885549927</v>
      </c>
      <c r="I416" s="322"/>
    </row>
    <row r="417" spans="1:9" hidden="1" outlineLevel="1">
      <c r="A417" s="323"/>
      <c r="B417" s="277" t="s">
        <v>225</v>
      </c>
      <c r="C417" s="266">
        <v>84819</v>
      </c>
      <c r="D417" s="265">
        <v>0</v>
      </c>
      <c r="E417" s="266">
        <v>22929</v>
      </c>
      <c r="F417" s="265"/>
      <c r="G417" s="265"/>
      <c r="H417" s="324">
        <v>107748</v>
      </c>
      <c r="I417" s="322"/>
    </row>
    <row r="418" spans="1:9" collapsed="1">
      <c r="A418" s="323">
        <v>10</v>
      </c>
      <c r="B418" s="281" t="s">
        <v>66</v>
      </c>
      <c r="C418" s="266">
        <f>SUM($C$390:$C$417)</f>
        <v>655852.72554302285</v>
      </c>
      <c r="D418" s="266">
        <f>SUM($D$390:$D$417)</f>
        <v>297910</v>
      </c>
      <c r="E418" s="266">
        <f>SUM($E$390:$E$417)</f>
        <v>1629298</v>
      </c>
      <c r="F418" s="266">
        <f>SUM($F$390:$F$417)</f>
        <v>0</v>
      </c>
      <c r="G418" s="266">
        <f>SUM($G$390:$G$417)</f>
        <v>856899</v>
      </c>
      <c r="H418" s="324">
        <f>SUM($H$390:$H$417)</f>
        <v>3439959.7255430231</v>
      </c>
      <c r="I418" s="322"/>
    </row>
    <row r="419" spans="1:9" hidden="1" outlineLevel="1">
      <c r="A419" s="323"/>
      <c r="B419" s="277" t="s">
        <v>202</v>
      </c>
      <c r="C419" s="265"/>
      <c r="D419" s="265"/>
      <c r="E419" s="265"/>
      <c r="F419" s="265"/>
      <c r="G419" s="266"/>
      <c r="H419" s="324">
        <v>0</v>
      </c>
      <c r="I419" s="322"/>
    </row>
    <row r="420" spans="1:9" hidden="1" outlineLevel="1">
      <c r="A420" s="323"/>
      <c r="B420" s="277" t="s">
        <v>272</v>
      </c>
      <c r="C420" s="265"/>
      <c r="D420" s="265"/>
      <c r="E420" s="265"/>
      <c r="F420" s="265"/>
      <c r="G420" s="266">
        <v>0</v>
      </c>
      <c r="H420" s="324">
        <v>0</v>
      </c>
      <c r="I420" s="322"/>
    </row>
    <row r="421" spans="1:9" hidden="1" outlineLevel="1">
      <c r="A421" s="323"/>
      <c r="B421" s="277" t="s">
        <v>203</v>
      </c>
      <c r="C421" s="265"/>
      <c r="D421" s="265"/>
      <c r="E421" s="265"/>
      <c r="F421" s="265"/>
      <c r="G421" s="266">
        <v>0</v>
      </c>
      <c r="H421" s="324">
        <v>0</v>
      </c>
      <c r="I421" s="322"/>
    </row>
    <row r="422" spans="1:9" hidden="1" outlineLevel="1">
      <c r="A422" s="323"/>
      <c r="B422" s="277" t="s">
        <v>204</v>
      </c>
      <c r="C422" s="265"/>
      <c r="D422" s="265"/>
      <c r="E422" s="265"/>
      <c r="F422" s="265"/>
      <c r="G422" s="265"/>
      <c r="H422" s="324">
        <v>0</v>
      </c>
      <c r="I422" s="322"/>
    </row>
    <row r="423" spans="1:9" hidden="1" outlineLevel="1">
      <c r="A423" s="323"/>
      <c r="B423" s="277" t="s">
        <v>205</v>
      </c>
      <c r="C423" s="266">
        <v>0</v>
      </c>
      <c r="D423" s="266">
        <v>0</v>
      </c>
      <c r="E423" s="266">
        <v>0</v>
      </c>
      <c r="F423" s="266">
        <v>0</v>
      </c>
      <c r="G423" s="266">
        <v>0</v>
      </c>
      <c r="H423" s="324">
        <v>0</v>
      </c>
      <c r="I423" s="322"/>
    </row>
    <row r="424" spans="1:9" hidden="1" outlineLevel="1">
      <c r="A424" s="323"/>
      <c r="B424" s="277" t="s">
        <v>206</v>
      </c>
      <c r="C424" s="266">
        <v>0</v>
      </c>
      <c r="D424" s="266">
        <v>0</v>
      </c>
      <c r="E424" s="266">
        <v>0</v>
      </c>
      <c r="F424" s="266">
        <v>0</v>
      </c>
      <c r="G424" s="266">
        <v>0</v>
      </c>
      <c r="H424" s="324">
        <v>0</v>
      </c>
      <c r="I424" s="322"/>
    </row>
    <row r="425" spans="1:9" hidden="1" outlineLevel="1">
      <c r="A425" s="323"/>
      <c r="B425" s="277" t="s">
        <v>207</v>
      </c>
      <c r="C425" s="266"/>
      <c r="D425" s="266"/>
      <c r="E425" s="266"/>
      <c r="F425" s="266"/>
      <c r="G425" s="266"/>
      <c r="H425" s="324">
        <v>0</v>
      </c>
      <c r="I425" s="322"/>
    </row>
    <row r="426" spans="1:9" hidden="1" outlineLevel="1">
      <c r="A426" s="323"/>
      <c r="B426" s="277" t="s">
        <v>208</v>
      </c>
      <c r="C426" s="266">
        <v>0</v>
      </c>
      <c r="D426" s="266">
        <v>0</v>
      </c>
      <c r="E426" s="266">
        <v>0</v>
      </c>
      <c r="F426" s="266">
        <v>0</v>
      </c>
      <c r="G426" s="266">
        <v>0</v>
      </c>
      <c r="H426" s="324">
        <v>0</v>
      </c>
      <c r="I426" s="322"/>
    </row>
    <row r="427" spans="1:9" hidden="1" outlineLevel="1">
      <c r="A427" s="323"/>
      <c r="B427" s="277" t="s">
        <v>209</v>
      </c>
      <c r="C427" s="266">
        <v>261</v>
      </c>
      <c r="D427" s="265"/>
      <c r="E427" s="265"/>
      <c r="F427" s="265"/>
      <c r="G427" s="265"/>
      <c r="H427" s="324">
        <v>261</v>
      </c>
      <c r="I427" s="322"/>
    </row>
    <row r="428" spans="1:9" hidden="1" outlineLevel="1">
      <c r="A428" s="323"/>
      <c r="B428" s="277" t="s">
        <v>211</v>
      </c>
      <c r="C428" s="266">
        <v>3801</v>
      </c>
      <c r="D428" s="265"/>
      <c r="E428" s="266">
        <v>0</v>
      </c>
      <c r="F428" s="265"/>
      <c r="G428" s="266">
        <v>0</v>
      </c>
      <c r="H428" s="324">
        <v>3801</v>
      </c>
      <c r="I428" s="322"/>
    </row>
    <row r="429" spans="1:9" hidden="1" outlineLevel="1">
      <c r="A429" s="323"/>
      <c r="B429" s="277" t="s">
        <v>212</v>
      </c>
      <c r="C429" s="266"/>
      <c r="D429" s="265">
        <v>0</v>
      </c>
      <c r="E429" s="266">
        <v>190</v>
      </c>
      <c r="F429" s="265">
        <v>0</v>
      </c>
      <c r="G429" s="266">
        <v>36</v>
      </c>
      <c r="H429" s="324">
        <v>226</v>
      </c>
      <c r="I429" s="322"/>
    </row>
    <row r="430" spans="1:9" hidden="1" outlineLevel="1">
      <c r="A430" s="323"/>
      <c r="B430" s="277" t="s">
        <v>213</v>
      </c>
      <c r="C430" s="266">
        <v>0</v>
      </c>
      <c r="D430" s="266">
        <v>152</v>
      </c>
      <c r="E430" s="266">
        <v>0</v>
      </c>
      <c r="F430" s="266">
        <v>0</v>
      </c>
      <c r="G430" s="266">
        <v>29</v>
      </c>
      <c r="H430" s="324">
        <v>181</v>
      </c>
      <c r="I430" s="322"/>
    </row>
    <row r="431" spans="1:9" hidden="1" outlineLevel="1">
      <c r="A431" s="323"/>
      <c r="B431" s="277" t="s">
        <v>214</v>
      </c>
      <c r="C431" s="265"/>
      <c r="D431" s="265"/>
      <c r="E431" s="265"/>
      <c r="F431" s="265"/>
      <c r="G431" s="265"/>
      <c r="H431" s="324">
        <v>0</v>
      </c>
      <c r="I431" s="322"/>
    </row>
    <row r="432" spans="1:9" hidden="1" outlineLevel="1">
      <c r="A432" s="323"/>
      <c r="B432" s="277" t="s">
        <v>273</v>
      </c>
      <c r="C432" s="265"/>
      <c r="D432" s="265"/>
      <c r="E432" s="265"/>
      <c r="F432" s="265"/>
      <c r="G432" s="265"/>
      <c r="H432" s="324">
        <v>0</v>
      </c>
      <c r="I432" s="322"/>
    </row>
    <row r="433" spans="1:9" hidden="1" outlineLevel="1">
      <c r="A433" s="323"/>
      <c r="B433" s="277" t="s">
        <v>215</v>
      </c>
      <c r="C433" s="266">
        <v>0</v>
      </c>
      <c r="D433" s="265"/>
      <c r="E433" s="265"/>
      <c r="F433" s="265"/>
      <c r="G433" s="265"/>
      <c r="H433" s="324">
        <v>0</v>
      </c>
      <c r="I433" s="322"/>
    </row>
    <row r="434" spans="1:9" hidden="1" outlineLevel="1">
      <c r="A434" s="323"/>
      <c r="B434" s="277" t="s">
        <v>216</v>
      </c>
      <c r="C434" s="266">
        <v>0</v>
      </c>
      <c r="D434" s="266">
        <v>0</v>
      </c>
      <c r="E434" s="266">
        <v>0</v>
      </c>
      <c r="F434" s="266">
        <v>0</v>
      </c>
      <c r="G434" s="266">
        <v>0</v>
      </c>
      <c r="H434" s="324">
        <v>0</v>
      </c>
      <c r="I434" s="322"/>
    </row>
    <row r="435" spans="1:9" hidden="1" outlineLevel="1">
      <c r="A435" s="323"/>
      <c r="B435" s="277" t="s">
        <v>217</v>
      </c>
      <c r="C435" s="265"/>
      <c r="D435" s="266">
        <v>0</v>
      </c>
      <c r="E435" s="266">
        <v>837</v>
      </c>
      <c r="F435" s="265"/>
      <c r="G435" s="266">
        <v>223</v>
      </c>
      <c r="H435" s="324">
        <v>1060</v>
      </c>
      <c r="I435" s="322"/>
    </row>
    <row r="436" spans="1:9" hidden="1" outlineLevel="1">
      <c r="A436" s="323"/>
      <c r="B436" s="277" t="s">
        <v>218</v>
      </c>
      <c r="C436" s="266">
        <v>0</v>
      </c>
      <c r="D436" s="266">
        <v>0</v>
      </c>
      <c r="E436" s="266">
        <v>0</v>
      </c>
      <c r="F436" s="266">
        <v>0</v>
      </c>
      <c r="G436" s="266">
        <v>0</v>
      </c>
      <c r="H436" s="324">
        <v>0</v>
      </c>
      <c r="I436" s="322"/>
    </row>
    <row r="437" spans="1:9" hidden="1" outlineLevel="1">
      <c r="A437" s="323"/>
      <c r="B437" s="277" t="s">
        <v>219</v>
      </c>
      <c r="C437" s="266">
        <v>0</v>
      </c>
      <c r="D437" s="265"/>
      <c r="E437" s="266">
        <v>0</v>
      </c>
      <c r="F437" s="265"/>
      <c r="G437" s="266">
        <v>0</v>
      </c>
      <c r="H437" s="324">
        <v>0</v>
      </c>
      <c r="I437" s="322"/>
    </row>
    <row r="438" spans="1:9" hidden="1" outlineLevel="1">
      <c r="A438" s="323"/>
      <c r="B438" s="277" t="s">
        <v>323</v>
      </c>
      <c r="C438" s="266"/>
      <c r="D438" s="265"/>
      <c r="E438" s="266"/>
      <c r="F438" s="265"/>
      <c r="G438" s="266"/>
      <c r="H438" s="324">
        <v>0</v>
      </c>
      <c r="I438" s="322"/>
    </row>
    <row r="439" spans="1:9" hidden="1" outlineLevel="1">
      <c r="A439" s="323"/>
      <c r="B439" s="277" t="s">
        <v>220</v>
      </c>
      <c r="C439" s="266"/>
      <c r="D439" s="265"/>
      <c r="E439" s="266"/>
      <c r="F439" s="265"/>
      <c r="G439" s="266"/>
      <c r="H439" s="324">
        <v>0</v>
      </c>
      <c r="I439" s="322"/>
    </row>
    <row r="440" spans="1:9" hidden="1" outlineLevel="1">
      <c r="A440" s="323"/>
      <c r="B440" s="277" t="s">
        <v>221</v>
      </c>
      <c r="C440" s="265"/>
      <c r="D440" s="265"/>
      <c r="E440" s="265"/>
      <c r="F440" s="265"/>
      <c r="G440" s="265"/>
      <c r="H440" s="324">
        <v>0</v>
      </c>
      <c r="I440" s="322"/>
    </row>
    <row r="441" spans="1:9" hidden="1" outlineLevel="1">
      <c r="A441" s="323"/>
      <c r="B441" s="277" t="s">
        <v>274</v>
      </c>
      <c r="C441" s="265"/>
      <c r="D441" s="265"/>
      <c r="E441" s="265"/>
      <c r="F441" s="265"/>
      <c r="G441" s="265"/>
      <c r="H441" s="324">
        <v>0</v>
      </c>
      <c r="I441" s="322"/>
    </row>
    <row r="442" spans="1:9" hidden="1" outlineLevel="1">
      <c r="A442" s="323"/>
      <c r="B442" s="277" t="s">
        <v>222</v>
      </c>
      <c r="C442" s="265"/>
      <c r="D442" s="265"/>
      <c r="E442" s="266">
        <v>25829</v>
      </c>
      <c r="F442" s="265"/>
      <c r="G442" s="266">
        <v>399027</v>
      </c>
      <c r="H442" s="324">
        <v>424856</v>
      </c>
      <c r="I442" s="322"/>
    </row>
    <row r="443" spans="1:9" hidden="1" outlineLevel="1">
      <c r="A443" s="323"/>
      <c r="B443" s="277" t="s">
        <v>278</v>
      </c>
      <c r="C443" s="265"/>
      <c r="D443" s="265"/>
      <c r="E443" s="266"/>
      <c r="F443" s="265"/>
      <c r="G443" s="266"/>
      <c r="H443" s="324">
        <v>0</v>
      </c>
      <c r="I443" s="322"/>
    </row>
    <row r="444" spans="1:9" hidden="1" outlineLevel="1">
      <c r="A444" s="323"/>
      <c r="B444" s="277" t="s">
        <v>223</v>
      </c>
      <c r="C444" s="265"/>
      <c r="D444" s="265"/>
      <c r="E444" s="265"/>
      <c r="F444" s="265"/>
      <c r="G444" s="265"/>
      <c r="H444" s="324">
        <v>0</v>
      </c>
      <c r="I444" s="322"/>
    </row>
    <row r="445" spans="1:9" hidden="1" outlineLevel="1">
      <c r="A445" s="323"/>
      <c r="B445" s="277" t="s">
        <v>224</v>
      </c>
      <c r="C445" s="266">
        <v>0</v>
      </c>
      <c r="D445" s="265"/>
      <c r="E445" s="266">
        <v>20</v>
      </c>
      <c r="F445" s="265"/>
      <c r="G445" s="266">
        <v>6</v>
      </c>
      <c r="H445" s="324">
        <v>26</v>
      </c>
      <c r="I445" s="322"/>
    </row>
    <row r="446" spans="1:9" hidden="1" outlineLevel="1">
      <c r="A446" s="323"/>
      <c r="B446" s="277" t="s">
        <v>225</v>
      </c>
      <c r="C446" s="266">
        <v>0</v>
      </c>
      <c r="D446" s="265"/>
      <c r="E446" s="266">
        <v>0</v>
      </c>
      <c r="F446" s="265"/>
      <c r="G446" s="265"/>
      <c r="H446" s="324">
        <v>0</v>
      </c>
      <c r="I446" s="322"/>
    </row>
    <row r="447" spans="1:9" collapsed="1">
      <c r="A447" s="323">
        <v>11</v>
      </c>
      <c r="B447" s="281" t="s">
        <v>573</v>
      </c>
      <c r="C447" s="266">
        <f>SUM($C$419:$C$446)</f>
        <v>4062</v>
      </c>
      <c r="D447" s="266">
        <f>SUM($D$419:$D$446)</f>
        <v>152</v>
      </c>
      <c r="E447" s="266">
        <f>SUM($E$419:$E$446)</f>
        <v>26876</v>
      </c>
      <c r="F447" s="266">
        <f>SUM($F$419:$F$446)</f>
        <v>0</v>
      </c>
      <c r="G447" s="266">
        <f>SUM($G$419:$G$446)</f>
        <v>399321</v>
      </c>
      <c r="H447" s="324">
        <f>SUM($H$419:$H$446)</f>
        <v>430411</v>
      </c>
      <c r="I447" s="322"/>
    </row>
    <row r="448" spans="1:9" hidden="1" outlineLevel="1">
      <c r="A448" s="323"/>
      <c r="B448" s="277" t="s">
        <v>202</v>
      </c>
      <c r="C448" s="266"/>
      <c r="D448" s="265"/>
      <c r="E448" s="266"/>
      <c r="F448" s="265"/>
      <c r="G448" s="266"/>
      <c r="H448" s="324">
        <v>0</v>
      </c>
      <c r="I448" s="322"/>
    </row>
    <row r="449" spans="1:9" hidden="1" outlineLevel="1">
      <c r="A449" s="323"/>
      <c r="B449" s="277" t="s">
        <v>272</v>
      </c>
      <c r="C449" s="266">
        <v>0</v>
      </c>
      <c r="D449" s="265"/>
      <c r="E449" s="266">
        <v>0</v>
      </c>
      <c r="F449" s="265"/>
      <c r="G449" s="266">
        <v>0</v>
      </c>
      <c r="H449" s="324">
        <v>0</v>
      </c>
      <c r="I449" s="322"/>
    </row>
    <row r="450" spans="1:9" hidden="1" outlineLevel="1">
      <c r="A450" s="323"/>
      <c r="B450" s="277" t="s">
        <v>203</v>
      </c>
      <c r="C450" s="266">
        <v>142485</v>
      </c>
      <c r="D450" s="265"/>
      <c r="E450" s="266">
        <v>104645</v>
      </c>
      <c r="F450" s="265"/>
      <c r="G450" s="266">
        <v>20230</v>
      </c>
      <c r="H450" s="324">
        <v>267360</v>
      </c>
      <c r="I450" s="322"/>
    </row>
    <row r="451" spans="1:9" hidden="1" outlineLevel="1">
      <c r="A451" s="323"/>
      <c r="B451" s="277" t="s">
        <v>204</v>
      </c>
      <c r="C451" s="266">
        <v>0</v>
      </c>
      <c r="D451" s="266">
        <v>0</v>
      </c>
      <c r="E451" s="266">
        <v>0</v>
      </c>
      <c r="F451" s="266">
        <v>0</v>
      </c>
      <c r="G451" s="266">
        <v>0</v>
      </c>
      <c r="H451" s="324">
        <v>0</v>
      </c>
      <c r="I451" s="322"/>
    </row>
    <row r="452" spans="1:9" hidden="1" outlineLevel="1">
      <c r="A452" s="323"/>
      <c r="B452" s="277" t="s">
        <v>205</v>
      </c>
      <c r="C452" s="266">
        <v>0</v>
      </c>
      <c r="D452" s="266">
        <v>0</v>
      </c>
      <c r="E452" s="266">
        <v>0</v>
      </c>
      <c r="F452" s="266">
        <v>0</v>
      </c>
      <c r="G452" s="266">
        <v>0</v>
      </c>
      <c r="H452" s="324">
        <v>0</v>
      </c>
      <c r="I452" s="322"/>
    </row>
    <row r="453" spans="1:9" hidden="1" outlineLevel="1">
      <c r="A453" s="323"/>
      <c r="B453" s="277" t="s">
        <v>206</v>
      </c>
      <c r="C453" s="266">
        <v>0</v>
      </c>
      <c r="D453" s="266">
        <v>0</v>
      </c>
      <c r="E453" s="266">
        <v>73757.679999999993</v>
      </c>
      <c r="F453" s="266">
        <v>0</v>
      </c>
      <c r="G453" s="266">
        <v>0</v>
      </c>
      <c r="H453" s="324">
        <v>73757.679999999993</v>
      </c>
      <c r="I453" s="322"/>
    </row>
    <row r="454" spans="1:9" hidden="1" outlineLevel="1">
      <c r="A454" s="323"/>
      <c r="B454" s="277" t="s">
        <v>207</v>
      </c>
      <c r="C454" s="324">
        <v>1934</v>
      </c>
      <c r="D454" s="324">
        <v>0</v>
      </c>
      <c r="E454" s="324">
        <v>2048</v>
      </c>
      <c r="F454" s="324">
        <v>0</v>
      </c>
      <c r="G454" s="324">
        <v>0</v>
      </c>
      <c r="H454" s="324">
        <v>3982</v>
      </c>
      <c r="I454" s="322"/>
    </row>
    <row r="455" spans="1:9" hidden="1" outlineLevel="1">
      <c r="A455" s="323"/>
      <c r="B455" s="277" t="s">
        <v>208</v>
      </c>
      <c r="C455" s="266">
        <v>1599029.9336687541</v>
      </c>
      <c r="D455" s="266">
        <v>0</v>
      </c>
      <c r="E455" s="266">
        <v>18366</v>
      </c>
      <c r="F455" s="266">
        <v>0</v>
      </c>
      <c r="G455" s="266">
        <v>4422</v>
      </c>
      <c r="H455" s="324">
        <v>1621817.9336687541</v>
      </c>
      <c r="I455" s="322"/>
    </row>
    <row r="456" spans="1:9" hidden="1" outlineLevel="1">
      <c r="A456" s="323"/>
      <c r="B456" s="277" t="s">
        <v>209</v>
      </c>
      <c r="C456" s="266">
        <v>143929.38072542794</v>
      </c>
      <c r="D456" s="265"/>
      <c r="E456" s="266">
        <v>0</v>
      </c>
      <c r="F456" s="265"/>
      <c r="G456" s="266">
        <v>365</v>
      </c>
      <c r="H456" s="324">
        <v>144294.38072542794</v>
      </c>
      <c r="I456" s="322"/>
    </row>
    <row r="457" spans="1:9" hidden="1" outlineLevel="1">
      <c r="A457" s="323"/>
      <c r="B457" s="277" t="s">
        <v>211</v>
      </c>
      <c r="C457" s="266">
        <v>952276</v>
      </c>
      <c r="D457" s="265"/>
      <c r="E457" s="266">
        <v>45519</v>
      </c>
      <c r="F457" s="265"/>
      <c r="G457" s="266">
        <v>2758</v>
      </c>
      <c r="H457" s="324">
        <v>1000553</v>
      </c>
      <c r="I457" s="322"/>
    </row>
    <row r="458" spans="1:9" hidden="1" outlineLevel="1">
      <c r="A458" s="323"/>
      <c r="B458" s="277" t="s">
        <v>212</v>
      </c>
      <c r="C458" s="266"/>
      <c r="D458" s="265">
        <v>0</v>
      </c>
      <c r="E458" s="266">
        <v>50499</v>
      </c>
      <c r="F458" s="265">
        <v>0</v>
      </c>
      <c r="G458" s="266">
        <v>5767</v>
      </c>
      <c r="H458" s="324">
        <v>56266</v>
      </c>
      <c r="I458" s="322"/>
    </row>
    <row r="459" spans="1:9" hidden="1" outlineLevel="1">
      <c r="A459" s="323"/>
      <c r="B459" s="277" t="s">
        <v>213</v>
      </c>
      <c r="C459" s="266">
        <v>0</v>
      </c>
      <c r="D459" s="266">
        <v>11125</v>
      </c>
      <c r="E459" s="266">
        <v>46768</v>
      </c>
      <c r="F459" s="265"/>
      <c r="G459" s="266">
        <v>7310</v>
      </c>
      <c r="H459" s="324">
        <v>65203</v>
      </c>
      <c r="I459" s="322"/>
    </row>
    <row r="460" spans="1:9" hidden="1" outlineLevel="1">
      <c r="A460" s="323"/>
      <c r="B460" s="277" t="s">
        <v>214</v>
      </c>
      <c r="C460" s="266">
        <v>221773</v>
      </c>
      <c r="D460" s="266">
        <v>0</v>
      </c>
      <c r="E460" s="266">
        <v>0</v>
      </c>
      <c r="F460" s="266">
        <v>0</v>
      </c>
      <c r="G460" s="266">
        <v>0</v>
      </c>
      <c r="H460" s="324">
        <v>221773</v>
      </c>
      <c r="I460" s="322"/>
    </row>
    <row r="461" spans="1:9" hidden="1" outlineLevel="1">
      <c r="A461" s="323"/>
      <c r="B461" s="277" t="s">
        <v>273</v>
      </c>
      <c r="C461" s="266"/>
      <c r="D461" s="265"/>
      <c r="E461" s="265"/>
      <c r="F461" s="265"/>
      <c r="G461" s="265"/>
      <c r="H461" s="324">
        <v>0</v>
      </c>
      <c r="I461" s="322"/>
    </row>
    <row r="462" spans="1:9" hidden="1" outlineLevel="1">
      <c r="A462" s="323"/>
      <c r="B462" s="277" t="s">
        <v>215</v>
      </c>
      <c r="C462" s="266">
        <v>0</v>
      </c>
      <c r="D462" s="266">
        <v>0</v>
      </c>
      <c r="E462" s="266">
        <v>3021</v>
      </c>
      <c r="F462" s="266">
        <v>0</v>
      </c>
      <c r="G462" s="266">
        <v>0</v>
      </c>
      <c r="H462" s="324">
        <v>3021</v>
      </c>
      <c r="I462" s="322"/>
    </row>
    <row r="463" spans="1:9" hidden="1" outlineLevel="1">
      <c r="A463" s="323"/>
      <c r="B463" s="277" t="s">
        <v>216</v>
      </c>
      <c r="C463" s="266">
        <v>0</v>
      </c>
      <c r="D463" s="266">
        <v>0</v>
      </c>
      <c r="E463" s="266">
        <v>0</v>
      </c>
      <c r="F463" s="266">
        <v>0</v>
      </c>
      <c r="G463" s="266">
        <v>0</v>
      </c>
      <c r="H463" s="324">
        <v>0</v>
      </c>
      <c r="I463" s="322"/>
    </row>
    <row r="464" spans="1:9" hidden="1" outlineLevel="1">
      <c r="A464" s="323"/>
      <c r="B464" s="277" t="s">
        <v>217</v>
      </c>
      <c r="C464" s="266">
        <v>16745.853889257476</v>
      </c>
      <c r="D464" s="266">
        <v>0</v>
      </c>
      <c r="E464" s="266">
        <v>7748</v>
      </c>
      <c r="F464" s="265"/>
      <c r="G464" s="266">
        <v>2060</v>
      </c>
      <c r="H464" s="324">
        <v>26553.853889257476</v>
      </c>
      <c r="I464" s="322"/>
    </row>
    <row r="465" spans="1:9" hidden="1" outlineLevel="1">
      <c r="A465" s="323"/>
      <c r="B465" s="277" t="s">
        <v>218</v>
      </c>
      <c r="C465" s="266">
        <v>4398</v>
      </c>
      <c r="D465" s="266">
        <v>3715</v>
      </c>
      <c r="E465" s="266">
        <v>-4439</v>
      </c>
      <c r="F465" s="266">
        <v>0</v>
      </c>
      <c r="G465" s="266">
        <v>-889</v>
      </c>
      <c r="H465" s="324">
        <v>2785</v>
      </c>
      <c r="I465" s="322"/>
    </row>
    <row r="466" spans="1:9" hidden="1" outlineLevel="1">
      <c r="A466" s="323"/>
      <c r="B466" s="277" t="s">
        <v>219</v>
      </c>
      <c r="C466" s="266">
        <v>0</v>
      </c>
      <c r="D466" s="265"/>
      <c r="E466" s="266">
        <v>0</v>
      </c>
      <c r="F466" s="265"/>
      <c r="G466" s="266">
        <v>0</v>
      </c>
      <c r="H466" s="324">
        <v>0</v>
      </c>
      <c r="I466" s="322"/>
    </row>
    <row r="467" spans="1:9" hidden="1" outlineLevel="1">
      <c r="A467" s="323"/>
      <c r="B467" s="277" t="s">
        <v>323</v>
      </c>
      <c r="C467" s="266"/>
      <c r="D467" s="324">
        <v>5481.9000000000005</v>
      </c>
      <c r="E467" s="266"/>
      <c r="F467" s="265"/>
      <c r="G467" s="266">
        <v>609.1</v>
      </c>
      <c r="H467" s="324">
        <v>6091.0000000000009</v>
      </c>
      <c r="I467" s="322"/>
    </row>
    <row r="468" spans="1:9" hidden="1" outlineLevel="1">
      <c r="A468" s="323"/>
      <c r="B468" s="277" t="s">
        <v>220</v>
      </c>
      <c r="C468" s="266"/>
      <c r="D468" s="265"/>
      <c r="E468" s="266"/>
      <c r="F468" s="265"/>
      <c r="G468" s="266"/>
      <c r="H468" s="324">
        <v>0</v>
      </c>
      <c r="I468" s="322"/>
    </row>
    <row r="469" spans="1:9" hidden="1" outlineLevel="1">
      <c r="A469" s="323"/>
      <c r="B469" s="277" t="s">
        <v>221</v>
      </c>
      <c r="C469" s="266">
        <v>56504.989999999991</v>
      </c>
      <c r="D469" s="265"/>
      <c r="E469" s="265"/>
      <c r="F469" s="265"/>
      <c r="G469" s="265"/>
      <c r="H469" s="324">
        <v>56504.989999999991</v>
      </c>
      <c r="I469" s="322"/>
    </row>
    <row r="470" spans="1:9" hidden="1" outlineLevel="1">
      <c r="A470" s="323"/>
      <c r="B470" s="277" t="s">
        <v>274</v>
      </c>
      <c r="C470" s="266">
        <v>18188</v>
      </c>
      <c r="D470" s="266"/>
      <c r="E470" s="266"/>
      <c r="F470" s="266"/>
      <c r="G470" s="266"/>
      <c r="H470" s="266">
        <v>18188</v>
      </c>
      <c r="I470" s="322"/>
    </row>
    <row r="471" spans="1:9" hidden="1" outlineLevel="1">
      <c r="A471" s="323"/>
      <c r="B471" s="277" t="s">
        <v>222</v>
      </c>
      <c r="C471" s="266">
        <v>-19553</v>
      </c>
      <c r="D471" s="266">
        <v>17587</v>
      </c>
      <c r="E471" s="266">
        <v>34348</v>
      </c>
      <c r="F471" s="265"/>
      <c r="G471" s="266">
        <v>123374</v>
      </c>
      <c r="H471" s="324">
        <v>155756</v>
      </c>
      <c r="I471" s="322"/>
    </row>
    <row r="472" spans="1:9" hidden="1" outlineLevel="1">
      <c r="A472" s="323"/>
      <c r="B472" s="277" t="s">
        <v>278</v>
      </c>
      <c r="C472" s="266"/>
      <c r="D472" s="266"/>
      <c r="E472" s="266"/>
      <c r="F472" s="265"/>
      <c r="G472" s="266"/>
      <c r="H472" s="324">
        <v>0</v>
      </c>
      <c r="I472" s="322"/>
    </row>
    <row r="473" spans="1:9" hidden="1" outlineLevel="1">
      <c r="A473" s="323"/>
      <c r="B473" s="277" t="s">
        <v>223</v>
      </c>
      <c r="C473" s="266">
        <v>138101</v>
      </c>
      <c r="D473" s="265"/>
      <c r="E473" s="265"/>
      <c r="F473" s="265"/>
      <c r="G473" s="265"/>
      <c r="H473" s="324">
        <v>138101</v>
      </c>
      <c r="I473" s="322"/>
    </row>
    <row r="474" spans="1:9" hidden="1" outlineLevel="1">
      <c r="A474" s="323"/>
      <c r="B474" s="277" t="s">
        <v>224</v>
      </c>
      <c r="C474" s="266">
        <v>98255.565197719072</v>
      </c>
      <c r="D474" s="265">
        <v>40</v>
      </c>
      <c r="E474" s="266">
        <v>821</v>
      </c>
      <c r="F474" s="265"/>
      <c r="G474" s="266">
        <v>352</v>
      </c>
      <c r="H474" s="324">
        <v>99468.565197719072</v>
      </c>
      <c r="I474" s="322"/>
    </row>
    <row r="475" spans="1:9" hidden="1" outlineLevel="1">
      <c r="A475" s="323"/>
      <c r="B475" s="277" t="s">
        <v>225</v>
      </c>
      <c r="C475" s="266">
        <v>0</v>
      </c>
      <c r="D475" s="265"/>
      <c r="E475" s="266">
        <v>28652</v>
      </c>
      <c r="F475" s="265"/>
      <c r="G475" s="265"/>
      <c r="H475" s="324">
        <v>28652</v>
      </c>
      <c r="I475" s="322"/>
    </row>
    <row r="476" spans="1:9" collapsed="1">
      <c r="A476" s="323">
        <v>12</v>
      </c>
      <c r="B476" s="281" t="s">
        <v>574</v>
      </c>
      <c r="C476" s="266">
        <f>SUM($C$448:$C$475)</f>
        <v>3374067.7234811587</v>
      </c>
      <c r="D476" s="266">
        <f>SUM($D$448:$D$475)</f>
        <v>37948.9</v>
      </c>
      <c r="E476" s="266">
        <f>SUM($E$448:$E$475)</f>
        <v>411753.68</v>
      </c>
      <c r="F476" s="266">
        <f>SUM($F$448:$F$475)</f>
        <v>0</v>
      </c>
      <c r="G476" s="266">
        <f>SUM($G$448:$G$475)</f>
        <v>166358.1</v>
      </c>
      <c r="H476" s="324">
        <f>SUM($H$448:$H$475)</f>
        <v>3990128.4034811584</v>
      </c>
      <c r="I476" s="322"/>
    </row>
    <row r="477" spans="1:9" hidden="1" outlineLevel="1">
      <c r="A477" s="323"/>
      <c r="B477" s="277" t="s">
        <v>202</v>
      </c>
      <c r="C477" s="266"/>
      <c r="D477" s="265"/>
      <c r="E477" s="266"/>
      <c r="F477" s="265"/>
      <c r="G477" s="266"/>
      <c r="H477" s="324">
        <v>0</v>
      </c>
      <c r="I477" s="322"/>
    </row>
    <row r="478" spans="1:9" hidden="1" outlineLevel="1">
      <c r="A478" s="323"/>
      <c r="B478" s="277" t="s">
        <v>272</v>
      </c>
      <c r="C478" s="266">
        <v>31266</v>
      </c>
      <c r="D478" s="265"/>
      <c r="E478" s="266">
        <v>0</v>
      </c>
      <c r="F478" s="265"/>
      <c r="G478" s="266">
        <v>0</v>
      </c>
      <c r="H478" s="324">
        <v>31266</v>
      </c>
      <c r="I478" s="322"/>
    </row>
    <row r="479" spans="1:9" hidden="1" outlineLevel="1">
      <c r="A479" s="323"/>
      <c r="B479" s="277" t="s">
        <v>203</v>
      </c>
      <c r="C479" s="266">
        <v>1087391</v>
      </c>
      <c r="D479" s="265"/>
      <c r="E479" s="266">
        <v>185508</v>
      </c>
      <c r="F479" s="265"/>
      <c r="G479" s="266">
        <v>35862</v>
      </c>
      <c r="H479" s="324">
        <v>1308761</v>
      </c>
      <c r="I479" s="322"/>
    </row>
    <row r="480" spans="1:9" hidden="1" outlineLevel="1">
      <c r="A480" s="323"/>
      <c r="B480" s="277" t="s">
        <v>204</v>
      </c>
      <c r="C480" s="266">
        <v>874362</v>
      </c>
      <c r="D480" s="266">
        <v>0</v>
      </c>
      <c r="E480" s="266">
        <v>0</v>
      </c>
      <c r="F480" s="266">
        <v>0</v>
      </c>
      <c r="G480" s="266">
        <v>0</v>
      </c>
      <c r="H480" s="324">
        <v>874362</v>
      </c>
      <c r="I480" s="322"/>
    </row>
    <row r="481" spans="1:9" hidden="1" outlineLevel="1">
      <c r="A481" s="323"/>
      <c r="B481" s="277" t="s">
        <v>205</v>
      </c>
      <c r="C481" s="266">
        <v>675</v>
      </c>
      <c r="D481" s="266">
        <v>0</v>
      </c>
      <c r="E481" s="266">
        <v>0</v>
      </c>
      <c r="F481" s="266">
        <v>0</v>
      </c>
      <c r="G481" s="266">
        <v>0</v>
      </c>
      <c r="H481" s="324">
        <v>675</v>
      </c>
      <c r="I481" s="322"/>
    </row>
    <row r="482" spans="1:9" hidden="1" outlineLevel="1">
      <c r="A482" s="323"/>
      <c r="B482" s="277" t="s">
        <v>206</v>
      </c>
      <c r="C482" s="266">
        <v>0</v>
      </c>
      <c r="D482" s="266">
        <v>0</v>
      </c>
      <c r="E482" s="266">
        <v>209671.54</v>
      </c>
      <c r="F482" s="266">
        <v>0</v>
      </c>
      <c r="G482" s="266">
        <v>0</v>
      </c>
      <c r="H482" s="324">
        <v>209671.54</v>
      </c>
      <c r="I482" s="322"/>
    </row>
    <row r="483" spans="1:9" hidden="1" outlineLevel="1">
      <c r="A483" s="323"/>
      <c r="B483" s="277" t="s">
        <v>207</v>
      </c>
      <c r="C483" s="266">
        <v>0</v>
      </c>
      <c r="D483" s="265">
        <v>0</v>
      </c>
      <c r="E483" s="266">
        <v>0</v>
      </c>
      <c r="F483" s="265"/>
      <c r="G483" s="266"/>
      <c r="H483" s="324">
        <v>0</v>
      </c>
      <c r="I483" s="322"/>
    </row>
    <row r="484" spans="1:9" hidden="1" outlineLevel="1">
      <c r="A484" s="323"/>
      <c r="B484" s="277" t="s">
        <v>208</v>
      </c>
      <c r="C484" s="266">
        <v>4342499.1889738245</v>
      </c>
      <c r="D484" s="266">
        <v>30671</v>
      </c>
      <c r="E484" s="266">
        <v>161244</v>
      </c>
      <c r="F484" s="266">
        <v>0</v>
      </c>
      <c r="G484" s="266">
        <v>23793</v>
      </c>
      <c r="H484" s="324">
        <v>4558207.1889738245</v>
      </c>
      <c r="I484" s="322"/>
    </row>
    <row r="485" spans="1:9" hidden="1" outlineLevel="1">
      <c r="A485" s="323"/>
      <c r="B485" s="277" t="s">
        <v>209</v>
      </c>
      <c r="C485" s="266">
        <v>919364</v>
      </c>
      <c r="D485" s="265"/>
      <c r="E485" s="266">
        <v>5723</v>
      </c>
      <c r="F485" s="265"/>
      <c r="G485" s="266">
        <v>45</v>
      </c>
      <c r="H485" s="324">
        <v>925132</v>
      </c>
      <c r="I485" s="322"/>
    </row>
    <row r="486" spans="1:9" hidden="1" outlineLevel="1">
      <c r="A486" s="323"/>
      <c r="B486" s="277" t="s">
        <v>211</v>
      </c>
      <c r="C486" s="266">
        <v>6478389</v>
      </c>
      <c r="D486" s="265"/>
      <c r="E486" s="266">
        <v>275658</v>
      </c>
      <c r="F486" s="265"/>
      <c r="G486" s="266">
        <v>36753</v>
      </c>
      <c r="H486" s="324">
        <v>6790800</v>
      </c>
      <c r="I486" s="322"/>
    </row>
    <row r="487" spans="1:9" hidden="1" outlineLevel="1">
      <c r="A487" s="323"/>
      <c r="B487" s="277" t="s">
        <v>212</v>
      </c>
      <c r="C487" s="266">
        <v>10503</v>
      </c>
      <c r="D487" s="265">
        <v>0</v>
      </c>
      <c r="E487" s="266">
        <v>43688</v>
      </c>
      <c r="F487" s="265">
        <v>0</v>
      </c>
      <c r="G487" s="266">
        <v>7084</v>
      </c>
      <c r="H487" s="324">
        <v>61275</v>
      </c>
      <c r="I487" s="322"/>
    </row>
    <row r="488" spans="1:9" hidden="1" outlineLevel="1">
      <c r="A488" s="323"/>
      <c r="B488" s="277" t="s">
        <v>213</v>
      </c>
      <c r="C488" s="266">
        <v>10266157.66</v>
      </c>
      <c r="D488" s="266">
        <v>22445</v>
      </c>
      <c r="E488" s="266">
        <v>26216</v>
      </c>
      <c r="F488" s="265"/>
      <c r="G488" s="266">
        <v>7188</v>
      </c>
      <c r="H488" s="324">
        <v>10322006.66</v>
      </c>
      <c r="I488" s="322"/>
    </row>
    <row r="489" spans="1:9" hidden="1" outlineLevel="1">
      <c r="A489" s="323"/>
      <c r="B489" s="277" t="s">
        <v>214</v>
      </c>
      <c r="C489" s="266">
        <v>1482248</v>
      </c>
      <c r="D489" s="266">
        <v>0</v>
      </c>
      <c r="E489" s="266">
        <v>0</v>
      </c>
      <c r="F489" s="265"/>
      <c r="G489" s="265"/>
      <c r="H489" s="324">
        <v>1482248</v>
      </c>
      <c r="I489" s="322"/>
    </row>
    <row r="490" spans="1:9" hidden="1" outlineLevel="1">
      <c r="A490" s="323"/>
      <c r="B490" s="277" t="s">
        <v>273</v>
      </c>
      <c r="C490" s="266">
        <v>2570</v>
      </c>
      <c r="D490" s="265">
        <v>0</v>
      </c>
      <c r="E490" s="266">
        <v>0</v>
      </c>
      <c r="F490" s="265">
        <v>0</v>
      </c>
      <c r="G490" s="266">
        <v>0</v>
      </c>
      <c r="H490" s="324">
        <v>2570</v>
      </c>
      <c r="I490" s="322"/>
    </row>
    <row r="491" spans="1:9" hidden="1" outlineLevel="1">
      <c r="A491" s="323"/>
      <c r="B491" s="277" t="s">
        <v>215</v>
      </c>
      <c r="C491" s="266">
        <v>365918</v>
      </c>
      <c r="D491" s="266">
        <v>0</v>
      </c>
      <c r="E491" s="266">
        <v>30149</v>
      </c>
      <c r="F491" s="265"/>
      <c r="G491" s="265"/>
      <c r="H491" s="324">
        <v>396067</v>
      </c>
      <c r="I491" s="322"/>
    </row>
    <row r="492" spans="1:9" hidden="1" outlineLevel="1">
      <c r="A492" s="323"/>
      <c r="B492" s="277" t="s">
        <v>216</v>
      </c>
      <c r="C492" s="266">
        <v>22428</v>
      </c>
      <c r="D492" s="266">
        <v>0</v>
      </c>
      <c r="E492" s="266">
        <v>0</v>
      </c>
      <c r="F492" s="266">
        <v>0</v>
      </c>
      <c r="G492" s="266">
        <v>0</v>
      </c>
      <c r="H492" s="324">
        <v>22428</v>
      </c>
      <c r="I492" s="322"/>
    </row>
    <row r="493" spans="1:9" hidden="1" outlineLevel="1">
      <c r="A493" s="323"/>
      <c r="B493" s="277" t="s">
        <v>217</v>
      </c>
      <c r="C493" s="266">
        <v>1170414.1960271318</v>
      </c>
      <c r="D493" s="266">
        <v>0</v>
      </c>
      <c r="E493" s="266">
        <v>20238</v>
      </c>
      <c r="F493" s="265"/>
      <c r="G493" s="266">
        <v>5380</v>
      </c>
      <c r="H493" s="324">
        <v>1196032.1960271318</v>
      </c>
      <c r="I493" s="322"/>
    </row>
    <row r="494" spans="1:9" hidden="1" outlineLevel="1">
      <c r="A494" s="323"/>
      <c r="B494" s="277" t="s">
        <v>218</v>
      </c>
      <c r="C494" s="266">
        <v>1519588</v>
      </c>
      <c r="D494" s="266">
        <v>928071</v>
      </c>
      <c r="E494" s="266">
        <v>23338</v>
      </c>
      <c r="F494" s="266">
        <v>0</v>
      </c>
      <c r="G494" s="266">
        <v>175304</v>
      </c>
      <c r="H494" s="324">
        <v>2646301</v>
      </c>
      <c r="I494" s="322"/>
    </row>
    <row r="495" spans="1:9" hidden="1" outlineLevel="1">
      <c r="A495" s="323"/>
      <c r="B495" s="277" t="s">
        <v>219</v>
      </c>
      <c r="C495" s="266">
        <v>173643</v>
      </c>
      <c r="D495" s="265"/>
      <c r="E495" s="266">
        <v>9445</v>
      </c>
      <c r="F495" s="265"/>
      <c r="G495" s="266">
        <v>2340</v>
      </c>
      <c r="H495" s="324">
        <v>185428</v>
      </c>
      <c r="I495" s="322"/>
    </row>
    <row r="496" spans="1:9" hidden="1" outlineLevel="1">
      <c r="A496" s="323"/>
      <c r="B496" s="277" t="s">
        <v>323</v>
      </c>
      <c r="C496" s="266"/>
      <c r="D496" s="265">
        <v>3330.8820000000001</v>
      </c>
      <c r="E496" s="266"/>
      <c r="F496" s="265"/>
      <c r="G496" s="266">
        <v>370.1</v>
      </c>
      <c r="H496" s="324">
        <v>3700.982</v>
      </c>
      <c r="I496" s="322"/>
    </row>
    <row r="497" spans="1:9" hidden="1" outlineLevel="1">
      <c r="A497" s="323"/>
      <c r="B497" s="277" t="s">
        <v>220</v>
      </c>
      <c r="C497" s="266"/>
      <c r="D497" s="265"/>
      <c r="E497" s="266">
        <v>0</v>
      </c>
      <c r="F497" s="265"/>
      <c r="G497" s="266">
        <v>0</v>
      </c>
      <c r="H497" s="324">
        <v>0</v>
      </c>
      <c r="I497" s="322"/>
    </row>
    <row r="498" spans="1:9" hidden="1" outlineLevel="1">
      <c r="A498" s="323"/>
      <c r="B498" s="277" t="s">
        <v>221</v>
      </c>
      <c r="C498" s="266">
        <v>105336.92</v>
      </c>
      <c r="D498" s="265"/>
      <c r="E498" s="265"/>
      <c r="F498" s="265"/>
      <c r="G498" s="265"/>
      <c r="H498" s="324">
        <v>105336.92</v>
      </c>
      <c r="I498" s="322"/>
    </row>
    <row r="499" spans="1:9" hidden="1" outlineLevel="1">
      <c r="A499" s="323"/>
      <c r="B499" s="277" t="s">
        <v>274</v>
      </c>
      <c r="C499" s="266">
        <v>2570</v>
      </c>
      <c r="D499" s="265">
        <v>0</v>
      </c>
      <c r="E499" s="266">
        <v>0</v>
      </c>
      <c r="F499" s="265">
        <v>0</v>
      </c>
      <c r="G499" s="266">
        <v>0</v>
      </c>
      <c r="H499" s="324">
        <v>2570</v>
      </c>
      <c r="I499" s="322"/>
    </row>
    <row r="500" spans="1:9" hidden="1" outlineLevel="1">
      <c r="A500" s="323"/>
      <c r="B500" s="277" t="s">
        <v>222</v>
      </c>
      <c r="C500" s="266">
        <v>3740915</v>
      </c>
      <c r="D500" s="265">
        <v>604479</v>
      </c>
      <c r="E500" s="266">
        <v>456216</v>
      </c>
      <c r="F500" s="265"/>
      <c r="G500" s="266">
        <v>134031</v>
      </c>
      <c r="H500" s="324">
        <v>4935641</v>
      </c>
      <c r="I500" s="322"/>
    </row>
    <row r="501" spans="1:9" hidden="1" outlineLevel="1">
      <c r="A501" s="323"/>
      <c r="B501" s="277" t="s">
        <v>278</v>
      </c>
      <c r="C501" s="266"/>
      <c r="D501" s="265"/>
      <c r="E501" s="266"/>
      <c r="F501" s="265"/>
      <c r="G501" s="266"/>
      <c r="H501" s="324">
        <v>0</v>
      </c>
      <c r="I501" s="322"/>
    </row>
    <row r="502" spans="1:9" hidden="1" outlineLevel="1">
      <c r="A502" s="323"/>
      <c r="B502" s="277" t="s">
        <v>223</v>
      </c>
      <c r="C502" s="266">
        <v>2500601</v>
      </c>
      <c r="D502" s="265"/>
      <c r="E502" s="265"/>
      <c r="F502" s="265"/>
      <c r="G502" s="265"/>
      <c r="H502" s="324">
        <v>2500601</v>
      </c>
      <c r="I502" s="322"/>
    </row>
    <row r="503" spans="1:9" hidden="1" outlineLevel="1">
      <c r="A503" s="323"/>
      <c r="B503" s="277" t="s">
        <v>224</v>
      </c>
      <c r="C503" s="266">
        <v>615396.96996356652</v>
      </c>
      <c r="D503" s="265">
        <v>1068</v>
      </c>
      <c r="E503" s="266">
        <v>1316</v>
      </c>
      <c r="F503" s="265">
        <v>0</v>
      </c>
      <c r="G503" s="266">
        <v>3575</v>
      </c>
      <c r="H503" s="324">
        <v>621355.96996356652</v>
      </c>
      <c r="I503" s="322"/>
    </row>
    <row r="504" spans="1:9" hidden="1" outlineLevel="1">
      <c r="A504" s="323"/>
      <c r="B504" s="277" t="s">
        <v>225</v>
      </c>
      <c r="C504" s="266">
        <v>1497938</v>
      </c>
      <c r="D504" s="265">
        <v>0</v>
      </c>
      <c r="E504" s="266">
        <v>16709</v>
      </c>
      <c r="F504" s="265"/>
      <c r="G504" s="265">
        <v>0</v>
      </c>
      <c r="H504" s="324">
        <v>1514647</v>
      </c>
      <c r="I504" s="322"/>
    </row>
    <row r="505" spans="1:9" collapsed="1">
      <c r="A505" s="323">
        <v>13</v>
      </c>
      <c r="B505" s="281" t="s">
        <v>575</v>
      </c>
      <c r="C505" s="266">
        <f>SUM($C$477:$C$504)</f>
        <v>37210173.934964523</v>
      </c>
      <c r="D505" s="266">
        <f>SUM($D$477:$D$504)</f>
        <v>1590064.882</v>
      </c>
      <c r="E505" s="266">
        <f>SUM($E$477:$E$504)</f>
        <v>1465119.54</v>
      </c>
      <c r="F505" s="266">
        <f>SUM($F$477:$F$504)</f>
        <v>0</v>
      </c>
      <c r="G505" s="266">
        <f>SUM($G$477:$G$504)</f>
        <v>431725.1</v>
      </c>
      <c r="H505" s="324">
        <f>SUM($H$477:$H$504)</f>
        <v>40697083.456964523</v>
      </c>
      <c r="I505" s="322"/>
    </row>
    <row r="506" spans="1:9" hidden="1" outlineLevel="1">
      <c r="A506" s="323"/>
      <c r="B506" s="277" t="s">
        <v>202</v>
      </c>
      <c r="C506" s="266"/>
      <c r="D506" s="265"/>
      <c r="E506" s="266"/>
      <c r="F506" s="265"/>
      <c r="G506" s="266"/>
      <c r="H506" s="324">
        <v>0</v>
      </c>
      <c r="I506" s="322"/>
    </row>
    <row r="507" spans="1:9" hidden="1" outlineLevel="1">
      <c r="A507" s="323"/>
      <c r="B507" s="277" t="s">
        <v>272</v>
      </c>
      <c r="C507" s="266">
        <v>7.9</v>
      </c>
      <c r="D507" s="265"/>
      <c r="E507" s="266">
        <v>0</v>
      </c>
      <c r="F507" s="265"/>
      <c r="G507" s="266">
        <v>0</v>
      </c>
      <c r="H507" s="324">
        <v>7.9</v>
      </c>
      <c r="I507" s="322"/>
    </row>
    <row r="508" spans="1:9" hidden="1" outlineLevel="1">
      <c r="A508" s="323"/>
      <c r="B508" s="277" t="s">
        <v>203</v>
      </c>
      <c r="C508" s="266">
        <v>3637</v>
      </c>
      <c r="D508" s="265"/>
      <c r="E508" s="266">
        <v>429648</v>
      </c>
      <c r="F508" s="265"/>
      <c r="G508" s="266">
        <v>83059</v>
      </c>
      <c r="H508" s="324">
        <v>516344</v>
      </c>
      <c r="I508" s="322"/>
    </row>
    <row r="509" spans="1:9" hidden="1" outlineLevel="1">
      <c r="A509" s="323"/>
      <c r="B509" s="277" t="s">
        <v>204</v>
      </c>
      <c r="C509" s="265"/>
      <c r="D509" s="265"/>
      <c r="E509" s="265"/>
      <c r="F509" s="265"/>
      <c r="G509" s="265"/>
      <c r="H509" s="324">
        <v>0</v>
      </c>
      <c r="I509" s="322"/>
    </row>
    <row r="510" spans="1:9" hidden="1" outlineLevel="1">
      <c r="A510" s="323"/>
      <c r="B510" s="277" t="s">
        <v>205</v>
      </c>
      <c r="C510" s="266">
        <v>0</v>
      </c>
      <c r="D510" s="266">
        <v>0</v>
      </c>
      <c r="E510" s="266">
        <v>0</v>
      </c>
      <c r="F510" s="266">
        <v>0</v>
      </c>
      <c r="G510" s="266">
        <v>0</v>
      </c>
      <c r="H510" s="324">
        <v>0</v>
      </c>
      <c r="I510" s="322"/>
    </row>
    <row r="511" spans="1:9" hidden="1" outlineLevel="1">
      <c r="A511" s="323"/>
      <c r="B511" s="277" t="s">
        <v>206</v>
      </c>
      <c r="C511" s="266">
        <v>0</v>
      </c>
      <c r="D511" s="266">
        <v>0</v>
      </c>
      <c r="E511" s="266">
        <v>0</v>
      </c>
      <c r="F511" s="266">
        <v>0</v>
      </c>
      <c r="G511" s="266">
        <v>0</v>
      </c>
      <c r="H511" s="324">
        <v>0</v>
      </c>
      <c r="I511" s="322"/>
    </row>
    <row r="512" spans="1:9" hidden="1" outlineLevel="1">
      <c r="A512" s="323"/>
      <c r="B512" s="277" t="s">
        <v>207</v>
      </c>
      <c r="C512" s="266">
        <v>77</v>
      </c>
      <c r="D512" s="265">
        <v>0</v>
      </c>
      <c r="E512" s="266">
        <v>81</v>
      </c>
      <c r="F512" s="265">
        <v>0</v>
      </c>
      <c r="G512" s="266">
        <v>0</v>
      </c>
      <c r="H512" s="324">
        <v>158</v>
      </c>
      <c r="I512" s="322"/>
    </row>
    <row r="513" spans="1:9" hidden="1" outlineLevel="1">
      <c r="A513" s="323"/>
      <c r="B513" s="277" t="s">
        <v>208</v>
      </c>
      <c r="C513" s="266">
        <v>33096.847868776742</v>
      </c>
      <c r="D513" s="266">
        <v>69973</v>
      </c>
      <c r="E513" s="266">
        <v>438015</v>
      </c>
      <c r="F513" s="266">
        <v>0</v>
      </c>
      <c r="G513" s="266">
        <v>78061</v>
      </c>
      <c r="H513" s="324">
        <v>619145.84786877676</v>
      </c>
      <c r="I513" s="322"/>
    </row>
    <row r="514" spans="1:9" hidden="1" outlineLevel="1">
      <c r="A514" s="323"/>
      <c r="B514" s="277" t="s">
        <v>209</v>
      </c>
      <c r="C514" s="266">
        <v>3287.2321502941445</v>
      </c>
      <c r="D514" s="265"/>
      <c r="E514" s="266">
        <v>5026</v>
      </c>
      <c r="F514" s="265"/>
      <c r="G514" s="266">
        <v>52</v>
      </c>
      <c r="H514" s="324">
        <v>8365.232150294145</v>
      </c>
      <c r="I514" s="322"/>
    </row>
    <row r="515" spans="1:9" hidden="1" outlineLevel="1">
      <c r="A515" s="323"/>
      <c r="B515" s="277" t="s">
        <v>211</v>
      </c>
      <c r="C515" s="266">
        <v>54387</v>
      </c>
      <c r="D515" s="265"/>
      <c r="E515" s="266">
        <v>688774</v>
      </c>
      <c r="F515" s="265"/>
      <c r="G515" s="266">
        <v>87484</v>
      </c>
      <c r="H515" s="324">
        <v>830645</v>
      </c>
      <c r="I515" s="322"/>
    </row>
    <row r="516" spans="1:9" hidden="1" outlineLevel="1">
      <c r="A516" s="323"/>
      <c r="B516" s="277" t="s">
        <v>212</v>
      </c>
      <c r="C516" s="266">
        <v>465</v>
      </c>
      <c r="D516" s="265">
        <v>0</v>
      </c>
      <c r="E516" s="266">
        <v>337022</v>
      </c>
      <c r="F516" s="265">
        <v>0</v>
      </c>
      <c r="G516" s="266">
        <v>39928</v>
      </c>
      <c r="H516" s="324">
        <v>377415</v>
      </c>
      <c r="I516" s="322"/>
    </row>
    <row r="517" spans="1:9" hidden="1" outlineLevel="1">
      <c r="A517" s="323"/>
      <c r="B517" s="277" t="s">
        <v>213</v>
      </c>
      <c r="C517" s="266">
        <v>65991</v>
      </c>
      <c r="D517" s="266">
        <v>56489</v>
      </c>
      <c r="E517" s="266">
        <v>399144</v>
      </c>
      <c r="F517" s="265"/>
      <c r="G517" s="266">
        <v>55094</v>
      </c>
      <c r="H517" s="324">
        <v>576718</v>
      </c>
      <c r="I517" s="322"/>
    </row>
    <row r="518" spans="1:9" hidden="1" outlineLevel="1">
      <c r="A518" s="323"/>
      <c r="B518" s="277" t="s">
        <v>214</v>
      </c>
      <c r="C518" s="265"/>
      <c r="D518" s="265"/>
      <c r="E518" s="265"/>
      <c r="F518" s="265"/>
      <c r="G518" s="265"/>
      <c r="H518" s="324">
        <v>0</v>
      </c>
      <c r="I518" s="322"/>
    </row>
    <row r="519" spans="1:9" hidden="1" outlineLevel="1">
      <c r="A519" s="323"/>
      <c r="B519" s="277" t="s">
        <v>273</v>
      </c>
      <c r="C519" s="265"/>
      <c r="D519" s="265"/>
      <c r="E519" s="265"/>
      <c r="F519" s="265"/>
      <c r="G519" s="265"/>
      <c r="H519" s="324">
        <v>0</v>
      </c>
      <c r="I519" s="322"/>
    </row>
    <row r="520" spans="1:9" hidden="1" outlineLevel="1">
      <c r="A520" s="323"/>
      <c r="B520" s="277" t="s">
        <v>215</v>
      </c>
      <c r="C520" s="266">
        <v>13152</v>
      </c>
      <c r="D520" s="266">
        <v>0</v>
      </c>
      <c r="E520" s="266">
        <v>21654</v>
      </c>
      <c r="F520" s="265"/>
      <c r="G520" s="265"/>
      <c r="H520" s="324">
        <v>34806</v>
      </c>
      <c r="I520" s="322"/>
    </row>
    <row r="521" spans="1:9" hidden="1" outlineLevel="1">
      <c r="A521" s="323"/>
      <c r="B521" s="277" t="s">
        <v>216</v>
      </c>
      <c r="C521" s="266">
        <v>-17</v>
      </c>
      <c r="D521" s="266">
        <v>0</v>
      </c>
      <c r="E521" s="266">
        <v>0</v>
      </c>
      <c r="F521" s="266">
        <v>0</v>
      </c>
      <c r="G521" s="266">
        <v>0</v>
      </c>
      <c r="H521" s="324">
        <v>-17</v>
      </c>
      <c r="I521" s="322"/>
    </row>
    <row r="522" spans="1:9" hidden="1" outlineLevel="1">
      <c r="A522" s="323"/>
      <c r="B522" s="277" t="s">
        <v>217</v>
      </c>
      <c r="C522" s="266">
        <v>8691.2176663863447</v>
      </c>
      <c r="D522" s="266">
        <v>0</v>
      </c>
      <c r="E522" s="266">
        <v>40352</v>
      </c>
      <c r="F522" s="265"/>
      <c r="G522" s="266">
        <v>10726</v>
      </c>
      <c r="H522" s="324">
        <v>59769.217666386343</v>
      </c>
      <c r="I522" s="322"/>
    </row>
    <row r="523" spans="1:9" hidden="1" outlineLevel="1">
      <c r="A523" s="323"/>
      <c r="B523" s="277" t="s">
        <v>218</v>
      </c>
      <c r="C523" s="266">
        <v>10948</v>
      </c>
      <c r="D523" s="266">
        <v>241133</v>
      </c>
      <c r="E523" s="266">
        <v>6361</v>
      </c>
      <c r="F523" s="266">
        <v>0</v>
      </c>
      <c r="G523" s="266">
        <v>41992</v>
      </c>
      <c r="H523" s="324">
        <v>300434</v>
      </c>
      <c r="I523" s="322"/>
    </row>
    <row r="524" spans="1:9" hidden="1" outlineLevel="1">
      <c r="A524" s="323"/>
      <c r="B524" s="277" t="s">
        <v>219</v>
      </c>
      <c r="C524" s="266">
        <v>867</v>
      </c>
      <c r="D524" s="265"/>
      <c r="E524" s="266">
        <v>2578</v>
      </c>
      <c r="F524" s="265"/>
      <c r="G524" s="266">
        <v>639</v>
      </c>
      <c r="H524" s="324">
        <v>4084</v>
      </c>
      <c r="I524" s="322"/>
    </row>
    <row r="525" spans="1:9" hidden="1" outlineLevel="1">
      <c r="A525" s="323"/>
      <c r="B525" s="277" t="s">
        <v>323</v>
      </c>
      <c r="C525" s="266"/>
      <c r="D525" s="265"/>
      <c r="E525" s="266"/>
      <c r="F525" s="265"/>
      <c r="G525" s="266"/>
      <c r="H525" s="324">
        <v>0</v>
      </c>
      <c r="I525" s="322"/>
    </row>
    <row r="526" spans="1:9" hidden="1" outlineLevel="1">
      <c r="A526" s="323"/>
      <c r="B526" s="277" t="s">
        <v>220</v>
      </c>
      <c r="C526" s="266"/>
      <c r="D526" s="265"/>
      <c r="E526" s="266"/>
      <c r="F526" s="265"/>
      <c r="G526" s="266"/>
      <c r="H526" s="324">
        <v>0</v>
      </c>
      <c r="I526" s="322"/>
    </row>
    <row r="527" spans="1:9" hidden="1" outlineLevel="1">
      <c r="A527" s="323"/>
      <c r="B527" s="277" t="s">
        <v>221</v>
      </c>
      <c r="C527" s="266">
        <v>0</v>
      </c>
      <c r="D527" s="265"/>
      <c r="E527" s="265"/>
      <c r="F527" s="265"/>
      <c r="G527" s="265"/>
      <c r="H527" s="324">
        <v>0</v>
      </c>
      <c r="I527" s="322"/>
    </row>
    <row r="528" spans="1:9" hidden="1" outlineLevel="1">
      <c r="A528" s="323"/>
      <c r="B528" s="277" t="s">
        <v>274</v>
      </c>
      <c r="C528" s="266">
        <v>592</v>
      </c>
      <c r="D528" s="265">
        <v>0</v>
      </c>
      <c r="E528" s="265"/>
      <c r="F528" s="265"/>
      <c r="G528" s="265"/>
      <c r="H528" s="324">
        <v>592</v>
      </c>
      <c r="I528" s="322"/>
    </row>
    <row r="529" spans="1:9" hidden="1" outlineLevel="1">
      <c r="A529" s="323"/>
      <c r="B529" s="277" t="s">
        <v>222</v>
      </c>
      <c r="C529" s="266">
        <v>26059</v>
      </c>
      <c r="D529" s="266">
        <v>3240</v>
      </c>
      <c r="E529" s="266">
        <v>255658</v>
      </c>
      <c r="F529" s="265"/>
      <c r="G529" s="266">
        <v>57580</v>
      </c>
      <c r="H529" s="324">
        <v>342537</v>
      </c>
      <c r="I529" s="322"/>
    </row>
    <row r="530" spans="1:9" hidden="1" outlineLevel="1">
      <c r="A530" s="323"/>
      <c r="B530" s="277" t="s">
        <v>278</v>
      </c>
      <c r="C530" s="266"/>
      <c r="D530" s="266"/>
      <c r="E530" s="266"/>
      <c r="F530" s="265"/>
      <c r="G530" s="266"/>
      <c r="H530" s="324">
        <v>0</v>
      </c>
      <c r="I530" s="322"/>
    </row>
    <row r="531" spans="1:9" hidden="1" outlineLevel="1">
      <c r="A531" s="323"/>
      <c r="B531" s="277" t="s">
        <v>223</v>
      </c>
      <c r="C531" s="266">
        <v>27780</v>
      </c>
      <c r="D531" s="265"/>
      <c r="E531" s="265"/>
      <c r="F531" s="265"/>
      <c r="G531" s="265"/>
      <c r="H531" s="324">
        <v>27780</v>
      </c>
      <c r="I531" s="322"/>
    </row>
    <row r="532" spans="1:9" hidden="1" outlineLevel="1">
      <c r="A532" s="323"/>
      <c r="B532" s="277" t="s">
        <v>224</v>
      </c>
      <c r="C532" s="266">
        <v>36809.509770032957</v>
      </c>
      <c r="D532" s="266">
        <v>1973</v>
      </c>
      <c r="E532" s="266">
        <v>2059</v>
      </c>
      <c r="F532" s="265"/>
      <c r="G532" s="266">
        <v>6501</v>
      </c>
      <c r="H532" s="324">
        <v>47342.509770032957</v>
      </c>
      <c r="I532" s="322"/>
    </row>
    <row r="533" spans="1:9" hidden="1" outlineLevel="1">
      <c r="A533" s="323"/>
      <c r="B533" s="277" t="s">
        <v>225</v>
      </c>
      <c r="C533" s="266">
        <v>63859</v>
      </c>
      <c r="D533" s="265">
        <v>0</v>
      </c>
      <c r="E533" s="266">
        <v>14451</v>
      </c>
      <c r="F533" s="265"/>
      <c r="G533" s="266">
        <v>0</v>
      </c>
      <c r="H533" s="324">
        <v>78310</v>
      </c>
      <c r="I533" s="322"/>
    </row>
    <row r="534" spans="1:9" collapsed="1">
      <c r="A534" s="323">
        <v>14</v>
      </c>
      <c r="B534" s="281" t="s">
        <v>123</v>
      </c>
      <c r="C534" s="266">
        <f>SUM($C$506:$C$533)</f>
        <v>349689.70745549019</v>
      </c>
      <c r="D534" s="266">
        <f>SUM($D$506:$D$533)</f>
        <v>372808</v>
      </c>
      <c r="E534" s="266">
        <f>SUM($E$506:$E$533)</f>
        <v>2640823</v>
      </c>
      <c r="F534" s="266">
        <f>SUM($F$506:$F$533)</f>
        <v>0</v>
      </c>
      <c r="G534" s="266">
        <f>SUM($G$506:$G$533)</f>
        <v>461116</v>
      </c>
      <c r="H534" s="324">
        <f>SUM($H$506:$H$533)</f>
        <v>3824436.7074554903</v>
      </c>
      <c r="I534" s="322"/>
    </row>
    <row r="535" spans="1:9" hidden="1" outlineLevel="1">
      <c r="A535" s="323"/>
      <c r="B535" s="277" t="s">
        <v>202</v>
      </c>
      <c r="C535" s="266"/>
      <c r="D535" s="265"/>
      <c r="E535" s="266"/>
      <c r="F535" s="265"/>
      <c r="G535" s="266"/>
      <c r="H535" s="324">
        <v>0</v>
      </c>
      <c r="I535" s="322"/>
    </row>
    <row r="536" spans="1:9" hidden="1" outlineLevel="1">
      <c r="A536" s="323"/>
      <c r="B536" s="277" t="s">
        <v>272</v>
      </c>
      <c r="C536" s="266">
        <v>0</v>
      </c>
      <c r="D536" s="265"/>
      <c r="E536" s="266">
        <v>0</v>
      </c>
      <c r="F536" s="265"/>
      <c r="G536" s="266">
        <v>0</v>
      </c>
      <c r="H536" s="324">
        <v>0</v>
      </c>
      <c r="I536" s="322"/>
    </row>
    <row r="537" spans="1:9" hidden="1" outlineLevel="1">
      <c r="A537" s="323"/>
      <c r="B537" s="277" t="s">
        <v>203</v>
      </c>
      <c r="C537" s="266">
        <v>1956</v>
      </c>
      <c r="D537" s="265"/>
      <c r="E537" s="266">
        <v>247499</v>
      </c>
      <c r="F537" s="265"/>
      <c r="G537" s="266">
        <v>0</v>
      </c>
      <c r="H537" s="324">
        <v>249455</v>
      </c>
      <c r="I537" s="322"/>
    </row>
    <row r="538" spans="1:9" hidden="1" outlineLevel="1">
      <c r="A538" s="323"/>
      <c r="B538" s="277" t="s">
        <v>204</v>
      </c>
      <c r="C538" s="266">
        <v>15090</v>
      </c>
      <c r="D538" s="266">
        <v>0</v>
      </c>
      <c r="E538" s="266">
        <v>0</v>
      </c>
      <c r="F538" s="265"/>
      <c r="G538" s="266">
        <v>0</v>
      </c>
      <c r="H538" s="324">
        <v>15090</v>
      </c>
      <c r="I538" s="322"/>
    </row>
    <row r="539" spans="1:9" hidden="1" outlineLevel="1">
      <c r="A539" s="323"/>
      <c r="B539" s="277" t="s">
        <v>205</v>
      </c>
      <c r="C539" s="266">
        <v>0</v>
      </c>
      <c r="D539" s="266">
        <v>0</v>
      </c>
      <c r="E539" s="266">
        <v>0</v>
      </c>
      <c r="F539" s="266">
        <v>0</v>
      </c>
      <c r="G539" s="266">
        <v>0</v>
      </c>
      <c r="H539" s="324">
        <v>0</v>
      </c>
      <c r="I539" s="322"/>
    </row>
    <row r="540" spans="1:9" hidden="1" outlineLevel="1">
      <c r="A540" s="323"/>
      <c r="B540" s="277" t="s">
        <v>206</v>
      </c>
      <c r="C540" s="266">
        <v>0</v>
      </c>
      <c r="D540" s="266">
        <v>0</v>
      </c>
      <c r="E540" s="266">
        <v>0</v>
      </c>
      <c r="F540" s="266">
        <v>0</v>
      </c>
      <c r="G540" s="266">
        <v>0</v>
      </c>
      <c r="H540" s="324">
        <v>0</v>
      </c>
      <c r="I540" s="322"/>
    </row>
    <row r="541" spans="1:9" hidden="1" outlineLevel="1">
      <c r="A541" s="323"/>
      <c r="B541" s="277" t="s">
        <v>207</v>
      </c>
      <c r="C541" s="324">
        <v>0</v>
      </c>
      <c r="D541" s="324">
        <v>0</v>
      </c>
      <c r="E541" s="324">
        <v>0</v>
      </c>
      <c r="F541" s="324">
        <v>0</v>
      </c>
      <c r="G541" s="324">
        <v>0</v>
      </c>
      <c r="H541" s="324">
        <v>0</v>
      </c>
      <c r="I541" s="322"/>
    </row>
    <row r="542" spans="1:9" hidden="1" outlineLevel="1">
      <c r="A542" s="323"/>
      <c r="B542" s="277" t="s">
        <v>208</v>
      </c>
      <c r="C542" s="266">
        <v>20353.400682363495</v>
      </c>
      <c r="D542" s="266">
        <v>25216</v>
      </c>
      <c r="E542" s="266">
        <v>587495</v>
      </c>
      <c r="F542" s="266">
        <v>0</v>
      </c>
      <c r="G542" s="266">
        <v>0</v>
      </c>
      <c r="H542" s="324">
        <v>633064.40068236354</v>
      </c>
      <c r="I542" s="322"/>
    </row>
    <row r="543" spans="1:9" hidden="1" outlineLevel="1">
      <c r="A543" s="323"/>
      <c r="B543" s="277" t="s">
        <v>209</v>
      </c>
      <c r="C543" s="266">
        <v>1959.1828698904521</v>
      </c>
      <c r="D543" s="265"/>
      <c r="E543" s="266">
        <v>13223</v>
      </c>
      <c r="F543" s="265"/>
      <c r="G543" s="265"/>
      <c r="H543" s="324">
        <v>15182.182869890452</v>
      </c>
      <c r="I543" s="322"/>
    </row>
    <row r="544" spans="1:9" hidden="1" outlineLevel="1">
      <c r="A544" s="323"/>
      <c r="B544" s="277" t="s">
        <v>211</v>
      </c>
      <c r="C544" s="266">
        <v>17528</v>
      </c>
      <c r="D544" s="265"/>
      <c r="E544" s="266">
        <v>405239</v>
      </c>
      <c r="F544" s="265"/>
      <c r="G544" s="266">
        <v>0</v>
      </c>
      <c r="H544" s="324">
        <v>422767</v>
      </c>
      <c r="I544" s="322"/>
    </row>
    <row r="545" spans="1:9" hidden="1" outlineLevel="1">
      <c r="A545" s="323"/>
      <c r="B545" s="277" t="s">
        <v>212</v>
      </c>
      <c r="C545" s="266"/>
      <c r="D545" s="265">
        <v>0</v>
      </c>
      <c r="E545" s="266">
        <v>599173</v>
      </c>
      <c r="F545" s="265">
        <v>0</v>
      </c>
      <c r="G545" s="266">
        <v>0</v>
      </c>
      <c r="H545" s="324">
        <v>599173</v>
      </c>
      <c r="I545" s="322"/>
    </row>
    <row r="546" spans="1:9" hidden="1" outlineLevel="1">
      <c r="A546" s="323"/>
      <c r="B546" s="277" t="s">
        <v>213</v>
      </c>
      <c r="C546" s="266">
        <v>0</v>
      </c>
      <c r="D546" s="266">
        <v>455107</v>
      </c>
      <c r="E546" s="266">
        <v>48281</v>
      </c>
      <c r="F546" s="265"/>
      <c r="G546" s="265"/>
      <c r="H546" s="324">
        <v>503388</v>
      </c>
      <c r="I546" s="322"/>
    </row>
    <row r="547" spans="1:9" hidden="1" outlineLevel="1">
      <c r="A547" s="323"/>
      <c r="B547" s="277" t="s">
        <v>214</v>
      </c>
      <c r="C547" s="266">
        <v>16639</v>
      </c>
      <c r="D547" s="265"/>
      <c r="E547" s="265"/>
      <c r="F547" s="265"/>
      <c r="G547" s="265"/>
      <c r="H547" s="324">
        <v>16639</v>
      </c>
      <c r="I547" s="322"/>
    </row>
    <row r="548" spans="1:9" hidden="1" outlineLevel="1">
      <c r="A548" s="323"/>
      <c r="B548" s="277" t="s">
        <v>273</v>
      </c>
      <c r="C548" s="266"/>
      <c r="D548" s="265"/>
      <c r="E548" s="265"/>
      <c r="F548" s="265"/>
      <c r="G548" s="265"/>
      <c r="H548" s="324">
        <v>0</v>
      </c>
      <c r="I548" s="322"/>
    </row>
    <row r="549" spans="1:9" hidden="1" outlineLevel="1">
      <c r="A549" s="323"/>
      <c r="B549" s="277" t="s">
        <v>215</v>
      </c>
      <c r="C549" s="266">
        <v>0</v>
      </c>
      <c r="D549" s="266">
        <v>0</v>
      </c>
      <c r="E549" s="266">
        <v>96616</v>
      </c>
      <c r="F549" s="266"/>
      <c r="G549" s="266"/>
      <c r="H549" s="324">
        <v>96616</v>
      </c>
      <c r="I549" s="322"/>
    </row>
    <row r="550" spans="1:9" hidden="1" outlineLevel="1">
      <c r="A550" s="323"/>
      <c r="B550" s="277" t="s">
        <v>216</v>
      </c>
      <c r="C550" s="266">
        <v>0</v>
      </c>
      <c r="D550" s="266">
        <v>0</v>
      </c>
      <c r="E550" s="266">
        <v>0</v>
      </c>
      <c r="F550" s="266">
        <v>0</v>
      </c>
      <c r="G550" s="266">
        <v>0</v>
      </c>
      <c r="H550" s="324">
        <v>0</v>
      </c>
      <c r="I550" s="322"/>
    </row>
    <row r="551" spans="1:9" hidden="1" outlineLevel="1">
      <c r="A551" s="323"/>
      <c r="B551" s="277" t="s">
        <v>217</v>
      </c>
      <c r="C551" s="266">
        <v>0</v>
      </c>
      <c r="D551" s="266">
        <v>0</v>
      </c>
      <c r="E551" s="266">
        <v>816037</v>
      </c>
      <c r="F551" s="265"/>
      <c r="G551" s="265"/>
      <c r="H551" s="324">
        <v>816037</v>
      </c>
      <c r="I551" s="322"/>
    </row>
    <row r="552" spans="1:9" hidden="1" outlineLevel="1">
      <c r="A552" s="323"/>
      <c r="B552" s="277" t="s">
        <v>218</v>
      </c>
      <c r="C552" s="266">
        <v>24294</v>
      </c>
      <c r="D552" s="266">
        <v>403145</v>
      </c>
      <c r="E552" s="266">
        <v>40408</v>
      </c>
      <c r="F552" s="266">
        <v>0</v>
      </c>
      <c r="G552" s="266">
        <v>0</v>
      </c>
      <c r="H552" s="324">
        <v>467847</v>
      </c>
      <c r="I552" s="322"/>
    </row>
    <row r="553" spans="1:9" hidden="1" outlineLevel="1">
      <c r="A553" s="323"/>
      <c r="B553" s="277" t="s">
        <v>219</v>
      </c>
      <c r="C553" s="266">
        <v>53</v>
      </c>
      <c r="D553" s="265"/>
      <c r="E553" s="266">
        <v>82557</v>
      </c>
      <c r="F553" s="265"/>
      <c r="G553" s="265"/>
      <c r="H553" s="324">
        <v>82610</v>
      </c>
      <c r="I553" s="322"/>
    </row>
    <row r="554" spans="1:9" hidden="1" outlineLevel="1">
      <c r="A554" s="323"/>
      <c r="B554" s="277" t="s">
        <v>323</v>
      </c>
      <c r="C554" s="266"/>
      <c r="D554" s="266">
        <v>17470</v>
      </c>
      <c r="E554" s="266"/>
      <c r="F554" s="266"/>
      <c r="G554" s="266">
        <v>0</v>
      </c>
      <c r="H554" s="324">
        <v>17470</v>
      </c>
      <c r="I554" s="322"/>
    </row>
    <row r="555" spans="1:9" hidden="1" outlineLevel="1">
      <c r="A555" s="323"/>
      <c r="B555" s="277" t="s">
        <v>220</v>
      </c>
      <c r="C555" s="266"/>
      <c r="D555" s="265"/>
      <c r="E555" s="266"/>
      <c r="F555" s="265"/>
      <c r="G555" s="265"/>
      <c r="H555" s="324">
        <v>0</v>
      </c>
      <c r="I555" s="322"/>
    </row>
    <row r="556" spans="1:9" hidden="1" outlineLevel="1">
      <c r="A556" s="323"/>
      <c r="B556" s="277" t="s">
        <v>221</v>
      </c>
      <c r="C556" s="266">
        <v>29.43</v>
      </c>
      <c r="D556" s="265">
        <v>0</v>
      </c>
      <c r="E556" s="266">
        <v>0</v>
      </c>
      <c r="F556" s="265">
        <v>0</v>
      </c>
      <c r="G556" s="265">
        <v>0</v>
      </c>
      <c r="H556" s="324">
        <v>29.43</v>
      </c>
      <c r="I556" s="322"/>
    </row>
    <row r="557" spans="1:9" hidden="1" outlineLevel="1">
      <c r="A557" s="323"/>
      <c r="B557" s="277" t="s">
        <v>274</v>
      </c>
      <c r="C557" s="265"/>
      <c r="D557" s="265"/>
      <c r="E557" s="265"/>
      <c r="F557" s="265"/>
      <c r="G557" s="265"/>
      <c r="H557" s="324">
        <v>0</v>
      </c>
      <c r="I557" s="322"/>
    </row>
    <row r="558" spans="1:9" hidden="1" outlineLevel="1">
      <c r="A558" s="323"/>
      <c r="B558" s="277" t="s">
        <v>222</v>
      </c>
      <c r="C558" s="266">
        <v>163546</v>
      </c>
      <c r="D558" s="266">
        <v>-6764</v>
      </c>
      <c r="E558" s="266">
        <v>1237762</v>
      </c>
      <c r="F558" s="265"/>
      <c r="G558" s="266">
        <v>27454</v>
      </c>
      <c r="H558" s="324">
        <v>1421998</v>
      </c>
      <c r="I558" s="322"/>
    </row>
    <row r="559" spans="1:9" hidden="1" outlineLevel="1">
      <c r="A559" s="323"/>
      <c r="B559" s="277" t="s">
        <v>278</v>
      </c>
      <c r="C559" s="266"/>
      <c r="D559" s="266"/>
      <c r="E559" s="266"/>
      <c r="F559" s="265"/>
      <c r="G559" s="266"/>
      <c r="H559" s="324">
        <v>0</v>
      </c>
      <c r="I559" s="322"/>
    </row>
    <row r="560" spans="1:9" hidden="1" outlineLevel="1">
      <c r="A560" s="323"/>
      <c r="B560" s="277" t="s">
        <v>223</v>
      </c>
      <c r="C560" s="266">
        <v>2721</v>
      </c>
      <c r="D560" s="265"/>
      <c r="E560" s="265"/>
      <c r="F560" s="265"/>
      <c r="G560" s="265"/>
      <c r="H560" s="324">
        <v>2721</v>
      </c>
      <c r="I560" s="322"/>
    </row>
    <row r="561" spans="1:9" hidden="1" outlineLevel="1">
      <c r="A561" s="323"/>
      <c r="B561" s="277" t="s">
        <v>224</v>
      </c>
      <c r="C561" s="266">
        <v>13.445891887221032</v>
      </c>
      <c r="D561" s="266">
        <v>-4</v>
      </c>
      <c r="E561" s="266">
        <v>35453</v>
      </c>
      <c r="F561" s="265"/>
      <c r="G561" s="266">
        <v>0</v>
      </c>
      <c r="H561" s="324">
        <v>35462.445891887219</v>
      </c>
      <c r="I561" s="322"/>
    </row>
    <row r="562" spans="1:9" hidden="1" outlineLevel="1">
      <c r="A562" s="323"/>
      <c r="B562" s="277" t="s">
        <v>225</v>
      </c>
      <c r="C562" s="266">
        <v>0</v>
      </c>
      <c r="D562" s="265"/>
      <c r="E562" s="266">
        <v>381337</v>
      </c>
      <c r="F562" s="265"/>
      <c r="G562" s="265"/>
      <c r="H562" s="324">
        <v>381337</v>
      </c>
      <c r="I562" s="322"/>
    </row>
    <row r="563" spans="1:9" collapsed="1">
      <c r="A563" s="323">
        <v>15</v>
      </c>
      <c r="B563" s="281" t="s">
        <v>124</v>
      </c>
      <c r="C563" s="266">
        <f>SUM($C$535:$C$562)</f>
        <v>264182.45944414119</v>
      </c>
      <c r="D563" s="266">
        <f>SUM($D$535:$D$562)</f>
        <v>894170</v>
      </c>
      <c r="E563" s="266">
        <f>SUM($E$535:$E$562)</f>
        <v>4591080</v>
      </c>
      <c r="F563" s="266">
        <f>SUM($F$535:$F$562)</f>
        <v>0</v>
      </c>
      <c r="G563" s="266">
        <f>SUM($G$535:$G$562)</f>
        <v>27454</v>
      </c>
      <c r="H563" s="324">
        <f>SUM($H$535:$H$562)</f>
        <v>5776886.459444141</v>
      </c>
      <c r="I563" s="322"/>
    </row>
    <row r="564" spans="1:9" hidden="1" outlineLevel="1">
      <c r="A564" s="323"/>
      <c r="B564" s="277" t="s">
        <v>202</v>
      </c>
      <c r="C564" s="266"/>
      <c r="D564" s="265"/>
      <c r="E564" s="266"/>
      <c r="F564" s="265"/>
      <c r="G564" s="266"/>
      <c r="H564" s="324">
        <v>0</v>
      </c>
      <c r="I564" s="322"/>
    </row>
    <row r="565" spans="1:9" hidden="1" outlineLevel="1">
      <c r="A565" s="323"/>
      <c r="B565" s="277" t="s">
        <v>272</v>
      </c>
      <c r="C565" s="266">
        <v>2050</v>
      </c>
      <c r="D565" s="265"/>
      <c r="E565" s="266">
        <v>0</v>
      </c>
      <c r="F565" s="265"/>
      <c r="G565" s="266">
        <v>0</v>
      </c>
      <c r="H565" s="324">
        <v>2050</v>
      </c>
      <c r="I565" s="322"/>
    </row>
    <row r="566" spans="1:9" hidden="1" outlineLevel="1">
      <c r="A566" s="323"/>
      <c r="B566" s="277" t="s">
        <v>203</v>
      </c>
      <c r="C566" s="266">
        <v>-1290</v>
      </c>
      <c r="D566" s="265"/>
      <c r="E566" s="266">
        <v>382435</v>
      </c>
      <c r="F566" s="265"/>
      <c r="G566" s="266">
        <v>73932</v>
      </c>
      <c r="H566" s="324">
        <v>455077</v>
      </c>
      <c r="I566" s="322"/>
    </row>
    <row r="567" spans="1:9" hidden="1" outlineLevel="1">
      <c r="A567" s="323"/>
      <c r="B567" s="277" t="s">
        <v>204</v>
      </c>
      <c r="C567" s="266">
        <v>36758</v>
      </c>
      <c r="D567" s="266">
        <v>0</v>
      </c>
      <c r="E567" s="266">
        <v>0</v>
      </c>
      <c r="F567" s="265"/>
      <c r="G567" s="266">
        <v>0</v>
      </c>
      <c r="H567" s="324">
        <v>36758</v>
      </c>
      <c r="I567" s="322"/>
    </row>
    <row r="568" spans="1:9" hidden="1" outlineLevel="1">
      <c r="A568" s="323"/>
      <c r="B568" s="277" t="s">
        <v>205</v>
      </c>
      <c r="C568" s="266">
        <v>0</v>
      </c>
      <c r="D568" s="266">
        <v>0</v>
      </c>
      <c r="E568" s="266">
        <v>0</v>
      </c>
      <c r="F568" s="266">
        <v>0</v>
      </c>
      <c r="G568" s="266">
        <v>0</v>
      </c>
      <c r="H568" s="324">
        <v>0</v>
      </c>
      <c r="I568" s="322"/>
    </row>
    <row r="569" spans="1:9" hidden="1" outlineLevel="1">
      <c r="A569" s="323"/>
      <c r="B569" s="277" t="s">
        <v>206</v>
      </c>
      <c r="C569" s="266">
        <v>0</v>
      </c>
      <c r="D569" s="266">
        <v>0</v>
      </c>
      <c r="E569" s="266">
        <v>0</v>
      </c>
      <c r="F569" s="266">
        <v>0</v>
      </c>
      <c r="G569" s="266">
        <v>0</v>
      </c>
      <c r="H569" s="324">
        <v>0</v>
      </c>
      <c r="I569" s="322"/>
    </row>
    <row r="570" spans="1:9" hidden="1" outlineLevel="1">
      <c r="A570" s="323"/>
      <c r="B570" s="277" t="s">
        <v>207</v>
      </c>
      <c r="C570" s="266"/>
      <c r="D570" s="266"/>
      <c r="E570" s="266"/>
      <c r="F570" s="266"/>
      <c r="G570" s="266"/>
      <c r="H570" s="324">
        <v>0</v>
      </c>
      <c r="I570" s="322"/>
    </row>
    <row r="571" spans="1:9" hidden="1" outlineLevel="1">
      <c r="A571" s="323"/>
      <c r="B571" s="277" t="s">
        <v>208</v>
      </c>
      <c r="C571" s="266">
        <v>-17453.775036384017</v>
      </c>
      <c r="D571" s="266">
        <v>82529</v>
      </c>
      <c r="E571" s="266">
        <v>492175</v>
      </c>
      <c r="F571" s="266">
        <v>0</v>
      </c>
      <c r="G571" s="266">
        <v>72731</v>
      </c>
      <c r="H571" s="324">
        <v>629981.224963616</v>
      </c>
      <c r="I571" s="322"/>
    </row>
    <row r="572" spans="1:9" hidden="1" outlineLevel="1">
      <c r="A572" s="323"/>
      <c r="B572" s="277" t="s">
        <v>209</v>
      </c>
      <c r="C572" s="266">
        <v>-1410.7673367943157</v>
      </c>
      <c r="D572" s="265"/>
      <c r="E572" s="266">
        <v>22214</v>
      </c>
      <c r="F572" s="265"/>
      <c r="G572" s="266">
        <v>265</v>
      </c>
      <c r="H572" s="324">
        <v>21068.232663205683</v>
      </c>
      <c r="I572" s="322"/>
    </row>
    <row r="573" spans="1:9" hidden="1" outlineLevel="1">
      <c r="A573" s="323"/>
      <c r="B573" s="277" t="s">
        <v>211</v>
      </c>
      <c r="C573" s="266">
        <v>51060</v>
      </c>
      <c r="D573" s="265"/>
      <c r="E573" s="266">
        <v>780587</v>
      </c>
      <c r="F573" s="265"/>
      <c r="G573" s="266">
        <v>100221</v>
      </c>
      <c r="H573" s="324">
        <v>931868</v>
      </c>
      <c r="I573" s="322"/>
    </row>
    <row r="574" spans="1:9" hidden="1" outlineLevel="1">
      <c r="A574" s="323"/>
      <c r="B574" s="277" t="s">
        <v>212</v>
      </c>
      <c r="C574" s="266">
        <v>45854</v>
      </c>
      <c r="D574" s="265">
        <v>0</v>
      </c>
      <c r="E574" s="266">
        <v>669783</v>
      </c>
      <c r="F574" s="265">
        <v>0</v>
      </c>
      <c r="G574" s="266">
        <v>99602</v>
      </c>
      <c r="H574" s="324">
        <v>815239</v>
      </c>
      <c r="I574" s="322"/>
    </row>
    <row r="575" spans="1:9" hidden="1" outlineLevel="1">
      <c r="A575" s="323"/>
      <c r="B575" s="277" t="s">
        <v>213</v>
      </c>
      <c r="C575" s="266">
        <v>31139</v>
      </c>
      <c r="D575" s="266">
        <v>285346</v>
      </c>
      <c r="E575" s="266">
        <v>477326</v>
      </c>
      <c r="F575" s="265"/>
      <c r="G575" s="266">
        <v>107437</v>
      </c>
      <c r="H575" s="324">
        <v>901248</v>
      </c>
      <c r="I575" s="322"/>
    </row>
    <row r="576" spans="1:9" hidden="1" outlineLevel="1">
      <c r="A576" s="323"/>
      <c r="B576" s="277" t="s">
        <v>214</v>
      </c>
      <c r="C576" s="266">
        <v>29944</v>
      </c>
      <c r="D576" s="265"/>
      <c r="E576" s="265"/>
      <c r="F576" s="265"/>
      <c r="G576" s="265"/>
      <c r="H576" s="324">
        <v>29944</v>
      </c>
      <c r="I576" s="322"/>
    </row>
    <row r="577" spans="1:9" hidden="1" outlineLevel="1">
      <c r="A577" s="323"/>
      <c r="B577" s="277" t="s">
        <v>273</v>
      </c>
      <c r="C577" s="266"/>
      <c r="D577" s="265"/>
      <c r="E577" s="265"/>
      <c r="F577" s="265"/>
      <c r="G577" s="265"/>
      <c r="H577" s="324">
        <v>0</v>
      </c>
      <c r="I577" s="322"/>
    </row>
    <row r="578" spans="1:9" hidden="1" outlineLevel="1">
      <c r="A578" s="323"/>
      <c r="B578" s="277" t="s">
        <v>215</v>
      </c>
      <c r="C578" s="266">
        <v>22774</v>
      </c>
      <c r="D578" s="266">
        <v>0</v>
      </c>
      <c r="E578" s="266">
        <v>60668</v>
      </c>
      <c r="F578" s="265"/>
      <c r="G578" s="265"/>
      <c r="H578" s="324">
        <v>83442</v>
      </c>
      <c r="I578" s="322"/>
    </row>
    <row r="579" spans="1:9" hidden="1" outlineLevel="1">
      <c r="A579" s="323"/>
      <c r="B579" s="277" t="s">
        <v>216</v>
      </c>
      <c r="C579" s="266">
        <v>0</v>
      </c>
      <c r="D579" s="266">
        <v>0</v>
      </c>
      <c r="E579" s="266">
        <v>0</v>
      </c>
      <c r="F579" s="266">
        <v>0</v>
      </c>
      <c r="G579" s="266">
        <v>0</v>
      </c>
      <c r="H579" s="324">
        <v>0</v>
      </c>
      <c r="I579" s="322"/>
    </row>
    <row r="580" spans="1:9" hidden="1" outlineLevel="1">
      <c r="A580" s="323"/>
      <c r="B580" s="277" t="s">
        <v>217</v>
      </c>
      <c r="C580" s="266">
        <v>0</v>
      </c>
      <c r="D580" s="266">
        <v>0</v>
      </c>
      <c r="E580" s="266">
        <v>128608</v>
      </c>
      <c r="F580" s="265"/>
      <c r="G580" s="266">
        <v>34187</v>
      </c>
      <c r="H580" s="324">
        <v>162795</v>
      </c>
      <c r="I580" s="322"/>
    </row>
    <row r="581" spans="1:9" hidden="1" outlineLevel="1">
      <c r="A581" s="323"/>
      <c r="B581" s="277" t="s">
        <v>218</v>
      </c>
      <c r="C581" s="266">
        <v>67057</v>
      </c>
      <c r="D581" s="266">
        <v>222314</v>
      </c>
      <c r="E581" s="266">
        <v>36673</v>
      </c>
      <c r="F581" s="266">
        <v>0</v>
      </c>
      <c r="G581" s="266">
        <v>52869</v>
      </c>
      <c r="H581" s="324">
        <v>378913</v>
      </c>
      <c r="I581" s="322"/>
    </row>
    <row r="582" spans="1:9" hidden="1" outlineLevel="1">
      <c r="A582" s="323"/>
      <c r="B582" s="277" t="s">
        <v>219</v>
      </c>
      <c r="C582" s="266">
        <v>18</v>
      </c>
      <c r="D582" s="265"/>
      <c r="E582" s="266">
        <v>4214</v>
      </c>
      <c r="F582" s="265"/>
      <c r="G582" s="266">
        <v>1044</v>
      </c>
      <c r="H582" s="324">
        <v>5276</v>
      </c>
      <c r="I582" s="322"/>
    </row>
    <row r="583" spans="1:9" hidden="1" outlineLevel="1">
      <c r="A583" s="323"/>
      <c r="B583" s="277" t="s">
        <v>323</v>
      </c>
      <c r="C583" s="266"/>
      <c r="D583" s="265">
        <v>305.53200000000004</v>
      </c>
      <c r="E583" s="266"/>
      <c r="F583" s="265"/>
      <c r="G583" s="266">
        <v>33.948</v>
      </c>
      <c r="H583" s="324">
        <v>339.48</v>
      </c>
      <c r="I583" s="322"/>
    </row>
    <row r="584" spans="1:9" hidden="1" outlineLevel="1">
      <c r="A584" s="323"/>
      <c r="B584" s="277" t="s">
        <v>220</v>
      </c>
      <c r="C584" s="266"/>
      <c r="D584" s="265"/>
      <c r="E584" s="266"/>
      <c r="F584" s="265"/>
      <c r="G584" s="266"/>
      <c r="H584" s="324">
        <v>0</v>
      </c>
      <c r="I584" s="322"/>
    </row>
    <row r="585" spans="1:9" hidden="1" outlineLevel="1">
      <c r="A585" s="323"/>
      <c r="B585" s="277" t="s">
        <v>221</v>
      </c>
      <c r="C585" s="265"/>
      <c r="D585" s="265"/>
      <c r="E585" s="265"/>
      <c r="F585" s="265"/>
      <c r="G585" s="265"/>
      <c r="H585" s="324">
        <v>0</v>
      </c>
      <c r="I585" s="322"/>
    </row>
    <row r="586" spans="1:9" hidden="1" outlineLevel="1">
      <c r="A586" s="323"/>
      <c r="B586" s="277" t="s">
        <v>274</v>
      </c>
      <c r="C586" s="266">
        <v>258</v>
      </c>
      <c r="D586" s="265">
        <v>0</v>
      </c>
      <c r="E586" s="266">
        <v>0</v>
      </c>
      <c r="F586" s="265">
        <v>0</v>
      </c>
      <c r="G586" s="266">
        <v>0</v>
      </c>
      <c r="H586" s="324">
        <v>258</v>
      </c>
      <c r="I586" s="322"/>
    </row>
    <row r="587" spans="1:9" hidden="1" outlineLevel="1">
      <c r="A587" s="323"/>
      <c r="B587" s="277" t="s">
        <v>222</v>
      </c>
      <c r="C587" s="266">
        <v>262977</v>
      </c>
      <c r="D587" s="266">
        <v>34704</v>
      </c>
      <c r="E587" s="266">
        <v>1021627</v>
      </c>
      <c r="F587" s="265"/>
      <c r="G587" s="266">
        <v>1377272</v>
      </c>
      <c r="H587" s="324">
        <v>2696580</v>
      </c>
      <c r="I587" s="322"/>
    </row>
    <row r="588" spans="1:9" hidden="1" outlineLevel="1">
      <c r="A588" s="323"/>
      <c r="B588" s="277" t="s">
        <v>278</v>
      </c>
      <c r="C588" s="266"/>
      <c r="D588" s="266"/>
      <c r="E588" s="266"/>
      <c r="F588" s="265"/>
      <c r="G588" s="266"/>
      <c r="H588" s="324">
        <v>0</v>
      </c>
      <c r="I588" s="322"/>
    </row>
    <row r="589" spans="1:9" hidden="1" outlineLevel="1">
      <c r="A589" s="323"/>
      <c r="B589" s="277" t="s">
        <v>223</v>
      </c>
      <c r="C589" s="266">
        <v>31476</v>
      </c>
      <c r="D589" s="265"/>
      <c r="E589" s="265"/>
      <c r="F589" s="265"/>
      <c r="G589" s="265"/>
      <c r="H589" s="324">
        <v>31476</v>
      </c>
      <c r="I589" s="322"/>
    </row>
    <row r="590" spans="1:9" hidden="1" outlineLevel="1">
      <c r="A590" s="323"/>
      <c r="B590" s="277" t="s">
        <v>224</v>
      </c>
      <c r="C590" s="266">
        <v>66683.040367012203</v>
      </c>
      <c r="D590" s="265">
        <v>307</v>
      </c>
      <c r="E590" s="266">
        <v>4020</v>
      </c>
      <c r="F590" s="265"/>
      <c r="G590" s="266">
        <v>2054</v>
      </c>
      <c r="H590" s="324">
        <v>73064.040367012203</v>
      </c>
      <c r="I590" s="322"/>
    </row>
    <row r="591" spans="1:9" hidden="1" outlineLevel="1">
      <c r="A591" s="323"/>
      <c r="B591" s="277" t="s">
        <v>225</v>
      </c>
      <c r="C591" s="266">
        <v>47503</v>
      </c>
      <c r="D591" s="265"/>
      <c r="E591" s="266">
        <v>123058</v>
      </c>
      <c r="F591" s="265"/>
      <c r="G591" s="265"/>
      <c r="H591" s="324">
        <v>170561</v>
      </c>
      <c r="I591" s="322"/>
    </row>
    <row r="592" spans="1:9" collapsed="1">
      <c r="A592" s="323">
        <v>16</v>
      </c>
      <c r="B592" s="281" t="s">
        <v>576</v>
      </c>
      <c r="C592" s="266">
        <f>SUM($C$564:$C$591)</f>
        <v>675396.49799383385</v>
      </c>
      <c r="D592" s="266">
        <f>SUM($D$564:$D$591)</f>
        <v>625505.53200000001</v>
      </c>
      <c r="E592" s="266">
        <f>SUM($E$564:$E$591)</f>
        <v>4203388</v>
      </c>
      <c r="F592" s="266">
        <f>SUM($F$564:$F$591)</f>
        <v>0</v>
      </c>
      <c r="G592" s="266">
        <f>SUM($G$564:$G$591)</f>
        <v>1921647.9479999999</v>
      </c>
      <c r="H592" s="324">
        <f>SUM($H$564:$H$591)</f>
        <v>7425937.9779938338</v>
      </c>
      <c r="I592" s="322"/>
    </row>
    <row r="593" spans="1:9" hidden="1" outlineLevel="1">
      <c r="A593" s="323"/>
      <c r="B593" s="277" t="s">
        <v>202</v>
      </c>
      <c r="C593" s="266"/>
      <c r="D593" s="265"/>
      <c r="E593" s="266"/>
      <c r="F593" s="265"/>
      <c r="G593" s="266"/>
      <c r="H593" s="324">
        <v>0</v>
      </c>
      <c r="I593" s="322"/>
    </row>
    <row r="594" spans="1:9" hidden="1" outlineLevel="1">
      <c r="A594" s="323"/>
      <c r="B594" s="277" t="s">
        <v>272</v>
      </c>
      <c r="C594" s="266">
        <v>0</v>
      </c>
      <c r="D594" s="265"/>
      <c r="E594" s="266">
        <v>0</v>
      </c>
      <c r="F594" s="265"/>
      <c r="G594" s="266">
        <v>0</v>
      </c>
      <c r="H594" s="324">
        <v>0</v>
      </c>
      <c r="I594" s="322"/>
    </row>
    <row r="595" spans="1:9" hidden="1" outlineLevel="1">
      <c r="A595" s="323"/>
      <c r="B595" s="277" t="s">
        <v>203</v>
      </c>
      <c r="C595" s="266">
        <v>4144</v>
      </c>
      <c r="D595" s="265"/>
      <c r="E595" s="266">
        <v>137025</v>
      </c>
      <c r="F595" s="265"/>
      <c r="G595" s="266">
        <v>26489</v>
      </c>
      <c r="H595" s="324">
        <v>167658</v>
      </c>
      <c r="I595" s="322"/>
    </row>
    <row r="596" spans="1:9" hidden="1" outlineLevel="1">
      <c r="A596" s="323"/>
      <c r="B596" s="277" t="s">
        <v>204</v>
      </c>
      <c r="C596" s="266">
        <v>14569</v>
      </c>
      <c r="D596" s="266">
        <v>0</v>
      </c>
      <c r="E596" s="266">
        <v>0</v>
      </c>
      <c r="F596" s="265"/>
      <c r="G596" s="266">
        <v>0</v>
      </c>
      <c r="H596" s="324">
        <v>14569</v>
      </c>
      <c r="I596" s="322"/>
    </row>
    <row r="597" spans="1:9" hidden="1" outlineLevel="1">
      <c r="A597" s="323"/>
      <c r="B597" s="277" t="s">
        <v>205</v>
      </c>
      <c r="C597" s="266">
        <v>0</v>
      </c>
      <c r="D597" s="266">
        <v>0</v>
      </c>
      <c r="E597" s="266">
        <v>0</v>
      </c>
      <c r="F597" s="266">
        <v>0</v>
      </c>
      <c r="G597" s="266">
        <v>0</v>
      </c>
      <c r="H597" s="324">
        <v>0</v>
      </c>
      <c r="I597" s="322"/>
    </row>
    <row r="598" spans="1:9" hidden="1" outlineLevel="1">
      <c r="A598" s="323"/>
      <c r="B598" s="277" t="s">
        <v>206</v>
      </c>
      <c r="C598" s="266">
        <v>0</v>
      </c>
      <c r="D598" s="266">
        <v>0</v>
      </c>
      <c r="E598" s="266">
        <v>0</v>
      </c>
      <c r="F598" s="266">
        <v>0</v>
      </c>
      <c r="G598" s="266">
        <v>0</v>
      </c>
      <c r="H598" s="324">
        <v>0</v>
      </c>
      <c r="I598" s="322"/>
    </row>
    <row r="599" spans="1:9" hidden="1" outlineLevel="1">
      <c r="A599" s="323"/>
      <c r="B599" s="277" t="s">
        <v>207</v>
      </c>
      <c r="C599" s="266">
        <v>305</v>
      </c>
      <c r="D599" s="265">
        <v>0</v>
      </c>
      <c r="E599" s="266">
        <v>323</v>
      </c>
      <c r="F599" s="265">
        <v>0</v>
      </c>
      <c r="G599" s="266">
        <v>0</v>
      </c>
      <c r="H599" s="324">
        <v>628</v>
      </c>
      <c r="I599" s="322"/>
    </row>
    <row r="600" spans="1:9" hidden="1" outlineLevel="1">
      <c r="A600" s="323"/>
      <c r="B600" s="277" t="s">
        <v>208</v>
      </c>
      <c r="C600" s="266">
        <v>30496.201164205002</v>
      </c>
      <c r="D600" s="266">
        <v>26985</v>
      </c>
      <c r="E600" s="266">
        <v>179996</v>
      </c>
      <c r="F600" s="266">
        <v>0</v>
      </c>
      <c r="G600" s="266">
        <v>24663</v>
      </c>
      <c r="H600" s="324">
        <v>262140.20116420501</v>
      </c>
      <c r="I600" s="322"/>
    </row>
    <row r="601" spans="1:9" hidden="1" outlineLevel="1">
      <c r="A601" s="323"/>
      <c r="B601" s="277" t="s">
        <v>209</v>
      </c>
      <c r="C601" s="266">
        <v>6922.6519658588959</v>
      </c>
      <c r="D601" s="265"/>
      <c r="E601" s="266">
        <v>4420</v>
      </c>
      <c r="F601" s="265"/>
      <c r="G601" s="266">
        <v>52</v>
      </c>
      <c r="H601" s="324">
        <v>11394.651965858895</v>
      </c>
      <c r="I601" s="322"/>
    </row>
    <row r="602" spans="1:9" hidden="1" outlineLevel="1">
      <c r="A602" s="323"/>
      <c r="B602" s="277" t="s">
        <v>211</v>
      </c>
      <c r="C602" s="266">
        <v>31726</v>
      </c>
      <c r="D602" s="265"/>
      <c r="E602" s="266">
        <v>165824</v>
      </c>
      <c r="F602" s="265"/>
      <c r="G602" s="266">
        <v>20789</v>
      </c>
      <c r="H602" s="324">
        <v>218339</v>
      </c>
      <c r="I602" s="322"/>
    </row>
    <row r="603" spans="1:9" hidden="1" outlineLevel="1">
      <c r="A603" s="323"/>
      <c r="B603" s="277" t="s">
        <v>212</v>
      </c>
      <c r="C603" s="266">
        <v>44</v>
      </c>
      <c r="D603" s="265">
        <v>0</v>
      </c>
      <c r="E603" s="266">
        <v>23754</v>
      </c>
      <c r="F603" s="265">
        <v>0</v>
      </c>
      <c r="G603" s="266">
        <v>3550</v>
      </c>
      <c r="H603" s="324">
        <v>27348</v>
      </c>
      <c r="I603" s="322"/>
    </row>
    <row r="604" spans="1:9" hidden="1" outlineLevel="1">
      <c r="A604" s="323"/>
      <c r="B604" s="277" t="s">
        <v>213</v>
      </c>
      <c r="C604" s="266">
        <v>1102.02</v>
      </c>
      <c r="D604" s="266">
        <v>9382</v>
      </c>
      <c r="E604" s="266">
        <v>19846</v>
      </c>
      <c r="F604" s="265"/>
      <c r="G604" s="266">
        <v>3992</v>
      </c>
      <c r="H604" s="324">
        <v>34322.020000000004</v>
      </c>
      <c r="I604" s="322"/>
    </row>
    <row r="605" spans="1:9" hidden="1" outlineLevel="1">
      <c r="A605" s="323"/>
      <c r="B605" s="277" t="s">
        <v>214</v>
      </c>
      <c r="C605" s="266">
        <v>921</v>
      </c>
      <c r="D605" s="265"/>
      <c r="E605" s="265"/>
      <c r="F605" s="265"/>
      <c r="G605" s="265"/>
      <c r="H605" s="324">
        <v>921</v>
      </c>
      <c r="I605" s="322"/>
    </row>
    <row r="606" spans="1:9" hidden="1" outlineLevel="1">
      <c r="A606" s="323"/>
      <c r="B606" s="277" t="s">
        <v>273</v>
      </c>
      <c r="C606" s="266"/>
      <c r="D606" s="265"/>
      <c r="E606" s="265"/>
      <c r="F606" s="265"/>
      <c r="G606" s="265"/>
      <c r="H606" s="324">
        <v>0</v>
      </c>
      <c r="I606" s="322"/>
    </row>
    <row r="607" spans="1:9" hidden="1" outlineLevel="1">
      <c r="A607" s="323"/>
      <c r="B607" s="277" t="s">
        <v>215</v>
      </c>
      <c r="C607" s="266">
        <v>3384</v>
      </c>
      <c r="D607" s="266">
        <v>0</v>
      </c>
      <c r="E607" s="266">
        <v>18609</v>
      </c>
      <c r="F607" s="266"/>
      <c r="G607" s="266"/>
      <c r="H607" s="324">
        <v>21993</v>
      </c>
      <c r="I607" s="322"/>
    </row>
    <row r="608" spans="1:9" hidden="1" outlineLevel="1">
      <c r="A608" s="323"/>
      <c r="B608" s="277" t="s">
        <v>216</v>
      </c>
      <c r="C608" s="266">
        <v>-25</v>
      </c>
      <c r="D608" s="266">
        <v>0</v>
      </c>
      <c r="E608" s="266">
        <v>0</v>
      </c>
      <c r="F608" s="266">
        <v>0</v>
      </c>
      <c r="G608" s="266">
        <v>0</v>
      </c>
      <c r="H608" s="324">
        <v>-25</v>
      </c>
      <c r="I608" s="322"/>
    </row>
    <row r="609" spans="1:9" hidden="1" outlineLevel="1">
      <c r="A609" s="323"/>
      <c r="B609" s="277" t="s">
        <v>217</v>
      </c>
      <c r="C609" s="266">
        <v>4083.8930645734554</v>
      </c>
      <c r="D609" s="266">
        <v>0</v>
      </c>
      <c r="E609" s="266">
        <v>150073</v>
      </c>
      <c r="F609" s="265"/>
      <c r="G609" s="266">
        <v>39893</v>
      </c>
      <c r="H609" s="324">
        <v>194049.89306457347</v>
      </c>
      <c r="I609" s="322"/>
    </row>
    <row r="610" spans="1:9" hidden="1" outlineLevel="1">
      <c r="A610" s="323"/>
      <c r="B610" s="277" t="s">
        <v>218</v>
      </c>
      <c r="C610" s="266">
        <v>11716</v>
      </c>
      <c r="D610" s="266">
        <v>70333</v>
      </c>
      <c r="E610" s="266">
        <v>3391</v>
      </c>
      <c r="F610" s="266">
        <v>0</v>
      </c>
      <c r="G610" s="266">
        <v>15986</v>
      </c>
      <c r="H610" s="324">
        <v>101426</v>
      </c>
      <c r="I610" s="322"/>
    </row>
    <row r="611" spans="1:9" hidden="1" outlineLevel="1">
      <c r="A611" s="323"/>
      <c r="B611" s="277" t="s">
        <v>219</v>
      </c>
      <c r="C611" s="266">
        <v>0</v>
      </c>
      <c r="D611" s="265"/>
      <c r="E611" s="266">
        <v>1128</v>
      </c>
      <c r="F611" s="265"/>
      <c r="G611" s="266">
        <v>280</v>
      </c>
      <c r="H611" s="324">
        <v>1408</v>
      </c>
      <c r="I611" s="322"/>
    </row>
    <row r="612" spans="1:9" hidden="1" outlineLevel="1">
      <c r="A612" s="323"/>
      <c r="B612" s="277" t="s">
        <v>323</v>
      </c>
      <c r="C612" s="266"/>
      <c r="D612" s="265"/>
      <c r="E612" s="266"/>
      <c r="F612" s="265"/>
      <c r="G612" s="266"/>
      <c r="H612" s="324">
        <v>0</v>
      </c>
      <c r="I612" s="322"/>
    </row>
    <row r="613" spans="1:9" hidden="1" outlineLevel="1">
      <c r="A613" s="323"/>
      <c r="B613" s="277" t="s">
        <v>220</v>
      </c>
      <c r="C613" s="266"/>
      <c r="D613" s="265"/>
      <c r="E613" s="266"/>
      <c r="F613" s="265"/>
      <c r="G613" s="266"/>
      <c r="H613" s="324">
        <v>0</v>
      </c>
      <c r="I613" s="322"/>
    </row>
    <row r="614" spans="1:9" hidden="1" outlineLevel="1">
      <c r="A614" s="323"/>
      <c r="B614" s="277" t="s">
        <v>221</v>
      </c>
      <c r="C614" s="265"/>
      <c r="D614" s="265"/>
      <c r="E614" s="265"/>
      <c r="F614" s="265"/>
      <c r="G614" s="265"/>
      <c r="H614" s="324">
        <v>0</v>
      </c>
      <c r="I614" s="322"/>
    </row>
    <row r="615" spans="1:9" hidden="1" outlineLevel="1">
      <c r="A615" s="323"/>
      <c r="B615" s="277" t="s">
        <v>274</v>
      </c>
      <c r="C615" s="265"/>
      <c r="D615" s="265"/>
      <c r="E615" s="265"/>
      <c r="F615" s="265"/>
      <c r="G615" s="265"/>
      <c r="H615" s="324">
        <v>0</v>
      </c>
      <c r="I615" s="322"/>
    </row>
    <row r="616" spans="1:9" hidden="1" outlineLevel="1">
      <c r="A616" s="323"/>
      <c r="B616" s="277" t="s">
        <v>222</v>
      </c>
      <c r="C616" s="266">
        <v>23255</v>
      </c>
      <c r="D616" s="266">
        <v>28358</v>
      </c>
      <c r="E616" s="266">
        <v>256064</v>
      </c>
      <c r="F616" s="265"/>
      <c r="G616" s="266">
        <v>59597</v>
      </c>
      <c r="H616" s="324">
        <v>367274</v>
      </c>
      <c r="I616" s="322"/>
    </row>
    <row r="617" spans="1:9" hidden="1" outlineLevel="1">
      <c r="A617" s="323"/>
      <c r="B617" s="277" t="s">
        <v>278</v>
      </c>
      <c r="C617" s="266"/>
      <c r="D617" s="266"/>
      <c r="E617" s="266"/>
      <c r="F617" s="265"/>
      <c r="G617" s="266"/>
      <c r="H617" s="324">
        <v>0</v>
      </c>
      <c r="I617" s="322"/>
    </row>
    <row r="618" spans="1:9" hidden="1" outlineLevel="1">
      <c r="A618" s="323"/>
      <c r="B618" s="277" t="s">
        <v>223</v>
      </c>
      <c r="C618" s="266">
        <v>0</v>
      </c>
      <c r="D618" s="265"/>
      <c r="E618" s="265"/>
      <c r="F618" s="265"/>
      <c r="G618" s="265"/>
      <c r="H618" s="324">
        <v>0</v>
      </c>
      <c r="I618" s="322"/>
    </row>
    <row r="619" spans="1:9" hidden="1" outlineLevel="1">
      <c r="A619" s="323"/>
      <c r="B619" s="277" t="s">
        <v>224</v>
      </c>
      <c r="C619" s="266">
        <v>9913.9347643114816</v>
      </c>
      <c r="D619" s="265">
        <v>4</v>
      </c>
      <c r="E619" s="266">
        <v>0</v>
      </c>
      <c r="F619" s="265"/>
      <c r="G619" s="266">
        <v>11</v>
      </c>
      <c r="H619" s="324">
        <v>9928.9347643114816</v>
      </c>
      <c r="I619" s="322"/>
    </row>
    <row r="620" spans="1:9" hidden="1" outlineLevel="1">
      <c r="A620" s="323"/>
      <c r="B620" s="277" t="s">
        <v>225</v>
      </c>
      <c r="C620" s="266">
        <v>0</v>
      </c>
      <c r="D620" s="265">
        <v>0</v>
      </c>
      <c r="E620" s="266">
        <v>6863</v>
      </c>
      <c r="F620" s="265"/>
      <c r="G620" s="265"/>
      <c r="H620" s="324">
        <v>6863</v>
      </c>
      <c r="I620" s="322"/>
    </row>
    <row r="621" spans="1:9" collapsed="1">
      <c r="A621" s="323">
        <v>17</v>
      </c>
      <c r="B621" s="281" t="s">
        <v>577</v>
      </c>
      <c r="C621" s="266">
        <f>SUM($C$593:$C$620)</f>
        <v>142557.70095894882</v>
      </c>
      <c r="D621" s="266">
        <f>SUM($D$593:$D$620)</f>
        <v>135062</v>
      </c>
      <c r="E621" s="266">
        <f>SUM($E$593:$E$620)</f>
        <v>967316</v>
      </c>
      <c r="F621" s="266">
        <f>SUM($F$593:$F$620)</f>
        <v>0</v>
      </c>
      <c r="G621" s="266">
        <f>SUM($G$593:$G$620)</f>
        <v>195302</v>
      </c>
      <c r="H621" s="324">
        <f>SUM($H$593:$H$620)</f>
        <v>1440237.7009589488</v>
      </c>
      <c r="I621" s="322"/>
    </row>
    <row r="622" spans="1:9" hidden="1" outlineLevel="1">
      <c r="A622" s="323"/>
      <c r="B622" s="277" t="s">
        <v>202</v>
      </c>
      <c r="C622" s="266"/>
      <c r="D622" s="265"/>
      <c r="E622" s="266"/>
      <c r="F622" s="265"/>
      <c r="G622" s="266"/>
      <c r="H622" s="324">
        <v>0</v>
      </c>
      <c r="I622" s="322"/>
    </row>
    <row r="623" spans="1:9" hidden="1" outlineLevel="1">
      <c r="A623" s="323"/>
      <c r="B623" s="277" t="s">
        <v>272</v>
      </c>
      <c r="C623" s="266">
        <v>15.75</v>
      </c>
      <c r="D623" s="265"/>
      <c r="E623" s="266">
        <v>0</v>
      </c>
      <c r="F623" s="265"/>
      <c r="G623" s="266">
        <v>0</v>
      </c>
      <c r="H623" s="324">
        <v>15.75</v>
      </c>
      <c r="I623" s="322"/>
    </row>
    <row r="624" spans="1:9" hidden="1" outlineLevel="1">
      <c r="A624" s="323"/>
      <c r="B624" s="277" t="s">
        <v>203</v>
      </c>
      <c r="C624" s="266">
        <v>-33</v>
      </c>
      <c r="D624" s="265"/>
      <c r="E624" s="266">
        <v>498610</v>
      </c>
      <c r="F624" s="265"/>
      <c r="G624" s="266">
        <v>96390</v>
      </c>
      <c r="H624" s="324">
        <v>594967</v>
      </c>
      <c r="I624" s="322"/>
    </row>
    <row r="625" spans="1:9" hidden="1" outlineLevel="1">
      <c r="A625" s="323"/>
      <c r="B625" s="277" t="s">
        <v>204</v>
      </c>
      <c r="C625" s="266">
        <v>21078</v>
      </c>
      <c r="D625" s="266">
        <v>0</v>
      </c>
      <c r="E625" s="266">
        <v>0</v>
      </c>
      <c r="F625" s="265"/>
      <c r="G625" s="266">
        <v>0</v>
      </c>
      <c r="H625" s="324">
        <v>21078</v>
      </c>
      <c r="I625" s="322"/>
    </row>
    <row r="626" spans="1:9" hidden="1" outlineLevel="1">
      <c r="A626" s="323"/>
      <c r="B626" s="277" t="s">
        <v>205</v>
      </c>
      <c r="C626" s="266">
        <v>0</v>
      </c>
      <c r="D626" s="266">
        <v>0</v>
      </c>
      <c r="E626" s="266">
        <v>0</v>
      </c>
      <c r="F626" s="266">
        <v>0</v>
      </c>
      <c r="G626" s="266">
        <v>0</v>
      </c>
      <c r="H626" s="324">
        <v>0</v>
      </c>
      <c r="I626" s="322"/>
    </row>
    <row r="627" spans="1:9" hidden="1" outlineLevel="1">
      <c r="A627" s="323"/>
      <c r="B627" s="277" t="s">
        <v>206</v>
      </c>
      <c r="C627" s="266">
        <v>0</v>
      </c>
      <c r="D627" s="266">
        <v>0</v>
      </c>
      <c r="E627" s="266">
        <v>0</v>
      </c>
      <c r="F627" s="266">
        <v>0</v>
      </c>
      <c r="G627" s="266">
        <v>0</v>
      </c>
      <c r="H627" s="324">
        <v>0</v>
      </c>
      <c r="I627" s="322"/>
    </row>
    <row r="628" spans="1:9" hidden="1" outlineLevel="1">
      <c r="A628" s="323"/>
      <c r="B628" s="277" t="s">
        <v>207</v>
      </c>
      <c r="C628" s="266"/>
      <c r="D628" s="266"/>
      <c r="E628" s="266"/>
      <c r="F628" s="266"/>
      <c r="G628" s="266"/>
      <c r="H628" s="324">
        <v>0</v>
      </c>
      <c r="I628" s="322"/>
    </row>
    <row r="629" spans="1:9" hidden="1" outlineLevel="1">
      <c r="A629" s="323"/>
      <c r="B629" s="277" t="s">
        <v>208</v>
      </c>
      <c r="C629" s="266">
        <v>-36800.21713686327</v>
      </c>
      <c r="D629" s="266">
        <v>114997</v>
      </c>
      <c r="E629" s="266">
        <v>605591</v>
      </c>
      <c r="F629" s="266">
        <v>0</v>
      </c>
      <c r="G629" s="266">
        <v>84263</v>
      </c>
      <c r="H629" s="324">
        <v>768050.78286313673</v>
      </c>
      <c r="I629" s="322"/>
    </row>
    <row r="630" spans="1:9" hidden="1" outlineLevel="1">
      <c r="A630" s="323"/>
      <c r="B630" s="277" t="s">
        <v>209</v>
      </c>
      <c r="C630" s="266">
        <v>-10.191643650529983</v>
      </c>
      <c r="D630" s="265"/>
      <c r="E630" s="266">
        <v>12301</v>
      </c>
      <c r="F630" s="265"/>
      <c r="G630" s="266">
        <v>139</v>
      </c>
      <c r="H630" s="324">
        <v>12429.808356349469</v>
      </c>
      <c r="I630" s="322"/>
    </row>
    <row r="631" spans="1:9" hidden="1" outlineLevel="1">
      <c r="A631" s="323"/>
      <c r="B631" s="277" t="s">
        <v>211</v>
      </c>
      <c r="C631" s="266">
        <v>25938</v>
      </c>
      <c r="D631" s="265"/>
      <c r="E631" s="266">
        <v>872635</v>
      </c>
      <c r="F631" s="265"/>
      <c r="G631" s="266">
        <v>105307</v>
      </c>
      <c r="H631" s="324">
        <v>1003880</v>
      </c>
      <c r="I631" s="322"/>
    </row>
    <row r="632" spans="1:9" hidden="1" outlineLevel="1">
      <c r="A632" s="323"/>
      <c r="B632" s="277" t="s">
        <v>212</v>
      </c>
      <c r="C632" s="266">
        <v>451</v>
      </c>
      <c r="D632" s="265">
        <v>0</v>
      </c>
      <c r="E632" s="266">
        <v>313515</v>
      </c>
      <c r="F632" s="265">
        <v>0</v>
      </c>
      <c r="G632" s="266">
        <v>51076</v>
      </c>
      <c r="H632" s="324">
        <v>365042</v>
      </c>
      <c r="I632" s="322"/>
    </row>
    <row r="633" spans="1:9" hidden="1" outlineLevel="1">
      <c r="A633" s="323"/>
      <c r="B633" s="277" t="s">
        <v>213</v>
      </c>
      <c r="C633" s="266">
        <v>40561</v>
      </c>
      <c r="D633" s="266">
        <v>164324</v>
      </c>
      <c r="E633" s="266">
        <v>188480</v>
      </c>
      <c r="F633" s="265"/>
      <c r="G633" s="266">
        <v>52912</v>
      </c>
      <c r="H633" s="324">
        <v>446277</v>
      </c>
      <c r="I633" s="322"/>
    </row>
    <row r="634" spans="1:9" hidden="1" outlineLevel="1">
      <c r="A634" s="323"/>
      <c r="B634" s="277" t="s">
        <v>214</v>
      </c>
      <c r="C634" s="266">
        <v>16835</v>
      </c>
      <c r="D634" s="265"/>
      <c r="E634" s="265"/>
      <c r="F634" s="266">
        <v>19</v>
      </c>
      <c r="G634" s="265"/>
      <c r="H634" s="324">
        <v>16854</v>
      </c>
      <c r="I634" s="322"/>
    </row>
    <row r="635" spans="1:9" hidden="1" outlineLevel="1">
      <c r="A635" s="323"/>
      <c r="B635" s="277" t="s">
        <v>273</v>
      </c>
      <c r="C635" s="266"/>
      <c r="D635" s="265"/>
      <c r="E635" s="265"/>
      <c r="F635" s="266"/>
      <c r="G635" s="265"/>
      <c r="H635" s="324">
        <v>0</v>
      </c>
      <c r="I635" s="322"/>
    </row>
    <row r="636" spans="1:9" hidden="1" outlineLevel="1">
      <c r="A636" s="323"/>
      <c r="B636" s="277" t="s">
        <v>215</v>
      </c>
      <c r="C636" s="266">
        <v>5356</v>
      </c>
      <c r="D636" s="266">
        <v>0</v>
      </c>
      <c r="E636" s="266">
        <v>60932</v>
      </c>
      <c r="F636" s="266">
        <v>0</v>
      </c>
      <c r="G636" s="266">
        <v>0</v>
      </c>
      <c r="H636" s="324">
        <v>66288</v>
      </c>
      <c r="I636" s="322"/>
    </row>
    <row r="637" spans="1:9" hidden="1" outlineLevel="1">
      <c r="A637" s="323"/>
      <c r="B637" s="277" t="s">
        <v>216</v>
      </c>
      <c r="C637" s="266">
        <v>0</v>
      </c>
      <c r="D637" s="266">
        <v>0</v>
      </c>
      <c r="E637" s="266">
        <v>0</v>
      </c>
      <c r="F637" s="266">
        <v>0</v>
      </c>
      <c r="G637" s="266">
        <v>0</v>
      </c>
      <c r="H637" s="324">
        <v>0</v>
      </c>
      <c r="I637" s="322"/>
    </row>
    <row r="638" spans="1:9" hidden="1" outlineLevel="1">
      <c r="A638" s="323"/>
      <c r="B638" s="277" t="s">
        <v>217</v>
      </c>
      <c r="C638" s="266">
        <v>0</v>
      </c>
      <c r="D638" s="266">
        <v>0</v>
      </c>
      <c r="E638" s="266">
        <v>364778</v>
      </c>
      <c r="F638" s="265"/>
      <c r="G638" s="266">
        <v>96966</v>
      </c>
      <c r="H638" s="324">
        <v>461744</v>
      </c>
      <c r="I638" s="322"/>
    </row>
    <row r="639" spans="1:9" hidden="1" outlineLevel="1">
      <c r="A639" s="323"/>
      <c r="B639" s="277" t="s">
        <v>218</v>
      </c>
      <c r="C639" s="266">
        <v>40899</v>
      </c>
      <c r="D639" s="266">
        <v>262660</v>
      </c>
      <c r="E639" s="266">
        <v>24397</v>
      </c>
      <c r="F639" s="266">
        <v>0</v>
      </c>
      <c r="G639" s="266">
        <v>56809</v>
      </c>
      <c r="H639" s="324">
        <v>384765</v>
      </c>
      <c r="I639" s="322"/>
    </row>
    <row r="640" spans="1:9" hidden="1" outlineLevel="1">
      <c r="A640" s="323"/>
      <c r="B640" s="277" t="s">
        <v>219</v>
      </c>
      <c r="C640" s="266">
        <v>698</v>
      </c>
      <c r="D640" s="265"/>
      <c r="E640" s="266">
        <v>45140</v>
      </c>
      <c r="F640" s="265"/>
      <c r="G640" s="266">
        <v>11186</v>
      </c>
      <c r="H640" s="324">
        <v>57024</v>
      </c>
      <c r="I640" s="322"/>
    </row>
    <row r="641" spans="1:9" hidden="1" outlineLevel="1">
      <c r="A641" s="323"/>
      <c r="B641" s="277" t="s">
        <v>323</v>
      </c>
      <c r="C641" s="266"/>
      <c r="D641" s="266">
        <v>5279.9849999999997</v>
      </c>
      <c r="E641" s="266"/>
      <c r="F641" s="265"/>
      <c r="G641" s="266">
        <v>586.70000000000005</v>
      </c>
      <c r="H641" s="324">
        <v>5866.6849999999995</v>
      </c>
      <c r="I641" s="322"/>
    </row>
    <row r="642" spans="1:9" hidden="1" outlineLevel="1">
      <c r="A642" s="323"/>
      <c r="B642" s="277" t="s">
        <v>220</v>
      </c>
      <c r="C642" s="266"/>
      <c r="D642" s="265"/>
      <c r="E642" s="266"/>
      <c r="F642" s="265"/>
      <c r="G642" s="266"/>
      <c r="H642" s="324">
        <v>0</v>
      </c>
      <c r="I642" s="322"/>
    </row>
    <row r="643" spans="1:9" hidden="1" outlineLevel="1">
      <c r="A643" s="323"/>
      <c r="B643" s="277" t="s">
        <v>221</v>
      </c>
      <c r="C643" s="266">
        <v>3741.73</v>
      </c>
      <c r="D643" s="265"/>
      <c r="E643" s="265"/>
      <c r="F643" s="265"/>
      <c r="G643" s="265"/>
      <c r="H643" s="324">
        <v>3741.73</v>
      </c>
      <c r="I643" s="322"/>
    </row>
    <row r="644" spans="1:9" hidden="1" outlineLevel="1">
      <c r="A644" s="323"/>
      <c r="B644" s="277" t="s">
        <v>274</v>
      </c>
      <c r="C644" s="266">
        <v>3659</v>
      </c>
      <c r="D644" s="266"/>
      <c r="E644" s="266"/>
      <c r="F644" s="265"/>
      <c r="G644" s="266"/>
      <c r="H644" s="324">
        <v>3659</v>
      </c>
      <c r="I644" s="322"/>
    </row>
    <row r="645" spans="1:9" hidden="1" outlineLevel="1">
      <c r="A645" s="323"/>
      <c r="B645" s="277" t="s">
        <v>222</v>
      </c>
      <c r="C645" s="266">
        <v>49945</v>
      </c>
      <c r="D645" s="266">
        <v>52396</v>
      </c>
      <c r="E645" s="266">
        <v>469859</v>
      </c>
      <c r="F645" s="265"/>
      <c r="G645" s="266">
        <v>126680</v>
      </c>
      <c r="H645" s="324">
        <v>698880</v>
      </c>
      <c r="I645" s="322"/>
    </row>
    <row r="646" spans="1:9" hidden="1" outlineLevel="1">
      <c r="A646" s="323"/>
      <c r="B646" s="277" t="s">
        <v>278</v>
      </c>
      <c r="C646" s="266"/>
      <c r="D646" s="266"/>
      <c r="E646" s="266"/>
      <c r="F646" s="265"/>
      <c r="G646" s="266"/>
      <c r="H646" s="324">
        <v>0</v>
      </c>
      <c r="I646" s="322"/>
    </row>
    <row r="647" spans="1:9" hidden="1" outlineLevel="1">
      <c r="A647" s="323"/>
      <c r="B647" s="277" t="s">
        <v>223</v>
      </c>
      <c r="C647" s="266">
        <v>25164</v>
      </c>
      <c r="D647" s="265"/>
      <c r="E647" s="265"/>
      <c r="F647" s="265"/>
      <c r="G647" s="265"/>
      <c r="H647" s="324">
        <v>25164</v>
      </c>
      <c r="I647" s="322"/>
    </row>
    <row r="648" spans="1:9" hidden="1" outlineLevel="1">
      <c r="A648" s="323"/>
      <c r="B648" s="277" t="s">
        <v>224</v>
      </c>
      <c r="C648" s="266">
        <v>48114.794521776093</v>
      </c>
      <c r="D648" s="265">
        <v>276</v>
      </c>
      <c r="E648" s="266">
        <v>10789</v>
      </c>
      <c r="F648" s="265">
        <v>0</v>
      </c>
      <c r="G648" s="266">
        <v>3870</v>
      </c>
      <c r="H648" s="324">
        <v>63049.794521776093</v>
      </c>
      <c r="I648" s="322"/>
    </row>
    <row r="649" spans="1:9" hidden="1" outlineLevel="1">
      <c r="A649" s="323"/>
      <c r="B649" s="277" t="s">
        <v>225</v>
      </c>
      <c r="C649" s="266">
        <v>0</v>
      </c>
      <c r="D649" s="265"/>
      <c r="E649" s="266">
        <v>37134</v>
      </c>
      <c r="F649" s="265"/>
      <c r="G649" s="265"/>
      <c r="H649" s="324">
        <v>37134</v>
      </c>
      <c r="I649" s="322"/>
    </row>
    <row r="650" spans="1:9" collapsed="1">
      <c r="A650" s="323">
        <v>18</v>
      </c>
      <c r="B650" s="281" t="s">
        <v>127</v>
      </c>
      <c r="C650" s="266">
        <f>SUM($C$622:$C$649)</f>
        <v>245612.86574126227</v>
      </c>
      <c r="D650" s="266">
        <f>SUM($D$622:$D$649)</f>
        <v>599932.98499999999</v>
      </c>
      <c r="E650" s="266">
        <f>SUM($E$622:$E$649)</f>
        <v>3504161</v>
      </c>
      <c r="F650" s="266">
        <f>SUM($F$622:$F$649)</f>
        <v>19</v>
      </c>
      <c r="G650" s="266">
        <f>SUM($G$622:$G$649)</f>
        <v>686184.7</v>
      </c>
      <c r="H650" s="324">
        <f>SUM($H$622:$H$649)</f>
        <v>5035910.5507412627</v>
      </c>
      <c r="I650" s="322"/>
    </row>
    <row r="651" spans="1:9" hidden="1" outlineLevel="1">
      <c r="A651" s="323"/>
      <c r="B651" s="277" t="s">
        <v>202</v>
      </c>
      <c r="C651" s="266"/>
      <c r="D651" s="265"/>
      <c r="E651" s="266"/>
      <c r="F651" s="265"/>
      <c r="G651" s="266"/>
      <c r="H651" s="324">
        <v>0</v>
      </c>
      <c r="I651" s="322"/>
    </row>
    <row r="652" spans="1:9" hidden="1" outlineLevel="1">
      <c r="A652" s="323"/>
      <c r="B652" s="277" t="s">
        <v>272</v>
      </c>
      <c r="C652" s="266">
        <v>0</v>
      </c>
      <c r="D652" s="265"/>
      <c r="E652" s="266">
        <v>0</v>
      </c>
      <c r="F652" s="265"/>
      <c r="G652" s="266">
        <v>0</v>
      </c>
      <c r="H652" s="324">
        <v>0</v>
      </c>
      <c r="I652" s="322"/>
    </row>
    <row r="653" spans="1:9" hidden="1" outlineLevel="1">
      <c r="A653" s="323"/>
      <c r="B653" s="277" t="s">
        <v>203</v>
      </c>
      <c r="C653" s="266">
        <v>309192</v>
      </c>
      <c r="D653" s="265"/>
      <c r="E653" s="266">
        <v>33505</v>
      </c>
      <c r="F653" s="265"/>
      <c r="G653" s="266">
        <v>6477</v>
      </c>
      <c r="H653" s="324">
        <v>349174</v>
      </c>
      <c r="I653" s="322"/>
    </row>
    <row r="654" spans="1:9" hidden="1" outlineLevel="1">
      <c r="A654" s="323"/>
      <c r="B654" s="277" t="s">
        <v>204</v>
      </c>
      <c r="C654" s="265"/>
      <c r="D654" s="265"/>
      <c r="E654" s="265"/>
      <c r="F654" s="265"/>
      <c r="G654" s="265"/>
      <c r="H654" s="324">
        <v>0</v>
      </c>
      <c r="I654" s="322"/>
    </row>
    <row r="655" spans="1:9" hidden="1" outlineLevel="1">
      <c r="A655" s="323"/>
      <c r="B655" s="277" t="s">
        <v>205</v>
      </c>
      <c r="C655" s="266">
        <v>0</v>
      </c>
      <c r="D655" s="266">
        <v>0</v>
      </c>
      <c r="E655" s="266">
        <v>0</v>
      </c>
      <c r="F655" s="266">
        <v>0</v>
      </c>
      <c r="G655" s="266">
        <v>0</v>
      </c>
      <c r="H655" s="324">
        <v>0</v>
      </c>
      <c r="I655" s="322"/>
    </row>
    <row r="656" spans="1:9" hidden="1" outlineLevel="1">
      <c r="A656" s="323"/>
      <c r="B656" s="277" t="s">
        <v>206</v>
      </c>
      <c r="C656" s="266">
        <v>0</v>
      </c>
      <c r="D656" s="266">
        <v>0</v>
      </c>
      <c r="E656" s="266">
        <v>0</v>
      </c>
      <c r="F656" s="266">
        <v>0</v>
      </c>
      <c r="G656" s="266">
        <v>0</v>
      </c>
      <c r="H656" s="324">
        <v>0</v>
      </c>
      <c r="I656" s="322"/>
    </row>
    <row r="657" spans="1:9" hidden="1" outlineLevel="1">
      <c r="A657" s="323"/>
      <c r="B657" s="277" t="s">
        <v>207</v>
      </c>
      <c r="C657" s="266"/>
      <c r="D657" s="266"/>
      <c r="E657" s="266"/>
      <c r="F657" s="266"/>
      <c r="G657" s="266"/>
      <c r="H657" s="324">
        <v>0</v>
      </c>
      <c r="I657" s="322"/>
    </row>
    <row r="658" spans="1:9" hidden="1" outlineLevel="1">
      <c r="A658" s="323"/>
      <c r="B658" s="277" t="s">
        <v>208</v>
      </c>
      <c r="C658" s="266">
        <v>3786167.7986014765</v>
      </c>
      <c r="D658" s="266">
        <v>577</v>
      </c>
      <c r="E658" s="266">
        <v>16109</v>
      </c>
      <c r="F658" s="266">
        <v>0</v>
      </c>
      <c r="G658" s="266">
        <v>2249</v>
      </c>
      <c r="H658" s="324">
        <v>3805102.7986014765</v>
      </c>
      <c r="I658" s="322"/>
    </row>
    <row r="659" spans="1:9" hidden="1" outlineLevel="1">
      <c r="A659" s="323"/>
      <c r="B659" s="277" t="s">
        <v>209</v>
      </c>
      <c r="C659" s="266">
        <v>342259.30087296496</v>
      </c>
      <c r="D659" s="265"/>
      <c r="E659" s="266">
        <v>1330</v>
      </c>
      <c r="F659" s="265"/>
      <c r="G659" s="266">
        <v>14</v>
      </c>
      <c r="H659" s="324">
        <v>343603.30087296496</v>
      </c>
      <c r="I659" s="322"/>
    </row>
    <row r="660" spans="1:9" hidden="1" outlineLevel="1">
      <c r="A660" s="323"/>
      <c r="B660" s="277" t="s">
        <v>211</v>
      </c>
      <c r="C660" s="266">
        <v>2274734</v>
      </c>
      <c r="D660" s="265"/>
      <c r="E660" s="266">
        <v>133874</v>
      </c>
      <c r="F660" s="265"/>
      <c r="G660" s="266">
        <v>23600</v>
      </c>
      <c r="H660" s="324">
        <v>2432208</v>
      </c>
      <c r="I660" s="322"/>
    </row>
    <row r="661" spans="1:9" hidden="1" outlineLevel="1">
      <c r="A661" s="323"/>
      <c r="B661" s="277" t="s">
        <v>212</v>
      </c>
      <c r="C661" s="266"/>
      <c r="D661" s="265">
        <v>0</v>
      </c>
      <c r="E661" s="266">
        <v>117396</v>
      </c>
      <c r="F661" s="265">
        <v>0</v>
      </c>
      <c r="G661" s="266">
        <v>13541</v>
      </c>
      <c r="H661" s="324">
        <v>130937</v>
      </c>
      <c r="I661" s="322"/>
    </row>
    <row r="662" spans="1:9" hidden="1" outlineLevel="1">
      <c r="A662" s="323"/>
      <c r="B662" s="277" t="s">
        <v>213</v>
      </c>
      <c r="C662" s="266">
        <v>53</v>
      </c>
      <c r="D662" s="266">
        <v>5002</v>
      </c>
      <c r="E662" s="266">
        <v>186801</v>
      </c>
      <c r="F662" s="265"/>
      <c r="G662" s="266">
        <v>21709</v>
      </c>
      <c r="H662" s="324">
        <v>213565</v>
      </c>
      <c r="I662" s="322"/>
    </row>
    <row r="663" spans="1:9" hidden="1" outlineLevel="1">
      <c r="A663" s="323"/>
      <c r="B663" s="277" t="s">
        <v>214</v>
      </c>
      <c r="C663" s="266">
        <v>0</v>
      </c>
      <c r="D663" s="265"/>
      <c r="E663" s="265"/>
      <c r="F663" s="265"/>
      <c r="G663" s="265"/>
      <c r="H663" s="324">
        <v>0</v>
      </c>
      <c r="I663" s="322"/>
    </row>
    <row r="664" spans="1:9" hidden="1" outlineLevel="1">
      <c r="A664" s="323"/>
      <c r="B664" s="277" t="s">
        <v>273</v>
      </c>
      <c r="C664" s="266"/>
      <c r="D664" s="265"/>
      <c r="E664" s="265"/>
      <c r="F664" s="265"/>
      <c r="G664" s="265"/>
      <c r="H664" s="324">
        <v>0</v>
      </c>
      <c r="I664" s="322"/>
    </row>
    <row r="665" spans="1:9" hidden="1" outlineLevel="1">
      <c r="A665" s="323"/>
      <c r="B665" s="277" t="s">
        <v>215</v>
      </c>
      <c r="C665" s="266">
        <v>47029</v>
      </c>
      <c r="D665" s="266">
        <v>0</v>
      </c>
      <c r="E665" s="266">
        <v>174807</v>
      </c>
      <c r="F665" s="265"/>
      <c r="G665" s="265"/>
      <c r="H665" s="324">
        <v>221836</v>
      </c>
      <c r="I665" s="322"/>
    </row>
    <row r="666" spans="1:9" hidden="1" outlineLevel="1">
      <c r="A666" s="323"/>
      <c r="B666" s="277" t="s">
        <v>216</v>
      </c>
      <c r="C666" s="266">
        <v>-42</v>
      </c>
      <c r="D666" s="266">
        <v>0</v>
      </c>
      <c r="E666" s="266">
        <v>0</v>
      </c>
      <c r="F666" s="266">
        <v>0</v>
      </c>
      <c r="G666" s="266">
        <v>0</v>
      </c>
      <c r="H666" s="324">
        <v>-42</v>
      </c>
      <c r="I666" s="322"/>
    </row>
    <row r="667" spans="1:9" hidden="1" outlineLevel="1">
      <c r="A667" s="323"/>
      <c r="B667" s="277" t="s">
        <v>217</v>
      </c>
      <c r="C667" s="266">
        <v>2187.9960144460028</v>
      </c>
      <c r="D667" s="266">
        <v>0</v>
      </c>
      <c r="E667" s="266">
        <v>10767</v>
      </c>
      <c r="F667" s="265"/>
      <c r="G667" s="266">
        <v>2862</v>
      </c>
      <c r="H667" s="324">
        <v>15816.996014446002</v>
      </c>
      <c r="I667" s="322"/>
    </row>
    <row r="668" spans="1:9" hidden="1" outlineLevel="1">
      <c r="A668" s="323"/>
      <c r="B668" s="277" t="s">
        <v>218</v>
      </c>
      <c r="C668" s="266">
        <v>158932</v>
      </c>
      <c r="D668" s="266">
        <v>504366</v>
      </c>
      <c r="E668" s="266">
        <v>35119</v>
      </c>
      <c r="F668" s="266">
        <v>0</v>
      </c>
      <c r="G668" s="266">
        <v>110065</v>
      </c>
      <c r="H668" s="324">
        <v>808482</v>
      </c>
      <c r="I668" s="322"/>
    </row>
    <row r="669" spans="1:9" hidden="1" outlineLevel="1">
      <c r="A669" s="323"/>
      <c r="B669" s="277" t="s">
        <v>219</v>
      </c>
      <c r="C669" s="266">
        <v>475</v>
      </c>
      <c r="D669" s="265"/>
      <c r="E669" s="266">
        <v>42657</v>
      </c>
      <c r="F669" s="265"/>
      <c r="G669" s="266">
        <v>10570</v>
      </c>
      <c r="H669" s="324">
        <v>53702</v>
      </c>
      <c r="I669" s="322"/>
    </row>
    <row r="670" spans="1:9" hidden="1" outlineLevel="1">
      <c r="A670" s="323"/>
      <c r="B670" s="277" t="s">
        <v>323</v>
      </c>
      <c r="C670" s="266">
        <v>0</v>
      </c>
      <c r="D670" s="265">
        <v>11253.6</v>
      </c>
      <c r="E670" s="265">
        <v>0</v>
      </c>
      <c r="F670" s="265">
        <v>0</v>
      </c>
      <c r="G670" s="265">
        <v>1250.4000000000001</v>
      </c>
      <c r="H670" s="324">
        <v>12504</v>
      </c>
      <c r="I670" s="322"/>
    </row>
    <row r="671" spans="1:9" hidden="1" outlineLevel="1">
      <c r="A671" s="323"/>
      <c r="B671" s="277" t="s">
        <v>220</v>
      </c>
      <c r="C671" s="266"/>
      <c r="D671" s="265"/>
      <c r="E671" s="266"/>
      <c r="F671" s="265"/>
      <c r="G671" s="266"/>
      <c r="H671" s="324">
        <v>0</v>
      </c>
      <c r="I671" s="322"/>
    </row>
    <row r="672" spans="1:9" hidden="1" outlineLevel="1">
      <c r="A672" s="323"/>
      <c r="B672" s="277" t="s">
        <v>221</v>
      </c>
      <c r="C672" s="266">
        <v>0</v>
      </c>
      <c r="D672" s="265"/>
      <c r="E672" s="265"/>
      <c r="F672" s="265"/>
      <c r="G672" s="265"/>
      <c r="H672" s="324">
        <v>0</v>
      </c>
      <c r="I672" s="322"/>
    </row>
    <row r="673" spans="1:9" hidden="1" outlineLevel="1">
      <c r="A673" s="323"/>
      <c r="B673" s="277" t="s">
        <v>274</v>
      </c>
      <c r="C673" s="266"/>
      <c r="D673" s="265"/>
      <c r="E673" s="265"/>
      <c r="F673" s="265"/>
      <c r="G673" s="265"/>
      <c r="H673" s="324">
        <v>0</v>
      </c>
      <c r="I673" s="322"/>
    </row>
    <row r="674" spans="1:9" hidden="1" outlineLevel="1">
      <c r="A674" s="323"/>
      <c r="B674" s="277" t="s">
        <v>222</v>
      </c>
      <c r="C674" s="266">
        <v>77915</v>
      </c>
      <c r="D674" s="265">
        <v>40204</v>
      </c>
      <c r="E674" s="266">
        <v>742398</v>
      </c>
      <c r="F674" s="265"/>
      <c r="G674" s="266">
        <v>168711</v>
      </c>
      <c r="H674" s="324">
        <v>1029228</v>
      </c>
      <c r="I674" s="322"/>
    </row>
    <row r="675" spans="1:9" hidden="1" outlineLevel="1">
      <c r="A675" s="323"/>
      <c r="B675" s="277" t="s">
        <v>278</v>
      </c>
      <c r="C675" s="266"/>
      <c r="D675" s="265"/>
      <c r="E675" s="266"/>
      <c r="F675" s="265"/>
      <c r="G675" s="266"/>
      <c r="H675" s="324">
        <v>0</v>
      </c>
      <c r="I675" s="322"/>
    </row>
    <row r="676" spans="1:9" hidden="1" outlineLevel="1">
      <c r="A676" s="323"/>
      <c r="B676" s="277" t="s">
        <v>223</v>
      </c>
      <c r="C676" s="266">
        <v>34314</v>
      </c>
      <c r="D676" s="265"/>
      <c r="E676" s="265"/>
      <c r="F676" s="265"/>
      <c r="G676" s="265"/>
      <c r="H676" s="324">
        <v>34314</v>
      </c>
      <c r="I676" s="322"/>
    </row>
    <row r="677" spans="1:9" hidden="1" outlineLevel="1">
      <c r="A677" s="323"/>
      <c r="B677" s="277" t="s">
        <v>224</v>
      </c>
      <c r="C677" s="266">
        <v>53883.768382794478</v>
      </c>
      <c r="D677" s="265">
        <v>42</v>
      </c>
      <c r="E677" s="266">
        <v>794</v>
      </c>
      <c r="F677" s="265"/>
      <c r="G677" s="266">
        <v>349</v>
      </c>
      <c r="H677" s="324">
        <v>55068.768382794478</v>
      </c>
      <c r="I677" s="322"/>
    </row>
    <row r="678" spans="1:9" hidden="1" outlineLevel="1">
      <c r="A678" s="323"/>
      <c r="B678" s="277" t="s">
        <v>225</v>
      </c>
      <c r="C678" s="266">
        <v>82293</v>
      </c>
      <c r="D678" s="265">
        <v>0</v>
      </c>
      <c r="E678" s="266">
        <v>54351</v>
      </c>
      <c r="F678" s="265"/>
      <c r="G678" s="266">
        <v>0</v>
      </c>
      <c r="H678" s="324">
        <v>136644</v>
      </c>
      <c r="I678" s="322"/>
    </row>
    <row r="679" spans="1:9" collapsed="1">
      <c r="A679" s="323">
        <v>19</v>
      </c>
      <c r="B679" s="281" t="s">
        <v>128</v>
      </c>
      <c r="C679" s="266">
        <f>SUM($C$651:$C$678)</f>
        <v>7169393.8638716815</v>
      </c>
      <c r="D679" s="266">
        <f>SUM($D$651:$D$678)</f>
        <v>561444.6</v>
      </c>
      <c r="E679" s="266">
        <f>SUM($E$651:$E$678)</f>
        <v>1549908</v>
      </c>
      <c r="F679" s="266">
        <f>SUM($F$651:$F$678)</f>
        <v>0</v>
      </c>
      <c r="G679" s="266">
        <f>SUM($G$651:$G$678)</f>
        <v>361397.4</v>
      </c>
      <c r="H679" s="324">
        <f>SUM($H$651:$H$678)</f>
        <v>9642143.8638716824</v>
      </c>
      <c r="I679" s="322"/>
    </row>
    <row r="680" spans="1:9" ht="15" hidden="1" outlineLevel="1" thickBot="1">
      <c r="A680" s="335"/>
      <c r="B680" s="336" t="s">
        <v>202</v>
      </c>
      <c r="C680" s="337"/>
      <c r="D680" s="338"/>
      <c r="E680" s="337"/>
      <c r="F680" s="338"/>
      <c r="G680" s="337"/>
      <c r="H680" s="339">
        <v>0</v>
      </c>
      <c r="I680" s="322"/>
    </row>
    <row r="681" spans="1:9" ht="15" hidden="1" outlineLevel="1" thickBot="1">
      <c r="A681" s="335"/>
      <c r="B681" s="336" t="s">
        <v>272</v>
      </c>
      <c r="C681" s="337">
        <v>95.26</v>
      </c>
      <c r="D681" s="338"/>
      <c r="E681" s="337">
        <v>0</v>
      </c>
      <c r="F681" s="338"/>
      <c r="G681" s="337">
        <v>0</v>
      </c>
      <c r="H681" s="339">
        <v>95.26</v>
      </c>
      <c r="I681" s="322"/>
    </row>
    <row r="682" spans="1:9" ht="15" hidden="1" outlineLevel="1" thickBot="1">
      <c r="A682" s="335"/>
      <c r="B682" s="336" t="s">
        <v>203</v>
      </c>
      <c r="C682" s="337">
        <v>9288</v>
      </c>
      <c r="D682" s="338"/>
      <c r="E682" s="337">
        <v>392198</v>
      </c>
      <c r="F682" s="338"/>
      <c r="G682" s="337">
        <v>75819</v>
      </c>
      <c r="H682" s="339">
        <v>477305</v>
      </c>
      <c r="I682" s="322"/>
    </row>
    <row r="683" spans="1:9" ht="15" hidden="1" outlineLevel="1" thickBot="1">
      <c r="A683" s="335"/>
      <c r="B683" s="336" t="s">
        <v>204</v>
      </c>
      <c r="C683" s="337">
        <v>103520</v>
      </c>
      <c r="D683" s="337">
        <v>0</v>
      </c>
      <c r="E683" s="337">
        <v>0</v>
      </c>
      <c r="F683" s="338"/>
      <c r="G683" s="337">
        <v>0</v>
      </c>
      <c r="H683" s="339">
        <v>103520</v>
      </c>
      <c r="I683" s="322"/>
    </row>
    <row r="684" spans="1:9" ht="15" hidden="1" outlineLevel="1" thickBot="1">
      <c r="A684" s="335"/>
      <c r="B684" s="336" t="s">
        <v>205</v>
      </c>
      <c r="C684" s="337">
        <v>0</v>
      </c>
      <c r="D684" s="337">
        <v>0</v>
      </c>
      <c r="E684" s="337">
        <v>0</v>
      </c>
      <c r="F684" s="337">
        <v>0</v>
      </c>
      <c r="G684" s="337">
        <v>0</v>
      </c>
      <c r="H684" s="339">
        <v>0</v>
      </c>
      <c r="I684" s="322"/>
    </row>
    <row r="685" spans="1:9" ht="15" hidden="1" outlineLevel="1" thickBot="1">
      <c r="A685" s="335"/>
      <c r="B685" s="336" t="s">
        <v>206</v>
      </c>
      <c r="C685" s="337">
        <v>0</v>
      </c>
      <c r="D685" s="337">
        <v>0</v>
      </c>
      <c r="E685" s="337">
        <v>0</v>
      </c>
      <c r="F685" s="337">
        <v>0</v>
      </c>
      <c r="G685" s="337">
        <v>0</v>
      </c>
      <c r="H685" s="339">
        <v>0</v>
      </c>
      <c r="I685" s="322"/>
    </row>
    <row r="686" spans="1:9" ht="15" hidden="1" outlineLevel="1" thickBot="1">
      <c r="A686" s="335"/>
      <c r="B686" s="336" t="s">
        <v>207</v>
      </c>
      <c r="C686" s="337"/>
      <c r="D686" s="337"/>
      <c r="E686" s="337"/>
      <c r="F686" s="337"/>
      <c r="G686" s="337"/>
      <c r="H686" s="339">
        <v>0</v>
      </c>
      <c r="I686" s="322"/>
    </row>
    <row r="687" spans="1:9" ht="15" hidden="1" outlineLevel="1" thickBot="1">
      <c r="A687" s="335"/>
      <c r="B687" s="336" t="s">
        <v>208</v>
      </c>
      <c r="C687" s="337">
        <v>-19219.305132157355</v>
      </c>
      <c r="D687" s="337">
        <v>267987</v>
      </c>
      <c r="E687" s="337">
        <v>730404</v>
      </c>
      <c r="F687" s="337">
        <v>0</v>
      </c>
      <c r="G687" s="337">
        <v>100057</v>
      </c>
      <c r="H687" s="339">
        <v>1079228.6948678426</v>
      </c>
      <c r="I687" s="322"/>
    </row>
    <row r="688" spans="1:9" ht="15" hidden="1" outlineLevel="1" thickBot="1">
      <c r="A688" s="335"/>
      <c r="B688" s="336" t="s">
        <v>209</v>
      </c>
      <c r="C688" s="337">
        <v>2062.5836629768778</v>
      </c>
      <c r="D688" s="338"/>
      <c r="E688" s="337">
        <v>14955</v>
      </c>
      <c r="F688" s="338"/>
      <c r="G688" s="337">
        <v>177</v>
      </c>
      <c r="H688" s="339">
        <v>17194.583662976878</v>
      </c>
      <c r="I688" s="322"/>
    </row>
    <row r="689" spans="1:9" ht="15" hidden="1" outlineLevel="1" thickBot="1">
      <c r="A689" s="335"/>
      <c r="B689" s="336" t="s">
        <v>211</v>
      </c>
      <c r="C689" s="337">
        <v>41975</v>
      </c>
      <c r="D689" s="338"/>
      <c r="E689" s="337">
        <v>1116220</v>
      </c>
      <c r="F689" s="338"/>
      <c r="G689" s="337">
        <v>138712</v>
      </c>
      <c r="H689" s="339">
        <v>1296907</v>
      </c>
      <c r="I689" s="322"/>
    </row>
    <row r="690" spans="1:9" ht="15" hidden="1" outlineLevel="1" thickBot="1">
      <c r="A690" s="335"/>
      <c r="B690" s="336" t="s">
        <v>212</v>
      </c>
      <c r="C690" s="337"/>
      <c r="D690" s="338">
        <v>0</v>
      </c>
      <c r="E690" s="337">
        <v>284109</v>
      </c>
      <c r="F690" s="338">
        <v>0</v>
      </c>
      <c r="G690" s="337">
        <v>43689</v>
      </c>
      <c r="H690" s="339">
        <v>327798</v>
      </c>
      <c r="I690" s="322"/>
    </row>
    <row r="691" spans="1:9" ht="15" hidden="1" outlineLevel="1" thickBot="1">
      <c r="A691" s="335"/>
      <c r="B691" s="336" t="s">
        <v>213</v>
      </c>
      <c r="C691" s="337">
        <v>3217</v>
      </c>
      <c r="D691" s="337">
        <v>122038</v>
      </c>
      <c r="E691" s="337">
        <v>220811</v>
      </c>
      <c r="F691" s="338"/>
      <c r="G691" s="337">
        <v>47780</v>
      </c>
      <c r="H691" s="339">
        <v>393846</v>
      </c>
      <c r="I691" s="322"/>
    </row>
    <row r="692" spans="1:9" ht="15" hidden="1" outlineLevel="1" thickBot="1">
      <c r="A692" s="335"/>
      <c r="B692" s="336" t="s">
        <v>214</v>
      </c>
      <c r="C692" s="337">
        <v>350619</v>
      </c>
      <c r="D692" s="338"/>
      <c r="E692" s="338"/>
      <c r="F692" s="337">
        <v>419</v>
      </c>
      <c r="G692" s="338"/>
      <c r="H692" s="339">
        <v>351038</v>
      </c>
      <c r="I692" s="322"/>
    </row>
    <row r="693" spans="1:9" ht="15" hidden="1" outlineLevel="1" thickBot="1">
      <c r="A693" s="335"/>
      <c r="B693" s="336" t="s">
        <v>273</v>
      </c>
      <c r="C693" s="337"/>
      <c r="D693" s="338"/>
      <c r="E693" s="338"/>
      <c r="F693" s="337"/>
      <c r="G693" s="338"/>
      <c r="H693" s="339">
        <v>0</v>
      </c>
      <c r="I693" s="322"/>
    </row>
    <row r="694" spans="1:9" ht="15" hidden="1" outlineLevel="1" thickBot="1">
      <c r="A694" s="335"/>
      <c r="B694" s="336" t="s">
        <v>215</v>
      </c>
      <c r="C694" s="337">
        <v>20787</v>
      </c>
      <c r="D694" s="337">
        <v>0</v>
      </c>
      <c r="E694" s="337">
        <v>33534</v>
      </c>
      <c r="F694" s="338"/>
      <c r="G694" s="338"/>
      <c r="H694" s="339">
        <v>54321</v>
      </c>
      <c r="I694" s="322"/>
    </row>
    <row r="695" spans="1:9" ht="15" hidden="1" outlineLevel="1" thickBot="1">
      <c r="A695" s="335"/>
      <c r="B695" s="336" t="s">
        <v>216</v>
      </c>
      <c r="C695" s="337">
        <v>0</v>
      </c>
      <c r="D695" s="337">
        <v>0</v>
      </c>
      <c r="E695" s="337">
        <v>0</v>
      </c>
      <c r="F695" s="337">
        <v>0</v>
      </c>
      <c r="G695" s="337">
        <v>0</v>
      </c>
      <c r="H695" s="339">
        <v>0</v>
      </c>
      <c r="I695" s="322"/>
    </row>
    <row r="696" spans="1:9" ht="15" hidden="1" outlineLevel="1" thickBot="1">
      <c r="A696" s="335"/>
      <c r="B696" s="336" t="s">
        <v>217</v>
      </c>
      <c r="C696" s="337">
        <v>18645.32146768862</v>
      </c>
      <c r="D696" s="337">
        <v>0</v>
      </c>
      <c r="E696" s="337">
        <v>172181</v>
      </c>
      <c r="F696" s="338"/>
      <c r="G696" s="337">
        <v>45770</v>
      </c>
      <c r="H696" s="339">
        <v>236596.32146768863</v>
      </c>
      <c r="I696" s="322"/>
    </row>
    <row r="697" spans="1:9" ht="15" hidden="1" outlineLevel="1" thickBot="1">
      <c r="A697" s="335"/>
      <c r="B697" s="336" t="s">
        <v>218</v>
      </c>
      <c r="C697" s="337">
        <v>207410</v>
      </c>
      <c r="D697" s="337">
        <v>987497</v>
      </c>
      <c r="E697" s="337">
        <v>60803</v>
      </c>
      <c r="F697" s="337">
        <v>0</v>
      </c>
      <c r="G697" s="337">
        <v>208798</v>
      </c>
      <c r="H697" s="339">
        <v>1464508</v>
      </c>
      <c r="I697" s="322"/>
    </row>
    <row r="698" spans="1:9" ht="15" hidden="1" outlineLevel="1" thickBot="1">
      <c r="A698" s="335"/>
      <c r="B698" s="336" t="s">
        <v>219</v>
      </c>
      <c r="C698" s="337">
        <v>238</v>
      </c>
      <c r="D698" s="338"/>
      <c r="E698" s="337">
        <v>12555</v>
      </c>
      <c r="F698" s="338"/>
      <c r="G698" s="337">
        <v>3111</v>
      </c>
      <c r="H698" s="339">
        <v>15904</v>
      </c>
      <c r="I698" s="322"/>
    </row>
    <row r="699" spans="1:9" ht="15" hidden="1" outlineLevel="1" thickBot="1">
      <c r="A699" s="335"/>
      <c r="B699" s="336" t="s">
        <v>323</v>
      </c>
      <c r="C699" s="337">
        <v>0</v>
      </c>
      <c r="D699" s="337">
        <v>10437.300000000001</v>
      </c>
      <c r="E699" s="337">
        <v>0</v>
      </c>
      <c r="F699" s="337">
        <v>0</v>
      </c>
      <c r="G699" s="337">
        <v>1159.7</v>
      </c>
      <c r="H699" s="337">
        <v>11597.000000000002</v>
      </c>
      <c r="I699" s="322"/>
    </row>
    <row r="700" spans="1:9" ht="15" hidden="1" outlineLevel="1" thickBot="1">
      <c r="A700" s="335"/>
      <c r="B700" s="336" t="s">
        <v>220</v>
      </c>
      <c r="C700" s="337"/>
      <c r="D700" s="338"/>
      <c r="E700" s="337"/>
      <c r="F700" s="338"/>
      <c r="G700" s="337"/>
      <c r="H700" s="337">
        <v>0</v>
      </c>
      <c r="I700" s="322"/>
    </row>
    <row r="701" spans="1:9" ht="15" hidden="1" outlineLevel="1" thickBot="1">
      <c r="A701" s="335"/>
      <c r="B701" s="336" t="s">
        <v>221</v>
      </c>
      <c r="C701" s="337">
        <v>17912.03</v>
      </c>
      <c r="D701" s="338"/>
      <c r="E701" s="338"/>
      <c r="F701" s="338"/>
      <c r="G701" s="338"/>
      <c r="H701" s="339">
        <v>17912.03</v>
      </c>
      <c r="I701" s="322"/>
    </row>
    <row r="702" spans="1:9" ht="15" hidden="1" outlineLevel="1" thickBot="1">
      <c r="A702" s="335"/>
      <c r="B702" s="336" t="s">
        <v>274</v>
      </c>
      <c r="C702" s="339">
        <v>1413</v>
      </c>
      <c r="D702" s="339">
        <v>0</v>
      </c>
      <c r="E702" s="339">
        <v>0</v>
      </c>
      <c r="F702" s="339">
        <v>0</v>
      </c>
      <c r="G702" s="339">
        <v>0</v>
      </c>
      <c r="H702" s="339">
        <v>1413</v>
      </c>
      <c r="I702" s="322"/>
    </row>
    <row r="703" spans="1:9" ht="15" hidden="1" outlineLevel="1" thickBot="1">
      <c r="A703" s="335"/>
      <c r="B703" s="336" t="s">
        <v>222</v>
      </c>
      <c r="C703" s="337">
        <v>136390</v>
      </c>
      <c r="D703" s="337">
        <v>61094</v>
      </c>
      <c r="E703" s="337">
        <v>1112251</v>
      </c>
      <c r="F703" s="338"/>
      <c r="G703" s="337">
        <v>1125188</v>
      </c>
      <c r="H703" s="339">
        <v>2434923</v>
      </c>
      <c r="I703" s="322"/>
    </row>
    <row r="704" spans="1:9" ht="15" hidden="1" outlineLevel="1" thickBot="1">
      <c r="A704" s="335"/>
      <c r="B704" s="336" t="s">
        <v>278</v>
      </c>
      <c r="C704" s="337"/>
      <c r="D704" s="337"/>
      <c r="E704" s="337"/>
      <c r="F704" s="338"/>
      <c r="G704" s="337"/>
      <c r="H704" s="339">
        <v>0</v>
      </c>
      <c r="I704" s="322"/>
    </row>
    <row r="705" spans="1:9" ht="15" hidden="1" outlineLevel="1" thickBot="1">
      <c r="A705" s="335"/>
      <c r="B705" s="336" t="s">
        <v>223</v>
      </c>
      <c r="C705" s="337">
        <v>20524</v>
      </c>
      <c r="D705" s="338"/>
      <c r="E705" s="338"/>
      <c r="F705" s="338"/>
      <c r="G705" s="338"/>
      <c r="H705" s="339">
        <v>20524</v>
      </c>
      <c r="I705" s="322"/>
    </row>
    <row r="706" spans="1:9" ht="15" hidden="1" outlineLevel="1" thickBot="1">
      <c r="A706" s="335"/>
      <c r="B706" s="336" t="s">
        <v>224</v>
      </c>
      <c r="C706" s="337">
        <v>51031.421271762287</v>
      </c>
      <c r="D706" s="338">
        <v>610</v>
      </c>
      <c r="E706" s="337">
        <v>8789</v>
      </c>
      <c r="F706" s="338">
        <v>0</v>
      </c>
      <c r="G706" s="337">
        <v>4310</v>
      </c>
      <c r="H706" s="339">
        <v>64740.421271762287</v>
      </c>
      <c r="I706" s="322"/>
    </row>
    <row r="707" spans="1:9" ht="15" hidden="1" outlineLevel="1" thickBot="1">
      <c r="A707" s="335"/>
      <c r="B707" s="336" t="s">
        <v>225</v>
      </c>
      <c r="C707" s="337">
        <v>432259</v>
      </c>
      <c r="D707" s="338">
        <v>0</v>
      </c>
      <c r="E707" s="337">
        <v>101937</v>
      </c>
      <c r="F707" s="338"/>
      <c r="G707" s="337">
        <v>0</v>
      </c>
      <c r="H707" s="339">
        <v>534196</v>
      </c>
      <c r="I707" s="322"/>
    </row>
    <row r="708" spans="1:9" ht="15" collapsed="1" thickBot="1">
      <c r="A708" s="335">
        <v>20</v>
      </c>
      <c r="B708" s="340" t="s">
        <v>86</v>
      </c>
      <c r="C708" s="337">
        <f>SUM($C$680:$C$707)</f>
        <v>1398167.3112702705</v>
      </c>
      <c r="D708" s="337">
        <f>SUM($D$680:$D$707)</f>
        <v>1449663.3</v>
      </c>
      <c r="E708" s="337">
        <f>SUM($E$680:$E$707)</f>
        <v>4260747</v>
      </c>
      <c r="F708" s="337">
        <f>SUM($F$680:$F$707)</f>
        <v>419</v>
      </c>
      <c r="G708" s="337">
        <f>SUM($G$680:$G$707)</f>
        <v>1794570.7</v>
      </c>
      <c r="H708" s="339">
        <f>SUM($H$680:$H$707)</f>
        <v>8903567.3112702705</v>
      </c>
      <c r="I708" s="322"/>
    </row>
    <row r="709" spans="1:9">
      <c r="A709" s="446"/>
      <c r="B709" s="446"/>
      <c r="C709" s="446"/>
      <c r="D709" s="446"/>
      <c r="E709" s="446"/>
      <c r="F709" s="446"/>
      <c r="G709" s="446"/>
      <c r="H709" s="446"/>
    </row>
    <row r="710" spans="1:9">
      <c r="A710" s="420"/>
      <c r="B710" s="420"/>
      <c r="C710" s="420"/>
      <c r="D710" s="420"/>
      <c r="E710" s="420"/>
      <c r="F710" s="420"/>
      <c r="G710" s="420"/>
      <c r="H710" s="420"/>
    </row>
    <row r="711" spans="1:9">
      <c r="A711" s="420" t="s">
        <v>578</v>
      </c>
      <c r="B711" s="420"/>
      <c r="C711" s="420"/>
      <c r="D711" s="420"/>
      <c r="E711" s="420"/>
      <c r="F711" s="420"/>
      <c r="G711" s="420"/>
      <c r="H711" s="420"/>
    </row>
    <row r="712" spans="1:9">
      <c r="A712" s="420" t="s">
        <v>548</v>
      </c>
      <c r="B712" s="420"/>
      <c r="C712" s="420"/>
      <c r="D712" s="420"/>
      <c r="E712" s="420"/>
      <c r="F712" s="420"/>
      <c r="G712" s="420"/>
      <c r="H712" s="420"/>
    </row>
    <row r="713" spans="1:9">
      <c r="A713" s="420" t="s">
        <v>332</v>
      </c>
      <c r="B713" s="420"/>
      <c r="C713" s="420"/>
      <c r="D713" s="420"/>
      <c r="E713" s="420"/>
      <c r="F713" s="420"/>
      <c r="G713" s="420"/>
      <c r="H713" s="420"/>
    </row>
    <row r="714" spans="1:9">
      <c r="A714" s="420" t="s">
        <v>499</v>
      </c>
      <c r="B714" s="420"/>
      <c r="C714" s="420"/>
      <c r="D714" s="420"/>
      <c r="E714" s="420"/>
      <c r="F714" s="420"/>
      <c r="G714" s="420"/>
      <c r="H714" s="420"/>
    </row>
    <row r="715" spans="1:9">
      <c r="A715" s="420"/>
      <c r="B715" s="420"/>
      <c r="C715" s="420"/>
      <c r="D715" s="420"/>
      <c r="E715" s="420"/>
      <c r="F715" s="420"/>
      <c r="G715" s="420"/>
      <c r="H715" s="420"/>
    </row>
    <row r="716" spans="1:9">
      <c r="A716" s="420" t="s">
        <v>34</v>
      </c>
      <c r="B716" s="420"/>
      <c r="C716" s="420"/>
      <c r="D716" s="420"/>
      <c r="E716" s="420"/>
      <c r="F716" s="420"/>
      <c r="G716" s="420"/>
      <c r="H716" s="420"/>
    </row>
    <row r="717" spans="1:9" ht="12.75" customHeight="1" thickBot="1">
      <c r="A717" s="435" t="s">
        <v>513</v>
      </c>
      <c r="B717" s="435"/>
      <c r="C717" s="435"/>
      <c r="D717" s="435"/>
      <c r="E717" s="435"/>
      <c r="F717" s="435"/>
      <c r="G717" s="435"/>
      <c r="H717" s="435"/>
    </row>
    <row r="718" spans="1:9">
      <c r="A718" s="308"/>
      <c r="B718" s="309"/>
      <c r="C718" s="310" t="s">
        <v>500</v>
      </c>
      <c r="D718" s="311" t="s">
        <v>501</v>
      </c>
      <c r="E718" s="311" t="s">
        <v>502</v>
      </c>
      <c r="F718" s="312" t="s">
        <v>503</v>
      </c>
      <c r="G718" s="312" t="s">
        <v>504</v>
      </c>
      <c r="H718" s="313" t="s">
        <v>505</v>
      </c>
      <c r="I718" s="314"/>
    </row>
    <row r="719" spans="1:9">
      <c r="A719" s="315"/>
      <c r="B719" s="316"/>
      <c r="C719" s="436" t="s">
        <v>508</v>
      </c>
      <c r="D719" s="437"/>
      <c r="E719" s="438"/>
      <c r="F719" s="432" t="s">
        <v>549</v>
      </c>
      <c r="G719" s="432" t="s">
        <v>550</v>
      </c>
      <c r="H719" s="440" t="s">
        <v>551</v>
      </c>
      <c r="I719" s="314"/>
    </row>
    <row r="720" spans="1:9">
      <c r="A720" s="315"/>
      <c r="B720" s="44" t="s">
        <v>552</v>
      </c>
      <c r="C720" s="443"/>
      <c r="D720" s="444"/>
      <c r="E720" s="445"/>
      <c r="F720" s="439"/>
      <c r="G720" s="439"/>
      <c r="H720" s="441"/>
      <c r="I720" s="314"/>
    </row>
    <row r="721" spans="1:9">
      <c r="A721" s="315"/>
      <c r="B721" s="2"/>
      <c r="C721" s="432" t="s">
        <v>553</v>
      </c>
      <c r="D721" s="432" t="s">
        <v>554</v>
      </c>
      <c r="E721" s="432" t="s">
        <v>555</v>
      </c>
      <c r="F721" s="439"/>
      <c r="G721" s="439"/>
      <c r="H721" s="441"/>
      <c r="I721" s="314"/>
    </row>
    <row r="722" spans="1:9" ht="19.5" customHeight="1">
      <c r="A722" s="317"/>
      <c r="B722" s="318"/>
      <c r="C722" s="433"/>
      <c r="D722" s="433"/>
      <c r="E722" s="433"/>
      <c r="F722" s="433"/>
      <c r="G722" s="433"/>
      <c r="H722" s="442"/>
      <c r="I722" s="314"/>
    </row>
    <row r="723" spans="1:9" hidden="1" outlineLevel="1">
      <c r="A723" s="323"/>
      <c r="B723" s="277" t="s">
        <v>202</v>
      </c>
      <c r="C723" s="265"/>
      <c r="D723" s="265"/>
      <c r="E723" s="265"/>
      <c r="F723" s="265"/>
      <c r="G723" s="266"/>
      <c r="H723" s="324">
        <v>0</v>
      </c>
      <c r="I723" s="322"/>
    </row>
    <row r="724" spans="1:9" hidden="1" outlineLevel="1">
      <c r="A724" s="323"/>
      <c r="B724" s="277" t="s">
        <v>272</v>
      </c>
      <c r="C724" s="265"/>
      <c r="D724" s="265"/>
      <c r="E724" s="265"/>
      <c r="F724" s="265"/>
      <c r="G724" s="266">
        <v>0</v>
      </c>
      <c r="H724" s="324">
        <v>0</v>
      </c>
      <c r="I724" s="322"/>
    </row>
    <row r="725" spans="1:9" hidden="1" outlineLevel="1">
      <c r="A725" s="323"/>
      <c r="B725" s="277" t="s">
        <v>203</v>
      </c>
      <c r="C725" s="266">
        <v>0</v>
      </c>
      <c r="D725" s="266">
        <v>0</v>
      </c>
      <c r="E725" s="266">
        <v>0</v>
      </c>
      <c r="F725" s="266">
        <v>0</v>
      </c>
      <c r="G725" s="266">
        <v>0</v>
      </c>
      <c r="H725" s="324">
        <v>0</v>
      </c>
      <c r="I725" s="322"/>
    </row>
    <row r="726" spans="1:9" hidden="1" outlineLevel="1">
      <c r="A726" s="323"/>
      <c r="B726" s="277" t="s">
        <v>204</v>
      </c>
      <c r="C726" s="266">
        <v>0</v>
      </c>
      <c r="D726" s="266">
        <v>0</v>
      </c>
      <c r="E726" s="266">
        <v>0</v>
      </c>
      <c r="F726" s="266">
        <v>0</v>
      </c>
      <c r="G726" s="266">
        <v>0</v>
      </c>
      <c r="H726" s="324">
        <v>0</v>
      </c>
      <c r="I726" s="322"/>
    </row>
    <row r="727" spans="1:9" hidden="1" outlineLevel="1">
      <c r="A727" s="323"/>
      <c r="B727" s="277" t="s">
        <v>205</v>
      </c>
      <c r="C727" s="266">
        <v>0</v>
      </c>
      <c r="D727" s="266">
        <v>0</v>
      </c>
      <c r="E727" s="266">
        <v>0</v>
      </c>
      <c r="F727" s="266">
        <v>0</v>
      </c>
      <c r="G727" s="266">
        <v>0</v>
      </c>
      <c r="H727" s="324">
        <v>0</v>
      </c>
      <c r="I727" s="322"/>
    </row>
    <row r="728" spans="1:9" hidden="1" outlineLevel="1">
      <c r="A728" s="323"/>
      <c r="B728" s="277" t="s">
        <v>206</v>
      </c>
      <c r="C728" s="266">
        <v>0</v>
      </c>
      <c r="D728" s="266">
        <v>0</v>
      </c>
      <c r="E728" s="266">
        <v>0</v>
      </c>
      <c r="F728" s="266">
        <v>0</v>
      </c>
      <c r="G728" s="266">
        <v>0</v>
      </c>
      <c r="H728" s="324">
        <v>0</v>
      </c>
      <c r="I728" s="322"/>
    </row>
    <row r="729" spans="1:9" hidden="1" outlineLevel="1">
      <c r="A729" s="323"/>
      <c r="B729" s="277" t="s">
        <v>207</v>
      </c>
      <c r="C729" s="324">
        <v>0</v>
      </c>
      <c r="D729" s="324">
        <v>0</v>
      </c>
      <c r="E729" s="324">
        <v>0</v>
      </c>
      <c r="F729" s="324">
        <v>0</v>
      </c>
      <c r="G729" s="324">
        <v>0</v>
      </c>
      <c r="H729" s="324">
        <v>0</v>
      </c>
      <c r="I729" s="322"/>
    </row>
    <row r="730" spans="1:9" hidden="1" outlineLevel="1">
      <c r="A730" s="323"/>
      <c r="B730" s="277" t="s">
        <v>208</v>
      </c>
      <c r="C730" s="266">
        <v>0</v>
      </c>
      <c r="D730" s="266">
        <v>0</v>
      </c>
      <c r="E730" s="266">
        <v>0</v>
      </c>
      <c r="F730" s="266">
        <v>0</v>
      </c>
      <c r="G730" s="266">
        <v>0</v>
      </c>
      <c r="H730" s="324">
        <v>0</v>
      </c>
      <c r="I730" s="322"/>
    </row>
    <row r="731" spans="1:9" hidden="1" outlineLevel="1">
      <c r="A731" s="323"/>
      <c r="B731" s="277" t="s">
        <v>209</v>
      </c>
      <c r="C731" s="266">
        <v>0</v>
      </c>
      <c r="D731" s="266">
        <v>0</v>
      </c>
      <c r="E731" s="266">
        <v>0</v>
      </c>
      <c r="F731" s="265"/>
      <c r="G731" s="266">
        <v>0</v>
      </c>
      <c r="H731" s="324">
        <v>0</v>
      </c>
      <c r="I731" s="322"/>
    </row>
    <row r="732" spans="1:9" hidden="1" outlineLevel="1">
      <c r="A732" s="323"/>
      <c r="B732" s="277" t="s">
        <v>211</v>
      </c>
      <c r="C732" s="266">
        <v>0</v>
      </c>
      <c r="D732" s="265"/>
      <c r="E732" s="266">
        <v>0</v>
      </c>
      <c r="F732" s="265"/>
      <c r="G732" s="266">
        <v>0</v>
      </c>
      <c r="H732" s="324">
        <v>0</v>
      </c>
      <c r="I732" s="322"/>
    </row>
    <row r="733" spans="1:9" hidden="1" outlineLevel="1">
      <c r="A733" s="323"/>
      <c r="B733" s="277" t="s">
        <v>212</v>
      </c>
      <c r="C733" s="266">
        <v>0</v>
      </c>
      <c r="D733" s="265">
        <v>0</v>
      </c>
      <c r="E733" s="266">
        <v>0</v>
      </c>
      <c r="F733" s="265">
        <v>0</v>
      </c>
      <c r="G733" s="266">
        <v>0</v>
      </c>
      <c r="H733" s="324">
        <v>0</v>
      </c>
      <c r="I733" s="322"/>
    </row>
    <row r="734" spans="1:9" hidden="1" outlineLevel="1">
      <c r="A734" s="323"/>
      <c r="B734" s="277" t="s">
        <v>213</v>
      </c>
      <c r="C734" s="266">
        <v>0</v>
      </c>
      <c r="D734" s="266">
        <v>0</v>
      </c>
      <c r="E734" s="266">
        <v>0</v>
      </c>
      <c r="F734" s="265"/>
      <c r="G734" s="266">
        <v>0</v>
      </c>
      <c r="H734" s="324">
        <v>0</v>
      </c>
      <c r="I734" s="322"/>
    </row>
    <row r="735" spans="1:9" hidden="1" outlineLevel="1">
      <c r="A735" s="323"/>
      <c r="B735" s="277" t="s">
        <v>214</v>
      </c>
      <c r="C735" s="324">
        <v>14687</v>
      </c>
      <c r="D735" s="265"/>
      <c r="E735" s="265"/>
      <c r="F735" s="265"/>
      <c r="G735" s="265"/>
      <c r="H735" s="324">
        <v>14687</v>
      </c>
      <c r="I735" s="322"/>
    </row>
    <row r="736" spans="1:9" hidden="1" outlineLevel="1">
      <c r="A736" s="323"/>
      <c r="B736" s="277" t="s">
        <v>273</v>
      </c>
      <c r="C736" s="265"/>
      <c r="D736" s="265"/>
      <c r="E736" s="265"/>
      <c r="F736" s="265"/>
      <c r="G736" s="265"/>
      <c r="H736" s="324">
        <v>0</v>
      </c>
      <c r="I736" s="322"/>
    </row>
    <row r="737" spans="1:9" hidden="1" outlineLevel="1">
      <c r="A737" s="323"/>
      <c r="B737" s="277" t="s">
        <v>215</v>
      </c>
      <c r="C737" s="266">
        <v>0</v>
      </c>
      <c r="D737" s="265"/>
      <c r="E737" s="265"/>
      <c r="F737" s="265"/>
      <c r="G737" s="265"/>
      <c r="H737" s="324">
        <v>0</v>
      </c>
      <c r="I737" s="322"/>
    </row>
    <row r="738" spans="1:9" hidden="1" outlineLevel="1">
      <c r="A738" s="323"/>
      <c r="B738" s="277" t="s">
        <v>216</v>
      </c>
      <c r="C738" s="266">
        <v>0</v>
      </c>
      <c r="D738" s="266">
        <v>0</v>
      </c>
      <c r="E738" s="266">
        <v>0</v>
      </c>
      <c r="F738" s="266">
        <v>0</v>
      </c>
      <c r="G738" s="266">
        <v>0</v>
      </c>
      <c r="H738" s="324">
        <v>0</v>
      </c>
      <c r="I738" s="322"/>
    </row>
    <row r="739" spans="1:9" hidden="1" outlineLevel="1">
      <c r="A739" s="323"/>
      <c r="B739" s="277" t="s">
        <v>217</v>
      </c>
      <c r="C739" s="266">
        <v>0</v>
      </c>
      <c r="D739" s="266">
        <v>0</v>
      </c>
      <c r="E739" s="266">
        <v>0</v>
      </c>
      <c r="F739" s="265"/>
      <c r="G739" s="266">
        <v>0</v>
      </c>
      <c r="H739" s="324">
        <v>0</v>
      </c>
      <c r="I739" s="322"/>
    </row>
    <row r="740" spans="1:9" hidden="1" outlineLevel="1">
      <c r="A740" s="323"/>
      <c r="B740" s="277" t="s">
        <v>218</v>
      </c>
      <c r="C740" s="266">
        <v>0</v>
      </c>
      <c r="D740" s="266">
        <v>0</v>
      </c>
      <c r="E740" s="266">
        <v>1178</v>
      </c>
      <c r="F740" s="266">
        <v>0</v>
      </c>
      <c r="G740" s="266">
        <v>422</v>
      </c>
      <c r="H740" s="324">
        <v>1600</v>
      </c>
      <c r="I740" s="322"/>
    </row>
    <row r="741" spans="1:9" hidden="1" outlineLevel="1">
      <c r="A741" s="323"/>
      <c r="B741" s="277" t="s">
        <v>219</v>
      </c>
      <c r="C741" s="265"/>
      <c r="D741" s="265"/>
      <c r="E741" s="265"/>
      <c r="F741" s="265"/>
      <c r="G741" s="265"/>
      <c r="H741" s="324">
        <v>0</v>
      </c>
      <c r="I741" s="322"/>
    </row>
    <row r="742" spans="1:9" hidden="1" outlineLevel="1">
      <c r="A742" s="323"/>
      <c r="B742" s="277" t="s">
        <v>323</v>
      </c>
      <c r="C742" s="265"/>
      <c r="D742" s="265"/>
      <c r="E742" s="265"/>
      <c r="F742" s="265"/>
      <c r="G742" s="265"/>
      <c r="H742" s="324">
        <v>0</v>
      </c>
      <c r="I742" s="322"/>
    </row>
    <row r="743" spans="1:9" hidden="1" outlineLevel="1">
      <c r="A743" s="323"/>
      <c r="B743" s="277" t="s">
        <v>220</v>
      </c>
      <c r="C743" s="265"/>
      <c r="D743" s="265"/>
      <c r="E743" s="265"/>
      <c r="F743" s="265"/>
      <c r="G743" s="265"/>
      <c r="H743" s="324">
        <v>0</v>
      </c>
      <c r="I743" s="322"/>
    </row>
    <row r="744" spans="1:9" hidden="1" outlineLevel="1">
      <c r="A744" s="323"/>
      <c r="B744" s="277" t="s">
        <v>221</v>
      </c>
      <c r="C744" s="265"/>
      <c r="D744" s="265"/>
      <c r="E744" s="265"/>
      <c r="F744" s="265"/>
      <c r="G744" s="265"/>
      <c r="H744" s="324">
        <v>0</v>
      </c>
      <c r="I744" s="322"/>
    </row>
    <row r="745" spans="1:9" hidden="1" outlineLevel="1">
      <c r="A745" s="323"/>
      <c r="B745" s="277" t="s">
        <v>274</v>
      </c>
      <c r="C745" s="265"/>
      <c r="D745" s="265"/>
      <c r="E745" s="265"/>
      <c r="F745" s="265"/>
      <c r="G745" s="265"/>
      <c r="H745" s="324">
        <v>0</v>
      </c>
      <c r="I745" s="322"/>
    </row>
    <row r="746" spans="1:9" hidden="1" outlineLevel="1">
      <c r="A746" s="323"/>
      <c r="B746" s="277" t="s">
        <v>222</v>
      </c>
      <c r="C746" s="266">
        <v>0</v>
      </c>
      <c r="D746" s="265"/>
      <c r="E746" s="266">
        <v>20050</v>
      </c>
      <c r="F746" s="265"/>
      <c r="G746" s="266">
        <v>2450</v>
      </c>
      <c r="H746" s="324">
        <v>22500</v>
      </c>
      <c r="I746" s="322"/>
    </row>
    <row r="747" spans="1:9" hidden="1" outlineLevel="1">
      <c r="A747" s="323"/>
      <c r="B747" s="277" t="s">
        <v>278</v>
      </c>
      <c r="C747" s="266"/>
      <c r="D747" s="265"/>
      <c r="E747" s="266"/>
      <c r="F747" s="265"/>
      <c r="G747" s="266"/>
      <c r="H747" s="324">
        <v>0</v>
      </c>
      <c r="I747" s="322"/>
    </row>
    <row r="748" spans="1:9" hidden="1" outlineLevel="1">
      <c r="A748" s="323"/>
      <c r="B748" s="277" t="s">
        <v>223</v>
      </c>
      <c r="C748" s="266">
        <v>0</v>
      </c>
      <c r="D748" s="265"/>
      <c r="E748" s="266">
        <v>0</v>
      </c>
      <c r="F748" s="265"/>
      <c r="G748" s="266">
        <v>0</v>
      </c>
      <c r="H748" s="324">
        <v>0</v>
      </c>
      <c r="I748" s="322"/>
    </row>
    <row r="749" spans="1:9" hidden="1" outlineLevel="1">
      <c r="A749" s="323"/>
      <c r="B749" s="277" t="s">
        <v>224</v>
      </c>
      <c r="C749" s="266">
        <v>0</v>
      </c>
      <c r="D749" s="265">
        <v>0</v>
      </c>
      <c r="E749" s="265">
        <v>0</v>
      </c>
      <c r="F749" s="265">
        <v>0</v>
      </c>
      <c r="G749" s="265">
        <v>0</v>
      </c>
      <c r="H749" s="324">
        <v>0</v>
      </c>
      <c r="I749" s="322"/>
    </row>
    <row r="750" spans="1:9" hidden="1" outlineLevel="1">
      <c r="A750" s="323"/>
      <c r="B750" s="277" t="s">
        <v>225</v>
      </c>
      <c r="C750" s="266">
        <v>0</v>
      </c>
      <c r="D750" s="265">
        <v>0</v>
      </c>
      <c r="E750" s="265">
        <v>0</v>
      </c>
      <c r="F750" s="265">
        <v>0</v>
      </c>
      <c r="G750" s="265">
        <v>0</v>
      </c>
      <c r="H750" s="324">
        <v>0</v>
      </c>
      <c r="I750" s="322"/>
    </row>
    <row r="751" spans="1:9" collapsed="1">
      <c r="A751" s="323">
        <v>21</v>
      </c>
      <c r="B751" s="281" t="s">
        <v>129</v>
      </c>
      <c r="C751" s="266">
        <f>SUM($C$723:$C$750)</f>
        <v>14687</v>
      </c>
      <c r="D751" s="266">
        <f>SUM($D$723:$D$750)</f>
        <v>0</v>
      </c>
      <c r="E751" s="266">
        <f>SUM($E$723:$E$750)</f>
        <v>21228</v>
      </c>
      <c r="F751" s="266">
        <f>SUM($F$723:$F$750)</f>
        <v>0</v>
      </c>
      <c r="G751" s="266">
        <f>SUM($G$723:$G$750)</f>
        <v>2872</v>
      </c>
      <c r="H751" s="324">
        <f>SUM($H$723:$H$750)</f>
        <v>38787</v>
      </c>
      <c r="I751" s="322"/>
    </row>
    <row r="752" spans="1:9" hidden="1" outlineLevel="1">
      <c r="A752" s="323"/>
      <c r="B752" s="277" t="s">
        <v>202</v>
      </c>
      <c r="C752" s="266"/>
      <c r="D752" s="265"/>
      <c r="E752" s="266"/>
      <c r="F752" s="265"/>
      <c r="G752" s="266"/>
      <c r="H752" s="324">
        <v>0</v>
      </c>
      <c r="I752" s="322"/>
    </row>
    <row r="753" spans="1:9" hidden="1" outlineLevel="1">
      <c r="A753" s="323"/>
      <c r="B753" s="277" t="s">
        <v>272</v>
      </c>
      <c r="C753" s="266">
        <v>4493.71</v>
      </c>
      <c r="D753" s="265"/>
      <c r="E753" s="266">
        <v>0</v>
      </c>
      <c r="F753" s="265"/>
      <c r="G753" s="266">
        <v>0</v>
      </c>
      <c r="H753" s="324">
        <v>4493.71</v>
      </c>
      <c r="I753" s="322"/>
    </row>
    <row r="754" spans="1:9" hidden="1" outlineLevel="1">
      <c r="A754" s="323"/>
      <c r="B754" s="277" t="s">
        <v>203</v>
      </c>
      <c r="C754" s="266">
        <v>8878</v>
      </c>
      <c r="D754" s="265"/>
      <c r="E754" s="266">
        <v>148647</v>
      </c>
      <c r="F754" s="265"/>
      <c r="G754" s="266">
        <v>28736</v>
      </c>
      <c r="H754" s="324">
        <v>186261</v>
      </c>
      <c r="I754" s="322"/>
    </row>
    <row r="755" spans="1:9" hidden="1" outlineLevel="1">
      <c r="A755" s="323"/>
      <c r="B755" s="277" t="s">
        <v>204</v>
      </c>
      <c r="C755" s="266">
        <v>59272</v>
      </c>
      <c r="D755" s="266">
        <v>0</v>
      </c>
      <c r="E755" s="266">
        <v>0</v>
      </c>
      <c r="F755" s="266">
        <v>0</v>
      </c>
      <c r="G755" s="266">
        <v>0</v>
      </c>
      <c r="H755" s="324">
        <v>59272</v>
      </c>
      <c r="I755" s="322"/>
    </row>
    <row r="756" spans="1:9" hidden="1" outlineLevel="1">
      <c r="A756" s="323"/>
      <c r="B756" s="277" t="s">
        <v>205</v>
      </c>
      <c r="C756" s="266">
        <v>0</v>
      </c>
      <c r="D756" s="266">
        <v>0</v>
      </c>
      <c r="E756" s="266">
        <v>0</v>
      </c>
      <c r="F756" s="266">
        <v>0</v>
      </c>
      <c r="G756" s="266">
        <v>0</v>
      </c>
      <c r="H756" s="324">
        <v>0</v>
      </c>
      <c r="I756" s="322"/>
    </row>
    <row r="757" spans="1:9" hidden="1" outlineLevel="1">
      <c r="A757" s="323"/>
      <c r="B757" s="277" t="s">
        <v>206</v>
      </c>
      <c r="C757" s="266">
        <v>0</v>
      </c>
      <c r="D757" s="266">
        <v>0</v>
      </c>
      <c r="E757" s="266">
        <v>0</v>
      </c>
      <c r="F757" s="266">
        <v>0</v>
      </c>
      <c r="G757" s="266">
        <v>0</v>
      </c>
      <c r="H757" s="324">
        <v>0</v>
      </c>
      <c r="I757" s="322"/>
    </row>
    <row r="758" spans="1:9" hidden="1" outlineLevel="1">
      <c r="A758" s="323"/>
      <c r="B758" s="277" t="s">
        <v>207</v>
      </c>
      <c r="C758" s="265">
        <v>0</v>
      </c>
      <c r="D758" s="265">
        <v>0</v>
      </c>
      <c r="E758" s="265">
        <v>0</v>
      </c>
      <c r="F758" s="265">
        <v>0</v>
      </c>
      <c r="G758" s="265">
        <v>0</v>
      </c>
      <c r="H758" s="265">
        <v>0</v>
      </c>
      <c r="I758" s="322"/>
    </row>
    <row r="759" spans="1:9" hidden="1" outlineLevel="1">
      <c r="A759" s="323"/>
      <c r="B759" s="277" t="s">
        <v>208</v>
      </c>
      <c r="C759" s="266">
        <v>131604.17886041914</v>
      </c>
      <c r="D759" s="266">
        <v>260513</v>
      </c>
      <c r="E759" s="266">
        <v>293498</v>
      </c>
      <c r="F759" s="266">
        <v>0</v>
      </c>
      <c r="G759" s="266">
        <v>42218</v>
      </c>
      <c r="H759" s="324">
        <v>727833.1788604192</v>
      </c>
      <c r="I759" s="322"/>
    </row>
    <row r="760" spans="1:9" hidden="1" outlineLevel="1">
      <c r="A760" s="323"/>
      <c r="B760" s="277" t="s">
        <v>209</v>
      </c>
      <c r="C760" s="266">
        <v>7635.2874870549485</v>
      </c>
      <c r="D760" s="265"/>
      <c r="E760" s="266">
        <v>4579</v>
      </c>
      <c r="F760" s="265"/>
      <c r="G760" s="266">
        <v>55</v>
      </c>
      <c r="H760" s="324">
        <v>12269.287487054949</v>
      </c>
      <c r="I760" s="322"/>
    </row>
    <row r="761" spans="1:9" hidden="1" outlineLevel="1">
      <c r="A761" s="323"/>
      <c r="B761" s="277" t="s">
        <v>211</v>
      </c>
      <c r="C761" s="266">
        <v>79556</v>
      </c>
      <c r="D761" s="265"/>
      <c r="E761" s="266">
        <v>560477</v>
      </c>
      <c r="F761" s="265"/>
      <c r="G761" s="266">
        <v>57319</v>
      </c>
      <c r="H761" s="324">
        <v>697352</v>
      </c>
      <c r="I761" s="322"/>
    </row>
    <row r="762" spans="1:9" hidden="1" outlineLevel="1">
      <c r="A762" s="323"/>
      <c r="B762" s="277" t="s">
        <v>212</v>
      </c>
      <c r="C762" s="266">
        <v>0</v>
      </c>
      <c r="D762" s="265">
        <v>0</v>
      </c>
      <c r="E762" s="266">
        <v>48639</v>
      </c>
      <c r="F762" s="265">
        <v>0</v>
      </c>
      <c r="G762" s="266">
        <v>7565</v>
      </c>
      <c r="H762" s="324">
        <v>56204</v>
      </c>
      <c r="I762" s="322"/>
    </row>
    <row r="763" spans="1:9" hidden="1" outlineLevel="1">
      <c r="A763" s="323"/>
      <c r="B763" s="277" t="s">
        <v>213</v>
      </c>
      <c r="C763" s="266">
        <v>39067</v>
      </c>
      <c r="D763" s="266">
        <v>21745</v>
      </c>
      <c r="E763" s="266">
        <v>36021</v>
      </c>
      <c r="F763" s="265"/>
      <c r="G763" s="266">
        <v>8145</v>
      </c>
      <c r="H763" s="324">
        <v>104978</v>
      </c>
      <c r="I763" s="322"/>
    </row>
    <row r="764" spans="1:9" hidden="1" outlineLevel="1">
      <c r="A764" s="323"/>
      <c r="B764" s="277" t="s">
        <v>214</v>
      </c>
      <c r="C764" s="266">
        <v>14553</v>
      </c>
      <c r="D764" s="265"/>
      <c r="E764" s="265"/>
      <c r="F764" s="266">
        <v>287</v>
      </c>
      <c r="G764" s="265"/>
      <c r="H764" s="324">
        <v>14840</v>
      </c>
      <c r="I764" s="322"/>
    </row>
    <row r="765" spans="1:9" hidden="1" outlineLevel="1">
      <c r="A765" s="323"/>
      <c r="B765" s="277" t="s">
        <v>273</v>
      </c>
      <c r="C765" s="266"/>
      <c r="D765" s="265"/>
      <c r="E765" s="265"/>
      <c r="F765" s="266"/>
      <c r="G765" s="265"/>
      <c r="H765" s="324">
        <v>0</v>
      </c>
      <c r="I765" s="322"/>
    </row>
    <row r="766" spans="1:9" hidden="1" outlineLevel="1">
      <c r="A766" s="323"/>
      <c r="B766" s="277" t="s">
        <v>215</v>
      </c>
      <c r="C766" s="266">
        <v>9250</v>
      </c>
      <c r="D766" s="266">
        <v>0</v>
      </c>
      <c r="E766" s="266">
        <v>7221</v>
      </c>
      <c r="F766" s="266">
        <v>0</v>
      </c>
      <c r="G766" s="266">
        <v>0</v>
      </c>
      <c r="H766" s="324">
        <v>16471</v>
      </c>
      <c r="I766" s="322"/>
    </row>
    <row r="767" spans="1:9" hidden="1" outlineLevel="1">
      <c r="A767" s="323"/>
      <c r="B767" s="277" t="s">
        <v>216</v>
      </c>
      <c r="C767" s="266">
        <v>-3</v>
      </c>
      <c r="D767" s="266">
        <v>0</v>
      </c>
      <c r="E767" s="266">
        <v>0</v>
      </c>
      <c r="F767" s="266">
        <v>0</v>
      </c>
      <c r="G767" s="266">
        <v>0</v>
      </c>
      <c r="H767" s="324">
        <v>-3</v>
      </c>
      <c r="I767" s="322"/>
    </row>
    <row r="768" spans="1:9" hidden="1" outlineLevel="1">
      <c r="A768" s="323"/>
      <c r="B768" s="277" t="s">
        <v>217</v>
      </c>
      <c r="C768" s="266">
        <v>15206.978116511153</v>
      </c>
      <c r="D768" s="266">
        <v>0</v>
      </c>
      <c r="E768" s="266">
        <v>71421</v>
      </c>
      <c r="F768" s="265"/>
      <c r="G768" s="266">
        <v>18985</v>
      </c>
      <c r="H768" s="324">
        <v>105612.97811651115</v>
      </c>
      <c r="I768" s="322"/>
    </row>
    <row r="769" spans="1:9" hidden="1" outlineLevel="1">
      <c r="A769" s="323"/>
      <c r="B769" s="277" t="s">
        <v>218</v>
      </c>
      <c r="C769" s="266">
        <v>33292</v>
      </c>
      <c r="D769" s="266">
        <v>64729</v>
      </c>
      <c r="E769" s="266">
        <v>4973</v>
      </c>
      <c r="F769" s="266">
        <v>0</v>
      </c>
      <c r="G769" s="266">
        <v>0</v>
      </c>
      <c r="H769" s="324">
        <v>102994</v>
      </c>
      <c r="I769" s="322"/>
    </row>
    <row r="770" spans="1:9" hidden="1" outlineLevel="1">
      <c r="A770" s="323"/>
      <c r="B770" s="277" t="s">
        <v>219</v>
      </c>
      <c r="C770" s="266">
        <v>4609</v>
      </c>
      <c r="D770" s="266"/>
      <c r="E770" s="266">
        <v>3922</v>
      </c>
      <c r="F770" s="265"/>
      <c r="G770" s="266">
        <v>972</v>
      </c>
      <c r="H770" s="324">
        <v>9503</v>
      </c>
      <c r="I770" s="322"/>
    </row>
    <row r="771" spans="1:9" hidden="1" outlineLevel="1">
      <c r="A771" s="323"/>
      <c r="B771" s="277" t="s">
        <v>323</v>
      </c>
      <c r="C771" s="266">
        <v>7072</v>
      </c>
      <c r="D771" s="266">
        <v>0</v>
      </c>
      <c r="E771" s="266"/>
      <c r="F771" s="265"/>
      <c r="G771" s="266"/>
      <c r="H771" s="324">
        <v>7072</v>
      </c>
      <c r="I771" s="322"/>
    </row>
    <row r="772" spans="1:9" hidden="1" outlineLevel="1">
      <c r="A772" s="323"/>
      <c r="B772" s="277" t="s">
        <v>220</v>
      </c>
      <c r="C772" s="266">
        <v>0</v>
      </c>
      <c r="D772" s="265"/>
      <c r="E772" s="266">
        <v>0</v>
      </c>
      <c r="F772" s="265"/>
      <c r="G772" s="266">
        <v>0</v>
      </c>
      <c r="H772" s="324">
        <v>0</v>
      </c>
      <c r="I772" s="322"/>
    </row>
    <row r="773" spans="1:9" hidden="1" outlineLevel="1">
      <c r="A773" s="323"/>
      <c r="B773" s="277" t="s">
        <v>221</v>
      </c>
      <c r="C773" s="266">
        <v>2375</v>
      </c>
      <c r="D773" s="265"/>
      <c r="E773" s="265"/>
      <c r="F773" s="265"/>
      <c r="G773" s="265"/>
      <c r="H773" s="324">
        <v>2375</v>
      </c>
      <c r="I773" s="322"/>
    </row>
    <row r="774" spans="1:9" hidden="1" outlineLevel="1">
      <c r="A774" s="323"/>
      <c r="B774" s="277" t="s">
        <v>274</v>
      </c>
      <c r="C774" s="266">
        <v>0</v>
      </c>
      <c r="D774" s="265"/>
      <c r="E774" s="265"/>
      <c r="F774" s="265"/>
      <c r="G774" s="265"/>
      <c r="H774" s="324">
        <v>0</v>
      </c>
      <c r="I774" s="322"/>
    </row>
    <row r="775" spans="1:9" hidden="1" outlineLevel="1">
      <c r="A775" s="323"/>
      <c r="B775" s="277" t="s">
        <v>222</v>
      </c>
      <c r="C775" s="266">
        <v>133959</v>
      </c>
      <c r="D775" s="266">
        <v>53123</v>
      </c>
      <c r="E775" s="266">
        <v>122415</v>
      </c>
      <c r="F775" s="265"/>
      <c r="G775" s="266">
        <v>72270</v>
      </c>
      <c r="H775" s="324">
        <v>381767</v>
      </c>
      <c r="I775" s="322"/>
    </row>
    <row r="776" spans="1:9" hidden="1" outlineLevel="1">
      <c r="A776" s="323"/>
      <c r="B776" s="277" t="s">
        <v>278</v>
      </c>
      <c r="C776" s="266"/>
      <c r="D776" s="266"/>
      <c r="E776" s="266"/>
      <c r="F776" s="265"/>
      <c r="G776" s="266"/>
      <c r="H776" s="324">
        <v>0</v>
      </c>
      <c r="I776" s="322"/>
    </row>
    <row r="777" spans="1:9" hidden="1" outlineLevel="1">
      <c r="A777" s="323"/>
      <c r="B777" s="277" t="s">
        <v>223</v>
      </c>
      <c r="C777" s="266">
        <v>109029</v>
      </c>
      <c r="D777" s="265"/>
      <c r="E777" s="265"/>
      <c r="F777" s="265"/>
      <c r="G777" s="265"/>
      <c r="H777" s="324">
        <v>109029</v>
      </c>
      <c r="I777" s="322"/>
    </row>
    <row r="778" spans="1:9" hidden="1" outlineLevel="1">
      <c r="A778" s="323"/>
      <c r="B778" s="277" t="s">
        <v>224</v>
      </c>
      <c r="C778" s="266">
        <v>29475.665466165145</v>
      </c>
      <c r="D778" s="266">
        <v>151</v>
      </c>
      <c r="E778" s="266">
        <v>266</v>
      </c>
      <c r="F778" s="265"/>
      <c r="G778" s="266">
        <v>528</v>
      </c>
      <c r="H778" s="324">
        <v>30420.665466165145</v>
      </c>
      <c r="I778" s="322"/>
    </row>
    <row r="779" spans="1:9" hidden="1" outlineLevel="1">
      <c r="A779" s="323"/>
      <c r="B779" s="277" t="s">
        <v>225</v>
      </c>
      <c r="C779" s="266">
        <v>44987</v>
      </c>
      <c r="D779" s="265"/>
      <c r="E779" s="266">
        <v>8946</v>
      </c>
      <c r="F779" s="265"/>
      <c r="G779" s="265"/>
      <c r="H779" s="324">
        <v>53933</v>
      </c>
      <c r="I779" s="322"/>
    </row>
    <row r="780" spans="1:9" collapsed="1">
      <c r="A780" s="323">
        <v>22</v>
      </c>
      <c r="B780" s="281" t="s">
        <v>579</v>
      </c>
      <c r="C780" s="266">
        <f>SUM($C$752:$C$779)</f>
        <v>734311.81993015041</v>
      </c>
      <c r="D780" s="266">
        <f>SUM($D$752:$D$779)</f>
        <v>400261</v>
      </c>
      <c r="E780" s="266">
        <f>SUM($E$752:$E$779)</f>
        <v>1311025</v>
      </c>
      <c r="F780" s="266">
        <f>SUM($F$752:$F$779)</f>
        <v>287</v>
      </c>
      <c r="G780" s="266">
        <f>SUM($G$752:$G$779)</f>
        <v>236793</v>
      </c>
      <c r="H780" s="324">
        <f>SUM($H$752:$H$779)</f>
        <v>2682677.8199301502</v>
      </c>
      <c r="I780" s="322"/>
    </row>
    <row r="781" spans="1:9" hidden="1" outlineLevel="1">
      <c r="A781" s="323"/>
      <c r="B781" s="277" t="s">
        <v>202</v>
      </c>
      <c r="C781" s="266"/>
      <c r="D781" s="265"/>
      <c r="E781" s="265"/>
      <c r="F781" s="328"/>
      <c r="G781" s="297"/>
      <c r="H781" s="324">
        <v>0</v>
      </c>
      <c r="I781" s="322"/>
    </row>
    <row r="782" spans="1:9" hidden="1" outlineLevel="1">
      <c r="A782" s="323"/>
      <c r="B782" s="277" t="s">
        <v>272</v>
      </c>
      <c r="C782" s="266">
        <v>0</v>
      </c>
      <c r="D782" s="265"/>
      <c r="E782" s="265"/>
      <c r="F782" s="328"/>
      <c r="G782" s="297">
        <v>0</v>
      </c>
      <c r="H782" s="324">
        <v>0</v>
      </c>
      <c r="I782" s="322"/>
    </row>
    <row r="783" spans="1:9" hidden="1" outlineLevel="1">
      <c r="A783" s="323"/>
      <c r="B783" s="277" t="s">
        <v>203</v>
      </c>
      <c r="C783" s="266">
        <v>989</v>
      </c>
      <c r="D783" s="266">
        <v>0</v>
      </c>
      <c r="E783" s="266">
        <v>0</v>
      </c>
      <c r="F783" s="297">
        <v>0</v>
      </c>
      <c r="G783" s="297">
        <v>0</v>
      </c>
      <c r="H783" s="324">
        <v>989</v>
      </c>
      <c r="I783" s="322"/>
    </row>
    <row r="784" spans="1:9" hidden="1" outlineLevel="1">
      <c r="A784" s="323"/>
      <c r="B784" s="277" t="s">
        <v>204</v>
      </c>
      <c r="C784" s="266">
        <v>1123</v>
      </c>
      <c r="D784" s="266">
        <v>0</v>
      </c>
      <c r="E784" s="266">
        <v>0</v>
      </c>
      <c r="F784" s="297">
        <v>0</v>
      </c>
      <c r="G784" s="297">
        <v>0</v>
      </c>
      <c r="H784" s="324">
        <v>1123</v>
      </c>
      <c r="I784" s="322"/>
    </row>
    <row r="785" spans="1:9" hidden="1" outlineLevel="1">
      <c r="A785" s="323"/>
      <c r="B785" s="277" t="s">
        <v>205</v>
      </c>
      <c r="C785" s="266">
        <v>0</v>
      </c>
      <c r="D785" s="266">
        <v>0</v>
      </c>
      <c r="E785" s="266">
        <v>0</v>
      </c>
      <c r="F785" s="297">
        <v>0</v>
      </c>
      <c r="G785" s="297">
        <v>0</v>
      </c>
      <c r="H785" s="324">
        <v>0</v>
      </c>
      <c r="I785" s="322"/>
    </row>
    <row r="786" spans="1:9" hidden="1" outlineLevel="1">
      <c r="A786" s="323"/>
      <c r="B786" s="277" t="s">
        <v>206</v>
      </c>
      <c r="C786" s="266">
        <v>0</v>
      </c>
      <c r="D786" s="266">
        <v>0</v>
      </c>
      <c r="E786" s="266">
        <v>0</v>
      </c>
      <c r="F786" s="297">
        <v>0</v>
      </c>
      <c r="G786" s="297">
        <v>0</v>
      </c>
      <c r="H786" s="324">
        <v>0</v>
      </c>
      <c r="I786" s="322"/>
    </row>
    <row r="787" spans="1:9" hidden="1" outlineLevel="1">
      <c r="A787" s="323"/>
      <c r="B787" s="277" t="s">
        <v>207</v>
      </c>
      <c r="C787" s="266"/>
      <c r="D787" s="266"/>
      <c r="E787" s="266"/>
      <c r="F787" s="297"/>
      <c r="G787" s="297"/>
      <c r="H787" s="324">
        <v>0</v>
      </c>
      <c r="I787" s="322"/>
    </row>
    <row r="788" spans="1:9" hidden="1" outlineLevel="1">
      <c r="A788" s="323"/>
      <c r="B788" s="277" t="s">
        <v>208</v>
      </c>
      <c r="C788" s="266">
        <v>8952.1493348980257</v>
      </c>
      <c r="D788" s="266">
        <v>2319</v>
      </c>
      <c r="E788" s="266">
        <v>52105</v>
      </c>
      <c r="F788" s="297">
        <v>0</v>
      </c>
      <c r="G788" s="297">
        <v>12869</v>
      </c>
      <c r="H788" s="324">
        <v>76245.149334898029</v>
      </c>
      <c r="I788" s="322"/>
    </row>
    <row r="789" spans="1:9" hidden="1" outlineLevel="1">
      <c r="A789" s="323"/>
      <c r="B789" s="277" t="s">
        <v>209</v>
      </c>
      <c r="C789" s="266">
        <v>123361.85652166045</v>
      </c>
      <c r="D789" s="265"/>
      <c r="E789" s="265"/>
      <c r="F789" s="328"/>
      <c r="G789" s="328"/>
      <c r="H789" s="324">
        <v>123361.85652166045</v>
      </c>
      <c r="I789" s="322"/>
    </row>
    <row r="790" spans="1:9" hidden="1" outlineLevel="1">
      <c r="A790" s="323"/>
      <c r="B790" s="277" t="s">
        <v>211</v>
      </c>
      <c r="C790" s="266">
        <v>-13886</v>
      </c>
      <c r="D790" s="265"/>
      <c r="E790" s="266">
        <v>-92</v>
      </c>
      <c r="F790" s="328"/>
      <c r="G790" s="297">
        <v>-8</v>
      </c>
      <c r="H790" s="324">
        <v>-13986</v>
      </c>
      <c r="I790" s="322"/>
    </row>
    <row r="791" spans="1:9" hidden="1" outlineLevel="1">
      <c r="A791" s="323"/>
      <c r="B791" s="277" t="s">
        <v>212</v>
      </c>
      <c r="C791" s="266">
        <v>888</v>
      </c>
      <c r="D791" s="265">
        <v>0</v>
      </c>
      <c r="E791" s="266">
        <v>8636</v>
      </c>
      <c r="F791" s="328">
        <v>0</v>
      </c>
      <c r="G791" s="297">
        <v>2197</v>
      </c>
      <c r="H791" s="324">
        <v>11721</v>
      </c>
      <c r="I791" s="322"/>
    </row>
    <row r="792" spans="1:9" hidden="1" outlineLevel="1">
      <c r="A792" s="323"/>
      <c r="B792" s="277" t="s">
        <v>213</v>
      </c>
      <c r="C792" s="266">
        <v>28764</v>
      </c>
      <c r="D792" s="266">
        <v>12912</v>
      </c>
      <c r="E792" s="266">
        <v>-13362</v>
      </c>
      <c r="F792" s="328"/>
      <c r="G792" s="297">
        <v>974</v>
      </c>
      <c r="H792" s="324">
        <v>29288</v>
      </c>
      <c r="I792" s="322"/>
    </row>
    <row r="793" spans="1:9" hidden="1" outlineLevel="1">
      <c r="A793" s="323"/>
      <c r="B793" s="277" t="s">
        <v>214</v>
      </c>
      <c r="C793" s="266">
        <v>0</v>
      </c>
      <c r="D793" s="265"/>
      <c r="E793" s="265"/>
      <c r="F793" s="328"/>
      <c r="G793" s="328"/>
      <c r="H793" s="324">
        <v>0</v>
      </c>
      <c r="I793" s="322"/>
    </row>
    <row r="794" spans="1:9" hidden="1" outlineLevel="1">
      <c r="A794" s="323"/>
      <c r="B794" s="277" t="s">
        <v>273</v>
      </c>
      <c r="C794" s="266"/>
      <c r="D794" s="265"/>
      <c r="E794" s="265"/>
      <c r="F794" s="328"/>
      <c r="G794" s="328"/>
      <c r="H794" s="324">
        <v>0</v>
      </c>
      <c r="I794" s="322"/>
    </row>
    <row r="795" spans="1:9" hidden="1" outlineLevel="1">
      <c r="A795" s="323"/>
      <c r="B795" s="277" t="s">
        <v>215</v>
      </c>
      <c r="C795" s="266">
        <v>0</v>
      </c>
      <c r="D795" s="265"/>
      <c r="E795" s="265"/>
      <c r="F795" s="328"/>
      <c r="G795" s="328"/>
      <c r="H795" s="324">
        <v>0</v>
      </c>
      <c r="I795" s="322"/>
    </row>
    <row r="796" spans="1:9" hidden="1" outlineLevel="1">
      <c r="A796" s="323"/>
      <c r="B796" s="277" t="s">
        <v>216</v>
      </c>
      <c r="C796" s="266">
        <v>0</v>
      </c>
      <c r="D796" s="266">
        <v>0</v>
      </c>
      <c r="E796" s="266">
        <v>0</v>
      </c>
      <c r="F796" s="297">
        <v>0</v>
      </c>
      <c r="G796" s="297">
        <v>0</v>
      </c>
      <c r="H796" s="324">
        <v>0</v>
      </c>
      <c r="I796" s="322"/>
    </row>
    <row r="797" spans="1:9" hidden="1" outlineLevel="1">
      <c r="A797" s="323"/>
      <c r="B797" s="277" t="s">
        <v>217</v>
      </c>
      <c r="C797" s="266">
        <v>7746.8089173896378</v>
      </c>
      <c r="D797" s="266">
        <v>0</v>
      </c>
      <c r="E797" s="266">
        <v>0</v>
      </c>
      <c r="F797" s="328"/>
      <c r="G797" s="297">
        <v>0</v>
      </c>
      <c r="H797" s="324">
        <v>7746.8089173896378</v>
      </c>
      <c r="I797" s="322"/>
    </row>
    <row r="798" spans="1:9" hidden="1" outlineLevel="1">
      <c r="A798" s="323"/>
      <c r="B798" s="277" t="s">
        <v>218</v>
      </c>
      <c r="C798" s="266">
        <v>96031</v>
      </c>
      <c r="D798" s="266">
        <v>0</v>
      </c>
      <c r="E798" s="266">
        <v>0</v>
      </c>
      <c r="F798" s="297">
        <v>0</v>
      </c>
      <c r="G798" s="297">
        <v>0</v>
      </c>
      <c r="H798" s="324">
        <v>96031</v>
      </c>
      <c r="I798" s="322"/>
    </row>
    <row r="799" spans="1:9" hidden="1" outlineLevel="1">
      <c r="A799" s="323"/>
      <c r="B799" s="277" t="s">
        <v>219</v>
      </c>
      <c r="C799" s="266">
        <v>0</v>
      </c>
      <c r="D799" s="265"/>
      <c r="E799" s="265"/>
      <c r="F799" s="328"/>
      <c r="G799" s="328"/>
      <c r="H799" s="324">
        <v>0</v>
      </c>
      <c r="I799" s="322"/>
    </row>
    <row r="800" spans="1:9" hidden="1" outlineLevel="1">
      <c r="A800" s="323"/>
      <c r="B800" s="277" t="s">
        <v>323</v>
      </c>
      <c r="C800" s="266">
        <v>0</v>
      </c>
      <c r="D800" s="266">
        <v>0</v>
      </c>
      <c r="E800" s="266"/>
      <c r="F800" s="265"/>
      <c r="G800" s="266"/>
      <c r="H800" s="324">
        <v>0</v>
      </c>
      <c r="I800" s="322"/>
    </row>
    <row r="801" spans="1:9" hidden="1" outlineLevel="1">
      <c r="A801" s="323"/>
      <c r="B801" s="277" t="s">
        <v>220</v>
      </c>
      <c r="C801" s="266"/>
      <c r="D801" s="265"/>
      <c r="E801" s="265"/>
      <c r="F801" s="328"/>
      <c r="G801" s="328"/>
      <c r="H801" s="324">
        <v>0</v>
      </c>
      <c r="I801" s="322"/>
    </row>
    <row r="802" spans="1:9" hidden="1" outlineLevel="1">
      <c r="A802" s="323"/>
      <c r="B802" s="277" t="s">
        <v>221</v>
      </c>
      <c r="C802" s="265">
        <v>0</v>
      </c>
      <c r="D802" s="265"/>
      <c r="E802" s="265"/>
      <c r="F802" s="328"/>
      <c r="G802" s="328"/>
      <c r="H802" s="324">
        <v>0</v>
      </c>
      <c r="I802" s="322"/>
    </row>
    <row r="803" spans="1:9" hidden="1" outlineLevel="1">
      <c r="A803" s="323"/>
      <c r="B803" s="277" t="s">
        <v>274</v>
      </c>
      <c r="C803" s="265"/>
      <c r="D803" s="265"/>
      <c r="E803" s="265"/>
      <c r="F803" s="328"/>
      <c r="G803" s="328"/>
      <c r="H803" s="324">
        <v>0</v>
      </c>
      <c r="I803" s="322"/>
    </row>
    <row r="804" spans="1:9" hidden="1" outlineLevel="1">
      <c r="A804" s="323"/>
      <c r="B804" s="277" t="s">
        <v>222</v>
      </c>
      <c r="C804" s="266">
        <v>43785</v>
      </c>
      <c r="D804" s="265"/>
      <c r="E804" s="266">
        <v>2730</v>
      </c>
      <c r="F804" s="328"/>
      <c r="G804" s="297">
        <v>-4068</v>
      </c>
      <c r="H804" s="324">
        <v>42447</v>
      </c>
      <c r="I804" s="322"/>
    </row>
    <row r="805" spans="1:9" hidden="1" outlineLevel="1">
      <c r="A805" s="323"/>
      <c r="B805" s="277" t="s">
        <v>278</v>
      </c>
      <c r="C805" s="266"/>
      <c r="D805" s="265"/>
      <c r="E805" s="266"/>
      <c r="F805" s="328"/>
      <c r="G805" s="297"/>
      <c r="H805" s="324">
        <v>0</v>
      </c>
      <c r="I805" s="322"/>
    </row>
    <row r="806" spans="1:9" hidden="1" outlineLevel="1">
      <c r="A806" s="323"/>
      <c r="B806" s="277" t="s">
        <v>223</v>
      </c>
      <c r="C806" s="266">
        <v>0</v>
      </c>
      <c r="D806" s="265"/>
      <c r="E806" s="265"/>
      <c r="F806" s="328"/>
      <c r="G806" s="328"/>
      <c r="H806" s="324">
        <v>0</v>
      </c>
      <c r="I806" s="322"/>
    </row>
    <row r="807" spans="1:9" hidden="1" outlineLevel="1">
      <c r="A807" s="323"/>
      <c r="B807" s="277" t="s">
        <v>224</v>
      </c>
      <c r="C807" s="266">
        <v>90355.513554968624</v>
      </c>
      <c r="D807" s="266">
        <v>125</v>
      </c>
      <c r="E807" s="266">
        <v>0</v>
      </c>
      <c r="F807" s="328"/>
      <c r="G807" s="297">
        <v>375</v>
      </c>
      <c r="H807" s="324">
        <v>90855.513554968624</v>
      </c>
      <c r="I807" s="322"/>
    </row>
    <row r="808" spans="1:9" hidden="1" outlineLevel="1">
      <c r="A808" s="323"/>
      <c r="B808" s="277" t="s">
        <v>225</v>
      </c>
      <c r="C808" s="266">
        <v>134235</v>
      </c>
      <c r="D808" s="265">
        <v>0</v>
      </c>
      <c r="E808" s="266">
        <v>7198</v>
      </c>
      <c r="F808" s="328"/>
      <c r="G808" s="297">
        <v>0</v>
      </c>
      <c r="H808" s="324">
        <v>141433</v>
      </c>
      <c r="I808" s="322"/>
    </row>
    <row r="809" spans="1:9" collapsed="1">
      <c r="A809" s="323">
        <v>23</v>
      </c>
      <c r="B809" s="281" t="s">
        <v>130</v>
      </c>
      <c r="C809" s="266">
        <f>SUM($C$781:$C$808)</f>
        <v>522345.32832891674</v>
      </c>
      <c r="D809" s="266">
        <f>SUM($D$781:$D$808)</f>
        <v>15356</v>
      </c>
      <c r="E809" s="266">
        <f>SUM($E$781:$E$808)</f>
        <v>57215</v>
      </c>
      <c r="F809" s="297">
        <f>SUM($F$781:$F$808)</f>
        <v>0</v>
      </c>
      <c r="G809" s="297">
        <f>SUM($G$781:$G$808)</f>
        <v>12339</v>
      </c>
      <c r="H809" s="324">
        <f>SUM($H$781:$H$808)</f>
        <v>607255.3283289168</v>
      </c>
      <c r="I809" s="322"/>
    </row>
    <row r="810" spans="1:9" hidden="1" outlineLevel="1">
      <c r="A810" s="323"/>
      <c r="B810" s="277" t="s">
        <v>202</v>
      </c>
      <c r="C810" s="266"/>
      <c r="D810" s="265"/>
      <c r="E810" s="265"/>
      <c r="F810" s="246"/>
      <c r="G810" s="247"/>
      <c r="H810" s="331">
        <v>0</v>
      </c>
      <c r="I810" s="322"/>
    </row>
    <row r="811" spans="1:9" hidden="1" outlineLevel="1">
      <c r="A811" s="323"/>
      <c r="B811" s="277" t="s">
        <v>272</v>
      </c>
      <c r="C811" s="266">
        <v>0</v>
      </c>
      <c r="D811" s="265"/>
      <c r="E811" s="265"/>
      <c r="F811" s="246"/>
      <c r="G811" s="247"/>
      <c r="H811" s="331">
        <v>0</v>
      </c>
      <c r="I811" s="322"/>
    </row>
    <row r="812" spans="1:9" hidden="1" outlineLevel="1">
      <c r="A812" s="323"/>
      <c r="B812" s="277" t="s">
        <v>203</v>
      </c>
      <c r="C812" s="266">
        <v>1221560</v>
      </c>
      <c r="D812" s="266">
        <v>0</v>
      </c>
      <c r="E812" s="266">
        <v>0</v>
      </c>
      <c r="F812" s="246"/>
      <c r="G812" s="247"/>
      <c r="H812" s="331">
        <v>1221560</v>
      </c>
      <c r="I812" s="322"/>
    </row>
    <row r="813" spans="1:9" hidden="1" outlineLevel="1">
      <c r="A813" s="323"/>
      <c r="B813" s="277" t="s">
        <v>204</v>
      </c>
      <c r="C813" s="266">
        <v>770089</v>
      </c>
      <c r="D813" s="266">
        <v>0</v>
      </c>
      <c r="E813" s="266">
        <v>0</v>
      </c>
      <c r="F813" s="246"/>
      <c r="G813" s="247"/>
      <c r="H813" s="331">
        <v>770089</v>
      </c>
      <c r="I813" s="322"/>
    </row>
    <row r="814" spans="1:9" hidden="1" outlineLevel="1">
      <c r="A814" s="323"/>
      <c r="B814" s="277" t="s">
        <v>205</v>
      </c>
      <c r="C814" s="266">
        <v>0</v>
      </c>
      <c r="D814" s="266">
        <v>0</v>
      </c>
      <c r="E814" s="266">
        <v>0</v>
      </c>
      <c r="F814" s="246"/>
      <c r="G814" s="247"/>
      <c r="H814" s="331">
        <v>0</v>
      </c>
      <c r="I814" s="322"/>
    </row>
    <row r="815" spans="1:9" hidden="1" outlineLevel="1">
      <c r="A815" s="323"/>
      <c r="B815" s="277" t="s">
        <v>206</v>
      </c>
      <c r="C815" s="266">
        <v>0</v>
      </c>
      <c r="D815" s="266">
        <v>0</v>
      </c>
      <c r="E815" s="266">
        <v>0</v>
      </c>
      <c r="F815" s="246"/>
      <c r="G815" s="247"/>
      <c r="H815" s="331">
        <v>0</v>
      </c>
      <c r="I815" s="322"/>
    </row>
    <row r="816" spans="1:9" hidden="1" outlineLevel="1">
      <c r="A816" s="323"/>
      <c r="B816" s="277" t="s">
        <v>207</v>
      </c>
      <c r="C816" s="266">
        <v>0</v>
      </c>
      <c r="D816" s="266"/>
      <c r="E816" s="266"/>
      <c r="F816" s="246"/>
      <c r="G816" s="247"/>
      <c r="H816" s="331">
        <v>0</v>
      </c>
      <c r="I816" s="322"/>
    </row>
    <row r="817" spans="1:9" hidden="1" outlineLevel="1">
      <c r="A817" s="323"/>
      <c r="B817" s="277" t="s">
        <v>208</v>
      </c>
      <c r="C817" s="266">
        <v>1444337.79</v>
      </c>
      <c r="D817" s="266">
        <v>0</v>
      </c>
      <c r="E817" s="266">
        <v>4722</v>
      </c>
      <c r="F817" s="246"/>
      <c r="G817" s="247"/>
      <c r="H817" s="331">
        <v>1449059.79</v>
      </c>
      <c r="I817" s="322"/>
    </row>
    <row r="818" spans="1:9" hidden="1" outlineLevel="1">
      <c r="A818" s="323"/>
      <c r="B818" s="277" t="s">
        <v>209</v>
      </c>
      <c r="C818" s="266">
        <v>602874.34000000008</v>
      </c>
      <c r="D818" s="266">
        <v>0</v>
      </c>
      <c r="E818" s="266">
        <v>1278</v>
      </c>
      <c r="F818" s="246"/>
      <c r="G818" s="247"/>
      <c r="H818" s="331">
        <v>604152.34000000008</v>
      </c>
      <c r="I818" s="322"/>
    </row>
    <row r="819" spans="1:9" hidden="1" outlineLevel="1">
      <c r="A819" s="323"/>
      <c r="B819" s="277" t="s">
        <v>211</v>
      </c>
      <c r="C819" s="266">
        <v>3327080</v>
      </c>
      <c r="D819" s="266">
        <v>0</v>
      </c>
      <c r="E819" s="266">
        <v>0</v>
      </c>
      <c r="F819" s="246"/>
      <c r="G819" s="247"/>
      <c r="H819" s="331">
        <v>3327080</v>
      </c>
      <c r="I819" s="322"/>
    </row>
    <row r="820" spans="1:9" hidden="1" outlineLevel="1">
      <c r="A820" s="323"/>
      <c r="B820" s="277" t="s">
        <v>212</v>
      </c>
      <c r="C820" s="266">
        <v>356402</v>
      </c>
      <c r="D820" s="265">
        <v>0</v>
      </c>
      <c r="E820" s="266">
        <v>0</v>
      </c>
      <c r="F820" s="246"/>
      <c r="G820" s="247"/>
      <c r="H820" s="331">
        <v>356402</v>
      </c>
      <c r="I820" s="322"/>
    </row>
    <row r="821" spans="1:9" hidden="1" outlineLevel="1">
      <c r="A821" s="323"/>
      <c r="B821" s="277" t="s">
        <v>213</v>
      </c>
      <c r="C821" s="266">
        <v>1123575</v>
      </c>
      <c r="D821" s="265">
        <v>0</v>
      </c>
      <c r="E821" s="266">
        <v>0</v>
      </c>
      <c r="F821" s="246"/>
      <c r="G821" s="247"/>
      <c r="H821" s="331">
        <v>1123575</v>
      </c>
      <c r="I821" s="322"/>
    </row>
    <row r="822" spans="1:9" hidden="1" outlineLevel="1">
      <c r="A822" s="323"/>
      <c r="B822" s="277" t="s">
        <v>214</v>
      </c>
      <c r="C822" s="266">
        <v>491597</v>
      </c>
      <c r="D822" s="265"/>
      <c r="E822" s="265"/>
      <c r="F822" s="246"/>
      <c r="G822" s="247"/>
      <c r="H822" s="331">
        <v>491597</v>
      </c>
      <c r="I822" s="322"/>
    </row>
    <row r="823" spans="1:9" hidden="1" outlineLevel="1">
      <c r="A823" s="323"/>
      <c r="B823" s="277" t="s">
        <v>273</v>
      </c>
      <c r="C823" s="266"/>
      <c r="D823" s="265"/>
      <c r="E823" s="265"/>
      <c r="F823" s="246"/>
      <c r="G823" s="247"/>
      <c r="H823" s="331">
        <v>0</v>
      </c>
      <c r="I823" s="322"/>
    </row>
    <row r="824" spans="1:9" hidden="1" outlineLevel="1">
      <c r="A824" s="323"/>
      <c r="B824" s="277" t="s">
        <v>215</v>
      </c>
      <c r="C824" s="266">
        <v>35390</v>
      </c>
      <c r="D824" s="265"/>
      <c r="E824" s="265"/>
      <c r="F824" s="246"/>
      <c r="G824" s="247"/>
      <c r="H824" s="331">
        <v>35390</v>
      </c>
      <c r="I824" s="322"/>
    </row>
    <row r="825" spans="1:9" hidden="1" outlineLevel="1">
      <c r="A825" s="323"/>
      <c r="B825" s="277" t="s">
        <v>216</v>
      </c>
      <c r="C825" s="266">
        <v>5912</v>
      </c>
      <c r="D825" s="266">
        <v>0</v>
      </c>
      <c r="E825" s="266">
        <v>0</v>
      </c>
      <c r="F825" s="246"/>
      <c r="G825" s="247"/>
      <c r="H825" s="331">
        <v>5912</v>
      </c>
      <c r="I825" s="322"/>
    </row>
    <row r="826" spans="1:9" hidden="1" outlineLevel="1">
      <c r="A826" s="323"/>
      <c r="B826" s="277" t="s">
        <v>217</v>
      </c>
      <c r="C826" s="266">
        <v>67742.03</v>
      </c>
      <c r="D826" s="266">
        <v>0</v>
      </c>
      <c r="E826" s="266">
        <v>0</v>
      </c>
      <c r="F826" s="246"/>
      <c r="G826" s="247"/>
      <c r="H826" s="331">
        <v>67742.03</v>
      </c>
      <c r="I826" s="322"/>
    </row>
    <row r="827" spans="1:9" hidden="1" outlineLevel="1">
      <c r="A827" s="323"/>
      <c r="B827" s="277" t="s">
        <v>218</v>
      </c>
      <c r="C827" s="266">
        <v>1116687</v>
      </c>
      <c r="D827" s="266">
        <v>0</v>
      </c>
      <c r="E827" s="266">
        <v>0</v>
      </c>
      <c r="F827" s="246"/>
      <c r="G827" s="247"/>
      <c r="H827" s="331">
        <v>1116687</v>
      </c>
      <c r="I827" s="322"/>
    </row>
    <row r="828" spans="1:9" hidden="1" outlineLevel="1">
      <c r="A828" s="323"/>
      <c r="B828" s="277" t="s">
        <v>219</v>
      </c>
      <c r="C828" s="266">
        <v>8230</v>
      </c>
      <c r="D828" s="265"/>
      <c r="E828" s="265"/>
      <c r="F828" s="246"/>
      <c r="G828" s="247"/>
      <c r="H828" s="331">
        <v>8230</v>
      </c>
      <c r="I828" s="322"/>
    </row>
    <row r="829" spans="1:9" hidden="1" outlineLevel="1">
      <c r="A829" s="323"/>
      <c r="B829" s="277" t="s">
        <v>323</v>
      </c>
      <c r="C829" s="266"/>
      <c r="D829" s="324">
        <v>15000</v>
      </c>
      <c r="E829" s="265"/>
      <c r="F829" s="246"/>
      <c r="G829" s="247"/>
      <c r="H829" s="324">
        <v>15000</v>
      </c>
      <c r="I829" s="322"/>
    </row>
    <row r="830" spans="1:9" hidden="1" outlineLevel="1">
      <c r="A830" s="323"/>
      <c r="B830" s="277" t="s">
        <v>220</v>
      </c>
      <c r="C830" s="266"/>
      <c r="D830" s="265"/>
      <c r="E830" s="265">
        <v>0</v>
      </c>
      <c r="F830" s="246"/>
      <c r="G830" s="247"/>
      <c r="H830" s="331">
        <v>0</v>
      </c>
      <c r="I830" s="322"/>
    </row>
    <row r="831" spans="1:9" hidden="1" outlineLevel="1">
      <c r="A831" s="323"/>
      <c r="B831" s="277" t="s">
        <v>221</v>
      </c>
      <c r="C831" s="266">
        <v>10000</v>
      </c>
      <c r="D831" s="265"/>
      <c r="E831" s="265"/>
      <c r="F831" s="246"/>
      <c r="G831" s="247"/>
      <c r="H831" s="331">
        <v>10000</v>
      </c>
      <c r="I831" s="322"/>
    </row>
    <row r="832" spans="1:9" hidden="1" outlineLevel="1">
      <c r="A832" s="323"/>
      <c r="B832" s="277" t="s">
        <v>274</v>
      </c>
      <c r="C832" s="324">
        <v>-18094</v>
      </c>
      <c r="D832" s="265"/>
      <c r="E832" s="265"/>
      <c r="F832" s="246"/>
      <c r="G832" s="247"/>
      <c r="H832" s="331">
        <v>-18094</v>
      </c>
      <c r="I832" s="322"/>
    </row>
    <row r="833" spans="1:9" hidden="1" outlineLevel="1">
      <c r="A833" s="323"/>
      <c r="B833" s="277" t="s">
        <v>222</v>
      </c>
      <c r="C833" s="266">
        <v>2326429</v>
      </c>
      <c r="D833" s="266">
        <v>46109</v>
      </c>
      <c r="E833" s="266">
        <v>929098</v>
      </c>
      <c r="F833" s="246"/>
      <c r="G833" s="247"/>
      <c r="H833" s="331">
        <v>3301636</v>
      </c>
      <c r="I833" s="322"/>
    </row>
    <row r="834" spans="1:9" hidden="1" outlineLevel="1">
      <c r="A834" s="323"/>
      <c r="B834" s="277" t="s">
        <v>278</v>
      </c>
      <c r="C834" s="266"/>
      <c r="D834" s="266"/>
      <c r="E834" s="266"/>
      <c r="F834" s="246"/>
      <c r="G834" s="247"/>
      <c r="H834" s="331">
        <v>0</v>
      </c>
      <c r="I834" s="322"/>
    </row>
    <row r="835" spans="1:9" hidden="1" outlineLevel="1">
      <c r="A835" s="323"/>
      <c r="B835" s="277" t="s">
        <v>223</v>
      </c>
      <c r="C835" s="266">
        <v>521845</v>
      </c>
      <c r="D835" s="265">
        <v>0</v>
      </c>
      <c r="E835" s="266">
        <v>0</v>
      </c>
      <c r="F835" s="246"/>
      <c r="G835" s="247"/>
      <c r="H835" s="331">
        <v>521845</v>
      </c>
      <c r="I835" s="322"/>
    </row>
    <row r="836" spans="1:9" hidden="1" outlineLevel="1">
      <c r="A836" s="323"/>
      <c r="B836" s="277" t="s">
        <v>224</v>
      </c>
      <c r="C836" s="266">
        <v>133265.99999999997</v>
      </c>
      <c r="D836" s="265"/>
      <c r="E836" s="266">
        <v>0</v>
      </c>
      <c r="F836" s="246"/>
      <c r="G836" s="247"/>
      <c r="H836" s="331">
        <v>133265.99999999997</v>
      </c>
      <c r="I836" s="322"/>
    </row>
    <row r="837" spans="1:9" hidden="1" outlineLevel="1">
      <c r="A837" s="323"/>
      <c r="B837" s="277" t="s">
        <v>225</v>
      </c>
      <c r="C837" s="266">
        <v>1426184</v>
      </c>
      <c r="D837" s="265">
        <v>0</v>
      </c>
      <c r="E837" s="266">
        <v>0</v>
      </c>
      <c r="F837" s="246"/>
      <c r="G837" s="247"/>
      <c r="H837" s="331">
        <v>1426184</v>
      </c>
      <c r="I837" s="322"/>
    </row>
    <row r="838" spans="1:9" collapsed="1">
      <c r="A838" s="323">
        <v>24</v>
      </c>
      <c r="B838" s="281" t="s">
        <v>131</v>
      </c>
      <c r="C838" s="266">
        <f>SUM($C$810:$C$837)</f>
        <v>14971106.159999998</v>
      </c>
      <c r="D838" s="266">
        <f>SUM($D$810:$D$837)</f>
        <v>61109</v>
      </c>
      <c r="E838" s="266">
        <f>SUM($E$810:$E$837)</f>
        <v>935098</v>
      </c>
      <c r="F838" s="246"/>
      <c r="G838" s="247"/>
      <c r="H838" s="331">
        <f>SUM($H$810:$H$837)</f>
        <v>15967313.159999998</v>
      </c>
      <c r="I838" s="322"/>
    </row>
    <row r="839" spans="1:9" hidden="1" outlineLevel="1">
      <c r="A839" s="323"/>
      <c r="B839" s="277" t="s">
        <v>202</v>
      </c>
      <c r="C839" s="266"/>
      <c r="D839" s="265"/>
      <c r="E839" s="265"/>
      <c r="F839" s="254"/>
      <c r="G839" s="273"/>
      <c r="H839" s="331">
        <v>0</v>
      </c>
      <c r="I839" s="322"/>
    </row>
    <row r="840" spans="1:9" hidden="1" outlineLevel="1">
      <c r="A840" s="323"/>
      <c r="B840" s="277" t="s">
        <v>272</v>
      </c>
      <c r="C840" s="266">
        <v>0</v>
      </c>
      <c r="D840" s="265"/>
      <c r="E840" s="265"/>
      <c r="F840" s="254"/>
      <c r="G840" s="273"/>
      <c r="H840" s="331">
        <v>0</v>
      </c>
      <c r="I840" s="322"/>
    </row>
    <row r="841" spans="1:9" hidden="1" outlineLevel="1">
      <c r="A841" s="323"/>
      <c r="B841" s="277" t="s">
        <v>203</v>
      </c>
      <c r="C841" s="266">
        <v>2194660</v>
      </c>
      <c r="D841" s="265">
        <v>0</v>
      </c>
      <c r="E841" s="265">
        <v>0</v>
      </c>
      <c r="F841" s="254"/>
      <c r="G841" s="273"/>
      <c r="H841" s="331">
        <v>2194660</v>
      </c>
      <c r="I841" s="322"/>
    </row>
    <row r="842" spans="1:9" hidden="1" outlineLevel="1">
      <c r="A842" s="323"/>
      <c r="B842" s="277" t="s">
        <v>204</v>
      </c>
      <c r="C842" s="266">
        <v>525593</v>
      </c>
      <c r="D842" s="265"/>
      <c r="E842" s="265"/>
      <c r="F842" s="254"/>
      <c r="G842" s="273"/>
      <c r="H842" s="331">
        <v>525593</v>
      </c>
      <c r="I842" s="322"/>
    </row>
    <row r="843" spans="1:9" hidden="1" outlineLevel="1">
      <c r="A843" s="323"/>
      <c r="B843" s="277" t="s">
        <v>205</v>
      </c>
      <c r="C843" s="266">
        <v>0</v>
      </c>
      <c r="D843" s="266">
        <v>0</v>
      </c>
      <c r="E843" s="266">
        <v>0</v>
      </c>
      <c r="F843" s="254"/>
      <c r="G843" s="273"/>
      <c r="H843" s="331">
        <v>0</v>
      </c>
      <c r="I843" s="322"/>
    </row>
    <row r="844" spans="1:9" hidden="1" outlineLevel="1">
      <c r="A844" s="323"/>
      <c r="B844" s="277" t="s">
        <v>206</v>
      </c>
      <c r="C844" s="266">
        <v>0</v>
      </c>
      <c r="D844" s="266">
        <v>0</v>
      </c>
      <c r="E844" s="266">
        <v>0</v>
      </c>
      <c r="F844" s="254"/>
      <c r="G844" s="273"/>
      <c r="H844" s="331">
        <v>0</v>
      </c>
      <c r="I844" s="322"/>
    </row>
    <row r="845" spans="1:9" hidden="1" outlineLevel="1">
      <c r="A845" s="323"/>
      <c r="B845" s="277" t="s">
        <v>207</v>
      </c>
      <c r="C845" s="266"/>
      <c r="D845" s="266"/>
      <c r="E845" s="266"/>
      <c r="F845" s="254"/>
      <c r="G845" s="273"/>
      <c r="H845" s="331">
        <v>0</v>
      </c>
      <c r="I845" s="322"/>
    </row>
    <row r="846" spans="1:9" hidden="1" outlineLevel="1">
      <c r="A846" s="323"/>
      <c r="B846" s="277" t="s">
        <v>208</v>
      </c>
      <c r="C846" s="266">
        <v>2201602.73</v>
      </c>
      <c r="D846" s="266">
        <v>0</v>
      </c>
      <c r="E846" s="266">
        <v>0</v>
      </c>
      <c r="F846" s="254"/>
      <c r="G846" s="273"/>
      <c r="H846" s="331">
        <v>2201602.73</v>
      </c>
      <c r="I846" s="322"/>
    </row>
    <row r="847" spans="1:9" hidden="1" outlineLevel="1">
      <c r="A847" s="323"/>
      <c r="B847" s="277" t="s">
        <v>209</v>
      </c>
      <c r="C847" s="266">
        <v>809885.9</v>
      </c>
      <c r="D847" s="266">
        <v>0</v>
      </c>
      <c r="E847" s="266">
        <v>0</v>
      </c>
      <c r="F847" s="254"/>
      <c r="G847" s="273"/>
      <c r="H847" s="331">
        <v>809885.9</v>
      </c>
      <c r="I847" s="322"/>
    </row>
    <row r="848" spans="1:9" hidden="1" outlineLevel="1">
      <c r="A848" s="323"/>
      <c r="B848" s="277" t="s">
        <v>211</v>
      </c>
      <c r="C848" s="266">
        <v>6213327</v>
      </c>
      <c r="D848" s="265"/>
      <c r="E848" s="265"/>
      <c r="F848" s="254"/>
      <c r="G848" s="273"/>
      <c r="H848" s="331">
        <v>6213327</v>
      </c>
      <c r="I848" s="322"/>
    </row>
    <row r="849" spans="1:9" hidden="1" outlineLevel="1">
      <c r="A849" s="323"/>
      <c r="B849" s="277" t="s">
        <v>212</v>
      </c>
      <c r="C849" s="266">
        <v>2188359</v>
      </c>
      <c r="D849" s="265">
        <v>0</v>
      </c>
      <c r="E849" s="265">
        <v>0</v>
      </c>
      <c r="F849" s="254"/>
      <c r="G849" s="273"/>
      <c r="H849" s="331">
        <v>2188359</v>
      </c>
      <c r="I849" s="322"/>
    </row>
    <row r="850" spans="1:9" hidden="1" outlineLevel="1">
      <c r="A850" s="323"/>
      <c r="B850" s="277" t="s">
        <v>213</v>
      </c>
      <c r="C850" s="266">
        <v>2162230</v>
      </c>
      <c r="D850" s="265"/>
      <c r="E850" s="265"/>
      <c r="F850" s="254"/>
      <c r="G850" s="273"/>
      <c r="H850" s="331">
        <v>2162230</v>
      </c>
      <c r="I850" s="322"/>
    </row>
    <row r="851" spans="1:9" hidden="1" outlineLevel="1">
      <c r="A851" s="323"/>
      <c r="B851" s="277" t="s">
        <v>214</v>
      </c>
      <c r="C851" s="266">
        <v>937748</v>
      </c>
      <c r="D851" s="265"/>
      <c r="E851" s="265"/>
      <c r="F851" s="254"/>
      <c r="G851" s="273"/>
      <c r="H851" s="331">
        <v>937748</v>
      </c>
      <c r="I851" s="322"/>
    </row>
    <row r="852" spans="1:9" hidden="1" outlineLevel="1">
      <c r="A852" s="323"/>
      <c r="B852" s="277" t="s">
        <v>273</v>
      </c>
      <c r="C852" s="266"/>
      <c r="D852" s="265"/>
      <c r="E852" s="265"/>
      <c r="F852" s="254"/>
      <c r="G852" s="273"/>
      <c r="H852" s="331">
        <v>0</v>
      </c>
      <c r="I852" s="322"/>
    </row>
    <row r="853" spans="1:9" hidden="1" outlineLevel="1">
      <c r="A853" s="323"/>
      <c r="B853" s="277" t="s">
        <v>215</v>
      </c>
      <c r="C853" s="266">
        <v>100713</v>
      </c>
      <c r="D853" s="265"/>
      <c r="E853" s="265"/>
      <c r="F853" s="254"/>
      <c r="G853" s="273"/>
      <c r="H853" s="331">
        <v>100713</v>
      </c>
      <c r="I853" s="322"/>
    </row>
    <row r="854" spans="1:9" hidden="1" outlineLevel="1">
      <c r="A854" s="323"/>
      <c r="B854" s="277" t="s">
        <v>216</v>
      </c>
      <c r="C854" s="266">
        <v>-11592</v>
      </c>
      <c r="D854" s="266">
        <v>0</v>
      </c>
      <c r="E854" s="266">
        <v>0</v>
      </c>
      <c r="F854" s="254"/>
      <c r="G854" s="273"/>
      <c r="H854" s="331">
        <v>-11592</v>
      </c>
      <c r="I854" s="322"/>
    </row>
    <row r="855" spans="1:9" hidden="1" outlineLevel="1">
      <c r="A855" s="323"/>
      <c r="B855" s="277" t="s">
        <v>217</v>
      </c>
      <c r="C855" s="266">
        <v>86101.420000000013</v>
      </c>
      <c r="D855" s="266">
        <v>0</v>
      </c>
      <c r="E855" s="265"/>
      <c r="F855" s="254"/>
      <c r="G855" s="273"/>
      <c r="H855" s="331">
        <v>86101.420000000013</v>
      </c>
      <c r="I855" s="322"/>
    </row>
    <row r="856" spans="1:9" hidden="1" outlineLevel="1">
      <c r="A856" s="323"/>
      <c r="B856" s="277" t="s">
        <v>218</v>
      </c>
      <c r="C856" s="266">
        <v>648429</v>
      </c>
      <c r="D856" s="266">
        <v>0</v>
      </c>
      <c r="E856" s="266">
        <v>0</v>
      </c>
      <c r="F856" s="254"/>
      <c r="G856" s="273"/>
      <c r="H856" s="331">
        <v>648429</v>
      </c>
      <c r="I856" s="322"/>
    </row>
    <row r="857" spans="1:9" hidden="1" outlineLevel="1">
      <c r="A857" s="323"/>
      <c r="B857" s="277" t="s">
        <v>219</v>
      </c>
      <c r="C857" s="266">
        <v>0</v>
      </c>
      <c r="D857" s="266">
        <v>0</v>
      </c>
      <c r="E857" s="266">
        <v>0</v>
      </c>
      <c r="F857" s="254"/>
      <c r="G857" s="273"/>
      <c r="H857" s="331">
        <v>0</v>
      </c>
      <c r="I857" s="322"/>
    </row>
    <row r="858" spans="1:9" hidden="1" outlineLevel="1">
      <c r="A858" s="323"/>
      <c r="B858" s="277" t="s">
        <v>323</v>
      </c>
      <c r="C858" s="266"/>
      <c r="D858" s="266"/>
      <c r="E858" s="266"/>
      <c r="F858" s="254"/>
      <c r="G858" s="273"/>
      <c r="H858" s="324">
        <v>0</v>
      </c>
      <c r="I858" s="322"/>
    </row>
    <row r="859" spans="1:9" hidden="1" outlineLevel="1">
      <c r="A859" s="323"/>
      <c r="B859" s="277" t="s">
        <v>220</v>
      </c>
      <c r="C859" s="266">
        <v>13106</v>
      </c>
      <c r="D859" s="266">
        <v>0</v>
      </c>
      <c r="E859" s="266">
        <v>0</v>
      </c>
      <c r="F859" s="254"/>
      <c r="G859" s="273"/>
      <c r="H859" s="331">
        <v>13106</v>
      </c>
      <c r="I859" s="322"/>
    </row>
    <row r="860" spans="1:9" hidden="1" outlineLevel="1">
      <c r="A860" s="323"/>
      <c r="B860" s="277" t="s">
        <v>221</v>
      </c>
      <c r="C860" s="266">
        <v>98481.65</v>
      </c>
      <c r="D860" s="266">
        <v>0</v>
      </c>
      <c r="E860" s="266">
        <v>0</v>
      </c>
      <c r="F860" s="254"/>
      <c r="G860" s="273"/>
      <c r="H860" s="331">
        <v>98481.65</v>
      </c>
      <c r="I860" s="322"/>
    </row>
    <row r="861" spans="1:9" hidden="1" outlineLevel="1">
      <c r="A861" s="323"/>
      <c r="B861" s="277" t="s">
        <v>274</v>
      </c>
      <c r="C861" s="266">
        <v>77066</v>
      </c>
      <c r="D861" s="266">
        <v>0</v>
      </c>
      <c r="E861" s="266">
        <v>0</v>
      </c>
      <c r="F861" s="254"/>
      <c r="G861" s="273"/>
      <c r="H861" s="331">
        <v>77066</v>
      </c>
      <c r="I861" s="322"/>
    </row>
    <row r="862" spans="1:9" hidden="1" outlineLevel="1">
      <c r="A862" s="323"/>
      <c r="B862" s="277" t="s">
        <v>222</v>
      </c>
      <c r="C862" s="266">
        <v>2429296</v>
      </c>
      <c r="D862" s="266">
        <v>0</v>
      </c>
      <c r="E862" s="266">
        <v>0</v>
      </c>
      <c r="F862" s="254"/>
      <c r="G862" s="273"/>
      <c r="H862" s="331">
        <v>2429296</v>
      </c>
      <c r="I862" s="322"/>
    </row>
    <row r="863" spans="1:9" hidden="1" outlineLevel="1">
      <c r="A863" s="323"/>
      <c r="B863" s="277" t="s">
        <v>278</v>
      </c>
      <c r="C863" s="266"/>
      <c r="D863" s="266"/>
      <c r="E863" s="266"/>
      <c r="F863" s="254"/>
      <c r="G863" s="273"/>
      <c r="H863" s="331">
        <v>0</v>
      </c>
      <c r="I863" s="322"/>
    </row>
    <row r="864" spans="1:9" hidden="1" outlineLevel="1">
      <c r="A864" s="323"/>
      <c r="B864" s="277" t="s">
        <v>223</v>
      </c>
      <c r="C864" s="266">
        <v>963336</v>
      </c>
      <c r="D864" s="266">
        <v>0</v>
      </c>
      <c r="E864" s="266">
        <v>0</v>
      </c>
      <c r="F864" s="254"/>
      <c r="G864" s="273"/>
      <c r="H864" s="331">
        <v>963336</v>
      </c>
      <c r="I864" s="322"/>
    </row>
    <row r="865" spans="1:9" hidden="1" outlineLevel="1">
      <c r="A865" s="323"/>
      <c r="B865" s="277" t="s">
        <v>224</v>
      </c>
      <c r="C865" s="266">
        <v>171352.81999999998</v>
      </c>
      <c r="D865" s="266">
        <v>0</v>
      </c>
      <c r="E865" s="266">
        <v>0</v>
      </c>
      <c r="F865" s="254"/>
      <c r="G865" s="273"/>
      <c r="H865" s="331">
        <v>171352.81999999998</v>
      </c>
      <c r="I865" s="322"/>
    </row>
    <row r="866" spans="1:9" hidden="1" outlineLevel="1">
      <c r="A866" s="323"/>
      <c r="B866" s="277" t="s">
        <v>225</v>
      </c>
      <c r="C866" s="266">
        <v>2513186</v>
      </c>
      <c r="D866" s="266">
        <v>0</v>
      </c>
      <c r="E866" s="266">
        <v>0</v>
      </c>
      <c r="F866" s="254"/>
      <c r="G866" s="273"/>
      <c r="H866" s="331">
        <v>2513186</v>
      </c>
      <c r="I866" s="322"/>
    </row>
    <row r="867" spans="1:9" collapsed="1">
      <c r="A867" s="323">
        <v>25</v>
      </c>
      <c r="B867" s="281" t="s">
        <v>132</v>
      </c>
      <c r="C867" s="266">
        <f>SUM($C$839:$C$866)</f>
        <v>24322881.520000003</v>
      </c>
      <c r="D867" s="266">
        <f>SUM($D$839:$D$866)</f>
        <v>0</v>
      </c>
      <c r="E867" s="266">
        <f>SUM($E$839:$E$866)</f>
        <v>0</v>
      </c>
      <c r="F867" s="254"/>
      <c r="G867" s="273"/>
      <c r="H867" s="331">
        <f>SUM($H$839:$H$866)</f>
        <v>24322881.520000003</v>
      </c>
      <c r="I867" s="322"/>
    </row>
    <row r="868" spans="1:9" hidden="1" outlineLevel="1">
      <c r="A868" s="323"/>
      <c r="B868" s="277" t="s">
        <v>202</v>
      </c>
      <c r="C868" s="246"/>
      <c r="D868" s="265"/>
      <c r="E868" s="265"/>
      <c r="F868" s="251"/>
      <c r="G868" s="278"/>
      <c r="H868" s="324">
        <v>0</v>
      </c>
      <c r="I868" s="322"/>
    </row>
    <row r="869" spans="1:9" hidden="1" outlineLevel="1">
      <c r="A869" s="323"/>
      <c r="B869" s="277" t="s">
        <v>272</v>
      </c>
      <c r="C869" s="246"/>
      <c r="D869" s="265"/>
      <c r="E869" s="265"/>
      <c r="F869" s="251"/>
      <c r="G869" s="278">
        <v>34965</v>
      </c>
      <c r="H869" s="324">
        <v>34965</v>
      </c>
      <c r="I869" s="322"/>
    </row>
    <row r="870" spans="1:9" hidden="1" outlineLevel="1">
      <c r="A870" s="323"/>
      <c r="B870" s="277" t="s">
        <v>203</v>
      </c>
      <c r="C870" s="246"/>
      <c r="D870" s="265"/>
      <c r="E870" s="265"/>
      <c r="F870" s="251"/>
      <c r="G870" s="278">
        <v>240538</v>
      </c>
      <c r="H870" s="324">
        <v>240538</v>
      </c>
      <c r="I870" s="322"/>
    </row>
    <row r="871" spans="1:9" hidden="1" outlineLevel="1">
      <c r="A871" s="323"/>
      <c r="B871" s="277" t="s">
        <v>204</v>
      </c>
      <c r="C871" s="246"/>
      <c r="D871" s="265"/>
      <c r="E871" s="265"/>
      <c r="F871" s="251"/>
      <c r="G871" s="278">
        <v>198734</v>
      </c>
      <c r="H871" s="324">
        <v>198734</v>
      </c>
      <c r="I871" s="322"/>
    </row>
    <row r="872" spans="1:9" hidden="1" outlineLevel="1">
      <c r="A872" s="323"/>
      <c r="B872" s="277" t="s">
        <v>205</v>
      </c>
      <c r="C872" s="246"/>
      <c r="D872" s="266">
        <v>0</v>
      </c>
      <c r="E872" s="266">
        <v>0</v>
      </c>
      <c r="F872" s="251"/>
      <c r="G872" s="278">
        <v>0</v>
      </c>
      <c r="H872" s="324">
        <v>0</v>
      </c>
      <c r="I872" s="322"/>
    </row>
    <row r="873" spans="1:9" hidden="1" outlineLevel="1">
      <c r="A873" s="323"/>
      <c r="B873" s="277" t="s">
        <v>206</v>
      </c>
      <c r="C873" s="246"/>
      <c r="D873" s="266">
        <v>0</v>
      </c>
      <c r="E873" s="266">
        <v>0</v>
      </c>
      <c r="F873" s="251"/>
      <c r="G873" s="278">
        <v>0</v>
      </c>
      <c r="H873" s="324">
        <v>0</v>
      </c>
      <c r="I873" s="322"/>
    </row>
    <row r="874" spans="1:9" hidden="1" outlineLevel="1">
      <c r="A874" s="323"/>
      <c r="B874" s="277" t="s">
        <v>207</v>
      </c>
      <c r="C874" s="246"/>
      <c r="D874" s="266"/>
      <c r="E874" s="324">
        <v>18424</v>
      </c>
      <c r="F874" s="251"/>
      <c r="G874" s="324">
        <v>0</v>
      </c>
      <c r="H874" s="324">
        <v>18424</v>
      </c>
      <c r="I874" s="322"/>
    </row>
    <row r="875" spans="1:9" hidden="1" outlineLevel="1">
      <c r="A875" s="323"/>
      <c r="B875" s="277" t="s">
        <v>208</v>
      </c>
      <c r="C875" s="246"/>
      <c r="D875" s="266">
        <v>0</v>
      </c>
      <c r="E875" s="266">
        <v>0</v>
      </c>
      <c r="F875" s="251"/>
      <c r="G875" s="278">
        <v>1029293</v>
      </c>
      <c r="H875" s="324">
        <v>1029293</v>
      </c>
      <c r="I875" s="322"/>
    </row>
    <row r="876" spans="1:9" hidden="1" outlineLevel="1">
      <c r="A876" s="323"/>
      <c r="B876" s="277" t="s">
        <v>209</v>
      </c>
      <c r="C876" s="246"/>
      <c r="D876" s="265"/>
      <c r="E876" s="265"/>
      <c r="F876" s="251"/>
      <c r="G876" s="278">
        <v>349516</v>
      </c>
      <c r="H876" s="324">
        <v>349516</v>
      </c>
      <c r="I876" s="322"/>
    </row>
    <row r="877" spans="1:9" hidden="1" outlineLevel="1">
      <c r="A877" s="323"/>
      <c r="B877" s="277" t="s">
        <v>211</v>
      </c>
      <c r="C877" s="246"/>
      <c r="D877" s="265"/>
      <c r="E877" s="265"/>
      <c r="F877" s="251"/>
      <c r="G877" s="278">
        <v>2173397</v>
      </c>
      <c r="H877" s="324">
        <v>2173397</v>
      </c>
      <c r="I877" s="322"/>
    </row>
    <row r="878" spans="1:9" hidden="1" outlineLevel="1">
      <c r="A878" s="323"/>
      <c r="B878" s="277" t="s">
        <v>212</v>
      </c>
      <c r="C878" s="246"/>
      <c r="D878" s="265">
        <v>0</v>
      </c>
      <c r="E878" s="265">
        <v>0</v>
      </c>
      <c r="F878" s="251"/>
      <c r="G878" s="278">
        <v>2413241</v>
      </c>
      <c r="H878" s="324">
        <v>2413241</v>
      </c>
      <c r="I878" s="322"/>
    </row>
    <row r="879" spans="1:9" hidden="1" outlineLevel="1">
      <c r="A879" s="323"/>
      <c r="B879" s="277" t="s">
        <v>213</v>
      </c>
      <c r="C879" s="246"/>
      <c r="D879" s="265"/>
      <c r="E879" s="265"/>
      <c r="F879" s="251"/>
      <c r="G879" s="278">
        <v>1309622</v>
      </c>
      <c r="H879" s="324">
        <v>1309622</v>
      </c>
      <c r="I879" s="322"/>
    </row>
    <row r="880" spans="1:9" hidden="1" outlineLevel="1">
      <c r="A880" s="323"/>
      <c r="B880" s="277" t="s">
        <v>214</v>
      </c>
      <c r="C880" s="246"/>
      <c r="D880" s="265"/>
      <c r="E880" s="265"/>
      <c r="F880" s="251"/>
      <c r="G880" s="278">
        <v>471611</v>
      </c>
      <c r="H880" s="324">
        <v>471611</v>
      </c>
      <c r="I880" s="322"/>
    </row>
    <row r="881" spans="1:9" hidden="1" outlineLevel="1">
      <c r="A881" s="323"/>
      <c r="B881" s="277" t="s">
        <v>273</v>
      </c>
      <c r="C881" s="246"/>
      <c r="D881" s="265"/>
      <c r="E881" s="265"/>
      <c r="F881" s="251"/>
      <c r="G881" s="278"/>
      <c r="H881" s="324">
        <v>0</v>
      </c>
      <c r="I881" s="322"/>
    </row>
    <row r="882" spans="1:9" hidden="1" outlineLevel="1">
      <c r="A882" s="323"/>
      <c r="B882" s="277" t="s">
        <v>215</v>
      </c>
      <c r="C882" s="246"/>
      <c r="D882" s="265">
        <v>0</v>
      </c>
      <c r="E882" s="265">
        <v>30387</v>
      </c>
      <c r="F882" s="251"/>
      <c r="G882" s="278">
        <v>0</v>
      </c>
      <c r="H882" s="324">
        <v>30387</v>
      </c>
      <c r="I882" s="322"/>
    </row>
    <row r="883" spans="1:9" hidden="1" outlineLevel="1">
      <c r="A883" s="323"/>
      <c r="B883" s="277" t="s">
        <v>216</v>
      </c>
      <c r="C883" s="246"/>
      <c r="D883" s="266">
        <v>0</v>
      </c>
      <c r="E883" s="266">
        <v>0</v>
      </c>
      <c r="F883" s="251"/>
      <c r="G883" s="278">
        <v>0</v>
      </c>
      <c r="H883" s="324">
        <v>0</v>
      </c>
      <c r="I883" s="322"/>
    </row>
    <row r="884" spans="1:9" hidden="1" outlineLevel="1">
      <c r="A884" s="323"/>
      <c r="B884" s="277" t="s">
        <v>217</v>
      </c>
      <c r="C884" s="246"/>
      <c r="D884" s="266">
        <v>0</v>
      </c>
      <c r="E884" s="265"/>
      <c r="F884" s="251"/>
      <c r="G884" s="278">
        <v>0</v>
      </c>
      <c r="H884" s="324">
        <v>0</v>
      </c>
      <c r="I884" s="322"/>
    </row>
    <row r="885" spans="1:9" hidden="1" outlineLevel="1">
      <c r="A885" s="323"/>
      <c r="B885" s="277" t="s">
        <v>218</v>
      </c>
      <c r="C885" s="246"/>
      <c r="D885" s="266">
        <v>0</v>
      </c>
      <c r="E885" s="266">
        <v>0</v>
      </c>
      <c r="F885" s="251"/>
      <c r="G885" s="278">
        <v>0</v>
      </c>
      <c r="H885" s="324">
        <v>0</v>
      </c>
      <c r="I885" s="322"/>
    </row>
    <row r="886" spans="1:9" hidden="1" outlineLevel="1">
      <c r="A886" s="323"/>
      <c r="B886" s="277" t="s">
        <v>219</v>
      </c>
      <c r="C886" s="246"/>
      <c r="D886" s="265"/>
      <c r="E886" s="265"/>
      <c r="F886" s="251"/>
      <c r="G886" s="280"/>
      <c r="H886" s="324">
        <v>0</v>
      </c>
      <c r="I886" s="322"/>
    </row>
    <row r="887" spans="1:9" hidden="1" outlineLevel="1">
      <c r="A887" s="323"/>
      <c r="B887" s="277" t="s">
        <v>323</v>
      </c>
      <c r="C887" s="246"/>
      <c r="D887" s="265"/>
      <c r="E887" s="265"/>
      <c r="F887" s="251"/>
      <c r="G887" s="280"/>
      <c r="H887" s="324">
        <v>0</v>
      </c>
      <c r="I887" s="322"/>
    </row>
    <row r="888" spans="1:9" hidden="1" outlineLevel="1">
      <c r="A888" s="323"/>
      <c r="B888" s="277" t="s">
        <v>220</v>
      </c>
      <c r="C888" s="246"/>
      <c r="D888" s="265"/>
      <c r="E888" s="265"/>
      <c r="F888" s="251"/>
      <c r="G888" s="280"/>
      <c r="H888" s="324">
        <v>0</v>
      </c>
      <c r="I888" s="322"/>
    </row>
    <row r="889" spans="1:9" hidden="1" outlineLevel="1">
      <c r="A889" s="323"/>
      <c r="B889" s="277" t="s">
        <v>221</v>
      </c>
      <c r="C889" s="246"/>
      <c r="D889" s="265"/>
      <c r="E889" s="265"/>
      <c r="F889" s="251"/>
      <c r="G889" s="280"/>
      <c r="H889" s="324">
        <v>0</v>
      </c>
      <c r="I889" s="322"/>
    </row>
    <row r="890" spans="1:9" hidden="1" outlineLevel="1">
      <c r="A890" s="323"/>
      <c r="B890" s="277" t="s">
        <v>274</v>
      </c>
      <c r="C890" s="246"/>
      <c r="D890" s="265"/>
      <c r="E890" s="265"/>
      <c r="F890" s="251"/>
      <c r="G890" s="280"/>
      <c r="H890" s="324">
        <v>0</v>
      </c>
      <c r="I890" s="322"/>
    </row>
    <row r="891" spans="1:9" hidden="1" outlineLevel="1">
      <c r="A891" s="323"/>
      <c r="B891" s="277" t="s">
        <v>222</v>
      </c>
      <c r="C891" s="246"/>
      <c r="D891" s="253">
        <v>0</v>
      </c>
      <c r="E891" s="284"/>
      <c r="F891" s="251"/>
      <c r="G891" s="280"/>
      <c r="H891" s="324">
        <v>0</v>
      </c>
      <c r="I891" s="322"/>
    </row>
    <row r="892" spans="1:9" hidden="1" outlineLevel="1">
      <c r="A892" s="323"/>
      <c r="B892" s="277" t="s">
        <v>278</v>
      </c>
      <c r="C892" s="246"/>
      <c r="D892" s="266"/>
      <c r="E892" s="284"/>
      <c r="F892" s="251"/>
      <c r="G892" s="280"/>
      <c r="H892" s="324">
        <v>0</v>
      </c>
      <c r="I892" s="322"/>
    </row>
    <row r="893" spans="1:9" hidden="1" outlineLevel="1">
      <c r="A893" s="323"/>
      <c r="B893" s="277" t="s">
        <v>223</v>
      </c>
      <c r="C893" s="246"/>
      <c r="D893" s="265"/>
      <c r="E893" s="265"/>
      <c r="F893" s="251"/>
      <c r="G893" s="278">
        <v>580024</v>
      </c>
      <c r="H893" s="324">
        <v>580024</v>
      </c>
      <c r="I893" s="322"/>
    </row>
    <row r="894" spans="1:9" hidden="1" outlineLevel="1">
      <c r="A894" s="323"/>
      <c r="B894" s="277" t="s">
        <v>224</v>
      </c>
      <c r="C894" s="246"/>
      <c r="D894" s="278">
        <v>0</v>
      </c>
      <c r="E894" s="278">
        <v>0</v>
      </c>
      <c r="F894" s="251"/>
      <c r="G894" s="278">
        <v>0</v>
      </c>
      <c r="H894" s="324">
        <v>0</v>
      </c>
      <c r="I894" s="322"/>
    </row>
    <row r="895" spans="1:9" hidden="1" outlineLevel="1">
      <c r="A895" s="323"/>
      <c r="B895" s="277" t="s">
        <v>225</v>
      </c>
      <c r="C895" s="246"/>
      <c r="D895" s="265"/>
      <c r="E895" s="266">
        <v>0</v>
      </c>
      <c r="F895" s="251"/>
      <c r="G895" s="278">
        <v>320591</v>
      </c>
      <c r="H895" s="324">
        <v>320591</v>
      </c>
      <c r="I895" s="322"/>
    </row>
    <row r="896" spans="1:9" collapsed="1">
      <c r="A896" s="323">
        <v>26</v>
      </c>
      <c r="B896" s="281" t="s">
        <v>580</v>
      </c>
      <c r="C896" s="246"/>
      <c r="D896" s="266">
        <f>SUM($D$868:$D$895)</f>
        <v>0</v>
      </c>
      <c r="E896" s="266">
        <f>SUM($E$868:$E$895)</f>
        <v>48811</v>
      </c>
      <c r="F896" s="251"/>
      <c r="G896" s="278">
        <f>SUM($G$868:$G$895)</f>
        <v>9121532</v>
      </c>
      <c r="H896" s="324">
        <f>SUM($H$868:$H$895)</f>
        <v>9170343</v>
      </c>
      <c r="I896" s="322"/>
    </row>
    <row r="897" spans="1:9" hidden="1" outlineLevel="1">
      <c r="A897" s="323"/>
      <c r="B897" s="277" t="s">
        <v>202</v>
      </c>
      <c r="C897" s="297"/>
      <c r="D897" s="265"/>
      <c r="E897" s="266"/>
      <c r="F897" s="253"/>
      <c r="G897" s="266"/>
      <c r="H897" s="324">
        <v>0</v>
      </c>
      <c r="I897" s="322"/>
    </row>
    <row r="898" spans="1:9" hidden="1" outlineLevel="1">
      <c r="A898" s="323"/>
      <c r="B898" s="277" t="s">
        <v>272</v>
      </c>
      <c r="C898" s="297">
        <v>0</v>
      </c>
      <c r="D898" s="265"/>
      <c r="E898" s="266">
        <v>0</v>
      </c>
      <c r="F898" s="253">
        <v>0</v>
      </c>
      <c r="G898" s="266">
        <v>0</v>
      </c>
      <c r="H898" s="324">
        <v>0</v>
      </c>
      <c r="I898" s="322"/>
    </row>
    <row r="899" spans="1:9" hidden="1" outlineLevel="1">
      <c r="A899" s="323"/>
      <c r="B899" s="277" t="s">
        <v>203</v>
      </c>
      <c r="C899" s="297">
        <v>9144</v>
      </c>
      <c r="D899" s="265"/>
      <c r="E899" s="266">
        <v>853001</v>
      </c>
      <c r="F899" s="253">
        <v>34066</v>
      </c>
      <c r="G899" s="266">
        <v>375113</v>
      </c>
      <c r="H899" s="324">
        <v>1271324</v>
      </c>
      <c r="I899" s="322"/>
    </row>
    <row r="900" spans="1:9" hidden="1" outlineLevel="1">
      <c r="A900" s="323"/>
      <c r="B900" s="277" t="s">
        <v>204</v>
      </c>
      <c r="C900" s="297">
        <v>491725</v>
      </c>
      <c r="D900" s="266">
        <v>0</v>
      </c>
      <c r="E900" s="266">
        <v>0</v>
      </c>
      <c r="F900" s="253">
        <v>0</v>
      </c>
      <c r="G900" s="266">
        <v>0</v>
      </c>
      <c r="H900" s="324">
        <v>491725</v>
      </c>
      <c r="I900" s="322"/>
    </row>
    <row r="901" spans="1:9" hidden="1" outlineLevel="1">
      <c r="A901" s="323"/>
      <c r="B901" s="277" t="s">
        <v>205</v>
      </c>
      <c r="C901" s="297">
        <v>0</v>
      </c>
      <c r="D901" s="266">
        <v>0</v>
      </c>
      <c r="E901" s="266">
        <v>0</v>
      </c>
      <c r="F901" s="253">
        <v>0</v>
      </c>
      <c r="G901" s="266">
        <v>0</v>
      </c>
      <c r="H901" s="324">
        <v>0</v>
      </c>
      <c r="I901" s="322"/>
    </row>
    <row r="902" spans="1:9" hidden="1" outlineLevel="1">
      <c r="A902" s="323"/>
      <c r="B902" s="277" t="s">
        <v>206</v>
      </c>
      <c r="C902" s="297">
        <v>0</v>
      </c>
      <c r="D902" s="266">
        <v>0</v>
      </c>
      <c r="E902" s="266">
        <v>135398.35999999999</v>
      </c>
      <c r="F902" s="253">
        <v>0</v>
      </c>
      <c r="G902" s="266">
        <v>0</v>
      </c>
      <c r="H902" s="324">
        <v>135398.35999999999</v>
      </c>
      <c r="I902" s="322"/>
    </row>
    <row r="903" spans="1:9" hidden="1" outlineLevel="1">
      <c r="A903" s="323"/>
      <c r="B903" s="277" t="s">
        <v>207</v>
      </c>
      <c r="C903" s="297">
        <v>2424</v>
      </c>
      <c r="D903" s="297">
        <v>0</v>
      </c>
      <c r="E903" s="297">
        <v>2566</v>
      </c>
      <c r="F903" s="297">
        <v>0</v>
      </c>
      <c r="G903" s="297">
        <v>0</v>
      </c>
      <c r="H903" s="297">
        <v>4990</v>
      </c>
      <c r="I903" s="322"/>
    </row>
    <row r="904" spans="1:9" hidden="1" outlineLevel="1">
      <c r="A904" s="323"/>
      <c r="B904" s="277" t="s">
        <v>208</v>
      </c>
      <c r="C904" s="297">
        <v>322308.61640273186</v>
      </c>
      <c r="D904" s="266">
        <v>292918</v>
      </c>
      <c r="E904" s="266">
        <v>1733230</v>
      </c>
      <c r="F904" s="253">
        <v>461460</v>
      </c>
      <c r="G904" s="266">
        <v>581783</v>
      </c>
      <c r="H904" s="324">
        <v>3391699.6164027317</v>
      </c>
      <c r="I904" s="322"/>
    </row>
    <row r="905" spans="1:9" hidden="1" outlineLevel="1">
      <c r="A905" s="323"/>
      <c r="B905" s="277" t="s">
        <v>209</v>
      </c>
      <c r="C905" s="297">
        <v>-50192.31313298345</v>
      </c>
      <c r="D905" s="265"/>
      <c r="E905" s="266">
        <v>36968</v>
      </c>
      <c r="F905" s="253">
        <v>64040</v>
      </c>
      <c r="G905" s="266">
        <v>4196</v>
      </c>
      <c r="H905" s="324">
        <v>55011.68686701655</v>
      </c>
      <c r="I905" s="322"/>
    </row>
    <row r="906" spans="1:9" hidden="1" outlineLevel="1">
      <c r="A906" s="323"/>
      <c r="B906" s="277" t="s">
        <v>211</v>
      </c>
      <c r="C906" s="297">
        <v>203118</v>
      </c>
      <c r="D906" s="265"/>
      <c r="E906" s="266">
        <v>2846076</v>
      </c>
      <c r="F906" s="253">
        <v>351430</v>
      </c>
      <c r="G906" s="266">
        <v>605639</v>
      </c>
      <c r="H906" s="324">
        <v>4006263</v>
      </c>
      <c r="I906" s="322"/>
    </row>
    <row r="907" spans="1:9" hidden="1" outlineLevel="1">
      <c r="A907" s="323"/>
      <c r="B907" s="277" t="s">
        <v>212</v>
      </c>
      <c r="C907" s="297">
        <v>5576</v>
      </c>
      <c r="D907" s="265">
        <v>0</v>
      </c>
      <c r="E907" s="266">
        <v>1945814</v>
      </c>
      <c r="F907" s="253">
        <v>7628</v>
      </c>
      <c r="G907" s="266">
        <v>128062</v>
      </c>
      <c r="H907" s="324">
        <v>2087080</v>
      </c>
      <c r="I907" s="322"/>
    </row>
    <row r="908" spans="1:9" hidden="1" outlineLevel="1">
      <c r="A908" s="323"/>
      <c r="B908" s="277" t="s">
        <v>213</v>
      </c>
      <c r="C908" s="297">
        <v>12199</v>
      </c>
      <c r="D908" s="297">
        <v>265739</v>
      </c>
      <c r="E908" s="266">
        <v>868475</v>
      </c>
      <c r="F908" s="253">
        <v>2446373</v>
      </c>
      <c r="G908" s="266">
        <v>710405</v>
      </c>
      <c r="H908" s="324">
        <v>4303191</v>
      </c>
      <c r="I908" s="322"/>
    </row>
    <row r="909" spans="1:9" hidden="1" outlineLevel="1">
      <c r="A909" s="323"/>
      <c r="B909" s="277" t="s">
        <v>214</v>
      </c>
      <c r="C909" s="297">
        <v>678695</v>
      </c>
      <c r="D909" s="297">
        <v>17799</v>
      </c>
      <c r="E909" s="266">
        <v>0</v>
      </c>
      <c r="F909" s="253">
        <v>43289</v>
      </c>
      <c r="G909" s="266">
        <v>0</v>
      </c>
      <c r="H909" s="324">
        <v>739783</v>
      </c>
      <c r="I909" s="322"/>
    </row>
    <row r="910" spans="1:9" hidden="1" outlineLevel="1">
      <c r="A910" s="323"/>
      <c r="B910" s="277" t="s">
        <v>273</v>
      </c>
      <c r="C910" s="297"/>
      <c r="D910" s="265"/>
      <c r="E910" s="266"/>
      <c r="F910" s="253"/>
      <c r="G910" s="266"/>
      <c r="H910" s="324">
        <v>0</v>
      </c>
      <c r="I910" s="322"/>
    </row>
    <row r="911" spans="1:9" hidden="1" outlineLevel="1">
      <c r="A911" s="323"/>
      <c r="B911" s="277" t="s">
        <v>215</v>
      </c>
      <c r="C911" s="297">
        <v>21200</v>
      </c>
      <c r="D911" s="297">
        <v>0</v>
      </c>
      <c r="E911" s="297">
        <v>349011</v>
      </c>
      <c r="F911" s="297">
        <v>0</v>
      </c>
      <c r="G911" s="265"/>
      <c r="H911" s="324">
        <v>370211</v>
      </c>
      <c r="I911" s="322"/>
    </row>
    <row r="912" spans="1:9" hidden="1" outlineLevel="1">
      <c r="A912" s="323"/>
      <c r="B912" s="277" t="s">
        <v>216</v>
      </c>
      <c r="C912" s="297">
        <v>-2</v>
      </c>
      <c r="D912" s="266">
        <v>0</v>
      </c>
      <c r="E912" s="266">
        <v>0</v>
      </c>
      <c r="F912" s="253">
        <v>1585</v>
      </c>
      <c r="G912" s="266">
        <v>0</v>
      </c>
      <c r="H912" s="324">
        <v>1583</v>
      </c>
      <c r="I912" s="322"/>
    </row>
    <row r="913" spans="1:9" hidden="1" outlineLevel="1">
      <c r="A913" s="323"/>
      <c r="B913" s="277" t="s">
        <v>217</v>
      </c>
      <c r="C913" s="297">
        <v>65788.294067332943</v>
      </c>
      <c r="D913" s="266">
        <v>0</v>
      </c>
      <c r="E913" s="266">
        <v>837704</v>
      </c>
      <c r="F913" s="252"/>
      <c r="G913" s="266">
        <v>222679</v>
      </c>
      <c r="H913" s="324">
        <v>1126171.294067333</v>
      </c>
      <c r="I913" s="322"/>
    </row>
    <row r="914" spans="1:9" hidden="1" outlineLevel="1">
      <c r="A914" s="323"/>
      <c r="B914" s="277" t="s">
        <v>218</v>
      </c>
      <c r="C914" s="297">
        <v>4400113</v>
      </c>
      <c r="D914" s="266">
        <v>6342005</v>
      </c>
      <c r="E914" s="266">
        <v>82668</v>
      </c>
      <c r="F914" s="253">
        <v>535820</v>
      </c>
      <c r="G914" s="266">
        <v>1067924</v>
      </c>
      <c r="H914" s="324">
        <v>12428530</v>
      </c>
      <c r="I914" s="322"/>
    </row>
    <row r="915" spans="1:9" hidden="1" outlineLevel="1">
      <c r="A915" s="323"/>
      <c r="B915" s="277" t="s">
        <v>219</v>
      </c>
      <c r="C915" s="297">
        <v>189504</v>
      </c>
      <c r="D915" s="265"/>
      <c r="E915" s="266">
        <v>0</v>
      </c>
      <c r="F915" s="252"/>
      <c r="G915" s="265"/>
      <c r="H915" s="324">
        <v>189504</v>
      </c>
      <c r="I915" s="322"/>
    </row>
    <row r="916" spans="1:9" hidden="1" outlineLevel="1">
      <c r="A916" s="323"/>
      <c r="B916" s="277" t="s">
        <v>323</v>
      </c>
      <c r="C916" s="297"/>
      <c r="D916" s="265">
        <v>74629</v>
      </c>
      <c r="E916" s="266"/>
      <c r="F916" s="252"/>
      <c r="G916" s="265"/>
      <c r="H916" s="324">
        <v>74629</v>
      </c>
      <c r="I916" s="322"/>
    </row>
    <row r="917" spans="1:9" hidden="1" outlineLevel="1">
      <c r="A917" s="323"/>
      <c r="B917" s="277" t="s">
        <v>220</v>
      </c>
      <c r="C917" s="297"/>
      <c r="D917" s="265"/>
      <c r="E917" s="266"/>
      <c r="F917" s="252"/>
      <c r="G917" s="265"/>
      <c r="H917" s="324">
        <v>0</v>
      </c>
      <c r="I917" s="322"/>
    </row>
    <row r="918" spans="1:9" hidden="1" outlineLevel="1">
      <c r="A918" s="323"/>
      <c r="B918" s="277" t="s">
        <v>221</v>
      </c>
      <c r="C918" s="297">
        <v>37724.04</v>
      </c>
      <c r="D918" s="265"/>
      <c r="E918" s="265"/>
      <c r="F918" s="252"/>
      <c r="G918" s="265"/>
      <c r="H918" s="324">
        <v>37724.04</v>
      </c>
      <c r="I918" s="322"/>
    </row>
    <row r="919" spans="1:9" hidden="1" outlineLevel="1">
      <c r="A919" s="323"/>
      <c r="B919" s="277" t="s">
        <v>274</v>
      </c>
      <c r="C919" s="297">
        <v>46116</v>
      </c>
      <c r="D919" s="265"/>
      <c r="E919" s="265"/>
      <c r="F919" s="252"/>
      <c r="G919" s="265"/>
      <c r="H919" s="324">
        <v>46116</v>
      </c>
      <c r="I919" s="322"/>
    </row>
    <row r="920" spans="1:9" hidden="1" outlineLevel="1">
      <c r="A920" s="323"/>
      <c r="B920" s="277" t="s">
        <v>222</v>
      </c>
      <c r="C920" s="297">
        <v>5629649</v>
      </c>
      <c r="D920" s="266">
        <v>13021881</v>
      </c>
      <c r="E920" s="266">
        <v>7776831</v>
      </c>
      <c r="F920" s="252"/>
      <c r="G920" s="266">
        <v>21052601</v>
      </c>
      <c r="H920" s="324">
        <v>47480962</v>
      </c>
      <c r="I920" s="322"/>
    </row>
    <row r="921" spans="1:9" hidden="1" outlineLevel="1">
      <c r="A921" s="323"/>
      <c r="B921" s="277" t="s">
        <v>278</v>
      </c>
      <c r="C921" s="297"/>
      <c r="D921" s="266"/>
      <c r="E921" s="266"/>
      <c r="F921" s="252"/>
      <c r="G921" s="266"/>
      <c r="H921" s="324">
        <v>0</v>
      </c>
      <c r="I921" s="322"/>
    </row>
    <row r="922" spans="1:9" hidden="1" outlineLevel="1">
      <c r="A922" s="323"/>
      <c r="B922" s="277" t="s">
        <v>223</v>
      </c>
      <c r="C922" s="297">
        <v>444890</v>
      </c>
      <c r="D922" s="265"/>
      <c r="E922" s="265"/>
      <c r="F922" s="252"/>
      <c r="G922" s="265"/>
      <c r="H922" s="324">
        <v>444890</v>
      </c>
      <c r="I922" s="322"/>
    </row>
    <row r="923" spans="1:9" hidden="1" outlineLevel="1">
      <c r="A923" s="323"/>
      <c r="B923" s="277" t="s">
        <v>224</v>
      </c>
      <c r="C923" s="297">
        <v>15566.0560980762</v>
      </c>
      <c r="D923" s="265">
        <v>398</v>
      </c>
      <c r="E923" s="266">
        <v>102908</v>
      </c>
      <c r="F923" s="252"/>
      <c r="G923" s="266">
        <v>41630</v>
      </c>
      <c r="H923" s="324">
        <v>160502.05609807619</v>
      </c>
      <c r="I923" s="322"/>
    </row>
    <row r="924" spans="1:9" hidden="1" outlineLevel="1">
      <c r="A924" s="323"/>
      <c r="B924" s="277" t="s">
        <v>225</v>
      </c>
      <c r="C924" s="297">
        <v>0</v>
      </c>
      <c r="D924" s="265">
        <v>0</v>
      </c>
      <c r="E924" s="266">
        <v>729057</v>
      </c>
      <c r="F924" s="253">
        <v>5030</v>
      </c>
      <c r="G924" s="265"/>
      <c r="H924" s="324">
        <v>734087</v>
      </c>
      <c r="I924" s="322"/>
    </row>
    <row r="925" spans="1:9" collapsed="1">
      <c r="A925" s="323">
        <v>27</v>
      </c>
      <c r="B925" s="281" t="s">
        <v>97</v>
      </c>
      <c r="C925" s="297">
        <f>SUM($C$897:$C$924)</f>
        <v>12525545.693435157</v>
      </c>
      <c r="D925" s="266">
        <f>SUM($D$897:$D$924)</f>
        <v>20015369</v>
      </c>
      <c r="E925" s="266">
        <f>SUM($E$897:$E$924)</f>
        <v>18299707.359999999</v>
      </c>
      <c r="F925" s="253">
        <f>SUM($F$897:$F$924)</f>
        <v>3950721</v>
      </c>
      <c r="G925" s="266">
        <f>SUM($G$897:$G$924)</f>
        <v>24790032</v>
      </c>
      <c r="H925" s="324">
        <f>SUM($H$897:$H$924)</f>
        <v>79581375.053435147</v>
      </c>
      <c r="I925" s="322"/>
    </row>
    <row r="926" spans="1:9" hidden="1" outlineLevel="1">
      <c r="A926" s="323"/>
      <c r="B926" s="277" t="s">
        <v>202</v>
      </c>
      <c r="C926" s="244"/>
      <c r="D926" s="284"/>
      <c r="E926" s="266"/>
      <c r="F926" s="244"/>
      <c r="G926" s="283"/>
      <c r="H926" s="324">
        <v>0</v>
      </c>
      <c r="I926" s="322"/>
    </row>
    <row r="927" spans="1:9" hidden="1" outlineLevel="1">
      <c r="A927" s="323"/>
      <c r="B927" s="277" t="s">
        <v>272</v>
      </c>
      <c r="C927" s="244"/>
      <c r="D927" s="284"/>
      <c r="E927" s="266">
        <v>0</v>
      </c>
      <c r="F927" s="244"/>
      <c r="G927" s="283">
        <v>0</v>
      </c>
      <c r="H927" s="324">
        <v>0</v>
      </c>
      <c r="I927" s="322"/>
    </row>
    <row r="928" spans="1:9" hidden="1" outlineLevel="1">
      <c r="A928" s="323"/>
      <c r="B928" s="277" t="s">
        <v>203</v>
      </c>
      <c r="C928" s="244"/>
      <c r="D928" s="284"/>
      <c r="E928" s="266">
        <v>446872</v>
      </c>
      <c r="F928" s="244"/>
      <c r="G928" s="283">
        <v>0</v>
      </c>
      <c r="H928" s="324">
        <v>446872</v>
      </c>
      <c r="I928" s="322"/>
    </row>
    <row r="929" spans="1:9" hidden="1" outlineLevel="1">
      <c r="A929" s="323"/>
      <c r="B929" s="277" t="s">
        <v>204</v>
      </c>
      <c r="C929" s="244"/>
      <c r="D929" s="284"/>
      <c r="E929" s="265"/>
      <c r="F929" s="244"/>
      <c r="G929" s="284"/>
      <c r="H929" s="324">
        <v>0</v>
      </c>
      <c r="I929" s="322"/>
    </row>
    <row r="930" spans="1:9" hidden="1" outlineLevel="1">
      <c r="A930" s="323"/>
      <c r="B930" s="277" t="s">
        <v>205</v>
      </c>
      <c r="C930" s="244"/>
      <c r="D930" s="283">
        <v>0</v>
      </c>
      <c r="E930" s="266">
        <v>0</v>
      </c>
      <c r="F930" s="244"/>
      <c r="G930" s="283">
        <v>0</v>
      </c>
      <c r="H930" s="324">
        <v>0</v>
      </c>
      <c r="I930" s="322"/>
    </row>
    <row r="931" spans="1:9" hidden="1" outlineLevel="1">
      <c r="A931" s="323"/>
      <c r="B931" s="277" t="s">
        <v>206</v>
      </c>
      <c r="C931" s="244"/>
      <c r="D931" s="283">
        <v>0</v>
      </c>
      <c r="E931" s="266">
        <v>0</v>
      </c>
      <c r="F931" s="244"/>
      <c r="G931" s="283">
        <v>0</v>
      </c>
      <c r="H931" s="324">
        <v>0</v>
      </c>
      <c r="I931" s="322"/>
    </row>
    <row r="932" spans="1:9" hidden="1" outlineLevel="1">
      <c r="A932" s="323"/>
      <c r="B932" s="277" t="s">
        <v>207</v>
      </c>
      <c r="C932" s="244"/>
      <c r="D932" s="283"/>
      <c r="E932" s="266"/>
      <c r="F932" s="244"/>
      <c r="G932" s="283"/>
      <c r="H932" s="324">
        <v>0</v>
      </c>
      <c r="I932" s="322"/>
    </row>
    <row r="933" spans="1:9" hidden="1" outlineLevel="1">
      <c r="A933" s="323"/>
      <c r="B933" s="277" t="s">
        <v>208</v>
      </c>
      <c r="C933" s="244"/>
      <c r="D933" s="283">
        <v>96192</v>
      </c>
      <c r="E933" s="266">
        <v>770635</v>
      </c>
      <c r="F933" s="244"/>
      <c r="G933" s="283">
        <v>0</v>
      </c>
      <c r="H933" s="324">
        <v>866827</v>
      </c>
      <c r="I933" s="322"/>
    </row>
    <row r="934" spans="1:9" hidden="1" outlineLevel="1">
      <c r="A934" s="323"/>
      <c r="B934" s="277" t="s">
        <v>209</v>
      </c>
      <c r="C934" s="244"/>
      <c r="D934" s="284"/>
      <c r="E934" s="266">
        <v>11210</v>
      </c>
      <c r="F934" s="244"/>
      <c r="G934" s="283">
        <v>0</v>
      </c>
      <c r="H934" s="324">
        <v>11210</v>
      </c>
      <c r="I934" s="322"/>
    </row>
    <row r="935" spans="1:9" hidden="1" outlineLevel="1">
      <c r="A935" s="323"/>
      <c r="B935" s="277" t="s">
        <v>211</v>
      </c>
      <c r="C935" s="244"/>
      <c r="D935" s="284"/>
      <c r="E935" s="266">
        <v>1328822</v>
      </c>
      <c r="F935" s="244"/>
      <c r="G935" s="284"/>
      <c r="H935" s="324">
        <v>1328822</v>
      </c>
      <c r="I935" s="322"/>
    </row>
    <row r="936" spans="1:9" hidden="1" outlineLevel="1">
      <c r="A936" s="323"/>
      <c r="B936" s="277" t="s">
        <v>212</v>
      </c>
      <c r="C936" s="244"/>
      <c r="D936" s="284">
        <v>0</v>
      </c>
      <c r="E936" s="266">
        <v>1218362</v>
      </c>
      <c r="F936" s="244"/>
      <c r="G936" s="284">
        <v>0</v>
      </c>
      <c r="H936" s="324">
        <v>1218362</v>
      </c>
      <c r="I936" s="322"/>
    </row>
    <row r="937" spans="1:9" hidden="1" outlineLevel="1">
      <c r="A937" s="323"/>
      <c r="B937" s="277" t="s">
        <v>213</v>
      </c>
      <c r="C937" s="244"/>
      <c r="D937" s="266">
        <v>630173</v>
      </c>
      <c r="E937" s="266">
        <v>546754</v>
      </c>
      <c r="F937" s="244"/>
      <c r="G937" s="284"/>
      <c r="H937" s="324">
        <v>1176927</v>
      </c>
      <c r="I937" s="322"/>
    </row>
    <row r="938" spans="1:9" hidden="1" outlineLevel="1">
      <c r="A938" s="323"/>
      <c r="B938" s="277" t="s">
        <v>214</v>
      </c>
      <c r="C938" s="244"/>
      <c r="D938" s="284"/>
      <c r="E938" s="265"/>
      <c r="F938" s="244"/>
      <c r="G938" s="284"/>
      <c r="H938" s="324">
        <v>0</v>
      </c>
      <c r="I938" s="322"/>
    </row>
    <row r="939" spans="1:9" hidden="1" outlineLevel="1">
      <c r="A939" s="323"/>
      <c r="B939" s="277" t="s">
        <v>273</v>
      </c>
      <c r="C939" s="244"/>
      <c r="D939" s="284"/>
      <c r="E939" s="265"/>
      <c r="F939" s="244"/>
      <c r="G939" s="284"/>
      <c r="H939" s="324">
        <v>0</v>
      </c>
      <c r="I939" s="322"/>
    </row>
    <row r="940" spans="1:9" hidden="1" outlineLevel="1">
      <c r="A940" s="323"/>
      <c r="B940" s="277" t="s">
        <v>215</v>
      </c>
      <c r="C940" s="244"/>
      <c r="D940" s="284"/>
      <c r="E940" s="324">
        <v>41874</v>
      </c>
      <c r="F940" s="244"/>
      <c r="G940" s="324">
        <v>0</v>
      </c>
      <c r="H940" s="324">
        <v>41874</v>
      </c>
      <c r="I940" s="322"/>
    </row>
    <row r="941" spans="1:9" hidden="1" outlineLevel="1">
      <c r="A941" s="323"/>
      <c r="B941" s="277" t="s">
        <v>216</v>
      </c>
      <c r="C941" s="244"/>
      <c r="D941" s="283">
        <v>0</v>
      </c>
      <c r="E941" s="266">
        <v>0</v>
      </c>
      <c r="F941" s="244"/>
      <c r="G941" s="283">
        <v>0</v>
      </c>
      <c r="H941" s="324">
        <v>0</v>
      </c>
      <c r="I941" s="322"/>
    </row>
    <row r="942" spans="1:9" hidden="1" outlineLevel="1">
      <c r="A942" s="323"/>
      <c r="B942" s="277" t="s">
        <v>217</v>
      </c>
      <c r="C942" s="244"/>
      <c r="D942" s="283">
        <v>0</v>
      </c>
      <c r="E942" s="266">
        <v>553773</v>
      </c>
      <c r="F942" s="244"/>
      <c r="G942" s="283">
        <v>0</v>
      </c>
      <c r="H942" s="324">
        <v>553773</v>
      </c>
      <c r="I942" s="322"/>
    </row>
    <row r="943" spans="1:9" hidden="1" outlineLevel="1">
      <c r="A943" s="323"/>
      <c r="B943" s="277" t="s">
        <v>218</v>
      </c>
      <c r="C943" s="244"/>
      <c r="D943" s="283">
        <v>919634</v>
      </c>
      <c r="E943" s="266">
        <v>84865</v>
      </c>
      <c r="F943" s="244"/>
      <c r="G943" s="283">
        <v>0</v>
      </c>
      <c r="H943" s="324">
        <v>1004499</v>
      </c>
      <c r="I943" s="322"/>
    </row>
    <row r="944" spans="1:9" hidden="1" outlineLevel="1">
      <c r="A944" s="323"/>
      <c r="B944" s="277" t="s">
        <v>219</v>
      </c>
      <c r="C944" s="244"/>
      <c r="D944" s="284"/>
      <c r="E944" s="266">
        <v>105613</v>
      </c>
      <c r="F944" s="244"/>
      <c r="G944" s="284"/>
      <c r="H944" s="324">
        <v>105613</v>
      </c>
      <c r="I944" s="322"/>
    </row>
    <row r="945" spans="1:9" hidden="1" outlineLevel="1">
      <c r="A945" s="323"/>
      <c r="B945" s="277" t="s">
        <v>323</v>
      </c>
      <c r="C945" s="244"/>
      <c r="D945" s="284"/>
      <c r="E945" s="266"/>
      <c r="F945" s="244"/>
      <c r="G945" s="284"/>
      <c r="H945" s="324">
        <v>0</v>
      </c>
      <c r="I945" s="322"/>
    </row>
    <row r="946" spans="1:9" hidden="1" outlineLevel="1">
      <c r="A946" s="323"/>
      <c r="B946" s="277" t="s">
        <v>220</v>
      </c>
      <c r="C946" s="244"/>
      <c r="D946" s="284"/>
      <c r="E946" s="266"/>
      <c r="F946" s="244"/>
      <c r="G946" s="284"/>
      <c r="H946" s="324">
        <v>0</v>
      </c>
      <c r="I946" s="322"/>
    </row>
    <row r="947" spans="1:9" hidden="1" outlineLevel="1">
      <c r="A947" s="323"/>
      <c r="B947" s="277" t="s">
        <v>221</v>
      </c>
      <c r="C947" s="244"/>
      <c r="D947" s="284"/>
      <c r="E947" s="265"/>
      <c r="F947" s="244"/>
      <c r="G947" s="284"/>
      <c r="H947" s="324">
        <v>0</v>
      </c>
      <c r="I947" s="322"/>
    </row>
    <row r="948" spans="1:9" hidden="1" outlineLevel="1">
      <c r="A948" s="323"/>
      <c r="B948" s="277" t="s">
        <v>274</v>
      </c>
      <c r="C948" s="244"/>
      <c r="D948" s="284"/>
      <c r="E948" s="265"/>
      <c r="F948" s="244"/>
      <c r="G948" s="284"/>
      <c r="H948" s="324">
        <v>0</v>
      </c>
      <c r="I948" s="322"/>
    </row>
    <row r="949" spans="1:9" hidden="1" outlineLevel="1">
      <c r="A949" s="323"/>
      <c r="B949" s="277" t="s">
        <v>222</v>
      </c>
      <c r="C949" s="244"/>
      <c r="D949" s="283">
        <v>0</v>
      </c>
      <c r="E949" s="266">
        <v>2284397</v>
      </c>
      <c r="F949" s="244"/>
      <c r="G949" s="284"/>
      <c r="H949" s="324">
        <v>2284397</v>
      </c>
      <c r="I949" s="322"/>
    </row>
    <row r="950" spans="1:9" hidden="1" outlineLevel="1">
      <c r="A950" s="323"/>
      <c r="B950" s="277" t="s">
        <v>278</v>
      </c>
      <c r="C950" s="244"/>
      <c r="D950" s="283"/>
      <c r="E950" s="266"/>
      <c r="F950" s="244"/>
      <c r="G950" s="284"/>
      <c r="H950" s="324">
        <v>0</v>
      </c>
      <c r="I950" s="322"/>
    </row>
    <row r="951" spans="1:9" hidden="1" outlineLevel="1">
      <c r="A951" s="323"/>
      <c r="B951" s="277" t="s">
        <v>223</v>
      </c>
      <c r="C951" s="244"/>
      <c r="D951" s="284"/>
      <c r="E951" s="265"/>
      <c r="F951" s="244"/>
      <c r="G951" s="284"/>
      <c r="H951" s="324">
        <v>0</v>
      </c>
      <c r="I951" s="322"/>
    </row>
    <row r="952" spans="1:9" hidden="1" outlineLevel="1">
      <c r="A952" s="323"/>
      <c r="B952" s="277" t="s">
        <v>224</v>
      </c>
      <c r="C952" s="244"/>
      <c r="D952" s="284">
        <v>22605</v>
      </c>
      <c r="E952" s="266">
        <v>28782</v>
      </c>
      <c r="F952" s="244"/>
      <c r="G952" s="283">
        <v>0</v>
      </c>
      <c r="H952" s="324">
        <v>51387</v>
      </c>
      <c r="I952" s="322"/>
    </row>
    <row r="953" spans="1:9" hidden="1" outlineLevel="1">
      <c r="A953" s="323"/>
      <c r="B953" s="277" t="s">
        <v>225</v>
      </c>
      <c r="C953" s="244"/>
      <c r="D953" s="284"/>
      <c r="E953" s="266">
        <v>10403</v>
      </c>
      <c r="F953" s="244"/>
      <c r="G953" s="284"/>
      <c r="H953" s="324">
        <v>10403</v>
      </c>
      <c r="I953" s="322"/>
    </row>
    <row r="954" spans="1:9" collapsed="1">
      <c r="A954" s="323">
        <v>28</v>
      </c>
      <c r="B954" s="281" t="s">
        <v>581</v>
      </c>
      <c r="C954" s="244"/>
      <c r="D954" s="283">
        <f>SUM($D$926:$D$953)</f>
        <v>1668604</v>
      </c>
      <c r="E954" s="266">
        <f>SUM($E$926:$E$953)</f>
        <v>7432362</v>
      </c>
      <c r="F954" s="244"/>
      <c r="G954" s="283">
        <f>SUM($G$926:$G$953)</f>
        <v>0</v>
      </c>
      <c r="H954" s="324">
        <f>SUM($H$926:$H$953)</f>
        <v>9100966</v>
      </c>
      <c r="I954" s="322"/>
    </row>
    <row r="955" spans="1:9" hidden="1" outlineLevel="1">
      <c r="A955" s="323"/>
      <c r="B955" s="277" t="s">
        <v>202</v>
      </c>
      <c r="C955" s="270"/>
      <c r="D955" s="284"/>
      <c r="E955" s="266"/>
      <c r="F955" s="270"/>
      <c r="G955" s="283"/>
      <c r="H955" s="324">
        <v>0</v>
      </c>
      <c r="I955" s="322"/>
    </row>
    <row r="956" spans="1:9" hidden="1" outlineLevel="1">
      <c r="A956" s="323"/>
      <c r="B956" s="277" t="s">
        <v>272</v>
      </c>
      <c r="C956" s="270"/>
      <c r="D956" s="284"/>
      <c r="E956" s="266">
        <v>0</v>
      </c>
      <c r="F956" s="270"/>
      <c r="G956" s="283">
        <v>0</v>
      </c>
      <c r="H956" s="324">
        <v>0</v>
      </c>
      <c r="I956" s="322"/>
    </row>
    <row r="957" spans="1:9" hidden="1" outlineLevel="1">
      <c r="A957" s="323"/>
      <c r="B957" s="277" t="s">
        <v>203</v>
      </c>
      <c r="C957" s="270"/>
      <c r="D957" s="284"/>
      <c r="E957" s="266">
        <v>2774101</v>
      </c>
      <c r="F957" s="270"/>
      <c r="G957" s="283">
        <v>2520</v>
      </c>
      <c r="H957" s="324">
        <v>2776621</v>
      </c>
      <c r="I957" s="322"/>
    </row>
    <row r="958" spans="1:9" hidden="1" outlineLevel="1">
      <c r="A958" s="323"/>
      <c r="B958" s="277" t="s">
        <v>204</v>
      </c>
      <c r="C958" s="270"/>
      <c r="D958" s="284"/>
      <c r="E958" s="265"/>
      <c r="F958" s="270"/>
      <c r="G958" s="284"/>
      <c r="H958" s="324">
        <v>0</v>
      </c>
      <c r="I958" s="322"/>
    </row>
    <row r="959" spans="1:9" hidden="1" outlineLevel="1">
      <c r="A959" s="323"/>
      <c r="B959" s="277" t="s">
        <v>205</v>
      </c>
      <c r="C959" s="270"/>
      <c r="D959" s="283">
        <v>0</v>
      </c>
      <c r="E959" s="266">
        <v>0</v>
      </c>
      <c r="F959" s="270"/>
      <c r="G959" s="283">
        <v>0</v>
      </c>
      <c r="H959" s="324">
        <v>0</v>
      </c>
      <c r="I959" s="322"/>
    </row>
    <row r="960" spans="1:9" hidden="1" outlineLevel="1">
      <c r="A960" s="323"/>
      <c r="B960" s="277" t="s">
        <v>206</v>
      </c>
      <c r="C960" s="270"/>
      <c r="D960" s="283">
        <v>0</v>
      </c>
      <c r="E960" s="266">
        <v>0</v>
      </c>
      <c r="F960" s="270"/>
      <c r="G960" s="283">
        <v>0</v>
      </c>
      <c r="H960" s="324">
        <v>0</v>
      </c>
      <c r="I960" s="322"/>
    </row>
    <row r="961" spans="1:9" hidden="1" outlineLevel="1">
      <c r="A961" s="323"/>
      <c r="B961" s="277" t="s">
        <v>207</v>
      </c>
      <c r="C961" s="270"/>
      <c r="D961" s="283"/>
      <c r="E961" s="266"/>
      <c r="F961" s="270"/>
      <c r="G961" s="283"/>
      <c r="H961" s="324">
        <v>0</v>
      </c>
      <c r="I961" s="322"/>
    </row>
    <row r="962" spans="1:9" hidden="1" outlineLevel="1">
      <c r="A962" s="323"/>
      <c r="B962" s="277" t="s">
        <v>208</v>
      </c>
      <c r="C962" s="270"/>
      <c r="D962" s="283">
        <v>296018</v>
      </c>
      <c r="E962" s="266">
        <v>4663609</v>
      </c>
      <c r="F962" s="270"/>
      <c r="G962" s="283">
        <v>30685</v>
      </c>
      <c r="H962" s="324">
        <v>4990312</v>
      </c>
      <c r="I962" s="322"/>
    </row>
    <row r="963" spans="1:9" hidden="1" outlineLevel="1">
      <c r="A963" s="323"/>
      <c r="B963" s="277" t="s">
        <v>209</v>
      </c>
      <c r="C963" s="270"/>
      <c r="D963" s="284"/>
      <c r="E963" s="266">
        <v>65012</v>
      </c>
      <c r="F963" s="270"/>
      <c r="G963" s="283">
        <v>2483.3331584471234</v>
      </c>
      <c r="H963" s="324">
        <v>67495.333158447116</v>
      </c>
      <c r="I963" s="322"/>
    </row>
    <row r="964" spans="1:9" hidden="1" outlineLevel="1">
      <c r="A964" s="323"/>
      <c r="B964" s="277" t="s">
        <v>211</v>
      </c>
      <c r="C964" s="270"/>
      <c r="D964" s="284"/>
      <c r="E964" s="266">
        <v>5473484</v>
      </c>
      <c r="F964" s="270"/>
      <c r="G964" s="283">
        <v>16976</v>
      </c>
      <c r="H964" s="324">
        <v>5490460</v>
      </c>
      <c r="I964" s="322"/>
    </row>
    <row r="965" spans="1:9" hidden="1" outlineLevel="1">
      <c r="A965" s="323"/>
      <c r="B965" s="277" t="s">
        <v>212</v>
      </c>
      <c r="C965" s="270"/>
      <c r="D965" s="284">
        <v>0</v>
      </c>
      <c r="E965" s="266">
        <v>4108255</v>
      </c>
      <c r="F965" s="270"/>
      <c r="G965" s="283">
        <v>0</v>
      </c>
      <c r="H965" s="324">
        <v>4108255</v>
      </c>
      <c r="I965" s="322"/>
    </row>
    <row r="966" spans="1:9" hidden="1" outlineLevel="1">
      <c r="A966" s="323"/>
      <c r="B966" s="277" t="s">
        <v>213</v>
      </c>
      <c r="C966" s="270"/>
      <c r="D966" s="266">
        <v>1823634</v>
      </c>
      <c r="E966" s="266">
        <v>2646468</v>
      </c>
      <c r="F966" s="270"/>
      <c r="G966" s="284"/>
      <c r="H966" s="324">
        <v>4470102</v>
      </c>
      <c r="I966" s="322"/>
    </row>
    <row r="967" spans="1:9" hidden="1" outlineLevel="1">
      <c r="A967" s="323"/>
      <c r="B967" s="277" t="s">
        <v>214</v>
      </c>
      <c r="C967" s="270"/>
      <c r="D967" s="284"/>
      <c r="E967" s="265"/>
      <c r="F967" s="270"/>
      <c r="G967" s="284"/>
      <c r="H967" s="324">
        <v>0</v>
      </c>
      <c r="I967" s="322"/>
    </row>
    <row r="968" spans="1:9" hidden="1" outlineLevel="1">
      <c r="A968" s="323"/>
      <c r="B968" s="277" t="s">
        <v>273</v>
      </c>
      <c r="C968" s="270"/>
      <c r="D968" s="284"/>
      <c r="E968" s="265"/>
      <c r="F968" s="270"/>
      <c r="G968" s="284"/>
      <c r="H968" s="324">
        <v>0</v>
      </c>
      <c r="I968" s="322"/>
    </row>
    <row r="969" spans="1:9" hidden="1" outlineLevel="1">
      <c r="A969" s="323"/>
      <c r="B969" s="277" t="s">
        <v>215</v>
      </c>
      <c r="C969" s="270"/>
      <c r="D969" s="283">
        <v>0</v>
      </c>
      <c r="E969" s="324">
        <v>426252</v>
      </c>
      <c r="F969" s="270"/>
      <c r="G969" s="284"/>
      <c r="H969" s="324">
        <v>426252</v>
      </c>
      <c r="I969" s="322"/>
    </row>
    <row r="970" spans="1:9" hidden="1" outlineLevel="1">
      <c r="A970" s="323"/>
      <c r="B970" s="277" t="s">
        <v>216</v>
      </c>
      <c r="C970" s="270"/>
      <c r="D970" s="283">
        <v>0</v>
      </c>
      <c r="E970" s="266">
        <v>0</v>
      </c>
      <c r="F970" s="270"/>
      <c r="G970" s="283">
        <v>0</v>
      </c>
      <c r="H970" s="324">
        <v>0</v>
      </c>
      <c r="I970" s="322"/>
    </row>
    <row r="971" spans="1:9" hidden="1" outlineLevel="1">
      <c r="A971" s="323"/>
      <c r="B971" s="277" t="s">
        <v>217</v>
      </c>
      <c r="C971" s="270"/>
      <c r="D971" s="283">
        <v>0</v>
      </c>
      <c r="E971" s="266">
        <v>2183182</v>
      </c>
      <c r="F971" s="270"/>
      <c r="G971" s="283">
        <v>0</v>
      </c>
      <c r="H971" s="324">
        <v>2183182</v>
      </c>
      <c r="I971" s="322"/>
    </row>
    <row r="972" spans="1:9" hidden="1" outlineLevel="1">
      <c r="A972" s="323"/>
      <c r="B972" s="277" t="s">
        <v>218</v>
      </c>
      <c r="C972" s="270"/>
      <c r="D972" s="283">
        <v>2334736</v>
      </c>
      <c r="E972" s="266">
        <v>90955</v>
      </c>
      <c r="F972" s="270"/>
      <c r="G972" s="283">
        <v>0</v>
      </c>
      <c r="H972" s="324">
        <v>2425691</v>
      </c>
      <c r="I972" s="322"/>
    </row>
    <row r="973" spans="1:9" hidden="1" outlineLevel="1">
      <c r="A973" s="323"/>
      <c r="B973" s="277" t="s">
        <v>219</v>
      </c>
      <c r="C973" s="270"/>
      <c r="D973" s="284"/>
      <c r="E973" s="266">
        <v>588134</v>
      </c>
      <c r="F973" s="270"/>
      <c r="G973" s="284"/>
      <c r="H973" s="324">
        <v>588134</v>
      </c>
      <c r="I973" s="322"/>
    </row>
    <row r="974" spans="1:9" hidden="1" outlineLevel="1">
      <c r="A974" s="323"/>
      <c r="B974" s="277" t="s">
        <v>323</v>
      </c>
      <c r="C974" s="270"/>
      <c r="D974" s="283">
        <v>1421.22</v>
      </c>
      <c r="E974" s="266"/>
      <c r="F974" s="270"/>
      <c r="G974" s="284"/>
      <c r="H974" s="324">
        <v>1421.22</v>
      </c>
      <c r="I974" s="322"/>
    </row>
    <row r="975" spans="1:9" hidden="1" outlineLevel="1">
      <c r="A975" s="323"/>
      <c r="B975" s="277" t="s">
        <v>220</v>
      </c>
      <c r="C975" s="270"/>
      <c r="D975" s="284"/>
      <c r="E975" s="266"/>
      <c r="F975" s="270"/>
      <c r="G975" s="284"/>
      <c r="H975" s="324">
        <v>0</v>
      </c>
      <c r="I975" s="322"/>
    </row>
    <row r="976" spans="1:9" hidden="1" outlineLevel="1">
      <c r="A976" s="323"/>
      <c r="B976" s="277" t="s">
        <v>221</v>
      </c>
      <c r="C976" s="270"/>
      <c r="D976" s="284"/>
      <c r="E976" s="265"/>
      <c r="F976" s="270"/>
      <c r="G976" s="284"/>
      <c r="H976" s="324">
        <v>0</v>
      </c>
      <c r="I976" s="322"/>
    </row>
    <row r="977" spans="1:9" hidden="1" outlineLevel="1">
      <c r="A977" s="323"/>
      <c r="B977" s="277" t="s">
        <v>274</v>
      </c>
      <c r="C977" s="270"/>
      <c r="D977" s="284"/>
      <c r="E977" s="265"/>
      <c r="F977" s="270"/>
      <c r="G977" s="284"/>
      <c r="H977" s="324">
        <v>0</v>
      </c>
      <c r="I977" s="322"/>
    </row>
    <row r="978" spans="1:9" hidden="1" outlineLevel="1">
      <c r="A978" s="323"/>
      <c r="B978" s="277" t="s">
        <v>222</v>
      </c>
      <c r="C978" s="270"/>
      <c r="D978" s="283">
        <v>159866</v>
      </c>
      <c r="E978" s="266">
        <v>8071145</v>
      </c>
      <c r="F978" s="270"/>
      <c r="G978" s="284"/>
      <c r="H978" s="324">
        <v>8231011</v>
      </c>
      <c r="I978" s="322"/>
    </row>
    <row r="979" spans="1:9" hidden="1" outlineLevel="1">
      <c r="A979" s="323"/>
      <c r="B979" s="277" t="s">
        <v>278</v>
      </c>
      <c r="C979" s="270"/>
      <c r="D979" s="283"/>
      <c r="E979" s="266"/>
      <c r="F979" s="270"/>
      <c r="G979" s="284"/>
      <c r="H979" s="324">
        <v>0</v>
      </c>
      <c r="I979" s="322"/>
    </row>
    <row r="980" spans="1:9" hidden="1" outlineLevel="1">
      <c r="A980" s="323"/>
      <c r="B980" s="277" t="s">
        <v>223</v>
      </c>
      <c r="C980" s="270"/>
      <c r="D980" s="284"/>
      <c r="E980" s="265"/>
      <c r="F980" s="270"/>
      <c r="G980" s="284"/>
      <c r="H980" s="324">
        <v>0</v>
      </c>
      <c r="I980" s="322"/>
    </row>
    <row r="981" spans="1:9" hidden="1" outlineLevel="1">
      <c r="A981" s="323"/>
      <c r="B981" s="277" t="s">
        <v>224</v>
      </c>
      <c r="C981" s="270"/>
      <c r="D981" s="284">
        <v>16451</v>
      </c>
      <c r="E981" s="266">
        <v>79092</v>
      </c>
      <c r="F981" s="270"/>
      <c r="G981" s="284"/>
      <c r="H981" s="324">
        <v>95543</v>
      </c>
      <c r="I981" s="322"/>
    </row>
    <row r="982" spans="1:9" hidden="1" outlineLevel="1">
      <c r="A982" s="323"/>
      <c r="B982" s="277" t="s">
        <v>225</v>
      </c>
      <c r="C982" s="270"/>
      <c r="D982" s="284"/>
      <c r="E982" s="266">
        <v>1038613</v>
      </c>
      <c r="F982" s="270"/>
      <c r="G982" s="284"/>
      <c r="H982" s="324">
        <v>1038613</v>
      </c>
      <c r="I982" s="322"/>
    </row>
    <row r="983" spans="1:9" collapsed="1">
      <c r="A983" s="323">
        <v>29</v>
      </c>
      <c r="B983" s="281" t="s">
        <v>582</v>
      </c>
      <c r="C983" s="270"/>
      <c r="D983" s="283">
        <f>SUM($D$955:$D$982)</f>
        <v>4632126.22</v>
      </c>
      <c r="E983" s="266">
        <f>SUM($E$955:$E$982)</f>
        <v>32208302</v>
      </c>
      <c r="F983" s="270"/>
      <c r="G983" s="283">
        <f>SUM($G$955:$G$982)</f>
        <v>52664.333158447123</v>
      </c>
      <c r="H983" s="324">
        <f>SUM($H$955:$H$982)</f>
        <v>36893092.553158447</v>
      </c>
      <c r="I983" s="322"/>
    </row>
    <row r="984" spans="1:9" hidden="1" outlineLevel="1">
      <c r="A984" s="323"/>
      <c r="B984" s="277" t="s">
        <v>202</v>
      </c>
      <c r="C984" s="251"/>
      <c r="D984" s="284"/>
      <c r="E984" s="266"/>
      <c r="F984" s="251"/>
      <c r="G984" s="283"/>
      <c r="H984" s="324">
        <v>0</v>
      </c>
      <c r="I984" s="322"/>
    </row>
    <row r="985" spans="1:9" hidden="1" outlineLevel="1">
      <c r="A985" s="323"/>
      <c r="B985" s="277" t="s">
        <v>272</v>
      </c>
      <c r="C985" s="251"/>
      <c r="D985" s="284"/>
      <c r="E985" s="266">
        <v>0</v>
      </c>
      <c r="F985" s="251"/>
      <c r="G985" s="283">
        <v>0</v>
      </c>
      <c r="H985" s="324">
        <v>0</v>
      </c>
      <c r="I985" s="322"/>
    </row>
    <row r="986" spans="1:9" hidden="1" outlineLevel="1">
      <c r="A986" s="323"/>
      <c r="B986" s="277" t="s">
        <v>203</v>
      </c>
      <c r="C986" s="251"/>
      <c r="D986" s="284"/>
      <c r="E986" s="266">
        <v>743539</v>
      </c>
      <c r="F986" s="251"/>
      <c r="G986" s="283">
        <v>4087</v>
      </c>
      <c r="H986" s="324">
        <v>747626</v>
      </c>
      <c r="I986" s="322"/>
    </row>
    <row r="987" spans="1:9" hidden="1" outlineLevel="1">
      <c r="A987" s="323"/>
      <c r="B987" s="277" t="s">
        <v>204</v>
      </c>
      <c r="C987" s="251"/>
      <c r="D987" s="284"/>
      <c r="E987" s="265"/>
      <c r="F987" s="251"/>
      <c r="G987" s="284"/>
      <c r="H987" s="324">
        <v>0</v>
      </c>
      <c r="I987" s="322"/>
    </row>
    <row r="988" spans="1:9" hidden="1" outlineLevel="1">
      <c r="A988" s="323"/>
      <c r="B988" s="277" t="s">
        <v>205</v>
      </c>
      <c r="C988" s="251"/>
      <c r="D988" s="283">
        <v>0</v>
      </c>
      <c r="E988" s="266">
        <v>0</v>
      </c>
      <c r="F988" s="251"/>
      <c r="G988" s="283">
        <v>0</v>
      </c>
      <c r="H988" s="324">
        <v>0</v>
      </c>
      <c r="I988" s="322"/>
    </row>
    <row r="989" spans="1:9" hidden="1" outlineLevel="1">
      <c r="A989" s="323"/>
      <c r="B989" s="277" t="s">
        <v>206</v>
      </c>
      <c r="C989" s="251"/>
      <c r="D989" s="283">
        <v>0</v>
      </c>
      <c r="E989" s="266">
        <v>0</v>
      </c>
      <c r="F989" s="251"/>
      <c r="G989" s="283">
        <v>0</v>
      </c>
      <c r="H989" s="324">
        <v>0</v>
      </c>
      <c r="I989" s="322"/>
    </row>
    <row r="990" spans="1:9" hidden="1" outlineLevel="1">
      <c r="A990" s="323"/>
      <c r="B990" s="277" t="s">
        <v>207</v>
      </c>
      <c r="C990" s="251"/>
      <c r="D990" s="283"/>
      <c r="E990" s="324">
        <v>106</v>
      </c>
      <c r="F990" s="251"/>
      <c r="G990" s="324">
        <v>0</v>
      </c>
      <c r="H990" s="324">
        <v>106</v>
      </c>
      <c r="I990" s="322"/>
    </row>
    <row r="991" spans="1:9" hidden="1" outlineLevel="1">
      <c r="A991" s="323"/>
      <c r="B991" s="277" t="s">
        <v>208</v>
      </c>
      <c r="C991" s="251"/>
      <c r="D991" s="283">
        <v>459553</v>
      </c>
      <c r="E991" s="266">
        <v>1467789</v>
      </c>
      <c r="F991" s="251"/>
      <c r="G991" s="283">
        <v>764036.56925890781</v>
      </c>
      <c r="H991" s="324">
        <v>2691378.5692589078</v>
      </c>
      <c r="I991" s="322"/>
    </row>
    <row r="992" spans="1:9" hidden="1" outlineLevel="1">
      <c r="A992" s="323"/>
      <c r="B992" s="277" t="s">
        <v>209</v>
      </c>
      <c r="C992" s="251"/>
      <c r="D992" s="284"/>
      <c r="E992" s="266">
        <v>97521</v>
      </c>
      <c r="F992" s="251"/>
      <c r="G992" s="283">
        <v>135938.65334200536</v>
      </c>
      <c r="H992" s="324">
        <v>233459.65334200536</v>
      </c>
      <c r="I992" s="322"/>
    </row>
    <row r="993" spans="1:9" hidden="1" outlineLevel="1">
      <c r="A993" s="323"/>
      <c r="B993" s="277" t="s">
        <v>211</v>
      </c>
      <c r="C993" s="251"/>
      <c r="D993" s="284"/>
      <c r="E993" s="266">
        <v>1856898</v>
      </c>
      <c r="F993" s="251"/>
      <c r="G993" s="283">
        <v>-847749</v>
      </c>
      <c r="H993" s="324">
        <v>1009149</v>
      </c>
      <c r="I993" s="322"/>
    </row>
    <row r="994" spans="1:9" hidden="1" outlineLevel="1">
      <c r="A994" s="323"/>
      <c r="B994" s="277" t="s">
        <v>212</v>
      </c>
      <c r="C994" s="251"/>
      <c r="D994" s="284">
        <v>0</v>
      </c>
      <c r="E994" s="266">
        <v>24319262</v>
      </c>
      <c r="F994" s="251"/>
      <c r="G994" s="283">
        <v>588818</v>
      </c>
      <c r="H994" s="324">
        <v>24908080</v>
      </c>
      <c r="I994" s="322"/>
    </row>
    <row r="995" spans="1:9" hidden="1" outlineLevel="1">
      <c r="A995" s="323"/>
      <c r="B995" s="277" t="s">
        <v>213</v>
      </c>
      <c r="C995" s="251"/>
      <c r="D995" s="266">
        <v>17748051</v>
      </c>
      <c r="E995" s="266">
        <v>607331</v>
      </c>
      <c r="F995" s="251"/>
      <c r="G995" s="283">
        <v>466778</v>
      </c>
      <c r="H995" s="324">
        <v>18822160</v>
      </c>
      <c r="I995" s="322"/>
    </row>
    <row r="996" spans="1:9" hidden="1" outlineLevel="1">
      <c r="A996" s="323"/>
      <c r="B996" s="277" t="s">
        <v>214</v>
      </c>
      <c r="C996" s="251"/>
      <c r="D996" s="324">
        <v>214739</v>
      </c>
      <c r="E996" s="265"/>
      <c r="F996" s="251"/>
      <c r="G996" s="284"/>
      <c r="H996" s="324">
        <v>214739</v>
      </c>
      <c r="I996" s="322"/>
    </row>
    <row r="997" spans="1:9" hidden="1" outlineLevel="1">
      <c r="A997" s="323"/>
      <c r="B997" s="277" t="s">
        <v>273</v>
      </c>
      <c r="C997" s="251"/>
      <c r="D997" s="284"/>
      <c r="E997" s="265"/>
      <c r="F997" s="251"/>
      <c r="G997" s="284"/>
      <c r="H997" s="324">
        <v>0</v>
      </c>
      <c r="I997" s="322"/>
    </row>
    <row r="998" spans="1:9" hidden="1" outlineLevel="1">
      <c r="A998" s="323"/>
      <c r="B998" s="277" t="s">
        <v>215</v>
      </c>
      <c r="C998" s="251"/>
      <c r="D998" s="284"/>
      <c r="E998" s="265"/>
      <c r="F998" s="251"/>
      <c r="G998" s="284"/>
      <c r="H998" s="324">
        <v>0</v>
      </c>
      <c r="I998" s="322"/>
    </row>
    <row r="999" spans="1:9" hidden="1" outlineLevel="1">
      <c r="A999" s="323"/>
      <c r="B999" s="277" t="s">
        <v>216</v>
      </c>
      <c r="C999" s="251"/>
      <c r="D999" s="283">
        <v>0</v>
      </c>
      <c r="E999" s="266">
        <v>0</v>
      </c>
      <c r="F999" s="251"/>
      <c r="G999" s="283">
        <v>0</v>
      </c>
      <c r="H999" s="324">
        <v>0</v>
      </c>
      <c r="I999" s="322"/>
    </row>
    <row r="1000" spans="1:9" hidden="1" outlineLevel="1">
      <c r="A1000" s="323"/>
      <c r="B1000" s="277" t="s">
        <v>217</v>
      </c>
      <c r="C1000" s="251"/>
      <c r="D1000" s="283">
        <v>0</v>
      </c>
      <c r="E1000" s="266">
        <v>507714</v>
      </c>
      <c r="F1000" s="251"/>
      <c r="G1000" s="284"/>
      <c r="H1000" s="324">
        <v>507714</v>
      </c>
      <c r="I1000" s="322"/>
    </row>
    <row r="1001" spans="1:9" hidden="1" outlineLevel="1">
      <c r="A1001" s="323"/>
      <c r="B1001" s="277" t="s">
        <v>218</v>
      </c>
      <c r="C1001" s="251"/>
      <c r="D1001" s="283">
        <v>425725</v>
      </c>
      <c r="E1001" s="266">
        <v>117509</v>
      </c>
      <c r="F1001" s="251"/>
      <c r="G1001" s="283">
        <v>8765</v>
      </c>
      <c r="H1001" s="324">
        <v>551999</v>
      </c>
      <c r="I1001" s="322"/>
    </row>
    <row r="1002" spans="1:9" hidden="1" outlineLevel="1">
      <c r="A1002" s="323"/>
      <c r="B1002" s="277" t="s">
        <v>219</v>
      </c>
      <c r="C1002" s="251"/>
      <c r="D1002" s="284"/>
      <c r="E1002" s="266">
        <v>309087</v>
      </c>
      <c r="F1002" s="251"/>
      <c r="G1002" s="283">
        <v>476</v>
      </c>
      <c r="H1002" s="324">
        <v>309563</v>
      </c>
      <c r="I1002" s="322"/>
    </row>
    <row r="1003" spans="1:9" hidden="1" outlineLevel="1">
      <c r="A1003" s="323"/>
      <c r="B1003" s="277" t="s">
        <v>323</v>
      </c>
      <c r="C1003" s="251"/>
      <c r="D1003" s="324">
        <v>9005</v>
      </c>
      <c r="E1003" s="266"/>
      <c r="F1003" s="251"/>
      <c r="G1003" s="283"/>
      <c r="H1003" s="324">
        <v>9005</v>
      </c>
      <c r="I1003" s="322"/>
    </row>
    <row r="1004" spans="1:9" hidden="1" outlineLevel="1">
      <c r="A1004" s="323"/>
      <c r="B1004" s="277" t="s">
        <v>220</v>
      </c>
      <c r="C1004" s="251"/>
      <c r="D1004" s="284"/>
      <c r="E1004" s="266"/>
      <c r="F1004" s="251"/>
      <c r="G1004" s="283"/>
      <c r="H1004" s="324">
        <v>0</v>
      </c>
      <c r="I1004" s="322"/>
    </row>
    <row r="1005" spans="1:9" hidden="1" outlineLevel="1">
      <c r="A1005" s="323"/>
      <c r="B1005" s="277" t="s">
        <v>221</v>
      </c>
      <c r="C1005" s="251"/>
      <c r="D1005" s="284"/>
      <c r="E1005" s="265"/>
      <c r="F1005" s="251"/>
      <c r="G1005" s="284"/>
      <c r="H1005" s="324">
        <v>0</v>
      </c>
      <c r="I1005" s="322"/>
    </row>
    <row r="1006" spans="1:9" hidden="1" outlineLevel="1">
      <c r="A1006" s="323"/>
      <c r="B1006" s="277" t="s">
        <v>274</v>
      </c>
      <c r="C1006" s="251"/>
      <c r="D1006" s="284"/>
      <c r="E1006" s="265"/>
      <c r="F1006" s="251"/>
      <c r="G1006" s="284"/>
      <c r="H1006" s="324">
        <v>0</v>
      </c>
      <c r="I1006" s="322"/>
    </row>
    <row r="1007" spans="1:9" hidden="1" outlineLevel="1">
      <c r="A1007" s="323"/>
      <c r="B1007" s="277" t="s">
        <v>222</v>
      </c>
      <c r="C1007" s="251"/>
      <c r="D1007" s="283">
        <v>313884</v>
      </c>
      <c r="E1007" s="266">
        <v>4788164</v>
      </c>
      <c r="F1007" s="251"/>
      <c r="G1007" s="283">
        <v>25437</v>
      </c>
      <c r="H1007" s="324">
        <v>5127485</v>
      </c>
      <c r="I1007" s="322"/>
    </row>
    <row r="1008" spans="1:9" hidden="1" outlineLevel="1">
      <c r="A1008" s="323"/>
      <c r="B1008" s="277" t="s">
        <v>278</v>
      </c>
      <c r="C1008" s="251"/>
      <c r="D1008" s="283"/>
      <c r="E1008" s="266"/>
      <c r="F1008" s="251"/>
      <c r="G1008" s="283"/>
      <c r="H1008" s="324">
        <v>0</v>
      </c>
      <c r="I1008" s="322"/>
    </row>
    <row r="1009" spans="1:9" hidden="1" outlineLevel="1">
      <c r="A1009" s="323"/>
      <c r="B1009" s="277" t="s">
        <v>223</v>
      </c>
      <c r="C1009" s="251"/>
      <c r="D1009" s="284"/>
      <c r="E1009" s="265"/>
      <c r="F1009" s="251"/>
      <c r="G1009" s="284"/>
      <c r="H1009" s="324">
        <v>0</v>
      </c>
      <c r="I1009" s="322"/>
    </row>
    <row r="1010" spans="1:9" hidden="1" outlineLevel="1">
      <c r="A1010" s="323"/>
      <c r="B1010" s="277" t="s">
        <v>224</v>
      </c>
      <c r="C1010" s="251"/>
      <c r="D1010" s="284">
        <v>6000</v>
      </c>
      <c r="E1010" s="266">
        <v>84546</v>
      </c>
      <c r="F1010" s="251"/>
      <c r="G1010" s="284">
        <v>0</v>
      </c>
      <c r="H1010" s="324">
        <v>90546</v>
      </c>
      <c r="I1010" s="322"/>
    </row>
    <row r="1011" spans="1:9" hidden="1" outlineLevel="1">
      <c r="A1011" s="323"/>
      <c r="B1011" s="277" t="s">
        <v>225</v>
      </c>
      <c r="C1011" s="251"/>
      <c r="D1011" s="284">
        <v>0</v>
      </c>
      <c r="E1011" s="266">
        <v>2326877</v>
      </c>
      <c r="F1011" s="251"/>
      <c r="G1011" s="284">
        <v>0</v>
      </c>
      <c r="H1011" s="324">
        <v>2326877</v>
      </c>
      <c r="I1011" s="322"/>
    </row>
    <row r="1012" spans="1:9" collapsed="1">
      <c r="A1012" s="323">
        <v>30</v>
      </c>
      <c r="B1012" s="281" t="s">
        <v>583</v>
      </c>
      <c r="C1012" s="251"/>
      <c r="D1012" s="283">
        <f>SUM($D$984:$D$1011)</f>
        <v>19176957</v>
      </c>
      <c r="E1012" s="266">
        <f>SUM($E$984:$E$1011)</f>
        <v>37226343</v>
      </c>
      <c r="F1012" s="251"/>
      <c r="G1012" s="283">
        <f>SUM($G$984:$G$1011)</f>
        <v>1146587.2226009131</v>
      </c>
      <c r="H1012" s="324">
        <f>SUM($H$984:$H$1011)</f>
        <v>57549887.222600915</v>
      </c>
      <c r="I1012" s="322"/>
    </row>
    <row r="1013" spans="1:9" hidden="1" outlineLevel="1">
      <c r="A1013" s="323"/>
      <c r="B1013" s="277" t="s">
        <v>202</v>
      </c>
      <c r="C1013" s="319"/>
      <c r="D1013" s="265"/>
      <c r="E1013" s="328"/>
      <c r="F1013" s="252"/>
      <c r="G1013" s="265"/>
      <c r="H1013" s="324">
        <v>0</v>
      </c>
      <c r="I1013" s="322"/>
    </row>
    <row r="1014" spans="1:9" hidden="1" outlineLevel="1">
      <c r="A1014" s="323"/>
      <c r="B1014" s="277" t="s">
        <v>272</v>
      </c>
      <c r="C1014" s="319"/>
      <c r="D1014" s="265"/>
      <c r="E1014" s="328"/>
      <c r="F1014" s="252"/>
      <c r="G1014" s="265"/>
      <c r="H1014" s="324">
        <v>0</v>
      </c>
      <c r="I1014" s="322"/>
    </row>
    <row r="1015" spans="1:9" hidden="1" outlineLevel="1">
      <c r="A1015" s="323"/>
      <c r="B1015" s="277" t="s">
        <v>203</v>
      </c>
      <c r="C1015" s="319"/>
      <c r="D1015" s="265"/>
      <c r="E1015" s="328"/>
      <c r="F1015" s="252"/>
      <c r="G1015" s="265"/>
      <c r="H1015" s="324">
        <v>0</v>
      </c>
      <c r="I1015" s="322"/>
    </row>
    <row r="1016" spans="1:9" hidden="1" outlineLevel="1">
      <c r="A1016" s="323"/>
      <c r="B1016" s="277" t="s">
        <v>204</v>
      </c>
      <c r="C1016" s="319"/>
      <c r="D1016" s="265"/>
      <c r="E1016" s="328"/>
      <c r="F1016" s="252"/>
      <c r="G1016" s="265"/>
      <c r="H1016" s="324">
        <v>0</v>
      </c>
      <c r="I1016" s="322"/>
    </row>
    <row r="1017" spans="1:9" hidden="1" outlineLevel="1">
      <c r="A1017" s="323"/>
      <c r="B1017" s="277" t="s">
        <v>205</v>
      </c>
      <c r="C1017" s="320">
        <v>0</v>
      </c>
      <c r="D1017" s="266">
        <v>0</v>
      </c>
      <c r="E1017" s="297">
        <v>0</v>
      </c>
      <c r="F1017" s="253">
        <v>0</v>
      </c>
      <c r="G1017" s="266">
        <v>0</v>
      </c>
      <c r="H1017" s="324">
        <v>0</v>
      </c>
      <c r="I1017" s="322"/>
    </row>
    <row r="1018" spans="1:9" hidden="1" outlineLevel="1">
      <c r="A1018" s="323"/>
      <c r="B1018" s="277" t="s">
        <v>206</v>
      </c>
      <c r="C1018" s="320">
        <v>0</v>
      </c>
      <c r="D1018" s="266">
        <v>0</v>
      </c>
      <c r="E1018" s="297">
        <v>0</v>
      </c>
      <c r="F1018" s="253">
        <v>0</v>
      </c>
      <c r="G1018" s="266">
        <v>0</v>
      </c>
      <c r="H1018" s="324">
        <v>0</v>
      </c>
      <c r="I1018" s="322"/>
    </row>
    <row r="1019" spans="1:9" hidden="1" outlineLevel="1">
      <c r="A1019" s="323"/>
      <c r="B1019" s="277" t="s">
        <v>207</v>
      </c>
      <c r="C1019" s="320"/>
      <c r="D1019" s="266"/>
      <c r="E1019" s="297"/>
      <c r="F1019" s="253"/>
      <c r="G1019" s="266"/>
      <c r="H1019" s="324">
        <v>0</v>
      </c>
      <c r="I1019" s="322"/>
    </row>
    <row r="1020" spans="1:9" hidden="1" outlineLevel="1">
      <c r="A1020" s="323"/>
      <c r="B1020" s="277" t="s">
        <v>208</v>
      </c>
      <c r="C1020" s="320">
        <v>0</v>
      </c>
      <c r="D1020" s="266">
        <v>0</v>
      </c>
      <c r="E1020" s="297">
        <v>0</v>
      </c>
      <c r="F1020" s="253">
        <v>0</v>
      </c>
      <c r="G1020" s="266">
        <v>0</v>
      </c>
      <c r="H1020" s="324">
        <v>0</v>
      </c>
      <c r="I1020" s="322"/>
    </row>
    <row r="1021" spans="1:9" hidden="1" outlineLevel="1">
      <c r="A1021" s="323"/>
      <c r="B1021" s="277" t="s">
        <v>209</v>
      </c>
      <c r="C1021" s="319"/>
      <c r="D1021" s="265"/>
      <c r="E1021" s="328"/>
      <c r="F1021" s="252"/>
      <c r="G1021" s="265"/>
      <c r="H1021" s="324">
        <v>0</v>
      </c>
      <c r="I1021" s="322"/>
    </row>
    <row r="1022" spans="1:9" hidden="1" outlineLevel="1">
      <c r="A1022" s="323"/>
      <c r="B1022" s="277" t="s">
        <v>211</v>
      </c>
      <c r="C1022" s="320">
        <v>0</v>
      </c>
      <c r="D1022" s="265"/>
      <c r="E1022" s="328"/>
      <c r="F1022" s="252"/>
      <c r="G1022" s="265"/>
      <c r="H1022" s="324">
        <v>0</v>
      </c>
      <c r="I1022" s="322"/>
    </row>
    <row r="1023" spans="1:9" hidden="1" outlineLevel="1">
      <c r="A1023" s="323"/>
      <c r="B1023" s="277" t="s">
        <v>212</v>
      </c>
      <c r="C1023" s="320"/>
      <c r="D1023" s="265">
        <v>0</v>
      </c>
      <c r="E1023" s="328">
        <v>0</v>
      </c>
      <c r="F1023" s="252">
        <v>0</v>
      </c>
      <c r="G1023" s="265">
        <v>0</v>
      </c>
      <c r="H1023" s="324">
        <v>0</v>
      </c>
      <c r="I1023" s="322"/>
    </row>
    <row r="1024" spans="1:9" hidden="1" outlineLevel="1">
      <c r="A1024" s="323"/>
      <c r="B1024" s="277" t="s">
        <v>213</v>
      </c>
      <c r="C1024" s="319"/>
      <c r="D1024" s="265"/>
      <c r="E1024" s="297">
        <v>0</v>
      </c>
      <c r="F1024" s="252"/>
      <c r="G1024" s="265"/>
      <c r="H1024" s="324">
        <v>0</v>
      </c>
      <c r="I1024" s="322"/>
    </row>
    <row r="1025" spans="1:9" hidden="1" outlineLevel="1">
      <c r="A1025" s="323"/>
      <c r="B1025" s="277" t="s">
        <v>214</v>
      </c>
      <c r="C1025" s="319"/>
      <c r="D1025" s="265"/>
      <c r="E1025" s="328"/>
      <c r="F1025" s="252"/>
      <c r="G1025" s="265"/>
      <c r="H1025" s="324">
        <v>0</v>
      </c>
      <c r="I1025" s="322"/>
    </row>
    <row r="1026" spans="1:9" hidden="1" outlineLevel="1">
      <c r="A1026" s="323"/>
      <c r="B1026" s="277" t="s">
        <v>273</v>
      </c>
      <c r="C1026" s="319"/>
      <c r="D1026" s="265"/>
      <c r="E1026" s="328"/>
      <c r="F1026" s="252"/>
      <c r="G1026" s="265"/>
      <c r="H1026" s="324">
        <v>0</v>
      </c>
      <c r="I1026" s="322"/>
    </row>
    <row r="1027" spans="1:9" hidden="1" outlineLevel="1">
      <c r="A1027" s="323"/>
      <c r="B1027" s="277" t="s">
        <v>215</v>
      </c>
      <c r="C1027" s="320">
        <v>0</v>
      </c>
      <c r="D1027" s="265"/>
      <c r="E1027" s="328"/>
      <c r="F1027" s="252"/>
      <c r="G1027" s="265"/>
      <c r="H1027" s="324">
        <v>0</v>
      </c>
      <c r="I1027" s="322"/>
    </row>
    <row r="1028" spans="1:9" hidden="1" outlineLevel="1">
      <c r="A1028" s="323"/>
      <c r="B1028" s="277" t="s">
        <v>216</v>
      </c>
      <c r="C1028" s="320">
        <v>0</v>
      </c>
      <c r="D1028" s="266">
        <v>0</v>
      </c>
      <c r="E1028" s="297">
        <v>0</v>
      </c>
      <c r="F1028" s="253">
        <v>0</v>
      </c>
      <c r="G1028" s="266">
        <v>0</v>
      </c>
      <c r="H1028" s="324">
        <v>0</v>
      </c>
      <c r="I1028" s="322"/>
    </row>
    <row r="1029" spans="1:9" hidden="1" outlineLevel="1">
      <c r="A1029" s="323"/>
      <c r="B1029" s="277" t="s">
        <v>217</v>
      </c>
      <c r="C1029" s="320">
        <v>0</v>
      </c>
      <c r="D1029" s="266">
        <v>0</v>
      </c>
      <c r="E1029" s="297">
        <v>0</v>
      </c>
      <c r="F1029" s="252"/>
      <c r="G1029" s="266">
        <v>0</v>
      </c>
      <c r="H1029" s="324">
        <v>0</v>
      </c>
      <c r="I1029" s="322"/>
    </row>
    <row r="1030" spans="1:9" hidden="1" outlineLevel="1">
      <c r="A1030" s="323"/>
      <c r="B1030" s="277" t="s">
        <v>218</v>
      </c>
      <c r="C1030" s="320">
        <v>0</v>
      </c>
      <c r="D1030" s="266">
        <v>0</v>
      </c>
      <c r="E1030" s="297">
        <v>0</v>
      </c>
      <c r="F1030" s="253">
        <v>0</v>
      </c>
      <c r="G1030" s="266">
        <v>0</v>
      </c>
      <c r="H1030" s="324">
        <v>0</v>
      </c>
      <c r="I1030" s="322"/>
    </row>
    <row r="1031" spans="1:9" hidden="1" outlineLevel="1">
      <c r="A1031" s="323"/>
      <c r="B1031" s="277" t="s">
        <v>219</v>
      </c>
      <c r="C1031" s="319"/>
      <c r="D1031" s="265"/>
      <c r="E1031" s="328"/>
      <c r="F1031" s="252"/>
      <c r="G1031" s="265"/>
      <c r="H1031" s="324">
        <v>0</v>
      </c>
      <c r="I1031" s="322"/>
    </row>
    <row r="1032" spans="1:9" hidden="1" outlineLevel="1">
      <c r="A1032" s="323"/>
      <c r="B1032" s="277" t="s">
        <v>323</v>
      </c>
      <c r="C1032" s="319"/>
      <c r="D1032" s="265"/>
      <c r="E1032" s="328"/>
      <c r="F1032" s="252"/>
      <c r="G1032" s="265"/>
      <c r="H1032" s="324">
        <v>0</v>
      </c>
      <c r="I1032" s="322"/>
    </row>
    <row r="1033" spans="1:9" hidden="1" outlineLevel="1">
      <c r="A1033" s="323"/>
      <c r="B1033" s="277" t="s">
        <v>220</v>
      </c>
      <c r="C1033" s="319"/>
      <c r="D1033" s="265"/>
      <c r="E1033" s="328"/>
      <c r="F1033" s="252"/>
      <c r="G1033" s="265"/>
      <c r="H1033" s="324">
        <v>0</v>
      </c>
      <c r="I1033" s="322"/>
    </row>
    <row r="1034" spans="1:9" hidden="1" outlineLevel="1">
      <c r="A1034" s="323"/>
      <c r="B1034" s="277" t="s">
        <v>221</v>
      </c>
      <c r="C1034" s="319"/>
      <c r="D1034" s="265"/>
      <c r="E1034" s="328"/>
      <c r="F1034" s="252"/>
      <c r="G1034" s="265"/>
      <c r="H1034" s="324">
        <v>0</v>
      </c>
      <c r="I1034" s="322"/>
    </row>
    <row r="1035" spans="1:9" hidden="1" outlineLevel="1">
      <c r="A1035" s="323"/>
      <c r="B1035" s="277" t="s">
        <v>274</v>
      </c>
      <c r="C1035" s="319"/>
      <c r="D1035" s="265"/>
      <c r="E1035" s="328"/>
      <c r="F1035" s="252"/>
      <c r="G1035" s="265"/>
      <c r="H1035" s="324">
        <v>0</v>
      </c>
      <c r="I1035" s="322"/>
    </row>
    <row r="1036" spans="1:9" hidden="1" outlineLevel="1">
      <c r="A1036" s="323"/>
      <c r="B1036" s="277" t="s">
        <v>222</v>
      </c>
      <c r="C1036" s="319"/>
      <c r="D1036" s="265"/>
      <c r="E1036" s="328"/>
      <c r="F1036" s="252"/>
      <c r="G1036" s="265"/>
      <c r="H1036" s="324">
        <v>0</v>
      </c>
      <c r="I1036" s="322"/>
    </row>
    <row r="1037" spans="1:9" hidden="1" outlineLevel="1">
      <c r="A1037" s="323"/>
      <c r="B1037" s="277" t="s">
        <v>278</v>
      </c>
      <c r="C1037" s="319"/>
      <c r="D1037" s="265"/>
      <c r="E1037" s="328"/>
      <c r="F1037" s="252"/>
      <c r="G1037" s="265"/>
      <c r="H1037" s="324">
        <v>0</v>
      </c>
      <c r="I1037" s="322"/>
    </row>
    <row r="1038" spans="1:9" hidden="1" outlineLevel="1">
      <c r="A1038" s="323"/>
      <c r="B1038" s="277" t="s">
        <v>223</v>
      </c>
      <c r="C1038" s="319"/>
      <c r="D1038" s="265"/>
      <c r="E1038" s="328"/>
      <c r="F1038" s="252"/>
      <c r="G1038" s="265"/>
      <c r="H1038" s="324">
        <v>0</v>
      </c>
      <c r="I1038" s="322"/>
    </row>
    <row r="1039" spans="1:9" hidden="1" outlineLevel="1">
      <c r="A1039" s="323"/>
      <c r="B1039" s="277" t="s">
        <v>224</v>
      </c>
      <c r="C1039" s="320">
        <v>0</v>
      </c>
      <c r="D1039" s="265"/>
      <c r="E1039" s="328"/>
      <c r="F1039" s="252"/>
      <c r="G1039" s="265"/>
      <c r="H1039" s="324">
        <v>0</v>
      </c>
      <c r="I1039" s="322"/>
    </row>
    <row r="1040" spans="1:9" hidden="1" outlineLevel="1">
      <c r="A1040" s="323"/>
      <c r="B1040" s="277" t="s">
        <v>225</v>
      </c>
      <c r="C1040" s="320">
        <v>0</v>
      </c>
      <c r="D1040" s="265"/>
      <c r="E1040" s="297">
        <v>0</v>
      </c>
      <c r="F1040" s="252"/>
      <c r="G1040" s="265"/>
      <c r="H1040" s="324">
        <v>0</v>
      </c>
      <c r="I1040" s="322"/>
    </row>
    <row r="1041" spans="1:9" collapsed="1">
      <c r="A1041" s="323">
        <v>31</v>
      </c>
      <c r="B1041" s="281" t="s">
        <v>133</v>
      </c>
      <c r="C1041" s="320">
        <f>SUM($C$1013:$C$1040)</f>
        <v>0</v>
      </c>
      <c r="D1041" s="266">
        <f>SUM($D$1013:$D$1040)</f>
        <v>0</v>
      </c>
      <c r="E1041" s="297">
        <f>SUM($E$1013:$E$1040)</f>
        <v>0</v>
      </c>
      <c r="F1041" s="253">
        <f>SUM($F$1013:$F$1040)</f>
        <v>0</v>
      </c>
      <c r="G1041" s="266">
        <f>SUM($G$1013:$G$1040)</f>
        <v>0</v>
      </c>
      <c r="H1041" s="324">
        <f>SUM($H$1013:$H$1040)</f>
        <v>0</v>
      </c>
      <c r="I1041" s="322"/>
    </row>
    <row r="1042" spans="1:9" hidden="1" outlineLevel="1">
      <c r="A1042" s="323"/>
      <c r="B1042" s="277" t="s">
        <v>202</v>
      </c>
      <c r="C1042" s="297"/>
      <c r="D1042" s="246"/>
      <c r="E1042" s="258"/>
      <c r="F1042" s="258"/>
      <c r="G1042" s="258"/>
      <c r="H1042" s="324">
        <v>0</v>
      </c>
      <c r="I1042" s="322"/>
    </row>
    <row r="1043" spans="1:9" hidden="1" outlineLevel="1">
      <c r="A1043" s="323"/>
      <c r="B1043" s="277" t="s">
        <v>272</v>
      </c>
      <c r="C1043" s="297">
        <v>56055</v>
      </c>
      <c r="D1043" s="246"/>
      <c r="E1043" s="258"/>
      <c r="F1043" s="258"/>
      <c r="G1043" s="258"/>
      <c r="H1043" s="324">
        <v>56055</v>
      </c>
      <c r="I1043" s="322"/>
    </row>
    <row r="1044" spans="1:9" hidden="1" outlineLevel="1">
      <c r="A1044" s="323"/>
      <c r="B1044" s="277" t="s">
        <v>203</v>
      </c>
      <c r="C1044" s="297">
        <v>1706142</v>
      </c>
      <c r="D1044" s="246"/>
      <c r="E1044" s="258"/>
      <c r="F1044" s="258"/>
      <c r="G1044" s="258"/>
      <c r="H1044" s="324">
        <v>1706142</v>
      </c>
      <c r="I1044" s="322"/>
    </row>
    <row r="1045" spans="1:9" hidden="1" outlineLevel="1">
      <c r="A1045" s="323"/>
      <c r="B1045" s="277" t="s">
        <v>204</v>
      </c>
      <c r="C1045" s="297">
        <v>469140</v>
      </c>
      <c r="D1045" s="246"/>
      <c r="E1045" s="258"/>
      <c r="F1045" s="258"/>
      <c r="G1045" s="258"/>
      <c r="H1045" s="324">
        <v>469140</v>
      </c>
      <c r="I1045" s="322"/>
    </row>
    <row r="1046" spans="1:9" hidden="1" outlineLevel="1">
      <c r="A1046" s="323"/>
      <c r="B1046" s="277" t="s">
        <v>205</v>
      </c>
      <c r="C1046" s="297">
        <v>0</v>
      </c>
      <c r="D1046" s="246"/>
      <c r="E1046" s="258"/>
      <c r="F1046" s="258"/>
      <c r="G1046" s="258"/>
      <c r="H1046" s="324">
        <v>0</v>
      </c>
      <c r="I1046" s="322"/>
    </row>
    <row r="1047" spans="1:9" hidden="1" outlineLevel="1">
      <c r="A1047" s="323"/>
      <c r="B1047" s="277" t="s">
        <v>206</v>
      </c>
      <c r="C1047" s="297">
        <v>216661</v>
      </c>
      <c r="D1047" s="246"/>
      <c r="E1047" s="258"/>
      <c r="F1047" s="258"/>
      <c r="G1047" s="258"/>
      <c r="H1047" s="324">
        <v>216661</v>
      </c>
      <c r="I1047" s="322"/>
    </row>
    <row r="1048" spans="1:9" hidden="1" outlineLevel="1">
      <c r="A1048" s="323"/>
      <c r="B1048" s="277" t="s">
        <v>207</v>
      </c>
      <c r="C1048" s="324">
        <v>27723</v>
      </c>
      <c r="D1048" s="246"/>
      <c r="E1048" s="258"/>
      <c r="F1048" s="258"/>
      <c r="G1048" s="258"/>
      <c r="H1048" s="324">
        <v>27723</v>
      </c>
      <c r="I1048" s="322"/>
    </row>
    <row r="1049" spans="1:9" hidden="1" outlineLevel="1">
      <c r="A1049" s="323"/>
      <c r="B1049" s="277" t="s">
        <v>208</v>
      </c>
      <c r="C1049" s="297">
        <v>513165</v>
      </c>
      <c r="D1049" s="246"/>
      <c r="E1049" s="258"/>
      <c r="F1049" s="258"/>
      <c r="G1049" s="258"/>
      <c r="H1049" s="324">
        <v>513165</v>
      </c>
      <c r="I1049" s="322"/>
    </row>
    <row r="1050" spans="1:9" hidden="1" outlineLevel="1">
      <c r="A1050" s="323"/>
      <c r="B1050" s="277" t="s">
        <v>209</v>
      </c>
      <c r="C1050" s="297">
        <v>-15563.900000001013</v>
      </c>
      <c r="D1050" s="246"/>
      <c r="E1050" s="258"/>
      <c r="F1050" s="258"/>
      <c r="G1050" s="258"/>
      <c r="H1050" s="324">
        <v>-15563.900000001013</v>
      </c>
      <c r="I1050" s="322"/>
    </row>
    <row r="1051" spans="1:9" hidden="1" outlineLevel="1">
      <c r="A1051" s="323"/>
      <c r="B1051" s="277" t="s">
        <v>211</v>
      </c>
      <c r="C1051" s="297">
        <v>2074970</v>
      </c>
      <c r="D1051" s="246"/>
      <c r="E1051" s="258"/>
      <c r="F1051" s="258"/>
      <c r="G1051" s="258"/>
      <c r="H1051" s="324">
        <v>2074970</v>
      </c>
      <c r="I1051" s="322"/>
    </row>
    <row r="1052" spans="1:9" hidden="1" outlineLevel="1">
      <c r="A1052" s="323"/>
      <c r="B1052" s="277" t="s">
        <v>212</v>
      </c>
      <c r="C1052" s="297">
        <v>1902922</v>
      </c>
      <c r="D1052" s="246"/>
      <c r="E1052" s="258"/>
      <c r="F1052" s="258"/>
      <c r="G1052" s="258"/>
      <c r="H1052" s="324">
        <v>1902922</v>
      </c>
      <c r="I1052" s="322"/>
    </row>
    <row r="1053" spans="1:9" hidden="1" outlineLevel="1">
      <c r="A1053" s="323"/>
      <c r="B1053" s="277" t="s">
        <v>213</v>
      </c>
      <c r="C1053" s="297">
        <v>1560903</v>
      </c>
      <c r="D1053" s="246"/>
      <c r="E1053" s="258"/>
      <c r="F1053" s="258"/>
      <c r="G1053" s="258"/>
      <c r="H1053" s="324">
        <v>1560903</v>
      </c>
      <c r="I1053" s="322"/>
    </row>
    <row r="1054" spans="1:9" hidden="1" outlineLevel="1">
      <c r="A1054" s="323"/>
      <c r="B1054" s="277" t="s">
        <v>214</v>
      </c>
      <c r="C1054" s="297">
        <v>1302524</v>
      </c>
      <c r="D1054" s="246"/>
      <c r="E1054" s="258"/>
      <c r="F1054" s="258"/>
      <c r="G1054" s="258"/>
      <c r="H1054" s="324">
        <v>1302524</v>
      </c>
      <c r="I1054" s="322"/>
    </row>
    <row r="1055" spans="1:9" hidden="1" outlineLevel="1">
      <c r="A1055" s="323"/>
      <c r="B1055" s="277" t="s">
        <v>273</v>
      </c>
      <c r="C1055" s="324">
        <v>61050</v>
      </c>
      <c r="D1055" s="246"/>
      <c r="E1055" s="258"/>
      <c r="F1055" s="258"/>
      <c r="G1055" s="258"/>
      <c r="H1055" s="324">
        <v>61050</v>
      </c>
      <c r="I1055" s="322"/>
    </row>
    <row r="1056" spans="1:9" hidden="1" outlineLevel="1">
      <c r="A1056" s="323"/>
      <c r="B1056" s="277" t="s">
        <v>215</v>
      </c>
      <c r="C1056" s="297">
        <v>152220</v>
      </c>
      <c r="D1056" s="246"/>
      <c r="E1056" s="258"/>
      <c r="F1056" s="258"/>
      <c r="G1056" s="258"/>
      <c r="H1056" s="324">
        <v>152220</v>
      </c>
      <c r="I1056" s="322"/>
    </row>
    <row r="1057" spans="1:9" hidden="1" outlineLevel="1">
      <c r="A1057" s="323"/>
      <c r="B1057" s="277" t="s">
        <v>216</v>
      </c>
      <c r="C1057" s="297">
        <v>-124249</v>
      </c>
      <c r="D1057" s="246"/>
      <c r="E1057" s="258"/>
      <c r="F1057" s="258"/>
      <c r="G1057" s="258"/>
      <c r="H1057" s="324">
        <v>-124249</v>
      </c>
      <c r="I1057" s="322"/>
    </row>
    <row r="1058" spans="1:9" hidden="1" outlineLevel="1">
      <c r="A1058" s="323"/>
      <c r="B1058" s="277" t="s">
        <v>217</v>
      </c>
      <c r="C1058" s="297">
        <v>906924.63641020737</v>
      </c>
      <c r="D1058" s="246"/>
      <c r="E1058" s="258"/>
      <c r="F1058" s="258"/>
      <c r="G1058" s="258"/>
      <c r="H1058" s="324">
        <v>906924.63641020737</v>
      </c>
      <c r="I1058" s="322"/>
    </row>
    <row r="1059" spans="1:9" hidden="1" outlineLevel="1">
      <c r="A1059" s="323"/>
      <c r="B1059" s="277" t="s">
        <v>218</v>
      </c>
      <c r="C1059" s="297">
        <v>1473960</v>
      </c>
      <c r="D1059" s="246"/>
      <c r="E1059" s="258"/>
      <c r="F1059" s="258"/>
      <c r="G1059" s="258"/>
      <c r="H1059" s="324">
        <v>1473960</v>
      </c>
      <c r="I1059" s="322"/>
    </row>
    <row r="1060" spans="1:9" hidden="1" outlineLevel="1">
      <c r="A1060" s="323"/>
      <c r="B1060" s="277" t="s">
        <v>219</v>
      </c>
      <c r="C1060" s="297">
        <v>-14985</v>
      </c>
      <c r="D1060" s="246"/>
      <c r="E1060" s="258"/>
      <c r="F1060" s="258"/>
      <c r="G1060" s="258"/>
      <c r="H1060" s="324">
        <v>-14985</v>
      </c>
      <c r="I1060" s="322"/>
    </row>
    <row r="1061" spans="1:9" hidden="1" outlineLevel="1">
      <c r="A1061" s="323"/>
      <c r="B1061" s="277" t="s">
        <v>323</v>
      </c>
      <c r="C1061" s="324">
        <v>3006</v>
      </c>
      <c r="D1061" s="246"/>
      <c r="E1061" s="258"/>
      <c r="F1061" s="258"/>
      <c r="G1061" s="258"/>
      <c r="H1061" s="324">
        <v>3006</v>
      </c>
      <c r="I1061" s="322"/>
    </row>
    <row r="1062" spans="1:9" hidden="1" outlineLevel="1">
      <c r="A1062" s="323"/>
      <c r="B1062" s="277" t="s">
        <v>220</v>
      </c>
      <c r="C1062" s="324">
        <v>-24345</v>
      </c>
      <c r="D1062" s="246"/>
      <c r="E1062" s="258"/>
      <c r="F1062" s="258"/>
      <c r="G1062" s="258"/>
      <c r="H1062" s="324">
        <v>-24345</v>
      </c>
      <c r="I1062" s="322"/>
    </row>
    <row r="1063" spans="1:9" hidden="1" outlineLevel="1">
      <c r="A1063" s="323"/>
      <c r="B1063" s="277" t="s">
        <v>221</v>
      </c>
      <c r="C1063" s="297">
        <v>85075.4</v>
      </c>
      <c r="D1063" s="246"/>
      <c r="E1063" s="258"/>
      <c r="F1063" s="258"/>
      <c r="G1063" s="258"/>
      <c r="H1063" s="324">
        <v>85075.4</v>
      </c>
      <c r="I1063" s="322"/>
    </row>
    <row r="1064" spans="1:9" hidden="1" outlineLevel="1">
      <c r="A1064" s="323"/>
      <c r="B1064" s="277" t="s">
        <v>274</v>
      </c>
      <c r="C1064" s="324">
        <v>-29165</v>
      </c>
      <c r="D1064" s="246"/>
      <c r="E1064" s="258"/>
      <c r="F1064" s="258"/>
      <c r="G1064" s="258"/>
      <c r="H1064" s="324">
        <v>-29165</v>
      </c>
      <c r="I1064" s="322"/>
    </row>
    <row r="1065" spans="1:9" hidden="1" outlineLevel="1">
      <c r="A1065" s="323"/>
      <c r="B1065" s="277" t="s">
        <v>222</v>
      </c>
      <c r="C1065" s="297">
        <v>1976815</v>
      </c>
      <c r="D1065" s="246"/>
      <c r="E1065" s="258"/>
      <c r="F1065" s="258"/>
      <c r="G1065" s="258"/>
      <c r="H1065" s="324">
        <v>1976815</v>
      </c>
      <c r="I1065" s="322"/>
    </row>
    <row r="1066" spans="1:9" hidden="1" outlineLevel="1">
      <c r="A1066" s="323"/>
      <c r="B1066" s="277" t="s">
        <v>278</v>
      </c>
      <c r="C1066" s="297"/>
      <c r="D1066" s="246"/>
      <c r="E1066" s="258"/>
      <c r="F1066" s="258"/>
      <c r="G1066" s="258"/>
      <c r="H1066" s="324">
        <v>0</v>
      </c>
      <c r="I1066" s="322"/>
    </row>
    <row r="1067" spans="1:9" hidden="1" outlineLevel="1">
      <c r="A1067" s="323"/>
      <c r="B1067" s="277" t="s">
        <v>223</v>
      </c>
      <c r="C1067" s="297">
        <v>1100267</v>
      </c>
      <c r="D1067" s="246"/>
      <c r="E1067" s="258"/>
      <c r="F1067" s="258"/>
      <c r="G1067" s="258"/>
      <c r="H1067" s="324">
        <v>1100267</v>
      </c>
      <c r="I1067" s="322"/>
    </row>
    <row r="1068" spans="1:9" hidden="1" outlineLevel="1">
      <c r="A1068" s="323"/>
      <c r="B1068" s="277" t="s">
        <v>224</v>
      </c>
      <c r="C1068" s="297">
        <v>-1660526.8399999999</v>
      </c>
      <c r="D1068" s="246"/>
      <c r="E1068" s="258"/>
      <c r="F1068" s="258"/>
      <c r="G1068" s="258"/>
      <c r="H1068" s="324">
        <v>-1660526.8399999999</v>
      </c>
      <c r="I1068" s="322"/>
    </row>
    <row r="1069" spans="1:9" hidden="1" outlineLevel="1">
      <c r="A1069" s="323"/>
      <c r="B1069" s="277" t="s">
        <v>225</v>
      </c>
      <c r="C1069" s="297">
        <v>767952</v>
      </c>
      <c r="D1069" s="246"/>
      <c r="E1069" s="258"/>
      <c r="F1069" s="258"/>
      <c r="G1069" s="258"/>
      <c r="H1069" s="324">
        <v>767952</v>
      </c>
      <c r="I1069" s="322"/>
    </row>
    <row r="1070" spans="1:9" collapsed="1">
      <c r="A1070" s="323">
        <v>32</v>
      </c>
      <c r="B1070" s="281" t="s">
        <v>134</v>
      </c>
      <c r="C1070" s="297">
        <f>SUM($C$1042:$C$1069)</f>
        <v>14488640.296410207</v>
      </c>
      <c r="D1070" s="246"/>
      <c r="E1070" s="258"/>
      <c r="F1070" s="258"/>
      <c r="G1070" s="258"/>
      <c r="H1070" s="324">
        <f>SUM($H$1042:$H$1069)</f>
        <v>14488640.296410207</v>
      </c>
      <c r="I1070" s="322"/>
    </row>
    <row r="1071" spans="1:9" hidden="1" outlineLevel="1">
      <c r="A1071" s="323"/>
      <c r="B1071" s="277" t="s">
        <v>202</v>
      </c>
      <c r="C1071" s="246"/>
      <c r="D1071" s="260"/>
      <c r="E1071" s="260"/>
      <c r="F1071" s="260"/>
      <c r="G1071" s="266"/>
      <c r="H1071" s="324">
        <v>0</v>
      </c>
      <c r="I1071" s="322"/>
    </row>
    <row r="1072" spans="1:9" hidden="1" outlineLevel="1">
      <c r="A1072" s="323"/>
      <c r="B1072" s="277" t="s">
        <v>272</v>
      </c>
      <c r="C1072" s="246"/>
      <c r="D1072" s="260"/>
      <c r="E1072" s="260"/>
      <c r="F1072" s="260"/>
      <c r="G1072" s="266">
        <v>0</v>
      </c>
      <c r="H1072" s="324">
        <v>0</v>
      </c>
      <c r="I1072" s="322"/>
    </row>
    <row r="1073" spans="1:9" hidden="1" outlineLevel="1">
      <c r="A1073" s="323"/>
      <c r="B1073" s="277" t="s">
        <v>203</v>
      </c>
      <c r="C1073" s="246"/>
      <c r="D1073" s="260"/>
      <c r="E1073" s="260"/>
      <c r="F1073" s="260"/>
      <c r="G1073" s="266">
        <v>223</v>
      </c>
      <c r="H1073" s="324">
        <v>223</v>
      </c>
      <c r="I1073" s="322"/>
    </row>
    <row r="1074" spans="1:9" hidden="1" outlineLevel="1">
      <c r="A1074" s="323"/>
      <c r="B1074" s="277" t="s">
        <v>204</v>
      </c>
      <c r="C1074" s="246"/>
      <c r="D1074" s="260"/>
      <c r="E1074" s="260"/>
      <c r="F1074" s="260"/>
      <c r="G1074" s="265"/>
      <c r="H1074" s="324">
        <v>0</v>
      </c>
      <c r="I1074" s="322"/>
    </row>
    <row r="1075" spans="1:9" hidden="1" outlineLevel="1">
      <c r="A1075" s="323"/>
      <c r="B1075" s="277" t="s">
        <v>205</v>
      </c>
      <c r="C1075" s="246"/>
      <c r="D1075" s="260"/>
      <c r="E1075" s="260"/>
      <c r="F1075" s="260"/>
      <c r="G1075" s="266">
        <v>0</v>
      </c>
      <c r="H1075" s="324">
        <v>0</v>
      </c>
      <c r="I1075" s="322"/>
    </row>
    <row r="1076" spans="1:9" hidden="1" outlineLevel="1">
      <c r="A1076" s="323"/>
      <c r="B1076" s="277" t="s">
        <v>206</v>
      </c>
      <c r="C1076" s="246"/>
      <c r="D1076" s="260"/>
      <c r="E1076" s="260"/>
      <c r="F1076" s="260"/>
      <c r="G1076" s="266">
        <v>0</v>
      </c>
      <c r="H1076" s="324">
        <v>0</v>
      </c>
      <c r="I1076" s="322"/>
    </row>
    <row r="1077" spans="1:9" hidden="1" outlineLevel="1">
      <c r="A1077" s="323"/>
      <c r="B1077" s="277" t="s">
        <v>207</v>
      </c>
      <c r="C1077" s="246"/>
      <c r="D1077" s="260"/>
      <c r="E1077" s="260"/>
      <c r="F1077" s="260"/>
      <c r="G1077" s="266"/>
      <c r="H1077" s="324">
        <v>0</v>
      </c>
      <c r="I1077" s="322"/>
    </row>
    <row r="1078" spans="1:9" hidden="1" outlineLevel="1">
      <c r="A1078" s="323"/>
      <c r="B1078" s="277" t="s">
        <v>208</v>
      </c>
      <c r="C1078" s="246"/>
      <c r="D1078" s="260"/>
      <c r="E1078" s="260"/>
      <c r="F1078" s="260"/>
      <c r="G1078" s="266">
        <v>172125</v>
      </c>
      <c r="H1078" s="324">
        <v>172125</v>
      </c>
      <c r="I1078" s="322"/>
    </row>
    <row r="1079" spans="1:9" hidden="1" outlineLevel="1">
      <c r="A1079" s="323"/>
      <c r="B1079" s="277" t="s">
        <v>209</v>
      </c>
      <c r="C1079" s="246"/>
      <c r="D1079" s="260"/>
      <c r="E1079" s="260"/>
      <c r="F1079" s="260"/>
      <c r="G1079" s="266">
        <v>493</v>
      </c>
      <c r="H1079" s="324">
        <v>493</v>
      </c>
      <c r="I1079" s="322"/>
    </row>
    <row r="1080" spans="1:9" hidden="1" outlineLevel="1">
      <c r="A1080" s="323"/>
      <c r="B1080" s="277" t="s">
        <v>211</v>
      </c>
      <c r="C1080" s="246"/>
      <c r="D1080" s="260"/>
      <c r="E1080" s="260"/>
      <c r="F1080" s="260"/>
      <c r="G1080" s="266">
        <v>167200</v>
      </c>
      <c r="H1080" s="324">
        <v>167200</v>
      </c>
      <c r="I1080" s="322"/>
    </row>
    <row r="1081" spans="1:9" hidden="1" outlineLevel="1">
      <c r="A1081" s="323"/>
      <c r="B1081" s="277" t="s">
        <v>212</v>
      </c>
      <c r="C1081" s="246"/>
      <c r="D1081" s="260"/>
      <c r="E1081" s="260"/>
      <c r="F1081" s="260"/>
      <c r="G1081" s="266">
        <v>0</v>
      </c>
      <c r="H1081" s="324">
        <v>0</v>
      </c>
      <c r="I1081" s="322"/>
    </row>
    <row r="1082" spans="1:9" hidden="1" outlineLevel="1">
      <c r="A1082" s="323"/>
      <c r="B1082" s="277" t="s">
        <v>213</v>
      </c>
      <c r="C1082" s="246"/>
      <c r="D1082" s="260"/>
      <c r="E1082" s="260"/>
      <c r="F1082" s="260"/>
      <c r="G1082" s="265"/>
      <c r="H1082" s="324">
        <v>0</v>
      </c>
      <c r="I1082" s="322"/>
    </row>
    <row r="1083" spans="1:9" hidden="1" outlineLevel="1">
      <c r="A1083" s="323"/>
      <c r="B1083" s="277" t="s">
        <v>214</v>
      </c>
      <c r="C1083" s="246"/>
      <c r="D1083" s="260"/>
      <c r="E1083" s="260"/>
      <c r="F1083" s="260"/>
      <c r="G1083" s="265"/>
      <c r="H1083" s="324">
        <v>0</v>
      </c>
      <c r="I1083" s="322"/>
    </row>
    <row r="1084" spans="1:9" hidden="1" outlineLevel="1">
      <c r="A1084" s="323"/>
      <c r="B1084" s="277" t="s">
        <v>273</v>
      </c>
      <c r="C1084" s="246"/>
      <c r="D1084" s="260"/>
      <c r="E1084" s="260"/>
      <c r="F1084" s="260"/>
      <c r="G1084" s="265"/>
      <c r="H1084" s="324">
        <v>0</v>
      </c>
      <c r="I1084" s="322"/>
    </row>
    <row r="1085" spans="1:9" hidden="1" outlineLevel="1">
      <c r="A1085" s="323"/>
      <c r="B1085" s="277" t="s">
        <v>215</v>
      </c>
      <c r="C1085" s="246"/>
      <c r="D1085" s="260"/>
      <c r="E1085" s="260"/>
      <c r="F1085" s="260"/>
      <c r="G1085" s="265"/>
      <c r="H1085" s="324">
        <v>0</v>
      </c>
      <c r="I1085" s="322"/>
    </row>
    <row r="1086" spans="1:9" hidden="1" outlineLevel="1">
      <c r="A1086" s="323"/>
      <c r="B1086" s="277" t="s">
        <v>216</v>
      </c>
      <c r="C1086" s="246"/>
      <c r="D1086" s="260"/>
      <c r="E1086" s="260"/>
      <c r="F1086" s="260"/>
      <c r="G1086" s="266">
        <v>0</v>
      </c>
      <c r="H1086" s="324">
        <v>0</v>
      </c>
      <c r="I1086" s="322"/>
    </row>
    <row r="1087" spans="1:9" hidden="1" outlineLevel="1">
      <c r="A1087" s="323"/>
      <c r="B1087" s="277" t="s">
        <v>217</v>
      </c>
      <c r="C1087" s="246"/>
      <c r="D1087" s="260"/>
      <c r="E1087" s="260"/>
      <c r="F1087" s="260"/>
      <c r="G1087" s="266">
        <v>0</v>
      </c>
      <c r="H1087" s="324">
        <v>0</v>
      </c>
      <c r="I1087" s="322"/>
    </row>
    <row r="1088" spans="1:9" hidden="1" outlineLevel="1">
      <c r="A1088" s="323"/>
      <c r="B1088" s="277" t="s">
        <v>218</v>
      </c>
      <c r="C1088" s="246"/>
      <c r="D1088" s="260"/>
      <c r="E1088" s="260"/>
      <c r="F1088" s="260"/>
      <c r="G1088" s="266">
        <v>0</v>
      </c>
      <c r="H1088" s="324">
        <v>0</v>
      </c>
      <c r="I1088" s="322"/>
    </row>
    <row r="1089" spans="1:9" hidden="1" outlineLevel="1">
      <c r="A1089" s="323"/>
      <c r="B1089" s="277" t="s">
        <v>219</v>
      </c>
      <c r="C1089" s="246"/>
      <c r="D1089" s="260"/>
      <c r="E1089" s="260"/>
      <c r="F1089" s="260"/>
      <c r="G1089" s="265"/>
      <c r="H1089" s="324">
        <v>0</v>
      </c>
      <c r="I1089" s="322"/>
    </row>
    <row r="1090" spans="1:9" hidden="1" outlineLevel="1">
      <c r="A1090" s="323"/>
      <c r="B1090" s="277" t="s">
        <v>323</v>
      </c>
      <c r="C1090" s="246"/>
      <c r="D1090" s="260"/>
      <c r="E1090" s="260"/>
      <c r="F1090" s="260"/>
      <c r="G1090" s="265"/>
      <c r="H1090" s="324">
        <v>0</v>
      </c>
      <c r="I1090" s="322"/>
    </row>
    <row r="1091" spans="1:9" hidden="1" outlineLevel="1">
      <c r="A1091" s="323"/>
      <c r="B1091" s="277" t="s">
        <v>220</v>
      </c>
      <c r="C1091" s="246"/>
      <c r="D1091" s="260"/>
      <c r="E1091" s="260"/>
      <c r="F1091" s="260"/>
      <c r="G1091" s="265"/>
      <c r="H1091" s="324">
        <v>0</v>
      </c>
      <c r="I1091" s="322"/>
    </row>
    <row r="1092" spans="1:9" hidden="1" outlineLevel="1">
      <c r="A1092" s="323"/>
      <c r="B1092" s="277" t="s">
        <v>221</v>
      </c>
      <c r="C1092" s="246"/>
      <c r="D1092" s="260"/>
      <c r="E1092" s="260"/>
      <c r="F1092" s="260"/>
      <c r="G1092" s="265"/>
      <c r="H1092" s="324">
        <v>0</v>
      </c>
      <c r="I1092" s="322"/>
    </row>
    <row r="1093" spans="1:9" hidden="1" outlineLevel="1">
      <c r="A1093" s="323"/>
      <c r="B1093" s="277" t="s">
        <v>274</v>
      </c>
      <c r="C1093" s="246"/>
      <c r="D1093" s="260"/>
      <c r="E1093" s="260"/>
      <c r="F1093" s="260"/>
      <c r="G1093" s="265"/>
      <c r="H1093" s="324">
        <v>0</v>
      </c>
      <c r="I1093" s="322"/>
    </row>
    <row r="1094" spans="1:9" hidden="1" outlineLevel="1">
      <c r="A1094" s="323"/>
      <c r="B1094" s="277" t="s">
        <v>222</v>
      </c>
      <c r="C1094" s="246"/>
      <c r="D1094" s="260"/>
      <c r="E1094" s="260"/>
      <c r="F1094" s="260"/>
      <c r="G1094" s="265"/>
      <c r="H1094" s="324">
        <v>0</v>
      </c>
      <c r="I1094" s="322"/>
    </row>
    <row r="1095" spans="1:9" hidden="1" outlineLevel="1">
      <c r="A1095" s="323"/>
      <c r="B1095" s="277" t="s">
        <v>278</v>
      </c>
      <c r="C1095" s="246"/>
      <c r="D1095" s="260"/>
      <c r="E1095" s="260"/>
      <c r="F1095" s="260"/>
      <c r="G1095" s="265"/>
      <c r="H1095" s="324">
        <v>0</v>
      </c>
      <c r="I1095" s="322"/>
    </row>
    <row r="1096" spans="1:9" hidden="1" outlineLevel="1">
      <c r="A1096" s="323"/>
      <c r="B1096" s="277" t="s">
        <v>223</v>
      </c>
      <c r="C1096" s="246"/>
      <c r="D1096" s="260"/>
      <c r="E1096" s="260"/>
      <c r="F1096" s="260"/>
      <c r="G1096" s="265"/>
      <c r="H1096" s="324">
        <v>0</v>
      </c>
      <c r="I1096" s="322"/>
    </row>
    <row r="1097" spans="1:9" hidden="1" outlineLevel="1">
      <c r="A1097" s="323"/>
      <c r="B1097" s="277" t="s">
        <v>224</v>
      </c>
      <c r="C1097" s="246"/>
      <c r="D1097" s="260"/>
      <c r="E1097" s="260"/>
      <c r="F1097" s="260"/>
      <c r="G1097" s="265"/>
      <c r="H1097" s="324">
        <v>0</v>
      </c>
      <c r="I1097" s="322"/>
    </row>
    <row r="1098" spans="1:9" hidden="1" outlineLevel="1">
      <c r="A1098" s="323"/>
      <c r="B1098" s="277" t="s">
        <v>225</v>
      </c>
      <c r="C1098" s="246"/>
      <c r="D1098" s="260"/>
      <c r="E1098" s="260"/>
      <c r="F1098" s="260"/>
      <c r="G1098" s="265"/>
      <c r="H1098" s="324">
        <v>0</v>
      </c>
      <c r="I1098" s="322"/>
    </row>
    <row r="1099" spans="1:9" collapsed="1">
      <c r="A1099" s="323">
        <v>33</v>
      </c>
      <c r="B1099" s="281" t="s">
        <v>584</v>
      </c>
      <c r="C1099" s="246"/>
      <c r="D1099" s="260"/>
      <c r="E1099" s="260"/>
      <c r="F1099" s="260"/>
      <c r="G1099" s="266">
        <f>SUM($G$1071:$G$1098)</f>
        <v>340041</v>
      </c>
      <c r="H1099" s="324">
        <f>SUM($H$1071:$H$1098)</f>
        <v>340041</v>
      </c>
      <c r="I1099" s="322"/>
    </row>
    <row r="1100" spans="1:9" hidden="1" outlineLevel="1">
      <c r="A1100" s="323"/>
      <c r="B1100" s="277" t="s">
        <v>202</v>
      </c>
      <c r="C1100" s="254"/>
      <c r="D1100" s="260"/>
      <c r="E1100" s="255"/>
      <c r="F1100" s="284"/>
      <c r="G1100" s="244"/>
      <c r="H1100" s="324">
        <v>0</v>
      </c>
      <c r="I1100" s="322"/>
    </row>
    <row r="1101" spans="1:9" hidden="1" outlineLevel="1">
      <c r="A1101" s="323"/>
      <c r="B1101" s="277" t="s">
        <v>272</v>
      </c>
      <c r="C1101" s="254"/>
      <c r="D1101" s="260"/>
      <c r="E1101" s="255"/>
      <c r="F1101" s="284"/>
      <c r="G1101" s="244"/>
      <c r="H1101" s="324">
        <v>0</v>
      </c>
      <c r="I1101" s="322"/>
    </row>
    <row r="1102" spans="1:9" hidden="1" outlineLevel="1">
      <c r="A1102" s="323"/>
      <c r="B1102" s="277" t="s">
        <v>203</v>
      </c>
      <c r="C1102" s="254"/>
      <c r="D1102" s="260"/>
      <c r="E1102" s="255"/>
      <c r="F1102" s="324">
        <v>0</v>
      </c>
      <c r="G1102" s="244"/>
      <c r="H1102" s="324">
        <v>0</v>
      </c>
      <c r="I1102" s="322"/>
    </row>
    <row r="1103" spans="1:9" hidden="1" outlineLevel="1">
      <c r="A1103" s="323"/>
      <c r="B1103" s="277" t="s">
        <v>204</v>
      </c>
      <c r="C1103" s="254"/>
      <c r="D1103" s="260"/>
      <c r="E1103" s="255"/>
      <c r="F1103" s="284"/>
      <c r="G1103" s="244"/>
      <c r="H1103" s="324">
        <v>0</v>
      </c>
      <c r="I1103" s="322"/>
    </row>
    <row r="1104" spans="1:9" hidden="1" outlineLevel="1">
      <c r="A1104" s="323"/>
      <c r="B1104" s="277" t="s">
        <v>205</v>
      </c>
      <c r="C1104" s="254"/>
      <c r="D1104" s="260"/>
      <c r="E1104" s="255"/>
      <c r="F1104" s="283">
        <v>0</v>
      </c>
      <c r="G1104" s="244"/>
      <c r="H1104" s="324">
        <v>0</v>
      </c>
      <c r="I1104" s="322"/>
    </row>
    <row r="1105" spans="1:9" hidden="1" outlineLevel="1">
      <c r="A1105" s="323"/>
      <c r="B1105" s="277" t="s">
        <v>206</v>
      </c>
      <c r="C1105" s="254"/>
      <c r="D1105" s="260"/>
      <c r="E1105" s="255"/>
      <c r="F1105" s="283">
        <v>0</v>
      </c>
      <c r="G1105" s="244"/>
      <c r="H1105" s="324">
        <v>0</v>
      </c>
      <c r="I1105" s="322"/>
    </row>
    <row r="1106" spans="1:9" hidden="1" outlineLevel="1">
      <c r="A1106" s="323"/>
      <c r="B1106" s="277" t="s">
        <v>207</v>
      </c>
      <c r="C1106" s="254"/>
      <c r="D1106" s="260"/>
      <c r="E1106" s="255"/>
      <c r="F1106" s="283"/>
      <c r="G1106" s="244"/>
      <c r="H1106" s="324">
        <v>0</v>
      </c>
      <c r="I1106" s="322"/>
    </row>
    <row r="1107" spans="1:9" hidden="1" outlineLevel="1">
      <c r="A1107" s="323"/>
      <c r="B1107" s="277" t="s">
        <v>208</v>
      </c>
      <c r="C1107" s="254"/>
      <c r="D1107" s="260"/>
      <c r="E1107" s="255"/>
      <c r="F1107" s="283">
        <v>0</v>
      </c>
      <c r="G1107" s="244"/>
      <c r="H1107" s="324">
        <v>0</v>
      </c>
      <c r="I1107" s="322"/>
    </row>
    <row r="1108" spans="1:9" hidden="1" outlineLevel="1">
      <c r="A1108" s="323"/>
      <c r="B1108" s="277" t="s">
        <v>209</v>
      </c>
      <c r="C1108" s="254"/>
      <c r="D1108" s="260"/>
      <c r="E1108" s="255"/>
      <c r="F1108" s="283">
        <v>-1.7715944581519867</v>
      </c>
      <c r="G1108" s="244"/>
      <c r="H1108" s="324">
        <v>-1.7715944581519867</v>
      </c>
      <c r="I1108" s="322"/>
    </row>
    <row r="1109" spans="1:9" hidden="1" outlineLevel="1">
      <c r="A1109" s="323"/>
      <c r="B1109" s="277" t="s">
        <v>211</v>
      </c>
      <c r="C1109" s="254"/>
      <c r="D1109" s="260"/>
      <c r="E1109" s="255"/>
      <c r="F1109" s="283">
        <v>0</v>
      </c>
      <c r="G1109" s="244"/>
      <c r="H1109" s="324">
        <v>0</v>
      </c>
      <c r="I1109" s="322"/>
    </row>
    <row r="1110" spans="1:9" hidden="1" outlineLevel="1">
      <c r="A1110" s="323"/>
      <c r="B1110" s="277" t="s">
        <v>212</v>
      </c>
      <c r="C1110" s="254"/>
      <c r="D1110" s="260"/>
      <c r="E1110" s="255"/>
      <c r="F1110" s="283">
        <v>0</v>
      </c>
      <c r="G1110" s="244"/>
      <c r="H1110" s="324">
        <v>0</v>
      </c>
      <c r="I1110" s="322"/>
    </row>
    <row r="1111" spans="1:9" hidden="1" outlineLevel="1">
      <c r="A1111" s="323"/>
      <c r="B1111" s="277" t="s">
        <v>213</v>
      </c>
      <c r="C1111" s="254"/>
      <c r="D1111" s="260"/>
      <c r="E1111" s="255"/>
      <c r="F1111" s="284"/>
      <c r="G1111" s="244"/>
      <c r="H1111" s="324">
        <v>0</v>
      </c>
      <c r="I1111" s="322"/>
    </row>
    <row r="1112" spans="1:9" hidden="1" outlineLevel="1">
      <c r="A1112" s="323"/>
      <c r="B1112" s="277" t="s">
        <v>214</v>
      </c>
      <c r="C1112" s="254"/>
      <c r="D1112" s="260"/>
      <c r="E1112" s="255"/>
      <c r="F1112" s="284"/>
      <c r="G1112" s="244"/>
      <c r="H1112" s="324">
        <v>0</v>
      </c>
      <c r="I1112" s="322"/>
    </row>
    <row r="1113" spans="1:9" hidden="1" outlineLevel="1">
      <c r="A1113" s="323"/>
      <c r="B1113" s="277" t="s">
        <v>273</v>
      </c>
      <c r="C1113" s="254"/>
      <c r="D1113" s="260"/>
      <c r="E1113" s="255"/>
      <c r="F1113" s="284"/>
      <c r="G1113" s="244"/>
      <c r="H1113" s="324">
        <v>0</v>
      </c>
      <c r="I1113" s="322"/>
    </row>
    <row r="1114" spans="1:9" hidden="1" outlineLevel="1">
      <c r="A1114" s="323"/>
      <c r="B1114" s="277" t="s">
        <v>215</v>
      </c>
      <c r="C1114" s="254"/>
      <c r="D1114" s="260"/>
      <c r="E1114" s="255"/>
      <c r="F1114" s="284"/>
      <c r="G1114" s="244"/>
      <c r="H1114" s="324">
        <v>0</v>
      </c>
      <c r="I1114" s="322"/>
    </row>
    <row r="1115" spans="1:9" hidden="1" outlineLevel="1">
      <c r="A1115" s="323"/>
      <c r="B1115" s="277" t="s">
        <v>216</v>
      </c>
      <c r="C1115" s="254"/>
      <c r="D1115" s="260"/>
      <c r="E1115" s="255"/>
      <c r="F1115" s="283">
        <v>0</v>
      </c>
      <c r="G1115" s="244"/>
      <c r="H1115" s="324">
        <v>0</v>
      </c>
      <c r="I1115" s="322"/>
    </row>
    <row r="1116" spans="1:9" hidden="1" outlineLevel="1">
      <c r="A1116" s="323"/>
      <c r="B1116" s="277" t="s">
        <v>217</v>
      </c>
      <c r="C1116" s="254"/>
      <c r="D1116" s="260"/>
      <c r="E1116" s="255"/>
      <c r="F1116" s="284"/>
      <c r="G1116" s="244"/>
      <c r="H1116" s="324">
        <v>0</v>
      </c>
      <c r="I1116" s="322"/>
    </row>
    <row r="1117" spans="1:9" hidden="1" outlineLevel="1">
      <c r="A1117" s="323"/>
      <c r="B1117" s="277" t="s">
        <v>218</v>
      </c>
      <c r="C1117" s="254"/>
      <c r="D1117" s="260"/>
      <c r="E1117" s="255"/>
      <c r="F1117" s="283">
        <v>0</v>
      </c>
      <c r="G1117" s="244"/>
      <c r="H1117" s="324">
        <v>0</v>
      </c>
      <c r="I1117" s="322"/>
    </row>
    <row r="1118" spans="1:9" hidden="1" outlineLevel="1">
      <c r="A1118" s="323"/>
      <c r="B1118" s="277" t="s">
        <v>219</v>
      </c>
      <c r="C1118" s="254"/>
      <c r="D1118" s="260"/>
      <c r="E1118" s="255"/>
      <c r="F1118" s="284"/>
      <c r="G1118" s="244"/>
      <c r="H1118" s="324">
        <v>0</v>
      </c>
      <c r="I1118" s="322"/>
    </row>
    <row r="1119" spans="1:9" hidden="1" outlineLevel="1">
      <c r="A1119" s="323"/>
      <c r="B1119" s="277" t="s">
        <v>323</v>
      </c>
      <c r="C1119" s="254"/>
      <c r="D1119" s="260"/>
      <c r="E1119" s="255"/>
      <c r="F1119" s="284"/>
      <c r="G1119" s="244"/>
      <c r="H1119" s="324">
        <v>0</v>
      </c>
      <c r="I1119" s="322"/>
    </row>
    <row r="1120" spans="1:9" hidden="1" outlineLevel="1">
      <c r="A1120" s="323"/>
      <c r="B1120" s="277" t="s">
        <v>220</v>
      </c>
      <c r="C1120" s="254"/>
      <c r="D1120" s="260"/>
      <c r="E1120" s="255"/>
      <c r="F1120" s="284"/>
      <c r="G1120" s="244"/>
      <c r="H1120" s="324">
        <v>0</v>
      </c>
      <c r="I1120" s="322"/>
    </row>
    <row r="1121" spans="1:9" hidden="1" outlineLevel="1">
      <c r="A1121" s="323"/>
      <c r="B1121" s="277" t="s">
        <v>221</v>
      </c>
      <c r="C1121" s="254"/>
      <c r="D1121" s="260"/>
      <c r="E1121" s="255"/>
      <c r="F1121" s="283">
        <v>5124.67</v>
      </c>
      <c r="G1121" s="244"/>
      <c r="H1121" s="324">
        <v>5124.67</v>
      </c>
      <c r="I1121" s="322"/>
    </row>
    <row r="1122" spans="1:9" hidden="1" outlineLevel="1">
      <c r="A1122" s="323"/>
      <c r="B1122" s="277" t="s">
        <v>274</v>
      </c>
      <c r="C1122" s="254"/>
      <c r="D1122" s="260"/>
      <c r="E1122" s="255"/>
      <c r="F1122" s="283"/>
      <c r="G1122" s="244"/>
      <c r="H1122" s="324">
        <v>0</v>
      </c>
      <c r="I1122" s="322"/>
    </row>
    <row r="1123" spans="1:9" hidden="1" outlineLevel="1">
      <c r="A1123" s="323"/>
      <c r="B1123" s="277" t="s">
        <v>222</v>
      </c>
      <c r="C1123" s="254"/>
      <c r="D1123" s="260"/>
      <c r="E1123" s="255"/>
      <c r="F1123" s="284"/>
      <c r="G1123" s="244"/>
      <c r="H1123" s="324">
        <v>0</v>
      </c>
      <c r="I1123" s="322"/>
    </row>
    <row r="1124" spans="1:9" hidden="1" outlineLevel="1">
      <c r="A1124" s="323"/>
      <c r="B1124" s="277" t="s">
        <v>278</v>
      </c>
      <c r="C1124" s="254"/>
      <c r="D1124" s="260"/>
      <c r="E1124" s="255"/>
      <c r="F1124" s="284"/>
      <c r="G1124" s="244"/>
      <c r="H1124" s="324">
        <v>0</v>
      </c>
      <c r="I1124" s="322"/>
    </row>
    <row r="1125" spans="1:9" hidden="1" outlineLevel="1">
      <c r="A1125" s="323"/>
      <c r="B1125" s="277" t="s">
        <v>223</v>
      </c>
      <c r="C1125" s="254"/>
      <c r="D1125" s="260"/>
      <c r="E1125" s="255"/>
      <c r="F1125" s="284"/>
      <c r="G1125" s="244"/>
      <c r="H1125" s="324">
        <v>0</v>
      </c>
      <c r="I1125" s="322"/>
    </row>
    <row r="1126" spans="1:9" hidden="1" outlineLevel="1">
      <c r="A1126" s="323"/>
      <c r="B1126" s="277" t="s">
        <v>224</v>
      </c>
      <c r="C1126" s="254"/>
      <c r="D1126" s="260"/>
      <c r="E1126" s="255"/>
      <c r="F1126" s="284"/>
      <c r="G1126" s="244"/>
      <c r="H1126" s="324">
        <v>0</v>
      </c>
      <c r="I1126" s="322"/>
    </row>
    <row r="1127" spans="1:9" hidden="1" outlineLevel="1">
      <c r="A1127" s="323"/>
      <c r="B1127" s="277" t="s">
        <v>225</v>
      </c>
      <c r="C1127" s="254"/>
      <c r="D1127" s="260"/>
      <c r="E1127" s="255"/>
      <c r="F1127" s="284"/>
      <c r="G1127" s="244"/>
      <c r="H1127" s="324">
        <v>0</v>
      </c>
      <c r="I1127" s="322"/>
    </row>
    <row r="1128" spans="1:9" collapsed="1">
      <c r="A1128" s="323">
        <v>34</v>
      </c>
      <c r="B1128" s="281" t="s">
        <v>585</v>
      </c>
      <c r="C1128" s="254"/>
      <c r="D1128" s="260"/>
      <c r="E1128" s="255"/>
      <c r="F1128" s="283">
        <f>SUM($F$1100:$F$1127)</f>
        <v>5122.8984055418478</v>
      </c>
      <c r="G1128" s="244"/>
      <c r="H1128" s="324">
        <f>SUM($H$1100:$H$1127)</f>
        <v>5122.8984055418478</v>
      </c>
      <c r="I1128" s="322"/>
    </row>
    <row r="1129" spans="1:9" hidden="1" outlineLevel="1">
      <c r="A1129" s="323"/>
      <c r="B1129" s="277" t="s">
        <v>202</v>
      </c>
      <c r="C1129" s="257"/>
      <c r="D1129" s="259"/>
      <c r="E1129" s="273"/>
      <c r="F1129" s="283"/>
      <c r="G1129" s="254"/>
      <c r="H1129" s="324">
        <v>0</v>
      </c>
      <c r="I1129" s="322"/>
    </row>
    <row r="1130" spans="1:9" hidden="1" outlineLevel="1">
      <c r="A1130" s="323"/>
      <c r="B1130" s="277" t="s">
        <v>272</v>
      </c>
      <c r="C1130" s="257"/>
      <c r="D1130" s="259"/>
      <c r="E1130" s="273"/>
      <c r="F1130" s="283">
        <v>0</v>
      </c>
      <c r="G1130" s="254"/>
      <c r="H1130" s="324">
        <v>0</v>
      </c>
      <c r="I1130" s="322"/>
    </row>
    <row r="1131" spans="1:9" hidden="1" outlineLevel="1">
      <c r="A1131" s="323"/>
      <c r="B1131" s="277" t="s">
        <v>203</v>
      </c>
      <c r="C1131" s="257"/>
      <c r="D1131" s="259"/>
      <c r="E1131" s="273"/>
      <c r="F1131" s="283">
        <v>2467</v>
      </c>
      <c r="G1131" s="254"/>
      <c r="H1131" s="324">
        <v>2467</v>
      </c>
      <c r="I1131" s="322"/>
    </row>
    <row r="1132" spans="1:9" hidden="1" outlineLevel="1">
      <c r="A1132" s="323"/>
      <c r="B1132" s="277" t="s">
        <v>204</v>
      </c>
      <c r="C1132" s="257"/>
      <c r="D1132" s="259"/>
      <c r="E1132" s="273"/>
      <c r="F1132" s="284"/>
      <c r="G1132" s="254"/>
      <c r="H1132" s="324">
        <v>0</v>
      </c>
      <c r="I1132" s="322"/>
    </row>
    <row r="1133" spans="1:9" hidden="1" outlineLevel="1">
      <c r="A1133" s="323"/>
      <c r="B1133" s="277" t="s">
        <v>205</v>
      </c>
      <c r="C1133" s="257"/>
      <c r="D1133" s="259"/>
      <c r="E1133" s="273"/>
      <c r="F1133" s="283">
        <v>0</v>
      </c>
      <c r="G1133" s="254"/>
      <c r="H1133" s="324">
        <v>0</v>
      </c>
      <c r="I1133" s="322"/>
    </row>
    <row r="1134" spans="1:9" hidden="1" outlineLevel="1">
      <c r="A1134" s="323"/>
      <c r="B1134" s="277" t="s">
        <v>206</v>
      </c>
      <c r="C1134" s="257"/>
      <c r="D1134" s="259"/>
      <c r="E1134" s="273"/>
      <c r="F1134" s="283">
        <v>0</v>
      </c>
      <c r="G1134" s="254"/>
      <c r="H1134" s="324">
        <v>0</v>
      </c>
      <c r="I1134" s="322"/>
    </row>
    <row r="1135" spans="1:9" hidden="1" outlineLevel="1">
      <c r="A1135" s="323"/>
      <c r="B1135" s="277" t="s">
        <v>207</v>
      </c>
      <c r="C1135" s="257"/>
      <c r="D1135" s="259"/>
      <c r="E1135" s="273"/>
      <c r="F1135" s="283"/>
      <c r="G1135" s="254"/>
      <c r="H1135" s="324">
        <v>0</v>
      </c>
      <c r="I1135" s="322"/>
    </row>
    <row r="1136" spans="1:9" hidden="1" outlineLevel="1">
      <c r="A1136" s="323"/>
      <c r="B1136" s="277" t="s">
        <v>208</v>
      </c>
      <c r="C1136" s="257"/>
      <c r="D1136" s="259"/>
      <c r="E1136" s="273"/>
      <c r="F1136" s="283">
        <v>23641</v>
      </c>
      <c r="G1136" s="254"/>
      <c r="H1136" s="324">
        <v>23641</v>
      </c>
      <c r="I1136" s="322"/>
    </row>
    <row r="1137" spans="1:9" hidden="1" outlineLevel="1">
      <c r="A1137" s="323"/>
      <c r="B1137" s="277" t="s">
        <v>209</v>
      </c>
      <c r="C1137" s="257"/>
      <c r="D1137" s="259"/>
      <c r="E1137" s="273"/>
      <c r="F1137" s="283">
        <v>3291.3043260133659</v>
      </c>
      <c r="G1137" s="254"/>
      <c r="H1137" s="324">
        <v>3291.3043260133659</v>
      </c>
      <c r="I1137" s="322"/>
    </row>
    <row r="1138" spans="1:9" hidden="1" outlineLevel="1">
      <c r="A1138" s="323"/>
      <c r="B1138" s="277" t="s">
        <v>211</v>
      </c>
      <c r="C1138" s="257"/>
      <c r="D1138" s="259"/>
      <c r="E1138" s="273"/>
      <c r="F1138" s="283">
        <v>15450</v>
      </c>
      <c r="G1138" s="254"/>
      <c r="H1138" s="324">
        <v>15450</v>
      </c>
      <c r="I1138" s="322"/>
    </row>
    <row r="1139" spans="1:9" hidden="1" outlineLevel="1">
      <c r="A1139" s="323"/>
      <c r="B1139" s="277" t="s">
        <v>212</v>
      </c>
      <c r="C1139" s="257"/>
      <c r="D1139" s="259"/>
      <c r="E1139" s="273"/>
      <c r="F1139" s="283">
        <v>0</v>
      </c>
      <c r="G1139" s="254"/>
      <c r="H1139" s="324">
        <v>0</v>
      </c>
      <c r="I1139" s="322"/>
    </row>
    <row r="1140" spans="1:9" hidden="1" outlineLevel="1">
      <c r="A1140" s="323"/>
      <c r="B1140" s="277" t="s">
        <v>213</v>
      </c>
      <c r="C1140" s="257"/>
      <c r="D1140" s="259"/>
      <c r="E1140" s="273"/>
      <c r="F1140" s="284"/>
      <c r="G1140" s="254"/>
      <c r="H1140" s="324">
        <v>0</v>
      </c>
      <c r="I1140" s="322"/>
    </row>
    <row r="1141" spans="1:9" hidden="1" outlineLevel="1">
      <c r="A1141" s="323"/>
      <c r="B1141" s="277" t="s">
        <v>214</v>
      </c>
      <c r="C1141" s="257"/>
      <c r="D1141" s="259"/>
      <c r="E1141" s="273"/>
      <c r="F1141" s="284"/>
      <c r="G1141" s="254"/>
      <c r="H1141" s="324">
        <v>0</v>
      </c>
      <c r="I1141" s="322"/>
    </row>
    <row r="1142" spans="1:9" hidden="1" outlineLevel="1">
      <c r="A1142" s="323"/>
      <c r="B1142" s="277" t="s">
        <v>273</v>
      </c>
      <c r="C1142" s="257"/>
      <c r="D1142" s="259"/>
      <c r="E1142" s="273"/>
      <c r="F1142" s="284"/>
      <c r="G1142" s="254"/>
      <c r="H1142" s="324">
        <v>0</v>
      </c>
      <c r="I1142" s="322"/>
    </row>
    <row r="1143" spans="1:9" hidden="1" outlineLevel="1">
      <c r="A1143" s="323"/>
      <c r="B1143" s="277" t="s">
        <v>215</v>
      </c>
      <c r="C1143" s="257"/>
      <c r="D1143" s="259"/>
      <c r="E1143" s="273"/>
      <c r="F1143" s="284"/>
      <c r="G1143" s="254"/>
      <c r="H1143" s="324">
        <v>0</v>
      </c>
      <c r="I1143" s="322"/>
    </row>
    <row r="1144" spans="1:9" hidden="1" outlineLevel="1">
      <c r="A1144" s="323"/>
      <c r="B1144" s="277" t="s">
        <v>216</v>
      </c>
      <c r="C1144" s="257"/>
      <c r="D1144" s="259"/>
      <c r="E1144" s="273"/>
      <c r="F1144" s="283">
        <v>0</v>
      </c>
      <c r="G1144" s="254"/>
      <c r="H1144" s="324">
        <v>0</v>
      </c>
      <c r="I1144" s="322"/>
    </row>
    <row r="1145" spans="1:9" hidden="1" outlineLevel="1">
      <c r="A1145" s="323"/>
      <c r="B1145" s="277" t="s">
        <v>217</v>
      </c>
      <c r="C1145" s="257"/>
      <c r="D1145" s="259"/>
      <c r="E1145" s="273"/>
      <c r="F1145" s="284"/>
      <c r="G1145" s="254"/>
      <c r="H1145" s="324">
        <v>0</v>
      </c>
      <c r="I1145" s="322"/>
    </row>
    <row r="1146" spans="1:9" hidden="1" outlineLevel="1">
      <c r="A1146" s="323"/>
      <c r="B1146" s="277" t="s">
        <v>218</v>
      </c>
      <c r="C1146" s="257"/>
      <c r="D1146" s="259"/>
      <c r="E1146" s="273"/>
      <c r="F1146" s="283">
        <v>0</v>
      </c>
      <c r="G1146" s="254"/>
      <c r="H1146" s="324">
        <v>0</v>
      </c>
      <c r="I1146" s="322"/>
    </row>
    <row r="1147" spans="1:9" hidden="1" outlineLevel="1">
      <c r="A1147" s="323"/>
      <c r="B1147" s="277" t="s">
        <v>219</v>
      </c>
      <c r="C1147" s="257"/>
      <c r="D1147" s="259"/>
      <c r="E1147" s="273"/>
      <c r="F1147" s="284"/>
      <c r="G1147" s="254"/>
      <c r="H1147" s="324">
        <v>0</v>
      </c>
      <c r="I1147" s="322"/>
    </row>
    <row r="1148" spans="1:9" hidden="1" outlineLevel="1">
      <c r="A1148" s="323"/>
      <c r="B1148" s="277" t="s">
        <v>323</v>
      </c>
      <c r="C1148" s="257"/>
      <c r="D1148" s="259"/>
      <c r="E1148" s="273"/>
      <c r="F1148" s="284"/>
      <c r="G1148" s="254"/>
      <c r="H1148" s="324">
        <v>0</v>
      </c>
      <c r="I1148" s="322"/>
    </row>
    <row r="1149" spans="1:9" hidden="1" outlineLevel="1">
      <c r="A1149" s="323"/>
      <c r="B1149" s="277" t="s">
        <v>220</v>
      </c>
      <c r="C1149" s="257"/>
      <c r="D1149" s="259"/>
      <c r="E1149" s="273"/>
      <c r="F1149" s="284"/>
      <c r="G1149" s="254"/>
      <c r="H1149" s="324">
        <v>0</v>
      </c>
      <c r="I1149" s="322"/>
    </row>
    <row r="1150" spans="1:9" hidden="1" outlineLevel="1">
      <c r="A1150" s="323"/>
      <c r="B1150" s="277" t="s">
        <v>221</v>
      </c>
      <c r="C1150" s="257"/>
      <c r="D1150" s="259"/>
      <c r="E1150" s="273"/>
      <c r="F1150" s="283">
        <v>6543.0199999999995</v>
      </c>
      <c r="G1150" s="254"/>
      <c r="H1150" s="324">
        <v>6543.0199999999995</v>
      </c>
      <c r="I1150" s="322"/>
    </row>
    <row r="1151" spans="1:9" hidden="1" outlineLevel="1">
      <c r="A1151" s="323"/>
      <c r="B1151" s="277" t="s">
        <v>274</v>
      </c>
      <c r="C1151" s="257"/>
      <c r="D1151" s="259"/>
      <c r="E1151" s="273"/>
      <c r="F1151" s="283"/>
      <c r="G1151" s="254"/>
      <c r="H1151" s="324">
        <v>0</v>
      </c>
      <c r="I1151" s="322"/>
    </row>
    <row r="1152" spans="1:9" hidden="1" outlineLevel="1">
      <c r="A1152" s="323"/>
      <c r="B1152" s="277" t="s">
        <v>222</v>
      </c>
      <c r="C1152" s="257"/>
      <c r="D1152" s="259"/>
      <c r="E1152" s="273"/>
      <c r="F1152" s="284"/>
      <c r="G1152" s="254"/>
      <c r="H1152" s="324">
        <v>0</v>
      </c>
      <c r="I1152" s="322"/>
    </row>
    <row r="1153" spans="1:9" hidden="1" outlineLevel="1">
      <c r="A1153" s="323"/>
      <c r="B1153" s="277" t="s">
        <v>278</v>
      </c>
      <c r="C1153" s="257"/>
      <c r="D1153" s="259"/>
      <c r="E1153" s="273"/>
      <c r="F1153" s="284"/>
      <c r="G1153" s="254"/>
      <c r="H1153" s="324">
        <v>0</v>
      </c>
      <c r="I1153" s="322"/>
    </row>
    <row r="1154" spans="1:9" hidden="1" outlineLevel="1">
      <c r="A1154" s="323"/>
      <c r="B1154" s="277" t="s">
        <v>223</v>
      </c>
      <c r="C1154" s="257"/>
      <c r="D1154" s="259"/>
      <c r="E1154" s="273"/>
      <c r="F1154" s="284"/>
      <c r="G1154" s="254"/>
      <c r="H1154" s="324">
        <v>0</v>
      </c>
      <c r="I1154" s="322"/>
    </row>
    <row r="1155" spans="1:9" hidden="1" outlineLevel="1">
      <c r="A1155" s="323"/>
      <c r="B1155" s="277" t="s">
        <v>224</v>
      </c>
      <c r="C1155" s="257"/>
      <c r="D1155" s="259"/>
      <c r="E1155" s="273"/>
      <c r="F1155" s="284"/>
      <c r="G1155" s="254"/>
      <c r="H1155" s="324">
        <v>0</v>
      </c>
      <c r="I1155" s="322"/>
    </row>
    <row r="1156" spans="1:9" hidden="1" outlineLevel="1">
      <c r="A1156" s="323"/>
      <c r="B1156" s="277" t="s">
        <v>225</v>
      </c>
      <c r="C1156" s="257"/>
      <c r="D1156" s="259"/>
      <c r="E1156" s="273"/>
      <c r="F1156" s="284"/>
      <c r="G1156" s="254"/>
      <c r="H1156" s="324">
        <v>0</v>
      </c>
      <c r="I1156" s="322"/>
    </row>
    <row r="1157" spans="1:9" collapsed="1">
      <c r="A1157" s="323">
        <v>35</v>
      </c>
      <c r="B1157" s="281" t="s">
        <v>586</v>
      </c>
      <c r="C1157" s="257"/>
      <c r="D1157" s="259"/>
      <c r="E1157" s="273"/>
      <c r="F1157" s="283">
        <f>SUM($F$1129:$F$1156)</f>
        <v>51392.324326013368</v>
      </c>
      <c r="G1157" s="254"/>
      <c r="H1157" s="324">
        <f>SUM($H$1129:$H$1156)</f>
        <v>51392.324326013368</v>
      </c>
      <c r="I1157" s="322"/>
    </row>
    <row r="1158" spans="1:9" hidden="1" outlineLevel="1">
      <c r="A1158" s="323"/>
      <c r="B1158" s="277" t="s">
        <v>202</v>
      </c>
      <c r="C1158" s="319"/>
      <c r="D1158" s="319"/>
      <c r="E1158" s="319"/>
      <c r="F1158" s="265"/>
      <c r="G1158" s="265"/>
      <c r="H1158" s="324">
        <v>0</v>
      </c>
      <c r="I1158" s="322"/>
    </row>
    <row r="1159" spans="1:9" hidden="1" outlineLevel="1">
      <c r="A1159" s="323"/>
      <c r="B1159" s="277" t="s">
        <v>272</v>
      </c>
      <c r="C1159" s="319"/>
      <c r="D1159" s="319"/>
      <c r="E1159" s="319"/>
      <c r="F1159" s="265"/>
      <c r="G1159" s="265"/>
      <c r="H1159" s="324">
        <v>0</v>
      </c>
      <c r="I1159" s="322"/>
    </row>
    <row r="1160" spans="1:9" hidden="1" outlineLevel="1">
      <c r="A1160" s="323"/>
      <c r="B1160" s="277" t="s">
        <v>203</v>
      </c>
      <c r="C1160" s="319"/>
      <c r="D1160" s="319"/>
      <c r="E1160" s="319"/>
      <c r="F1160" s="265"/>
      <c r="G1160" s="265"/>
      <c r="H1160" s="324">
        <v>0</v>
      </c>
      <c r="I1160" s="322"/>
    </row>
    <row r="1161" spans="1:9" hidden="1" outlineLevel="1">
      <c r="A1161" s="323"/>
      <c r="B1161" s="277" t="s">
        <v>204</v>
      </c>
      <c r="C1161" s="319"/>
      <c r="D1161" s="319"/>
      <c r="E1161" s="319"/>
      <c r="F1161" s="265"/>
      <c r="G1161" s="265"/>
      <c r="H1161" s="324">
        <v>0</v>
      </c>
      <c r="I1161" s="322"/>
    </row>
    <row r="1162" spans="1:9" hidden="1" outlineLevel="1">
      <c r="A1162" s="323"/>
      <c r="B1162" s="277" t="s">
        <v>205</v>
      </c>
      <c r="C1162" s="320">
        <v>0</v>
      </c>
      <c r="D1162" s="320">
        <v>0</v>
      </c>
      <c r="E1162" s="320">
        <v>0</v>
      </c>
      <c r="F1162" s="266">
        <v>0</v>
      </c>
      <c r="G1162" s="266">
        <v>0</v>
      </c>
      <c r="H1162" s="324">
        <v>0</v>
      </c>
      <c r="I1162" s="322"/>
    </row>
    <row r="1163" spans="1:9" hidden="1" outlineLevel="1">
      <c r="A1163" s="323"/>
      <c r="B1163" s="277" t="s">
        <v>206</v>
      </c>
      <c r="C1163" s="320">
        <v>0</v>
      </c>
      <c r="D1163" s="320">
        <v>0</v>
      </c>
      <c r="E1163" s="320">
        <v>0</v>
      </c>
      <c r="F1163" s="266">
        <v>0</v>
      </c>
      <c r="G1163" s="266">
        <v>0</v>
      </c>
      <c r="H1163" s="324">
        <v>0</v>
      </c>
      <c r="I1163" s="322"/>
    </row>
    <row r="1164" spans="1:9" hidden="1" outlineLevel="1">
      <c r="A1164" s="323"/>
      <c r="B1164" s="277" t="s">
        <v>207</v>
      </c>
      <c r="C1164" s="320"/>
      <c r="D1164" s="320"/>
      <c r="E1164" s="320"/>
      <c r="F1164" s="266"/>
      <c r="G1164" s="266"/>
      <c r="H1164" s="324">
        <v>0</v>
      </c>
      <c r="I1164" s="322"/>
    </row>
    <row r="1165" spans="1:9" hidden="1" outlineLevel="1">
      <c r="A1165" s="323"/>
      <c r="B1165" s="277" t="s">
        <v>208</v>
      </c>
      <c r="C1165" s="320">
        <v>0</v>
      </c>
      <c r="D1165" s="320">
        <v>0</v>
      </c>
      <c r="E1165" s="320">
        <v>0</v>
      </c>
      <c r="F1165" s="266">
        <v>0</v>
      </c>
      <c r="G1165" s="266">
        <v>0</v>
      </c>
      <c r="H1165" s="324">
        <v>0</v>
      </c>
      <c r="I1165" s="322"/>
    </row>
    <row r="1166" spans="1:9" hidden="1" outlineLevel="1">
      <c r="A1166" s="323"/>
      <c r="B1166" s="277" t="s">
        <v>209</v>
      </c>
      <c r="C1166" s="319"/>
      <c r="D1166" s="319"/>
      <c r="E1166" s="319"/>
      <c r="F1166" s="265"/>
      <c r="G1166" s="265"/>
      <c r="H1166" s="324">
        <v>0</v>
      </c>
      <c r="I1166" s="322"/>
    </row>
    <row r="1167" spans="1:9" hidden="1" outlineLevel="1">
      <c r="A1167" s="323"/>
      <c r="B1167" s="277" t="s">
        <v>211</v>
      </c>
      <c r="C1167" s="320">
        <v>0</v>
      </c>
      <c r="D1167" s="319"/>
      <c r="E1167" s="319"/>
      <c r="F1167" s="265"/>
      <c r="G1167" s="265"/>
      <c r="H1167" s="324">
        <v>0</v>
      </c>
      <c r="I1167" s="322"/>
    </row>
    <row r="1168" spans="1:9" hidden="1" outlineLevel="1">
      <c r="A1168" s="323"/>
      <c r="B1168" s="277" t="s">
        <v>212</v>
      </c>
      <c r="C1168" s="320"/>
      <c r="D1168" s="319">
        <v>0</v>
      </c>
      <c r="E1168" s="319">
        <v>0</v>
      </c>
      <c r="F1168" s="265">
        <v>0</v>
      </c>
      <c r="G1168" s="265">
        <v>0</v>
      </c>
      <c r="H1168" s="324">
        <v>0</v>
      </c>
      <c r="I1168" s="322"/>
    </row>
    <row r="1169" spans="1:9" hidden="1" outlineLevel="1">
      <c r="A1169" s="323"/>
      <c r="B1169" s="277" t="s">
        <v>213</v>
      </c>
      <c r="C1169" s="320">
        <v>0</v>
      </c>
      <c r="D1169" s="319"/>
      <c r="E1169" s="320">
        <v>0</v>
      </c>
      <c r="F1169" s="265"/>
      <c r="G1169" s="266">
        <v>0</v>
      </c>
      <c r="H1169" s="324">
        <v>0</v>
      </c>
      <c r="I1169" s="322"/>
    </row>
    <row r="1170" spans="1:9" hidden="1" outlineLevel="1">
      <c r="A1170" s="323"/>
      <c r="B1170" s="277" t="s">
        <v>214</v>
      </c>
      <c r="C1170" s="319"/>
      <c r="D1170" s="319"/>
      <c r="E1170" s="319"/>
      <c r="F1170" s="265"/>
      <c r="G1170" s="265"/>
      <c r="H1170" s="324">
        <v>0</v>
      </c>
      <c r="I1170" s="322"/>
    </row>
    <row r="1171" spans="1:9" hidden="1" outlineLevel="1">
      <c r="A1171" s="323"/>
      <c r="B1171" s="277" t="s">
        <v>273</v>
      </c>
      <c r="C1171" s="319"/>
      <c r="D1171" s="319"/>
      <c r="E1171" s="319"/>
      <c r="F1171" s="265"/>
      <c r="G1171" s="265"/>
      <c r="H1171" s="324">
        <v>0</v>
      </c>
      <c r="I1171" s="322"/>
    </row>
    <row r="1172" spans="1:9" hidden="1" outlineLevel="1">
      <c r="A1172" s="323"/>
      <c r="B1172" s="277" t="s">
        <v>215</v>
      </c>
      <c r="C1172" s="320">
        <v>0</v>
      </c>
      <c r="D1172" s="319"/>
      <c r="E1172" s="319"/>
      <c r="F1172" s="265"/>
      <c r="G1172" s="265"/>
      <c r="H1172" s="324">
        <v>0</v>
      </c>
      <c r="I1172" s="322"/>
    </row>
    <row r="1173" spans="1:9" hidden="1" outlineLevel="1">
      <c r="A1173" s="323"/>
      <c r="B1173" s="277" t="s">
        <v>216</v>
      </c>
      <c r="C1173" s="320">
        <v>0</v>
      </c>
      <c r="D1173" s="320">
        <v>0</v>
      </c>
      <c r="E1173" s="320">
        <v>0</v>
      </c>
      <c r="F1173" s="266">
        <v>0</v>
      </c>
      <c r="G1173" s="266">
        <v>0</v>
      </c>
      <c r="H1173" s="324">
        <v>0</v>
      </c>
      <c r="I1173" s="322"/>
    </row>
    <row r="1174" spans="1:9" hidden="1" outlineLevel="1">
      <c r="A1174" s="323"/>
      <c r="B1174" s="277" t="s">
        <v>217</v>
      </c>
      <c r="C1174" s="320">
        <v>0</v>
      </c>
      <c r="D1174" s="320">
        <v>0</v>
      </c>
      <c r="E1174" s="320">
        <v>0</v>
      </c>
      <c r="F1174" s="265"/>
      <c r="G1174" s="266">
        <v>0</v>
      </c>
      <c r="H1174" s="324">
        <v>0</v>
      </c>
      <c r="I1174" s="322"/>
    </row>
    <row r="1175" spans="1:9" hidden="1" outlineLevel="1">
      <c r="A1175" s="323"/>
      <c r="B1175" s="277" t="s">
        <v>218</v>
      </c>
      <c r="C1175" s="320">
        <v>0</v>
      </c>
      <c r="D1175" s="320">
        <v>0</v>
      </c>
      <c r="E1175" s="320">
        <v>0</v>
      </c>
      <c r="F1175" s="266">
        <v>0</v>
      </c>
      <c r="G1175" s="266">
        <v>0</v>
      </c>
      <c r="H1175" s="324">
        <v>0</v>
      </c>
      <c r="I1175" s="322"/>
    </row>
    <row r="1176" spans="1:9" hidden="1" outlineLevel="1">
      <c r="A1176" s="323"/>
      <c r="B1176" s="277" t="s">
        <v>219</v>
      </c>
      <c r="C1176" s="319"/>
      <c r="D1176" s="319"/>
      <c r="E1176" s="319"/>
      <c r="F1176" s="265"/>
      <c r="G1176" s="265"/>
      <c r="H1176" s="324">
        <v>0</v>
      </c>
      <c r="I1176" s="322"/>
    </row>
    <row r="1177" spans="1:9" hidden="1" outlineLevel="1">
      <c r="A1177" s="323"/>
      <c r="B1177" s="277" t="s">
        <v>323</v>
      </c>
      <c r="C1177" s="319"/>
      <c r="D1177" s="319"/>
      <c r="E1177" s="319"/>
      <c r="F1177" s="265"/>
      <c r="G1177" s="265"/>
      <c r="H1177" s="324">
        <v>0</v>
      </c>
      <c r="I1177" s="322"/>
    </row>
    <row r="1178" spans="1:9" hidden="1" outlineLevel="1">
      <c r="A1178" s="323"/>
      <c r="B1178" s="277" t="s">
        <v>220</v>
      </c>
      <c r="C1178" s="319"/>
      <c r="D1178" s="319"/>
      <c r="E1178" s="319"/>
      <c r="F1178" s="265"/>
      <c r="G1178" s="265"/>
      <c r="H1178" s="324">
        <v>0</v>
      </c>
      <c r="I1178" s="322"/>
    </row>
    <row r="1179" spans="1:9" hidden="1" outlineLevel="1">
      <c r="A1179" s="323"/>
      <c r="B1179" s="277" t="s">
        <v>221</v>
      </c>
      <c r="C1179" s="319"/>
      <c r="D1179" s="319"/>
      <c r="E1179" s="319"/>
      <c r="F1179" s="265"/>
      <c r="G1179" s="265"/>
      <c r="H1179" s="324">
        <v>0</v>
      </c>
      <c r="I1179" s="322"/>
    </row>
    <row r="1180" spans="1:9" hidden="1" outlineLevel="1">
      <c r="A1180" s="323"/>
      <c r="B1180" s="277" t="s">
        <v>274</v>
      </c>
      <c r="C1180" s="319"/>
      <c r="D1180" s="319"/>
      <c r="E1180" s="319"/>
      <c r="F1180" s="265"/>
      <c r="G1180" s="265"/>
      <c r="H1180" s="324">
        <v>0</v>
      </c>
      <c r="I1180" s="322"/>
    </row>
    <row r="1181" spans="1:9" hidden="1" outlineLevel="1">
      <c r="A1181" s="323"/>
      <c r="B1181" s="277" t="s">
        <v>222</v>
      </c>
      <c r="C1181" s="319"/>
      <c r="D1181" s="319"/>
      <c r="E1181" s="319"/>
      <c r="F1181" s="265"/>
      <c r="G1181" s="265"/>
      <c r="H1181" s="324">
        <v>0</v>
      </c>
      <c r="I1181" s="322"/>
    </row>
    <row r="1182" spans="1:9" hidden="1" outlineLevel="1">
      <c r="A1182" s="323"/>
      <c r="B1182" s="277" t="s">
        <v>278</v>
      </c>
      <c r="C1182" s="319"/>
      <c r="D1182" s="319"/>
      <c r="E1182" s="319"/>
      <c r="F1182" s="265"/>
      <c r="G1182" s="265"/>
      <c r="H1182" s="324">
        <v>0</v>
      </c>
      <c r="I1182" s="322"/>
    </row>
    <row r="1183" spans="1:9" hidden="1" outlineLevel="1">
      <c r="A1183" s="323"/>
      <c r="B1183" s="277" t="s">
        <v>223</v>
      </c>
      <c r="C1183" s="319"/>
      <c r="D1183" s="319"/>
      <c r="E1183" s="319"/>
      <c r="F1183" s="265"/>
      <c r="G1183" s="265"/>
      <c r="H1183" s="324">
        <v>0</v>
      </c>
      <c r="I1183" s="322"/>
    </row>
    <row r="1184" spans="1:9" hidden="1" outlineLevel="1">
      <c r="A1184" s="323"/>
      <c r="B1184" s="277" t="s">
        <v>224</v>
      </c>
      <c r="C1184" s="320">
        <v>0</v>
      </c>
      <c r="D1184" s="319"/>
      <c r="E1184" s="319"/>
      <c r="F1184" s="265"/>
      <c r="G1184" s="265"/>
      <c r="H1184" s="324">
        <v>0</v>
      </c>
      <c r="I1184" s="322"/>
    </row>
    <row r="1185" spans="1:9" hidden="1" outlineLevel="1">
      <c r="A1185" s="323"/>
      <c r="B1185" s="277" t="s">
        <v>225</v>
      </c>
      <c r="C1185" s="320">
        <v>0</v>
      </c>
      <c r="D1185" s="319"/>
      <c r="E1185" s="320">
        <v>0</v>
      </c>
      <c r="F1185" s="265"/>
      <c r="G1185" s="265"/>
      <c r="H1185" s="324">
        <v>0</v>
      </c>
      <c r="I1185" s="322"/>
    </row>
    <row r="1186" spans="1:9" collapsed="1">
      <c r="A1186" s="323">
        <v>36</v>
      </c>
      <c r="B1186" s="281" t="s">
        <v>135</v>
      </c>
      <c r="C1186" s="320">
        <f>SUM($C$1158:$C$1185)</f>
        <v>0</v>
      </c>
      <c r="D1186" s="320">
        <f>SUM($D$1158:$D$1185)</f>
        <v>0</v>
      </c>
      <c r="E1186" s="320">
        <f>SUM($E$1158:$E$1185)</f>
        <v>0</v>
      </c>
      <c r="F1186" s="266">
        <f>SUM($F$1158:$F$1185)</f>
        <v>0</v>
      </c>
      <c r="G1186" s="266">
        <f>SUM($G$1158:$G$1185)</f>
        <v>0</v>
      </c>
      <c r="H1186" s="324">
        <f>SUM($H$1158:$H$1185)</f>
        <v>0</v>
      </c>
      <c r="I1186" s="322"/>
    </row>
    <row r="1187" spans="1:9" hidden="1" outlineLevel="1">
      <c r="A1187" s="323"/>
      <c r="B1187" s="277" t="s">
        <v>202</v>
      </c>
      <c r="C1187" s="266"/>
      <c r="D1187" s="265"/>
      <c r="E1187" s="266"/>
      <c r="F1187" s="265"/>
      <c r="G1187" s="266"/>
      <c r="H1187" s="324">
        <v>0</v>
      </c>
      <c r="I1187" s="322"/>
    </row>
    <row r="1188" spans="1:9" hidden="1" outlineLevel="1">
      <c r="A1188" s="323"/>
      <c r="B1188" s="277" t="s">
        <v>272</v>
      </c>
      <c r="C1188" s="266">
        <v>0</v>
      </c>
      <c r="D1188" s="265"/>
      <c r="E1188" s="266">
        <v>0</v>
      </c>
      <c r="F1188" s="265"/>
      <c r="G1188" s="266">
        <v>0</v>
      </c>
      <c r="H1188" s="324">
        <v>0</v>
      </c>
      <c r="I1188" s="322"/>
    </row>
    <row r="1189" spans="1:9" hidden="1" outlineLevel="1">
      <c r="A1189" s="323"/>
      <c r="B1189" s="277" t="s">
        <v>203</v>
      </c>
      <c r="C1189" s="266">
        <v>1764</v>
      </c>
      <c r="D1189" s="265"/>
      <c r="E1189" s="266">
        <v>858</v>
      </c>
      <c r="F1189" s="265"/>
      <c r="G1189" s="266">
        <v>166</v>
      </c>
      <c r="H1189" s="324">
        <v>2788</v>
      </c>
      <c r="I1189" s="322"/>
    </row>
    <row r="1190" spans="1:9" hidden="1" outlineLevel="1">
      <c r="A1190" s="323"/>
      <c r="B1190" s="277" t="s">
        <v>204</v>
      </c>
      <c r="C1190" s="265"/>
      <c r="D1190" s="265"/>
      <c r="E1190" s="265"/>
      <c r="F1190" s="265"/>
      <c r="G1190" s="265"/>
      <c r="H1190" s="324">
        <v>0</v>
      </c>
      <c r="I1190" s="322"/>
    </row>
    <row r="1191" spans="1:9" hidden="1" outlineLevel="1">
      <c r="A1191" s="323"/>
      <c r="B1191" s="277" t="s">
        <v>205</v>
      </c>
      <c r="C1191" s="266">
        <v>0</v>
      </c>
      <c r="D1191" s="266">
        <v>0</v>
      </c>
      <c r="E1191" s="266">
        <v>0</v>
      </c>
      <c r="F1191" s="266">
        <v>0</v>
      </c>
      <c r="G1191" s="266">
        <v>0</v>
      </c>
      <c r="H1191" s="324">
        <v>0</v>
      </c>
      <c r="I1191" s="322"/>
    </row>
    <row r="1192" spans="1:9" hidden="1" outlineLevel="1">
      <c r="A1192" s="323"/>
      <c r="B1192" s="277" t="s">
        <v>206</v>
      </c>
      <c r="C1192" s="266">
        <v>0</v>
      </c>
      <c r="D1192" s="266">
        <v>0</v>
      </c>
      <c r="E1192" s="266">
        <v>0</v>
      </c>
      <c r="F1192" s="266">
        <v>0</v>
      </c>
      <c r="G1192" s="266">
        <v>0</v>
      </c>
      <c r="H1192" s="324">
        <v>0</v>
      </c>
      <c r="I1192" s="322"/>
    </row>
    <row r="1193" spans="1:9" hidden="1" outlineLevel="1">
      <c r="A1193" s="323"/>
      <c r="B1193" s="277" t="s">
        <v>207</v>
      </c>
      <c r="C1193" s="266"/>
      <c r="D1193" s="266"/>
      <c r="E1193" s="266"/>
      <c r="F1193" s="266"/>
      <c r="G1193" s="266"/>
      <c r="H1193" s="324">
        <v>0</v>
      </c>
      <c r="I1193" s="322"/>
    </row>
    <row r="1194" spans="1:9" hidden="1" outlineLevel="1">
      <c r="A1194" s="323"/>
      <c r="B1194" s="277" t="s">
        <v>208</v>
      </c>
      <c r="C1194" s="266">
        <v>11013.410753309623</v>
      </c>
      <c r="D1194" s="266">
        <v>0</v>
      </c>
      <c r="E1194" s="266">
        <v>2694</v>
      </c>
      <c r="F1194" s="266">
        <v>0</v>
      </c>
      <c r="G1194" s="266">
        <v>554</v>
      </c>
      <c r="H1194" s="324">
        <v>14261.410753309623</v>
      </c>
      <c r="I1194" s="322"/>
    </row>
    <row r="1195" spans="1:9" hidden="1" outlineLevel="1">
      <c r="A1195" s="323"/>
      <c r="B1195" s="277" t="s">
        <v>209</v>
      </c>
      <c r="C1195" s="266">
        <v>3811.9974497300918</v>
      </c>
      <c r="D1195" s="265"/>
      <c r="E1195" s="266">
        <v>0</v>
      </c>
      <c r="F1195" s="265"/>
      <c r="G1195" s="266">
        <v>0</v>
      </c>
      <c r="H1195" s="324">
        <v>3811.9974497300918</v>
      </c>
      <c r="I1195" s="322"/>
    </row>
    <row r="1196" spans="1:9" hidden="1" outlineLevel="1">
      <c r="A1196" s="323"/>
      <c r="B1196" s="277" t="s">
        <v>211</v>
      </c>
      <c r="C1196" s="266">
        <v>10982</v>
      </c>
      <c r="D1196" s="265"/>
      <c r="E1196" s="266">
        <v>1030</v>
      </c>
      <c r="F1196" s="265"/>
      <c r="G1196" s="266">
        <v>96</v>
      </c>
      <c r="H1196" s="324">
        <v>12108</v>
      </c>
      <c r="I1196" s="322"/>
    </row>
    <row r="1197" spans="1:9" hidden="1" outlineLevel="1">
      <c r="A1197" s="323"/>
      <c r="B1197" s="277" t="s">
        <v>212</v>
      </c>
      <c r="C1197" s="266"/>
      <c r="D1197" s="265">
        <v>0</v>
      </c>
      <c r="E1197" s="266">
        <v>319</v>
      </c>
      <c r="F1197" s="265">
        <v>0</v>
      </c>
      <c r="G1197" s="266">
        <v>61</v>
      </c>
      <c r="H1197" s="324">
        <v>380</v>
      </c>
      <c r="I1197" s="322"/>
    </row>
    <row r="1198" spans="1:9" hidden="1" outlineLevel="1">
      <c r="A1198" s="323"/>
      <c r="B1198" s="277" t="s">
        <v>213</v>
      </c>
      <c r="C1198" s="266">
        <v>0</v>
      </c>
      <c r="D1198" s="266">
        <v>254</v>
      </c>
      <c r="E1198" s="266">
        <v>0</v>
      </c>
      <c r="F1198" s="266">
        <v>0</v>
      </c>
      <c r="G1198" s="266">
        <v>49</v>
      </c>
      <c r="H1198" s="324">
        <v>303</v>
      </c>
      <c r="I1198" s="322"/>
    </row>
    <row r="1199" spans="1:9" hidden="1" outlineLevel="1">
      <c r="A1199" s="323"/>
      <c r="B1199" s="277" t="s">
        <v>214</v>
      </c>
      <c r="C1199" s="265"/>
      <c r="D1199" s="265"/>
      <c r="E1199" s="265"/>
      <c r="F1199" s="265"/>
      <c r="G1199" s="265"/>
      <c r="H1199" s="324">
        <v>0</v>
      </c>
      <c r="I1199" s="322"/>
    </row>
    <row r="1200" spans="1:9" hidden="1" outlineLevel="1">
      <c r="A1200" s="323"/>
      <c r="B1200" s="277" t="s">
        <v>273</v>
      </c>
      <c r="C1200" s="265"/>
      <c r="D1200" s="265"/>
      <c r="E1200" s="265"/>
      <c r="F1200" s="265"/>
      <c r="G1200" s="265"/>
      <c r="H1200" s="324">
        <v>0</v>
      </c>
      <c r="I1200" s="322"/>
    </row>
    <row r="1201" spans="1:9" hidden="1" outlineLevel="1">
      <c r="A1201" s="323"/>
      <c r="B1201" s="277" t="s">
        <v>215</v>
      </c>
      <c r="C1201" s="266">
        <v>0</v>
      </c>
      <c r="D1201" s="266">
        <v>0</v>
      </c>
      <c r="E1201" s="266">
        <v>336</v>
      </c>
      <c r="F1201" s="265"/>
      <c r="G1201" s="265"/>
      <c r="H1201" s="324">
        <v>336</v>
      </c>
      <c r="I1201" s="322"/>
    </row>
    <row r="1202" spans="1:9" hidden="1" outlineLevel="1">
      <c r="A1202" s="323"/>
      <c r="B1202" s="277" t="s">
        <v>216</v>
      </c>
      <c r="C1202" s="266">
        <v>2</v>
      </c>
      <c r="D1202" s="266">
        <v>0</v>
      </c>
      <c r="E1202" s="266">
        <v>0</v>
      </c>
      <c r="F1202" s="266">
        <v>0</v>
      </c>
      <c r="G1202" s="266">
        <v>0</v>
      </c>
      <c r="H1202" s="324">
        <v>2</v>
      </c>
      <c r="I1202" s="322"/>
    </row>
    <row r="1203" spans="1:9" hidden="1" outlineLevel="1">
      <c r="A1203" s="323"/>
      <c r="B1203" s="277" t="s">
        <v>217</v>
      </c>
      <c r="C1203" s="266">
        <v>0</v>
      </c>
      <c r="D1203" s="266">
        <v>0</v>
      </c>
      <c r="E1203" s="266">
        <v>0</v>
      </c>
      <c r="F1203" s="265"/>
      <c r="G1203" s="266">
        <v>0</v>
      </c>
      <c r="H1203" s="324">
        <v>0</v>
      </c>
      <c r="I1203" s="322"/>
    </row>
    <row r="1204" spans="1:9" hidden="1" outlineLevel="1">
      <c r="A1204" s="323"/>
      <c r="B1204" s="277" t="s">
        <v>218</v>
      </c>
      <c r="C1204" s="266">
        <v>4</v>
      </c>
      <c r="D1204" s="266">
        <v>0</v>
      </c>
      <c r="E1204" s="266">
        <v>0</v>
      </c>
      <c r="F1204" s="266">
        <v>0</v>
      </c>
      <c r="G1204" s="266">
        <v>0</v>
      </c>
      <c r="H1204" s="324">
        <v>4</v>
      </c>
      <c r="I1204" s="322"/>
    </row>
    <row r="1205" spans="1:9" hidden="1" outlineLevel="1">
      <c r="A1205" s="323"/>
      <c r="B1205" s="277" t="s">
        <v>219</v>
      </c>
      <c r="C1205" s="265"/>
      <c r="D1205" s="265"/>
      <c r="E1205" s="265"/>
      <c r="F1205" s="265"/>
      <c r="G1205" s="265"/>
      <c r="H1205" s="324">
        <v>0</v>
      </c>
      <c r="I1205" s="322"/>
    </row>
    <row r="1206" spans="1:9" hidden="1" outlineLevel="1">
      <c r="A1206" s="323"/>
      <c r="B1206" s="277" t="s">
        <v>323</v>
      </c>
      <c r="C1206" s="265"/>
      <c r="D1206" s="265"/>
      <c r="E1206" s="265"/>
      <c r="F1206" s="265"/>
      <c r="G1206" s="265"/>
      <c r="H1206" s="324">
        <v>0</v>
      </c>
      <c r="I1206" s="322"/>
    </row>
    <row r="1207" spans="1:9" hidden="1" outlineLevel="1">
      <c r="A1207" s="323"/>
      <c r="B1207" s="277" t="s">
        <v>220</v>
      </c>
      <c r="C1207" s="265"/>
      <c r="D1207" s="265"/>
      <c r="E1207" s="265"/>
      <c r="F1207" s="265"/>
      <c r="G1207" s="265"/>
      <c r="H1207" s="324">
        <v>0</v>
      </c>
      <c r="I1207" s="322"/>
    </row>
    <row r="1208" spans="1:9" hidden="1" outlineLevel="1">
      <c r="A1208" s="323"/>
      <c r="B1208" s="277" t="s">
        <v>221</v>
      </c>
      <c r="C1208" s="265">
        <v>0</v>
      </c>
      <c r="D1208" s="265"/>
      <c r="E1208" s="265"/>
      <c r="F1208" s="265"/>
      <c r="G1208" s="265"/>
      <c r="H1208" s="324">
        <v>0</v>
      </c>
      <c r="I1208" s="322"/>
    </row>
    <row r="1209" spans="1:9" hidden="1" outlineLevel="1">
      <c r="A1209" s="323"/>
      <c r="B1209" s="277" t="s">
        <v>274</v>
      </c>
      <c r="C1209" s="265"/>
      <c r="D1209" s="265"/>
      <c r="E1209" s="265"/>
      <c r="F1209" s="265"/>
      <c r="G1209" s="265"/>
      <c r="H1209" s="324">
        <v>0</v>
      </c>
      <c r="I1209" s="322"/>
    </row>
    <row r="1210" spans="1:9" hidden="1" outlineLevel="1">
      <c r="A1210" s="323"/>
      <c r="B1210" s="277" t="s">
        <v>222</v>
      </c>
      <c r="C1210" s="265">
        <v>0</v>
      </c>
      <c r="D1210" s="265">
        <v>0</v>
      </c>
      <c r="E1210" s="266">
        <v>32215</v>
      </c>
      <c r="F1210" s="265"/>
      <c r="G1210" s="266">
        <v>4617</v>
      </c>
      <c r="H1210" s="324">
        <v>36832</v>
      </c>
      <c r="I1210" s="322"/>
    </row>
    <row r="1211" spans="1:9" hidden="1" outlineLevel="1">
      <c r="A1211" s="323"/>
      <c r="B1211" s="277" t="s">
        <v>278</v>
      </c>
      <c r="C1211" s="265"/>
      <c r="D1211" s="265"/>
      <c r="E1211" s="266"/>
      <c r="F1211" s="265"/>
      <c r="G1211" s="266"/>
      <c r="H1211" s="324">
        <v>0</v>
      </c>
      <c r="I1211" s="322"/>
    </row>
    <row r="1212" spans="1:9" hidden="1" outlineLevel="1">
      <c r="A1212" s="323"/>
      <c r="B1212" s="277" t="s">
        <v>223</v>
      </c>
      <c r="C1212" s="265"/>
      <c r="D1212" s="265"/>
      <c r="E1212" s="265"/>
      <c r="F1212" s="265"/>
      <c r="G1212" s="265"/>
      <c r="H1212" s="324">
        <v>0</v>
      </c>
      <c r="I1212" s="322"/>
    </row>
    <row r="1213" spans="1:9" hidden="1" outlineLevel="1">
      <c r="A1213" s="323"/>
      <c r="B1213" s="277" t="s">
        <v>224</v>
      </c>
      <c r="C1213" s="266">
        <v>78.376679844602279</v>
      </c>
      <c r="D1213" s="265">
        <v>0</v>
      </c>
      <c r="E1213" s="265">
        <v>3</v>
      </c>
      <c r="F1213" s="265"/>
      <c r="G1213" s="265">
        <v>1</v>
      </c>
      <c r="H1213" s="324">
        <v>82.376679844602279</v>
      </c>
      <c r="I1213" s="322"/>
    </row>
    <row r="1214" spans="1:9" hidden="1" outlineLevel="1">
      <c r="A1214" s="323"/>
      <c r="B1214" s="277" t="s">
        <v>225</v>
      </c>
      <c r="C1214" s="266">
        <v>0</v>
      </c>
      <c r="D1214" s="265"/>
      <c r="E1214" s="266">
        <v>0</v>
      </c>
      <c r="F1214" s="265"/>
      <c r="G1214" s="265"/>
      <c r="H1214" s="324">
        <v>0</v>
      </c>
      <c r="I1214" s="322"/>
    </row>
    <row r="1215" spans="1:9" collapsed="1">
      <c r="A1215" s="323">
        <v>37</v>
      </c>
      <c r="B1215" s="281" t="s">
        <v>136</v>
      </c>
      <c r="C1215" s="266">
        <f>SUM($C$1187:$C$1214)</f>
        <v>27655.784882884316</v>
      </c>
      <c r="D1215" s="266">
        <f>SUM($D$1187:$D$1214)</f>
        <v>254</v>
      </c>
      <c r="E1215" s="266">
        <f>SUM($E$1187:$E$1214)</f>
        <v>37455</v>
      </c>
      <c r="F1215" s="266">
        <f>SUM($F$1187:$F$1214)</f>
        <v>0</v>
      </c>
      <c r="G1215" s="266">
        <f>SUM($G$1187:$G$1214)</f>
        <v>5544</v>
      </c>
      <c r="H1215" s="324">
        <f>SUM($H$1187:$H$1214)</f>
        <v>70908.784882884327</v>
      </c>
      <c r="I1215" s="322"/>
    </row>
    <row r="1216" spans="1:9" hidden="1" outlineLevel="1">
      <c r="A1216" s="323"/>
      <c r="B1216" s="277" t="s">
        <v>202</v>
      </c>
      <c r="C1216" s="266"/>
      <c r="D1216" s="265"/>
      <c r="E1216" s="266"/>
      <c r="F1216" s="265"/>
      <c r="G1216" s="266"/>
      <c r="H1216" s="324">
        <v>0</v>
      </c>
      <c r="I1216" s="322"/>
    </row>
    <row r="1217" spans="1:9" hidden="1" outlineLevel="1">
      <c r="A1217" s="323"/>
      <c r="B1217" s="277" t="s">
        <v>272</v>
      </c>
      <c r="C1217" s="266">
        <v>0</v>
      </c>
      <c r="D1217" s="265"/>
      <c r="E1217" s="266">
        <v>0</v>
      </c>
      <c r="F1217" s="265"/>
      <c r="G1217" s="266">
        <v>0</v>
      </c>
      <c r="H1217" s="324">
        <v>0</v>
      </c>
      <c r="I1217" s="322"/>
    </row>
    <row r="1218" spans="1:9" hidden="1" outlineLevel="1">
      <c r="A1218" s="323"/>
      <c r="B1218" s="277" t="s">
        <v>203</v>
      </c>
      <c r="C1218" s="266">
        <v>2845</v>
      </c>
      <c r="D1218" s="265"/>
      <c r="E1218" s="266">
        <v>88843</v>
      </c>
      <c r="F1218" s="265"/>
      <c r="G1218" s="266">
        <v>17175</v>
      </c>
      <c r="H1218" s="324">
        <v>108863</v>
      </c>
      <c r="I1218" s="322"/>
    </row>
    <row r="1219" spans="1:9" hidden="1" outlineLevel="1">
      <c r="A1219" s="323"/>
      <c r="B1219" s="277" t="s">
        <v>204</v>
      </c>
      <c r="C1219" s="266">
        <v>0</v>
      </c>
      <c r="D1219" s="266">
        <v>0</v>
      </c>
      <c r="E1219" s="266">
        <v>0</v>
      </c>
      <c r="F1219" s="265"/>
      <c r="G1219" s="266">
        <v>0</v>
      </c>
      <c r="H1219" s="324">
        <v>0</v>
      </c>
      <c r="I1219" s="322"/>
    </row>
    <row r="1220" spans="1:9" hidden="1" outlineLevel="1">
      <c r="A1220" s="323"/>
      <c r="B1220" s="277" t="s">
        <v>205</v>
      </c>
      <c r="C1220" s="266">
        <v>0</v>
      </c>
      <c r="D1220" s="266">
        <v>0</v>
      </c>
      <c r="E1220" s="266">
        <v>0</v>
      </c>
      <c r="F1220" s="266">
        <v>0</v>
      </c>
      <c r="G1220" s="266">
        <v>0</v>
      </c>
      <c r="H1220" s="324">
        <v>0</v>
      </c>
      <c r="I1220" s="322"/>
    </row>
    <row r="1221" spans="1:9" hidden="1" outlineLevel="1">
      <c r="A1221" s="323"/>
      <c r="B1221" s="277" t="s">
        <v>206</v>
      </c>
      <c r="C1221" s="266">
        <v>0</v>
      </c>
      <c r="D1221" s="266">
        <v>0</v>
      </c>
      <c r="E1221" s="266">
        <v>0</v>
      </c>
      <c r="F1221" s="266">
        <v>0</v>
      </c>
      <c r="G1221" s="266">
        <v>0</v>
      </c>
      <c r="H1221" s="324">
        <v>0</v>
      </c>
      <c r="I1221" s="322"/>
    </row>
    <row r="1222" spans="1:9" hidden="1" outlineLevel="1">
      <c r="A1222" s="323"/>
      <c r="B1222" s="277" t="s">
        <v>207</v>
      </c>
      <c r="C1222" s="266"/>
      <c r="D1222" s="266"/>
      <c r="E1222" s="266"/>
      <c r="F1222" s="266"/>
      <c r="G1222" s="266"/>
      <c r="H1222" s="324">
        <v>0</v>
      </c>
      <c r="I1222" s="322"/>
    </row>
    <row r="1223" spans="1:9" hidden="1" outlineLevel="1">
      <c r="A1223" s="323"/>
      <c r="B1223" s="277" t="s">
        <v>208</v>
      </c>
      <c r="C1223" s="266">
        <v>40120.051853936158</v>
      </c>
      <c r="D1223" s="266">
        <v>125040</v>
      </c>
      <c r="E1223" s="266">
        <v>194046</v>
      </c>
      <c r="F1223" s="266">
        <v>0</v>
      </c>
      <c r="G1223" s="266">
        <v>28044</v>
      </c>
      <c r="H1223" s="324">
        <v>387250.05185393617</v>
      </c>
      <c r="I1223" s="322"/>
    </row>
    <row r="1224" spans="1:9" hidden="1" outlineLevel="1">
      <c r="A1224" s="323"/>
      <c r="B1224" s="277" t="s">
        <v>209</v>
      </c>
      <c r="C1224" s="266">
        <v>3306.7823002213972</v>
      </c>
      <c r="D1224" s="265"/>
      <c r="E1224" s="266">
        <v>19328</v>
      </c>
      <c r="F1224" s="265"/>
      <c r="G1224" s="266">
        <v>234</v>
      </c>
      <c r="H1224" s="324">
        <v>22868.782300221399</v>
      </c>
      <c r="I1224" s="322"/>
    </row>
    <row r="1225" spans="1:9" hidden="1" outlineLevel="1">
      <c r="A1225" s="323"/>
      <c r="B1225" s="277" t="s">
        <v>211</v>
      </c>
      <c r="C1225" s="266">
        <v>76652</v>
      </c>
      <c r="D1225" s="265"/>
      <c r="E1225" s="266">
        <v>276849</v>
      </c>
      <c r="F1225" s="265"/>
      <c r="G1225" s="266">
        <v>29655</v>
      </c>
      <c r="H1225" s="324">
        <v>383156</v>
      </c>
      <c r="I1225" s="322"/>
    </row>
    <row r="1226" spans="1:9" hidden="1" outlineLevel="1">
      <c r="A1226" s="323"/>
      <c r="B1226" s="277" t="s">
        <v>212</v>
      </c>
      <c r="C1226" s="266"/>
      <c r="D1226" s="265">
        <v>0</v>
      </c>
      <c r="E1226" s="266">
        <v>19251</v>
      </c>
      <c r="F1226" s="265">
        <v>0</v>
      </c>
      <c r="G1226" s="266">
        <v>2572</v>
      </c>
      <c r="H1226" s="324">
        <v>21823</v>
      </c>
      <c r="I1226" s="322"/>
    </row>
    <row r="1227" spans="1:9" hidden="1" outlineLevel="1">
      <c r="A1227" s="323"/>
      <c r="B1227" s="277" t="s">
        <v>213</v>
      </c>
      <c r="C1227" s="266">
        <v>0</v>
      </c>
      <c r="D1227" s="266">
        <v>4359</v>
      </c>
      <c r="E1227" s="266">
        <v>23189</v>
      </c>
      <c r="F1227" s="265"/>
      <c r="G1227" s="266">
        <v>3408</v>
      </c>
      <c r="H1227" s="324">
        <v>30956</v>
      </c>
      <c r="I1227" s="322"/>
    </row>
    <row r="1228" spans="1:9" hidden="1" outlineLevel="1">
      <c r="A1228" s="323"/>
      <c r="B1228" s="277" t="s">
        <v>214</v>
      </c>
      <c r="C1228" s="266">
        <v>1200</v>
      </c>
      <c r="D1228" s="265"/>
      <c r="E1228" s="265"/>
      <c r="F1228" s="265"/>
      <c r="G1228" s="265"/>
      <c r="H1228" s="324">
        <v>1200</v>
      </c>
      <c r="I1228" s="322"/>
    </row>
    <row r="1229" spans="1:9" hidden="1" outlineLevel="1">
      <c r="A1229" s="323"/>
      <c r="B1229" s="277" t="s">
        <v>273</v>
      </c>
      <c r="C1229" s="266"/>
      <c r="D1229" s="265"/>
      <c r="E1229" s="265"/>
      <c r="F1229" s="265"/>
      <c r="G1229" s="265"/>
      <c r="H1229" s="324">
        <v>0</v>
      </c>
      <c r="I1229" s="322"/>
    </row>
    <row r="1230" spans="1:9" hidden="1" outlineLevel="1">
      <c r="A1230" s="323"/>
      <c r="B1230" s="277" t="s">
        <v>215</v>
      </c>
      <c r="C1230" s="266">
        <v>2114</v>
      </c>
      <c r="D1230" s="266">
        <v>0</v>
      </c>
      <c r="E1230" s="266">
        <v>5943</v>
      </c>
      <c r="F1230" s="265"/>
      <c r="G1230" s="265"/>
      <c r="H1230" s="324">
        <v>8057</v>
      </c>
      <c r="I1230" s="322"/>
    </row>
    <row r="1231" spans="1:9" hidden="1" outlineLevel="1">
      <c r="A1231" s="323"/>
      <c r="B1231" s="277" t="s">
        <v>216</v>
      </c>
      <c r="C1231" s="266">
        <v>0</v>
      </c>
      <c r="D1231" s="266">
        <v>0</v>
      </c>
      <c r="E1231" s="266">
        <v>0</v>
      </c>
      <c r="F1231" s="266">
        <v>0</v>
      </c>
      <c r="G1231" s="266">
        <v>0</v>
      </c>
      <c r="H1231" s="324">
        <v>0</v>
      </c>
      <c r="I1231" s="322"/>
    </row>
    <row r="1232" spans="1:9" hidden="1" outlineLevel="1">
      <c r="A1232" s="323"/>
      <c r="B1232" s="277" t="s">
        <v>217</v>
      </c>
      <c r="C1232" s="266">
        <v>0</v>
      </c>
      <c r="D1232" s="266">
        <v>0</v>
      </c>
      <c r="E1232" s="266">
        <v>672</v>
      </c>
      <c r="F1232" s="265"/>
      <c r="G1232" s="266">
        <v>179</v>
      </c>
      <c r="H1232" s="324">
        <v>851</v>
      </c>
      <c r="I1232" s="322"/>
    </row>
    <row r="1233" spans="1:9" hidden="1" outlineLevel="1">
      <c r="A1233" s="323"/>
      <c r="B1233" s="277" t="s">
        <v>218</v>
      </c>
      <c r="C1233" s="266">
        <v>500</v>
      </c>
      <c r="D1233" s="266">
        <v>24361</v>
      </c>
      <c r="E1233" s="266">
        <v>552</v>
      </c>
      <c r="F1233" s="266">
        <v>0</v>
      </c>
      <c r="G1233" s="266">
        <v>4770</v>
      </c>
      <c r="H1233" s="324">
        <v>30183</v>
      </c>
      <c r="I1233" s="322"/>
    </row>
    <row r="1234" spans="1:9" hidden="1" outlineLevel="1">
      <c r="A1234" s="323"/>
      <c r="B1234" s="277" t="s">
        <v>219</v>
      </c>
      <c r="C1234" s="265"/>
      <c r="D1234" s="265"/>
      <c r="E1234" s="265"/>
      <c r="F1234" s="265"/>
      <c r="G1234" s="265"/>
      <c r="H1234" s="324">
        <v>0</v>
      </c>
      <c r="I1234" s="322"/>
    </row>
    <row r="1235" spans="1:9" hidden="1" outlineLevel="1">
      <c r="A1235" s="323"/>
      <c r="B1235" s="277" t="s">
        <v>323</v>
      </c>
      <c r="C1235" s="265"/>
      <c r="D1235" s="265"/>
      <c r="E1235" s="265"/>
      <c r="F1235" s="265"/>
      <c r="G1235" s="265"/>
      <c r="H1235" s="324">
        <v>0</v>
      </c>
      <c r="I1235" s="322"/>
    </row>
    <row r="1236" spans="1:9" hidden="1" outlineLevel="1">
      <c r="A1236" s="323"/>
      <c r="B1236" s="277" t="s">
        <v>220</v>
      </c>
      <c r="C1236" s="265"/>
      <c r="D1236" s="265"/>
      <c r="E1236" s="265"/>
      <c r="F1236" s="265"/>
      <c r="G1236" s="265"/>
      <c r="H1236" s="324">
        <v>0</v>
      </c>
      <c r="I1236" s="322"/>
    </row>
    <row r="1237" spans="1:9" hidden="1" outlineLevel="1">
      <c r="A1237" s="323"/>
      <c r="B1237" s="277" t="s">
        <v>221</v>
      </c>
      <c r="C1237" s="266">
        <v>0</v>
      </c>
      <c r="D1237" s="265"/>
      <c r="E1237" s="265"/>
      <c r="F1237" s="265"/>
      <c r="G1237" s="265"/>
      <c r="H1237" s="324">
        <v>0</v>
      </c>
      <c r="I1237" s="322"/>
    </row>
    <row r="1238" spans="1:9" hidden="1" outlineLevel="1">
      <c r="A1238" s="323"/>
      <c r="B1238" s="277" t="s">
        <v>274</v>
      </c>
      <c r="C1238" s="266"/>
      <c r="D1238" s="265"/>
      <c r="E1238" s="265"/>
      <c r="F1238" s="265"/>
      <c r="G1238" s="265"/>
      <c r="H1238" s="324">
        <v>0</v>
      </c>
      <c r="I1238" s="322"/>
    </row>
    <row r="1239" spans="1:9" hidden="1" outlineLevel="1">
      <c r="A1239" s="323"/>
      <c r="B1239" s="277" t="s">
        <v>222</v>
      </c>
      <c r="C1239" s="266">
        <v>74188</v>
      </c>
      <c r="D1239" s="265">
        <v>1045</v>
      </c>
      <c r="E1239" s="266">
        <v>63888</v>
      </c>
      <c r="F1239" s="265"/>
      <c r="G1239" s="266">
        <v>14834</v>
      </c>
      <c r="H1239" s="324">
        <v>153955</v>
      </c>
      <c r="I1239" s="322"/>
    </row>
    <row r="1240" spans="1:9" hidden="1" outlineLevel="1">
      <c r="A1240" s="323"/>
      <c r="B1240" s="277" t="s">
        <v>278</v>
      </c>
      <c r="C1240" s="266"/>
      <c r="D1240" s="265"/>
      <c r="E1240" s="266"/>
      <c r="F1240" s="265"/>
      <c r="G1240" s="266"/>
      <c r="H1240" s="324">
        <v>0</v>
      </c>
      <c r="I1240" s="322"/>
    </row>
    <row r="1241" spans="1:9" hidden="1" outlineLevel="1">
      <c r="A1241" s="323"/>
      <c r="B1241" s="277" t="s">
        <v>223</v>
      </c>
      <c r="C1241" s="265"/>
      <c r="D1241" s="265"/>
      <c r="E1241" s="265"/>
      <c r="F1241" s="265"/>
      <c r="G1241" s="265"/>
      <c r="H1241" s="324">
        <v>0</v>
      </c>
      <c r="I1241" s="322"/>
    </row>
    <row r="1242" spans="1:9" hidden="1" outlineLevel="1">
      <c r="A1242" s="323"/>
      <c r="B1242" s="277" t="s">
        <v>224</v>
      </c>
      <c r="C1242" s="266">
        <v>5141.2134451264101</v>
      </c>
      <c r="D1242" s="265">
        <v>0</v>
      </c>
      <c r="E1242" s="266">
        <v>68</v>
      </c>
      <c r="F1242" s="265"/>
      <c r="G1242" s="266">
        <v>19</v>
      </c>
      <c r="H1242" s="324">
        <v>5228.2134451264101</v>
      </c>
      <c r="I1242" s="322"/>
    </row>
    <row r="1243" spans="1:9" hidden="1" outlineLevel="1">
      <c r="A1243" s="323"/>
      <c r="B1243" s="277" t="s">
        <v>225</v>
      </c>
      <c r="C1243" s="266">
        <v>0</v>
      </c>
      <c r="D1243" s="265"/>
      <c r="E1243" s="266">
        <v>2149</v>
      </c>
      <c r="F1243" s="265"/>
      <c r="G1243" s="265"/>
      <c r="H1243" s="324">
        <v>2149</v>
      </c>
      <c r="I1243" s="322"/>
    </row>
    <row r="1244" spans="1:9" collapsed="1">
      <c r="A1244" s="323">
        <v>38</v>
      </c>
      <c r="B1244" s="281" t="s">
        <v>137</v>
      </c>
      <c r="C1244" s="266">
        <f>SUM($C$1216:$C$1243)</f>
        <v>206067.04759928395</v>
      </c>
      <c r="D1244" s="266">
        <f>SUM($D$1216:$D$1243)</f>
        <v>154805</v>
      </c>
      <c r="E1244" s="266">
        <f>SUM($E$1216:$E$1243)</f>
        <v>694778</v>
      </c>
      <c r="F1244" s="266">
        <f>SUM($F$1216:$F$1243)</f>
        <v>0</v>
      </c>
      <c r="G1244" s="266">
        <f>SUM($G$1216:$G$1243)</f>
        <v>100890</v>
      </c>
      <c r="H1244" s="324">
        <f>SUM($H$1216:$H$1243)</f>
        <v>1156540.0475992837</v>
      </c>
      <c r="I1244" s="322"/>
    </row>
    <row r="1245" spans="1:9" hidden="1" outlineLevel="1">
      <c r="A1245" s="341"/>
      <c r="B1245" s="261" t="s">
        <v>202</v>
      </c>
      <c r="C1245" s="297"/>
      <c r="D1245" s="328"/>
      <c r="E1245" s="297"/>
      <c r="F1245" s="328"/>
      <c r="G1245" s="297"/>
      <c r="H1245" s="342">
        <v>0</v>
      </c>
      <c r="I1245" s="322"/>
    </row>
    <row r="1246" spans="1:9" hidden="1" outlineLevel="1">
      <c r="A1246" s="341"/>
      <c r="B1246" s="261" t="s">
        <v>272</v>
      </c>
      <c r="C1246" s="297">
        <v>0</v>
      </c>
      <c r="D1246" s="328"/>
      <c r="E1246" s="297">
        <v>0</v>
      </c>
      <c r="F1246" s="328"/>
      <c r="G1246" s="297">
        <v>0</v>
      </c>
      <c r="H1246" s="342">
        <v>0</v>
      </c>
      <c r="I1246" s="322"/>
    </row>
    <row r="1247" spans="1:9" hidden="1" outlineLevel="1">
      <c r="A1247" s="341"/>
      <c r="B1247" s="261" t="s">
        <v>203</v>
      </c>
      <c r="C1247" s="297">
        <v>12024</v>
      </c>
      <c r="D1247" s="328"/>
      <c r="E1247" s="297">
        <v>42250</v>
      </c>
      <c r="F1247" s="328"/>
      <c r="G1247" s="297">
        <v>8167</v>
      </c>
      <c r="H1247" s="342">
        <v>62441</v>
      </c>
      <c r="I1247" s="322"/>
    </row>
    <row r="1248" spans="1:9" hidden="1" outlineLevel="1">
      <c r="A1248" s="341"/>
      <c r="B1248" s="261" t="s">
        <v>204</v>
      </c>
      <c r="C1248" s="328"/>
      <c r="D1248" s="328"/>
      <c r="E1248" s="328"/>
      <c r="F1248" s="328"/>
      <c r="G1248" s="328"/>
      <c r="H1248" s="342">
        <v>0</v>
      </c>
      <c r="I1248" s="322"/>
    </row>
    <row r="1249" spans="1:9" hidden="1" outlineLevel="1">
      <c r="A1249" s="341"/>
      <c r="B1249" s="261" t="s">
        <v>205</v>
      </c>
      <c r="C1249" s="297">
        <v>0</v>
      </c>
      <c r="D1249" s="297">
        <v>0</v>
      </c>
      <c r="E1249" s="297">
        <v>0</v>
      </c>
      <c r="F1249" s="297">
        <v>0</v>
      </c>
      <c r="G1249" s="297">
        <v>0</v>
      </c>
      <c r="H1249" s="342">
        <v>0</v>
      </c>
      <c r="I1249" s="322"/>
    </row>
    <row r="1250" spans="1:9" hidden="1" outlineLevel="1">
      <c r="A1250" s="341"/>
      <c r="B1250" s="261" t="s">
        <v>206</v>
      </c>
      <c r="C1250" s="297">
        <v>0</v>
      </c>
      <c r="D1250" s="297">
        <v>0</v>
      </c>
      <c r="E1250" s="297">
        <v>0</v>
      </c>
      <c r="F1250" s="297">
        <v>0</v>
      </c>
      <c r="G1250" s="297">
        <v>0</v>
      </c>
      <c r="H1250" s="342">
        <v>0</v>
      </c>
      <c r="I1250" s="322"/>
    </row>
    <row r="1251" spans="1:9" hidden="1" outlineLevel="1">
      <c r="A1251" s="341"/>
      <c r="B1251" s="261" t="s">
        <v>207</v>
      </c>
      <c r="C1251" s="297"/>
      <c r="D1251" s="297"/>
      <c r="E1251" s="297"/>
      <c r="F1251" s="297"/>
      <c r="G1251" s="297"/>
      <c r="H1251" s="342">
        <v>0</v>
      </c>
      <c r="I1251" s="322"/>
    </row>
    <row r="1252" spans="1:9" hidden="1" outlineLevel="1">
      <c r="A1252" s="341"/>
      <c r="B1252" s="261" t="s">
        <v>208</v>
      </c>
      <c r="C1252" s="297">
        <v>41134.047839522151</v>
      </c>
      <c r="D1252" s="297">
        <v>27079</v>
      </c>
      <c r="E1252" s="297">
        <v>67347</v>
      </c>
      <c r="F1252" s="297">
        <v>0</v>
      </c>
      <c r="G1252" s="297">
        <v>9247</v>
      </c>
      <c r="H1252" s="342">
        <v>144807.04783952216</v>
      </c>
      <c r="I1252" s="322"/>
    </row>
    <row r="1253" spans="1:9" hidden="1" outlineLevel="1">
      <c r="A1253" s="341"/>
      <c r="B1253" s="261" t="s">
        <v>209</v>
      </c>
      <c r="C1253" s="297">
        <v>9410.8529266550631</v>
      </c>
      <c r="D1253" s="328"/>
      <c r="E1253" s="297">
        <v>9365</v>
      </c>
      <c r="F1253" s="328"/>
      <c r="G1253" s="297">
        <v>108</v>
      </c>
      <c r="H1253" s="342">
        <v>18883.852926655061</v>
      </c>
      <c r="I1253" s="322"/>
    </row>
    <row r="1254" spans="1:9" hidden="1" outlineLevel="1">
      <c r="A1254" s="341"/>
      <c r="B1254" s="261" t="s">
        <v>211</v>
      </c>
      <c r="C1254" s="297">
        <v>39737</v>
      </c>
      <c r="D1254" s="328"/>
      <c r="E1254" s="297">
        <v>116994</v>
      </c>
      <c r="F1254" s="328"/>
      <c r="G1254" s="297">
        <v>13249</v>
      </c>
      <c r="H1254" s="342">
        <v>169980</v>
      </c>
      <c r="I1254" s="322"/>
    </row>
    <row r="1255" spans="1:9" hidden="1" outlineLevel="1">
      <c r="A1255" s="341"/>
      <c r="B1255" s="261" t="s">
        <v>212</v>
      </c>
      <c r="C1255" s="297"/>
      <c r="D1255" s="328">
        <v>0</v>
      </c>
      <c r="E1255" s="297">
        <v>78089</v>
      </c>
      <c r="F1255" s="328">
        <v>0</v>
      </c>
      <c r="G1255" s="297">
        <v>11291</v>
      </c>
      <c r="H1255" s="342">
        <v>89380</v>
      </c>
      <c r="I1255" s="322"/>
    </row>
    <row r="1256" spans="1:9" hidden="1" outlineLevel="1">
      <c r="A1256" s="341"/>
      <c r="B1256" s="261" t="s">
        <v>213</v>
      </c>
      <c r="C1256" s="297">
        <v>28516</v>
      </c>
      <c r="D1256" s="297">
        <v>26318</v>
      </c>
      <c r="E1256" s="297">
        <v>76556</v>
      </c>
      <c r="F1256" s="328"/>
      <c r="G1256" s="297">
        <v>13573</v>
      </c>
      <c r="H1256" s="342">
        <v>144963</v>
      </c>
      <c r="I1256" s="322"/>
    </row>
    <row r="1257" spans="1:9" hidden="1" outlineLevel="1">
      <c r="A1257" s="341"/>
      <c r="B1257" s="261" t="s">
        <v>214</v>
      </c>
      <c r="C1257" s="297">
        <v>9880</v>
      </c>
      <c r="D1257" s="328"/>
      <c r="E1257" s="328"/>
      <c r="F1257" s="328"/>
      <c r="G1257" s="328"/>
      <c r="H1257" s="342">
        <v>9880</v>
      </c>
      <c r="I1257" s="322"/>
    </row>
    <row r="1258" spans="1:9" hidden="1" outlineLevel="1">
      <c r="A1258" s="341"/>
      <c r="B1258" s="261" t="s">
        <v>273</v>
      </c>
      <c r="C1258" s="297"/>
      <c r="D1258" s="328"/>
      <c r="E1258" s="328"/>
      <c r="F1258" s="328"/>
      <c r="G1258" s="328"/>
      <c r="H1258" s="342">
        <v>0</v>
      </c>
      <c r="I1258" s="322"/>
    </row>
    <row r="1259" spans="1:9" hidden="1" outlineLevel="1">
      <c r="A1259" s="341"/>
      <c r="B1259" s="261" t="s">
        <v>215</v>
      </c>
      <c r="C1259" s="297">
        <v>3561</v>
      </c>
      <c r="D1259" s="297">
        <v>0</v>
      </c>
      <c r="E1259" s="297">
        <v>9434</v>
      </c>
      <c r="F1259" s="328"/>
      <c r="G1259" s="328"/>
      <c r="H1259" s="342">
        <v>12995</v>
      </c>
      <c r="I1259" s="322"/>
    </row>
    <row r="1260" spans="1:9" hidden="1" outlineLevel="1">
      <c r="A1260" s="341"/>
      <c r="B1260" s="261" t="s">
        <v>216</v>
      </c>
      <c r="C1260" s="297">
        <v>0</v>
      </c>
      <c r="D1260" s="297">
        <v>0</v>
      </c>
      <c r="E1260" s="297">
        <v>0</v>
      </c>
      <c r="F1260" s="297">
        <v>0</v>
      </c>
      <c r="G1260" s="297">
        <v>0</v>
      </c>
      <c r="H1260" s="342">
        <v>0</v>
      </c>
      <c r="I1260" s="322"/>
    </row>
    <row r="1261" spans="1:9" hidden="1" outlineLevel="1">
      <c r="A1261" s="341"/>
      <c r="B1261" s="261" t="s">
        <v>217</v>
      </c>
      <c r="C1261" s="297">
        <v>0</v>
      </c>
      <c r="D1261" s="297">
        <v>0</v>
      </c>
      <c r="E1261" s="297">
        <v>22588</v>
      </c>
      <c r="F1261" s="328"/>
      <c r="G1261" s="297">
        <v>6004</v>
      </c>
      <c r="H1261" s="342">
        <v>28592</v>
      </c>
      <c r="I1261" s="322"/>
    </row>
    <row r="1262" spans="1:9" hidden="1" outlineLevel="1">
      <c r="A1262" s="341"/>
      <c r="B1262" s="261" t="s">
        <v>218</v>
      </c>
      <c r="C1262" s="328"/>
      <c r="D1262" s="297">
        <v>0</v>
      </c>
      <c r="E1262" s="297">
        <v>0</v>
      </c>
      <c r="F1262" s="297">
        <v>0</v>
      </c>
      <c r="G1262" s="297">
        <v>0</v>
      </c>
      <c r="H1262" s="342">
        <v>0</v>
      </c>
      <c r="I1262" s="322"/>
    </row>
    <row r="1263" spans="1:9" hidden="1" outlineLevel="1">
      <c r="A1263" s="341"/>
      <c r="B1263" s="261" t="s">
        <v>219</v>
      </c>
      <c r="C1263" s="328"/>
      <c r="D1263" s="328"/>
      <c r="E1263" s="328"/>
      <c r="F1263" s="328"/>
      <c r="G1263" s="328"/>
      <c r="H1263" s="342">
        <v>0</v>
      </c>
      <c r="I1263" s="322"/>
    </row>
    <row r="1264" spans="1:9" hidden="1" outlineLevel="1">
      <c r="A1264" s="341"/>
      <c r="B1264" s="261" t="s">
        <v>323</v>
      </c>
      <c r="C1264" s="328"/>
      <c r="D1264" s="328"/>
      <c r="E1264" s="328"/>
      <c r="F1264" s="328"/>
      <c r="G1264" s="328"/>
      <c r="H1264" s="324">
        <v>0</v>
      </c>
      <c r="I1264" s="322"/>
    </row>
    <row r="1265" spans="1:9" hidden="1" outlineLevel="1">
      <c r="A1265" s="341"/>
      <c r="B1265" s="261" t="s">
        <v>220</v>
      </c>
      <c r="C1265" s="328"/>
      <c r="D1265" s="328"/>
      <c r="E1265" s="328"/>
      <c r="F1265" s="328"/>
      <c r="G1265" s="328"/>
      <c r="H1265" s="342">
        <v>0</v>
      </c>
      <c r="I1265" s="322"/>
    </row>
    <row r="1266" spans="1:9" hidden="1" outlineLevel="1">
      <c r="A1266" s="341"/>
      <c r="B1266" s="261" t="s">
        <v>221</v>
      </c>
      <c r="C1266" s="328"/>
      <c r="D1266" s="328"/>
      <c r="E1266" s="328"/>
      <c r="F1266" s="328"/>
      <c r="G1266" s="328"/>
      <c r="H1266" s="342">
        <v>0</v>
      </c>
      <c r="I1266" s="322"/>
    </row>
    <row r="1267" spans="1:9" hidden="1" outlineLevel="1">
      <c r="A1267" s="341"/>
      <c r="B1267" s="261" t="s">
        <v>274</v>
      </c>
      <c r="C1267" s="342">
        <v>7191</v>
      </c>
      <c r="D1267" s="342">
        <v>0</v>
      </c>
      <c r="E1267" s="342">
        <v>0</v>
      </c>
      <c r="F1267" s="342">
        <v>0</v>
      </c>
      <c r="G1267" s="342">
        <v>0</v>
      </c>
      <c r="H1267" s="342">
        <v>7191</v>
      </c>
      <c r="I1267" s="322"/>
    </row>
    <row r="1268" spans="1:9" hidden="1" outlineLevel="1">
      <c r="A1268" s="341"/>
      <c r="B1268" s="261" t="s">
        <v>222</v>
      </c>
      <c r="C1268" s="297">
        <v>11349</v>
      </c>
      <c r="D1268" s="328">
        <v>0</v>
      </c>
      <c r="E1268" s="297">
        <v>317864</v>
      </c>
      <c r="F1268" s="328"/>
      <c r="G1268" s="297">
        <v>68474</v>
      </c>
      <c r="H1268" s="342">
        <v>397687</v>
      </c>
      <c r="I1268" s="322"/>
    </row>
    <row r="1269" spans="1:9" hidden="1" outlineLevel="1">
      <c r="A1269" s="341"/>
      <c r="B1269" s="261" t="s">
        <v>278</v>
      </c>
      <c r="C1269" s="297"/>
      <c r="D1269" s="328"/>
      <c r="E1269" s="297"/>
      <c r="F1269" s="328"/>
      <c r="G1269" s="297"/>
      <c r="H1269" s="342">
        <v>0</v>
      </c>
      <c r="I1269" s="322"/>
    </row>
    <row r="1270" spans="1:9" hidden="1" outlineLevel="1">
      <c r="A1270" s="341"/>
      <c r="B1270" s="261" t="s">
        <v>223</v>
      </c>
      <c r="C1270" s="328"/>
      <c r="D1270" s="328"/>
      <c r="E1270" s="328"/>
      <c r="F1270" s="328"/>
      <c r="G1270" s="328"/>
      <c r="H1270" s="342">
        <v>0</v>
      </c>
      <c r="I1270" s="322"/>
    </row>
    <row r="1271" spans="1:9" hidden="1" outlineLevel="1">
      <c r="A1271" s="341"/>
      <c r="B1271" s="261" t="s">
        <v>224</v>
      </c>
      <c r="C1271" s="297">
        <v>0</v>
      </c>
      <c r="D1271" s="297">
        <v>1839</v>
      </c>
      <c r="E1271" s="297">
        <v>505</v>
      </c>
      <c r="F1271" s="297">
        <v>0</v>
      </c>
      <c r="G1271" s="297">
        <v>142</v>
      </c>
      <c r="H1271" s="342">
        <v>2486</v>
      </c>
      <c r="I1271" s="322"/>
    </row>
    <row r="1272" spans="1:9" hidden="1" outlineLevel="1">
      <c r="A1272" s="341"/>
      <c r="B1272" s="261" t="s">
        <v>225</v>
      </c>
      <c r="C1272" s="297">
        <v>0</v>
      </c>
      <c r="D1272" s="328"/>
      <c r="E1272" s="297">
        <v>0</v>
      </c>
      <c r="F1272" s="328"/>
      <c r="G1272" s="328"/>
      <c r="H1272" s="342">
        <v>0</v>
      </c>
      <c r="I1272" s="322"/>
    </row>
    <row r="1273" spans="1:9" ht="15" collapsed="1" thickBot="1">
      <c r="A1273" s="341">
        <v>39</v>
      </c>
      <c r="B1273" s="343" t="s">
        <v>587</v>
      </c>
      <c r="C1273" s="297">
        <f>SUM($C$1245:$C$1272)</f>
        <v>162802.90076617722</v>
      </c>
      <c r="D1273" s="297">
        <f>SUM($D$1245:$D$1272)</f>
        <v>55236</v>
      </c>
      <c r="E1273" s="297">
        <f>SUM($E$1245:$E$1272)</f>
        <v>740992</v>
      </c>
      <c r="F1273" s="297">
        <f>SUM($F$1245:$F$1272)</f>
        <v>0</v>
      </c>
      <c r="G1273" s="297">
        <f>SUM($G$1245:$G$1272)</f>
        <v>130255</v>
      </c>
      <c r="H1273" s="342">
        <f>SUM($H$1245:$H$1272)</f>
        <v>1089285.9007661771</v>
      </c>
      <c r="I1273" s="322"/>
    </row>
    <row r="1274" spans="1:9" ht="15.75" hidden="1" customHeight="1" outlineLevel="1" thickBot="1">
      <c r="A1274" s="344"/>
      <c r="B1274" s="345" t="s">
        <v>202</v>
      </c>
      <c r="C1274" s="346"/>
      <c r="D1274" s="346"/>
      <c r="E1274" s="346"/>
      <c r="F1274" s="346"/>
      <c r="G1274" s="346"/>
      <c r="H1274" s="346">
        <v>0</v>
      </c>
      <c r="I1274" s="322"/>
    </row>
    <row r="1275" spans="1:9" ht="15.75" hidden="1" customHeight="1" outlineLevel="1" thickBot="1">
      <c r="A1275" s="344"/>
      <c r="B1275" s="345" t="s">
        <v>272</v>
      </c>
      <c r="C1275" s="346">
        <v>110263.62</v>
      </c>
      <c r="D1275" s="346">
        <v>0</v>
      </c>
      <c r="E1275" s="346">
        <v>2278957</v>
      </c>
      <c r="F1275" s="346">
        <v>0</v>
      </c>
      <c r="G1275" s="346">
        <v>34965</v>
      </c>
      <c r="H1275" s="346">
        <v>2424185.62</v>
      </c>
      <c r="I1275" s="322"/>
    </row>
    <row r="1276" spans="1:9" ht="15.75" hidden="1" customHeight="1" outlineLevel="1" thickBot="1">
      <c r="A1276" s="344"/>
      <c r="B1276" s="345" t="s">
        <v>203</v>
      </c>
      <c r="C1276" s="346">
        <v>8397716</v>
      </c>
      <c r="D1276" s="346">
        <v>0</v>
      </c>
      <c r="E1276" s="346">
        <v>50516236</v>
      </c>
      <c r="F1276" s="346">
        <v>36533</v>
      </c>
      <c r="G1276" s="346">
        <v>8134004</v>
      </c>
      <c r="H1276" s="346">
        <v>67084489</v>
      </c>
      <c r="I1276" s="322"/>
    </row>
    <row r="1277" spans="1:9" ht="15.75" hidden="1" customHeight="1" outlineLevel="1" thickBot="1">
      <c r="A1277" s="344"/>
      <c r="B1277" s="345" t="s">
        <v>204</v>
      </c>
      <c r="C1277" s="346">
        <v>7384684</v>
      </c>
      <c r="D1277" s="346">
        <v>0</v>
      </c>
      <c r="E1277" s="346">
        <v>0</v>
      </c>
      <c r="F1277" s="346">
        <v>0</v>
      </c>
      <c r="G1277" s="346">
        <v>198734</v>
      </c>
      <c r="H1277" s="346">
        <v>7583418</v>
      </c>
      <c r="I1277" s="322"/>
    </row>
    <row r="1278" spans="1:9" ht="15.75" hidden="1" customHeight="1" outlineLevel="1" thickBot="1">
      <c r="A1278" s="344"/>
      <c r="B1278" s="345" t="s">
        <v>205</v>
      </c>
      <c r="C1278" s="346">
        <v>675</v>
      </c>
      <c r="D1278" s="346">
        <v>0</v>
      </c>
      <c r="E1278" s="346">
        <v>0</v>
      </c>
      <c r="F1278" s="346">
        <v>0</v>
      </c>
      <c r="G1278" s="346">
        <v>0</v>
      </c>
      <c r="H1278" s="346">
        <v>675</v>
      </c>
      <c r="I1278" s="322"/>
    </row>
    <row r="1279" spans="1:9" ht="15.75" hidden="1" customHeight="1" outlineLevel="1" thickBot="1">
      <c r="A1279" s="344"/>
      <c r="B1279" s="345" t="s">
        <v>206</v>
      </c>
      <c r="C1279" s="346">
        <v>216661</v>
      </c>
      <c r="D1279" s="346">
        <v>0</v>
      </c>
      <c r="E1279" s="346">
        <v>541098.12</v>
      </c>
      <c r="F1279" s="346">
        <v>0</v>
      </c>
      <c r="G1279" s="346">
        <v>0</v>
      </c>
      <c r="H1279" s="346">
        <v>757759.12</v>
      </c>
      <c r="I1279" s="322"/>
    </row>
    <row r="1280" spans="1:9" ht="15.75" hidden="1" customHeight="1" outlineLevel="1" thickBot="1">
      <c r="A1280" s="344"/>
      <c r="B1280" s="345" t="s">
        <v>207</v>
      </c>
      <c r="C1280" s="346">
        <v>51877</v>
      </c>
      <c r="D1280" s="346">
        <v>0</v>
      </c>
      <c r="E1280" s="346">
        <v>44098</v>
      </c>
      <c r="F1280" s="346">
        <v>0</v>
      </c>
      <c r="G1280" s="346">
        <v>0</v>
      </c>
      <c r="H1280" s="346">
        <v>95975</v>
      </c>
      <c r="I1280" s="322"/>
    </row>
    <row r="1281" spans="1:9" ht="15.75" hidden="1" customHeight="1" outlineLevel="1" thickBot="1">
      <c r="A1281" s="344"/>
      <c r="B1281" s="345" t="s">
        <v>208</v>
      </c>
      <c r="C1281" s="346">
        <v>23580147.76124274</v>
      </c>
      <c r="D1281" s="346">
        <v>25742292</v>
      </c>
      <c r="E1281" s="346">
        <v>83037672</v>
      </c>
      <c r="F1281" s="346">
        <v>485101</v>
      </c>
      <c r="G1281" s="346">
        <v>10500439.569258908</v>
      </c>
      <c r="H1281" s="346">
        <v>143345652.33050165</v>
      </c>
      <c r="I1281" s="322"/>
    </row>
    <row r="1282" spans="1:9" ht="15.75" hidden="1" customHeight="1" outlineLevel="1" thickBot="1">
      <c r="A1282" s="344"/>
      <c r="B1282" s="345" t="s">
        <v>209</v>
      </c>
      <c r="C1282" s="346">
        <v>4522746.986415389</v>
      </c>
      <c r="D1282" s="346">
        <v>0</v>
      </c>
      <c r="E1282" s="346">
        <v>7840493</v>
      </c>
      <c r="F1282" s="346">
        <v>67329.532731555213</v>
      </c>
      <c r="G1282" s="346">
        <v>554054.98650045251</v>
      </c>
      <c r="H1282" s="346">
        <v>12984624.505647399</v>
      </c>
      <c r="I1282" s="322"/>
    </row>
    <row r="1283" spans="1:9" ht="15.75" hidden="1" customHeight="1" outlineLevel="1" thickBot="1">
      <c r="A1283" s="344"/>
      <c r="B1283" s="345" t="s">
        <v>211</v>
      </c>
      <c r="C1283" s="346">
        <v>33822738</v>
      </c>
      <c r="D1283" s="346">
        <v>0</v>
      </c>
      <c r="E1283" s="346">
        <v>121948202</v>
      </c>
      <c r="F1283" s="346">
        <v>366880</v>
      </c>
      <c r="G1283" s="346">
        <v>11478165</v>
      </c>
      <c r="H1283" s="346">
        <v>167615985</v>
      </c>
      <c r="I1283" s="322"/>
    </row>
    <row r="1284" spans="1:9" ht="15.75" hidden="1" customHeight="1" outlineLevel="1" thickBot="1">
      <c r="A1284" s="344"/>
      <c r="B1284" s="345" t="s">
        <v>212</v>
      </c>
      <c r="C1284" s="346">
        <v>5358252</v>
      </c>
      <c r="D1284" s="346">
        <v>0</v>
      </c>
      <c r="E1284" s="346">
        <v>111538418</v>
      </c>
      <c r="F1284" s="346">
        <v>7628</v>
      </c>
      <c r="G1284" s="346">
        <v>13578000</v>
      </c>
      <c r="H1284" s="346">
        <v>130482298</v>
      </c>
      <c r="I1284" s="322"/>
    </row>
    <row r="1285" spans="1:9" ht="15.75" hidden="1" customHeight="1" outlineLevel="1" thickBot="1">
      <c r="A1285" s="344"/>
      <c r="B1285" s="345" t="s">
        <v>213</v>
      </c>
      <c r="C1285" s="346">
        <v>19933061.68</v>
      </c>
      <c r="D1285" s="346">
        <v>55318287</v>
      </c>
      <c r="E1285" s="346">
        <v>58112175</v>
      </c>
      <c r="F1285" s="346">
        <v>2446373</v>
      </c>
      <c r="G1285" s="346">
        <v>13726177</v>
      </c>
      <c r="H1285" s="346">
        <v>149536073.68000001</v>
      </c>
      <c r="I1285" s="322"/>
    </row>
    <row r="1286" spans="1:9" ht="15.75" hidden="1" customHeight="1" outlineLevel="1" thickBot="1">
      <c r="A1286" s="344"/>
      <c r="B1286" s="345" t="s">
        <v>214</v>
      </c>
      <c r="C1286" s="346">
        <v>8957337</v>
      </c>
      <c r="D1286" s="346">
        <v>514089</v>
      </c>
      <c r="E1286" s="346">
        <v>0</v>
      </c>
      <c r="F1286" s="346">
        <v>47084</v>
      </c>
      <c r="G1286" s="346">
        <v>471611</v>
      </c>
      <c r="H1286" s="346">
        <v>9990121</v>
      </c>
      <c r="I1286" s="322"/>
    </row>
    <row r="1287" spans="1:9" ht="15.75" hidden="1" customHeight="1" outlineLevel="1" thickBot="1">
      <c r="A1287" s="344"/>
      <c r="B1287" s="345" t="s">
        <v>273</v>
      </c>
      <c r="C1287" s="346">
        <v>63620</v>
      </c>
      <c r="D1287" s="346"/>
      <c r="E1287" s="346"/>
      <c r="F1287" s="346"/>
      <c r="G1287" s="346"/>
      <c r="H1287" s="346">
        <v>63620</v>
      </c>
      <c r="I1287" s="322"/>
    </row>
    <row r="1288" spans="1:9" ht="15.75" hidden="1" customHeight="1" outlineLevel="1" thickBot="1">
      <c r="A1288" s="344"/>
      <c r="B1288" s="345" t="s">
        <v>215</v>
      </c>
      <c r="C1288" s="346">
        <v>3818155</v>
      </c>
      <c r="D1288" s="346">
        <v>0</v>
      </c>
      <c r="E1288" s="346">
        <v>6131239</v>
      </c>
      <c r="F1288" s="346">
        <v>0</v>
      </c>
      <c r="G1288" s="346">
        <v>0</v>
      </c>
      <c r="H1288" s="346">
        <v>9949394</v>
      </c>
      <c r="I1288" s="322"/>
    </row>
    <row r="1289" spans="1:9" ht="15.75" hidden="1" customHeight="1" outlineLevel="1" thickBot="1">
      <c r="A1289" s="344"/>
      <c r="B1289" s="345" t="s">
        <v>216</v>
      </c>
      <c r="C1289" s="346">
        <v>-110142</v>
      </c>
      <c r="D1289" s="346">
        <v>0</v>
      </c>
      <c r="E1289" s="346">
        <v>0</v>
      </c>
      <c r="F1289" s="346">
        <v>1585</v>
      </c>
      <c r="G1289" s="346">
        <v>0</v>
      </c>
      <c r="H1289" s="346">
        <v>-108557</v>
      </c>
      <c r="I1289" s="322"/>
    </row>
    <row r="1290" spans="1:9" ht="15.75" hidden="1" customHeight="1" outlineLevel="1" thickBot="1">
      <c r="A1290" s="344"/>
      <c r="B1290" s="345" t="s">
        <v>217</v>
      </c>
      <c r="C1290" s="346">
        <v>3919179.7105228198</v>
      </c>
      <c r="D1290" s="346">
        <v>0</v>
      </c>
      <c r="E1290" s="346">
        <v>26916363</v>
      </c>
      <c r="F1290" s="346">
        <v>0</v>
      </c>
      <c r="G1290" s="346">
        <v>5942172</v>
      </c>
      <c r="H1290" s="346">
        <v>36777714.710522816</v>
      </c>
      <c r="I1290" s="322"/>
    </row>
    <row r="1291" spans="1:9" ht="15.75" hidden="1" customHeight="1" outlineLevel="1" thickBot="1">
      <c r="A1291" s="344"/>
      <c r="B1291" s="345" t="s">
        <v>218</v>
      </c>
      <c r="C1291" s="346">
        <v>22405861</v>
      </c>
      <c r="D1291" s="346">
        <v>52913577</v>
      </c>
      <c r="E1291" s="346">
        <v>2648779</v>
      </c>
      <c r="F1291" s="346">
        <v>535820</v>
      </c>
      <c r="G1291" s="346">
        <v>8236115</v>
      </c>
      <c r="H1291" s="346">
        <v>86740152</v>
      </c>
      <c r="I1291" s="322"/>
    </row>
    <row r="1292" spans="1:9" ht="15.75" hidden="1" customHeight="1" outlineLevel="1" thickBot="1">
      <c r="A1292" s="344"/>
      <c r="B1292" s="345" t="s">
        <v>219</v>
      </c>
      <c r="C1292" s="346">
        <v>432631</v>
      </c>
      <c r="D1292" s="346">
        <v>0</v>
      </c>
      <c r="E1292" s="346">
        <v>3190731</v>
      </c>
      <c r="F1292" s="346">
        <v>0</v>
      </c>
      <c r="G1292" s="346">
        <v>569894</v>
      </c>
      <c r="H1292" s="346">
        <v>4193256</v>
      </c>
      <c r="I1292" s="322"/>
    </row>
    <row r="1293" spans="1:9" ht="15.75" hidden="1" customHeight="1" outlineLevel="1" thickBot="1">
      <c r="A1293" s="344"/>
      <c r="B1293" s="345" t="s">
        <v>323</v>
      </c>
      <c r="C1293" s="324">
        <v>509399.61399999988</v>
      </c>
      <c r="D1293" s="324">
        <v>0</v>
      </c>
      <c r="E1293" s="324">
        <v>0</v>
      </c>
      <c r="F1293" s="324">
        <v>39982.042999999983</v>
      </c>
      <c r="G1293" s="324">
        <v>559459.65699999989</v>
      </c>
      <c r="H1293" s="324">
        <v>1108841.3139999998</v>
      </c>
      <c r="I1293" s="322"/>
    </row>
    <row r="1294" spans="1:9" ht="15.75" hidden="1" customHeight="1" outlineLevel="1" thickBot="1">
      <c r="A1294" s="344"/>
      <c r="B1294" s="345" t="s">
        <v>220</v>
      </c>
      <c r="C1294" s="346">
        <v>-11239</v>
      </c>
      <c r="D1294" s="346">
        <v>0</v>
      </c>
      <c r="E1294" s="346">
        <v>0</v>
      </c>
      <c r="F1294" s="346">
        <v>0</v>
      </c>
      <c r="G1294" s="346">
        <v>0</v>
      </c>
      <c r="H1294" s="346">
        <v>-11239</v>
      </c>
      <c r="I1294" s="322"/>
    </row>
    <row r="1295" spans="1:9" ht="15.75" hidden="1" customHeight="1" outlineLevel="1" thickBot="1">
      <c r="A1295" s="344"/>
      <c r="B1295" s="345" t="s">
        <v>221</v>
      </c>
      <c r="C1295" s="346">
        <v>685067.46000000008</v>
      </c>
      <c r="D1295" s="346">
        <v>0</v>
      </c>
      <c r="E1295" s="346">
        <v>0</v>
      </c>
      <c r="F1295" s="346">
        <v>11667.689999999999</v>
      </c>
      <c r="G1295" s="346">
        <v>0</v>
      </c>
      <c r="H1295" s="346">
        <v>696735.15</v>
      </c>
      <c r="I1295" s="322"/>
    </row>
    <row r="1296" spans="1:9" ht="15.75" hidden="1" customHeight="1" outlineLevel="1" thickBot="1">
      <c r="A1296" s="344"/>
      <c r="B1296" s="345" t="s">
        <v>274</v>
      </c>
      <c r="C1296" s="346">
        <v>281432</v>
      </c>
      <c r="D1296" s="346"/>
      <c r="E1296" s="346"/>
      <c r="F1296" s="346"/>
      <c r="G1296" s="346"/>
      <c r="H1296" s="346">
        <v>281432</v>
      </c>
      <c r="I1296" s="322"/>
    </row>
    <row r="1297" spans="1:9" ht="15.75" hidden="1" customHeight="1" outlineLevel="1" thickBot="1">
      <c r="A1297" s="344"/>
      <c r="B1297" s="345" t="s">
        <v>222</v>
      </c>
      <c r="C1297" s="346">
        <v>41988042</v>
      </c>
      <c r="D1297" s="346">
        <v>30544944</v>
      </c>
      <c r="E1297" s="346">
        <v>118657907</v>
      </c>
      <c r="F1297" s="346">
        <v>121594</v>
      </c>
      <c r="G1297" s="346">
        <v>49830315</v>
      </c>
      <c r="H1297" s="346">
        <v>241142802</v>
      </c>
      <c r="I1297" s="322"/>
    </row>
    <row r="1298" spans="1:9" ht="15.75" hidden="1" customHeight="1" outlineLevel="1" thickBot="1">
      <c r="A1298" s="344"/>
      <c r="B1298" s="345" t="s">
        <v>278</v>
      </c>
      <c r="C1298" s="346"/>
      <c r="D1298" s="346"/>
      <c r="E1298" s="346"/>
      <c r="F1298" s="346"/>
      <c r="G1298" s="346"/>
      <c r="H1298" s="346">
        <v>0</v>
      </c>
      <c r="I1298" s="322"/>
    </row>
    <row r="1299" spans="1:9" ht="15.75" hidden="1" customHeight="1" outlineLevel="1" thickBot="1">
      <c r="A1299" s="344"/>
      <c r="B1299" s="345" t="s">
        <v>223</v>
      </c>
      <c r="C1299" s="346">
        <v>11425698</v>
      </c>
      <c r="D1299" s="346">
        <v>0</v>
      </c>
      <c r="E1299" s="346">
        <v>0</v>
      </c>
      <c r="F1299" s="346">
        <v>0</v>
      </c>
      <c r="G1299" s="346">
        <v>580024</v>
      </c>
      <c r="H1299" s="346">
        <v>12005722</v>
      </c>
      <c r="I1299" s="322"/>
    </row>
    <row r="1300" spans="1:9" ht="15.75" hidden="1" customHeight="1" outlineLevel="1" thickBot="1">
      <c r="A1300" s="344"/>
      <c r="B1300" s="345" t="s">
        <v>224</v>
      </c>
      <c r="C1300" s="346">
        <v>3002033.5002567247</v>
      </c>
      <c r="D1300" s="346">
        <v>121248</v>
      </c>
      <c r="E1300" s="346">
        <v>982014</v>
      </c>
      <c r="F1300" s="346">
        <v>0</v>
      </c>
      <c r="G1300" s="346">
        <v>314854</v>
      </c>
      <c r="H1300" s="346">
        <v>4420149.5002567247</v>
      </c>
      <c r="I1300" s="322"/>
    </row>
    <row r="1301" spans="1:9" ht="15.75" hidden="1" customHeight="1" outlineLevel="1" thickBot="1">
      <c r="A1301" s="344"/>
      <c r="B1301" s="345" t="s">
        <v>225</v>
      </c>
      <c r="C1301" s="346">
        <v>10843674</v>
      </c>
      <c r="D1301" s="346">
        <v>0</v>
      </c>
      <c r="E1301" s="346">
        <v>10345805</v>
      </c>
      <c r="F1301" s="346">
        <v>5030</v>
      </c>
      <c r="G1301" s="346">
        <v>320591</v>
      </c>
      <c r="H1301" s="346">
        <v>21515100</v>
      </c>
      <c r="I1301" s="322"/>
    </row>
    <row r="1302" spans="1:9" ht="15.75" customHeight="1" collapsed="1" thickBot="1">
      <c r="A1302" s="344">
        <v>40</v>
      </c>
      <c r="B1302" s="347" t="s">
        <v>602</v>
      </c>
      <c r="C1302" s="346">
        <f>SUM($C$1274:$C$1301)</f>
        <v>211589572.33243763</v>
      </c>
      <c r="D1302" s="346">
        <f>SUM($D$1274:$D$1301)</f>
        <v>165154437</v>
      </c>
      <c r="E1302" s="346">
        <f>SUM($E$1274:$E$1301)</f>
        <v>604730187.12</v>
      </c>
      <c r="F1302" s="346">
        <f>SUM($F$1274:$F$1301)</f>
        <v>4172607.2657315554</v>
      </c>
      <c r="G1302" s="346">
        <f>SUM($G$1274:$G$1301)</f>
        <v>125029575.21275936</v>
      </c>
      <c r="H1302" s="346">
        <f>SUM($H$1274:$H$1301)</f>
        <v>1110676378.9309285</v>
      </c>
      <c r="I1302" s="322"/>
    </row>
    <row r="1303" spans="1:9" ht="15" hidden="1" outlineLevel="1" thickBot="1">
      <c r="A1303" s="348"/>
      <c r="B1303" s="349" t="s">
        <v>202</v>
      </c>
      <c r="C1303" s="350"/>
      <c r="D1303" s="350"/>
      <c r="E1303" s="350"/>
      <c r="F1303" s="350"/>
      <c r="G1303" s="350"/>
      <c r="H1303" s="346">
        <v>0</v>
      </c>
      <c r="I1303" s="322"/>
    </row>
    <row r="1304" spans="1:9" ht="15" hidden="1" outlineLevel="1" thickBot="1">
      <c r="A1304" s="348"/>
      <c r="B1304" s="349" t="s">
        <v>272</v>
      </c>
      <c r="C1304" s="350">
        <v>264027.38</v>
      </c>
      <c r="D1304" s="350">
        <v>0</v>
      </c>
      <c r="E1304" s="350">
        <v>-476822</v>
      </c>
      <c r="F1304" s="350">
        <v>0</v>
      </c>
      <c r="G1304" s="350">
        <v>479686</v>
      </c>
      <c r="H1304" s="346">
        <v>266891.37999999989</v>
      </c>
      <c r="I1304" s="322"/>
    </row>
    <row r="1305" spans="1:9" ht="15" hidden="1" outlineLevel="1" thickBot="1">
      <c r="A1305" s="348"/>
      <c r="B1305" s="349" t="s">
        <v>203</v>
      </c>
      <c r="C1305" s="350">
        <v>3021398</v>
      </c>
      <c r="D1305" s="350">
        <v>0</v>
      </c>
      <c r="E1305" s="350">
        <v>12335091</v>
      </c>
      <c r="F1305" s="350">
        <v>775857</v>
      </c>
      <c r="G1305" s="350">
        <v>4023296</v>
      </c>
      <c r="H1305" s="346">
        <v>20155642</v>
      </c>
      <c r="I1305" s="322"/>
    </row>
    <row r="1306" spans="1:9" ht="15" hidden="1" outlineLevel="1" thickBot="1">
      <c r="A1306" s="348"/>
      <c r="B1306" s="349" t="s">
        <v>204</v>
      </c>
      <c r="C1306" s="350">
        <v>1269300.8500000015</v>
      </c>
      <c r="D1306" s="350">
        <v>0</v>
      </c>
      <c r="E1306" s="350">
        <v>0</v>
      </c>
      <c r="F1306" s="350">
        <v>154758</v>
      </c>
      <c r="G1306" s="350">
        <v>-198734</v>
      </c>
      <c r="H1306" s="346">
        <v>1225324.8500000015</v>
      </c>
      <c r="I1306" s="322"/>
    </row>
    <row r="1307" spans="1:9" ht="15" hidden="1" outlineLevel="1" thickBot="1">
      <c r="A1307" s="348"/>
      <c r="B1307" s="349" t="s">
        <v>205</v>
      </c>
      <c r="C1307" s="350">
        <v>-675</v>
      </c>
      <c r="D1307" s="350">
        <v>0</v>
      </c>
      <c r="E1307" s="350">
        <v>0</v>
      </c>
      <c r="F1307" s="350">
        <v>0</v>
      </c>
      <c r="G1307" s="350">
        <v>0</v>
      </c>
      <c r="H1307" s="346">
        <v>-675</v>
      </c>
      <c r="I1307" s="322"/>
    </row>
    <row r="1308" spans="1:9" ht="15" hidden="1" outlineLevel="1" thickBot="1">
      <c r="A1308" s="348"/>
      <c r="B1308" s="349" t="s">
        <v>206</v>
      </c>
      <c r="C1308" s="350">
        <v>1882151</v>
      </c>
      <c r="D1308" s="350">
        <v>0</v>
      </c>
      <c r="E1308" s="350">
        <v>11520811.880000001</v>
      </c>
      <c r="F1308" s="350">
        <v>91787.28</v>
      </c>
      <c r="G1308" s="350">
        <v>0</v>
      </c>
      <c r="H1308" s="346">
        <v>13494750.16</v>
      </c>
      <c r="I1308" s="322"/>
    </row>
    <row r="1309" spans="1:9" ht="15" hidden="1" outlineLevel="1" thickBot="1">
      <c r="A1309" s="348"/>
      <c r="B1309" s="349" t="s">
        <v>207</v>
      </c>
      <c r="C1309" s="350">
        <v>51162.199999999953</v>
      </c>
      <c r="D1309" s="350">
        <v>0</v>
      </c>
      <c r="E1309" s="350">
        <v>256161.09999999998</v>
      </c>
      <c r="F1309" s="350">
        <v>10005</v>
      </c>
      <c r="G1309" s="350">
        <v>0</v>
      </c>
      <c r="H1309" s="346">
        <v>317328.29999999993</v>
      </c>
      <c r="I1309" s="322"/>
    </row>
    <row r="1310" spans="1:9" ht="15" hidden="1" outlineLevel="1" thickBot="1">
      <c r="A1310" s="348"/>
      <c r="B1310" s="349" t="s">
        <v>208</v>
      </c>
      <c r="C1310" s="350">
        <v>14428207.218757257</v>
      </c>
      <c r="D1310" s="350">
        <v>18861724</v>
      </c>
      <c r="E1310" s="350">
        <v>19933201</v>
      </c>
      <c r="F1310" s="350">
        <v>666731</v>
      </c>
      <c r="G1310" s="350">
        <v>5532432.4307410922</v>
      </c>
      <c r="H1310" s="346">
        <v>59422295.649498343</v>
      </c>
      <c r="I1310" s="322"/>
    </row>
    <row r="1311" spans="1:9" ht="15" hidden="1" outlineLevel="1" thickBot="1">
      <c r="A1311" s="348"/>
      <c r="B1311" s="349" t="s">
        <v>209</v>
      </c>
      <c r="C1311" s="350">
        <v>3098811.6705846144</v>
      </c>
      <c r="D1311" s="350">
        <v>0</v>
      </c>
      <c r="E1311" s="350">
        <v>4135752.6644999981</v>
      </c>
      <c r="F1311" s="350">
        <v>-921479.53273155517</v>
      </c>
      <c r="G1311" s="350">
        <v>-85246.986500452505</v>
      </c>
      <c r="H1311" s="346">
        <v>6227837.8158526011</v>
      </c>
      <c r="I1311" s="322"/>
    </row>
    <row r="1312" spans="1:9" ht="15" hidden="1" outlineLevel="1" thickBot="1">
      <c r="A1312" s="348"/>
      <c r="B1312" s="349" t="s">
        <v>211</v>
      </c>
      <c r="C1312" s="350">
        <v>18376576</v>
      </c>
      <c r="D1312" s="350">
        <v>0</v>
      </c>
      <c r="E1312" s="350">
        <v>38886176</v>
      </c>
      <c r="F1312" s="350">
        <v>489784</v>
      </c>
      <c r="G1312" s="350">
        <v>7199558</v>
      </c>
      <c r="H1312" s="346">
        <v>64952094</v>
      </c>
      <c r="I1312" s="322"/>
    </row>
    <row r="1313" spans="1:9" ht="15" hidden="1" outlineLevel="1" thickBot="1">
      <c r="A1313" s="348"/>
      <c r="B1313" s="349" t="s">
        <v>212</v>
      </c>
      <c r="C1313" s="350">
        <v>18632005</v>
      </c>
      <c r="D1313" s="350">
        <v>0</v>
      </c>
      <c r="E1313" s="350">
        <v>-399180</v>
      </c>
      <c r="F1313" s="350">
        <v>309186</v>
      </c>
      <c r="G1313" s="350">
        <v>2761710</v>
      </c>
      <c r="H1313" s="346">
        <v>21303721</v>
      </c>
      <c r="I1313" s="322"/>
    </row>
    <row r="1314" spans="1:9" ht="15" hidden="1" outlineLevel="1" thickBot="1">
      <c r="A1314" s="348"/>
      <c r="B1314" s="349" t="s">
        <v>213</v>
      </c>
      <c r="C1314" s="350">
        <v>20470196.32</v>
      </c>
      <c r="D1314" s="350">
        <v>5357362</v>
      </c>
      <c r="E1314" s="350">
        <v>32520947</v>
      </c>
      <c r="F1314" s="350">
        <v>9245252</v>
      </c>
      <c r="G1314" s="350">
        <v>5604354</v>
      </c>
      <c r="H1314" s="346">
        <v>73198111.319999993</v>
      </c>
      <c r="I1314" s="322"/>
    </row>
    <row r="1315" spans="1:9" ht="15" hidden="1" outlineLevel="1" thickBot="1">
      <c r="A1315" s="348"/>
      <c r="B1315" s="349" t="s">
        <v>214</v>
      </c>
      <c r="C1315" s="350">
        <v>6706950</v>
      </c>
      <c r="D1315" s="350">
        <v>-358239</v>
      </c>
      <c r="E1315" s="350">
        <v>0</v>
      </c>
      <c r="F1315" s="350">
        <v>-73361</v>
      </c>
      <c r="G1315" s="350">
        <v>211010</v>
      </c>
      <c r="H1315" s="346">
        <v>6486360</v>
      </c>
      <c r="I1315" s="322"/>
    </row>
    <row r="1316" spans="1:9" ht="15" hidden="1" outlineLevel="1" thickBot="1">
      <c r="A1316" s="348"/>
      <c r="B1316" s="349" t="s">
        <v>273</v>
      </c>
      <c r="C1316" s="346">
        <v>-63620</v>
      </c>
      <c r="D1316" s="346">
        <v>0</v>
      </c>
      <c r="E1316" s="346">
        <v>0</v>
      </c>
      <c r="F1316" s="346">
        <v>-21008</v>
      </c>
      <c r="G1316" s="346">
        <v>132110</v>
      </c>
      <c r="H1316" s="346">
        <v>47482</v>
      </c>
      <c r="I1316" s="322"/>
    </row>
    <row r="1317" spans="1:9" ht="15" hidden="1" outlineLevel="1" thickBot="1">
      <c r="A1317" s="348"/>
      <c r="B1317" s="349" t="s">
        <v>215</v>
      </c>
      <c r="C1317" s="350">
        <v>18012</v>
      </c>
      <c r="D1317" s="350">
        <v>0</v>
      </c>
      <c r="E1317" s="350">
        <v>920708</v>
      </c>
      <c r="F1317" s="350">
        <v>74963</v>
      </c>
      <c r="G1317" s="350">
        <v>0</v>
      </c>
      <c r="H1317" s="346">
        <v>1013683</v>
      </c>
      <c r="I1317" s="322"/>
    </row>
    <row r="1318" spans="1:9" ht="15" hidden="1" outlineLevel="1" thickBot="1">
      <c r="A1318" s="348"/>
      <c r="B1318" s="349" t="s">
        <v>216</v>
      </c>
      <c r="C1318" s="350">
        <v>110142</v>
      </c>
      <c r="D1318" s="350">
        <v>0</v>
      </c>
      <c r="E1318" s="350">
        <v>0</v>
      </c>
      <c r="F1318" s="350">
        <v>31440</v>
      </c>
      <c r="G1318" s="350">
        <v>0</v>
      </c>
      <c r="H1318" s="346">
        <v>141582</v>
      </c>
      <c r="I1318" s="322"/>
    </row>
    <row r="1319" spans="1:9" ht="15" hidden="1" outlineLevel="1" thickBot="1">
      <c r="A1319" s="348"/>
      <c r="B1319" s="349" t="s">
        <v>217</v>
      </c>
      <c r="C1319" s="350">
        <v>2230472.419477182</v>
      </c>
      <c r="D1319" s="350">
        <v>0</v>
      </c>
      <c r="E1319" s="350">
        <v>9340175.549999997</v>
      </c>
      <c r="F1319" s="350">
        <v>525851.35596653062</v>
      </c>
      <c r="G1319" s="350">
        <v>3739872</v>
      </c>
      <c r="H1319" s="346">
        <v>15836371.325443715</v>
      </c>
      <c r="I1319" s="322"/>
    </row>
    <row r="1320" spans="1:9" ht="15" hidden="1" outlineLevel="1" thickBot="1">
      <c r="A1320" s="348"/>
      <c r="B1320" s="351" t="s">
        <v>218</v>
      </c>
      <c r="C1320" s="350">
        <v>2610165</v>
      </c>
      <c r="D1320" s="350">
        <v>-2033475</v>
      </c>
      <c r="E1320" s="350">
        <v>106460</v>
      </c>
      <c r="F1320" s="350">
        <v>1055611</v>
      </c>
      <c r="G1320" s="350">
        <v>3728501</v>
      </c>
      <c r="H1320" s="346">
        <v>5467262</v>
      </c>
      <c r="I1320" s="322"/>
    </row>
    <row r="1321" spans="1:9" ht="15" hidden="1" outlineLevel="1" thickBot="1">
      <c r="A1321" s="348"/>
      <c r="B1321" s="349" t="s">
        <v>219</v>
      </c>
      <c r="C1321" s="350">
        <v>1076349</v>
      </c>
      <c r="D1321" s="350">
        <v>0</v>
      </c>
      <c r="E1321" s="350">
        <v>6709313</v>
      </c>
      <c r="F1321" s="350">
        <v>42391</v>
      </c>
      <c r="G1321" s="350">
        <v>1930039</v>
      </c>
      <c r="H1321" s="346">
        <v>9758092</v>
      </c>
      <c r="I1321" s="322"/>
    </row>
    <row r="1322" spans="1:9" ht="15" hidden="1" outlineLevel="1" thickBot="1">
      <c r="A1322" s="348"/>
      <c r="B1322" s="349" t="s">
        <v>323</v>
      </c>
      <c r="C1322" s="324">
        <v>-484150.11399999988</v>
      </c>
      <c r="D1322" s="324">
        <v>143064.5</v>
      </c>
      <c r="E1322" s="324">
        <v>0</v>
      </c>
      <c r="F1322" s="324">
        <v>-33029.042999999983</v>
      </c>
      <c r="G1322" s="324">
        <v>-541561.65699999989</v>
      </c>
      <c r="H1322" s="324">
        <v>-915676.31399999978</v>
      </c>
      <c r="I1322" s="322"/>
    </row>
    <row r="1323" spans="1:9" ht="15" hidden="1" outlineLevel="1" thickBot="1">
      <c r="A1323" s="348"/>
      <c r="B1323" s="349" t="s">
        <v>220</v>
      </c>
      <c r="C1323" s="346">
        <v>102094.66000000003</v>
      </c>
      <c r="D1323" s="346">
        <v>0</v>
      </c>
      <c r="E1323" s="346">
        <v>514848.75</v>
      </c>
      <c r="F1323" s="346">
        <v>0</v>
      </c>
      <c r="G1323" s="346">
        <v>0</v>
      </c>
      <c r="H1323" s="346">
        <v>616943.41</v>
      </c>
      <c r="I1323" s="322"/>
    </row>
    <row r="1324" spans="1:9" ht="15" hidden="1" outlineLevel="1" thickBot="1">
      <c r="A1324" s="348"/>
      <c r="B1324" s="349" t="s">
        <v>221</v>
      </c>
      <c r="C1324" s="350">
        <v>466547.53999999992</v>
      </c>
      <c r="D1324" s="350">
        <v>0</v>
      </c>
      <c r="E1324" s="350">
        <v>6162181</v>
      </c>
      <c r="F1324" s="350">
        <v>43974.759999999995</v>
      </c>
      <c r="G1324" s="350">
        <v>0</v>
      </c>
      <c r="H1324" s="346">
        <v>6672703.2999999998</v>
      </c>
      <c r="I1324" s="322"/>
    </row>
    <row r="1325" spans="1:9" ht="15" hidden="1" outlineLevel="1" thickBot="1">
      <c r="A1325" s="348"/>
      <c r="B1325" s="349" t="s">
        <v>274</v>
      </c>
      <c r="C1325" s="346">
        <v>-128637.5</v>
      </c>
      <c r="D1325" s="346">
        <v>0</v>
      </c>
      <c r="E1325" s="346">
        <v>0</v>
      </c>
      <c r="F1325" s="346">
        <v>59666</v>
      </c>
      <c r="G1325" s="346">
        <v>0</v>
      </c>
      <c r="H1325" s="346">
        <v>-68971.5</v>
      </c>
      <c r="I1325" s="322"/>
    </row>
    <row r="1326" spans="1:9" ht="15" hidden="1" outlineLevel="1" thickBot="1">
      <c r="A1326" s="348"/>
      <c r="B1326" s="349" t="s">
        <v>222</v>
      </c>
      <c r="C1326" s="350">
        <v>47141231</v>
      </c>
      <c r="D1326" s="350">
        <v>-5004658</v>
      </c>
      <c r="E1326" s="350">
        <v>23555188</v>
      </c>
      <c r="F1326" s="350">
        <v>7556979</v>
      </c>
      <c r="G1326" s="350">
        <v>-19172523</v>
      </c>
      <c r="H1326" s="346">
        <v>54076217</v>
      </c>
      <c r="I1326" s="322"/>
    </row>
    <row r="1327" spans="1:9" ht="15" hidden="1" outlineLevel="1" thickBot="1">
      <c r="A1327" s="348"/>
      <c r="B1327" s="349" t="s">
        <v>278</v>
      </c>
      <c r="C1327" s="350"/>
      <c r="D1327" s="350"/>
      <c r="E1327" s="350"/>
      <c r="F1327" s="350"/>
      <c r="G1327" s="350"/>
      <c r="H1327" s="346">
        <v>0</v>
      </c>
      <c r="I1327" s="322"/>
    </row>
    <row r="1328" spans="1:9" ht="15" hidden="1" outlineLevel="1" thickBot="1">
      <c r="A1328" s="348"/>
      <c r="B1328" s="349" t="s">
        <v>223</v>
      </c>
      <c r="C1328" s="350">
        <v>12999357</v>
      </c>
      <c r="D1328" s="350">
        <v>0</v>
      </c>
      <c r="E1328" s="350">
        <v>0</v>
      </c>
      <c r="F1328" s="350">
        <v>655789</v>
      </c>
      <c r="G1328" s="350">
        <v>-580024</v>
      </c>
      <c r="H1328" s="346">
        <v>13075122</v>
      </c>
      <c r="I1328" s="322"/>
    </row>
    <row r="1329" spans="1:9" ht="15" hidden="1" outlineLevel="1" thickBot="1">
      <c r="A1329" s="348"/>
      <c r="B1329" s="349" t="s">
        <v>224</v>
      </c>
      <c r="C1329" s="350">
        <v>3259838.2017577756</v>
      </c>
      <c r="D1329" s="350">
        <v>57620.600269823452</v>
      </c>
      <c r="E1329" s="350">
        <v>698801.50971001573</v>
      </c>
      <c r="F1329" s="350">
        <v>177673</v>
      </c>
      <c r="G1329" s="350">
        <v>-314854</v>
      </c>
      <c r="H1329" s="346">
        <v>3879079.3117376147</v>
      </c>
      <c r="I1329" s="322"/>
    </row>
    <row r="1330" spans="1:9" ht="15" hidden="1" outlineLevel="1" thickBot="1">
      <c r="A1330" s="348"/>
      <c r="B1330" s="349" t="s">
        <v>225</v>
      </c>
      <c r="C1330" s="350">
        <v>975250</v>
      </c>
      <c r="D1330" s="350">
        <v>0</v>
      </c>
      <c r="E1330" s="350">
        <v>548959</v>
      </c>
      <c r="F1330" s="350">
        <v>338300</v>
      </c>
      <c r="G1330" s="350">
        <v>-320591</v>
      </c>
      <c r="H1330" s="346">
        <v>1541918</v>
      </c>
      <c r="I1330" s="322"/>
    </row>
    <row r="1331" spans="1:9" ht="29.25" collapsed="1" thickBot="1">
      <c r="A1331" s="348">
        <v>41</v>
      </c>
      <c r="B1331" s="352" t="s">
        <v>588</v>
      </c>
      <c r="C1331" s="350">
        <f>SUM($C$1303:$C$1330)</f>
        <v>158513161.84657684</v>
      </c>
      <c r="D1331" s="350">
        <f>SUM($D$1303:$D$1330)</f>
        <v>17023399.100269824</v>
      </c>
      <c r="E1331" s="350">
        <f>SUM($E$1303:$E$1330)</f>
        <v>167268773.45421001</v>
      </c>
      <c r="F1331" s="350">
        <f>SUM($F$1303:$F$1330)</f>
        <v>21257120.820234977</v>
      </c>
      <c r="G1331" s="350">
        <f>SUM($G$1303:$G$1330)</f>
        <v>14129033.787240639</v>
      </c>
      <c r="H1331" s="346">
        <f>SUM($H$1303:$H$1330)</f>
        <v>378191489.00853223</v>
      </c>
      <c r="I1331" s="322"/>
    </row>
    <row r="1332" spans="1:9">
      <c r="A1332" s="434"/>
      <c r="B1332" s="434"/>
      <c r="C1332" s="434"/>
      <c r="D1332" s="434"/>
      <c r="E1332" s="434"/>
      <c r="F1332" s="434"/>
      <c r="G1332" s="434"/>
      <c r="H1332" s="434"/>
    </row>
    <row r="1333" spans="1:9">
      <c r="A1333" s="2"/>
      <c r="C1333" s="353"/>
      <c r="D1333" s="353"/>
      <c r="E1333" s="353"/>
      <c r="F1333" s="353"/>
      <c r="G1333" s="353"/>
      <c r="H1333" s="353"/>
    </row>
    <row r="1334" spans="1:9">
      <c r="C1334" s="353"/>
      <c r="D1334" s="353"/>
      <c r="E1334" s="353"/>
      <c r="F1334" s="353"/>
      <c r="G1334" s="353"/>
      <c r="H1334" s="353"/>
    </row>
    <row r="1335" spans="1:9">
      <c r="C1335" s="353"/>
      <c r="D1335" s="353"/>
      <c r="E1335" s="353"/>
      <c r="F1335" s="353"/>
      <c r="G1335" s="353"/>
      <c r="H1335" s="353"/>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67" orientation="landscape" useFirstPageNumber="1" verticalDpi="300" r:id="rId1"/>
  <headerFooter alignWithMargins="0">
    <oddFooter>&amp;C&amp;P</oddFooter>
  </headerFooter>
  <rowBreaks count="1" manualBreakCount="1">
    <brk id="709"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6A94-F7CA-406A-82C1-389B11A20341}">
  <sheetPr>
    <pageSetUpPr fitToPage="1"/>
  </sheetPr>
  <dimension ref="A1:I655"/>
  <sheetViews>
    <sheetView showGridLines="0" zoomScaleNormal="100" workbookViewId="0">
      <selection activeCell="L8" sqref="L8"/>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20" t="s">
        <v>497</v>
      </c>
      <c r="B1" s="420"/>
      <c r="C1" s="420"/>
      <c r="D1" s="420"/>
      <c r="E1" s="420"/>
      <c r="F1" s="420"/>
      <c r="G1" s="420"/>
      <c r="H1" s="420"/>
      <c r="I1" s="420"/>
    </row>
    <row r="2" spans="1:9" ht="12.75" customHeight="1">
      <c r="A2" s="420" t="s">
        <v>498</v>
      </c>
      <c r="B2" s="420"/>
      <c r="C2" s="420"/>
      <c r="D2" s="420"/>
      <c r="E2" s="420"/>
      <c r="F2" s="420"/>
      <c r="G2" s="420"/>
      <c r="H2" s="420"/>
      <c r="I2" s="420"/>
    </row>
    <row r="3" spans="1:9" ht="12.75" customHeight="1">
      <c r="A3" s="420" t="s">
        <v>459</v>
      </c>
      <c r="B3" s="420"/>
      <c r="C3" s="420"/>
      <c r="D3" s="420"/>
      <c r="E3" s="420"/>
      <c r="F3" s="420"/>
      <c r="G3" s="420"/>
      <c r="H3" s="420"/>
      <c r="I3" s="420"/>
    </row>
    <row r="4" spans="1:9" ht="12.75" customHeight="1">
      <c r="A4" s="420" t="s">
        <v>499</v>
      </c>
      <c r="B4" s="420"/>
      <c r="C4" s="420"/>
      <c r="D4" s="420"/>
      <c r="E4" s="420"/>
      <c r="F4" s="420"/>
      <c r="G4" s="420"/>
      <c r="H4" s="420"/>
      <c r="I4" s="420"/>
    </row>
    <row r="5" spans="1:9" ht="11.45" customHeight="1">
      <c r="A5" s="217"/>
      <c r="B5" s="218"/>
      <c r="C5" s="12"/>
      <c r="D5" s="12"/>
      <c r="E5" s="12"/>
      <c r="F5" s="12"/>
      <c r="G5" s="219"/>
      <c r="H5" s="220"/>
      <c r="I5" s="221"/>
    </row>
    <row r="6" spans="1:9" ht="18" customHeight="1">
      <c r="A6" s="425" t="s">
        <v>34</v>
      </c>
      <c r="B6" s="425"/>
      <c r="C6" s="425"/>
      <c r="D6" s="425"/>
      <c r="E6" s="425"/>
      <c r="F6" s="425"/>
      <c r="G6" s="425"/>
      <c r="H6" s="425"/>
      <c r="I6" s="425"/>
    </row>
    <row r="7" spans="1:9" ht="12" customHeight="1">
      <c r="A7" s="222"/>
      <c r="B7" s="223"/>
      <c r="C7" s="224" t="s">
        <v>500</v>
      </c>
      <c r="D7" s="225" t="s">
        <v>501</v>
      </c>
      <c r="E7" s="225" t="s">
        <v>502</v>
      </c>
      <c r="F7" s="225" t="s">
        <v>503</v>
      </c>
      <c r="G7" s="226" t="s">
        <v>504</v>
      </c>
      <c r="H7" s="227" t="s">
        <v>505</v>
      </c>
      <c r="I7" s="224" t="s">
        <v>506</v>
      </c>
    </row>
    <row r="8" spans="1:9" ht="12" customHeight="1">
      <c r="A8" s="228"/>
      <c r="B8" s="229" t="s">
        <v>507</v>
      </c>
      <c r="C8" s="230" t="s">
        <v>508</v>
      </c>
      <c r="D8" s="230"/>
      <c r="E8" s="230"/>
      <c r="F8" s="231"/>
      <c r="G8" s="232"/>
      <c r="H8" s="233" t="s">
        <v>509</v>
      </c>
      <c r="I8" s="226" t="s">
        <v>510</v>
      </c>
    </row>
    <row r="9" spans="1:9" ht="12" customHeight="1">
      <c r="A9" s="234"/>
      <c r="B9" s="235"/>
      <c r="C9" s="233"/>
      <c r="D9" s="234"/>
      <c r="E9" s="234"/>
      <c r="F9" s="234"/>
      <c r="G9" s="226"/>
      <c r="H9" s="12" t="s">
        <v>589</v>
      </c>
      <c r="I9" s="226" t="s">
        <v>512</v>
      </c>
    </row>
    <row r="10" spans="1:9" ht="12" customHeight="1">
      <c r="A10" s="227" t="s">
        <v>513</v>
      </c>
      <c r="B10" s="236"/>
      <c r="C10" s="12"/>
      <c r="D10" s="227" t="s">
        <v>514</v>
      </c>
      <c r="E10" s="227" t="s">
        <v>515</v>
      </c>
      <c r="F10" s="227" t="s">
        <v>516</v>
      </c>
      <c r="G10" s="226"/>
      <c r="H10" s="12" t="s">
        <v>517</v>
      </c>
      <c r="I10" s="226" t="s">
        <v>518</v>
      </c>
    </row>
    <row r="11" spans="1:9" ht="12.75" customHeight="1">
      <c r="A11" s="237" t="s">
        <v>513</v>
      </c>
      <c r="B11" s="238"/>
      <c r="C11" s="239" t="s">
        <v>185</v>
      </c>
      <c r="D11" s="237" t="s">
        <v>519</v>
      </c>
      <c r="E11" s="237" t="s">
        <v>520</v>
      </c>
      <c r="F11" s="237" t="s">
        <v>520</v>
      </c>
      <c r="G11" s="225" t="s">
        <v>521</v>
      </c>
      <c r="H11" s="239" t="s">
        <v>522</v>
      </c>
      <c r="I11" s="225" t="s">
        <v>523</v>
      </c>
    </row>
    <row r="12" spans="1:9" ht="12" customHeight="1">
      <c r="A12" s="240" t="s">
        <v>524</v>
      </c>
      <c r="B12" s="241" t="s">
        <v>525</v>
      </c>
      <c r="C12" s="426"/>
      <c r="D12" s="426"/>
      <c r="E12" s="426"/>
      <c r="F12" s="426"/>
      <c r="G12" s="426"/>
      <c r="H12" s="426"/>
      <c r="I12" s="426"/>
    </row>
    <row r="13" spans="1:9" hidden="1" outlineLevel="1">
      <c r="A13" s="242"/>
      <c r="B13" s="243" t="s">
        <v>202</v>
      </c>
      <c r="C13" s="244"/>
      <c r="D13" s="245">
        <v>0</v>
      </c>
      <c r="E13" s="245">
        <v>0</v>
      </c>
      <c r="F13" s="245">
        <v>0</v>
      </c>
      <c r="G13" s="246"/>
      <c r="H13" s="247"/>
      <c r="I13" s="245">
        <v>0</v>
      </c>
    </row>
    <row r="14" spans="1:9" hidden="1" outlineLevel="1">
      <c r="A14" s="242"/>
      <c r="B14" s="243" t="s">
        <v>272</v>
      </c>
      <c r="C14" s="244"/>
      <c r="D14" s="245">
        <v>0</v>
      </c>
      <c r="E14" s="245">
        <v>2047300</v>
      </c>
      <c r="F14" s="245">
        <v>2565039</v>
      </c>
      <c r="G14" s="246"/>
      <c r="H14" s="247"/>
      <c r="I14" s="245">
        <v>4612339</v>
      </c>
    </row>
    <row r="15" spans="1:9" hidden="1" outlineLevel="1">
      <c r="A15" s="242"/>
      <c r="B15" s="243" t="s">
        <v>203</v>
      </c>
      <c r="C15" s="244"/>
      <c r="D15" s="245">
        <v>0</v>
      </c>
      <c r="E15" s="245">
        <v>23097066</v>
      </c>
      <c r="F15" s="245">
        <v>50126499</v>
      </c>
      <c r="G15" s="246"/>
      <c r="H15" s="247"/>
      <c r="I15" s="245">
        <v>73223565</v>
      </c>
    </row>
    <row r="16" spans="1:9" hidden="1" outlineLevel="1">
      <c r="A16" s="242"/>
      <c r="B16" s="243" t="s">
        <v>204</v>
      </c>
      <c r="C16" s="244"/>
      <c r="D16" s="245">
        <v>0</v>
      </c>
      <c r="E16" s="245">
        <v>50410742.68</v>
      </c>
      <c r="F16" s="248"/>
      <c r="G16" s="246"/>
      <c r="H16" s="247"/>
      <c r="I16" s="245">
        <v>50410742.68</v>
      </c>
    </row>
    <row r="17" spans="1:9" hidden="1" outlineLevel="1">
      <c r="A17" s="242"/>
      <c r="B17" s="243" t="s">
        <v>205</v>
      </c>
      <c r="C17" s="244"/>
      <c r="D17" s="245">
        <v>0</v>
      </c>
      <c r="E17" s="245">
        <v>0</v>
      </c>
      <c r="F17" s="245">
        <v>0</v>
      </c>
      <c r="G17" s="246"/>
      <c r="H17" s="247"/>
      <c r="I17" s="245">
        <v>0</v>
      </c>
    </row>
    <row r="18" spans="1:9" hidden="1" outlineLevel="1">
      <c r="A18" s="242"/>
      <c r="B18" s="243" t="s">
        <v>206</v>
      </c>
      <c r="C18" s="244"/>
      <c r="D18" s="245">
        <v>0</v>
      </c>
      <c r="E18" s="245">
        <v>0</v>
      </c>
      <c r="F18" s="245">
        <v>16561865</v>
      </c>
      <c r="G18" s="246"/>
      <c r="H18" s="247"/>
      <c r="I18" s="245">
        <v>16561865</v>
      </c>
    </row>
    <row r="19" spans="1:9" hidden="1" outlineLevel="1">
      <c r="A19" s="242"/>
      <c r="B19" s="243" t="s">
        <v>207</v>
      </c>
      <c r="C19" s="244"/>
      <c r="D19" s="245">
        <v>0</v>
      </c>
      <c r="E19" s="245">
        <v>569725</v>
      </c>
      <c r="F19" s="245">
        <v>939096</v>
      </c>
      <c r="G19" s="246"/>
      <c r="H19" s="247"/>
      <c r="I19" s="245">
        <v>1508821</v>
      </c>
    </row>
    <row r="20" spans="1:9" hidden="1" outlineLevel="1">
      <c r="A20" s="242"/>
      <c r="B20" s="243" t="s">
        <v>208</v>
      </c>
      <c r="C20" s="244"/>
      <c r="D20" s="245">
        <v>27234337</v>
      </c>
      <c r="E20" s="245">
        <v>69728459</v>
      </c>
      <c r="F20" s="245">
        <v>112373433</v>
      </c>
      <c r="G20" s="246"/>
      <c r="H20" s="247"/>
      <c r="I20" s="245">
        <v>209336229</v>
      </c>
    </row>
    <row r="21" spans="1:9" hidden="1" outlineLevel="1">
      <c r="A21" s="242"/>
      <c r="B21" s="243" t="s">
        <v>209</v>
      </c>
      <c r="C21" s="244"/>
      <c r="D21" s="248"/>
      <c r="E21" s="245">
        <v>33978311</v>
      </c>
      <c r="F21" s="245">
        <v>8011883</v>
      </c>
      <c r="G21" s="246"/>
      <c r="H21" s="247"/>
      <c r="I21" s="245">
        <v>41990194</v>
      </c>
    </row>
    <row r="22" spans="1:9" hidden="1" outlineLevel="1">
      <c r="A22" s="242"/>
      <c r="B22" s="243" t="s">
        <v>211</v>
      </c>
      <c r="C22" s="244"/>
      <c r="D22" s="248"/>
      <c r="E22" s="245">
        <v>142833951</v>
      </c>
      <c r="F22" s="245">
        <v>139652009</v>
      </c>
      <c r="G22" s="246"/>
      <c r="H22" s="247"/>
      <c r="I22" s="245">
        <v>282485960</v>
      </c>
    </row>
    <row r="23" spans="1:9" hidden="1" outlineLevel="1">
      <c r="A23" s="242"/>
      <c r="B23" s="243" t="s">
        <v>212</v>
      </c>
      <c r="C23" s="244"/>
      <c r="D23" s="248"/>
      <c r="E23" s="245">
        <v>102026076</v>
      </c>
      <c r="F23" s="245">
        <v>94127695</v>
      </c>
      <c r="G23" s="246"/>
      <c r="H23" s="247"/>
      <c r="I23" s="245">
        <v>196153771</v>
      </c>
    </row>
    <row r="24" spans="1:9" hidden="1" outlineLevel="1">
      <c r="A24" s="242"/>
      <c r="B24" s="243" t="s">
        <v>213</v>
      </c>
      <c r="C24" s="244"/>
      <c r="D24" s="248">
        <v>37685307</v>
      </c>
      <c r="E24" s="245">
        <v>88707645</v>
      </c>
      <c r="F24" s="245">
        <v>53097833</v>
      </c>
      <c r="G24" s="246"/>
      <c r="H24" s="247"/>
      <c r="I24" s="245">
        <v>179490785</v>
      </c>
    </row>
    <row r="25" spans="1:9" hidden="1" outlineLevel="1">
      <c r="A25" s="242"/>
      <c r="B25" s="243" t="s">
        <v>214</v>
      </c>
      <c r="C25" s="244"/>
      <c r="D25" s="248"/>
      <c r="E25" s="245">
        <v>111839597</v>
      </c>
      <c r="F25" s="248"/>
      <c r="G25" s="246"/>
      <c r="H25" s="247"/>
      <c r="I25" s="245">
        <v>111839597</v>
      </c>
    </row>
    <row r="26" spans="1:9" hidden="1" outlineLevel="1">
      <c r="A26" s="242"/>
      <c r="B26" s="243" t="s">
        <v>273</v>
      </c>
      <c r="C26" s="244"/>
      <c r="D26" s="248">
        <v>0</v>
      </c>
      <c r="E26" s="245">
        <v>0</v>
      </c>
      <c r="F26" s="245">
        <v>0</v>
      </c>
      <c r="G26" s="246"/>
      <c r="H26" s="247"/>
      <c r="I26" s="245">
        <v>0</v>
      </c>
    </row>
    <row r="27" spans="1:9" hidden="1" outlineLevel="1">
      <c r="A27" s="242"/>
      <c r="B27" s="243" t="s">
        <v>215</v>
      </c>
      <c r="C27" s="244"/>
      <c r="D27" s="245">
        <v>0</v>
      </c>
      <c r="E27" s="245">
        <v>22354156</v>
      </c>
      <c r="F27" s="248">
        <v>4298146</v>
      </c>
      <c r="G27" s="246"/>
      <c r="H27" s="247"/>
      <c r="I27" s="245">
        <v>26652302</v>
      </c>
    </row>
    <row r="28" spans="1:9" hidden="1" outlineLevel="1">
      <c r="A28" s="242"/>
      <c r="B28" s="243" t="s">
        <v>216</v>
      </c>
      <c r="C28" s="244"/>
      <c r="D28" s="245">
        <v>0</v>
      </c>
      <c r="E28" s="245">
        <v>0</v>
      </c>
      <c r="F28" s="245">
        <v>0</v>
      </c>
      <c r="G28" s="246"/>
      <c r="H28" s="247"/>
      <c r="I28" s="245">
        <v>0</v>
      </c>
    </row>
    <row r="29" spans="1:9" hidden="1" outlineLevel="1">
      <c r="A29" s="242"/>
      <c r="B29" s="243" t="s">
        <v>217</v>
      </c>
      <c r="C29" s="244"/>
      <c r="D29" s="245">
        <v>0</v>
      </c>
      <c r="E29" s="245">
        <v>10102216.950000001</v>
      </c>
      <c r="F29" s="245">
        <v>26204727.480000008</v>
      </c>
      <c r="G29" s="246"/>
      <c r="H29" s="247"/>
      <c r="I29" s="245">
        <v>36306944.430000007</v>
      </c>
    </row>
    <row r="30" spans="1:9" hidden="1" outlineLevel="1">
      <c r="A30" s="242"/>
      <c r="B30" s="243" t="s">
        <v>218</v>
      </c>
      <c r="C30" s="244"/>
      <c r="D30" s="245">
        <v>59495625</v>
      </c>
      <c r="E30" s="245">
        <v>118401536</v>
      </c>
      <c r="F30" s="245">
        <v>2535779</v>
      </c>
      <c r="G30" s="246"/>
      <c r="H30" s="247"/>
      <c r="I30" s="245">
        <v>180432940</v>
      </c>
    </row>
    <row r="31" spans="1:9" hidden="1" outlineLevel="1">
      <c r="A31" s="242"/>
      <c r="B31" s="243" t="s">
        <v>219</v>
      </c>
      <c r="C31" s="244"/>
      <c r="D31" s="248"/>
      <c r="E31" s="248"/>
      <c r="F31" s="245">
        <v>10752462</v>
      </c>
      <c r="G31" s="246"/>
      <c r="H31" s="247"/>
      <c r="I31" s="245">
        <v>10752462</v>
      </c>
    </row>
    <row r="32" spans="1:9" hidden="1" outlineLevel="1">
      <c r="A32" s="242"/>
      <c r="B32" s="243" t="s">
        <v>323</v>
      </c>
      <c r="C32" s="244"/>
      <c r="D32" s="245">
        <v>0</v>
      </c>
      <c r="E32" s="245">
        <v>0</v>
      </c>
      <c r="F32" s="245">
        <v>791589</v>
      </c>
      <c r="G32" s="246"/>
      <c r="H32" s="247"/>
      <c r="I32" s="245">
        <v>791589</v>
      </c>
    </row>
    <row r="33" spans="1:9" hidden="1" outlineLevel="1">
      <c r="A33" s="242"/>
      <c r="B33" s="243" t="s">
        <v>220</v>
      </c>
      <c r="C33" s="244"/>
      <c r="D33" s="248"/>
      <c r="E33" s="248"/>
      <c r="F33" s="245">
        <v>466446</v>
      </c>
      <c r="G33" s="246"/>
      <c r="H33" s="247"/>
      <c r="I33" s="245">
        <v>466446</v>
      </c>
    </row>
    <row r="34" spans="1:9" hidden="1" outlineLevel="1">
      <c r="A34" s="242"/>
      <c r="B34" s="243" t="s">
        <v>221</v>
      </c>
      <c r="C34" s="244"/>
      <c r="D34" s="248"/>
      <c r="E34" s="245">
        <v>1687771.486</v>
      </c>
      <c r="F34" s="245">
        <v>6285930.4900000002</v>
      </c>
      <c r="G34" s="246"/>
      <c r="H34" s="247"/>
      <c r="I34" s="245">
        <v>7973701.9759999998</v>
      </c>
    </row>
    <row r="35" spans="1:9" hidden="1" outlineLevel="1">
      <c r="A35" s="242"/>
      <c r="B35" s="243" t="s">
        <v>274</v>
      </c>
      <c r="C35" s="244"/>
      <c r="D35" s="245">
        <v>0</v>
      </c>
      <c r="E35" s="245">
        <v>1225453</v>
      </c>
      <c r="F35" s="245">
        <v>94871.91</v>
      </c>
      <c r="G35" s="246"/>
      <c r="H35" s="247"/>
      <c r="I35" s="245">
        <v>1320324.9099999999</v>
      </c>
    </row>
    <row r="36" spans="1:9" hidden="1" outlineLevel="1">
      <c r="A36" s="242"/>
      <c r="B36" s="243" t="s">
        <v>222</v>
      </c>
      <c r="C36" s="244"/>
      <c r="D36" s="245">
        <v>18476336</v>
      </c>
      <c r="E36" s="245">
        <v>99901143</v>
      </c>
      <c r="F36" s="245">
        <v>128159874</v>
      </c>
      <c r="G36" s="246"/>
      <c r="H36" s="247"/>
      <c r="I36" s="245">
        <v>246537353</v>
      </c>
    </row>
    <row r="37" spans="1:9" hidden="1" outlineLevel="1">
      <c r="A37" s="242"/>
      <c r="B37" s="243" t="s">
        <v>278</v>
      </c>
      <c r="C37" s="244"/>
      <c r="D37" s="245">
        <v>0</v>
      </c>
      <c r="E37" s="245">
        <v>0</v>
      </c>
      <c r="F37" s="245">
        <v>2296077.15</v>
      </c>
      <c r="G37" s="246"/>
      <c r="H37" s="247"/>
      <c r="I37" s="245">
        <v>2296077.15</v>
      </c>
    </row>
    <row r="38" spans="1:9" hidden="1" outlineLevel="1">
      <c r="A38" s="242"/>
      <c r="B38" s="243" t="s">
        <v>223</v>
      </c>
      <c r="C38" s="244"/>
      <c r="D38" s="248"/>
      <c r="E38" s="245">
        <v>168843435</v>
      </c>
      <c r="F38" s="248"/>
      <c r="G38" s="246"/>
      <c r="H38" s="247"/>
      <c r="I38" s="245">
        <v>168843435</v>
      </c>
    </row>
    <row r="39" spans="1:9" hidden="1" outlineLevel="1">
      <c r="A39" s="242"/>
      <c r="B39" s="243" t="s">
        <v>224</v>
      </c>
      <c r="C39" s="244"/>
      <c r="D39" s="245">
        <v>172977.46</v>
      </c>
      <c r="E39" s="245">
        <v>40946349.206000023</v>
      </c>
      <c r="F39" s="245">
        <v>18366.300000000047</v>
      </c>
      <c r="G39" s="246"/>
      <c r="H39" s="247"/>
      <c r="I39" s="245">
        <v>41137692.966000021</v>
      </c>
    </row>
    <row r="40" spans="1:9" hidden="1" outlineLevel="1">
      <c r="A40" s="242"/>
      <c r="B40" s="243" t="s">
        <v>225</v>
      </c>
      <c r="C40" s="244"/>
      <c r="D40" s="245">
        <v>0</v>
      </c>
      <c r="E40" s="245">
        <v>57377161</v>
      </c>
      <c r="F40" s="245">
        <v>7401397</v>
      </c>
      <c r="G40" s="246"/>
      <c r="H40" s="247"/>
      <c r="I40" s="245">
        <v>64778558</v>
      </c>
    </row>
    <row r="41" spans="1:9" collapsed="1">
      <c r="A41" s="242">
        <v>1</v>
      </c>
      <c r="B41" s="249" t="s">
        <v>526</v>
      </c>
      <c r="C41" s="244"/>
      <c r="D41" s="245">
        <f>SUM($D$13:$D$40)</f>
        <v>143064582.46000001</v>
      </c>
      <c r="E41" s="245">
        <f>SUM($E$13:$E$40)</f>
        <v>1146078094.322</v>
      </c>
      <c r="F41" s="245">
        <f>SUM($F$13:$F$40)</f>
        <v>666761018.33000004</v>
      </c>
      <c r="G41" s="246"/>
      <c r="H41" s="247"/>
      <c r="I41" s="245">
        <f>SUM($I$13:$I$40)</f>
        <v>1955903695.1120005</v>
      </c>
    </row>
    <row r="42" spans="1:9" hidden="1" outlineLevel="1">
      <c r="A42" s="242"/>
      <c r="B42" s="250" t="s">
        <v>202</v>
      </c>
      <c r="C42" s="251"/>
      <c r="D42" s="245">
        <v>0</v>
      </c>
      <c r="E42" s="245">
        <v>0</v>
      </c>
      <c r="F42" s="245">
        <v>0</v>
      </c>
      <c r="G42" s="254"/>
      <c r="H42" s="255"/>
      <c r="I42" s="245">
        <v>0</v>
      </c>
    </row>
    <row r="43" spans="1:9" hidden="1" outlineLevel="1">
      <c r="A43" s="242"/>
      <c r="B43" s="250" t="s">
        <v>272</v>
      </c>
      <c r="C43" s="251"/>
      <c r="D43" s="252">
        <v>0</v>
      </c>
      <c r="E43" s="253">
        <v>1740205</v>
      </c>
      <c r="F43" s="253">
        <v>2180283</v>
      </c>
      <c r="G43" s="254"/>
      <c r="H43" s="255"/>
      <c r="I43" s="253">
        <v>3920488</v>
      </c>
    </row>
    <row r="44" spans="1:9" hidden="1" outlineLevel="1">
      <c r="A44" s="242"/>
      <c r="B44" s="250" t="s">
        <v>203</v>
      </c>
      <c r="C44" s="251"/>
      <c r="D44" s="252"/>
      <c r="E44" s="253">
        <v>19632506</v>
      </c>
      <c r="F44" s="253">
        <v>42607524</v>
      </c>
      <c r="G44" s="254"/>
      <c r="H44" s="255"/>
      <c r="I44" s="253">
        <v>62240030</v>
      </c>
    </row>
    <row r="45" spans="1:9" hidden="1" outlineLevel="1">
      <c r="A45" s="242"/>
      <c r="B45" s="250" t="s">
        <v>204</v>
      </c>
      <c r="C45" s="251"/>
      <c r="D45" s="252">
        <v>0</v>
      </c>
      <c r="E45" s="253">
        <v>42857979.728</v>
      </c>
      <c r="F45" s="253">
        <v>0</v>
      </c>
      <c r="G45" s="254"/>
      <c r="H45" s="255"/>
      <c r="I45" s="253">
        <v>42857979.728</v>
      </c>
    </row>
    <row r="46" spans="1:9" hidden="1" outlineLevel="1">
      <c r="A46" s="242"/>
      <c r="B46" s="250" t="s">
        <v>206</v>
      </c>
      <c r="C46" s="251"/>
      <c r="D46" s="252">
        <v>0</v>
      </c>
      <c r="E46" s="253">
        <v>0</v>
      </c>
      <c r="F46" s="253">
        <v>14076807</v>
      </c>
      <c r="G46" s="254"/>
      <c r="H46" s="255"/>
      <c r="I46" s="253">
        <v>14076807</v>
      </c>
    </row>
    <row r="47" spans="1:9" hidden="1" outlineLevel="1">
      <c r="A47" s="242"/>
      <c r="B47" s="250" t="s">
        <v>207</v>
      </c>
      <c r="C47" s="251"/>
      <c r="D47" s="252">
        <v>0</v>
      </c>
      <c r="E47" s="253">
        <v>484266</v>
      </c>
      <c r="F47" s="252">
        <v>798232</v>
      </c>
      <c r="G47" s="254"/>
      <c r="H47" s="255"/>
      <c r="I47" s="253">
        <v>1282498</v>
      </c>
    </row>
    <row r="48" spans="1:9" hidden="1" outlineLevel="1">
      <c r="A48" s="242"/>
      <c r="B48" s="250" t="s">
        <v>205</v>
      </c>
      <c r="C48" s="251"/>
      <c r="D48" s="253">
        <v>0</v>
      </c>
      <c r="E48" s="253">
        <v>0</v>
      </c>
      <c r="F48" s="253">
        <v>0</v>
      </c>
      <c r="G48" s="254"/>
      <c r="H48" s="255"/>
      <c r="I48" s="253">
        <v>0</v>
      </c>
    </row>
    <row r="49" spans="1:9" hidden="1" outlineLevel="1">
      <c r="A49" s="242"/>
      <c r="B49" s="250" t="s">
        <v>208</v>
      </c>
      <c r="C49" s="251"/>
      <c r="D49" s="253">
        <v>23149186</v>
      </c>
      <c r="E49" s="253">
        <v>59269190</v>
      </c>
      <c r="F49" s="253">
        <v>95517418</v>
      </c>
      <c r="G49" s="254"/>
      <c r="H49" s="255"/>
      <c r="I49" s="253">
        <v>177935794</v>
      </c>
    </row>
    <row r="50" spans="1:9" hidden="1" outlineLevel="1">
      <c r="A50" s="242"/>
      <c r="B50" s="250" t="s">
        <v>209</v>
      </c>
      <c r="C50" s="251"/>
      <c r="D50" s="252"/>
      <c r="E50" s="253">
        <v>28881565</v>
      </c>
      <c r="F50" s="253">
        <v>6810100</v>
      </c>
      <c r="G50" s="254"/>
      <c r="H50" s="255"/>
      <c r="I50" s="253">
        <v>35691665</v>
      </c>
    </row>
    <row r="51" spans="1:9" hidden="1" outlineLevel="1">
      <c r="A51" s="242"/>
      <c r="B51" s="250" t="s">
        <v>211</v>
      </c>
      <c r="C51" s="251"/>
      <c r="D51" s="252"/>
      <c r="E51" s="253">
        <v>121408858</v>
      </c>
      <c r="F51" s="253">
        <v>118704207</v>
      </c>
      <c r="G51" s="254"/>
      <c r="H51" s="255"/>
      <c r="I51" s="253">
        <v>240113065</v>
      </c>
    </row>
    <row r="52" spans="1:9" hidden="1" outlineLevel="1">
      <c r="A52" s="242"/>
      <c r="B52" s="250" t="s">
        <v>212</v>
      </c>
      <c r="C52" s="251"/>
      <c r="D52" s="252"/>
      <c r="E52" s="253">
        <v>86738353</v>
      </c>
      <c r="F52" s="253">
        <v>80008540</v>
      </c>
      <c r="G52" s="254"/>
      <c r="H52" s="255"/>
      <c r="I52" s="253">
        <v>166746893</v>
      </c>
    </row>
    <row r="53" spans="1:9" hidden="1" outlineLevel="1">
      <c r="A53" s="242"/>
      <c r="B53" s="250" t="s">
        <v>213</v>
      </c>
      <c r="C53" s="251"/>
      <c r="D53" s="253">
        <v>32032511</v>
      </c>
      <c r="E53" s="253">
        <v>75401498</v>
      </c>
      <c r="F53" s="253">
        <v>45133158</v>
      </c>
      <c r="G53" s="254"/>
      <c r="H53" s="255"/>
      <c r="I53" s="253">
        <v>152567167</v>
      </c>
    </row>
    <row r="54" spans="1:9" hidden="1" outlineLevel="1">
      <c r="A54" s="242"/>
      <c r="B54" s="250" t="s">
        <v>214</v>
      </c>
      <c r="C54" s="251"/>
      <c r="D54" s="252"/>
      <c r="E54" s="253">
        <v>95054301</v>
      </c>
      <c r="F54" s="252"/>
      <c r="G54" s="254"/>
      <c r="H54" s="255"/>
      <c r="I54" s="253">
        <v>95054301</v>
      </c>
    </row>
    <row r="55" spans="1:9" hidden="1" outlineLevel="1">
      <c r="A55" s="242"/>
      <c r="B55" s="250" t="s">
        <v>273</v>
      </c>
      <c r="C55" s="251"/>
      <c r="D55" s="253">
        <v>0</v>
      </c>
      <c r="E55" s="253">
        <v>0</v>
      </c>
      <c r="F55" s="253">
        <v>0</v>
      </c>
      <c r="G55" s="254"/>
      <c r="H55" s="255"/>
      <c r="I55" s="253">
        <v>0</v>
      </c>
    </row>
    <row r="56" spans="1:9" hidden="1" outlineLevel="1">
      <c r="A56" s="242"/>
      <c r="B56" s="250" t="s">
        <v>215</v>
      </c>
      <c r="C56" s="251"/>
      <c r="D56" s="253">
        <v>0</v>
      </c>
      <c r="E56" s="253">
        <v>19001033</v>
      </c>
      <c r="F56" s="253">
        <v>3653412</v>
      </c>
      <c r="G56" s="254"/>
      <c r="H56" s="255"/>
      <c r="I56" s="253">
        <v>22654445</v>
      </c>
    </row>
    <row r="57" spans="1:9" hidden="1" outlineLevel="1">
      <c r="A57" s="242"/>
      <c r="B57" s="250" t="s">
        <v>216</v>
      </c>
      <c r="C57" s="251"/>
      <c r="D57" s="253">
        <v>0</v>
      </c>
      <c r="E57" s="253">
        <v>0</v>
      </c>
      <c r="F57" s="253">
        <v>0</v>
      </c>
      <c r="G57" s="254"/>
      <c r="H57" s="255"/>
      <c r="I57" s="253">
        <v>0</v>
      </c>
    </row>
    <row r="58" spans="1:9" hidden="1" outlineLevel="1">
      <c r="A58" s="242"/>
      <c r="B58" s="250" t="s">
        <v>217</v>
      </c>
      <c r="C58" s="251"/>
      <c r="D58" s="253">
        <v>0</v>
      </c>
      <c r="E58" s="253">
        <v>8588002.6606558785</v>
      </c>
      <c r="F58" s="253">
        <v>22268328.791545488</v>
      </c>
      <c r="G58" s="254"/>
      <c r="H58" s="255"/>
      <c r="I58" s="253">
        <v>30856331.452201366</v>
      </c>
    </row>
    <row r="59" spans="1:9" hidden="1" outlineLevel="1">
      <c r="A59" s="242"/>
      <c r="B59" s="250" t="s">
        <v>218</v>
      </c>
      <c r="C59" s="251"/>
      <c r="D59" s="253">
        <v>50571281</v>
      </c>
      <c r="E59" s="253">
        <v>100670259</v>
      </c>
      <c r="F59" s="253">
        <v>2155412</v>
      </c>
      <c r="G59" s="254"/>
      <c r="H59" s="255"/>
      <c r="I59" s="253">
        <v>153396952</v>
      </c>
    </row>
    <row r="60" spans="1:9" hidden="1" outlineLevel="1">
      <c r="A60" s="242"/>
      <c r="B60" s="250" t="s">
        <v>219</v>
      </c>
      <c r="C60" s="251"/>
      <c r="D60" s="252"/>
      <c r="E60" s="252"/>
      <c r="F60" s="253">
        <v>9139807</v>
      </c>
      <c r="G60" s="254"/>
      <c r="H60" s="255"/>
      <c r="I60" s="253">
        <v>9139807</v>
      </c>
    </row>
    <row r="61" spans="1:9" hidden="1" outlineLevel="1">
      <c r="A61" s="242"/>
      <c r="B61" s="250" t="s">
        <v>323</v>
      </c>
      <c r="C61" s="251"/>
      <c r="D61" s="245">
        <v>0</v>
      </c>
      <c r="E61" s="245">
        <v>0</v>
      </c>
      <c r="F61" s="245">
        <v>791589</v>
      </c>
      <c r="G61" s="254"/>
      <c r="H61" s="255"/>
      <c r="I61" s="245">
        <v>791589</v>
      </c>
    </row>
    <row r="62" spans="1:9" hidden="1" outlineLevel="1">
      <c r="A62" s="242"/>
      <c r="B62" s="250" t="s">
        <v>220</v>
      </c>
      <c r="C62" s="251"/>
      <c r="D62" s="252"/>
      <c r="E62" s="252"/>
      <c r="F62" s="253">
        <v>396480</v>
      </c>
      <c r="G62" s="254"/>
      <c r="H62" s="255"/>
      <c r="I62" s="253">
        <v>396480</v>
      </c>
    </row>
    <row r="63" spans="1:9" hidden="1" outlineLevel="1">
      <c r="A63" s="242"/>
      <c r="B63" s="250" t="s">
        <v>221</v>
      </c>
      <c r="C63" s="251"/>
      <c r="D63" s="252"/>
      <c r="E63" s="253">
        <v>1434605.35</v>
      </c>
      <c r="F63" s="253">
        <v>5355096.7899999991</v>
      </c>
      <c r="G63" s="254"/>
      <c r="H63" s="255"/>
      <c r="I63" s="253">
        <v>6789702.1399999987</v>
      </c>
    </row>
    <row r="64" spans="1:9" hidden="1" outlineLevel="1">
      <c r="A64" s="242"/>
      <c r="B64" s="250" t="s">
        <v>274</v>
      </c>
      <c r="C64" s="251"/>
      <c r="D64" s="253">
        <v>0</v>
      </c>
      <c r="E64" s="253">
        <v>1041510</v>
      </c>
      <c r="F64" s="253">
        <v>80640</v>
      </c>
      <c r="G64" s="254"/>
      <c r="H64" s="255"/>
      <c r="I64" s="253">
        <v>1122150</v>
      </c>
    </row>
    <row r="65" spans="1:9" hidden="1" outlineLevel="1">
      <c r="A65" s="242"/>
      <c r="B65" s="250" t="s">
        <v>222</v>
      </c>
      <c r="C65" s="251"/>
      <c r="D65" s="253">
        <v>15704886</v>
      </c>
      <c r="E65" s="253">
        <v>84915942</v>
      </c>
      <c r="F65" s="253">
        <v>108918546</v>
      </c>
      <c r="G65" s="254"/>
      <c r="H65" s="255"/>
      <c r="I65" s="253">
        <v>209539374</v>
      </c>
    </row>
    <row r="66" spans="1:9" hidden="1" outlineLevel="1">
      <c r="A66" s="242"/>
      <c r="B66" s="250" t="s">
        <v>278</v>
      </c>
      <c r="C66" s="251"/>
      <c r="D66" s="245">
        <v>0</v>
      </c>
      <c r="E66" s="245">
        <v>0</v>
      </c>
      <c r="F66" s="245">
        <v>1951665.45</v>
      </c>
      <c r="G66" s="254"/>
      <c r="H66" s="255"/>
      <c r="I66" s="245">
        <v>1951665.45</v>
      </c>
    </row>
    <row r="67" spans="1:9" hidden="1" outlineLevel="1">
      <c r="A67" s="242"/>
      <c r="B67" s="250" t="s">
        <v>223</v>
      </c>
      <c r="C67" s="251"/>
      <c r="D67" s="252"/>
      <c r="E67" s="253">
        <v>143060328</v>
      </c>
      <c r="F67" s="252"/>
      <c r="G67" s="254"/>
      <c r="H67" s="255"/>
      <c r="I67" s="253">
        <v>143060328</v>
      </c>
    </row>
    <row r="68" spans="1:9" hidden="1" outlineLevel="1">
      <c r="A68" s="242"/>
      <c r="B68" s="250" t="s">
        <v>224</v>
      </c>
      <c r="C68" s="251"/>
      <c r="D68" s="253">
        <v>147030.84099999999</v>
      </c>
      <c r="E68" s="253">
        <v>34804396.82510002</v>
      </c>
      <c r="F68" s="253">
        <v>15611.35500000004</v>
      </c>
      <c r="G68" s="254"/>
      <c r="H68" s="255"/>
      <c r="I68" s="253">
        <v>34967039.021100014</v>
      </c>
    </row>
    <row r="69" spans="1:9" hidden="1" outlineLevel="1">
      <c r="A69" s="242"/>
      <c r="B69" s="250" t="s">
        <v>225</v>
      </c>
      <c r="C69" s="251"/>
      <c r="D69" s="253">
        <v>0</v>
      </c>
      <c r="E69" s="253">
        <v>48770587</v>
      </c>
      <c r="F69" s="253">
        <v>6291195</v>
      </c>
      <c r="G69" s="254"/>
      <c r="H69" s="255"/>
      <c r="I69" s="253">
        <v>55061782</v>
      </c>
    </row>
    <row r="70" spans="1:9" ht="28.5" collapsed="1">
      <c r="A70" s="242">
        <v>2</v>
      </c>
      <c r="B70" s="256" t="s">
        <v>527</v>
      </c>
      <c r="C70" s="251"/>
      <c r="D70" s="253">
        <f>SUM($D$42:$D$69)</f>
        <v>121604894.84100001</v>
      </c>
      <c r="E70" s="253">
        <f>SUM($E$42:$E$69)</f>
        <v>973755385.56375587</v>
      </c>
      <c r="F70" s="253">
        <f>SUM($F$42:$F$69)</f>
        <v>566854052.38654566</v>
      </c>
      <c r="G70" s="254"/>
      <c r="H70" s="255"/>
      <c r="I70" s="253">
        <f>SUM($I$42:$I$69)</f>
        <v>1662214332.7913015</v>
      </c>
    </row>
    <row r="71" spans="1:9" hidden="1" outlineLevel="1">
      <c r="A71" s="242"/>
      <c r="B71" s="250" t="s">
        <v>202</v>
      </c>
      <c r="C71" s="253"/>
      <c r="D71" s="257"/>
      <c r="E71" s="258"/>
      <c r="F71" s="259"/>
      <c r="G71" s="260"/>
      <c r="H71" s="255"/>
      <c r="I71" s="245">
        <v>0</v>
      </c>
    </row>
    <row r="72" spans="1:9" hidden="1" outlineLevel="1">
      <c r="A72" s="242"/>
      <c r="B72" s="250" t="s">
        <v>272</v>
      </c>
      <c r="C72" s="253">
        <v>691851</v>
      </c>
      <c r="D72" s="257"/>
      <c r="E72" s="258"/>
      <c r="F72" s="259"/>
      <c r="G72" s="260"/>
      <c r="H72" s="255"/>
      <c r="I72" s="253">
        <v>691851</v>
      </c>
    </row>
    <row r="73" spans="1:9" hidden="1" outlineLevel="1">
      <c r="A73" s="242"/>
      <c r="B73" s="250" t="s">
        <v>203</v>
      </c>
      <c r="C73" s="253">
        <v>10983535</v>
      </c>
      <c r="D73" s="257"/>
      <c r="E73" s="258"/>
      <c r="F73" s="259"/>
      <c r="G73" s="260"/>
      <c r="H73" s="255"/>
      <c r="I73" s="253">
        <v>10983535</v>
      </c>
    </row>
    <row r="74" spans="1:9" hidden="1" outlineLevel="1">
      <c r="A74" s="242"/>
      <c r="B74" s="250" t="s">
        <v>204</v>
      </c>
      <c r="C74" s="253">
        <v>7552762.9519999996</v>
      </c>
      <c r="D74" s="257"/>
      <c r="E74" s="258"/>
      <c r="F74" s="259"/>
      <c r="G74" s="260"/>
      <c r="H74" s="255"/>
      <c r="I74" s="253">
        <v>7552762.9519999996</v>
      </c>
    </row>
    <row r="75" spans="1:9" hidden="1" outlineLevel="1">
      <c r="A75" s="242"/>
      <c r="B75" s="250" t="s">
        <v>205</v>
      </c>
      <c r="C75" s="253">
        <v>0</v>
      </c>
      <c r="D75" s="257"/>
      <c r="E75" s="258"/>
      <c r="F75" s="259"/>
      <c r="G75" s="260"/>
      <c r="H75" s="255"/>
      <c r="I75" s="253">
        <v>0</v>
      </c>
    </row>
    <row r="76" spans="1:9" hidden="1" outlineLevel="1">
      <c r="A76" s="242"/>
      <c r="B76" s="250" t="s">
        <v>206</v>
      </c>
      <c r="C76" s="253">
        <v>2485058</v>
      </c>
      <c r="D76" s="257"/>
      <c r="E76" s="258"/>
      <c r="F76" s="259"/>
      <c r="G76" s="260"/>
      <c r="H76" s="255"/>
      <c r="I76" s="253">
        <v>2485058</v>
      </c>
    </row>
    <row r="77" spans="1:9" hidden="1" outlineLevel="1">
      <c r="A77" s="242"/>
      <c r="B77" s="250" t="s">
        <v>207</v>
      </c>
      <c r="C77" s="253">
        <v>226323</v>
      </c>
      <c r="D77" s="257"/>
      <c r="E77" s="258"/>
      <c r="F77" s="259"/>
      <c r="G77" s="260"/>
      <c r="H77" s="255"/>
      <c r="I77" s="253">
        <v>226323</v>
      </c>
    </row>
    <row r="78" spans="1:9" hidden="1" outlineLevel="1">
      <c r="A78" s="242"/>
      <c r="B78" s="250" t="s">
        <v>208</v>
      </c>
      <c r="C78" s="253">
        <v>31400435</v>
      </c>
      <c r="D78" s="257"/>
      <c r="E78" s="258"/>
      <c r="F78" s="259"/>
      <c r="G78" s="260"/>
      <c r="H78" s="255"/>
      <c r="I78" s="253">
        <v>31400435</v>
      </c>
    </row>
    <row r="79" spans="1:9" hidden="1" outlineLevel="1">
      <c r="A79" s="242"/>
      <c r="B79" s="250" t="s">
        <v>209</v>
      </c>
      <c r="C79" s="253">
        <v>6298529</v>
      </c>
      <c r="D79" s="257"/>
      <c r="E79" s="258"/>
      <c r="F79" s="259"/>
      <c r="G79" s="260"/>
      <c r="H79" s="255"/>
      <c r="I79" s="253">
        <v>6298529</v>
      </c>
    </row>
    <row r="80" spans="1:9" hidden="1" outlineLevel="1">
      <c r="A80" s="242"/>
      <c r="B80" s="250" t="s">
        <v>211</v>
      </c>
      <c r="C80" s="253">
        <v>42372895</v>
      </c>
      <c r="D80" s="257"/>
      <c r="E80" s="258"/>
      <c r="F80" s="259"/>
      <c r="G80" s="260"/>
      <c r="H80" s="255"/>
      <c r="I80" s="253">
        <v>42372895</v>
      </c>
    </row>
    <row r="81" spans="1:9" hidden="1" outlineLevel="1">
      <c r="A81" s="242"/>
      <c r="B81" s="250" t="s">
        <v>212</v>
      </c>
      <c r="C81" s="253">
        <v>29406878</v>
      </c>
      <c r="D81" s="257"/>
      <c r="E81" s="258"/>
      <c r="F81" s="259"/>
      <c r="G81" s="260"/>
      <c r="H81" s="255"/>
      <c r="I81" s="253">
        <v>29406878</v>
      </c>
    </row>
    <row r="82" spans="1:9" hidden="1" outlineLevel="1">
      <c r="A82" s="242"/>
      <c r="B82" s="250" t="s">
        <v>213</v>
      </c>
      <c r="C82" s="253">
        <v>26923618</v>
      </c>
      <c r="D82" s="257"/>
      <c r="E82" s="258"/>
      <c r="F82" s="259"/>
      <c r="G82" s="260"/>
      <c r="H82" s="255"/>
      <c r="I82" s="253">
        <v>26923618</v>
      </c>
    </row>
    <row r="83" spans="1:9" hidden="1" outlineLevel="1">
      <c r="A83" s="242"/>
      <c r="B83" s="250" t="s">
        <v>214</v>
      </c>
      <c r="C83" s="253">
        <v>16785296</v>
      </c>
      <c r="D83" s="257"/>
      <c r="E83" s="258"/>
      <c r="F83" s="259"/>
      <c r="G83" s="260"/>
      <c r="H83" s="255"/>
      <c r="I83" s="253">
        <v>16785296</v>
      </c>
    </row>
    <row r="84" spans="1:9" hidden="1" outlineLevel="1">
      <c r="A84" s="242"/>
      <c r="B84" s="250" t="s">
        <v>273</v>
      </c>
      <c r="C84" s="253">
        <v>0</v>
      </c>
      <c r="D84" s="257"/>
      <c r="E84" s="258"/>
      <c r="F84" s="259"/>
      <c r="G84" s="260"/>
      <c r="H84" s="255"/>
      <c r="I84" s="253">
        <v>0</v>
      </c>
    </row>
    <row r="85" spans="1:9" hidden="1" outlineLevel="1">
      <c r="A85" s="242"/>
      <c r="B85" s="250" t="s">
        <v>215</v>
      </c>
      <c r="C85" s="253">
        <v>3997857</v>
      </c>
      <c r="D85" s="257"/>
      <c r="E85" s="258"/>
      <c r="F85" s="259"/>
      <c r="G85" s="260"/>
      <c r="H85" s="255"/>
      <c r="I85" s="253">
        <v>3997857</v>
      </c>
    </row>
    <row r="86" spans="1:9" hidden="1" outlineLevel="1">
      <c r="A86" s="242"/>
      <c r="B86" s="250" t="s">
        <v>216</v>
      </c>
      <c r="C86" s="253">
        <v>0</v>
      </c>
      <c r="D86" s="257"/>
      <c r="E86" s="258"/>
      <c r="F86" s="259"/>
      <c r="G86" s="260"/>
      <c r="H86" s="255"/>
      <c r="I86" s="253">
        <v>0</v>
      </c>
    </row>
    <row r="87" spans="1:9" hidden="1" outlineLevel="1">
      <c r="A87" s="242"/>
      <c r="B87" s="250" t="s">
        <v>217</v>
      </c>
      <c r="C87" s="253">
        <v>5450612.9777986407</v>
      </c>
      <c r="D87" s="257"/>
      <c r="E87" s="258"/>
      <c r="F87" s="259"/>
      <c r="G87" s="260"/>
      <c r="H87" s="255"/>
      <c r="I87" s="253">
        <v>5450612.9777986407</v>
      </c>
    </row>
    <row r="88" spans="1:9" hidden="1" outlineLevel="1">
      <c r="A88" s="242"/>
      <c r="B88" s="250" t="s">
        <v>218</v>
      </c>
      <c r="C88" s="253">
        <v>27035988</v>
      </c>
      <c r="D88" s="257"/>
      <c r="E88" s="258"/>
      <c r="F88" s="259"/>
      <c r="G88" s="260"/>
      <c r="H88" s="255"/>
      <c r="I88" s="253">
        <v>27035988</v>
      </c>
    </row>
    <row r="89" spans="1:9" hidden="1" outlineLevel="1">
      <c r="A89" s="242"/>
      <c r="B89" s="250" t="s">
        <v>219</v>
      </c>
      <c r="C89" s="253">
        <v>1612655</v>
      </c>
      <c r="D89" s="257"/>
      <c r="E89" s="258"/>
      <c r="F89" s="259"/>
      <c r="G89" s="260"/>
      <c r="H89" s="255"/>
      <c r="I89" s="253">
        <v>1612655</v>
      </c>
    </row>
    <row r="90" spans="1:9" hidden="1" outlineLevel="1">
      <c r="A90" s="242"/>
      <c r="B90" s="250" t="s">
        <v>323</v>
      </c>
      <c r="C90" s="245">
        <v>0</v>
      </c>
      <c r="D90" s="257"/>
      <c r="E90" s="258"/>
      <c r="F90" s="259"/>
      <c r="G90" s="260"/>
      <c r="H90" s="255"/>
      <c r="I90" s="245">
        <v>0</v>
      </c>
    </row>
    <row r="91" spans="1:9" hidden="1" outlineLevel="1">
      <c r="A91" s="242"/>
      <c r="B91" s="250" t="s">
        <v>220</v>
      </c>
      <c r="C91" s="253">
        <v>69966</v>
      </c>
      <c r="D91" s="257"/>
      <c r="E91" s="258"/>
      <c r="F91" s="259"/>
      <c r="G91" s="260"/>
      <c r="H91" s="255"/>
      <c r="I91" s="253">
        <v>69966</v>
      </c>
    </row>
    <row r="92" spans="1:9" hidden="1" outlineLevel="1">
      <c r="A92" s="242"/>
      <c r="B92" s="250" t="s">
        <v>221</v>
      </c>
      <c r="C92" s="253">
        <v>1183999.8360000011</v>
      </c>
      <c r="D92" s="257"/>
      <c r="E92" s="258"/>
      <c r="F92" s="259"/>
      <c r="G92" s="260"/>
      <c r="H92" s="255"/>
      <c r="I92" s="253">
        <v>1183999.8360000011</v>
      </c>
    </row>
    <row r="93" spans="1:9" hidden="1" outlineLevel="1">
      <c r="A93" s="242"/>
      <c r="B93" s="250" t="s">
        <v>274</v>
      </c>
      <c r="C93" s="253">
        <v>198174.90999999992</v>
      </c>
      <c r="D93" s="257"/>
      <c r="E93" s="258"/>
      <c r="F93" s="259"/>
      <c r="G93" s="260"/>
      <c r="H93" s="255"/>
      <c r="I93" s="253">
        <v>198174.90999999992</v>
      </c>
    </row>
    <row r="94" spans="1:9" hidden="1" outlineLevel="1">
      <c r="A94" s="242"/>
      <c r="B94" s="250" t="s">
        <v>222</v>
      </c>
      <c r="C94" s="253">
        <v>36997979</v>
      </c>
      <c r="D94" s="257"/>
      <c r="E94" s="258"/>
      <c r="F94" s="259"/>
      <c r="G94" s="260"/>
      <c r="H94" s="255"/>
      <c r="I94" s="253">
        <v>36997979</v>
      </c>
    </row>
    <row r="95" spans="1:9" hidden="1" outlineLevel="1">
      <c r="A95" s="242"/>
      <c r="B95" s="250" t="s">
        <v>278</v>
      </c>
      <c r="C95" s="253">
        <v>344411.69999999995</v>
      </c>
      <c r="D95" s="257"/>
      <c r="E95" s="258"/>
      <c r="F95" s="259"/>
      <c r="G95" s="260"/>
      <c r="H95" s="255"/>
      <c r="I95" s="245">
        <v>344411.69999999995</v>
      </c>
    </row>
    <row r="96" spans="1:9" hidden="1" outlineLevel="1">
      <c r="A96" s="242"/>
      <c r="B96" s="250" t="s">
        <v>223</v>
      </c>
      <c r="C96" s="253">
        <v>25783107</v>
      </c>
      <c r="D96" s="257"/>
      <c r="E96" s="258"/>
      <c r="F96" s="259"/>
      <c r="G96" s="260"/>
      <c r="H96" s="255"/>
      <c r="I96" s="253">
        <v>25783107</v>
      </c>
    </row>
    <row r="97" spans="1:9" hidden="1" outlineLevel="1">
      <c r="A97" s="242"/>
      <c r="B97" s="250" t="s">
        <v>224</v>
      </c>
      <c r="C97" s="253">
        <v>6170653.9449000061</v>
      </c>
      <c r="D97" s="257"/>
      <c r="E97" s="258"/>
      <c r="F97" s="259"/>
      <c r="G97" s="260"/>
      <c r="H97" s="255"/>
      <c r="I97" s="253">
        <v>6170653.9449000061</v>
      </c>
    </row>
    <row r="98" spans="1:9" hidden="1" outlineLevel="1">
      <c r="A98" s="242"/>
      <c r="B98" s="250" t="s">
        <v>225</v>
      </c>
      <c r="C98" s="253">
        <v>9716776</v>
      </c>
      <c r="D98" s="257"/>
      <c r="E98" s="258"/>
      <c r="F98" s="259"/>
      <c r="G98" s="260"/>
      <c r="H98" s="255"/>
      <c r="I98" s="253">
        <v>9716776</v>
      </c>
    </row>
    <row r="99" spans="1:9" ht="28.5" collapsed="1">
      <c r="A99" s="242">
        <v>3</v>
      </c>
      <c r="B99" s="256" t="s">
        <v>528</v>
      </c>
      <c r="C99" s="253">
        <f>SUM($C$71:$C$98)</f>
        <v>293689362.32069862</v>
      </c>
      <c r="D99" s="257"/>
      <c r="E99" s="258"/>
      <c r="F99" s="259"/>
      <c r="G99" s="260"/>
      <c r="H99" s="255"/>
      <c r="I99" s="253">
        <f>SUM($I$71:$I$98)</f>
        <v>293689362.32069862</v>
      </c>
    </row>
    <row r="100" spans="1:9" hidden="1" outlineLevel="1">
      <c r="A100" s="242"/>
      <c r="B100" s="261" t="s">
        <v>202</v>
      </c>
      <c r="C100" s="253"/>
      <c r="D100" s="253"/>
      <c r="E100" s="251"/>
      <c r="F100" s="252"/>
      <c r="G100" s="254"/>
      <c r="H100" s="255"/>
      <c r="I100" s="245">
        <v>0</v>
      </c>
    </row>
    <row r="101" spans="1:9" hidden="1" outlineLevel="1">
      <c r="A101" s="242"/>
      <c r="B101" s="261" t="s">
        <v>272</v>
      </c>
      <c r="C101" s="253">
        <v>0</v>
      </c>
      <c r="D101" s="253">
        <v>0</v>
      </c>
      <c r="E101" s="251"/>
      <c r="F101" s="252">
        <v>610964</v>
      </c>
      <c r="G101" s="254"/>
      <c r="H101" s="255"/>
      <c r="I101" s="262">
        <v>610964</v>
      </c>
    </row>
    <row r="102" spans="1:9" hidden="1" outlineLevel="1">
      <c r="A102" s="242"/>
      <c r="B102" s="261" t="s">
        <v>203</v>
      </c>
      <c r="C102" s="253">
        <v>6849615</v>
      </c>
      <c r="D102" s="252"/>
      <c r="E102" s="251"/>
      <c r="F102" s="252"/>
      <c r="G102" s="254"/>
      <c r="H102" s="255"/>
      <c r="I102" s="262">
        <v>6849615</v>
      </c>
    </row>
    <row r="103" spans="1:9" hidden="1" outlineLevel="1">
      <c r="A103" s="242"/>
      <c r="B103" s="261" t="s">
        <v>204</v>
      </c>
      <c r="C103" s="253">
        <v>2043340.320000001</v>
      </c>
      <c r="D103" s="252"/>
      <c r="E103" s="251"/>
      <c r="F103" s="252"/>
      <c r="G103" s="254"/>
      <c r="H103" s="255"/>
      <c r="I103" s="262">
        <v>2043340.320000001</v>
      </c>
    </row>
    <row r="104" spans="1:9" hidden="1" outlineLevel="1">
      <c r="A104" s="242"/>
      <c r="B104" s="261" t="s">
        <v>205</v>
      </c>
      <c r="C104" s="253">
        <v>0</v>
      </c>
      <c r="D104" s="253">
        <v>0</v>
      </c>
      <c r="E104" s="251"/>
      <c r="F104" s="253">
        <v>0</v>
      </c>
      <c r="G104" s="254"/>
      <c r="H104" s="255"/>
      <c r="I104" s="262">
        <v>0</v>
      </c>
    </row>
    <row r="105" spans="1:9" hidden="1" outlineLevel="1">
      <c r="A105" s="242"/>
      <c r="B105" s="261" t="s">
        <v>206</v>
      </c>
      <c r="C105" s="253"/>
      <c r="D105" s="253"/>
      <c r="E105" s="251"/>
      <c r="F105" s="253"/>
      <c r="G105" s="254"/>
      <c r="H105" s="255"/>
      <c r="I105" s="262">
        <v>0</v>
      </c>
    </row>
    <row r="106" spans="1:9" hidden="1" outlineLevel="1">
      <c r="A106" s="242"/>
      <c r="B106" s="261" t="s">
        <v>207</v>
      </c>
      <c r="C106" s="253">
        <v>0</v>
      </c>
      <c r="D106" s="253">
        <v>0</v>
      </c>
      <c r="E106" s="251"/>
      <c r="F106" s="253">
        <v>0</v>
      </c>
      <c r="G106" s="254"/>
      <c r="H106" s="255"/>
      <c r="I106" s="262">
        <v>0</v>
      </c>
    </row>
    <row r="107" spans="1:9" hidden="1" outlineLevel="1">
      <c r="A107" s="242"/>
      <c r="B107" s="261" t="s">
        <v>208</v>
      </c>
      <c r="C107" s="253">
        <v>49991546</v>
      </c>
      <c r="D107" s="253">
        <v>0</v>
      </c>
      <c r="E107" s="251"/>
      <c r="F107" s="253">
        <v>0</v>
      </c>
      <c r="G107" s="254"/>
      <c r="H107" s="255"/>
      <c r="I107" s="262">
        <v>49991546</v>
      </c>
    </row>
    <row r="108" spans="1:9" hidden="1" outlineLevel="1">
      <c r="A108" s="242"/>
      <c r="B108" s="261" t="s">
        <v>209</v>
      </c>
      <c r="C108" s="253">
        <v>8810518</v>
      </c>
      <c r="D108" s="252"/>
      <c r="E108" s="251"/>
      <c r="F108" s="252"/>
      <c r="G108" s="254"/>
      <c r="H108" s="255"/>
      <c r="I108" s="262">
        <v>8810518</v>
      </c>
    </row>
    <row r="109" spans="1:9" hidden="1" outlineLevel="1">
      <c r="A109" s="242"/>
      <c r="B109" s="261" t="s">
        <v>211</v>
      </c>
      <c r="C109" s="253">
        <v>57308643</v>
      </c>
      <c r="D109" s="252"/>
      <c r="E109" s="251"/>
      <c r="F109" s="252"/>
      <c r="G109" s="254"/>
      <c r="H109" s="255"/>
      <c r="I109" s="262">
        <v>57308643</v>
      </c>
    </row>
    <row r="110" spans="1:9" hidden="1" outlineLevel="1">
      <c r="A110" s="242"/>
      <c r="B110" s="261" t="s">
        <v>212</v>
      </c>
      <c r="C110" s="253">
        <v>11503440</v>
      </c>
      <c r="D110" s="252">
        <v>0</v>
      </c>
      <c r="E110" s="251"/>
      <c r="F110" s="252">
        <v>3133995</v>
      </c>
      <c r="G110" s="254"/>
      <c r="H110" s="255"/>
      <c r="I110" s="262">
        <v>14637435</v>
      </c>
    </row>
    <row r="111" spans="1:9" hidden="1" outlineLevel="1">
      <c r="A111" s="242"/>
      <c r="B111" s="261" t="s">
        <v>213</v>
      </c>
      <c r="C111" s="253">
        <v>13188559</v>
      </c>
      <c r="D111" s="252">
        <v>6030889</v>
      </c>
      <c r="E111" s="251"/>
      <c r="F111" s="253">
        <v>33794735</v>
      </c>
      <c r="G111" s="254"/>
      <c r="H111" s="255"/>
      <c r="I111" s="262">
        <v>53014183</v>
      </c>
    </row>
    <row r="112" spans="1:9" hidden="1" outlineLevel="1">
      <c r="A112" s="242"/>
      <c r="B112" s="261" t="s">
        <v>273</v>
      </c>
      <c r="C112" s="253">
        <v>0</v>
      </c>
      <c r="D112" s="252">
        <v>0</v>
      </c>
      <c r="E112" s="251"/>
      <c r="F112" s="253">
        <v>0</v>
      </c>
      <c r="G112" s="254"/>
      <c r="H112" s="255"/>
      <c r="I112" s="262">
        <v>0</v>
      </c>
    </row>
    <row r="113" spans="1:9" hidden="1" outlineLevel="1">
      <c r="A113" s="242"/>
      <c r="B113" s="261" t="s">
        <v>214</v>
      </c>
      <c r="C113" s="253">
        <v>5843323</v>
      </c>
      <c r="D113" s="252"/>
      <c r="E113" s="251"/>
      <c r="F113" s="252"/>
      <c r="G113" s="254"/>
      <c r="H113" s="255"/>
      <c r="I113" s="262">
        <v>5843323</v>
      </c>
    </row>
    <row r="114" spans="1:9" hidden="1" outlineLevel="1">
      <c r="A114" s="242"/>
      <c r="B114" s="261" t="s">
        <v>215</v>
      </c>
      <c r="C114" s="252"/>
      <c r="D114" s="252"/>
      <c r="E114" s="251"/>
      <c r="F114" s="252"/>
      <c r="G114" s="254"/>
      <c r="H114" s="255"/>
      <c r="I114" s="262">
        <v>0</v>
      </c>
    </row>
    <row r="115" spans="1:9" hidden="1" outlineLevel="1">
      <c r="A115" s="242"/>
      <c r="B115" s="261" t="s">
        <v>216</v>
      </c>
      <c r="C115" s="253">
        <v>0</v>
      </c>
      <c r="D115" s="253">
        <v>0</v>
      </c>
      <c r="E115" s="251"/>
      <c r="F115" s="253">
        <v>0</v>
      </c>
      <c r="G115" s="254"/>
      <c r="H115" s="255"/>
      <c r="I115" s="262">
        <v>0</v>
      </c>
    </row>
    <row r="116" spans="1:9" hidden="1" outlineLevel="1">
      <c r="A116" s="242"/>
      <c r="B116" s="261" t="s">
        <v>217</v>
      </c>
      <c r="C116" s="253">
        <v>0</v>
      </c>
      <c r="D116" s="253">
        <v>0</v>
      </c>
      <c r="E116" s="251"/>
      <c r="F116" s="253">
        <v>3987626.4799999939</v>
      </c>
      <c r="G116" s="254"/>
      <c r="H116" s="255"/>
      <c r="I116" s="262">
        <v>3987626.4799999939</v>
      </c>
    </row>
    <row r="117" spans="1:9" hidden="1" outlineLevel="1">
      <c r="A117" s="242"/>
      <c r="B117" s="261" t="s">
        <v>218</v>
      </c>
      <c r="C117" s="252"/>
      <c r="D117" s="253">
        <v>5992936</v>
      </c>
      <c r="E117" s="251"/>
      <c r="F117" s="253">
        <v>755617</v>
      </c>
      <c r="G117" s="254"/>
      <c r="H117" s="255"/>
      <c r="I117" s="262">
        <v>6748553</v>
      </c>
    </row>
    <row r="118" spans="1:9" hidden="1" outlineLevel="1">
      <c r="A118" s="242"/>
      <c r="B118" s="261" t="s">
        <v>219</v>
      </c>
      <c r="C118" s="252"/>
      <c r="D118" s="252"/>
      <c r="E118" s="251"/>
      <c r="F118" s="253">
        <v>0</v>
      </c>
      <c r="G118" s="254"/>
      <c r="H118" s="255"/>
      <c r="I118" s="262">
        <v>0</v>
      </c>
    </row>
    <row r="119" spans="1:9" hidden="1" outlineLevel="1">
      <c r="A119" s="242"/>
      <c r="B119" s="261" t="s">
        <v>323</v>
      </c>
      <c r="C119" s="245">
        <v>0</v>
      </c>
      <c r="D119" s="245">
        <v>0</v>
      </c>
      <c r="E119" s="251"/>
      <c r="F119" s="245">
        <v>0</v>
      </c>
      <c r="G119" s="254"/>
      <c r="H119" s="255"/>
      <c r="I119" s="245">
        <v>0</v>
      </c>
    </row>
    <row r="120" spans="1:9" hidden="1" outlineLevel="1">
      <c r="A120" s="242"/>
      <c r="B120" s="261" t="s">
        <v>220</v>
      </c>
      <c r="C120" s="252"/>
      <c r="D120" s="252"/>
      <c r="E120" s="251"/>
      <c r="F120" s="253"/>
      <c r="G120" s="254"/>
      <c r="H120" s="255"/>
      <c r="I120" s="262">
        <v>0</v>
      </c>
    </row>
    <row r="121" spans="1:9" hidden="1" outlineLevel="1">
      <c r="A121" s="242"/>
      <c r="B121" s="261" t="s">
        <v>221</v>
      </c>
      <c r="C121" s="252"/>
      <c r="D121" s="252"/>
      <c r="E121" s="251"/>
      <c r="F121" s="252"/>
      <c r="G121" s="254"/>
      <c r="H121" s="255"/>
      <c r="I121" s="262">
        <v>0</v>
      </c>
    </row>
    <row r="122" spans="1:9" hidden="1" outlineLevel="1">
      <c r="A122" s="242"/>
      <c r="B122" s="261" t="s">
        <v>274</v>
      </c>
      <c r="C122" s="253">
        <v>0</v>
      </c>
      <c r="D122" s="253">
        <v>0</v>
      </c>
      <c r="E122" s="251"/>
      <c r="F122" s="253">
        <v>0</v>
      </c>
      <c r="G122" s="254"/>
      <c r="H122" s="255"/>
      <c r="I122" s="262">
        <v>0</v>
      </c>
    </row>
    <row r="123" spans="1:9" hidden="1" outlineLevel="1">
      <c r="A123" s="242"/>
      <c r="B123" s="261" t="s">
        <v>222</v>
      </c>
      <c r="C123" s="253">
        <v>39197751</v>
      </c>
      <c r="D123" s="252"/>
      <c r="E123" s="251"/>
      <c r="F123" s="252"/>
      <c r="G123" s="254"/>
      <c r="H123" s="255"/>
      <c r="I123" s="262">
        <v>39197751</v>
      </c>
    </row>
    <row r="124" spans="1:9" hidden="1" outlineLevel="1">
      <c r="A124" s="242"/>
      <c r="B124" s="261" t="s">
        <v>278</v>
      </c>
      <c r="C124" s="262">
        <v>0</v>
      </c>
      <c r="D124" s="262">
        <v>0</v>
      </c>
      <c r="E124" s="251"/>
      <c r="F124" s="262">
        <v>94641</v>
      </c>
      <c r="G124" s="254"/>
      <c r="H124" s="255"/>
      <c r="I124" s="262">
        <v>94641</v>
      </c>
    </row>
    <row r="125" spans="1:9" hidden="1" outlineLevel="1">
      <c r="A125" s="242"/>
      <c r="B125" s="261" t="s">
        <v>223</v>
      </c>
      <c r="C125" s="253">
        <v>2997280.7300000004</v>
      </c>
      <c r="D125" s="252"/>
      <c r="E125" s="251"/>
      <c r="F125" s="252"/>
      <c r="G125" s="254"/>
      <c r="H125" s="255"/>
      <c r="I125" s="262">
        <v>2997280.7300000004</v>
      </c>
    </row>
    <row r="126" spans="1:9" hidden="1" outlineLevel="1">
      <c r="A126" s="242"/>
      <c r="B126" s="261" t="s">
        <v>224</v>
      </c>
      <c r="C126" s="253">
        <v>20020691.033999972</v>
      </c>
      <c r="D126" s="253">
        <v>0</v>
      </c>
      <c r="E126" s="251"/>
      <c r="F126" s="253">
        <v>0</v>
      </c>
      <c r="G126" s="254"/>
      <c r="H126" s="255"/>
      <c r="I126" s="262">
        <v>20020691.033999972</v>
      </c>
    </row>
    <row r="127" spans="1:9" hidden="1" outlineLevel="1">
      <c r="A127" s="242"/>
      <c r="B127" s="261" t="s">
        <v>225</v>
      </c>
      <c r="C127" s="253">
        <v>14444550</v>
      </c>
      <c r="D127" s="252"/>
      <c r="E127" s="251"/>
      <c r="F127" s="253">
        <v>708695</v>
      </c>
      <c r="G127" s="254"/>
      <c r="H127" s="255"/>
      <c r="I127" s="262">
        <v>15153245</v>
      </c>
    </row>
    <row r="128" spans="1:9" ht="16.5" customHeight="1" collapsed="1">
      <c r="A128" s="242">
        <v>4</v>
      </c>
      <c r="B128" s="263" t="s">
        <v>529</v>
      </c>
      <c r="C128" s="253">
        <f>SUM($C$100:$C$127)</f>
        <v>232199257.08399996</v>
      </c>
      <c r="D128" s="253">
        <f>SUM($D$100:$D$127)</f>
        <v>12023825</v>
      </c>
      <c r="E128" s="251"/>
      <c r="F128" s="253">
        <f>SUM($F$100:$F$127)</f>
        <v>43086273.479999997</v>
      </c>
      <c r="G128" s="254"/>
      <c r="H128" s="255"/>
      <c r="I128" s="262">
        <f>SUM($I$100:$I$127)</f>
        <v>287309355.56399995</v>
      </c>
    </row>
    <row r="129" spans="1:9" hidden="1" outlineLevel="1">
      <c r="A129" s="242"/>
      <c r="B129" s="250" t="s">
        <v>202</v>
      </c>
      <c r="C129" s="251"/>
      <c r="D129" s="264"/>
      <c r="E129" s="264"/>
      <c r="F129" s="264"/>
      <c r="G129" s="254"/>
      <c r="H129" s="255"/>
      <c r="I129" s="245">
        <v>0</v>
      </c>
    </row>
    <row r="130" spans="1:9" hidden="1" outlineLevel="1">
      <c r="A130" s="242"/>
      <c r="B130" s="250" t="s">
        <v>272</v>
      </c>
      <c r="C130" s="251"/>
      <c r="D130" s="264">
        <v>0</v>
      </c>
      <c r="E130" s="264">
        <v>0</v>
      </c>
      <c r="F130" s="264">
        <v>519320</v>
      </c>
      <c r="G130" s="254"/>
      <c r="H130" s="255"/>
      <c r="I130" s="262">
        <v>519320</v>
      </c>
    </row>
    <row r="131" spans="1:9" hidden="1" outlineLevel="1">
      <c r="A131" s="242"/>
      <c r="B131" s="250" t="s">
        <v>203</v>
      </c>
      <c r="C131" s="251"/>
      <c r="D131" s="252"/>
      <c r="E131" s="264">
        <v>5822173</v>
      </c>
      <c r="F131" s="265"/>
      <c r="G131" s="254"/>
      <c r="H131" s="255"/>
      <c r="I131" s="262">
        <v>5822173</v>
      </c>
    </row>
    <row r="132" spans="1:9" hidden="1" outlineLevel="1">
      <c r="A132" s="242"/>
      <c r="B132" s="250" t="s">
        <v>204</v>
      </c>
      <c r="C132" s="251"/>
      <c r="D132" s="252"/>
      <c r="E132" s="264">
        <v>1736839.2720000008</v>
      </c>
      <c r="F132" s="265"/>
      <c r="G132" s="254"/>
      <c r="H132" s="255"/>
      <c r="I132" s="262">
        <v>1736839.2720000008</v>
      </c>
    </row>
    <row r="133" spans="1:9" hidden="1" outlineLevel="1">
      <c r="A133" s="242"/>
      <c r="B133" s="250" t="s">
        <v>205</v>
      </c>
      <c r="C133" s="251"/>
      <c r="D133" s="253">
        <v>0</v>
      </c>
      <c r="E133" s="264">
        <v>0</v>
      </c>
      <c r="F133" s="266">
        <v>0</v>
      </c>
      <c r="G133" s="254"/>
      <c r="H133" s="255"/>
      <c r="I133" s="262">
        <v>0</v>
      </c>
    </row>
    <row r="134" spans="1:9" hidden="1" outlineLevel="1">
      <c r="A134" s="242"/>
      <c r="B134" s="250" t="s">
        <v>206</v>
      </c>
      <c r="C134" s="251"/>
      <c r="D134" s="253">
        <v>0</v>
      </c>
      <c r="E134" s="264">
        <v>0</v>
      </c>
      <c r="F134" s="266">
        <v>0</v>
      </c>
      <c r="G134" s="254"/>
      <c r="H134" s="255"/>
      <c r="I134" s="262">
        <v>0</v>
      </c>
    </row>
    <row r="135" spans="1:9" hidden="1" outlineLevel="1">
      <c r="A135" s="242"/>
      <c r="B135" s="250" t="s">
        <v>207</v>
      </c>
      <c r="C135" s="251"/>
      <c r="D135" s="253">
        <v>0</v>
      </c>
      <c r="E135" s="264">
        <v>0</v>
      </c>
      <c r="F135" s="266">
        <v>0</v>
      </c>
      <c r="G135" s="254"/>
      <c r="H135" s="255"/>
      <c r="I135" s="262">
        <v>0</v>
      </c>
    </row>
    <row r="136" spans="1:9" hidden="1" outlineLevel="1">
      <c r="A136" s="242"/>
      <c r="B136" s="250" t="s">
        <v>208</v>
      </c>
      <c r="C136" s="251"/>
      <c r="D136" s="253">
        <v>0</v>
      </c>
      <c r="E136" s="264">
        <v>42492814</v>
      </c>
      <c r="F136" s="266">
        <v>0</v>
      </c>
      <c r="G136" s="254"/>
      <c r="H136" s="255"/>
      <c r="I136" s="262">
        <v>42492814</v>
      </c>
    </row>
    <row r="137" spans="1:9" hidden="1" outlineLevel="1">
      <c r="A137" s="242"/>
      <c r="B137" s="250" t="s">
        <v>209</v>
      </c>
      <c r="C137" s="251"/>
      <c r="D137" s="252"/>
      <c r="E137" s="264">
        <v>7488940</v>
      </c>
      <c r="F137" s="265"/>
      <c r="G137" s="254"/>
      <c r="H137" s="255"/>
      <c r="I137" s="262">
        <v>7488940</v>
      </c>
    </row>
    <row r="138" spans="1:9" hidden="1" outlineLevel="1">
      <c r="A138" s="242"/>
      <c r="B138" s="250" t="s">
        <v>211</v>
      </c>
      <c r="C138" s="251"/>
      <c r="D138" s="252"/>
      <c r="E138" s="264">
        <v>48712347</v>
      </c>
      <c r="F138" s="265"/>
      <c r="G138" s="254"/>
      <c r="H138" s="255"/>
      <c r="I138" s="262">
        <v>48712347</v>
      </c>
    </row>
    <row r="139" spans="1:9" hidden="1" outlineLevel="1">
      <c r="A139" s="242"/>
      <c r="B139" s="250" t="s">
        <v>212</v>
      </c>
      <c r="C139" s="251"/>
      <c r="D139" s="252">
        <v>0</v>
      </c>
      <c r="E139" s="264">
        <v>9779749</v>
      </c>
      <c r="F139" s="265">
        <v>2663896</v>
      </c>
      <c r="G139" s="254"/>
      <c r="H139" s="255"/>
      <c r="I139" s="262">
        <v>12443645</v>
      </c>
    </row>
    <row r="140" spans="1:9" hidden="1" outlineLevel="1">
      <c r="A140" s="242"/>
      <c r="B140" s="250" t="s">
        <v>213</v>
      </c>
      <c r="C140" s="251"/>
      <c r="D140" s="252">
        <v>5126256</v>
      </c>
      <c r="E140" s="264">
        <v>11210275</v>
      </c>
      <c r="F140" s="266">
        <v>28725525</v>
      </c>
      <c r="G140" s="254"/>
      <c r="H140" s="255"/>
      <c r="I140" s="262">
        <v>45062056</v>
      </c>
    </row>
    <row r="141" spans="1:9" hidden="1" outlineLevel="1">
      <c r="A141" s="242"/>
      <c r="B141" s="250" t="s">
        <v>214</v>
      </c>
      <c r="C141" s="251"/>
      <c r="D141" s="252"/>
      <c r="E141" s="264">
        <v>4966825</v>
      </c>
      <c r="F141" s="265"/>
      <c r="G141" s="254"/>
      <c r="H141" s="255"/>
      <c r="I141" s="262">
        <v>4966825</v>
      </c>
    </row>
    <row r="142" spans="1:9" hidden="1" outlineLevel="1">
      <c r="A142" s="242"/>
      <c r="B142" s="250" t="s">
        <v>273</v>
      </c>
      <c r="C142" s="251"/>
      <c r="D142" s="253">
        <v>0</v>
      </c>
      <c r="E142" s="264">
        <v>0</v>
      </c>
      <c r="F142" s="266">
        <v>0</v>
      </c>
      <c r="G142" s="254"/>
      <c r="H142" s="255"/>
      <c r="I142" s="262">
        <v>0</v>
      </c>
    </row>
    <row r="143" spans="1:9" hidden="1" outlineLevel="1">
      <c r="A143" s="242"/>
      <c r="B143" s="250" t="s">
        <v>215</v>
      </c>
      <c r="C143" s="251"/>
      <c r="D143" s="253">
        <v>0</v>
      </c>
      <c r="E143" s="264">
        <v>0</v>
      </c>
      <c r="F143" s="266">
        <v>0</v>
      </c>
      <c r="G143" s="254"/>
      <c r="H143" s="255"/>
      <c r="I143" s="262">
        <v>0</v>
      </c>
    </row>
    <row r="144" spans="1:9" hidden="1" outlineLevel="1">
      <c r="A144" s="242"/>
      <c r="B144" s="250" t="s">
        <v>216</v>
      </c>
      <c r="C144" s="251"/>
      <c r="D144" s="253">
        <v>0</v>
      </c>
      <c r="E144" s="264">
        <v>0</v>
      </c>
      <c r="F144" s="266">
        <v>0</v>
      </c>
      <c r="G144" s="254"/>
      <c r="H144" s="255"/>
      <c r="I144" s="262">
        <v>0</v>
      </c>
    </row>
    <row r="145" spans="1:9" hidden="1" outlineLevel="1">
      <c r="A145" s="242"/>
      <c r="B145" s="250" t="s">
        <v>217</v>
      </c>
      <c r="C145" s="251"/>
      <c r="D145" s="253">
        <v>0</v>
      </c>
      <c r="E145" s="264">
        <v>0</v>
      </c>
      <c r="F145" s="266">
        <v>3389843.9977986333</v>
      </c>
      <c r="G145" s="254"/>
      <c r="H145" s="255"/>
      <c r="I145" s="262">
        <v>3389843.9977986333</v>
      </c>
    </row>
    <row r="146" spans="1:9" hidden="1" outlineLevel="1">
      <c r="A146" s="242"/>
      <c r="B146" s="250" t="s">
        <v>218</v>
      </c>
      <c r="C146" s="251"/>
      <c r="D146" s="253">
        <v>5093996</v>
      </c>
      <c r="E146" s="267"/>
      <c r="F146" s="266">
        <v>642274</v>
      </c>
      <c r="G146" s="254"/>
      <c r="H146" s="255"/>
      <c r="I146" s="262">
        <v>5736270</v>
      </c>
    </row>
    <row r="147" spans="1:9" hidden="1" outlineLevel="1">
      <c r="A147" s="242"/>
      <c r="B147" s="250" t="s">
        <v>219</v>
      </c>
      <c r="C147" s="251"/>
      <c r="D147" s="252"/>
      <c r="E147" s="252"/>
      <c r="F147" s="266">
        <v>0</v>
      </c>
      <c r="G147" s="254"/>
      <c r="H147" s="255"/>
      <c r="I147" s="262">
        <v>0</v>
      </c>
    </row>
    <row r="148" spans="1:9" hidden="1" outlineLevel="1">
      <c r="A148" s="242"/>
      <c r="B148" s="250" t="s">
        <v>323</v>
      </c>
      <c r="C148" s="251"/>
      <c r="D148" s="252">
        <v>0</v>
      </c>
      <c r="E148" s="252">
        <v>0</v>
      </c>
      <c r="F148" s="245">
        <v>0</v>
      </c>
      <c r="G148" s="254"/>
      <c r="H148" s="255"/>
      <c r="I148" s="245">
        <v>0</v>
      </c>
    </row>
    <row r="149" spans="1:9" hidden="1" outlineLevel="1">
      <c r="A149" s="242"/>
      <c r="B149" s="250" t="s">
        <v>220</v>
      </c>
      <c r="C149" s="251"/>
      <c r="D149" s="252"/>
      <c r="E149" s="267"/>
      <c r="F149" s="266"/>
      <c r="G149" s="254"/>
      <c r="H149" s="255"/>
      <c r="I149" s="262">
        <v>0</v>
      </c>
    </row>
    <row r="150" spans="1:9" hidden="1" outlineLevel="1">
      <c r="A150" s="242"/>
      <c r="B150" s="250" t="s">
        <v>221</v>
      </c>
      <c r="C150" s="251"/>
      <c r="D150" s="252"/>
      <c r="E150" s="267"/>
      <c r="F150" s="265"/>
      <c r="G150" s="254"/>
      <c r="H150" s="255"/>
      <c r="I150" s="262">
        <v>0</v>
      </c>
    </row>
    <row r="151" spans="1:9" hidden="1" outlineLevel="1">
      <c r="A151" s="242"/>
      <c r="B151" s="250" t="s">
        <v>274</v>
      </c>
      <c r="C151" s="251"/>
      <c r="D151" s="253">
        <v>0</v>
      </c>
      <c r="E151" s="264">
        <v>0</v>
      </c>
      <c r="F151" s="266">
        <v>0</v>
      </c>
      <c r="G151" s="254"/>
      <c r="H151" s="255"/>
      <c r="I151" s="262">
        <v>0</v>
      </c>
    </row>
    <row r="152" spans="1:9" hidden="1" outlineLevel="1">
      <c r="A152" s="242"/>
      <c r="B152" s="250" t="s">
        <v>222</v>
      </c>
      <c r="C152" s="251"/>
      <c r="D152" s="252"/>
      <c r="E152" s="264">
        <v>3415066</v>
      </c>
      <c r="F152" s="265"/>
      <c r="G152" s="254"/>
      <c r="H152" s="255"/>
      <c r="I152" s="262">
        <v>3415066</v>
      </c>
    </row>
    <row r="153" spans="1:9" hidden="1" outlineLevel="1">
      <c r="A153" s="242"/>
      <c r="B153" s="250" t="s">
        <v>278</v>
      </c>
      <c r="C153" s="251"/>
      <c r="D153" s="262">
        <v>0</v>
      </c>
      <c r="E153" s="262">
        <v>0</v>
      </c>
      <c r="F153" s="262">
        <v>80444.850000000006</v>
      </c>
      <c r="G153" s="254"/>
      <c r="H153" s="255"/>
      <c r="I153" s="262">
        <v>80444.850000000006</v>
      </c>
    </row>
    <row r="154" spans="1:9" hidden="1" outlineLevel="1">
      <c r="A154" s="242"/>
      <c r="B154" s="250" t="s">
        <v>223</v>
      </c>
      <c r="C154" s="251"/>
      <c r="D154" s="252"/>
      <c r="E154" s="264">
        <v>2547688.85</v>
      </c>
      <c r="F154" s="265"/>
      <c r="G154" s="254"/>
      <c r="H154" s="255"/>
      <c r="I154" s="262">
        <v>2547688.85</v>
      </c>
    </row>
    <row r="155" spans="1:9" hidden="1" outlineLevel="1">
      <c r="A155" s="242"/>
      <c r="B155" s="250" t="s">
        <v>224</v>
      </c>
      <c r="C155" s="251"/>
      <c r="D155" s="253">
        <v>12588.959000000001</v>
      </c>
      <c r="E155" s="264">
        <v>16583333.224899981</v>
      </c>
      <c r="F155" s="266">
        <v>421665.19499999995</v>
      </c>
      <c r="G155" s="254"/>
      <c r="H155" s="255"/>
      <c r="I155" s="262">
        <v>17017587.37889998</v>
      </c>
    </row>
    <row r="156" spans="1:9" hidden="1" outlineLevel="1">
      <c r="A156" s="242"/>
      <c r="B156" s="250" t="s">
        <v>225</v>
      </c>
      <c r="C156" s="251"/>
      <c r="D156" s="252"/>
      <c r="E156" s="264">
        <v>12277867</v>
      </c>
      <c r="F156" s="266">
        <v>602391</v>
      </c>
      <c r="G156" s="254"/>
      <c r="H156" s="255"/>
      <c r="I156" s="262">
        <v>12880258</v>
      </c>
    </row>
    <row r="157" spans="1:9" ht="28.5" collapsed="1">
      <c r="A157" s="242">
        <v>5</v>
      </c>
      <c r="B157" s="256" t="s">
        <v>530</v>
      </c>
      <c r="C157" s="251"/>
      <c r="D157" s="253">
        <f>SUM($D$129:$D$156)</f>
        <v>10232840.959000001</v>
      </c>
      <c r="E157" s="264">
        <f>SUM($E$129:$E$156)</f>
        <v>167033917.34689999</v>
      </c>
      <c r="F157" s="266">
        <f>SUM($F$129:$F$156)</f>
        <v>37045360.042798638</v>
      </c>
      <c r="G157" s="254"/>
      <c r="H157" s="255"/>
      <c r="I157" s="262">
        <f>SUM($I$129:$I$156)</f>
        <v>214312118.34869862</v>
      </c>
    </row>
    <row r="158" spans="1:9" hidden="1" outlineLevel="1">
      <c r="A158" s="242"/>
      <c r="B158" s="250" t="s">
        <v>202</v>
      </c>
      <c r="C158" s="253"/>
      <c r="D158" s="257"/>
      <c r="E158" s="268"/>
      <c r="F158" s="268"/>
      <c r="G158" s="260"/>
      <c r="H158" s="255"/>
      <c r="I158" s="245">
        <v>0</v>
      </c>
    </row>
    <row r="159" spans="1:9" hidden="1" outlineLevel="1">
      <c r="A159" s="242"/>
      <c r="B159" s="250" t="s">
        <v>272</v>
      </c>
      <c r="C159" s="253">
        <v>91644</v>
      </c>
      <c r="D159" s="257"/>
      <c r="E159" s="268"/>
      <c r="F159" s="268"/>
      <c r="G159" s="260"/>
      <c r="H159" s="255"/>
      <c r="I159" s="262">
        <v>91644</v>
      </c>
    </row>
    <row r="160" spans="1:9" hidden="1" outlineLevel="1">
      <c r="A160" s="242"/>
      <c r="B160" s="250" t="s">
        <v>203</v>
      </c>
      <c r="C160" s="253">
        <v>1027442</v>
      </c>
      <c r="D160" s="257"/>
      <c r="E160" s="268"/>
      <c r="F160" s="268"/>
      <c r="G160" s="260"/>
      <c r="H160" s="255"/>
      <c r="I160" s="262">
        <v>1027442</v>
      </c>
    </row>
    <row r="161" spans="1:9" hidden="1" outlineLevel="1">
      <c r="A161" s="242"/>
      <c r="B161" s="250" t="s">
        <v>204</v>
      </c>
      <c r="C161" s="253">
        <v>306501.04800000018</v>
      </c>
      <c r="D161" s="257"/>
      <c r="E161" s="268"/>
      <c r="F161" s="268"/>
      <c r="G161" s="260"/>
      <c r="H161" s="255"/>
      <c r="I161" s="262">
        <v>306501.04800000018</v>
      </c>
    </row>
    <row r="162" spans="1:9" hidden="1" outlineLevel="1">
      <c r="A162" s="242"/>
      <c r="B162" s="250" t="s">
        <v>205</v>
      </c>
      <c r="C162" s="253">
        <v>0</v>
      </c>
      <c r="D162" s="257"/>
      <c r="E162" s="268"/>
      <c r="F162" s="268"/>
      <c r="G162" s="260"/>
      <c r="H162" s="255"/>
      <c r="I162" s="262">
        <v>0</v>
      </c>
    </row>
    <row r="163" spans="1:9" hidden="1" outlineLevel="1">
      <c r="A163" s="242"/>
      <c r="B163" s="250" t="s">
        <v>206</v>
      </c>
      <c r="C163" s="253"/>
      <c r="D163" s="257"/>
      <c r="E163" s="268"/>
      <c r="F163" s="268"/>
      <c r="G163" s="260"/>
      <c r="H163" s="255"/>
      <c r="I163" s="262">
        <v>0</v>
      </c>
    </row>
    <row r="164" spans="1:9" hidden="1" outlineLevel="1">
      <c r="A164" s="242"/>
      <c r="B164" s="250" t="s">
        <v>207</v>
      </c>
      <c r="C164" s="253">
        <v>0</v>
      </c>
      <c r="D164" s="257"/>
      <c r="E164" s="268"/>
      <c r="F164" s="268"/>
      <c r="G164" s="260"/>
      <c r="H164" s="255"/>
      <c r="I164" s="262">
        <v>0</v>
      </c>
    </row>
    <row r="165" spans="1:9" hidden="1" outlineLevel="1">
      <c r="A165" s="242"/>
      <c r="B165" s="250" t="s">
        <v>208</v>
      </c>
      <c r="C165" s="253">
        <v>7498732</v>
      </c>
      <c r="D165" s="257"/>
      <c r="E165" s="268"/>
      <c r="F165" s="268"/>
      <c r="G165" s="260"/>
      <c r="H165" s="255"/>
      <c r="I165" s="262">
        <v>7498732</v>
      </c>
    </row>
    <row r="166" spans="1:9" hidden="1" outlineLevel="1">
      <c r="A166" s="242"/>
      <c r="B166" s="250" t="s">
        <v>209</v>
      </c>
      <c r="C166" s="253">
        <v>1321578</v>
      </c>
      <c r="D166" s="257"/>
      <c r="E166" s="268"/>
      <c r="F166" s="268"/>
      <c r="G166" s="260"/>
      <c r="H166" s="255"/>
      <c r="I166" s="262">
        <v>1321578</v>
      </c>
    </row>
    <row r="167" spans="1:9" hidden="1" outlineLevel="1">
      <c r="A167" s="242"/>
      <c r="B167" s="250" t="s">
        <v>211</v>
      </c>
      <c r="C167" s="253">
        <v>8596296</v>
      </c>
      <c r="D167" s="257"/>
      <c r="E167" s="268"/>
      <c r="F167" s="268"/>
      <c r="G167" s="260"/>
      <c r="H167" s="255"/>
      <c r="I167" s="262">
        <v>8596296</v>
      </c>
    </row>
    <row r="168" spans="1:9" hidden="1" outlineLevel="1">
      <c r="A168" s="242"/>
      <c r="B168" s="250" t="s">
        <v>212</v>
      </c>
      <c r="C168" s="253">
        <v>2193790</v>
      </c>
      <c r="D168" s="257"/>
      <c r="E168" s="268"/>
      <c r="F168" s="268"/>
      <c r="G168" s="260"/>
      <c r="H168" s="255"/>
      <c r="I168" s="262">
        <v>2193790</v>
      </c>
    </row>
    <row r="169" spans="1:9" hidden="1" outlineLevel="1">
      <c r="A169" s="242"/>
      <c r="B169" s="250" t="s">
        <v>213</v>
      </c>
      <c r="C169" s="253">
        <v>7952127</v>
      </c>
      <c r="D169" s="257"/>
      <c r="E169" s="268"/>
      <c r="F169" s="268"/>
      <c r="G169" s="260"/>
      <c r="H169" s="255"/>
      <c r="I169" s="262">
        <v>7952127</v>
      </c>
    </row>
    <row r="170" spans="1:9" hidden="1" outlineLevel="1">
      <c r="A170" s="242"/>
      <c r="B170" s="250" t="s">
        <v>214</v>
      </c>
      <c r="C170" s="253">
        <v>876498</v>
      </c>
      <c r="D170" s="257"/>
      <c r="E170" s="268"/>
      <c r="F170" s="268"/>
      <c r="G170" s="260"/>
      <c r="H170" s="255"/>
      <c r="I170" s="262">
        <v>876498</v>
      </c>
    </row>
    <row r="171" spans="1:9" hidden="1" outlineLevel="1">
      <c r="A171" s="242"/>
      <c r="B171" s="250" t="s">
        <v>273</v>
      </c>
      <c r="C171" s="253">
        <v>0</v>
      </c>
      <c r="D171" s="257"/>
      <c r="E171" s="268"/>
      <c r="F171" s="268"/>
      <c r="G171" s="260"/>
      <c r="H171" s="255"/>
      <c r="I171" s="262">
        <v>0</v>
      </c>
    </row>
    <row r="172" spans="1:9" hidden="1" outlineLevel="1">
      <c r="A172" s="242"/>
      <c r="B172" s="250" t="s">
        <v>215</v>
      </c>
      <c r="C172" s="253">
        <v>0</v>
      </c>
      <c r="D172" s="257"/>
      <c r="E172" s="268"/>
      <c r="F172" s="268"/>
      <c r="G172" s="260"/>
      <c r="H172" s="255"/>
      <c r="I172" s="262">
        <v>0</v>
      </c>
    </row>
    <row r="173" spans="1:9" hidden="1" outlineLevel="1">
      <c r="A173" s="242"/>
      <c r="B173" s="250" t="s">
        <v>216</v>
      </c>
      <c r="C173" s="253">
        <v>0</v>
      </c>
      <c r="D173" s="257"/>
      <c r="E173" s="268"/>
      <c r="F173" s="268"/>
      <c r="G173" s="260"/>
      <c r="H173" s="255"/>
      <c r="I173" s="262">
        <v>0</v>
      </c>
    </row>
    <row r="174" spans="1:9" hidden="1" outlineLevel="1">
      <c r="A174" s="242"/>
      <c r="B174" s="250" t="s">
        <v>217</v>
      </c>
      <c r="C174" s="253">
        <v>597782.48220136063</v>
      </c>
      <c r="D174" s="257"/>
      <c r="E174" s="268"/>
      <c r="F174" s="268"/>
      <c r="G174" s="260"/>
      <c r="H174" s="255"/>
      <c r="I174" s="262">
        <v>597782.48220136063</v>
      </c>
    </row>
    <row r="175" spans="1:9" hidden="1" outlineLevel="1">
      <c r="A175" s="242"/>
      <c r="B175" s="250" t="s">
        <v>218</v>
      </c>
      <c r="C175" s="253">
        <v>1012283</v>
      </c>
      <c r="D175" s="257"/>
      <c r="E175" s="268"/>
      <c r="F175" s="268"/>
      <c r="G175" s="260"/>
      <c r="H175" s="255"/>
      <c r="I175" s="262">
        <v>1012283</v>
      </c>
    </row>
    <row r="176" spans="1:9" hidden="1" outlineLevel="1">
      <c r="A176" s="242"/>
      <c r="B176" s="250" t="s">
        <v>219</v>
      </c>
      <c r="C176" s="253">
        <v>0</v>
      </c>
      <c r="D176" s="257"/>
      <c r="E176" s="268"/>
      <c r="F176" s="268"/>
      <c r="G176" s="260"/>
      <c r="H176" s="255"/>
      <c r="I176" s="262">
        <v>0</v>
      </c>
    </row>
    <row r="177" spans="1:9" hidden="1" outlineLevel="1">
      <c r="A177" s="242"/>
      <c r="B177" s="250" t="s">
        <v>323</v>
      </c>
      <c r="C177" s="245">
        <v>0</v>
      </c>
      <c r="D177" s="257"/>
      <c r="E177" s="268"/>
      <c r="F177" s="268"/>
      <c r="G177" s="260"/>
      <c r="H177" s="255"/>
      <c r="I177" s="245">
        <v>0</v>
      </c>
    </row>
    <row r="178" spans="1:9" hidden="1" outlineLevel="1">
      <c r="A178" s="242"/>
      <c r="B178" s="250" t="s">
        <v>220</v>
      </c>
      <c r="C178" s="253"/>
      <c r="D178" s="257"/>
      <c r="E178" s="268"/>
      <c r="F178" s="268"/>
      <c r="G178" s="260"/>
      <c r="H178" s="255"/>
      <c r="I178" s="262">
        <v>0</v>
      </c>
    </row>
    <row r="179" spans="1:9" hidden="1" outlineLevel="1">
      <c r="A179" s="242"/>
      <c r="B179" s="250" t="s">
        <v>221</v>
      </c>
      <c r="C179" s="253">
        <v>0</v>
      </c>
      <c r="D179" s="257"/>
      <c r="E179" s="268"/>
      <c r="F179" s="268"/>
      <c r="G179" s="260"/>
      <c r="H179" s="255"/>
      <c r="I179" s="262">
        <v>0</v>
      </c>
    </row>
    <row r="180" spans="1:9" hidden="1" outlineLevel="1">
      <c r="A180" s="242"/>
      <c r="B180" s="250" t="s">
        <v>274</v>
      </c>
      <c r="C180" s="253">
        <v>0</v>
      </c>
      <c r="D180" s="257"/>
      <c r="E180" s="268"/>
      <c r="F180" s="268"/>
      <c r="G180" s="260"/>
      <c r="H180" s="255"/>
      <c r="I180" s="262">
        <v>0</v>
      </c>
    </row>
    <row r="181" spans="1:9" hidden="1" outlineLevel="1">
      <c r="A181" s="242"/>
      <c r="B181" s="250" t="s">
        <v>222</v>
      </c>
      <c r="C181" s="253">
        <v>35782685</v>
      </c>
      <c r="D181" s="257"/>
      <c r="E181" s="268"/>
      <c r="F181" s="268"/>
      <c r="G181" s="260"/>
      <c r="H181" s="255"/>
      <c r="I181" s="262">
        <v>35782685</v>
      </c>
    </row>
    <row r="182" spans="1:9" hidden="1" outlineLevel="1">
      <c r="A182" s="242"/>
      <c r="B182" s="250" t="s">
        <v>278</v>
      </c>
      <c r="C182" s="262">
        <v>14196.149999999994</v>
      </c>
      <c r="D182" s="257"/>
      <c r="E182" s="268"/>
      <c r="F182" s="268"/>
      <c r="G182" s="260"/>
      <c r="H182" s="255"/>
      <c r="I182" s="262">
        <v>14196.149999999994</v>
      </c>
    </row>
    <row r="183" spans="1:9" hidden="1" outlineLevel="1">
      <c r="A183" s="242"/>
      <c r="B183" s="250" t="s">
        <v>223</v>
      </c>
      <c r="C183" s="253">
        <v>449591.88000000035</v>
      </c>
      <c r="D183" s="257"/>
      <c r="E183" s="268"/>
      <c r="F183" s="268"/>
      <c r="G183" s="260"/>
      <c r="H183" s="255"/>
      <c r="I183" s="262">
        <v>449591.88000000035</v>
      </c>
    </row>
    <row r="184" spans="1:9" hidden="1" outlineLevel="1">
      <c r="A184" s="242"/>
      <c r="B184" s="250" t="s">
        <v>224</v>
      </c>
      <c r="C184" s="253">
        <v>3003103.6550999917</v>
      </c>
      <c r="D184" s="257"/>
      <c r="E184" s="268"/>
      <c r="F184" s="268"/>
      <c r="G184" s="260"/>
      <c r="H184" s="255"/>
      <c r="I184" s="262">
        <v>3003103.6550999917</v>
      </c>
    </row>
    <row r="185" spans="1:9" hidden="1" outlineLevel="1">
      <c r="A185" s="242"/>
      <c r="B185" s="250" t="s">
        <v>225</v>
      </c>
      <c r="C185" s="253">
        <v>2272987</v>
      </c>
      <c r="D185" s="257"/>
      <c r="E185" s="268"/>
      <c r="F185" s="268"/>
      <c r="G185" s="260"/>
      <c r="H185" s="255"/>
      <c r="I185" s="262">
        <v>2272987</v>
      </c>
    </row>
    <row r="186" spans="1:9" ht="28.5" collapsed="1">
      <c r="A186" s="242">
        <v>6</v>
      </c>
      <c r="B186" s="256" t="s">
        <v>531</v>
      </c>
      <c r="C186" s="253">
        <f>SUM($C$159:$C$185)</f>
        <v>72997237.21530135</v>
      </c>
      <c r="D186" s="257"/>
      <c r="E186" s="268"/>
      <c r="F186" s="268"/>
      <c r="G186" s="260"/>
      <c r="H186" s="255"/>
      <c r="I186" s="262">
        <f>SUM($I$159:$I$185)</f>
        <v>72997237.21530135</v>
      </c>
    </row>
    <row r="187" spans="1:9" hidden="1" outlineLevel="1">
      <c r="A187" s="242"/>
      <c r="B187" s="261" t="s">
        <v>202</v>
      </c>
      <c r="C187" s="253"/>
      <c r="D187" s="253"/>
      <c r="E187" s="245"/>
      <c r="F187" s="245"/>
      <c r="G187" s="254"/>
      <c r="H187" s="255"/>
      <c r="I187" s="245">
        <v>0</v>
      </c>
    </row>
    <row r="188" spans="1:9" hidden="1" outlineLevel="1">
      <c r="A188" s="242"/>
      <c r="B188" s="261" t="s">
        <v>272</v>
      </c>
      <c r="C188" s="253">
        <v>0</v>
      </c>
      <c r="D188" s="253">
        <v>0</v>
      </c>
      <c r="E188" s="245">
        <v>2047300</v>
      </c>
      <c r="F188" s="245">
        <v>3176003</v>
      </c>
      <c r="G188" s="254"/>
      <c r="H188" s="255"/>
      <c r="I188" s="262">
        <v>5223303</v>
      </c>
    </row>
    <row r="189" spans="1:9" hidden="1" outlineLevel="1">
      <c r="A189" s="242"/>
      <c r="B189" s="261" t="s">
        <v>203</v>
      </c>
      <c r="C189" s="253">
        <v>6849615</v>
      </c>
      <c r="D189" s="253">
        <v>0</v>
      </c>
      <c r="E189" s="245">
        <v>23097066</v>
      </c>
      <c r="F189" s="245">
        <v>50126499</v>
      </c>
      <c r="G189" s="254"/>
      <c r="H189" s="255"/>
      <c r="I189" s="262">
        <v>80073180</v>
      </c>
    </row>
    <row r="190" spans="1:9" hidden="1" outlineLevel="1">
      <c r="A190" s="242"/>
      <c r="B190" s="261" t="s">
        <v>204</v>
      </c>
      <c r="C190" s="253">
        <v>2043340.320000001</v>
      </c>
      <c r="D190" s="253">
        <v>0</v>
      </c>
      <c r="E190" s="245">
        <v>50410742.68</v>
      </c>
      <c r="F190" s="245">
        <v>0</v>
      </c>
      <c r="G190" s="254"/>
      <c r="H190" s="255"/>
      <c r="I190" s="262">
        <v>52454083</v>
      </c>
    </row>
    <row r="191" spans="1:9" hidden="1" outlineLevel="1">
      <c r="A191" s="242"/>
      <c r="B191" s="261" t="s">
        <v>205</v>
      </c>
      <c r="C191" s="253">
        <v>0</v>
      </c>
      <c r="D191" s="253">
        <v>0</v>
      </c>
      <c r="E191" s="245">
        <v>0</v>
      </c>
      <c r="F191" s="245">
        <v>0</v>
      </c>
      <c r="G191" s="254"/>
      <c r="H191" s="255"/>
      <c r="I191" s="262">
        <v>0</v>
      </c>
    </row>
    <row r="192" spans="1:9" hidden="1" outlineLevel="1">
      <c r="A192" s="242"/>
      <c r="B192" s="261" t="s">
        <v>206</v>
      </c>
      <c r="C192" s="253">
        <v>0</v>
      </c>
      <c r="D192" s="253">
        <v>0</v>
      </c>
      <c r="E192" s="245">
        <v>0</v>
      </c>
      <c r="F192" s="245">
        <v>16561865</v>
      </c>
      <c r="G192" s="254"/>
      <c r="H192" s="255"/>
      <c r="I192" s="262">
        <v>16561865</v>
      </c>
    </row>
    <row r="193" spans="1:9" hidden="1" outlineLevel="1">
      <c r="A193" s="242"/>
      <c r="B193" s="261" t="s">
        <v>207</v>
      </c>
      <c r="C193" s="253">
        <v>0</v>
      </c>
      <c r="D193" s="253">
        <v>0</v>
      </c>
      <c r="E193" s="245">
        <v>569725</v>
      </c>
      <c r="F193" s="245">
        <v>939096</v>
      </c>
      <c r="G193" s="254"/>
      <c r="H193" s="255"/>
      <c r="I193" s="262">
        <v>1508821</v>
      </c>
    </row>
    <row r="194" spans="1:9" hidden="1" outlineLevel="1">
      <c r="A194" s="242"/>
      <c r="B194" s="261" t="s">
        <v>208</v>
      </c>
      <c r="C194" s="253">
        <v>49991546</v>
      </c>
      <c r="D194" s="253">
        <v>27234337</v>
      </c>
      <c r="E194" s="245">
        <v>69728459</v>
      </c>
      <c r="F194" s="245">
        <v>112373433</v>
      </c>
      <c r="G194" s="254"/>
      <c r="H194" s="255"/>
      <c r="I194" s="262">
        <v>259327775</v>
      </c>
    </row>
    <row r="195" spans="1:9" hidden="1" outlineLevel="1">
      <c r="A195" s="242"/>
      <c r="B195" s="261" t="s">
        <v>209</v>
      </c>
      <c r="C195" s="253">
        <v>8810518</v>
      </c>
      <c r="D195" s="253">
        <v>0</v>
      </c>
      <c r="E195" s="245">
        <v>33978311</v>
      </c>
      <c r="F195" s="245">
        <v>8011883</v>
      </c>
      <c r="G195" s="254"/>
      <c r="H195" s="255"/>
      <c r="I195" s="262">
        <v>50800712</v>
      </c>
    </row>
    <row r="196" spans="1:9" hidden="1" outlineLevel="1">
      <c r="A196" s="242"/>
      <c r="B196" s="261" t="s">
        <v>211</v>
      </c>
      <c r="C196" s="253">
        <v>57308643</v>
      </c>
      <c r="D196" s="253">
        <v>0</v>
      </c>
      <c r="E196" s="245">
        <v>142833951</v>
      </c>
      <c r="F196" s="245">
        <v>139652009</v>
      </c>
      <c r="G196" s="254"/>
      <c r="H196" s="255"/>
      <c r="I196" s="262">
        <v>339794603</v>
      </c>
    </row>
    <row r="197" spans="1:9" hidden="1" outlineLevel="1">
      <c r="A197" s="242"/>
      <c r="B197" s="261" t="s">
        <v>212</v>
      </c>
      <c r="C197" s="253">
        <v>11503440</v>
      </c>
      <c r="D197" s="253">
        <v>0</v>
      </c>
      <c r="E197" s="245">
        <v>102026076</v>
      </c>
      <c r="F197" s="245">
        <v>97261690</v>
      </c>
      <c r="G197" s="254"/>
      <c r="H197" s="255"/>
      <c r="I197" s="262">
        <v>210791206</v>
      </c>
    </row>
    <row r="198" spans="1:9" hidden="1" outlineLevel="1">
      <c r="A198" s="242"/>
      <c r="B198" s="261" t="s">
        <v>213</v>
      </c>
      <c r="C198" s="253">
        <v>13188559</v>
      </c>
      <c r="D198" s="253">
        <v>43716196</v>
      </c>
      <c r="E198" s="245">
        <v>88707645</v>
      </c>
      <c r="F198" s="245">
        <v>86892568</v>
      </c>
      <c r="G198" s="254"/>
      <c r="H198" s="255"/>
      <c r="I198" s="262">
        <v>232504968</v>
      </c>
    </row>
    <row r="199" spans="1:9" hidden="1" outlineLevel="1">
      <c r="A199" s="242"/>
      <c r="B199" s="261" t="s">
        <v>214</v>
      </c>
      <c r="C199" s="253">
        <v>5843323</v>
      </c>
      <c r="D199" s="253">
        <v>0</v>
      </c>
      <c r="E199" s="245">
        <v>111839597</v>
      </c>
      <c r="F199" s="245">
        <v>0</v>
      </c>
      <c r="G199" s="254"/>
      <c r="H199" s="255"/>
      <c r="I199" s="262">
        <v>117682920</v>
      </c>
    </row>
    <row r="200" spans="1:9" hidden="1" outlineLevel="1">
      <c r="A200" s="242"/>
      <c r="B200" s="261" t="s">
        <v>273</v>
      </c>
      <c r="C200" s="253">
        <v>0</v>
      </c>
      <c r="D200" s="253">
        <v>0</v>
      </c>
      <c r="E200" s="245">
        <v>0</v>
      </c>
      <c r="F200" s="245">
        <v>0</v>
      </c>
      <c r="G200" s="254"/>
      <c r="H200" s="255"/>
      <c r="I200" s="262">
        <v>0</v>
      </c>
    </row>
    <row r="201" spans="1:9" hidden="1" outlineLevel="1">
      <c r="A201" s="242"/>
      <c r="B201" s="261" t="s">
        <v>215</v>
      </c>
      <c r="C201" s="253">
        <v>0</v>
      </c>
      <c r="D201" s="253">
        <v>0</v>
      </c>
      <c r="E201" s="245">
        <v>22354156</v>
      </c>
      <c r="F201" s="245">
        <v>4298146</v>
      </c>
      <c r="G201" s="254"/>
      <c r="H201" s="255"/>
      <c r="I201" s="262">
        <v>26652302</v>
      </c>
    </row>
    <row r="202" spans="1:9" hidden="1" outlineLevel="1">
      <c r="A202" s="242"/>
      <c r="B202" s="261" t="s">
        <v>216</v>
      </c>
      <c r="C202" s="253">
        <v>0</v>
      </c>
      <c r="D202" s="253">
        <v>0</v>
      </c>
      <c r="E202" s="245">
        <v>0</v>
      </c>
      <c r="F202" s="245">
        <v>0</v>
      </c>
      <c r="G202" s="254"/>
      <c r="H202" s="255"/>
      <c r="I202" s="262">
        <v>0</v>
      </c>
    </row>
    <row r="203" spans="1:9" hidden="1" outlineLevel="1">
      <c r="A203" s="242"/>
      <c r="B203" s="261" t="s">
        <v>217</v>
      </c>
      <c r="C203" s="253">
        <v>0</v>
      </c>
      <c r="D203" s="253">
        <v>0</v>
      </c>
      <c r="E203" s="245">
        <v>10102216.950000001</v>
      </c>
      <c r="F203" s="245">
        <v>30192353.960000001</v>
      </c>
      <c r="G203" s="254"/>
      <c r="H203" s="255"/>
      <c r="I203" s="262">
        <v>40294570.910000004</v>
      </c>
    </row>
    <row r="204" spans="1:9" hidden="1" outlineLevel="1">
      <c r="A204" s="242"/>
      <c r="B204" s="261" t="s">
        <v>218</v>
      </c>
      <c r="C204" s="253">
        <v>0</v>
      </c>
      <c r="D204" s="253">
        <v>65488561</v>
      </c>
      <c r="E204" s="245">
        <v>118401536</v>
      </c>
      <c r="F204" s="245">
        <v>3291396</v>
      </c>
      <c r="G204" s="254"/>
      <c r="H204" s="255"/>
      <c r="I204" s="262">
        <v>187181493</v>
      </c>
    </row>
    <row r="205" spans="1:9" hidden="1" outlineLevel="1">
      <c r="A205" s="242"/>
      <c r="B205" s="261" t="s">
        <v>219</v>
      </c>
      <c r="C205" s="253">
        <v>0</v>
      </c>
      <c r="D205" s="253">
        <v>0</v>
      </c>
      <c r="E205" s="245">
        <v>0</v>
      </c>
      <c r="F205" s="245">
        <v>10752462</v>
      </c>
      <c r="G205" s="254"/>
      <c r="H205" s="255"/>
      <c r="I205" s="262">
        <v>10752462</v>
      </c>
    </row>
    <row r="206" spans="1:9" hidden="1" outlineLevel="1">
      <c r="A206" s="242"/>
      <c r="B206" s="261" t="s">
        <v>323</v>
      </c>
      <c r="C206" s="245">
        <v>0</v>
      </c>
      <c r="D206" s="245">
        <v>0</v>
      </c>
      <c r="E206" s="245">
        <v>0</v>
      </c>
      <c r="F206" s="245">
        <v>791589</v>
      </c>
      <c r="G206" s="254"/>
      <c r="H206" s="255"/>
      <c r="I206" s="245">
        <v>791589</v>
      </c>
    </row>
    <row r="207" spans="1:9" hidden="1" outlineLevel="1">
      <c r="A207" s="242"/>
      <c r="B207" s="261" t="s">
        <v>220</v>
      </c>
      <c r="C207" s="253">
        <v>0</v>
      </c>
      <c r="D207" s="253">
        <v>0</v>
      </c>
      <c r="E207" s="245">
        <v>0</v>
      </c>
      <c r="F207" s="245">
        <v>466446</v>
      </c>
      <c r="G207" s="254"/>
      <c r="H207" s="255"/>
      <c r="I207" s="262">
        <v>466446</v>
      </c>
    </row>
    <row r="208" spans="1:9" hidden="1" outlineLevel="1">
      <c r="A208" s="242"/>
      <c r="B208" s="261" t="s">
        <v>221</v>
      </c>
      <c r="C208" s="253">
        <v>0</v>
      </c>
      <c r="D208" s="253">
        <v>0</v>
      </c>
      <c r="E208" s="245">
        <v>1687771.486</v>
      </c>
      <c r="F208" s="245">
        <v>6285930.4900000002</v>
      </c>
      <c r="G208" s="254"/>
      <c r="H208" s="255"/>
      <c r="I208" s="262">
        <v>7973701.9759999998</v>
      </c>
    </row>
    <row r="209" spans="1:9" hidden="1" outlineLevel="1">
      <c r="A209" s="242"/>
      <c r="B209" s="261" t="s">
        <v>274</v>
      </c>
      <c r="C209" s="253">
        <v>0</v>
      </c>
      <c r="D209" s="253">
        <v>0</v>
      </c>
      <c r="E209" s="245">
        <v>1225453</v>
      </c>
      <c r="F209" s="245">
        <v>94871.91</v>
      </c>
      <c r="G209" s="254"/>
      <c r="H209" s="255"/>
      <c r="I209" s="262">
        <v>1320324.9099999999</v>
      </c>
    </row>
    <row r="210" spans="1:9" hidden="1" outlineLevel="1">
      <c r="A210" s="242"/>
      <c r="B210" s="261" t="s">
        <v>222</v>
      </c>
      <c r="C210" s="253">
        <v>39197751</v>
      </c>
      <c r="D210" s="253">
        <v>18476336</v>
      </c>
      <c r="E210" s="245">
        <v>99901143</v>
      </c>
      <c r="F210" s="245">
        <v>128159874</v>
      </c>
      <c r="G210" s="254"/>
      <c r="H210" s="255"/>
      <c r="I210" s="262">
        <v>285735104</v>
      </c>
    </row>
    <row r="211" spans="1:9" hidden="1" outlineLevel="1">
      <c r="A211" s="242"/>
      <c r="B211" s="261" t="s">
        <v>278</v>
      </c>
      <c r="C211" s="262">
        <v>0</v>
      </c>
      <c r="D211" s="262">
        <v>0</v>
      </c>
      <c r="E211" s="262">
        <v>0</v>
      </c>
      <c r="F211" s="262">
        <v>2390718.15</v>
      </c>
      <c r="G211" s="254"/>
      <c r="H211" s="255"/>
      <c r="I211" s="262">
        <v>2390718.15</v>
      </c>
    </row>
    <row r="212" spans="1:9" hidden="1" outlineLevel="1">
      <c r="A212" s="242"/>
      <c r="B212" s="261" t="s">
        <v>223</v>
      </c>
      <c r="C212" s="253">
        <v>2997280.7300000004</v>
      </c>
      <c r="D212" s="253">
        <v>0</v>
      </c>
      <c r="E212" s="245">
        <v>168843435</v>
      </c>
      <c r="F212" s="245">
        <v>0</v>
      </c>
      <c r="G212" s="254"/>
      <c r="H212" s="255"/>
      <c r="I212" s="262">
        <v>171840715.72999999</v>
      </c>
    </row>
    <row r="213" spans="1:9" hidden="1" outlineLevel="1">
      <c r="A213" s="242"/>
      <c r="B213" s="261" t="s">
        <v>224</v>
      </c>
      <c r="C213" s="253">
        <v>20020691.033999972</v>
      </c>
      <c r="D213" s="253">
        <v>172977.46</v>
      </c>
      <c r="E213" s="245">
        <v>40946349.206000023</v>
      </c>
      <c r="F213" s="245">
        <v>18366.300000000047</v>
      </c>
      <c r="G213" s="254"/>
      <c r="H213" s="255"/>
      <c r="I213" s="262">
        <v>61158383.999999993</v>
      </c>
    </row>
    <row r="214" spans="1:9" hidden="1" outlineLevel="1">
      <c r="A214" s="242"/>
      <c r="B214" s="261" t="s">
        <v>225</v>
      </c>
      <c r="C214" s="253">
        <v>14444550</v>
      </c>
      <c r="D214" s="253">
        <v>0</v>
      </c>
      <c r="E214" s="245">
        <v>57377161</v>
      </c>
      <c r="F214" s="245">
        <v>8110092</v>
      </c>
      <c r="G214" s="254"/>
      <c r="H214" s="255"/>
      <c r="I214" s="262">
        <v>79931803</v>
      </c>
    </row>
    <row r="215" spans="1:9" collapsed="1">
      <c r="A215" s="242">
        <v>7</v>
      </c>
      <c r="B215" s="269" t="s">
        <v>590</v>
      </c>
      <c r="C215" s="253">
        <f>SUM($C$187:$C$214)</f>
        <v>232199257.08399996</v>
      </c>
      <c r="D215" s="253">
        <f>SUM($D$187:$D$214)</f>
        <v>155088407.46000001</v>
      </c>
      <c r="E215" s="245">
        <f>SUM($E$187:$E$214)</f>
        <v>1146078094.322</v>
      </c>
      <c r="F215" s="245">
        <f>SUM($F$187:$F$214)</f>
        <v>709847291.80999994</v>
      </c>
      <c r="G215" s="254"/>
      <c r="H215" s="255"/>
      <c r="I215" s="262">
        <f>SUM($I$187:$I$214)</f>
        <v>2243213050.6760001</v>
      </c>
    </row>
    <row r="216" spans="1:9" hidden="1" outlineLevel="1">
      <c r="A216" s="242"/>
      <c r="B216" s="250" t="s">
        <v>202</v>
      </c>
      <c r="C216" s="251"/>
      <c r="D216" s="253"/>
      <c r="E216" s="270"/>
      <c r="F216" s="266"/>
      <c r="G216" s="254"/>
      <c r="H216" s="255"/>
      <c r="I216" s="245">
        <v>0</v>
      </c>
    </row>
    <row r="217" spans="1:9" hidden="1" outlineLevel="1">
      <c r="A217" s="242"/>
      <c r="B217" s="250" t="s">
        <v>272</v>
      </c>
      <c r="C217" s="251"/>
      <c r="D217" s="253">
        <v>0</v>
      </c>
      <c r="E217" s="270"/>
      <c r="F217" s="266">
        <v>2699603</v>
      </c>
      <c r="G217" s="254"/>
      <c r="H217" s="255"/>
      <c r="I217" s="262">
        <v>2699603</v>
      </c>
    </row>
    <row r="218" spans="1:9" hidden="1" outlineLevel="1">
      <c r="A218" s="242"/>
      <c r="B218" s="250" t="s">
        <v>203</v>
      </c>
      <c r="C218" s="251"/>
      <c r="D218" s="253">
        <v>0</v>
      </c>
      <c r="E218" s="270"/>
      <c r="F218" s="266">
        <v>42607524</v>
      </c>
      <c r="G218" s="254"/>
      <c r="H218" s="255"/>
      <c r="I218" s="262">
        <v>42607524</v>
      </c>
    </row>
    <row r="219" spans="1:9" hidden="1" outlineLevel="1">
      <c r="A219" s="242"/>
      <c r="B219" s="250" t="s">
        <v>204</v>
      </c>
      <c r="C219" s="251"/>
      <c r="D219" s="253">
        <v>0</v>
      </c>
      <c r="E219" s="270"/>
      <c r="F219" s="266">
        <v>0</v>
      </c>
      <c r="G219" s="254"/>
      <c r="H219" s="255"/>
      <c r="I219" s="262">
        <v>0</v>
      </c>
    </row>
    <row r="220" spans="1:9" hidden="1" outlineLevel="1">
      <c r="A220" s="242"/>
      <c r="B220" s="250" t="s">
        <v>206</v>
      </c>
      <c r="C220" s="251"/>
      <c r="D220" s="253"/>
      <c r="E220" s="270"/>
      <c r="F220" s="266">
        <v>14076807</v>
      </c>
      <c r="G220" s="254"/>
      <c r="H220" s="255"/>
      <c r="I220" s="262">
        <v>14076807</v>
      </c>
    </row>
    <row r="221" spans="1:9" hidden="1" outlineLevel="1">
      <c r="A221" s="242"/>
      <c r="B221" s="250" t="s">
        <v>207</v>
      </c>
      <c r="C221" s="251"/>
      <c r="D221" s="253">
        <v>0</v>
      </c>
      <c r="E221" s="270"/>
      <c r="F221" s="266">
        <v>798232</v>
      </c>
      <c r="G221" s="254"/>
      <c r="H221" s="255"/>
      <c r="I221" s="262">
        <v>798232</v>
      </c>
    </row>
    <row r="222" spans="1:9" hidden="1" outlineLevel="1">
      <c r="A222" s="242"/>
      <c r="B222" s="250" t="s">
        <v>205</v>
      </c>
      <c r="C222" s="251"/>
      <c r="D222" s="253">
        <v>0</v>
      </c>
      <c r="E222" s="270"/>
      <c r="F222" s="266">
        <v>0</v>
      </c>
      <c r="G222" s="254"/>
      <c r="H222" s="255"/>
      <c r="I222" s="262">
        <v>0</v>
      </c>
    </row>
    <row r="223" spans="1:9" hidden="1" outlineLevel="1">
      <c r="A223" s="242"/>
      <c r="B223" s="250" t="s">
        <v>208</v>
      </c>
      <c r="C223" s="251"/>
      <c r="D223" s="253">
        <v>23149186</v>
      </c>
      <c r="E223" s="270"/>
      <c r="F223" s="266">
        <v>95517418</v>
      </c>
      <c r="G223" s="254"/>
      <c r="H223" s="255"/>
      <c r="I223" s="262">
        <v>118666604</v>
      </c>
    </row>
    <row r="224" spans="1:9" hidden="1" outlineLevel="1">
      <c r="A224" s="242"/>
      <c r="B224" s="250" t="s">
        <v>209</v>
      </c>
      <c r="C224" s="251"/>
      <c r="D224" s="253">
        <v>0</v>
      </c>
      <c r="E224" s="270"/>
      <c r="F224" s="266">
        <v>6810100</v>
      </c>
      <c r="G224" s="254"/>
      <c r="H224" s="255"/>
      <c r="I224" s="262">
        <v>6810100</v>
      </c>
    </row>
    <row r="225" spans="1:9" hidden="1" outlineLevel="1">
      <c r="A225" s="242"/>
      <c r="B225" s="250" t="s">
        <v>211</v>
      </c>
      <c r="C225" s="251"/>
      <c r="D225" s="253">
        <v>0</v>
      </c>
      <c r="E225" s="270"/>
      <c r="F225" s="266">
        <v>118704207</v>
      </c>
      <c r="G225" s="254"/>
      <c r="H225" s="255"/>
      <c r="I225" s="262">
        <v>118704207</v>
      </c>
    </row>
    <row r="226" spans="1:9" hidden="1" outlineLevel="1">
      <c r="A226" s="242"/>
      <c r="B226" s="250" t="s">
        <v>212</v>
      </c>
      <c r="C226" s="251"/>
      <c r="D226" s="253">
        <v>0</v>
      </c>
      <c r="E226" s="270"/>
      <c r="F226" s="266">
        <v>82672436</v>
      </c>
      <c r="G226" s="254"/>
      <c r="H226" s="255"/>
      <c r="I226" s="262">
        <v>82672436</v>
      </c>
    </row>
    <row r="227" spans="1:9" hidden="1" outlineLevel="1">
      <c r="A227" s="242"/>
      <c r="B227" s="250" t="s">
        <v>213</v>
      </c>
      <c r="C227" s="251"/>
      <c r="D227" s="253">
        <v>37158767</v>
      </c>
      <c r="E227" s="270"/>
      <c r="F227" s="266">
        <v>73858683</v>
      </c>
      <c r="G227" s="254"/>
      <c r="H227" s="255"/>
      <c r="I227" s="262">
        <v>111017450</v>
      </c>
    </row>
    <row r="228" spans="1:9" hidden="1" outlineLevel="1">
      <c r="A228" s="242"/>
      <c r="B228" s="250" t="s">
        <v>214</v>
      </c>
      <c r="C228" s="251"/>
      <c r="D228" s="253">
        <v>0</v>
      </c>
      <c r="E228" s="270"/>
      <c r="F228" s="266">
        <v>0</v>
      </c>
      <c r="G228" s="254"/>
      <c r="H228" s="255"/>
      <c r="I228" s="262">
        <v>0</v>
      </c>
    </row>
    <row r="229" spans="1:9" hidden="1" outlineLevel="1">
      <c r="A229" s="242"/>
      <c r="B229" s="250" t="s">
        <v>273</v>
      </c>
      <c r="C229" s="251"/>
      <c r="D229" s="253">
        <v>0</v>
      </c>
      <c r="E229" s="270"/>
      <c r="F229" s="266">
        <v>0</v>
      </c>
      <c r="G229" s="254"/>
      <c r="H229" s="255"/>
      <c r="I229" s="262">
        <v>0</v>
      </c>
    </row>
    <row r="230" spans="1:9" hidden="1" outlineLevel="1">
      <c r="A230" s="242"/>
      <c r="B230" s="250" t="s">
        <v>215</v>
      </c>
      <c r="C230" s="251"/>
      <c r="D230" s="253">
        <v>0</v>
      </c>
      <c r="E230" s="270"/>
      <c r="F230" s="266">
        <v>3653412</v>
      </c>
      <c r="G230" s="254"/>
      <c r="H230" s="255"/>
      <c r="I230" s="262">
        <v>3653412</v>
      </c>
    </row>
    <row r="231" spans="1:9" hidden="1" outlineLevel="1">
      <c r="A231" s="242"/>
      <c r="B231" s="250" t="s">
        <v>216</v>
      </c>
      <c r="C231" s="251"/>
      <c r="D231" s="253">
        <v>0</v>
      </c>
      <c r="E231" s="270"/>
      <c r="F231" s="266">
        <v>0</v>
      </c>
      <c r="G231" s="254"/>
      <c r="H231" s="255"/>
      <c r="I231" s="262">
        <v>0</v>
      </c>
    </row>
    <row r="232" spans="1:9" hidden="1" outlineLevel="1">
      <c r="A232" s="242"/>
      <c r="B232" s="250" t="s">
        <v>217</v>
      </c>
      <c r="C232" s="251"/>
      <c r="D232" s="253">
        <v>0</v>
      </c>
      <c r="E232" s="270"/>
      <c r="F232" s="266">
        <v>25658172.789344121</v>
      </c>
      <c r="G232" s="254"/>
      <c r="H232" s="255"/>
      <c r="I232" s="262">
        <v>25658172.789344121</v>
      </c>
    </row>
    <row r="233" spans="1:9" hidden="1" outlineLevel="1">
      <c r="A233" s="242"/>
      <c r="B233" s="250" t="s">
        <v>218</v>
      </c>
      <c r="C233" s="251"/>
      <c r="D233" s="253">
        <v>55665277</v>
      </c>
      <c r="E233" s="270"/>
      <c r="F233" s="266">
        <v>2797686</v>
      </c>
      <c r="G233" s="254"/>
      <c r="H233" s="255"/>
      <c r="I233" s="262">
        <v>58462963</v>
      </c>
    </row>
    <row r="234" spans="1:9" hidden="1" outlineLevel="1">
      <c r="A234" s="242"/>
      <c r="B234" s="250" t="s">
        <v>219</v>
      </c>
      <c r="C234" s="251"/>
      <c r="D234" s="253">
        <v>0</v>
      </c>
      <c r="E234" s="270"/>
      <c r="F234" s="266">
        <v>9139807</v>
      </c>
      <c r="G234" s="254"/>
      <c r="H234" s="255"/>
      <c r="I234" s="262">
        <v>9139807</v>
      </c>
    </row>
    <row r="235" spans="1:9" hidden="1" outlineLevel="1">
      <c r="A235" s="242"/>
      <c r="B235" s="250" t="s">
        <v>323</v>
      </c>
      <c r="C235" s="251"/>
      <c r="D235" s="245">
        <v>0</v>
      </c>
      <c r="E235" s="270"/>
      <c r="F235" s="245">
        <v>791589</v>
      </c>
      <c r="G235" s="254"/>
      <c r="H235" s="255"/>
      <c r="I235" s="245">
        <v>791589</v>
      </c>
    </row>
    <row r="236" spans="1:9" hidden="1" outlineLevel="1">
      <c r="A236" s="242"/>
      <c r="B236" s="250" t="s">
        <v>220</v>
      </c>
      <c r="C236" s="251"/>
      <c r="D236" s="253"/>
      <c r="E236" s="270"/>
      <c r="F236" s="266">
        <v>396480</v>
      </c>
      <c r="G236" s="254"/>
      <c r="H236" s="255"/>
      <c r="I236" s="262">
        <v>396480</v>
      </c>
    </row>
    <row r="237" spans="1:9" hidden="1" outlineLevel="1">
      <c r="A237" s="242"/>
      <c r="B237" s="250" t="s">
        <v>221</v>
      </c>
      <c r="C237" s="251"/>
      <c r="D237" s="253">
        <v>0</v>
      </c>
      <c r="E237" s="270"/>
      <c r="F237" s="266">
        <v>5355096.7899999991</v>
      </c>
      <c r="G237" s="254"/>
      <c r="H237" s="255"/>
      <c r="I237" s="262">
        <v>5355096.7899999991</v>
      </c>
    </row>
    <row r="238" spans="1:9" hidden="1" outlineLevel="1">
      <c r="A238" s="242"/>
      <c r="B238" s="250" t="s">
        <v>274</v>
      </c>
      <c r="C238" s="251"/>
      <c r="D238" s="253">
        <v>0</v>
      </c>
      <c r="E238" s="270"/>
      <c r="F238" s="266">
        <v>80640</v>
      </c>
      <c r="G238" s="254"/>
      <c r="H238" s="255"/>
      <c r="I238" s="262">
        <v>80640</v>
      </c>
    </row>
    <row r="239" spans="1:9" hidden="1" outlineLevel="1">
      <c r="A239" s="242"/>
      <c r="B239" s="250" t="s">
        <v>222</v>
      </c>
      <c r="C239" s="251"/>
      <c r="D239" s="253">
        <v>15704886</v>
      </c>
      <c r="E239" s="270"/>
      <c r="F239" s="266">
        <v>108918546</v>
      </c>
      <c r="G239" s="254"/>
      <c r="H239" s="255"/>
      <c r="I239" s="262">
        <v>124623432</v>
      </c>
    </row>
    <row r="240" spans="1:9" hidden="1" outlineLevel="1">
      <c r="A240" s="242"/>
      <c r="B240" s="250" t="s">
        <v>278</v>
      </c>
      <c r="C240" s="251"/>
      <c r="D240" s="262">
        <v>0</v>
      </c>
      <c r="E240" s="270"/>
      <c r="F240" s="262">
        <v>2032110.3</v>
      </c>
      <c r="G240" s="254"/>
      <c r="H240" s="255"/>
      <c r="I240" s="262">
        <v>2032110.3</v>
      </c>
    </row>
    <row r="241" spans="1:9" hidden="1" outlineLevel="1">
      <c r="A241" s="242"/>
      <c r="B241" s="250" t="s">
        <v>223</v>
      </c>
      <c r="C241" s="251"/>
      <c r="D241" s="253">
        <v>0</v>
      </c>
      <c r="E241" s="270"/>
      <c r="F241" s="266">
        <v>0</v>
      </c>
      <c r="G241" s="254"/>
      <c r="H241" s="255"/>
      <c r="I241" s="262">
        <v>0</v>
      </c>
    </row>
    <row r="242" spans="1:9" hidden="1" outlineLevel="1">
      <c r="A242" s="242"/>
      <c r="B242" s="250" t="s">
        <v>224</v>
      </c>
      <c r="C242" s="251"/>
      <c r="D242" s="253">
        <v>159619.79999999999</v>
      </c>
      <c r="E242" s="270"/>
      <c r="F242" s="266">
        <v>437276.55</v>
      </c>
      <c r="G242" s="254"/>
      <c r="H242" s="255"/>
      <c r="I242" s="262">
        <v>596896.35</v>
      </c>
    </row>
    <row r="243" spans="1:9" hidden="1" outlineLevel="1">
      <c r="A243" s="242"/>
      <c r="B243" s="250" t="s">
        <v>225</v>
      </c>
      <c r="C243" s="251"/>
      <c r="D243" s="253">
        <v>0</v>
      </c>
      <c r="E243" s="270"/>
      <c r="F243" s="266">
        <v>6893586</v>
      </c>
      <c r="G243" s="254"/>
      <c r="H243" s="255"/>
      <c r="I243" s="262">
        <v>6893586</v>
      </c>
    </row>
    <row r="244" spans="1:9" ht="28.5" collapsed="1">
      <c r="A244" s="242">
        <v>8</v>
      </c>
      <c r="B244" s="271" t="s">
        <v>591</v>
      </c>
      <c r="C244" s="251"/>
      <c r="D244" s="253">
        <f>SUM($D$216:$D$243)</f>
        <v>131837735.8</v>
      </c>
      <c r="E244" s="270"/>
      <c r="F244" s="266">
        <f>SUM($F$216:$F$243)</f>
        <v>603899412.42934406</v>
      </c>
      <c r="G244" s="254"/>
      <c r="H244" s="255"/>
      <c r="I244" s="262">
        <f>SUM($I$216:$I$243)</f>
        <v>735737148.22934401</v>
      </c>
    </row>
    <row r="245" spans="1:9" hidden="1" outlineLevel="1">
      <c r="A245" s="242"/>
      <c r="B245" s="272" t="s">
        <v>202</v>
      </c>
      <c r="C245" s="264"/>
      <c r="D245" s="257"/>
      <c r="E245" s="259"/>
      <c r="F245" s="259"/>
      <c r="G245" s="259"/>
      <c r="H245" s="273"/>
      <c r="I245" s="245">
        <v>0</v>
      </c>
    </row>
    <row r="246" spans="1:9" hidden="1" outlineLevel="1">
      <c r="A246" s="242"/>
      <c r="B246" s="272" t="s">
        <v>272</v>
      </c>
      <c r="C246" s="264">
        <v>783495</v>
      </c>
      <c r="D246" s="257"/>
      <c r="E246" s="259"/>
      <c r="F246" s="259"/>
      <c r="G246" s="259"/>
      <c r="H246" s="273"/>
      <c r="I246" s="264">
        <v>783495</v>
      </c>
    </row>
    <row r="247" spans="1:9" hidden="1" outlineLevel="1">
      <c r="A247" s="242"/>
      <c r="B247" s="272" t="s">
        <v>203</v>
      </c>
      <c r="C247" s="264">
        <v>12010977</v>
      </c>
      <c r="D247" s="257"/>
      <c r="E247" s="259"/>
      <c r="F247" s="259"/>
      <c r="G247" s="259"/>
      <c r="H247" s="273"/>
      <c r="I247" s="264">
        <v>12010977</v>
      </c>
    </row>
    <row r="248" spans="1:9" hidden="1" outlineLevel="1">
      <c r="A248" s="242"/>
      <c r="B248" s="272" t="s">
        <v>204</v>
      </c>
      <c r="C248" s="264">
        <v>7859264</v>
      </c>
      <c r="D248" s="257"/>
      <c r="E248" s="259"/>
      <c r="F248" s="259"/>
      <c r="G248" s="259"/>
      <c r="H248" s="273"/>
      <c r="I248" s="264">
        <v>7859264</v>
      </c>
    </row>
    <row r="249" spans="1:9" hidden="1" outlineLevel="1">
      <c r="A249" s="242"/>
      <c r="B249" s="272" t="s">
        <v>205</v>
      </c>
      <c r="C249" s="264">
        <v>0</v>
      </c>
      <c r="D249" s="257"/>
      <c r="E249" s="259"/>
      <c r="F249" s="259"/>
      <c r="G249" s="259"/>
      <c r="H249" s="273"/>
      <c r="I249" s="264">
        <v>0</v>
      </c>
    </row>
    <row r="250" spans="1:9" hidden="1" outlineLevel="1">
      <c r="A250" s="242"/>
      <c r="B250" s="272" t="s">
        <v>206</v>
      </c>
      <c r="C250" s="264">
        <v>2485058</v>
      </c>
      <c r="D250" s="257"/>
      <c r="E250" s="259"/>
      <c r="F250" s="259"/>
      <c r="G250" s="259"/>
      <c r="H250" s="273"/>
      <c r="I250" s="264">
        <v>2485058</v>
      </c>
    </row>
    <row r="251" spans="1:9" hidden="1" outlineLevel="1">
      <c r="A251" s="242"/>
      <c r="B251" s="272" t="s">
        <v>207</v>
      </c>
      <c r="C251" s="264">
        <v>226323</v>
      </c>
      <c r="D251" s="257"/>
      <c r="E251" s="259"/>
      <c r="F251" s="259"/>
      <c r="G251" s="259"/>
      <c r="H251" s="273"/>
      <c r="I251" s="264">
        <v>226323</v>
      </c>
    </row>
    <row r="252" spans="1:9" hidden="1" outlineLevel="1">
      <c r="A252" s="242"/>
      <c r="B252" s="272" t="s">
        <v>208</v>
      </c>
      <c r="C252" s="264">
        <v>38899167</v>
      </c>
      <c r="D252" s="257"/>
      <c r="E252" s="259"/>
      <c r="F252" s="259"/>
      <c r="G252" s="259"/>
      <c r="H252" s="273"/>
      <c r="I252" s="264">
        <v>38899167</v>
      </c>
    </row>
    <row r="253" spans="1:9" hidden="1" outlineLevel="1">
      <c r="A253" s="242"/>
      <c r="B253" s="272" t="s">
        <v>209</v>
      </c>
      <c r="C253" s="264">
        <v>7620107</v>
      </c>
      <c r="D253" s="257"/>
      <c r="E253" s="259"/>
      <c r="F253" s="259"/>
      <c r="G253" s="259"/>
      <c r="H253" s="273"/>
      <c r="I253" s="264">
        <v>7620107</v>
      </c>
    </row>
    <row r="254" spans="1:9" hidden="1" outlineLevel="1">
      <c r="A254" s="242"/>
      <c r="B254" s="272" t="s">
        <v>211</v>
      </c>
      <c r="C254" s="264">
        <v>50969191</v>
      </c>
      <c r="D254" s="257"/>
      <c r="E254" s="259"/>
      <c r="F254" s="259"/>
      <c r="G254" s="259"/>
      <c r="H254" s="273"/>
      <c r="I254" s="264">
        <v>50969191</v>
      </c>
    </row>
    <row r="255" spans="1:9" hidden="1" outlineLevel="1">
      <c r="A255" s="242"/>
      <c r="B255" s="272" t="s">
        <v>212</v>
      </c>
      <c r="C255" s="264">
        <v>31600668</v>
      </c>
      <c r="D255" s="257"/>
      <c r="E255" s="259"/>
      <c r="F255" s="259"/>
      <c r="G255" s="259"/>
      <c r="H255" s="273"/>
      <c r="I255" s="264">
        <v>31600668</v>
      </c>
    </row>
    <row r="256" spans="1:9" hidden="1" outlineLevel="1">
      <c r="A256" s="242"/>
      <c r="B256" s="272" t="s">
        <v>213</v>
      </c>
      <c r="C256" s="264">
        <v>34875745</v>
      </c>
      <c r="D256" s="257"/>
      <c r="E256" s="259"/>
      <c r="F256" s="259"/>
      <c r="G256" s="259"/>
      <c r="H256" s="273"/>
      <c r="I256" s="264">
        <v>34875745</v>
      </c>
    </row>
    <row r="257" spans="1:9" hidden="1" outlineLevel="1">
      <c r="A257" s="242"/>
      <c r="B257" s="272" t="s">
        <v>214</v>
      </c>
      <c r="C257" s="264">
        <v>17661794</v>
      </c>
      <c r="D257" s="257"/>
      <c r="E257" s="259"/>
      <c r="F257" s="259"/>
      <c r="G257" s="259"/>
      <c r="H257" s="273"/>
      <c r="I257" s="264">
        <v>17661794</v>
      </c>
    </row>
    <row r="258" spans="1:9" hidden="1" outlineLevel="1">
      <c r="A258" s="242"/>
      <c r="B258" s="272" t="s">
        <v>273</v>
      </c>
      <c r="C258" s="264">
        <v>0</v>
      </c>
      <c r="D258" s="257"/>
      <c r="E258" s="259"/>
      <c r="F258" s="259"/>
      <c r="G258" s="259"/>
      <c r="H258" s="273"/>
      <c r="I258" s="264">
        <v>0</v>
      </c>
    </row>
    <row r="259" spans="1:9" hidden="1" outlineLevel="1">
      <c r="A259" s="242"/>
      <c r="B259" s="272" t="s">
        <v>215</v>
      </c>
      <c r="C259" s="264">
        <v>3997857</v>
      </c>
      <c r="D259" s="257"/>
      <c r="E259" s="259"/>
      <c r="F259" s="259"/>
      <c r="G259" s="259"/>
      <c r="H259" s="273"/>
      <c r="I259" s="264">
        <v>3997857</v>
      </c>
    </row>
    <row r="260" spans="1:9" hidden="1" outlineLevel="1">
      <c r="A260" s="242"/>
      <c r="B260" s="272" t="s">
        <v>216</v>
      </c>
      <c r="C260" s="264">
        <v>0</v>
      </c>
      <c r="D260" s="257"/>
      <c r="E260" s="259"/>
      <c r="F260" s="259"/>
      <c r="G260" s="259"/>
      <c r="H260" s="273"/>
      <c r="I260" s="264">
        <v>0</v>
      </c>
    </row>
    <row r="261" spans="1:9" hidden="1" outlineLevel="1">
      <c r="A261" s="242"/>
      <c r="B261" s="272" t="s">
        <v>217</v>
      </c>
      <c r="C261" s="264">
        <v>6048395.4600000009</v>
      </c>
      <c r="D261" s="257"/>
      <c r="E261" s="259"/>
      <c r="F261" s="259"/>
      <c r="G261" s="259"/>
      <c r="H261" s="273"/>
      <c r="I261" s="264">
        <v>6048395.4600000009</v>
      </c>
    </row>
    <row r="262" spans="1:9" hidden="1" outlineLevel="1">
      <c r="A262" s="242"/>
      <c r="B262" s="272" t="s">
        <v>218</v>
      </c>
      <c r="C262" s="264">
        <v>28048271</v>
      </c>
      <c r="D262" s="257"/>
      <c r="E262" s="259"/>
      <c r="F262" s="259"/>
      <c r="G262" s="259"/>
      <c r="H262" s="273"/>
      <c r="I262" s="264">
        <v>28048271</v>
      </c>
    </row>
    <row r="263" spans="1:9" hidden="1" outlineLevel="1">
      <c r="A263" s="242"/>
      <c r="B263" s="272" t="s">
        <v>219</v>
      </c>
      <c r="C263" s="264">
        <v>1612655</v>
      </c>
      <c r="D263" s="257"/>
      <c r="E263" s="259"/>
      <c r="F263" s="259"/>
      <c r="G263" s="259"/>
      <c r="H263" s="273"/>
      <c r="I263" s="264">
        <v>1612655</v>
      </c>
    </row>
    <row r="264" spans="1:9" hidden="1" outlineLevel="1">
      <c r="A264" s="242"/>
      <c r="B264" s="272" t="s">
        <v>323</v>
      </c>
      <c r="C264" s="264">
        <v>0</v>
      </c>
      <c r="D264" s="257"/>
      <c r="E264" s="259"/>
      <c r="F264" s="259"/>
      <c r="G264" s="259"/>
      <c r="H264" s="273"/>
      <c r="I264" s="264">
        <v>0</v>
      </c>
    </row>
    <row r="265" spans="1:9" hidden="1" outlineLevel="1">
      <c r="A265" s="242"/>
      <c r="B265" s="272" t="s">
        <v>220</v>
      </c>
      <c r="C265" s="264">
        <v>69966</v>
      </c>
      <c r="D265" s="257"/>
      <c r="E265" s="259"/>
      <c r="F265" s="259"/>
      <c r="G265" s="259"/>
      <c r="H265" s="273"/>
      <c r="I265" s="264">
        <v>69966</v>
      </c>
    </row>
    <row r="266" spans="1:9" hidden="1" outlineLevel="1">
      <c r="A266" s="242"/>
      <c r="B266" s="272" t="s">
        <v>221</v>
      </c>
      <c r="C266" s="264">
        <v>1183999.8360000011</v>
      </c>
      <c r="D266" s="257"/>
      <c r="E266" s="259"/>
      <c r="F266" s="259"/>
      <c r="G266" s="259"/>
      <c r="H266" s="273"/>
      <c r="I266" s="264">
        <v>1183999.8360000011</v>
      </c>
    </row>
    <row r="267" spans="1:9" hidden="1" outlineLevel="1">
      <c r="A267" s="242"/>
      <c r="B267" s="272" t="s">
        <v>274</v>
      </c>
      <c r="C267" s="264">
        <v>198174.90999999992</v>
      </c>
      <c r="D267" s="257"/>
      <c r="E267" s="259"/>
      <c r="F267" s="259"/>
      <c r="G267" s="259"/>
      <c r="H267" s="273"/>
      <c r="I267" s="264">
        <v>198174.90999999992</v>
      </c>
    </row>
    <row r="268" spans="1:9" hidden="1" outlineLevel="1">
      <c r="A268" s="242"/>
      <c r="B268" s="272" t="s">
        <v>222</v>
      </c>
      <c r="C268" s="264">
        <v>72780664</v>
      </c>
      <c r="D268" s="257"/>
      <c r="E268" s="259"/>
      <c r="F268" s="259"/>
      <c r="G268" s="259"/>
      <c r="H268" s="273"/>
      <c r="I268" s="264">
        <v>72780664</v>
      </c>
    </row>
    <row r="269" spans="1:9" hidden="1" outlineLevel="1">
      <c r="A269" s="242"/>
      <c r="B269" s="272" t="s">
        <v>278</v>
      </c>
      <c r="C269" s="262">
        <v>358607.85</v>
      </c>
      <c r="D269" s="257"/>
      <c r="E269" s="259"/>
      <c r="F269" s="259"/>
      <c r="G269" s="259"/>
      <c r="H269" s="273"/>
      <c r="I269" s="262">
        <v>358607.85</v>
      </c>
    </row>
    <row r="270" spans="1:9" hidden="1" outlineLevel="1">
      <c r="A270" s="242"/>
      <c r="B270" s="272" t="s">
        <v>223</v>
      </c>
      <c r="C270" s="264">
        <v>26232698.879999999</v>
      </c>
      <c r="D270" s="257"/>
      <c r="E270" s="259"/>
      <c r="F270" s="259"/>
      <c r="G270" s="259"/>
      <c r="H270" s="273"/>
      <c r="I270" s="264">
        <v>26232698.879999999</v>
      </c>
    </row>
    <row r="271" spans="1:9" hidden="1" outlineLevel="1">
      <c r="A271" s="242"/>
      <c r="B271" s="272" t="s">
        <v>224</v>
      </c>
      <c r="C271" s="264">
        <v>9173757.5999999978</v>
      </c>
      <c r="D271" s="257"/>
      <c r="E271" s="259"/>
      <c r="F271" s="259"/>
      <c r="G271" s="259"/>
      <c r="H271" s="273"/>
      <c r="I271" s="264">
        <v>9173757.5999999978</v>
      </c>
    </row>
    <row r="272" spans="1:9" hidden="1" outlineLevel="1">
      <c r="A272" s="242"/>
      <c r="B272" s="272" t="s">
        <v>225</v>
      </c>
      <c r="C272" s="264">
        <v>11989763</v>
      </c>
      <c r="D272" s="257"/>
      <c r="E272" s="259"/>
      <c r="F272" s="259"/>
      <c r="G272" s="259"/>
      <c r="H272" s="273"/>
      <c r="I272" s="264">
        <v>11989763</v>
      </c>
    </row>
    <row r="273" spans="1:9" ht="28.5" collapsed="1">
      <c r="A273" s="242">
        <v>9</v>
      </c>
      <c r="B273" s="274" t="s">
        <v>592</v>
      </c>
      <c r="C273" s="264">
        <f>SUM($C$245:$C$272)</f>
        <v>366686599.53600001</v>
      </c>
      <c r="D273" s="257"/>
      <c r="E273" s="259"/>
      <c r="F273" s="259"/>
      <c r="G273" s="259"/>
      <c r="H273" s="273"/>
      <c r="I273" s="264">
        <f>SUM($I$245:$I$272)</f>
        <v>366686599.53600001</v>
      </c>
    </row>
    <row r="274" spans="1:9" ht="12.75" customHeight="1">
      <c r="A274" s="275" t="s">
        <v>532</v>
      </c>
      <c r="B274" s="276" t="s">
        <v>533</v>
      </c>
      <c r="C274" s="427"/>
      <c r="D274" s="427"/>
      <c r="E274" s="427"/>
      <c r="F274" s="427"/>
      <c r="G274" s="427"/>
      <c r="H274" s="427"/>
      <c r="I274" s="427"/>
    </row>
    <row r="275" spans="1:9" ht="12.75" hidden="1" customHeight="1" outlineLevel="1">
      <c r="A275" s="242"/>
      <c r="B275" s="277" t="s">
        <v>202</v>
      </c>
      <c r="C275" s="246"/>
      <c r="D275" s="258"/>
      <c r="E275" s="258"/>
      <c r="F275" s="247"/>
      <c r="G275" s="278"/>
      <c r="H275" s="244"/>
      <c r="I275" s="245">
        <v>0</v>
      </c>
    </row>
    <row r="276" spans="1:9" ht="12.75" hidden="1" customHeight="1" outlineLevel="1">
      <c r="A276" s="242"/>
      <c r="B276" s="277" t="s">
        <v>272</v>
      </c>
      <c r="C276" s="246"/>
      <c r="D276" s="258"/>
      <c r="E276" s="258"/>
      <c r="F276" s="247"/>
      <c r="G276" s="278">
        <v>0</v>
      </c>
      <c r="H276" s="244"/>
      <c r="I276" s="279">
        <v>0</v>
      </c>
    </row>
    <row r="277" spans="1:9" ht="12.75" hidden="1" customHeight="1" outlineLevel="1">
      <c r="A277" s="242"/>
      <c r="B277" s="277" t="s">
        <v>203</v>
      </c>
      <c r="C277" s="246"/>
      <c r="D277" s="258"/>
      <c r="E277" s="258"/>
      <c r="F277" s="247"/>
      <c r="G277" s="278">
        <v>71953</v>
      </c>
      <c r="H277" s="244"/>
      <c r="I277" s="279">
        <v>71953</v>
      </c>
    </row>
    <row r="278" spans="1:9" ht="12.75" hidden="1" customHeight="1" outlineLevel="1">
      <c r="A278" s="242"/>
      <c r="B278" s="277" t="s">
        <v>204</v>
      </c>
      <c r="C278" s="246"/>
      <c r="D278" s="258"/>
      <c r="E278" s="258"/>
      <c r="F278" s="247"/>
      <c r="G278" s="278">
        <v>77363</v>
      </c>
      <c r="H278" s="244"/>
      <c r="I278" s="279">
        <v>77363</v>
      </c>
    </row>
    <row r="279" spans="1:9" ht="12.75" hidden="1" customHeight="1" outlineLevel="1">
      <c r="A279" s="242"/>
      <c r="B279" s="277" t="s">
        <v>206</v>
      </c>
      <c r="C279" s="246"/>
      <c r="D279" s="258"/>
      <c r="E279" s="258"/>
      <c r="F279" s="247"/>
      <c r="G279" s="280"/>
      <c r="H279" s="244"/>
      <c r="I279" s="279">
        <v>0</v>
      </c>
    </row>
    <row r="280" spans="1:9" ht="12.75" hidden="1" customHeight="1" outlineLevel="1">
      <c r="A280" s="242"/>
      <c r="B280" s="277" t="s">
        <v>207</v>
      </c>
      <c r="C280" s="246"/>
      <c r="D280" s="258"/>
      <c r="E280" s="258"/>
      <c r="F280" s="247"/>
      <c r="G280" s="278">
        <v>2036</v>
      </c>
      <c r="H280" s="244"/>
      <c r="I280" s="279">
        <v>2036</v>
      </c>
    </row>
    <row r="281" spans="1:9" ht="12.75" hidden="1" customHeight="1" outlineLevel="1">
      <c r="A281" s="242"/>
      <c r="B281" s="277" t="s">
        <v>205</v>
      </c>
      <c r="C281" s="246"/>
      <c r="D281" s="258"/>
      <c r="E281" s="258"/>
      <c r="F281" s="247"/>
      <c r="G281" s="278">
        <v>0</v>
      </c>
      <c r="H281" s="244"/>
      <c r="I281" s="279">
        <v>0</v>
      </c>
    </row>
    <row r="282" spans="1:9" ht="12.75" hidden="1" customHeight="1" outlineLevel="1">
      <c r="A282" s="242"/>
      <c r="B282" s="277" t="s">
        <v>208</v>
      </c>
      <c r="C282" s="246"/>
      <c r="D282" s="258"/>
      <c r="E282" s="258"/>
      <c r="F282" s="247"/>
      <c r="G282" s="278">
        <v>66022</v>
      </c>
      <c r="H282" s="244"/>
      <c r="I282" s="279">
        <v>66022</v>
      </c>
    </row>
    <row r="283" spans="1:9" ht="12.75" hidden="1" customHeight="1" outlineLevel="1">
      <c r="A283" s="242"/>
      <c r="B283" s="277" t="s">
        <v>209</v>
      </c>
      <c r="C283" s="246"/>
      <c r="D283" s="258"/>
      <c r="E283" s="258"/>
      <c r="F283" s="247"/>
      <c r="G283" s="278">
        <v>32961</v>
      </c>
      <c r="H283" s="244"/>
      <c r="I283" s="279">
        <v>32961</v>
      </c>
    </row>
    <row r="284" spans="1:9" ht="12.75" hidden="1" customHeight="1" outlineLevel="1">
      <c r="A284" s="242"/>
      <c r="B284" s="277" t="s">
        <v>211</v>
      </c>
      <c r="C284" s="246"/>
      <c r="D284" s="258"/>
      <c r="E284" s="258"/>
      <c r="F284" s="247"/>
      <c r="G284" s="278">
        <v>94902</v>
      </c>
      <c r="H284" s="244"/>
      <c r="I284" s="279">
        <v>94902</v>
      </c>
    </row>
    <row r="285" spans="1:9" ht="12.75" hidden="1" customHeight="1" outlineLevel="1">
      <c r="A285" s="242"/>
      <c r="B285" s="277" t="s">
        <v>212</v>
      </c>
      <c r="C285" s="246"/>
      <c r="D285" s="258"/>
      <c r="E285" s="258"/>
      <c r="F285" s="247"/>
      <c r="G285" s="278">
        <v>0</v>
      </c>
      <c r="H285" s="244"/>
      <c r="I285" s="279">
        <v>0</v>
      </c>
    </row>
    <row r="286" spans="1:9" ht="12.75" hidden="1" customHeight="1" outlineLevel="1">
      <c r="A286" s="242"/>
      <c r="B286" s="277" t="s">
        <v>213</v>
      </c>
      <c r="C286" s="246"/>
      <c r="D286" s="258"/>
      <c r="E286" s="258"/>
      <c r="F286" s="247"/>
      <c r="G286" s="278">
        <v>0</v>
      </c>
      <c r="H286" s="244"/>
      <c r="I286" s="279">
        <v>0</v>
      </c>
    </row>
    <row r="287" spans="1:9" ht="12.75" hidden="1" customHeight="1" outlineLevel="1">
      <c r="A287" s="242"/>
      <c r="B287" s="277" t="s">
        <v>214</v>
      </c>
      <c r="C287" s="246"/>
      <c r="D287" s="258"/>
      <c r="E287" s="258"/>
      <c r="F287" s="247"/>
      <c r="G287" s="278">
        <v>0</v>
      </c>
      <c r="H287" s="244"/>
      <c r="I287" s="279">
        <v>0</v>
      </c>
    </row>
    <row r="288" spans="1:9" ht="12.75" hidden="1" customHeight="1" outlineLevel="1">
      <c r="A288" s="242"/>
      <c r="B288" s="277" t="s">
        <v>273</v>
      </c>
      <c r="C288" s="246"/>
      <c r="D288" s="258"/>
      <c r="E288" s="258"/>
      <c r="F288" s="247"/>
      <c r="G288" s="278">
        <v>-2569</v>
      </c>
      <c r="H288" s="244"/>
      <c r="I288" s="279">
        <v>-2569</v>
      </c>
    </row>
    <row r="289" spans="1:9" ht="12.75" hidden="1" customHeight="1" outlineLevel="1">
      <c r="A289" s="242"/>
      <c r="B289" s="277" t="s">
        <v>215</v>
      </c>
      <c r="C289" s="246"/>
      <c r="D289" s="258"/>
      <c r="E289" s="258"/>
      <c r="F289" s="247"/>
      <c r="G289" s="278">
        <v>202321</v>
      </c>
      <c r="H289" s="244"/>
      <c r="I289" s="279">
        <v>202321</v>
      </c>
    </row>
    <row r="290" spans="1:9" ht="12.75" hidden="1" customHeight="1" outlineLevel="1">
      <c r="A290" s="242"/>
      <c r="B290" s="277" t="s">
        <v>216</v>
      </c>
      <c r="C290" s="246"/>
      <c r="D290" s="258"/>
      <c r="E290" s="258"/>
      <c r="F290" s="247"/>
      <c r="G290" s="278">
        <v>214</v>
      </c>
      <c r="H290" s="244"/>
      <c r="I290" s="279">
        <v>214</v>
      </c>
    </row>
    <row r="291" spans="1:9" ht="12.75" hidden="1" customHeight="1" outlineLevel="1">
      <c r="A291" s="242"/>
      <c r="B291" s="277" t="s">
        <v>217</v>
      </c>
      <c r="C291" s="246"/>
      <c r="D291" s="258"/>
      <c r="E291" s="258"/>
      <c r="F291" s="247"/>
      <c r="G291" s="278">
        <v>0</v>
      </c>
      <c r="H291" s="244"/>
      <c r="I291" s="279">
        <v>0</v>
      </c>
    </row>
    <row r="292" spans="1:9" ht="12.75" hidden="1" customHeight="1" outlineLevel="1">
      <c r="A292" s="242"/>
      <c r="B292" s="277" t="s">
        <v>218</v>
      </c>
      <c r="C292" s="246"/>
      <c r="D292" s="258"/>
      <c r="E292" s="258"/>
      <c r="F292" s="247"/>
      <c r="G292" s="278">
        <v>288435</v>
      </c>
      <c r="H292" s="244"/>
      <c r="I292" s="279">
        <v>288435</v>
      </c>
    </row>
    <row r="293" spans="1:9" ht="12.75" hidden="1" customHeight="1" outlineLevel="1">
      <c r="A293" s="242"/>
      <c r="B293" s="277" t="s">
        <v>219</v>
      </c>
      <c r="C293" s="246"/>
      <c r="D293" s="258"/>
      <c r="E293" s="258"/>
      <c r="F293" s="247"/>
      <c r="G293" s="280"/>
      <c r="H293" s="244"/>
      <c r="I293" s="279">
        <v>0</v>
      </c>
    </row>
    <row r="294" spans="1:9" ht="12.75" hidden="1" customHeight="1" outlineLevel="1">
      <c r="A294" s="242"/>
      <c r="B294" s="277" t="s">
        <v>323</v>
      </c>
      <c r="C294" s="246"/>
      <c r="D294" s="258"/>
      <c r="E294" s="258"/>
      <c r="F294" s="247"/>
      <c r="G294" s="279">
        <v>0</v>
      </c>
      <c r="H294" s="244"/>
      <c r="I294" s="279">
        <v>0</v>
      </c>
    </row>
    <row r="295" spans="1:9" ht="12.75" hidden="1" customHeight="1" outlineLevel="1">
      <c r="A295" s="242"/>
      <c r="B295" s="277" t="s">
        <v>220</v>
      </c>
      <c r="C295" s="246"/>
      <c r="D295" s="258"/>
      <c r="E295" s="258"/>
      <c r="F295" s="247"/>
      <c r="G295" s="280">
        <v>0</v>
      </c>
      <c r="H295" s="244"/>
      <c r="I295" s="279">
        <v>0</v>
      </c>
    </row>
    <row r="296" spans="1:9" ht="12.75" hidden="1" customHeight="1" outlineLevel="1">
      <c r="A296" s="242"/>
      <c r="B296" s="277" t="s">
        <v>221</v>
      </c>
      <c r="C296" s="246"/>
      <c r="D296" s="258"/>
      <c r="E296" s="258"/>
      <c r="F296" s="247"/>
      <c r="G296" s="280"/>
      <c r="H296" s="244"/>
      <c r="I296" s="279">
        <v>0</v>
      </c>
    </row>
    <row r="297" spans="1:9" ht="12.75" hidden="1" customHeight="1" outlineLevel="1">
      <c r="A297" s="242"/>
      <c r="B297" s="277" t="s">
        <v>274</v>
      </c>
      <c r="C297" s="246"/>
      <c r="D297" s="258"/>
      <c r="E297" s="258"/>
      <c r="F297" s="247"/>
      <c r="G297" s="280">
        <v>65047</v>
      </c>
      <c r="H297" s="244"/>
      <c r="I297" s="279">
        <v>65047</v>
      </c>
    </row>
    <row r="298" spans="1:9" ht="12.75" hidden="1" customHeight="1" outlineLevel="1">
      <c r="A298" s="242"/>
      <c r="B298" s="277" t="s">
        <v>222</v>
      </c>
      <c r="C298" s="246"/>
      <c r="D298" s="258"/>
      <c r="E298" s="258"/>
      <c r="F298" s="247"/>
      <c r="G298" s="278">
        <v>111950</v>
      </c>
      <c r="H298" s="244"/>
      <c r="I298" s="279">
        <v>111950</v>
      </c>
    </row>
    <row r="299" spans="1:9" ht="12.75" hidden="1" customHeight="1" outlineLevel="1">
      <c r="A299" s="242"/>
      <c r="B299" s="277" t="s">
        <v>278</v>
      </c>
      <c r="C299" s="246"/>
      <c r="D299" s="258"/>
      <c r="E299" s="258"/>
      <c r="F299" s="247"/>
      <c r="G299" s="278"/>
      <c r="H299" s="244"/>
      <c r="I299" s="262">
        <v>0</v>
      </c>
    </row>
    <row r="300" spans="1:9" ht="12.75" hidden="1" customHeight="1" outlineLevel="1">
      <c r="A300" s="242"/>
      <c r="B300" s="277" t="s">
        <v>223</v>
      </c>
      <c r="C300" s="246"/>
      <c r="D300" s="258"/>
      <c r="E300" s="258"/>
      <c r="F300" s="247"/>
      <c r="G300" s="280"/>
      <c r="H300" s="244"/>
      <c r="I300" s="279">
        <v>0</v>
      </c>
    </row>
    <row r="301" spans="1:9" ht="12.75" hidden="1" customHeight="1" outlineLevel="1">
      <c r="A301" s="242"/>
      <c r="B301" s="277" t="s">
        <v>224</v>
      </c>
      <c r="C301" s="246"/>
      <c r="D301" s="258"/>
      <c r="E301" s="258"/>
      <c r="F301" s="247"/>
      <c r="G301" s="278">
        <v>0</v>
      </c>
      <c r="H301" s="244"/>
      <c r="I301" s="279">
        <v>0</v>
      </c>
    </row>
    <row r="302" spans="1:9" ht="12.75" hidden="1" customHeight="1" outlineLevel="1">
      <c r="A302" s="242"/>
      <c r="B302" s="277" t="s">
        <v>225</v>
      </c>
      <c r="C302" s="246"/>
      <c r="D302" s="258"/>
      <c r="E302" s="258"/>
      <c r="F302" s="247"/>
      <c r="G302" s="280"/>
      <c r="H302" s="244"/>
      <c r="I302" s="279">
        <v>0</v>
      </c>
    </row>
    <row r="303" spans="1:9" ht="12.75" customHeight="1" collapsed="1">
      <c r="A303" s="242">
        <v>10</v>
      </c>
      <c r="B303" s="281" t="s">
        <v>534</v>
      </c>
      <c r="C303" s="246"/>
      <c r="D303" s="258"/>
      <c r="E303" s="258"/>
      <c r="F303" s="247"/>
      <c r="G303" s="278">
        <f>SUM($G$275:$G$302)</f>
        <v>1010635</v>
      </c>
      <c r="H303" s="244"/>
      <c r="I303" s="279">
        <f>SUM($I$275:$I$302)</f>
        <v>1010635</v>
      </c>
    </row>
    <row r="304" spans="1:9" ht="12.75" hidden="1" customHeight="1" outlineLevel="1">
      <c r="A304" s="242"/>
      <c r="B304" s="282" t="s">
        <v>202</v>
      </c>
      <c r="C304" s="254"/>
      <c r="D304" s="260"/>
      <c r="E304" s="260"/>
      <c r="F304" s="255"/>
      <c r="G304" s="283"/>
      <c r="H304" s="270"/>
      <c r="I304" s="245">
        <v>0</v>
      </c>
    </row>
    <row r="305" spans="1:9" ht="12.75" hidden="1" customHeight="1" outlineLevel="1">
      <c r="A305" s="242"/>
      <c r="B305" s="282" t="s">
        <v>272</v>
      </c>
      <c r="C305" s="254"/>
      <c r="D305" s="260"/>
      <c r="E305" s="260"/>
      <c r="F305" s="255"/>
      <c r="G305" s="283">
        <v>0</v>
      </c>
      <c r="H305" s="270"/>
      <c r="I305" s="262">
        <v>0</v>
      </c>
    </row>
    <row r="306" spans="1:9" ht="12.75" hidden="1" customHeight="1" outlineLevel="1">
      <c r="A306" s="242"/>
      <c r="B306" s="282" t="s">
        <v>203</v>
      </c>
      <c r="C306" s="254"/>
      <c r="D306" s="260"/>
      <c r="E306" s="260"/>
      <c r="F306" s="255"/>
      <c r="G306" s="283">
        <v>0</v>
      </c>
      <c r="H306" s="270"/>
      <c r="I306" s="262">
        <v>0</v>
      </c>
    </row>
    <row r="307" spans="1:9" ht="12.75" hidden="1" customHeight="1" outlineLevel="1">
      <c r="A307" s="242"/>
      <c r="B307" s="282" t="s">
        <v>204</v>
      </c>
      <c r="C307" s="254"/>
      <c r="D307" s="260"/>
      <c r="E307" s="260"/>
      <c r="F307" s="255"/>
      <c r="G307" s="283">
        <v>112153</v>
      </c>
      <c r="H307" s="270"/>
      <c r="I307" s="262">
        <v>112153</v>
      </c>
    </row>
    <row r="308" spans="1:9" ht="12.75" hidden="1" customHeight="1" outlineLevel="1">
      <c r="A308" s="242"/>
      <c r="B308" s="282" t="s">
        <v>205</v>
      </c>
      <c r="C308" s="254"/>
      <c r="D308" s="260"/>
      <c r="E308" s="260"/>
      <c r="F308" s="255"/>
      <c r="G308" s="283">
        <v>0</v>
      </c>
      <c r="H308" s="270"/>
      <c r="I308" s="262">
        <v>0</v>
      </c>
    </row>
    <row r="309" spans="1:9" ht="12.75" hidden="1" customHeight="1" outlineLevel="1">
      <c r="A309" s="242"/>
      <c r="B309" s="282" t="s">
        <v>206</v>
      </c>
      <c r="C309" s="254"/>
      <c r="D309" s="260"/>
      <c r="E309" s="260"/>
      <c r="F309" s="255"/>
      <c r="G309" s="283">
        <v>0</v>
      </c>
      <c r="H309" s="270"/>
      <c r="I309" s="262">
        <v>0</v>
      </c>
    </row>
    <row r="310" spans="1:9" ht="12.75" hidden="1" customHeight="1" outlineLevel="1">
      <c r="A310" s="242"/>
      <c r="B310" s="282" t="s">
        <v>207</v>
      </c>
      <c r="C310" s="254"/>
      <c r="D310" s="260"/>
      <c r="E310" s="260"/>
      <c r="F310" s="255"/>
      <c r="G310" s="283">
        <v>0</v>
      </c>
      <c r="H310" s="270"/>
      <c r="I310" s="262">
        <v>0</v>
      </c>
    </row>
    <row r="311" spans="1:9" ht="12.75" hidden="1" customHeight="1" outlineLevel="1">
      <c r="A311" s="242"/>
      <c r="B311" s="282" t="s">
        <v>208</v>
      </c>
      <c r="C311" s="254"/>
      <c r="D311" s="260"/>
      <c r="E311" s="260"/>
      <c r="F311" s="255"/>
      <c r="G311" s="283">
        <v>9743274</v>
      </c>
      <c r="H311" s="270"/>
      <c r="I311" s="262">
        <v>9743274</v>
      </c>
    </row>
    <row r="312" spans="1:9" ht="12.75" hidden="1" customHeight="1" outlineLevel="1">
      <c r="A312" s="242"/>
      <c r="B312" s="282" t="s">
        <v>209</v>
      </c>
      <c r="C312" s="254"/>
      <c r="D312" s="260"/>
      <c r="E312" s="260"/>
      <c r="F312" s="255"/>
      <c r="G312" s="283">
        <v>546090</v>
      </c>
      <c r="H312" s="270"/>
      <c r="I312" s="262">
        <v>546090</v>
      </c>
    </row>
    <row r="313" spans="1:9" ht="12.75" hidden="1" customHeight="1" outlineLevel="1">
      <c r="A313" s="242"/>
      <c r="B313" s="282" t="s">
        <v>211</v>
      </c>
      <c r="C313" s="254"/>
      <c r="D313" s="260"/>
      <c r="E313" s="260"/>
      <c r="F313" s="255"/>
      <c r="G313" s="283">
        <v>1670267</v>
      </c>
      <c r="H313" s="270"/>
      <c r="I313" s="262">
        <v>1670267</v>
      </c>
    </row>
    <row r="314" spans="1:9" ht="12.75" hidden="1" customHeight="1" outlineLevel="1">
      <c r="A314" s="242"/>
      <c r="B314" s="282" t="s">
        <v>212</v>
      </c>
      <c r="C314" s="254"/>
      <c r="D314" s="260"/>
      <c r="E314" s="260"/>
      <c r="F314" s="255"/>
      <c r="G314" s="283">
        <v>417089</v>
      </c>
      <c r="H314" s="270"/>
      <c r="I314" s="262">
        <v>417089</v>
      </c>
    </row>
    <row r="315" spans="1:9" ht="12.75" hidden="1" customHeight="1" outlineLevel="1">
      <c r="A315" s="242"/>
      <c r="B315" s="282" t="s">
        <v>213</v>
      </c>
      <c r="C315" s="254"/>
      <c r="D315" s="260"/>
      <c r="E315" s="260"/>
      <c r="F315" s="255"/>
      <c r="G315" s="283">
        <v>1616199</v>
      </c>
      <c r="H315" s="270"/>
      <c r="I315" s="262">
        <v>1616199</v>
      </c>
    </row>
    <row r="316" spans="1:9" ht="12.75" hidden="1" customHeight="1" outlineLevel="1">
      <c r="A316" s="242"/>
      <c r="B316" s="282" t="s">
        <v>214</v>
      </c>
      <c r="C316" s="254"/>
      <c r="D316" s="260"/>
      <c r="E316" s="260"/>
      <c r="F316" s="255"/>
      <c r="G316" s="283">
        <v>103680</v>
      </c>
      <c r="H316" s="270"/>
      <c r="I316" s="262">
        <v>103680</v>
      </c>
    </row>
    <row r="317" spans="1:9" ht="12.75" hidden="1" customHeight="1" outlineLevel="1">
      <c r="A317" s="242"/>
      <c r="B317" s="282" t="s">
        <v>273</v>
      </c>
      <c r="C317" s="254"/>
      <c r="D317" s="260"/>
      <c r="E317" s="260"/>
      <c r="F317" s="255"/>
      <c r="G317" s="283">
        <v>-6071</v>
      </c>
      <c r="H317" s="270"/>
      <c r="I317" s="262">
        <v>-6071</v>
      </c>
    </row>
    <row r="318" spans="1:9" ht="12.75" hidden="1" customHeight="1" outlineLevel="1">
      <c r="A318" s="242"/>
      <c r="B318" s="282" t="s">
        <v>215</v>
      </c>
      <c r="C318" s="254"/>
      <c r="D318" s="260"/>
      <c r="E318" s="260"/>
      <c r="F318" s="255"/>
      <c r="G318" s="283">
        <v>171372</v>
      </c>
      <c r="H318" s="270"/>
      <c r="I318" s="262">
        <v>171372</v>
      </c>
    </row>
    <row r="319" spans="1:9" ht="12.75" hidden="1" customHeight="1" outlineLevel="1">
      <c r="A319" s="242"/>
      <c r="B319" s="282" t="s">
        <v>216</v>
      </c>
      <c r="C319" s="254"/>
      <c r="D319" s="260"/>
      <c r="E319" s="260"/>
      <c r="F319" s="255"/>
      <c r="G319" s="283">
        <v>632</v>
      </c>
      <c r="H319" s="270"/>
      <c r="I319" s="262">
        <v>632</v>
      </c>
    </row>
    <row r="320" spans="1:9" ht="12.75" hidden="1" customHeight="1" outlineLevel="1">
      <c r="A320" s="242"/>
      <c r="B320" s="282" t="s">
        <v>217</v>
      </c>
      <c r="C320" s="254"/>
      <c r="D320" s="260"/>
      <c r="E320" s="260"/>
      <c r="F320" s="255"/>
      <c r="G320" s="283">
        <v>0</v>
      </c>
      <c r="H320" s="270"/>
      <c r="I320" s="262">
        <v>0</v>
      </c>
    </row>
    <row r="321" spans="1:9" ht="12.75" hidden="1" customHeight="1" outlineLevel="1">
      <c r="A321" s="242"/>
      <c r="B321" s="282" t="s">
        <v>218</v>
      </c>
      <c r="C321" s="254"/>
      <c r="D321" s="260"/>
      <c r="E321" s="260"/>
      <c r="F321" s="255"/>
      <c r="G321" s="283">
        <v>1283012</v>
      </c>
      <c r="H321" s="270"/>
      <c r="I321" s="262">
        <v>1283012</v>
      </c>
    </row>
    <row r="322" spans="1:9" ht="12.75" hidden="1" customHeight="1" outlineLevel="1">
      <c r="A322" s="242"/>
      <c r="B322" s="282" t="s">
        <v>219</v>
      </c>
      <c r="C322" s="254"/>
      <c r="D322" s="260"/>
      <c r="E322" s="260"/>
      <c r="F322" s="255"/>
      <c r="G322" s="284"/>
      <c r="H322" s="270"/>
      <c r="I322" s="262">
        <v>0</v>
      </c>
    </row>
    <row r="323" spans="1:9" ht="12.75" hidden="1" customHeight="1" outlineLevel="1">
      <c r="A323" s="242"/>
      <c r="B323" s="282" t="s">
        <v>323</v>
      </c>
      <c r="C323" s="254"/>
      <c r="D323" s="260"/>
      <c r="E323" s="260"/>
      <c r="F323" s="255"/>
      <c r="G323" s="279">
        <v>46630</v>
      </c>
      <c r="H323" s="270"/>
      <c r="I323" s="279">
        <v>46630</v>
      </c>
    </row>
    <row r="324" spans="1:9" ht="12.75" hidden="1" customHeight="1" outlineLevel="1">
      <c r="A324" s="242"/>
      <c r="B324" s="282" t="s">
        <v>220</v>
      </c>
      <c r="C324" s="254"/>
      <c r="D324" s="260"/>
      <c r="E324" s="260"/>
      <c r="F324" s="255"/>
      <c r="G324" s="284"/>
      <c r="H324" s="270"/>
      <c r="I324" s="262">
        <v>0</v>
      </c>
    </row>
    <row r="325" spans="1:9" ht="12.75" hidden="1" customHeight="1" outlineLevel="1">
      <c r="A325" s="242"/>
      <c r="B325" s="282" t="s">
        <v>221</v>
      </c>
      <c r="C325" s="254"/>
      <c r="D325" s="260"/>
      <c r="E325" s="260"/>
      <c r="F325" s="255"/>
      <c r="G325" s="284"/>
      <c r="H325" s="270"/>
      <c r="I325" s="262">
        <v>0</v>
      </c>
    </row>
    <row r="326" spans="1:9" ht="12.75" hidden="1" customHeight="1" outlineLevel="1">
      <c r="A326" s="242"/>
      <c r="B326" s="282" t="s">
        <v>274</v>
      </c>
      <c r="C326" s="254"/>
      <c r="D326" s="260"/>
      <c r="E326" s="260"/>
      <c r="F326" s="255"/>
      <c r="G326" s="283">
        <v>0</v>
      </c>
      <c r="H326" s="270"/>
      <c r="I326" s="262">
        <v>0</v>
      </c>
    </row>
    <row r="327" spans="1:9" ht="12.75" hidden="1" customHeight="1" outlineLevel="1">
      <c r="A327" s="242"/>
      <c r="B327" s="282" t="s">
        <v>222</v>
      </c>
      <c r="C327" s="254"/>
      <c r="D327" s="260"/>
      <c r="E327" s="260"/>
      <c r="F327" s="255"/>
      <c r="G327" s="283">
        <v>13319345</v>
      </c>
      <c r="H327" s="270"/>
      <c r="I327" s="262">
        <v>13319345</v>
      </c>
    </row>
    <row r="328" spans="1:9" ht="12.75" hidden="1" customHeight="1" outlineLevel="1">
      <c r="A328" s="242"/>
      <c r="B328" s="282" t="s">
        <v>278</v>
      </c>
      <c r="C328" s="254"/>
      <c r="D328" s="260"/>
      <c r="E328" s="260"/>
      <c r="F328" s="255"/>
      <c r="G328" s="262">
        <v>53292.43</v>
      </c>
      <c r="H328" s="270"/>
      <c r="I328" s="262">
        <v>53292.43</v>
      </c>
    </row>
    <row r="329" spans="1:9" ht="12.75" hidden="1" customHeight="1" outlineLevel="1">
      <c r="A329" s="242"/>
      <c r="B329" s="282" t="s">
        <v>223</v>
      </c>
      <c r="C329" s="254"/>
      <c r="D329" s="260"/>
      <c r="E329" s="260"/>
      <c r="F329" s="255"/>
      <c r="G329" s="284"/>
      <c r="H329" s="270"/>
      <c r="I329" s="262">
        <v>0</v>
      </c>
    </row>
    <row r="330" spans="1:9" ht="12.75" hidden="1" customHeight="1" outlineLevel="1">
      <c r="A330" s="242"/>
      <c r="B330" s="282" t="s">
        <v>224</v>
      </c>
      <c r="C330" s="254"/>
      <c r="D330" s="260"/>
      <c r="E330" s="260"/>
      <c r="F330" s="255"/>
      <c r="G330" s="283">
        <v>0</v>
      </c>
      <c r="H330" s="270"/>
      <c r="I330" s="262">
        <v>0</v>
      </c>
    </row>
    <row r="331" spans="1:9" ht="12.75" hidden="1" customHeight="1" outlineLevel="1">
      <c r="A331" s="242"/>
      <c r="B331" s="282" t="s">
        <v>225</v>
      </c>
      <c r="C331" s="254"/>
      <c r="D331" s="260"/>
      <c r="E331" s="260"/>
      <c r="F331" s="255"/>
      <c r="G331" s="284"/>
      <c r="H331" s="270"/>
      <c r="I331" s="262">
        <v>0</v>
      </c>
    </row>
    <row r="332" spans="1:9" ht="12.75" customHeight="1" collapsed="1">
      <c r="A332" s="242">
        <v>11</v>
      </c>
      <c r="B332" s="285" t="s">
        <v>535</v>
      </c>
      <c r="C332" s="254"/>
      <c r="D332" s="260"/>
      <c r="E332" s="260"/>
      <c r="F332" s="255"/>
      <c r="G332" s="283">
        <f>SUM($G$304:$G$331)</f>
        <v>29076964.43</v>
      </c>
      <c r="H332" s="270"/>
      <c r="I332" s="262">
        <f>SUM($I$304:$I$331)</f>
        <v>29076964.43</v>
      </c>
    </row>
    <row r="333" spans="1:9" ht="12.75" hidden="1" customHeight="1" outlineLevel="1">
      <c r="A333" s="242"/>
      <c r="B333" s="282" t="s">
        <v>202</v>
      </c>
      <c r="C333" s="254"/>
      <c r="D333" s="260"/>
      <c r="E333" s="260"/>
      <c r="F333" s="255"/>
      <c r="G333" s="283"/>
      <c r="H333" s="270"/>
      <c r="I333" s="245">
        <v>0</v>
      </c>
    </row>
    <row r="334" spans="1:9" ht="12.75" hidden="1" customHeight="1" outlineLevel="1">
      <c r="A334" s="242"/>
      <c r="B334" s="282" t="s">
        <v>272</v>
      </c>
      <c r="C334" s="254"/>
      <c r="D334" s="260"/>
      <c r="E334" s="260"/>
      <c r="F334" s="255"/>
      <c r="G334" s="283">
        <v>4260</v>
      </c>
      <c r="H334" s="270"/>
      <c r="I334" s="262">
        <v>4260</v>
      </c>
    </row>
    <row r="335" spans="1:9" ht="12.75" hidden="1" customHeight="1" outlineLevel="1">
      <c r="A335" s="242"/>
      <c r="B335" s="282" t="s">
        <v>203</v>
      </c>
      <c r="C335" s="254"/>
      <c r="D335" s="260"/>
      <c r="E335" s="260"/>
      <c r="F335" s="255"/>
      <c r="G335" s="283">
        <v>843309</v>
      </c>
      <c r="H335" s="270"/>
      <c r="I335" s="262">
        <v>843309</v>
      </c>
    </row>
    <row r="336" spans="1:9" ht="12.75" hidden="1" customHeight="1" outlineLevel="1">
      <c r="A336" s="242"/>
      <c r="B336" s="282" t="s">
        <v>204</v>
      </c>
      <c r="C336" s="254"/>
      <c r="D336" s="260"/>
      <c r="E336" s="260"/>
      <c r="F336" s="255"/>
      <c r="G336" s="283">
        <v>0</v>
      </c>
      <c r="H336" s="270"/>
      <c r="I336" s="262">
        <v>0</v>
      </c>
    </row>
    <row r="337" spans="1:9" ht="12.75" hidden="1" customHeight="1" outlineLevel="1">
      <c r="A337" s="242"/>
      <c r="B337" s="282" t="s">
        <v>205</v>
      </c>
      <c r="C337" s="254"/>
      <c r="D337" s="260"/>
      <c r="E337" s="260"/>
      <c r="F337" s="255"/>
      <c r="G337" s="283">
        <v>0</v>
      </c>
      <c r="H337" s="270"/>
      <c r="I337" s="262">
        <v>0</v>
      </c>
    </row>
    <row r="338" spans="1:9" ht="12.75" hidden="1" customHeight="1" outlineLevel="1">
      <c r="A338" s="242"/>
      <c r="B338" s="282" t="s">
        <v>206</v>
      </c>
      <c r="C338" s="254"/>
      <c r="D338" s="260"/>
      <c r="E338" s="260"/>
      <c r="F338" s="255"/>
      <c r="G338" s="283">
        <v>200039</v>
      </c>
      <c r="H338" s="270"/>
      <c r="I338" s="262">
        <v>200039</v>
      </c>
    </row>
    <row r="339" spans="1:9" ht="12.75" hidden="1" customHeight="1" outlineLevel="1">
      <c r="A339" s="242"/>
      <c r="B339" s="282" t="s">
        <v>207</v>
      </c>
      <c r="C339" s="254"/>
      <c r="D339" s="260"/>
      <c r="E339" s="260"/>
      <c r="F339" s="255"/>
      <c r="G339" s="283">
        <v>14648</v>
      </c>
      <c r="H339" s="270"/>
      <c r="I339" s="262">
        <v>14648</v>
      </c>
    </row>
    <row r="340" spans="1:9" ht="12.75" hidden="1" customHeight="1" outlineLevel="1">
      <c r="A340" s="242"/>
      <c r="B340" s="282" t="s">
        <v>208</v>
      </c>
      <c r="C340" s="254"/>
      <c r="D340" s="260"/>
      <c r="E340" s="260"/>
      <c r="F340" s="255"/>
      <c r="G340" s="283">
        <v>3259309</v>
      </c>
      <c r="H340" s="270"/>
      <c r="I340" s="262">
        <v>3259309</v>
      </c>
    </row>
    <row r="341" spans="1:9" ht="12.75" hidden="1" customHeight="1" outlineLevel="1">
      <c r="A341" s="242"/>
      <c r="B341" s="282" t="s">
        <v>209</v>
      </c>
      <c r="C341" s="254"/>
      <c r="D341" s="260"/>
      <c r="E341" s="260"/>
      <c r="F341" s="255"/>
      <c r="G341" s="283">
        <v>894539</v>
      </c>
      <c r="H341" s="270"/>
      <c r="I341" s="262">
        <v>894539</v>
      </c>
    </row>
    <row r="342" spans="1:9" ht="12.75" hidden="1" customHeight="1" outlineLevel="1">
      <c r="A342" s="242"/>
      <c r="B342" s="282" t="s">
        <v>211</v>
      </c>
      <c r="C342" s="254"/>
      <c r="D342" s="260"/>
      <c r="E342" s="260"/>
      <c r="F342" s="255"/>
      <c r="G342" s="283">
        <v>4372455</v>
      </c>
      <c r="H342" s="270"/>
      <c r="I342" s="262">
        <v>4372455</v>
      </c>
    </row>
    <row r="343" spans="1:9" ht="12.75" hidden="1" customHeight="1" outlineLevel="1">
      <c r="A343" s="242"/>
      <c r="B343" s="282" t="s">
        <v>212</v>
      </c>
      <c r="C343" s="254"/>
      <c r="D343" s="260"/>
      <c r="E343" s="260"/>
      <c r="F343" s="255"/>
      <c r="G343" s="283">
        <v>464766</v>
      </c>
      <c r="H343" s="270"/>
      <c r="I343" s="262">
        <v>464766</v>
      </c>
    </row>
    <row r="344" spans="1:9" ht="12.75" hidden="1" customHeight="1" outlineLevel="1">
      <c r="A344" s="242"/>
      <c r="B344" s="282" t="s">
        <v>213</v>
      </c>
      <c r="C344" s="254"/>
      <c r="D344" s="260"/>
      <c r="E344" s="260"/>
      <c r="F344" s="255"/>
      <c r="G344" s="283">
        <v>11152742</v>
      </c>
      <c r="H344" s="270"/>
      <c r="I344" s="262">
        <v>11152742</v>
      </c>
    </row>
    <row r="345" spans="1:9" ht="12.75" hidden="1" customHeight="1" outlineLevel="1">
      <c r="A345" s="242"/>
      <c r="B345" s="282" t="s">
        <v>214</v>
      </c>
      <c r="C345" s="254"/>
      <c r="D345" s="260"/>
      <c r="E345" s="260"/>
      <c r="F345" s="255"/>
      <c r="G345" s="283">
        <v>478639</v>
      </c>
      <c r="H345" s="270"/>
      <c r="I345" s="262">
        <v>478639</v>
      </c>
    </row>
    <row r="346" spans="1:9" ht="12.75" hidden="1" customHeight="1" outlineLevel="1">
      <c r="A346" s="242"/>
      <c r="B346" s="282" t="s">
        <v>273</v>
      </c>
      <c r="C346" s="254"/>
      <c r="D346" s="260"/>
      <c r="E346" s="260"/>
      <c r="F346" s="255"/>
      <c r="G346" s="283">
        <v>-3335</v>
      </c>
      <c r="H346" s="270"/>
      <c r="I346" s="262">
        <v>-3335</v>
      </c>
    </row>
    <row r="347" spans="1:9" ht="12.75" hidden="1" customHeight="1" outlineLevel="1">
      <c r="A347" s="242"/>
      <c r="B347" s="282" t="s">
        <v>215</v>
      </c>
      <c r="C347" s="254"/>
      <c r="D347" s="260"/>
      <c r="E347" s="260"/>
      <c r="F347" s="255"/>
      <c r="G347" s="283">
        <v>64446</v>
      </c>
      <c r="H347" s="270"/>
      <c r="I347" s="262">
        <v>64446</v>
      </c>
    </row>
    <row r="348" spans="1:9" ht="12.75" hidden="1" customHeight="1" outlineLevel="1">
      <c r="A348" s="242"/>
      <c r="B348" s="282" t="s">
        <v>216</v>
      </c>
      <c r="C348" s="254"/>
      <c r="D348" s="260"/>
      <c r="E348" s="260"/>
      <c r="F348" s="255"/>
      <c r="G348" s="283">
        <v>31701</v>
      </c>
      <c r="H348" s="270"/>
      <c r="I348" s="262">
        <v>31701</v>
      </c>
    </row>
    <row r="349" spans="1:9" ht="12.75" hidden="1" customHeight="1" outlineLevel="1">
      <c r="A349" s="242"/>
      <c r="B349" s="282" t="s">
        <v>217</v>
      </c>
      <c r="C349" s="254"/>
      <c r="D349" s="260"/>
      <c r="E349" s="260"/>
      <c r="F349" s="255"/>
      <c r="G349" s="283">
        <v>374731.71454318741</v>
      </c>
      <c r="H349" s="270"/>
      <c r="I349" s="262">
        <v>374731.71454318741</v>
      </c>
    </row>
    <row r="350" spans="1:9" ht="12.75" hidden="1" customHeight="1" outlineLevel="1">
      <c r="A350" s="242"/>
      <c r="B350" s="282" t="s">
        <v>218</v>
      </c>
      <c r="C350" s="254"/>
      <c r="D350" s="260"/>
      <c r="E350" s="260"/>
      <c r="F350" s="255"/>
      <c r="G350" s="283">
        <v>2840423</v>
      </c>
      <c r="H350" s="270"/>
      <c r="I350" s="262">
        <v>2840423</v>
      </c>
    </row>
    <row r="351" spans="1:9" ht="12.75" hidden="1" customHeight="1" outlineLevel="1">
      <c r="A351" s="242"/>
      <c r="B351" s="282" t="s">
        <v>219</v>
      </c>
      <c r="C351" s="254"/>
      <c r="D351" s="260"/>
      <c r="E351" s="260"/>
      <c r="F351" s="255"/>
      <c r="G351" s="283">
        <v>12596</v>
      </c>
      <c r="H351" s="270"/>
      <c r="I351" s="262">
        <v>12596</v>
      </c>
    </row>
    <row r="352" spans="1:9" ht="12.75" hidden="1" customHeight="1" outlineLevel="1">
      <c r="A352" s="242"/>
      <c r="B352" s="282" t="s">
        <v>323</v>
      </c>
      <c r="C352" s="254"/>
      <c r="D352" s="260"/>
      <c r="E352" s="260"/>
      <c r="F352" s="255"/>
      <c r="G352" s="283"/>
      <c r="H352" s="270"/>
      <c r="I352" s="279">
        <v>0</v>
      </c>
    </row>
    <row r="353" spans="1:9" ht="12.75" hidden="1" customHeight="1" outlineLevel="1">
      <c r="A353" s="242"/>
      <c r="B353" s="282" t="s">
        <v>220</v>
      </c>
      <c r="C353" s="254"/>
      <c r="D353" s="260"/>
      <c r="E353" s="260"/>
      <c r="F353" s="255"/>
      <c r="G353" s="283">
        <v>89200.41</v>
      </c>
      <c r="H353" s="270"/>
      <c r="I353" s="262">
        <v>89200.41</v>
      </c>
    </row>
    <row r="354" spans="1:9" ht="12.75" hidden="1" customHeight="1" outlineLevel="1">
      <c r="A354" s="242"/>
      <c r="B354" s="282" t="s">
        <v>221</v>
      </c>
      <c r="C354" s="254"/>
      <c r="D354" s="260"/>
      <c r="E354" s="260"/>
      <c r="F354" s="255"/>
      <c r="G354" s="283">
        <v>89200.41</v>
      </c>
      <c r="H354" s="270"/>
      <c r="I354" s="262">
        <v>89200.41</v>
      </c>
    </row>
    <row r="355" spans="1:9" ht="12.75" hidden="1" customHeight="1" outlineLevel="1">
      <c r="A355" s="242"/>
      <c r="B355" s="282" t="s">
        <v>274</v>
      </c>
      <c r="C355" s="254"/>
      <c r="D355" s="260"/>
      <c r="E355" s="260"/>
      <c r="F355" s="255"/>
      <c r="G355" s="283">
        <v>0</v>
      </c>
      <c r="H355" s="270"/>
      <c r="I355" s="262">
        <v>0</v>
      </c>
    </row>
    <row r="356" spans="1:9" ht="12.75" hidden="1" customHeight="1" outlineLevel="1">
      <c r="A356" s="242"/>
      <c r="B356" s="282" t="s">
        <v>222</v>
      </c>
      <c r="C356" s="254"/>
      <c r="D356" s="260"/>
      <c r="E356" s="260"/>
      <c r="F356" s="255"/>
      <c r="G356" s="283">
        <v>2205120</v>
      </c>
      <c r="H356" s="270"/>
      <c r="I356" s="262">
        <v>2205120</v>
      </c>
    </row>
    <row r="357" spans="1:9" ht="12.75" hidden="1" customHeight="1" outlineLevel="1">
      <c r="A357" s="242"/>
      <c r="B357" s="282" t="s">
        <v>278</v>
      </c>
      <c r="C357" s="254"/>
      <c r="D357" s="260"/>
      <c r="E357" s="260"/>
      <c r="F357" s="255"/>
      <c r="G357" s="262">
        <v>3129.91</v>
      </c>
      <c r="H357" s="270"/>
      <c r="I357" s="262">
        <v>3129.91</v>
      </c>
    </row>
    <row r="358" spans="1:9" ht="12.75" hidden="1" customHeight="1" outlineLevel="1">
      <c r="A358" s="242"/>
      <c r="B358" s="282" t="s">
        <v>223</v>
      </c>
      <c r="C358" s="254"/>
      <c r="D358" s="260"/>
      <c r="E358" s="260"/>
      <c r="F358" s="255"/>
      <c r="G358" s="283">
        <v>966668</v>
      </c>
      <c r="H358" s="270"/>
      <c r="I358" s="262">
        <v>966668</v>
      </c>
    </row>
    <row r="359" spans="1:9" ht="12.75" hidden="1" customHeight="1" outlineLevel="1">
      <c r="A359" s="242"/>
      <c r="B359" s="282" t="s">
        <v>224</v>
      </c>
      <c r="C359" s="254"/>
      <c r="D359" s="260"/>
      <c r="E359" s="260"/>
      <c r="F359" s="255"/>
      <c r="G359" s="283">
        <v>173699.7691606365</v>
      </c>
      <c r="H359" s="270"/>
      <c r="I359" s="262">
        <v>173699.7691606365</v>
      </c>
    </row>
    <row r="360" spans="1:9" ht="12.75" hidden="1" customHeight="1" outlineLevel="1">
      <c r="A360" s="242"/>
      <c r="B360" s="282" t="s">
        <v>225</v>
      </c>
      <c r="C360" s="254"/>
      <c r="D360" s="260"/>
      <c r="E360" s="260"/>
      <c r="F360" s="255"/>
      <c r="G360" s="283">
        <v>446380</v>
      </c>
      <c r="H360" s="270"/>
      <c r="I360" s="262">
        <v>446380</v>
      </c>
    </row>
    <row r="361" spans="1:9" ht="12.75" customHeight="1" collapsed="1">
      <c r="A361" s="242">
        <v>12</v>
      </c>
      <c r="B361" s="285" t="s">
        <v>536</v>
      </c>
      <c r="C361" s="254"/>
      <c r="D361" s="260"/>
      <c r="E361" s="260"/>
      <c r="F361" s="255"/>
      <c r="G361" s="283">
        <f>SUM($G$333:$G$360)</f>
        <v>28978667.213703822</v>
      </c>
      <c r="H361" s="270"/>
      <c r="I361" s="262">
        <f>SUM($I$333:$I$360)</f>
        <v>28978667.213703822</v>
      </c>
    </row>
    <row r="362" spans="1:9" ht="12.75" hidden="1" customHeight="1" outlineLevel="1">
      <c r="A362" s="242"/>
      <c r="B362" s="282" t="s">
        <v>202</v>
      </c>
      <c r="C362" s="254"/>
      <c r="D362" s="260"/>
      <c r="E362" s="260"/>
      <c r="F362" s="255"/>
      <c r="G362" s="283"/>
      <c r="H362" s="270"/>
      <c r="I362" s="245">
        <v>0</v>
      </c>
    </row>
    <row r="363" spans="1:9" ht="12.75" hidden="1" customHeight="1" outlineLevel="1">
      <c r="A363" s="242"/>
      <c r="B363" s="282" t="s">
        <v>272</v>
      </c>
      <c r="C363" s="254"/>
      <c r="D363" s="260"/>
      <c r="E363" s="260"/>
      <c r="F363" s="255"/>
      <c r="G363" s="283">
        <v>0</v>
      </c>
      <c r="H363" s="270"/>
      <c r="I363" s="262">
        <v>0</v>
      </c>
    </row>
    <row r="364" spans="1:9" ht="12.75" hidden="1" customHeight="1" outlineLevel="1">
      <c r="A364" s="242"/>
      <c r="B364" s="282" t="s">
        <v>203</v>
      </c>
      <c r="C364" s="254"/>
      <c r="D364" s="260"/>
      <c r="E364" s="260"/>
      <c r="F364" s="255"/>
      <c r="G364" s="283">
        <v>23923</v>
      </c>
      <c r="H364" s="270"/>
      <c r="I364" s="262">
        <v>23923</v>
      </c>
    </row>
    <row r="365" spans="1:9" ht="12.75" hidden="1" customHeight="1" outlineLevel="1">
      <c r="A365" s="242"/>
      <c r="B365" s="282" t="s">
        <v>204</v>
      </c>
      <c r="C365" s="254"/>
      <c r="D365" s="260"/>
      <c r="E365" s="260"/>
      <c r="F365" s="255"/>
      <c r="G365" s="283">
        <v>18035</v>
      </c>
      <c r="H365" s="270"/>
      <c r="I365" s="262">
        <v>18035</v>
      </c>
    </row>
    <row r="366" spans="1:9" ht="12.75" hidden="1" customHeight="1" outlineLevel="1">
      <c r="A366" s="242"/>
      <c r="B366" s="282" t="s">
        <v>205</v>
      </c>
      <c r="C366" s="254"/>
      <c r="D366" s="260"/>
      <c r="E366" s="260"/>
      <c r="F366" s="255"/>
      <c r="G366" s="283">
        <v>0</v>
      </c>
      <c r="H366" s="270"/>
      <c r="I366" s="262">
        <v>0</v>
      </c>
    </row>
    <row r="367" spans="1:9" ht="12.75" hidden="1" customHeight="1" outlineLevel="1">
      <c r="A367" s="242"/>
      <c r="B367" s="282" t="s">
        <v>206</v>
      </c>
      <c r="C367" s="254"/>
      <c r="D367" s="260"/>
      <c r="E367" s="260"/>
      <c r="F367" s="255"/>
      <c r="G367" s="283">
        <v>0</v>
      </c>
      <c r="H367" s="270"/>
      <c r="I367" s="262">
        <v>0</v>
      </c>
    </row>
    <row r="368" spans="1:9" ht="12.75" hidden="1" customHeight="1" outlineLevel="1">
      <c r="A368" s="242"/>
      <c r="B368" s="282" t="s">
        <v>207</v>
      </c>
      <c r="C368" s="254"/>
      <c r="D368" s="260"/>
      <c r="E368" s="260"/>
      <c r="F368" s="255"/>
      <c r="G368" s="283">
        <v>9235</v>
      </c>
      <c r="H368" s="270"/>
      <c r="I368" s="262">
        <v>9235</v>
      </c>
    </row>
    <row r="369" spans="1:9" ht="12.75" hidden="1" customHeight="1" outlineLevel="1">
      <c r="A369" s="242"/>
      <c r="B369" s="282" t="s">
        <v>208</v>
      </c>
      <c r="C369" s="254"/>
      <c r="D369" s="260"/>
      <c r="E369" s="260"/>
      <c r="F369" s="255"/>
      <c r="G369" s="283">
        <v>6578174</v>
      </c>
      <c r="H369" s="270"/>
      <c r="I369" s="262">
        <v>6578174</v>
      </c>
    </row>
    <row r="370" spans="1:9" ht="12.75" hidden="1" customHeight="1" outlineLevel="1">
      <c r="A370" s="242"/>
      <c r="B370" s="282" t="s">
        <v>209</v>
      </c>
      <c r="C370" s="254"/>
      <c r="D370" s="260"/>
      <c r="E370" s="260"/>
      <c r="F370" s="255"/>
      <c r="G370" s="283">
        <v>464953</v>
      </c>
      <c r="H370" s="270"/>
      <c r="I370" s="262">
        <v>464953</v>
      </c>
    </row>
    <row r="371" spans="1:9" ht="12.75" hidden="1" customHeight="1" outlineLevel="1">
      <c r="A371" s="242"/>
      <c r="B371" s="282" t="s">
        <v>211</v>
      </c>
      <c r="C371" s="254"/>
      <c r="D371" s="260"/>
      <c r="E371" s="260"/>
      <c r="F371" s="255"/>
      <c r="G371" s="283">
        <v>1009673</v>
      </c>
      <c r="H371" s="270"/>
      <c r="I371" s="262">
        <v>1009673</v>
      </c>
    </row>
    <row r="372" spans="1:9" ht="12.75" hidden="1" customHeight="1" outlineLevel="1">
      <c r="A372" s="242"/>
      <c r="B372" s="282" t="s">
        <v>212</v>
      </c>
      <c r="C372" s="254"/>
      <c r="D372" s="260"/>
      <c r="E372" s="260"/>
      <c r="F372" s="255"/>
      <c r="G372" s="283">
        <v>30290</v>
      </c>
      <c r="H372" s="270"/>
      <c r="I372" s="262">
        <v>30290</v>
      </c>
    </row>
    <row r="373" spans="1:9" ht="12.75" hidden="1" customHeight="1" outlineLevel="1">
      <c r="A373" s="242"/>
      <c r="B373" s="282" t="s">
        <v>213</v>
      </c>
      <c r="C373" s="254"/>
      <c r="D373" s="260"/>
      <c r="E373" s="260"/>
      <c r="F373" s="255"/>
      <c r="G373" s="283">
        <v>380962</v>
      </c>
      <c r="H373" s="270"/>
      <c r="I373" s="262">
        <v>380962</v>
      </c>
    </row>
    <row r="374" spans="1:9" ht="12.75" hidden="1" customHeight="1" outlineLevel="1">
      <c r="A374" s="242"/>
      <c r="B374" s="282" t="s">
        <v>214</v>
      </c>
      <c r="C374" s="254"/>
      <c r="D374" s="260"/>
      <c r="E374" s="260"/>
      <c r="F374" s="255"/>
      <c r="G374" s="283">
        <v>109765</v>
      </c>
      <c r="H374" s="270"/>
      <c r="I374" s="262">
        <v>109765</v>
      </c>
    </row>
    <row r="375" spans="1:9" ht="12.75" hidden="1" customHeight="1" outlineLevel="1">
      <c r="A375" s="242"/>
      <c r="B375" s="282" t="s">
        <v>273</v>
      </c>
      <c r="C375" s="254"/>
      <c r="D375" s="260"/>
      <c r="E375" s="260"/>
      <c r="F375" s="255"/>
      <c r="G375" s="283">
        <v>-1789</v>
      </c>
      <c r="H375" s="270"/>
      <c r="I375" s="262">
        <v>-1789</v>
      </c>
    </row>
    <row r="376" spans="1:9" ht="12.75" hidden="1" customHeight="1" outlineLevel="1">
      <c r="A376" s="242"/>
      <c r="B376" s="282" t="s">
        <v>215</v>
      </c>
      <c r="C376" s="254"/>
      <c r="D376" s="260"/>
      <c r="E376" s="260"/>
      <c r="F376" s="255"/>
      <c r="G376" s="283">
        <v>43501</v>
      </c>
      <c r="H376" s="270"/>
      <c r="I376" s="262">
        <v>43501</v>
      </c>
    </row>
    <row r="377" spans="1:9" ht="12.75" hidden="1" customHeight="1" outlineLevel="1">
      <c r="A377" s="242"/>
      <c r="B377" s="282" t="s">
        <v>216</v>
      </c>
      <c r="C377" s="254"/>
      <c r="D377" s="260"/>
      <c r="E377" s="260"/>
      <c r="F377" s="255"/>
      <c r="G377" s="283">
        <v>164</v>
      </c>
      <c r="H377" s="270"/>
      <c r="I377" s="262">
        <v>164</v>
      </c>
    </row>
    <row r="378" spans="1:9" ht="12.75" hidden="1" customHeight="1" outlineLevel="1">
      <c r="A378" s="242"/>
      <c r="B378" s="282" t="s">
        <v>217</v>
      </c>
      <c r="C378" s="254"/>
      <c r="D378" s="260"/>
      <c r="E378" s="260"/>
      <c r="F378" s="255"/>
      <c r="G378" s="283">
        <v>0</v>
      </c>
      <c r="H378" s="270"/>
      <c r="I378" s="262">
        <v>0</v>
      </c>
    </row>
    <row r="379" spans="1:9" ht="12.75" hidden="1" customHeight="1" outlineLevel="1">
      <c r="A379" s="242"/>
      <c r="B379" s="282" t="s">
        <v>218</v>
      </c>
      <c r="C379" s="254"/>
      <c r="D379" s="260"/>
      <c r="E379" s="260"/>
      <c r="F379" s="255"/>
      <c r="G379" s="283">
        <v>488126</v>
      </c>
      <c r="H379" s="270"/>
      <c r="I379" s="262">
        <v>488126</v>
      </c>
    </row>
    <row r="380" spans="1:9" ht="12.75" hidden="1" customHeight="1" outlineLevel="1">
      <c r="A380" s="242"/>
      <c r="B380" s="282" t="s">
        <v>219</v>
      </c>
      <c r="C380" s="254"/>
      <c r="D380" s="260"/>
      <c r="E380" s="260"/>
      <c r="F380" s="255"/>
      <c r="G380" s="284"/>
      <c r="H380" s="270"/>
      <c r="I380" s="262">
        <v>0</v>
      </c>
    </row>
    <row r="381" spans="1:9" ht="12.75" hidden="1" customHeight="1" outlineLevel="1">
      <c r="A381" s="242"/>
      <c r="B381" s="282" t="s">
        <v>323</v>
      </c>
      <c r="C381" s="254"/>
      <c r="D381" s="260"/>
      <c r="E381" s="260"/>
      <c r="F381" s="255"/>
      <c r="G381" s="279">
        <v>-21</v>
      </c>
      <c r="H381" s="270"/>
      <c r="I381" s="279">
        <v>-21</v>
      </c>
    </row>
    <row r="382" spans="1:9" ht="12.75" hidden="1" customHeight="1" outlineLevel="1">
      <c r="A382" s="242"/>
      <c r="B382" s="282" t="s">
        <v>220</v>
      </c>
      <c r="C382" s="254"/>
      <c r="D382" s="260"/>
      <c r="E382" s="260"/>
      <c r="F382" s="255"/>
      <c r="G382" s="284"/>
      <c r="H382" s="270"/>
      <c r="I382" s="262">
        <v>0</v>
      </c>
    </row>
    <row r="383" spans="1:9" ht="12.75" hidden="1" customHeight="1" outlineLevel="1">
      <c r="A383" s="242"/>
      <c r="B383" s="282" t="s">
        <v>221</v>
      </c>
      <c r="C383" s="254"/>
      <c r="D383" s="260"/>
      <c r="E383" s="260"/>
      <c r="F383" s="255"/>
      <c r="G383" s="284"/>
      <c r="H383" s="270"/>
      <c r="I383" s="262">
        <v>0</v>
      </c>
    </row>
    <row r="384" spans="1:9" ht="12.75" hidden="1" customHeight="1" outlineLevel="1">
      <c r="A384" s="242"/>
      <c r="B384" s="282" t="s">
        <v>274</v>
      </c>
      <c r="C384" s="254"/>
      <c r="D384" s="260"/>
      <c r="E384" s="260"/>
      <c r="F384" s="255"/>
      <c r="G384" s="283">
        <v>0</v>
      </c>
      <c r="H384" s="270"/>
      <c r="I384" s="262">
        <v>0</v>
      </c>
    </row>
    <row r="385" spans="1:9" ht="12.75" hidden="1" customHeight="1" outlineLevel="1">
      <c r="A385" s="242"/>
      <c r="B385" s="282" t="s">
        <v>222</v>
      </c>
      <c r="C385" s="254"/>
      <c r="D385" s="260"/>
      <c r="E385" s="260"/>
      <c r="F385" s="255"/>
      <c r="G385" s="283">
        <v>95429</v>
      </c>
      <c r="H385" s="270"/>
      <c r="I385" s="262">
        <v>95429</v>
      </c>
    </row>
    <row r="386" spans="1:9" ht="12.75" hidden="1" customHeight="1" outlineLevel="1">
      <c r="A386" s="242"/>
      <c r="B386" s="282" t="s">
        <v>278</v>
      </c>
      <c r="C386" s="254"/>
      <c r="D386" s="260"/>
      <c r="E386" s="260"/>
      <c r="F386" s="255"/>
      <c r="G386" s="262">
        <v>-37587</v>
      </c>
      <c r="H386" s="270"/>
      <c r="I386" s="262">
        <v>-37587</v>
      </c>
    </row>
    <row r="387" spans="1:9" ht="12.75" hidden="1" customHeight="1" outlineLevel="1">
      <c r="A387" s="242"/>
      <c r="B387" s="282" t="s">
        <v>223</v>
      </c>
      <c r="C387" s="254"/>
      <c r="D387" s="260"/>
      <c r="E387" s="260"/>
      <c r="F387" s="255"/>
      <c r="G387" s="284"/>
      <c r="H387" s="270"/>
      <c r="I387" s="262">
        <v>0</v>
      </c>
    </row>
    <row r="388" spans="1:9" ht="12.75" hidden="1" customHeight="1" outlineLevel="1">
      <c r="A388" s="242"/>
      <c r="B388" s="282" t="s">
        <v>224</v>
      </c>
      <c r="C388" s="254"/>
      <c r="D388" s="260"/>
      <c r="E388" s="260"/>
      <c r="F388" s="255"/>
      <c r="G388" s="283">
        <v>-25.642110846174742</v>
      </c>
      <c r="H388" s="270"/>
      <c r="I388" s="262">
        <v>-25.642110846174742</v>
      </c>
    </row>
    <row r="389" spans="1:9" ht="12.75" hidden="1" customHeight="1" outlineLevel="1">
      <c r="A389" s="242"/>
      <c r="B389" s="282" t="s">
        <v>225</v>
      </c>
      <c r="C389" s="254"/>
      <c r="D389" s="260"/>
      <c r="E389" s="260"/>
      <c r="F389" s="255"/>
      <c r="G389" s="283">
        <v>-2179</v>
      </c>
      <c r="H389" s="270"/>
      <c r="I389" s="262">
        <v>-2179</v>
      </c>
    </row>
    <row r="390" spans="1:9" ht="12.75" customHeight="1" collapsed="1">
      <c r="A390" s="242">
        <v>13</v>
      </c>
      <c r="B390" s="285" t="s">
        <v>537</v>
      </c>
      <c r="C390" s="254"/>
      <c r="D390" s="260"/>
      <c r="E390" s="260"/>
      <c r="F390" s="255"/>
      <c r="G390" s="283">
        <f>SUM($G$362:$G$389)</f>
        <v>9210628.3578891531</v>
      </c>
      <c r="H390" s="270"/>
      <c r="I390" s="262">
        <f>SUM($I$362:$I$389)</f>
        <v>9210628.3578891531</v>
      </c>
    </row>
    <row r="391" spans="1:9" ht="12.75" hidden="1" customHeight="1" outlineLevel="1">
      <c r="A391" s="242"/>
      <c r="B391" s="282" t="s">
        <v>202</v>
      </c>
      <c r="C391" s="254"/>
      <c r="D391" s="260"/>
      <c r="E391" s="260"/>
      <c r="F391" s="255"/>
      <c r="G391" s="284"/>
      <c r="H391" s="270"/>
      <c r="I391" s="245">
        <v>0</v>
      </c>
    </row>
    <row r="392" spans="1:9" ht="12.75" hidden="1" customHeight="1" outlineLevel="1">
      <c r="A392" s="242"/>
      <c r="B392" s="282" t="s">
        <v>272</v>
      </c>
      <c r="C392" s="254"/>
      <c r="D392" s="260"/>
      <c r="E392" s="260"/>
      <c r="F392" s="255"/>
      <c r="G392" s="284">
        <v>0</v>
      </c>
      <c r="H392" s="270"/>
      <c r="I392" s="262">
        <v>0</v>
      </c>
    </row>
    <row r="393" spans="1:9" ht="12.75" hidden="1" customHeight="1" outlineLevel="1">
      <c r="A393" s="242"/>
      <c r="B393" s="282" t="s">
        <v>203</v>
      </c>
      <c r="C393" s="254"/>
      <c r="D393" s="260"/>
      <c r="E393" s="260"/>
      <c r="F393" s="255"/>
      <c r="G393" s="284">
        <v>0</v>
      </c>
      <c r="H393" s="270"/>
      <c r="I393" s="262">
        <v>0</v>
      </c>
    </row>
    <row r="394" spans="1:9" ht="12.75" hidden="1" customHeight="1" outlineLevel="1">
      <c r="A394" s="242"/>
      <c r="B394" s="282" t="s">
        <v>204</v>
      </c>
      <c r="C394" s="254"/>
      <c r="D394" s="260"/>
      <c r="E394" s="260"/>
      <c r="F394" s="255"/>
      <c r="G394" s="284">
        <v>34833</v>
      </c>
      <c r="H394" s="270"/>
      <c r="I394" s="262">
        <v>34833</v>
      </c>
    </row>
    <row r="395" spans="1:9" ht="12.75" hidden="1" customHeight="1" outlineLevel="1">
      <c r="A395" s="242"/>
      <c r="B395" s="282" t="s">
        <v>205</v>
      </c>
      <c r="C395" s="254"/>
      <c r="D395" s="260"/>
      <c r="E395" s="260"/>
      <c r="F395" s="255"/>
      <c r="G395" s="283">
        <v>0</v>
      </c>
      <c r="H395" s="270"/>
      <c r="I395" s="262">
        <v>0</v>
      </c>
    </row>
    <row r="396" spans="1:9" ht="12.75" hidden="1" customHeight="1" outlineLevel="1">
      <c r="A396" s="242"/>
      <c r="B396" s="282" t="s">
        <v>206</v>
      </c>
      <c r="C396" s="254"/>
      <c r="D396" s="260"/>
      <c r="E396" s="260"/>
      <c r="F396" s="255"/>
      <c r="G396" s="283">
        <v>0</v>
      </c>
      <c r="H396" s="270"/>
      <c r="I396" s="262">
        <v>0</v>
      </c>
    </row>
    <row r="397" spans="1:9" ht="12.75" hidden="1" customHeight="1" outlineLevel="1">
      <c r="A397" s="242"/>
      <c r="B397" s="282" t="s">
        <v>207</v>
      </c>
      <c r="C397" s="254"/>
      <c r="D397" s="260"/>
      <c r="E397" s="260"/>
      <c r="F397" s="255"/>
      <c r="G397" s="283">
        <v>0</v>
      </c>
      <c r="H397" s="270"/>
      <c r="I397" s="262">
        <v>0</v>
      </c>
    </row>
    <row r="398" spans="1:9" ht="12.75" hidden="1" customHeight="1" outlineLevel="1">
      <c r="A398" s="242"/>
      <c r="B398" s="282" t="s">
        <v>208</v>
      </c>
      <c r="C398" s="254"/>
      <c r="D398" s="260"/>
      <c r="E398" s="260"/>
      <c r="F398" s="255"/>
      <c r="G398" s="283">
        <v>14019803</v>
      </c>
      <c r="H398" s="270"/>
      <c r="I398" s="262">
        <v>14019803</v>
      </c>
    </row>
    <row r="399" spans="1:9" ht="12.75" hidden="1" customHeight="1" outlineLevel="1">
      <c r="A399" s="242"/>
      <c r="B399" s="282" t="s">
        <v>209</v>
      </c>
      <c r="C399" s="254"/>
      <c r="D399" s="260"/>
      <c r="E399" s="260"/>
      <c r="F399" s="255"/>
      <c r="G399" s="283">
        <v>3446604</v>
      </c>
      <c r="H399" s="270"/>
      <c r="I399" s="262">
        <v>3446604</v>
      </c>
    </row>
    <row r="400" spans="1:9" ht="12.75" hidden="1" customHeight="1" outlineLevel="1">
      <c r="A400" s="242"/>
      <c r="B400" s="282" t="s">
        <v>211</v>
      </c>
      <c r="C400" s="254"/>
      <c r="D400" s="260"/>
      <c r="E400" s="260"/>
      <c r="F400" s="255"/>
      <c r="G400" s="283">
        <v>15099352</v>
      </c>
      <c r="H400" s="270"/>
      <c r="I400" s="262">
        <v>15099352</v>
      </c>
    </row>
    <row r="401" spans="1:9" ht="12.75" hidden="1" customHeight="1" outlineLevel="1">
      <c r="A401" s="242"/>
      <c r="B401" s="282" t="s">
        <v>212</v>
      </c>
      <c r="C401" s="254"/>
      <c r="D401" s="260"/>
      <c r="E401" s="260"/>
      <c r="F401" s="255"/>
      <c r="G401" s="283">
        <v>648557</v>
      </c>
      <c r="H401" s="270"/>
      <c r="I401" s="262">
        <v>648557</v>
      </c>
    </row>
    <row r="402" spans="1:9" ht="12.75" hidden="1" customHeight="1" outlineLevel="1">
      <c r="A402" s="242"/>
      <c r="B402" s="282" t="s">
        <v>213</v>
      </c>
      <c r="C402" s="254"/>
      <c r="D402" s="260"/>
      <c r="E402" s="260"/>
      <c r="F402" s="255"/>
      <c r="G402" s="283">
        <v>4648010</v>
      </c>
      <c r="H402" s="270"/>
      <c r="I402" s="262">
        <v>4648010</v>
      </c>
    </row>
    <row r="403" spans="1:9" ht="12.75" hidden="1" customHeight="1" outlineLevel="1">
      <c r="A403" s="242"/>
      <c r="B403" s="282" t="s">
        <v>214</v>
      </c>
      <c r="C403" s="254"/>
      <c r="D403" s="260"/>
      <c r="E403" s="260"/>
      <c r="F403" s="255"/>
      <c r="G403" s="283">
        <v>1629882</v>
      </c>
      <c r="H403" s="270"/>
      <c r="I403" s="262">
        <v>1629882</v>
      </c>
    </row>
    <row r="404" spans="1:9" ht="12.75" hidden="1" customHeight="1" outlineLevel="1">
      <c r="A404" s="242"/>
      <c r="B404" s="282" t="s">
        <v>273</v>
      </c>
      <c r="C404" s="254"/>
      <c r="D404" s="260"/>
      <c r="E404" s="260"/>
      <c r="F404" s="255"/>
      <c r="G404" s="283">
        <v>-5509</v>
      </c>
      <c r="H404" s="270"/>
      <c r="I404" s="262">
        <v>-5509</v>
      </c>
    </row>
    <row r="405" spans="1:9" ht="12.75" hidden="1" customHeight="1" outlineLevel="1">
      <c r="A405" s="242"/>
      <c r="B405" s="282" t="s">
        <v>215</v>
      </c>
      <c r="C405" s="254"/>
      <c r="D405" s="260"/>
      <c r="E405" s="260"/>
      <c r="F405" s="255"/>
      <c r="G405" s="283">
        <v>986419</v>
      </c>
      <c r="H405" s="270"/>
      <c r="I405" s="262">
        <v>986419</v>
      </c>
    </row>
    <row r="406" spans="1:9" ht="12.75" hidden="1" customHeight="1" outlineLevel="1">
      <c r="A406" s="242"/>
      <c r="B406" s="282" t="s">
        <v>216</v>
      </c>
      <c r="C406" s="254"/>
      <c r="D406" s="260"/>
      <c r="E406" s="260"/>
      <c r="F406" s="255"/>
      <c r="G406" s="283">
        <v>0</v>
      </c>
      <c r="H406" s="270"/>
      <c r="I406" s="262">
        <v>0</v>
      </c>
    </row>
    <row r="407" spans="1:9" ht="12.75" hidden="1" customHeight="1" outlineLevel="1">
      <c r="A407" s="242"/>
      <c r="B407" s="282" t="s">
        <v>217</v>
      </c>
      <c r="C407" s="254"/>
      <c r="D407" s="260"/>
      <c r="E407" s="260"/>
      <c r="F407" s="255"/>
      <c r="G407" s="283">
        <v>0</v>
      </c>
      <c r="H407" s="270"/>
      <c r="I407" s="262">
        <v>0</v>
      </c>
    </row>
    <row r="408" spans="1:9" ht="12.75" hidden="1" customHeight="1" outlineLevel="1">
      <c r="A408" s="242"/>
      <c r="B408" s="282" t="s">
        <v>218</v>
      </c>
      <c r="C408" s="254"/>
      <c r="D408" s="260"/>
      <c r="E408" s="260"/>
      <c r="F408" s="255"/>
      <c r="G408" s="283">
        <v>5753655</v>
      </c>
      <c r="H408" s="270"/>
      <c r="I408" s="262">
        <v>5753655</v>
      </c>
    </row>
    <row r="409" spans="1:9" ht="12.75" hidden="1" customHeight="1" outlineLevel="1">
      <c r="A409" s="242"/>
      <c r="B409" s="282" t="s">
        <v>219</v>
      </c>
      <c r="C409" s="254"/>
      <c r="D409" s="260"/>
      <c r="E409" s="260"/>
      <c r="F409" s="255"/>
      <c r="G409" s="284"/>
      <c r="H409" s="270"/>
      <c r="I409" s="262">
        <v>0</v>
      </c>
    </row>
    <row r="410" spans="1:9" ht="12.75" hidden="1" customHeight="1" outlineLevel="1">
      <c r="A410" s="242"/>
      <c r="B410" s="282" t="s">
        <v>323</v>
      </c>
      <c r="C410" s="254"/>
      <c r="D410" s="260"/>
      <c r="E410" s="260"/>
      <c r="F410" s="255"/>
      <c r="G410" s="279">
        <v>11</v>
      </c>
      <c r="H410" s="270"/>
      <c r="I410" s="279">
        <v>11</v>
      </c>
    </row>
    <row r="411" spans="1:9" ht="12.75" hidden="1" customHeight="1" outlineLevel="1">
      <c r="A411" s="242"/>
      <c r="B411" s="282" t="s">
        <v>220</v>
      </c>
      <c r="C411" s="254"/>
      <c r="D411" s="260"/>
      <c r="E411" s="260"/>
      <c r="F411" s="255"/>
      <c r="G411" s="284"/>
      <c r="H411" s="270"/>
      <c r="I411" s="262">
        <v>0</v>
      </c>
    </row>
    <row r="412" spans="1:9" ht="12.75" hidden="1" customHeight="1" outlineLevel="1">
      <c r="A412" s="242"/>
      <c r="B412" s="282" t="s">
        <v>221</v>
      </c>
      <c r="C412" s="254"/>
      <c r="D412" s="260"/>
      <c r="E412" s="260"/>
      <c r="F412" s="255"/>
      <c r="G412" s="284"/>
      <c r="H412" s="270"/>
      <c r="I412" s="262">
        <v>0</v>
      </c>
    </row>
    <row r="413" spans="1:9" ht="12.75" hidden="1" customHeight="1" outlineLevel="1">
      <c r="A413" s="242"/>
      <c r="B413" s="282" t="s">
        <v>274</v>
      </c>
      <c r="C413" s="254"/>
      <c r="D413" s="260"/>
      <c r="E413" s="260"/>
      <c r="F413" s="255"/>
      <c r="G413" s="283">
        <v>0</v>
      </c>
      <c r="H413" s="270"/>
      <c r="I413" s="262">
        <v>0</v>
      </c>
    </row>
    <row r="414" spans="1:9" ht="12.75" hidden="1" customHeight="1" outlineLevel="1">
      <c r="A414" s="242"/>
      <c r="B414" s="282" t="s">
        <v>222</v>
      </c>
      <c r="C414" s="254"/>
      <c r="D414" s="260"/>
      <c r="E414" s="260"/>
      <c r="F414" s="255"/>
      <c r="G414" s="283">
        <v>1335105</v>
      </c>
      <c r="H414" s="270"/>
      <c r="I414" s="262">
        <v>1335105</v>
      </c>
    </row>
    <row r="415" spans="1:9" ht="12.75" hidden="1" customHeight="1" outlineLevel="1">
      <c r="A415" s="242"/>
      <c r="B415" s="282" t="s">
        <v>278</v>
      </c>
      <c r="C415" s="254"/>
      <c r="D415" s="260"/>
      <c r="E415" s="260"/>
      <c r="F415" s="255"/>
      <c r="G415" s="262">
        <v>433869</v>
      </c>
      <c r="H415" s="270"/>
      <c r="I415" s="262">
        <v>433869</v>
      </c>
    </row>
    <row r="416" spans="1:9" ht="12.75" hidden="1" customHeight="1" outlineLevel="1">
      <c r="A416" s="242"/>
      <c r="B416" s="282" t="s">
        <v>223</v>
      </c>
      <c r="C416" s="254"/>
      <c r="D416" s="260"/>
      <c r="E416" s="260"/>
      <c r="F416" s="255"/>
      <c r="G416" s="284"/>
      <c r="H416" s="270"/>
      <c r="I416" s="262">
        <v>0</v>
      </c>
    </row>
    <row r="417" spans="1:9" ht="12.75" hidden="1" customHeight="1" outlineLevel="1">
      <c r="A417" s="242"/>
      <c r="B417" s="282" t="s">
        <v>224</v>
      </c>
      <c r="C417" s="254"/>
      <c r="D417" s="260"/>
      <c r="E417" s="260"/>
      <c r="F417" s="255"/>
      <c r="G417" s="283">
        <v>0</v>
      </c>
      <c r="H417" s="270"/>
      <c r="I417" s="262">
        <v>0</v>
      </c>
    </row>
    <row r="418" spans="1:9" ht="12.75" hidden="1" customHeight="1" outlineLevel="1">
      <c r="A418" s="242"/>
      <c r="B418" s="282" t="s">
        <v>225</v>
      </c>
      <c r="C418" s="254"/>
      <c r="D418" s="260"/>
      <c r="E418" s="260"/>
      <c r="F418" s="255"/>
      <c r="G418" s="284"/>
      <c r="H418" s="270"/>
      <c r="I418" s="262">
        <v>0</v>
      </c>
    </row>
    <row r="419" spans="1:9" ht="12.75" customHeight="1" collapsed="1">
      <c r="A419" s="242">
        <v>14</v>
      </c>
      <c r="B419" s="285" t="s">
        <v>538</v>
      </c>
      <c r="C419" s="254"/>
      <c r="D419" s="260"/>
      <c r="E419" s="260"/>
      <c r="F419" s="255"/>
      <c r="G419" s="283">
        <f>SUM($G$391:$G$418)</f>
        <v>48030591</v>
      </c>
      <c r="H419" s="270"/>
      <c r="I419" s="262">
        <f>SUM($I$391:$I$418)</f>
        <v>48030591</v>
      </c>
    </row>
    <row r="420" spans="1:9" ht="12.75" hidden="1" customHeight="1" outlineLevel="1">
      <c r="A420" s="242"/>
      <c r="B420" s="286" t="s">
        <v>202</v>
      </c>
      <c r="C420" s="257"/>
      <c r="D420" s="259"/>
      <c r="E420" s="259"/>
      <c r="F420" s="273"/>
      <c r="G420" s="287"/>
      <c r="H420" s="251"/>
      <c r="I420" s="245">
        <v>0</v>
      </c>
    </row>
    <row r="421" spans="1:9" ht="12.75" hidden="1" customHeight="1" outlineLevel="1">
      <c r="A421" s="242"/>
      <c r="B421" s="286" t="s">
        <v>272</v>
      </c>
      <c r="C421" s="257"/>
      <c r="D421" s="259"/>
      <c r="E421" s="259"/>
      <c r="F421" s="273"/>
      <c r="G421" s="287">
        <v>4260</v>
      </c>
      <c r="H421" s="251"/>
      <c r="I421" s="288">
        <v>4260</v>
      </c>
    </row>
    <row r="422" spans="1:9" ht="12.75" hidden="1" customHeight="1" outlineLevel="1">
      <c r="A422" s="242"/>
      <c r="B422" s="286" t="s">
        <v>203</v>
      </c>
      <c r="C422" s="257"/>
      <c r="D422" s="259"/>
      <c r="E422" s="259"/>
      <c r="F422" s="273"/>
      <c r="G422" s="287">
        <v>939185</v>
      </c>
      <c r="H422" s="251"/>
      <c r="I422" s="288">
        <v>939185</v>
      </c>
    </row>
    <row r="423" spans="1:9" ht="12.75" hidden="1" customHeight="1" outlineLevel="1">
      <c r="A423" s="242"/>
      <c r="B423" s="286" t="s">
        <v>204</v>
      </c>
      <c r="C423" s="257"/>
      <c r="D423" s="259"/>
      <c r="E423" s="259"/>
      <c r="F423" s="273"/>
      <c r="G423" s="287">
        <v>242384</v>
      </c>
      <c r="H423" s="251"/>
      <c r="I423" s="288">
        <v>242384</v>
      </c>
    </row>
    <row r="424" spans="1:9" ht="12.75" hidden="1" customHeight="1" outlineLevel="1">
      <c r="A424" s="242"/>
      <c r="B424" s="286" t="s">
        <v>205</v>
      </c>
      <c r="C424" s="257"/>
      <c r="D424" s="259"/>
      <c r="E424" s="259"/>
      <c r="F424" s="273"/>
      <c r="G424" s="287">
        <v>0</v>
      </c>
      <c r="H424" s="251"/>
      <c r="I424" s="288">
        <v>0</v>
      </c>
    </row>
    <row r="425" spans="1:9" ht="12.75" hidden="1" customHeight="1" outlineLevel="1">
      <c r="A425" s="242"/>
      <c r="B425" s="286" t="s">
        <v>206</v>
      </c>
      <c r="C425" s="257"/>
      <c r="D425" s="259"/>
      <c r="E425" s="259"/>
      <c r="F425" s="273"/>
      <c r="G425" s="287">
        <v>200039</v>
      </c>
      <c r="H425" s="251"/>
      <c r="I425" s="288">
        <v>200039</v>
      </c>
    </row>
    <row r="426" spans="1:9" ht="12.75" hidden="1" customHeight="1" outlineLevel="1">
      <c r="A426" s="242"/>
      <c r="B426" s="286" t="s">
        <v>207</v>
      </c>
      <c r="C426" s="257"/>
      <c r="D426" s="259"/>
      <c r="E426" s="259"/>
      <c r="F426" s="273"/>
      <c r="G426" s="287">
        <v>25919</v>
      </c>
      <c r="H426" s="251"/>
      <c r="I426" s="288">
        <v>25919</v>
      </c>
    </row>
    <row r="427" spans="1:9" ht="12.75" hidden="1" customHeight="1" outlineLevel="1">
      <c r="A427" s="242"/>
      <c r="B427" s="286" t="s">
        <v>208</v>
      </c>
      <c r="C427" s="257"/>
      <c r="D427" s="259"/>
      <c r="E427" s="259"/>
      <c r="F427" s="273"/>
      <c r="G427" s="287">
        <v>33666582</v>
      </c>
      <c r="H427" s="251"/>
      <c r="I427" s="288">
        <v>33666582</v>
      </c>
    </row>
    <row r="428" spans="1:9" ht="12.75" hidden="1" customHeight="1" outlineLevel="1">
      <c r="A428" s="242"/>
      <c r="B428" s="286" t="s">
        <v>209</v>
      </c>
      <c r="C428" s="257"/>
      <c r="D428" s="259"/>
      <c r="E428" s="259"/>
      <c r="F428" s="273"/>
      <c r="G428" s="287">
        <v>5385147</v>
      </c>
      <c r="H428" s="251"/>
      <c r="I428" s="288">
        <v>5385147</v>
      </c>
    </row>
    <row r="429" spans="1:9" ht="12.75" hidden="1" customHeight="1" outlineLevel="1">
      <c r="A429" s="242"/>
      <c r="B429" s="286" t="s">
        <v>211</v>
      </c>
      <c r="C429" s="257"/>
      <c r="D429" s="259"/>
      <c r="E429" s="259"/>
      <c r="F429" s="273"/>
      <c r="G429" s="287">
        <v>22246649</v>
      </c>
      <c r="H429" s="251"/>
      <c r="I429" s="288">
        <v>22246649</v>
      </c>
    </row>
    <row r="430" spans="1:9" ht="12.75" hidden="1" customHeight="1" outlineLevel="1">
      <c r="A430" s="242"/>
      <c r="B430" s="286" t="s">
        <v>212</v>
      </c>
      <c r="C430" s="257"/>
      <c r="D430" s="259"/>
      <c r="E430" s="259"/>
      <c r="F430" s="273"/>
      <c r="G430" s="287">
        <v>1560702</v>
      </c>
      <c r="H430" s="251"/>
      <c r="I430" s="288">
        <v>1560702</v>
      </c>
    </row>
    <row r="431" spans="1:9" ht="12.75" hidden="1" customHeight="1" outlineLevel="1">
      <c r="A431" s="242"/>
      <c r="B431" s="286" t="s">
        <v>213</v>
      </c>
      <c r="C431" s="257"/>
      <c r="D431" s="259"/>
      <c r="E431" s="259"/>
      <c r="F431" s="273"/>
      <c r="G431" s="287">
        <v>17797913</v>
      </c>
      <c r="H431" s="251"/>
      <c r="I431" s="288">
        <v>17797913</v>
      </c>
    </row>
    <row r="432" spans="1:9" ht="12.75" hidden="1" customHeight="1" outlineLevel="1">
      <c r="A432" s="242"/>
      <c r="B432" s="286" t="s">
        <v>214</v>
      </c>
      <c r="C432" s="257"/>
      <c r="D432" s="259"/>
      <c r="E432" s="259"/>
      <c r="F432" s="273"/>
      <c r="G432" s="287">
        <v>2321966</v>
      </c>
      <c r="H432" s="251"/>
      <c r="I432" s="288">
        <v>2321966</v>
      </c>
    </row>
    <row r="433" spans="1:9" ht="12.75" hidden="1" customHeight="1" outlineLevel="1">
      <c r="A433" s="242"/>
      <c r="B433" s="286" t="s">
        <v>273</v>
      </c>
      <c r="C433" s="257"/>
      <c r="D433" s="259"/>
      <c r="E433" s="259"/>
      <c r="F433" s="273"/>
      <c r="G433" s="287">
        <v>-19273</v>
      </c>
      <c r="H433" s="251"/>
      <c r="I433" s="288">
        <v>-19273</v>
      </c>
    </row>
    <row r="434" spans="1:9" ht="12.75" hidden="1" customHeight="1" outlineLevel="1">
      <c r="A434" s="242"/>
      <c r="B434" s="286" t="s">
        <v>215</v>
      </c>
      <c r="C434" s="257"/>
      <c r="D434" s="259"/>
      <c r="E434" s="259"/>
      <c r="F434" s="273"/>
      <c r="G434" s="287">
        <v>1468059</v>
      </c>
      <c r="H434" s="251"/>
      <c r="I434" s="288">
        <v>1468059</v>
      </c>
    </row>
    <row r="435" spans="1:9" ht="12.75" hidden="1" customHeight="1" outlineLevel="1">
      <c r="A435" s="242"/>
      <c r="B435" s="286" t="s">
        <v>216</v>
      </c>
      <c r="C435" s="257"/>
      <c r="D435" s="259"/>
      <c r="E435" s="259"/>
      <c r="F435" s="273"/>
      <c r="G435" s="287">
        <v>32711</v>
      </c>
      <c r="H435" s="251"/>
      <c r="I435" s="288">
        <v>32711</v>
      </c>
    </row>
    <row r="436" spans="1:9" ht="12.75" hidden="1" customHeight="1" outlineLevel="1">
      <c r="A436" s="242"/>
      <c r="B436" s="286" t="s">
        <v>217</v>
      </c>
      <c r="C436" s="257"/>
      <c r="D436" s="259"/>
      <c r="E436" s="259"/>
      <c r="F436" s="273"/>
      <c r="G436" s="287">
        <v>374731.71454318741</v>
      </c>
      <c r="H436" s="251"/>
      <c r="I436" s="288">
        <v>374731.71454318741</v>
      </c>
    </row>
    <row r="437" spans="1:9" ht="12.75" hidden="1" customHeight="1" outlineLevel="1">
      <c r="A437" s="242"/>
      <c r="B437" s="286" t="s">
        <v>218</v>
      </c>
      <c r="C437" s="257"/>
      <c r="D437" s="259"/>
      <c r="E437" s="259"/>
      <c r="F437" s="273"/>
      <c r="G437" s="287">
        <v>10653651</v>
      </c>
      <c r="H437" s="251"/>
      <c r="I437" s="288">
        <v>10653651</v>
      </c>
    </row>
    <row r="438" spans="1:9" ht="12.75" hidden="1" customHeight="1" outlineLevel="1">
      <c r="A438" s="242"/>
      <c r="B438" s="286" t="s">
        <v>219</v>
      </c>
      <c r="C438" s="257"/>
      <c r="D438" s="259"/>
      <c r="E438" s="259"/>
      <c r="F438" s="273"/>
      <c r="G438" s="287">
        <v>12596</v>
      </c>
      <c r="H438" s="251"/>
      <c r="I438" s="288">
        <v>12596</v>
      </c>
    </row>
    <row r="439" spans="1:9" ht="12.75" hidden="1" customHeight="1" outlineLevel="1">
      <c r="A439" s="242"/>
      <c r="B439" s="286" t="s">
        <v>323</v>
      </c>
      <c r="C439" s="257"/>
      <c r="D439" s="259"/>
      <c r="E439" s="259"/>
      <c r="F439" s="273"/>
      <c r="G439" s="288">
        <v>46620</v>
      </c>
      <c r="H439" s="251"/>
      <c r="I439" s="288">
        <v>46620</v>
      </c>
    </row>
    <row r="440" spans="1:9" ht="12.75" hidden="1" customHeight="1" outlineLevel="1">
      <c r="A440" s="242"/>
      <c r="B440" s="286" t="s">
        <v>220</v>
      </c>
      <c r="C440" s="257"/>
      <c r="D440" s="259"/>
      <c r="E440" s="259"/>
      <c r="F440" s="273"/>
      <c r="G440" s="287">
        <v>0</v>
      </c>
      <c r="H440" s="251"/>
      <c r="I440" s="288">
        <v>0</v>
      </c>
    </row>
    <row r="441" spans="1:9" ht="12.75" hidden="1" customHeight="1" outlineLevel="1">
      <c r="A441" s="242"/>
      <c r="B441" s="286" t="s">
        <v>221</v>
      </c>
      <c r="C441" s="257"/>
      <c r="D441" s="259"/>
      <c r="E441" s="259"/>
      <c r="F441" s="273"/>
      <c r="G441" s="287">
        <v>89200.41</v>
      </c>
      <c r="H441" s="251"/>
      <c r="I441" s="288">
        <v>89200.41</v>
      </c>
    </row>
    <row r="442" spans="1:9" ht="12.75" hidden="1" customHeight="1" outlineLevel="1">
      <c r="A442" s="242"/>
      <c r="B442" s="286" t="s">
        <v>274</v>
      </c>
      <c r="C442" s="257"/>
      <c r="D442" s="259"/>
      <c r="E442" s="259"/>
      <c r="F442" s="273"/>
      <c r="G442" s="287">
        <v>65047</v>
      </c>
      <c r="H442" s="251"/>
      <c r="I442" s="288">
        <v>65047</v>
      </c>
    </row>
    <row r="443" spans="1:9" ht="12.75" hidden="1" customHeight="1" outlineLevel="1">
      <c r="A443" s="242"/>
      <c r="B443" s="286" t="s">
        <v>222</v>
      </c>
      <c r="C443" s="257"/>
      <c r="D443" s="259"/>
      <c r="E443" s="259"/>
      <c r="F443" s="273"/>
      <c r="G443" s="287">
        <v>17066949</v>
      </c>
      <c r="H443" s="251"/>
      <c r="I443" s="288">
        <v>17066949</v>
      </c>
    </row>
    <row r="444" spans="1:9" ht="12.75" hidden="1" customHeight="1" outlineLevel="1">
      <c r="A444" s="242"/>
      <c r="B444" s="286" t="s">
        <v>278</v>
      </c>
      <c r="C444" s="257"/>
      <c r="D444" s="259"/>
      <c r="E444" s="259"/>
      <c r="F444" s="273"/>
      <c r="G444" s="262">
        <v>452704.33999999997</v>
      </c>
      <c r="H444" s="251"/>
      <c r="I444" s="262">
        <v>452704.33999999997</v>
      </c>
    </row>
    <row r="445" spans="1:9" ht="12.75" hidden="1" customHeight="1" outlineLevel="1">
      <c r="A445" s="242"/>
      <c r="B445" s="286" t="s">
        <v>223</v>
      </c>
      <c r="C445" s="257"/>
      <c r="D445" s="259"/>
      <c r="E445" s="259"/>
      <c r="F445" s="273"/>
      <c r="G445" s="287">
        <v>966668</v>
      </c>
      <c r="H445" s="251"/>
      <c r="I445" s="288">
        <v>966668</v>
      </c>
    </row>
    <row r="446" spans="1:9" ht="12.75" hidden="1" customHeight="1" outlineLevel="1">
      <c r="A446" s="242"/>
      <c r="B446" s="286" t="s">
        <v>224</v>
      </c>
      <c r="C446" s="257"/>
      <c r="D446" s="259"/>
      <c r="E446" s="259"/>
      <c r="F446" s="273"/>
      <c r="G446" s="287">
        <v>173674.12704979032</v>
      </c>
      <c r="H446" s="251"/>
      <c r="I446" s="288">
        <v>173674.12704979032</v>
      </c>
    </row>
    <row r="447" spans="1:9" ht="12.75" hidden="1" customHeight="1" outlineLevel="1">
      <c r="A447" s="242"/>
      <c r="B447" s="286" t="s">
        <v>225</v>
      </c>
      <c r="C447" s="257"/>
      <c r="D447" s="259"/>
      <c r="E447" s="259"/>
      <c r="F447" s="273"/>
      <c r="G447" s="287">
        <v>444201</v>
      </c>
      <c r="H447" s="251"/>
      <c r="I447" s="288">
        <v>444201</v>
      </c>
    </row>
    <row r="448" spans="1:9" ht="12.75" customHeight="1" collapsed="1">
      <c r="A448" s="242">
        <v>15</v>
      </c>
      <c r="B448" s="289" t="s">
        <v>593</v>
      </c>
      <c r="C448" s="257"/>
      <c r="D448" s="259"/>
      <c r="E448" s="259"/>
      <c r="F448" s="273"/>
      <c r="G448" s="287">
        <f>SUM($G$420:$G$447)</f>
        <v>116218285.59159298</v>
      </c>
      <c r="H448" s="251"/>
      <c r="I448" s="288">
        <f>SUM($I$420:$I$447)</f>
        <v>116218285.59159298</v>
      </c>
    </row>
    <row r="449" spans="1:9" ht="12.75" customHeight="1">
      <c r="A449" s="290" t="s">
        <v>539</v>
      </c>
      <c r="B449" s="291" t="s">
        <v>540</v>
      </c>
      <c r="C449" s="428"/>
      <c r="D449" s="428"/>
      <c r="E449" s="428"/>
      <c r="F449" s="428"/>
      <c r="G449" s="428"/>
      <c r="H449" s="428"/>
      <c r="I449" s="428"/>
    </row>
    <row r="450" spans="1:9" ht="12.75" hidden="1" customHeight="1" outlineLevel="1">
      <c r="A450" s="242"/>
      <c r="B450" s="277" t="s">
        <v>202</v>
      </c>
      <c r="C450" s="292"/>
      <c r="D450" s="268"/>
      <c r="E450" s="258"/>
      <c r="F450" s="268"/>
      <c r="G450" s="293"/>
      <c r="H450" s="279"/>
      <c r="I450" s="245">
        <v>0</v>
      </c>
    </row>
    <row r="451" spans="1:9" ht="12.75" hidden="1" customHeight="1" outlineLevel="1">
      <c r="A451" s="242"/>
      <c r="B451" s="277" t="s">
        <v>272</v>
      </c>
      <c r="C451" s="292"/>
      <c r="D451" s="268"/>
      <c r="E451" s="258"/>
      <c r="F451" s="268"/>
      <c r="G451" s="293"/>
      <c r="H451" s="279">
        <v>0</v>
      </c>
      <c r="I451" s="245">
        <v>0</v>
      </c>
    </row>
    <row r="452" spans="1:9" ht="12.75" hidden="1" customHeight="1" outlineLevel="1">
      <c r="A452" s="242"/>
      <c r="B452" s="277" t="s">
        <v>203</v>
      </c>
      <c r="C452" s="292"/>
      <c r="D452" s="268"/>
      <c r="E452" s="258"/>
      <c r="F452" s="268"/>
      <c r="G452" s="293"/>
      <c r="H452" s="279">
        <v>0</v>
      </c>
      <c r="I452" s="245">
        <v>0</v>
      </c>
    </row>
    <row r="453" spans="1:9" ht="12.75" hidden="1" customHeight="1" outlineLevel="1">
      <c r="A453" s="242"/>
      <c r="B453" s="277" t="s">
        <v>204</v>
      </c>
      <c r="C453" s="292"/>
      <c r="D453" s="268"/>
      <c r="E453" s="258"/>
      <c r="F453" s="268"/>
      <c r="G453" s="293"/>
      <c r="H453" s="294"/>
      <c r="I453" s="245">
        <v>0</v>
      </c>
    </row>
    <row r="454" spans="1:9" ht="12.75" hidden="1" customHeight="1" outlineLevel="1">
      <c r="A454" s="242"/>
      <c r="B454" s="277" t="s">
        <v>205</v>
      </c>
      <c r="C454" s="292"/>
      <c r="D454" s="268"/>
      <c r="E454" s="258"/>
      <c r="F454" s="268"/>
      <c r="G454" s="293"/>
      <c r="H454" s="279">
        <v>0</v>
      </c>
      <c r="I454" s="245">
        <v>0</v>
      </c>
    </row>
    <row r="455" spans="1:9" ht="12.75" hidden="1" customHeight="1" outlineLevel="1">
      <c r="A455" s="242"/>
      <c r="B455" s="277" t="s">
        <v>206</v>
      </c>
      <c r="C455" s="292"/>
      <c r="D455" s="268"/>
      <c r="E455" s="258"/>
      <c r="F455" s="268"/>
      <c r="G455" s="293"/>
      <c r="H455" s="279">
        <v>0</v>
      </c>
      <c r="I455" s="245">
        <v>0</v>
      </c>
    </row>
    <row r="456" spans="1:9" ht="12.75" hidden="1" customHeight="1" outlineLevel="1">
      <c r="A456" s="242"/>
      <c r="B456" s="277" t="s">
        <v>207</v>
      </c>
      <c r="C456" s="292"/>
      <c r="D456" s="268"/>
      <c r="E456" s="258"/>
      <c r="F456" s="268"/>
      <c r="G456" s="293"/>
      <c r="H456" s="279">
        <v>0</v>
      </c>
      <c r="I456" s="245">
        <v>0</v>
      </c>
    </row>
    <row r="457" spans="1:9" ht="12.75" hidden="1" customHeight="1" outlineLevel="1">
      <c r="A457" s="242"/>
      <c r="B457" s="277" t="s">
        <v>208</v>
      </c>
      <c r="C457" s="292"/>
      <c r="D457" s="268"/>
      <c r="E457" s="258"/>
      <c r="F457" s="268"/>
      <c r="G457" s="293"/>
      <c r="H457" s="279">
        <v>966352</v>
      </c>
      <c r="I457" s="245">
        <v>966352</v>
      </c>
    </row>
    <row r="458" spans="1:9" ht="12.75" hidden="1" customHeight="1" outlineLevel="1">
      <c r="A458" s="242"/>
      <c r="B458" s="277" t="s">
        <v>209</v>
      </c>
      <c r="C458" s="292"/>
      <c r="D458" s="268"/>
      <c r="E458" s="258"/>
      <c r="F458" s="268"/>
      <c r="G458" s="293"/>
      <c r="H458" s="279">
        <v>149870</v>
      </c>
      <c r="I458" s="245">
        <v>149870</v>
      </c>
    </row>
    <row r="459" spans="1:9" ht="12.75" hidden="1" customHeight="1" outlineLevel="1">
      <c r="A459" s="242"/>
      <c r="B459" s="277" t="s">
        <v>211</v>
      </c>
      <c r="C459" s="292"/>
      <c r="D459" s="268"/>
      <c r="E459" s="258"/>
      <c r="F459" s="268"/>
      <c r="G459" s="293"/>
      <c r="H459" s="279">
        <v>317941</v>
      </c>
      <c r="I459" s="245">
        <v>317941</v>
      </c>
    </row>
    <row r="460" spans="1:9" ht="12.75" hidden="1" customHeight="1" outlineLevel="1">
      <c r="A460" s="242"/>
      <c r="B460" s="277" t="s">
        <v>212</v>
      </c>
      <c r="C460" s="292"/>
      <c r="D460" s="268"/>
      <c r="E460" s="258"/>
      <c r="F460" s="268"/>
      <c r="G460" s="293"/>
      <c r="H460" s="279">
        <v>0</v>
      </c>
      <c r="I460" s="245">
        <v>0</v>
      </c>
    </row>
    <row r="461" spans="1:9" ht="12.75" hidden="1" customHeight="1" outlineLevel="1">
      <c r="A461" s="242"/>
      <c r="B461" s="277" t="s">
        <v>213</v>
      </c>
      <c r="C461" s="292"/>
      <c r="D461" s="268"/>
      <c r="E461" s="258"/>
      <c r="F461" s="268"/>
      <c r="G461" s="293"/>
      <c r="H461" s="279">
        <v>3263511</v>
      </c>
      <c r="I461" s="245">
        <v>3263511</v>
      </c>
    </row>
    <row r="462" spans="1:9" ht="12.75" hidden="1" customHeight="1" outlineLevel="1">
      <c r="A462" s="242"/>
      <c r="B462" s="277" t="s">
        <v>214</v>
      </c>
      <c r="C462" s="292"/>
      <c r="D462" s="268"/>
      <c r="E462" s="258"/>
      <c r="F462" s="268"/>
      <c r="G462" s="293"/>
      <c r="H462" s="279">
        <v>0</v>
      </c>
      <c r="I462" s="245">
        <v>0</v>
      </c>
    </row>
    <row r="463" spans="1:9" ht="12.75" hidden="1" customHeight="1" outlineLevel="1">
      <c r="A463" s="242"/>
      <c r="B463" s="277" t="s">
        <v>273</v>
      </c>
      <c r="C463" s="292"/>
      <c r="D463" s="268"/>
      <c r="E463" s="258"/>
      <c r="F463" s="268"/>
      <c r="G463" s="293"/>
      <c r="H463" s="279">
        <v>166477</v>
      </c>
      <c r="I463" s="245">
        <v>166477</v>
      </c>
    </row>
    <row r="464" spans="1:9" ht="12.75" hidden="1" customHeight="1" outlineLevel="1">
      <c r="A464" s="242"/>
      <c r="B464" s="277" t="s">
        <v>215</v>
      </c>
      <c r="C464" s="292"/>
      <c r="D464" s="268"/>
      <c r="E464" s="258"/>
      <c r="F464" s="268"/>
      <c r="G464" s="293"/>
      <c r="H464" s="279">
        <v>0</v>
      </c>
      <c r="I464" s="245">
        <v>0</v>
      </c>
    </row>
    <row r="465" spans="1:9" ht="12.75" hidden="1" customHeight="1" outlineLevel="1">
      <c r="A465" s="242"/>
      <c r="B465" s="277" t="s">
        <v>216</v>
      </c>
      <c r="C465" s="292"/>
      <c r="D465" s="268"/>
      <c r="E465" s="258"/>
      <c r="F465" s="268"/>
      <c r="G465" s="293"/>
      <c r="H465" s="279">
        <v>0</v>
      </c>
      <c r="I465" s="245">
        <v>0</v>
      </c>
    </row>
    <row r="466" spans="1:9" ht="12.75" hidden="1" customHeight="1" outlineLevel="1">
      <c r="A466" s="242"/>
      <c r="B466" s="277" t="s">
        <v>217</v>
      </c>
      <c r="C466" s="292"/>
      <c r="D466" s="268"/>
      <c r="E466" s="258"/>
      <c r="F466" s="268"/>
      <c r="G466" s="293"/>
      <c r="H466" s="279">
        <v>0</v>
      </c>
      <c r="I466" s="245">
        <v>0</v>
      </c>
    </row>
    <row r="467" spans="1:9" ht="12.75" hidden="1" customHeight="1" outlineLevel="1">
      <c r="A467" s="242"/>
      <c r="B467" s="277" t="s">
        <v>218</v>
      </c>
      <c r="C467" s="292"/>
      <c r="D467" s="268"/>
      <c r="E467" s="258"/>
      <c r="F467" s="268"/>
      <c r="G467" s="293"/>
      <c r="H467" s="279">
        <v>385435</v>
      </c>
      <c r="I467" s="245">
        <v>385435</v>
      </c>
    </row>
    <row r="468" spans="1:9" ht="12.75" hidden="1" customHeight="1" outlineLevel="1">
      <c r="A468" s="242"/>
      <c r="B468" s="277" t="s">
        <v>219</v>
      </c>
      <c r="C468" s="292"/>
      <c r="D468" s="268"/>
      <c r="E468" s="258"/>
      <c r="F468" s="268"/>
      <c r="G468" s="293"/>
      <c r="H468" s="294"/>
      <c r="I468" s="245">
        <v>0</v>
      </c>
    </row>
    <row r="469" spans="1:9" ht="12.75" hidden="1" customHeight="1" outlineLevel="1">
      <c r="A469" s="242"/>
      <c r="B469" s="277" t="s">
        <v>323</v>
      </c>
      <c r="C469" s="292"/>
      <c r="D469" s="268"/>
      <c r="E469" s="258"/>
      <c r="F469" s="268"/>
      <c r="G469" s="293"/>
      <c r="H469" s="294"/>
      <c r="I469" s="245">
        <v>0</v>
      </c>
    </row>
    <row r="470" spans="1:9" ht="12.75" hidden="1" customHeight="1" outlineLevel="1">
      <c r="A470" s="242"/>
      <c r="B470" s="277" t="s">
        <v>220</v>
      </c>
      <c r="C470" s="292"/>
      <c r="D470" s="268"/>
      <c r="E470" s="258"/>
      <c r="F470" s="268"/>
      <c r="G470" s="293"/>
      <c r="H470" s="294"/>
      <c r="I470" s="245">
        <v>0</v>
      </c>
    </row>
    <row r="471" spans="1:9" ht="12.75" hidden="1" customHeight="1" outlineLevel="1">
      <c r="A471" s="242"/>
      <c r="B471" s="277" t="s">
        <v>221</v>
      </c>
      <c r="C471" s="292"/>
      <c r="D471" s="268"/>
      <c r="E471" s="258"/>
      <c r="F471" s="268"/>
      <c r="G471" s="293"/>
      <c r="H471" s="294"/>
      <c r="I471" s="245">
        <v>0</v>
      </c>
    </row>
    <row r="472" spans="1:9" ht="12.75" hidden="1" customHeight="1" outlineLevel="1">
      <c r="A472" s="242"/>
      <c r="B472" s="277" t="s">
        <v>274</v>
      </c>
      <c r="C472" s="292"/>
      <c r="D472" s="268"/>
      <c r="E472" s="258"/>
      <c r="F472" s="268"/>
      <c r="G472" s="293"/>
      <c r="H472" s="279">
        <v>0</v>
      </c>
      <c r="I472" s="245">
        <v>0</v>
      </c>
    </row>
    <row r="473" spans="1:9" ht="12.75" hidden="1" customHeight="1" outlineLevel="1">
      <c r="A473" s="242"/>
      <c r="B473" s="277" t="s">
        <v>222</v>
      </c>
      <c r="C473" s="292"/>
      <c r="D473" s="268"/>
      <c r="E473" s="258"/>
      <c r="F473" s="268"/>
      <c r="G473" s="293"/>
      <c r="H473" s="279">
        <v>0</v>
      </c>
      <c r="I473" s="245">
        <v>0</v>
      </c>
    </row>
    <row r="474" spans="1:9" ht="12.75" hidden="1" customHeight="1" outlineLevel="1">
      <c r="A474" s="242"/>
      <c r="B474" s="277" t="s">
        <v>278</v>
      </c>
      <c r="C474" s="292"/>
      <c r="D474" s="268"/>
      <c r="E474" s="258"/>
      <c r="F474" s="268"/>
      <c r="G474" s="293"/>
      <c r="H474" s="262">
        <v>0</v>
      </c>
      <c r="I474" s="262">
        <v>0</v>
      </c>
    </row>
    <row r="475" spans="1:9" ht="12.75" hidden="1" customHeight="1" outlineLevel="1">
      <c r="A475" s="242"/>
      <c r="B475" s="277" t="s">
        <v>223</v>
      </c>
      <c r="C475" s="292"/>
      <c r="D475" s="268"/>
      <c r="E475" s="258"/>
      <c r="F475" s="268"/>
      <c r="G475" s="293"/>
      <c r="H475" s="294"/>
      <c r="I475" s="245">
        <v>0</v>
      </c>
    </row>
    <row r="476" spans="1:9" ht="12.75" hidden="1" customHeight="1" outlineLevel="1">
      <c r="A476" s="242"/>
      <c r="B476" s="277" t="s">
        <v>224</v>
      </c>
      <c r="C476" s="292"/>
      <c r="D476" s="268"/>
      <c r="E476" s="258"/>
      <c r="F476" s="268"/>
      <c r="G476" s="293"/>
      <c r="H476" s="294"/>
      <c r="I476" s="245">
        <v>0</v>
      </c>
    </row>
    <row r="477" spans="1:9" ht="12.75" hidden="1" customHeight="1" outlineLevel="1">
      <c r="A477" s="242"/>
      <c r="B477" s="277" t="s">
        <v>225</v>
      </c>
      <c r="C477" s="292"/>
      <c r="D477" s="268"/>
      <c r="E477" s="258"/>
      <c r="F477" s="268"/>
      <c r="G477" s="293"/>
      <c r="H477" s="294"/>
      <c r="I477" s="245">
        <v>0</v>
      </c>
    </row>
    <row r="478" spans="1:9" ht="12.75" customHeight="1" collapsed="1">
      <c r="A478" s="242">
        <v>16</v>
      </c>
      <c r="B478" s="281" t="s">
        <v>541</v>
      </c>
      <c r="C478" s="292"/>
      <c r="D478" s="268"/>
      <c r="E478" s="258"/>
      <c r="F478" s="268"/>
      <c r="G478" s="293"/>
      <c r="H478" s="279">
        <f>SUM($H$450:$H$477)</f>
        <v>5249586</v>
      </c>
      <c r="I478" s="245">
        <f>SUM($I$450:$I$477)</f>
        <v>5249586</v>
      </c>
    </row>
    <row r="479" spans="1:9" ht="12.75" hidden="1" customHeight="1" outlineLevel="1">
      <c r="A479" s="242"/>
      <c r="B479" s="261" t="s">
        <v>202</v>
      </c>
      <c r="C479" s="245"/>
      <c r="D479" s="245"/>
      <c r="E479" s="270"/>
      <c r="F479" s="295"/>
      <c r="G479" s="295"/>
      <c r="H479" s="295"/>
      <c r="I479" s="245">
        <v>0</v>
      </c>
    </row>
    <row r="480" spans="1:9" ht="12.75" hidden="1" customHeight="1" outlineLevel="1">
      <c r="A480" s="242"/>
      <c r="B480" s="261" t="s">
        <v>272</v>
      </c>
      <c r="C480" s="245">
        <v>129740</v>
      </c>
      <c r="D480" s="245">
        <v>0</v>
      </c>
      <c r="E480" s="270"/>
      <c r="F480" s="295">
        <v>0</v>
      </c>
      <c r="G480" s="295">
        <v>0</v>
      </c>
      <c r="H480" s="295">
        <v>0</v>
      </c>
      <c r="I480" s="253">
        <v>129740</v>
      </c>
    </row>
    <row r="481" spans="1:9" ht="12.75" hidden="1" customHeight="1" outlineLevel="1">
      <c r="A481" s="242"/>
      <c r="B481" s="261" t="s">
        <v>203</v>
      </c>
      <c r="C481" s="245">
        <v>0</v>
      </c>
      <c r="D481" s="245">
        <v>0</v>
      </c>
      <c r="E481" s="270"/>
      <c r="F481" s="295">
        <v>10643913</v>
      </c>
      <c r="G481" s="295">
        <v>0</v>
      </c>
      <c r="H481" s="295">
        <v>0</v>
      </c>
      <c r="I481" s="253">
        <v>10643913</v>
      </c>
    </row>
    <row r="482" spans="1:9" ht="12.75" hidden="1" customHeight="1" outlineLevel="1">
      <c r="A482" s="242"/>
      <c r="B482" s="261" t="s">
        <v>204</v>
      </c>
      <c r="C482" s="245">
        <v>41920</v>
      </c>
      <c r="D482" s="245">
        <v>0</v>
      </c>
      <c r="E482" s="270"/>
      <c r="F482" s="295">
        <v>0</v>
      </c>
      <c r="G482" s="295">
        <v>0</v>
      </c>
      <c r="H482" s="295">
        <v>0</v>
      </c>
      <c r="I482" s="253">
        <v>41920</v>
      </c>
    </row>
    <row r="483" spans="1:9" ht="12.75" hidden="1" customHeight="1" outlineLevel="1">
      <c r="A483" s="242"/>
      <c r="B483" s="261" t="s">
        <v>205</v>
      </c>
      <c r="C483" s="245">
        <v>0</v>
      </c>
      <c r="D483" s="245">
        <v>0</v>
      </c>
      <c r="E483" s="270"/>
      <c r="F483" s="295">
        <v>0</v>
      </c>
      <c r="G483" s="295">
        <v>0</v>
      </c>
      <c r="H483" s="295">
        <v>0</v>
      </c>
      <c r="I483" s="253">
        <v>0</v>
      </c>
    </row>
    <row r="484" spans="1:9" ht="12.75" hidden="1" customHeight="1" outlineLevel="1">
      <c r="A484" s="242"/>
      <c r="B484" s="261" t="s">
        <v>206</v>
      </c>
      <c r="C484" s="253">
        <v>0</v>
      </c>
      <c r="D484" s="253">
        <v>0</v>
      </c>
      <c r="E484" s="270"/>
      <c r="F484" s="295">
        <v>0</v>
      </c>
      <c r="G484" s="295">
        <v>-1481</v>
      </c>
      <c r="H484" s="295"/>
      <c r="I484" s="253">
        <v>-1481</v>
      </c>
    </row>
    <row r="485" spans="1:9" ht="12.75" hidden="1" customHeight="1" outlineLevel="1">
      <c r="A485" s="242"/>
      <c r="B485" s="261" t="s">
        <v>207</v>
      </c>
      <c r="C485" s="245"/>
      <c r="D485" s="245"/>
      <c r="E485" s="270"/>
      <c r="F485" s="295"/>
      <c r="G485" s="295"/>
      <c r="H485" s="295"/>
      <c r="I485" s="253">
        <v>0</v>
      </c>
    </row>
    <row r="486" spans="1:9" ht="12.75" hidden="1" customHeight="1" outlineLevel="1">
      <c r="A486" s="242"/>
      <c r="B486" s="261" t="s">
        <v>208</v>
      </c>
      <c r="C486" s="245">
        <v>0</v>
      </c>
      <c r="D486" s="245">
        <v>22059733</v>
      </c>
      <c r="E486" s="270"/>
      <c r="F486" s="295">
        <v>16359600</v>
      </c>
      <c r="G486" s="295">
        <v>0</v>
      </c>
      <c r="H486" s="295">
        <v>0</v>
      </c>
      <c r="I486" s="253">
        <v>38419333</v>
      </c>
    </row>
    <row r="487" spans="1:9" ht="12.75" hidden="1" customHeight="1" outlineLevel="1">
      <c r="A487" s="242"/>
      <c r="B487" s="261" t="s">
        <v>209</v>
      </c>
      <c r="C487" s="245">
        <v>0</v>
      </c>
      <c r="D487" s="245">
        <v>0</v>
      </c>
      <c r="E487" s="270"/>
      <c r="F487" s="295">
        <v>3487681.6399999997</v>
      </c>
      <c r="G487" s="295">
        <v>0</v>
      </c>
      <c r="H487" s="295">
        <v>0</v>
      </c>
      <c r="I487" s="253">
        <v>3487681.6399999997</v>
      </c>
    </row>
    <row r="488" spans="1:9" ht="12.75" hidden="1" customHeight="1" outlineLevel="1">
      <c r="A488" s="242"/>
      <c r="B488" s="261" t="s">
        <v>211</v>
      </c>
      <c r="C488" s="245">
        <v>215092</v>
      </c>
      <c r="D488" s="245">
        <v>0</v>
      </c>
      <c r="E488" s="270"/>
      <c r="F488" s="295">
        <v>22898339</v>
      </c>
      <c r="G488" s="295">
        <v>0</v>
      </c>
      <c r="H488" s="295">
        <v>0</v>
      </c>
      <c r="I488" s="253">
        <v>23113431</v>
      </c>
    </row>
    <row r="489" spans="1:9" ht="12.75" hidden="1" customHeight="1" outlineLevel="1">
      <c r="A489" s="242"/>
      <c r="B489" s="261" t="s">
        <v>212</v>
      </c>
      <c r="C489" s="245">
        <v>0</v>
      </c>
      <c r="D489" s="245">
        <v>0</v>
      </c>
      <c r="E489" s="270"/>
      <c r="F489" s="295">
        <v>20929842</v>
      </c>
      <c r="G489" s="295">
        <v>0</v>
      </c>
      <c r="H489" s="295">
        <v>17627868</v>
      </c>
      <c r="I489" s="253">
        <v>38557710</v>
      </c>
    </row>
    <row r="490" spans="1:9" ht="12.75" hidden="1" customHeight="1" outlineLevel="1">
      <c r="A490" s="242"/>
      <c r="B490" s="261" t="s">
        <v>213</v>
      </c>
      <c r="C490" s="245">
        <v>0</v>
      </c>
      <c r="D490" s="245">
        <v>6721664</v>
      </c>
      <c r="E490" s="270"/>
      <c r="F490" s="295">
        <v>16698180</v>
      </c>
      <c r="G490" s="295">
        <v>0</v>
      </c>
      <c r="H490" s="295">
        <v>16151983</v>
      </c>
      <c r="I490" s="253">
        <v>39571827</v>
      </c>
    </row>
    <row r="491" spans="1:9" ht="12.75" hidden="1" customHeight="1" outlineLevel="1">
      <c r="A491" s="242"/>
      <c r="B491" s="261" t="s">
        <v>214</v>
      </c>
      <c r="C491" s="245">
        <v>49491</v>
      </c>
      <c r="D491" s="245">
        <v>483767</v>
      </c>
      <c r="E491" s="270"/>
      <c r="F491" s="295">
        <v>0</v>
      </c>
      <c r="G491" s="295">
        <v>0</v>
      </c>
      <c r="H491" s="295">
        <v>0</v>
      </c>
      <c r="I491" s="253">
        <v>533258</v>
      </c>
    </row>
    <row r="492" spans="1:9" ht="12.75" hidden="1" customHeight="1" outlineLevel="1">
      <c r="A492" s="242"/>
      <c r="B492" s="261" t="s">
        <v>273</v>
      </c>
      <c r="C492" s="245"/>
      <c r="D492" s="245"/>
      <c r="E492" s="270"/>
      <c r="F492" s="295"/>
      <c r="G492" s="295"/>
      <c r="H492" s="295"/>
      <c r="I492" s="253">
        <v>0</v>
      </c>
    </row>
    <row r="493" spans="1:9" ht="12.75" hidden="1" customHeight="1" outlineLevel="1">
      <c r="A493" s="242"/>
      <c r="B493" s="261" t="s">
        <v>215</v>
      </c>
      <c r="C493" s="245">
        <v>0</v>
      </c>
      <c r="D493" s="245">
        <v>0</v>
      </c>
      <c r="E493" s="270"/>
      <c r="F493" s="295">
        <v>1003782</v>
      </c>
      <c r="G493" s="295">
        <v>0</v>
      </c>
      <c r="H493" s="295">
        <v>1356470</v>
      </c>
      <c r="I493" s="253">
        <v>2360252</v>
      </c>
    </row>
    <row r="494" spans="1:9" ht="12.75" hidden="1" customHeight="1" outlineLevel="1">
      <c r="A494" s="242"/>
      <c r="B494" s="261" t="s">
        <v>216</v>
      </c>
      <c r="C494" s="245">
        <v>0</v>
      </c>
      <c r="D494" s="245">
        <v>0</v>
      </c>
      <c r="E494" s="270"/>
      <c r="F494" s="295">
        <v>0</v>
      </c>
      <c r="G494" s="295">
        <v>0</v>
      </c>
      <c r="H494" s="295">
        <v>0</v>
      </c>
      <c r="I494" s="253">
        <v>0</v>
      </c>
    </row>
    <row r="495" spans="1:9" ht="12.75" hidden="1" customHeight="1" outlineLevel="1">
      <c r="A495" s="242"/>
      <c r="B495" s="261" t="s">
        <v>217</v>
      </c>
      <c r="C495" s="245">
        <v>0</v>
      </c>
      <c r="D495" s="245">
        <v>0</v>
      </c>
      <c r="E495" s="270"/>
      <c r="F495" s="295">
        <v>1332562</v>
      </c>
      <c r="G495" s="295">
        <v>0</v>
      </c>
      <c r="H495" s="295">
        <v>0</v>
      </c>
      <c r="I495" s="253">
        <v>1332562</v>
      </c>
    </row>
    <row r="496" spans="1:9" ht="12.75" hidden="1" customHeight="1" outlineLevel="1">
      <c r="A496" s="242"/>
      <c r="B496" s="261" t="s">
        <v>218</v>
      </c>
      <c r="C496" s="245">
        <v>1208936</v>
      </c>
      <c r="D496" s="245">
        <v>3740126</v>
      </c>
      <c r="E496" s="270"/>
      <c r="F496" s="295">
        <v>259925</v>
      </c>
      <c r="G496" s="295">
        <v>0</v>
      </c>
      <c r="H496" s="295">
        <v>0</v>
      </c>
      <c r="I496" s="253">
        <v>5208987</v>
      </c>
    </row>
    <row r="497" spans="1:9" ht="12.75" hidden="1" customHeight="1" outlineLevel="1">
      <c r="A497" s="242"/>
      <c r="B497" s="261" t="s">
        <v>219</v>
      </c>
      <c r="C497" s="245">
        <v>0</v>
      </c>
      <c r="D497" s="245">
        <v>0</v>
      </c>
      <c r="E497" s="270"/>
      <c r="F497" s="295">
        <v>817880</v>
      </c>
      <c r="G497" s="295">
        <v>0</v>
      </c>
      <c r="H497" s="295">
        <v>0</v>
      </c>
      <c r="I497" s="253">
        <v>817880</v>
      </c>
    </row>
    <row r="498" spans="1:9" ht="12.75" hidden="1" customHeight="1" outlineLevel="1">
      <c r="A498" s="242"/>
      <c r="B498" s="261" t="s">
        <v>323</v>
      </c>
      <c r="C498" s="245"/>
      <c r="D498" s="245"/>
      <c r="E498" s="270"/>
      <c r="F498" s="295"/>
      <c r="G498" s="295"/>
      <c r="H498" s="295"/>
      <c r="I498" s="245">
        <v>0</v>
      </c>
    </row>
    <row r="499" spans="1:9" ht="12.75" hidden="1" customHeight="1" outlineLevel="1">
      <c r="A499" s="242"/>
      <c r="B499" s="261" t="s">
        <v>220</v>
      </c>
      <c r="C499" s="245"/>
      <c r="D499" s="245"/>
      <c r="E499" s="270"/>
      <c r="F499" s="295"/>
      <c r="G499" s="295"/>
      <c r="H499" s="295"/>
      <c r="I499" s="253">
        <v>0</v>
      </c>
    </row>
    <row r="500" spans="1:9" ht="12.75" hidden="1" customHeight="1" outlineLevel="1">
      <c r="A500" s="242"/>
      <c r="B500" s="261" t="s">
        <v>221</v>
      </c>
      <c r="C500" s="245">
        <v>0</v>
      </c>
      <c r="D500" s="245">
        <v>0</v>
      </c>
      <c r="E500" s="270"/>
      <c r="F500" s="295">
        <v>0</v>
      </c>
      <c r="G500" s="295">
        <v>0</v>
      </c>
      <c r="H500" s="295">
        <v>0</v>
      </c>
      <c r="I500" s="253">
        <v>0</v>
      </c>
    </row>
    <row r="501" spans="1:9" ht="12.75" hidden="1" customHeight="1" outlineLevel="1">
      <c r="A501" s="242"/>
      <c r="B501" s="261" t="s">
        <v>274</v>
      </c>
      <c r="C501" s="245"/>
      <c r="D501" s="245"/>
      <c r="E501" s="270"/>
      <c r="F501" s="295"/>
      <c r="G501" s="295"/>
      <c r="H501" s="295"/>
      <c r="I501" s="253">
        <v>0</v>
      </c>
    </row>
    <row r="502" spans="1:9" ht="12.75" hidden="1" customHeight="1" outlineLevel="1">
      <c r="A502" s="242"/>
      <c r="B502" s="261" t="s">
        <v>222</v>
      </c>
      <c r="C502" s="245">
        <v>525361</v>
      </c>
      <c r="D502" s="245">
        <v>58402</v>
      </c>
      <c r="E502" s="270"/>
      <c r="F502" s="295">
        <v>28429920</v>
      </c>
      <c r="G502" s="295">
        <v>0</v>
      </c>
      <c r="H502" s="295">
        <v>0</v>
      </c>
      <c r="I502" s="253">
        <v>29013683</v>
      </c>
    </row>
    <row r="503" spans="1:9" ht="12.75" hidden="1" customHeight="1" outlineLevel="1">
      <c r="A503" s="242"/>
      <c r="B503" s="261" t="s">
        <v>278</v>
      </c>
      <c r="C503" s="245"/>
      <c r="D503" s="245"/>
      <c r="E503" s="270"/>
      <c r="F503" s="295"/>
      <c r="G503" s="295"/>
      <c r="H503" s="295"/>
      <c r="I503" s="262">
        <v>0</v>
      </c>
    </row>
    <row r="504" spans="1:9" ht="12.75" hidden="1" customHeight="1" outlineLevel="1">
      <c r="A504" s="242"/>
      <c r="B504" s="261" t="s">
        <v>223</v>
      </c>
      <c r="C504" s="245">
        <v>0</v>
      </c>
      <c r="D504" s="245">
        <v>0</v>
      </c>
      <c r="E504" s="270"/>
      <c r="F504" s="295">
        <v>0</v>
      </c>
      <c r="G504" s="295">
        <v>0</v>
      </c>
      <c r="H504" s="295">
        <v>0</v>
      </c>
      <c r="I504" s="253">
        <v>0</v>
      </c>
    </row>
    <row r="505" spans="1:9" ht="12.75" hidden="1" customHeight="1" outlineLevel="1">
      <c r="A505" s="242"/>
      <c r="B505" s="261" t="s">
        <v>224</v>
      </c>
      <c r="C505" s="245">
        <v>0</v>
      </c>
      <c r="D505" s="245">
        <v>131139</v>
      </c>
      <c r="E505" s="270"/>
      <c r="F505" s="295">
        <v>2451048</v>
      </c>
      <c r="G505" s="295">
        <v>0</v>
      </c>
      <c r="H505" s="295">
        <v>0</v>
      </c>
      <c r="I505" s="253">
        <v>2582187</v>
      </c>
    </row>
    <row r="506" spans="1:9" ht="12.75" hidden="1" customHeight="1" outlineLevel="1">
      <c r="A506" s="242"/>
      <c r="B506" s="261" t="s">
        <v>225</v>
      </c>
      <c r="C506" s="245">
        <v>0</v>
      </c>
      <c r="D506" s="245">
        <v>0</v>
      </c>
      <c r="E506" s="270"/>
      <c r="F506" s="295">
        <v>742468</v>
      </c>
      <c r="G506" s="295">
        <v>0</v>
      </c>
      <c r="H506" s="295">
        <v>0</v>
      </c>
      <c r="I506" s="253">
        <v>742468</v>
      </c>
    </row>
    <row r="507" spans="1:9" ht="12.75" customHeight="1" collapsed="1">
      <c r="A507" s="242">
        <v>17</v>
      </c>
      <c r="B507" s="263" t="s">
        <v>594</v>
      </c>
      <c r="C507" s="245">
        <f>SUM($C$479:$C$506)</f>
        <v>2170540</v>
      </c>
      <c r="D507" s="245">
        <f>SUM($D$479:$D$506)</f>
        <v>33194831</v>
      </c>
      <c r="E507" s="270"/>
      <c r="F507" s="295">
        <f>SUM($F$479:$F$506)</f>
        <v>126055140.64</v>
      </c>
      <c r="G507" s="295">
        <f>SUM($G$479:$G$506)</f>
        <v>-1481</v>
      </c>
      <c r="H507" s="295">
        <f>SUM($H$479:$H$506)</f>
        <v>35136321</v>
      </c>
      <c r="I507" s="253">
        <f>SUM($I$479:$I$506)</f>
        <v>196555351.63999999</v>
      </c>
    </row>
    <row r="508" spans="1:9" ht="12.75" hidden="1" customHeight="1" outlineLevel="1">
      <c r="A508" s="242"/>
      <c r="B508" s="261" t="s">
        <v>202</v>
      </c>
      <c r="C508" s="257"/>
      <c r="D508" s="268"/>
      <c r="E508" s="260"/>
      <c r="F508" s="268"/>
      <c r="G508" s="273"/>
      <c r="H508" s="253"/>
      <c r="I508" s="245">
        <v>0</v>
      </c>
    </row>
    <row r="509" spans="1:9" ht="12.75" hidden="1" customHeight="1" outlineLevel="1">
      <c r="A509" s="242"/>
      <c r="B509" s="261" t="s">
        <v>272</v>
      </c>
      <c r="C509" s="257"/>
      <c r="D509" s="268"/>
      <c r="E509" s="260"/>
      <c r="F509" s="268"/>
      <c r="G509" s="273"/>
      <c r="H509" s="253">
        <v>0</v>
      </c>
      <c r="I509" s="253">
        <v>0</v>
      </c>
    </row>
    <row r="510" spans="1:9" ht="12.75" hidden="1" customHeight="1" outlineLevel="1">
      <c r="A510" s="242"/>
      <c r="B510" s="261" t="s">
        <v>203</v>
      </c>
      <c r="C510" s="257"/>
      <c r="D510" s="268"/>
      <c r="E510" s="260"/>
      <c r="F510" s="268"/>
      <c r="G510" s="273"/>
      <c r="H510" s="253">
        <v>12851035</v>
      </c>
      <c r="I510" s="253">
        <v>12851035</v>
      </c>
    </row>
    <row r="511" spans="1:9" ht="12.75" hidden="1" customHeight="1" outlineLevel="1">
      <c r="A511" s="242"/>
      <c r="B511" s="261" t="s">
        <v>204</v>
      </c>
      <c r="C511" s="257"/>
      <c r="D511" s="268"/>
      <c r="E511" s="260"/>
      <c r="F511" s="268"/>
      <c r="G511" s="273"/>
      <c r="H511" s="253">
        <v>0</v>
      </c>
      <c r="I511" s="253">
        <v>0</v>
      </c>
    </row>
    <row r="512" spans="1:9" ht="12.75" hidden="1" customHeight="1" outlineLevel="1">
      <c r="A512" s="242"/>
      <c r="B512" s="261" t="s">
        <v>205</v>
      </c>
      <c r="C512" s="257"/>
      <c r="D512" s="268"/>
      <c r="E512" s="260"/>
      <c r="F512" s="268"/>
      <c r="G512" s="273"/>
      <c r="H512" s="253">
        <v>0</v>
      </c>
      <c r="I512" s="253">
        <v>0</v>
      </c>
    </row>
    <row r="513" spans="1:9" ht="12.75" hidden="1" customHeight="1" outlineLevel="1">
      <c r="A513" s="242"/>
      <c r="B513" s="261" t="s">
        <v>206</v>
      </c>
      <c r="C513" s="257"/>
      <c r="D513" s="268"/>
      <c r="E513" s="260"/>
      <c r="F513" s="268"/>
      <c r="G513" s="273"/>
      <c r="H513" s="253">
        <v>0</v>
      </c>
      <c r="I513" s="253">
        <v>0</v>
      </c>
    </row>
    <row r="514" spans="1:9" ht="12.75" hidden="1" customHeight="1" outlineLevel="1">
      <c r="A514" s="242"/>
      <c r="B514" s="261" t="s">
        <v>207</v>
      </c>
      <c r="C514" s="257"/>
      <c r="D514" s="268"/>
      <c r="E514" s="260"/>
      <c r="F514" s="268"/>
      <c r="G514" s="273"/>
      <c r="H514" s="253">
        <v>0</v>
      </c>
      <c r="I514" s="253">
        <v>0</v>
      </c>
    </row>
    <row r="515" spans="1:9" ht="12.75" hidden="1" customHeight="1" outlineLevel="1">
      <c r="A515" s="242"/>
      <c r="B515" s="261" t="s">
        <v>208</v>
      </c>
      <c r="C515" s="257"/>
      <c r="D515" s="268"/>
      <c r="E515" s="260"/>
      <c r="F515" s="268"/>
      <c r="G515" s="273"/>
      <c r="H515" s="253">
        <v>18669241</v>
      </c>
      <c r="I515" s="253">
        <v>18669241</v>
      </c>
    </row>
    <row r="516" spans="1:9" ht="12.75" hidden="1" customHeight="1" outlineLevel="1">
      <c r="A516" s="242"/>
      <c r="B516" s="261" t="s">
        <v>209</v>
      </c>
      <c r="C516" s="257"/>
      <c r="D516" s="268"/>
      <c r="E516" s="260"/>
      <c r="F516" s="268"/>
      <c r="G516" s="273"/>
      <c r="H516" s="253">
        <v>101971</v>
      </c>
      <c r="I516" s="253">
        <v>101971</v>
      </c>
    </row>
    <row r="517" spans="1:9" ht="12.75" hidden="1" customHeight="1" outlineLevel="1">
      <c r="A517" s="242"/>
      <c r="B517" s="261" t="s">
        <v>211</v>
      </c>
      <c r="C517" s="257"/>
      <c r="D517" s="268"/>
      <c r="E517" s="260"/>
      <c r="F517" s="268"/>
      <c r="G517" s="273"/>
      <c r="H517" s="253">
        <v>20319505</v>
      </c>
      <c r="I517" s="253">
        <v>20319505</v>
      </c>
    </row>
    <row r="518" spans="1:9" ht="12.75" hidden="1" customHeight="1" outlineLevel="1">
      <c r="A518" s="242"/>
      <c r="B518" s="261" t="s">
        <v>212</v>
      </c>
      <c r="C518" s="257"/>
      <c r="D518" s="268"/>
      <c r="E518" s="260"/>
      <c r="F518" s="268"/>
      <c r="G518" s="273"/>
      <c r="H518" s="253"/>
      <c r="I518" s="253">
        <v>0</v>
      </c>
    </row>
    <row r="519" spans="1:9" ht="12.75" hidden="1" customHeight="1" outlineLevel="1">
      <c r="A519" s="242"/>
      <c r="B519" s="261" t="s">
        <v>213</v>
      </c>
      <c r="C519" s="257"/>
      <c r="D519" s="268"/>
      <c r="E519" s="260"/>
      <c r="F519" s="268"/>
      <c r="G519" s="273"/>
      <c r="H519" s="252"/>
      <c r="I519" s="253">
        <v>0</v>
      </c>
    </row>
    <row r="520" spans="1:9" ht="12.75" hidden="1" customHeight="1" outlineLevel="1">
      <c r="A520" s="242"/>
      <c r="B520" s="261" t="s">
        <v>214</v>
      </c>
      <c r="C520" s="257"/>
      <c r="D520" s="268"/>
      <c r="E520" s="260"/>
      <c r="F520" s="268"/>
      <c r="G520" s="273"/>
      <c r="H520" s="253">
        <v>0</v>
      </c>
      <c r="I520" s="253">
        <v>0</v>
      </c>
    </row>
    <row r="521" spans="1:9" ht="12.75" hidden="1" customHeight="1" outlineLevel="1">
      <c r="A521" s="242"/>
      <c r="B521" s="261" t="s">
        <v>273</v>
      </c>
      <c r="C521" s="257"/>
      <c r="D521" s="268"/>
      <c r="E521" s="260"/>
      <c r="F521" s="268"/>
      <c r="G521" s="273"/>
      <c r="H521" s="253">
        <v>225</v>
      </c>
      <c r="I521" s="253">
        <v>225</v>
      </c>
    </row>
    <row r="522" spans="1:9" ht="12.75" hidden="1" customHeight="1" outlineLevel="1">
      <c r="A522" s="242"/>
      <c r="B522" s="261" t="s">
        <v>215</v>
      </c>
      <c r="C522" s="257"/>
      <c r="D522" s="268"/>
      <c r="E522" s="260"/>
      <c r="F522" s="268"/>
      <c r="G522" s="273"/>
      <c r="H522" s="252"/>
      <c r="I522" s="253">
        <v>0</v>
      </c>
    </row>
    <row r="523" spans="1:9" ht="12.75" hidden="1" customHeight="1" outlineLevel="1">
      <c r="A523" s="242"/>
      <c r="B523" s="261" t="s">
        <v>216</v>
      </c>
      <c r="C523" s="257"/>
      <c r="D523" s="268"/>
      <c r="E523" s="260"/>
      <c r="F523" s="268"/>
      <c r="G523" s="273"/>
      <c r="H523" s="253">
        <v>0</v>
      </c>
      <c r="I523" s="253">
        <v>0</v>
      </c>
    </row>
    <row r="524" spans="1:9" ht="12.75" hidden="1" customHeight="1" outlineLevel="1">
      <c r="A524" s="242"/>
      <c r="B524" s="261" t="s">
        <v>217</v>
      </c>
      <c r="C524" s="257"/>
      <c r="D524" s="268"/>
      <c r="E524" s="260"/>
      <c r="F524" s="268"/>
      <c r="G524" s="273"/>
      <c r="H524" s="253">
        <v>0</v>
      </c>
      <c r="I524" s="253">
        <v>0</v>
      </c>
    </row>
    <row r="525" spans="1:9" ht="12.75" hidden="1" customHeight="1" outlineLevel="1">
      <c r="A525" s="242"/>
      <c r="B525" s="261" t="s">
        <v>218</v>
      </c>
      <c r="C525" s="257"/>
      <c r="D525" s="268"/>
      <c r="E525" s="260"/>
      <c r="F525" s="268"/>
      <c r="G525" s="273"/>
      <c r="H525" s="252"/>
      <c r="I525" s="253">
        <v>0</v>
      </c>
    </row>
    <row r="526" spans="1:9" ht="12.75" hidden="1" customHeight="1" outlineLevel="1">
      <c r="A526" s="242"/>
      <c r="B526" s="261" t="s">
        <v>219</v>
      </c>
      <c r="C526" s="257"/>
      <c r="D526" s="268"/>
      <c r="E526" s="260"/>
      <c r="F526" s="268"/>
      <c r="G526" s="273"/>
      <c r="H526" s="252"/>
      <c r="I526" s="253">
        <v>0</v>
      </c>
    </row>
    <row r="527" spans="1:9" ht="12.75" hidden="1" customHeight="1" outlineLevel="1">
      <c r="A527" s="242"/>
      <c r="B527" s="261" t="s">
        <v>323</v>
      </c>
      <c r="C527" s="257"/>
      <c r="D527" s="268"/>
      <c r="E527" s="260"/>
      <c r="F527" s="268"/>
      <c r="G527" s="273"/>
      <c r="H527" s="245">
        <v>0</v>
      </c>
      <c r="I527" s="245">
        <v>0</v>
      </c>
    </row>
    <row r="528" spans="1:9" ht="12.75" hidden="1" customHeight="1" outlineLevel="1">
      <c r="A528" s="242"/>
      <c r="B528" s="261" t="s">
        <v>220</v>
      </c>
      <c r="C528" s="257"/>
      <c r="D528" s="268"/>
      <c r="E528" s="260"/>
      <c r="F528" s="268"/>
      <c r="G528" s="273"/>
      <c r="H528" s="252"/>
      <c r="I528" s="253">
        <v>0</v>
      </c>
    </row>
    <row r="529" spans="1:9" ht="12.75" hidden="1" customHeight="1" outlineLevel="1">
      <c r="A529" s="242"/>
      <c r="B529" s="261" t="s">
        <v>221</v>
      </c>
      <c r="C529" s="257"/>
      <c r="D529" s="268"/>
      <c r="E529" s="260"/>
      <c r="F529" s="268"/>
      <c r="G529" s="273"/>
      <c r="H529" s="252"/>
      <c r="I529" s="253">
        <v>0</v>
      </c>
    </row>
    <row r="530" spans="1:9" ht="12.75" hidden="1" customHeight="1" outlineLevel="1">
      <c r="A530" s="242"/>
      <c r="B530" s="261" t="s">
        <v>274</v>
      </c>
      <c r="C530" s="257"/>
      <c r="D530" s="268"/>
      <c r="E530" s="260"/>
      <c r="F530" s="268"/>
      <c r="G530" s="273"/>
      <c r="H530" s="252"/>
      <c r="I530" s="253">
        <v>0</v>
      </c>
    </row>
    <row r="531" spans="1:9" ht="12.75" hidden="1" customHeight="1" outlineLevel="1">
      <c r="A531" s="242"/>
      <c r="B531" s="261" t="s">
        <v>222</v>
      </c>
      <c r="C531" s="257"/>
      <c r="D531" s="268"/>
      <c r="E531" s="260"/>
      <c r="F531" s="268"/>
      <c r="G531" s="273"/>
      <c r="H531" s="253">
        <v>30614723</v>
      </c>
      <c r="I531" s="253">
        <v>30614723</v>
      </c>
    </row>
    <row r="532" spans="1:9" ht="12.75" hidden="1" customHeight="1" outlineLevel="1">
      <c r="A532" s="242"/>
      <c r="B532" s="261" t="s">
        <v>278</v>
      </c>
      <c r="C532" s="257"/>
      <c r="D532" s="268"/>
      <c r="E532" s="260"/>
      <c r="F532" s="268"/>
      <c r="G532" s="273"/>
      <c r="H532" s="253"/>
      <c r="I532" s="262">
        <v>0</v>
      </c>
    </row>
    <row r="533" spans="1:9" ht="12.75" hidden="1" customHeight="1" outlineLevel="1">
      <c r="A533" s="242"/>
      <c r="B533" s="261" t="s">
        <v>223</v>
      </c>
      <c r="C533" s="257"/>
      <c r="D533" s="268"/>
      <c r="E533" s="260"/>
      <c r="F533" s="268"/>
      <c r="G533" s="273"/>
      <c r="H533" s="252"/>
      <c r="I533" s="253">
        <v>0</v>
      </c>
    </row>
    <row r="534" spans="1:9" ht="12.75" hidden="1" customHeight="1" outlineLevel="1">
      <c r="A534" s="242"/>
      <c r="B534" s="261" t="s">
        <v>224</v>
      </c>
      <c r="C534" s="257"/>
      <c r="D534" s="268"/>
      <c r="E534" s="260"/>
      <c r="F534" s="268"/>
      <c r="G534" s="273"/>
      <c r="H534" s="252">
        <v>0</v>
      </c>
      <c r="I534" s="253">
        <v>0</v>
      </c>
    </row>
    <row r="535" spans="1:9" ht="12.75" hidden="1" customHeight="1" outlineLevel="1">
      <c r="A535" s="242"/>
      <c r="B535" s="261" t="s">
        <v>225</v>
      </c>
      <c r="C535" s="257"/>
      <c r="D535" s="268"/>
      <c r="E535" s="260"/>
      <c r="F535" s="268"/>
      <c r="G535" s="273"/>
      <c r="H535" s="253">
        <v>0</v>
      </c>
      <c r="I535" s="253">
        <v>0</v>
      </c>
    </row>
    <row r="536" spans="1:9" ht="12.75" customHeight="1" collapsed="1">
      <c r="A536" s="242">
        <v>18</v>
      </c>
      <c r="B536" s="263" t="s">
        <v>542</v>
      </c>
      <c r="C536" s="257"/>
      <c r="D536" s="268"/>
      <c r="E536" s="260"/>
      <c r="F536" s="268"/>
      <c r="G536" s="273"/>
      <c r="H536" s="253">
        <f>SUM($H$508:$H$535)</f>
        <v>82556700</v>
      </c>
      <c r="I536" s="253">
        <f>SUM($I$508:$I$535)</f>
        <v>82556700</v>
      </c>
    </row>
    <row r="537" spans="1:9" ht="12.75" hidden="1" customHeight="1" outlineLevel="1">
      <c r="A537" s="242"/>
      <c r="B537" s="261" t="s">
        <v>202</v>
      </c>
      <c r="C537" s="253"/>
      <c r="D537" s="253"/>
      <c r="E537" s="270"/>
      <c r="F537" s="279"/>
      <c r="G537" s="279"/>
      <c r="H537" s="279"/>
      <c r="I537" s="245">
        <v>0</v>
      </c>
    </row>
    <row r="538" spans="1:9" ht="12.75" hidden="1" customHeight="1" outlineLevel="1">
      <c r="A538" s="242"/>
      <c r="B538" s="261" t="s">
        <v>272</v>
      </c>
      <c r="C538" s="253">
        <v>0</v>
      </c>
      <c r="D538" s="253">
        <v>0</v>
      </c>
      <c r="E538" s="270"/>
      <c r="F538" s="279">
        <v>0</v>
      </c>
      <c r="G538" s="279">
        <v>0</v>
      </c>
      <c r="H538" s="279">
        <v>0</v>
      </c>
      <c r="I538" s="253">
        <v>0</v>
      </c>
    </row>
    <row r="539" spans="1:9" ht="12.75" hidden="1" customHeight="1" outlineLevel="1">
      <c r="A539" s="242"/>
      <c r="B539" s="261" t="s">
        <v>203</v>
      </c>
      <c r="C539" s="253">
        <v>0</v>
      </c>
      <c r="D539" s="253">
        <v>0</v>
      </c>
      <c r="E539" s="270"/>
      <c r="F539" s="279">
        <v>12873729</v>
      </c>
      <c r="G539" s="279">
        <v>0</v>
      </c>
      <c r="H539" s="279">
        <v>111598</v>
      </c>
      <c r="I539" s="253">
        <v>12985327</v>
      </c>
    </row>
    <row r="540" spans="1:9" ht="12.75" hidden="1" customHeight="1" outlineLevel="1">
      <c r="A540" s="242"/>
      <c r="B540" s="261" t="s">
        <v>204</v>
      </c>
      <c r="C540" s="253">
        <v>0</v>
      </c>
      <c r="D540" s="253">
        <v>0</v>
      </c>
      <c r="E540" s="270"/>
      <c r="F540" s="279">
        <v>0</v>
      </c>
      <c r="G540" s="279">
        <v>0</v>
      </c>
      <c r="H540" s="279">
        <v>0</v>
      </c>
      <c r="I540" s="253">
        <v>0</v>
      </c>
    </row>
    <row r="541" spans="1:9" ht="12.75" hidden="1" customHeight="1" outlineLevel="1">
      <c r="A541" s="242"/>
      <c r="B541" s="261" t="s">
        <v>205</v>
      </c>
      <c r="C541" s="253">
        <v>0</v>
      </c>
      <c r="D541" s="253">
        <v>0</v>
      </c>
      <c r="E541" s="270"/>
      <c r="F541" s="279">
        <v>0</v>
      </c>
      <c r="G541" s="279">
        <v>0</v>
      </c>
      <c r="H541" s="279">
        <v>0</v>
      </c>
      <c r="I541" s="253">
        <v>0</v>
      </c>
    </row>
    <row r="542" spans="1:9" ht="12.75" hidden="1" customHeight="1" outlineLevel="1">
      <c r="A542" s="242"/>
      <c r="B542" s="261" t="s">
        <v>206</v>
      </c>
      <c r="C542" s="253"/>
      <c r="D542" s="253"/>
      <c r="E542" s="270"/>
      <c r="F542" s="279"/>
      <c r="G542" s="279"/>
      <c r="H542" s="279"/>
      <c r="I542" s="253">
        <v>0</v>
      </c>
    </row>
    <row r="543" spans="1:9" ht="12.75" hidden="1" customHeight="1" outlineLevel="1">
      <c r="A543" s="242"/>
      <c r="B543" s="261" t="s">
        <v>207</v>
      </c>
      <c r="C543" s="253"/>
      <c r="D543" s="253"/>
      <c r="E543" s="270"/>
      <c r="F543" s="279"/>
      <c r="G543" s="279"/>
      <c r="H543" s="279"/>
      <c r="I543" s="253">
        <v>0</v>
      </c>
    </row>
    <row r="544" spans="1:9" ht="12.75" hidden="1" customHeight="1" outlineLevel="1">
      <c r="A544" s="242"/>
      <c r="B544" s="261" t="s">
        <v>208</v>
      </c>
      <c r="C544" s="253">
        <v>635567</v>
      </c>
      <c r="D544" s="253">
        <v>139012</v>
      </c>
      <c r="E544" s="270"/>
      <c r="F544" s="279">
        <v>778986</v>
      </c>
      <c r="G544" s="279">
        <v>0</v>
      </c>
      <c r="H544" s="279">
        <v>6074055</v>
      </c>
      <c r="I544" s="253">
        <v>7627620</v>
      </c>
    </row>
    <row r="545" spans="1:9" ht="12.75" hidden="1" customHeight="1" outlineLevel="1">
      <c r="A545" s="242"/>
      <c r="B545" s="261" t="s">
        <v>209</v>
      </c>
      <c r="C545" s="253">
        <v>61096</v>
      </c>
      <c r="D545" s="253">
        <v>0</v>
      </c>
      <c r="E545" s="270"/>
      <c r="F545" s="279">
        <v>99785</v>
      </c>
      <c r="G545" s="279">
        <v>0</v>
      </c>
      <c r="H545" s="279">
        <v>116091</v>
      </c>
      <c r="I545" s="253">
        <v>276972</v>
      </c>
    </row>
    <row r="546" spans="1:9" ht="12.75" hidden="1" customHeight="1" outlineLevel="1">
      <c r="A546" s="242"/>
      <c r="B546" s="261" t="s">
        <v>211</v>
      </c>
      <c r="C546" s="253">
        <v>601642</v>
      </c>
      <c r="D546" s="253">
        <v>0</v>
      </c>
      <c r="E546" s="270"/>
      <c r="F546" s="279">
        <v>25818374</v>
      </c>
      <c r="G546" s="279">
        <v>0</v>
      </c>
      <c r="H546" s="279">
        <v>318196</v>
      </c>
      <c r="I546" s="253">
        <v>26738212</v>
      </c>
    </row>
    <row r="547" spans="1:9" ht="12.75" hidden="1" customHeight="1" outlineLevel="1">
      <c r="A547" s="242"/>
      <c r="B547" s="261" t="s">
        <v>212</v>
      </c>
      <c r="C547" s="253">
        <v>1480153</v>
      </c>
      <c r="D547" s="253">
        <v>0</v>
      </c>
      <c r="E547" s="270"/>
      <c r="F547" s="279">
        <v>17865375</v>
      </c>
      <c r="G547" s="279">
        <v>0</v>
      </c>
      <c r="H547" s="279">
        <v>0</v>
      </c>
      <c r="I547" s="253">
        <v>19345528</v>
      </c>
    </row>
    <row r="548" spans="1:9" ht="12.75" hidden="1" customHeight="1" outlineLevel="1">
      <c r="A548" s="242"/>
      <c r="B548" s="261" t="s">
        <v>213</v>
      </c>
      <c r="C548" s="253">
        <v>0</v>
      </c>
      <c r="D548" s="253">
        <v>12170082</v>
      </c>
      <c r="E548" s="270"/>
      <c r="F548" s="279">
        <v>1751154</v>
      </c>
      <c r="G548" s="279">
        <v>0</v>
      </c>
      <c r="H548" s="279">
        <v>0</v>
      </c>
      <c r="I548" s="253">
        <v>13921236</v>
      </c>
    </row>
    <row r="549" spans="1:9" ht="12.75" hidden="1" customHeight="1" outlineLevel="1">
      <c r="A549" s="242"/>
      <c r="B549" s="261" t="s">
        <v>214</v>
      </c>
      <c r="C549" s="253">
        <v>0</v>
      </c>
      <c r="D549" s="253">
        <v>0</v>
      </c>
      <c r="E549" s="270"/>
      <c r="F549" s="279">
        <v>0</v>
      </c>
      <c r="G549" s="279">
        <v>0</v>
      </c>
      <c r="H549" s="279">
        <v>682620</v>
      </c>
      <c r="I549" s="253">
        <v>682620</v>
      </c>
    </row>
    <row r="550" spans="1:9" ht="12.75" hidden="1" customHeight="1" outlineLevel="1">
      <c r="A550" s="242"/>
      <c r="B550" s="261" t="s">
        <v>273</v>
      </c>
      <c r="C550" s="253"/>
      <c r="D550" s="253"/>
      <c r="E550" s="270"/>
      <c r="F550" s="279"/>
      <c r="G550" s="279"/>
      <c r="H550" s="279"/>
      <c r="I550" s="253">
        <v>0</v>
      </c>
    </row>
    <row r="551" spans="1:9" ht="12.75" hidden="1" customHeight="1" outlineLevel="1">
      <c r="A551" s="242"/>
      <c r="B551" s="261" t="s">
        <v>215</v>
      </c>
      <c r="C551" s="253">
        <v>0</v>
      </c>
      <c r="D551" s="253">
        <v>0</v>
      </c>
      <c r="E551" s="270"/>
      <c r="F551" s="279">
        <v>1959704</v>
      </c>
      <c r="G551" s="279">
        <v>0</v>
      </c>
      <c r="H551" s="279">
        <v>8707</v>
      </c>
      <c r="I551" s="253">
        <v>1968411</v>
      </c>
    </row>
    <row r="552" spans="1:9" ht="12.75" hidden="1" customHeight="1" outlineLevel="1">
      <c r="A552" s="242"/>
      <c r="B552" s="261" t="s">
        <v>216</v>
      </c>
      <c r="C552" s="253">
        <v>0</v>
      </c>
      <c r="D552" s="253">
        <v>0</v>
      </c>
      <c r="E552" s="270"/>
      <c r="F552" s="279">
        <v>0</v>
      </c>
      <c r="G552" s="279">
        <v>0</v>
      </c>
      <c r="H552" s="279">
        <v>0</v>
      </c>
      <c r="I552" s="253">
        <v>0</v>
      </c>
    </row>
    <row r="553" spans="1:9" ht="12.75" hidden="1" customHeight="1" outlineLevel="1">
      <c r="A553" s="242"/>
      <c r="B553" s="261" t="s">
        <v>217</v>
      </c>
      <c r="C553" s="253">
        <v>0</v>
      </c>
      <c r="D553" s="253">
        <v>0</v>
      </c>
      <c r="E553" s="270"/>
      <c r="F553" s="279">
        <v>6555053</v>
      </c>
      <c r="G553" s="279">
        <v>0</v>
      </c>
      <c r="H553" s="279">
        <v>4494435</v>
      </c>
      <c r="I553" s="253">
        <v>11049488</v>
      </c>
    </row>
    <row r="554" spans="1:9" ht="12.75" hidden="1" customHeight="1" outlineLevel="1">
      <c r="A554" s="242"/>
      <c r="B554" s="261" t="s">
        <v>218</v>
      </c>
      <c r="C554" s="253">
        <v>894692</v>
      </c>
      <c r="D554" s="253">
        <v>725842</v>
      </c>
      <c r="E554" s="270"/>
      <c r="F554" s="279">
        <v>8751</v>
      </c>
      <c r="G554" s="279">
        <v>0</v>
      </c>
      <c r="H554" s="279">
        <v>15175680</v>
      </c>
      <c r="I554" s="253">
        <v>16804965</v>
      </c>
    </row>
    <row r="555" spans="1:9" ht="12.75" hidden="1" customHeight="1" outlineLevel="1">
      <c r="A555" s="242"/>
      <c r="B555" s="261" t="s">
        <v>219</v>
      </c>
      <c r="C555" s="253">
        <v>0</v>
      </c>
      <c r="D555" s="253">
        <v>0</v>
      </c>
      <c r="E555" s="270"/>
      <c r="F555" s="279">
        <v>721895</v>
      </c>
      <c r="G555" s="279">
        <v>0</v>
      </c>
      <c r="H555" s="279">
        <v>2980129</v>
      </c>
      <c r="I555" s="253">
        <v>3702024</v>
      </c>
    </row>
    <row r="556" spans="1:9" ht="12.75" hidden="1" customHeight="1" outlineLevel="1">
      <c r="A556" s="242"/>
      <c r="B556" s="261" t="s">
        <v>323</v>
      </c>
      <c r="C556" s="245">
        <v>0</v>
      </c>
      <c r="D556" s="245">
        <v>0</v>
      </c>
      <c r="E556" s="270"/>
      <c r="F556" s="245">
        <v>-1402</v>
      </c>
      <c r="G556" s="245">
        <v>0</v>
      </c>
      <c r="H556" s="245">
        <v>0</v>
      </c>
      <c r="I556" s="245">
        <v>-1402</v>
      </c>
    </row>
    <row r="557" spans="1:9" ht="12.75" hidden="1" customHeight="1" outlineLevel="1">
      <c r="A557" s="242"/>
      <c r="B557" s="261" t="s">
        <v>220</v>
      </c>
      <c r="C557" s="253"/>
      <c r="D557" s="253"/>
      <c r="E557" s="270"/>
      <c r="F557" s="279"/>
      <c r="G557" s="279"/>
      <c r="H557" s="279"/>
      <c r="I557" s="253">
        <v>0</v>
      </c>
    </row>
    <row r="558" spans="1:9" ht="12.75" hidden="1" customHeight="1" outlineLevel="1">
      <c r="A558" s="242"/>
      <c r="B558" s="261" t="s">
        <v>221</v>
      </c>
      <c r="C558" s="253">
        <v>0</v>
      </c>
      <c r="D558" s="253">
        <v>0</v>
      </c>
      <c r="E558" s="270"/>
      <c r="F558" s="279">
        <v>0</v>
      </c>
      <c r="G558" s="279">
        <v>0</v>
      </c>
      <c r="H558" s="279">
        <v>0</v>
      </c>
      <c r="I558" s="253">
        <v>0</v>
      </c>
    </row>
    <row r="559" spans="1:9" ht="12.75" hidden="1" customHeight="1" outlineLevel="1">
      <c r="A559" s="242"/>
      <c r="B559" s="261" t="s">
        <v>274</v>
      </c>
      <c r="C559" s="253"/>
      <c r="D559" s="253"/>
      <c r="E559" s="270"/>
      <c r="F559" s="279"/>
      <c r="G559" s="279"/>
      <c r="H559" s="279"/>
      <c r="I559" s="253">
        <v>0</v>
      </c>
    </row>
    <row r="560" spans="1:9" ht="12.75" hidden="1" customHeight="1" outlineLevel="1">
      <c r="A560" s="242"/>
      <c r="B560" s="261" t="s">
        <v>222</v>
      </c>
      <c r="C560" s="253">
        <v>315791</v>
      </c>
      <c r="D560" s="253">
        <v>134885</v>
      </c>
      <c r="E560" s="270"/>
      <c r="F560" s="279">
        <v>1713462</v>
      </c>
      <c r="G560" s="279">
        <v>0</v>
      </c>
      <c r="H560" s="279">
        <v>283</v>
      </c>
      <c r="I560" s="253">
        <v>2164421</v>
      </c>
    </row>
    <row r="561" spans="1:9" ht="12.75" hidden="1" customHeight="1" outlineLevel="1">
      <c r="A561" s="242"/>
      <c r="B561" s="261" t="s">
        <v>278</v>
      </c>
      <c r="C561" s="253"/>
      <c r="D561" s="253"/>
      <c r="E561" s="270"/>
      <c r="F561" s="279"/>
      <c r="G561" s="279"/>
      <c r="H561" s="279"/>
      <c r="I561" s="262">
        <v>0</v>
      </c>
    </row>
    <row r="562" spans="1:9" ht="12.75" hidden="1" customHeight="1" outlineLevel="1">
      <c r="A562" s="242"/>
      <c r="B562" s="261" t="s">
        <v>223</v>
      </c>
      <c r="C562" s="253">
        <v>0</v>
      </c>
      <c r="D562" s="253">
        <v>0</v>
      </c>
      <c r="E562" s="270"/>
      <c r="F562" s="279">
        <v>0</v>
      </c>
      <c r="G562" s="279">
        <v>0</v>
      </c>
      <c r="H562" s="279">
        <v>0</v>
      </c>
      <c r="I562" s="253">
        <v>0</v>
      </c>
    </row>
    <row r="563" spans="1:9" ht="12.75" hidden="1" customHeight="1" outlineLevel="1">
      <c r="A563" s="242"/>
      <c r="B563" s="261" t="s">
        <v>224</v>
      </c>
      <c r="C563" s="253">
        <v>0</v>
      </c>
      <c r="D563" s="253">
        <v>8609</v>
      </c>
      <c r="E563" s="270"/>
      <c r="F563" s="279">
        <v>18258</v>
      </c>
      <c r="G563" s="279">
        <v>0</v>
      </c>
      <c r="H563" s="279">
        <v>5783638</v>
      </c>
      <c r="I563" s="253">
        <v>5810505</v>
      </c>
    </row>
    <row r="564" spans="1:9" ht="12.75" hidden="1" customHeight="1" outlineLevel="1">
      <c r="A564" s="242"/>
      <c r="B564" s="261" t="s">
        <v>225</v>
      </c>
      <c r="C564" s="253">
        <v>0</v>
      </c>
      <c r="D564" s="253">
        <v>0</v>
      </c>
      <c r="E564" s="270"/>
      <c r="F564" s="279">
        <v>11021</v>
      </c>
      <c r="G564" s="279">
        <v>0</v>
      </c>
      <c r="H564" s="279">
        <v>0</v>
      </c>
      <c r="I564" s="253">
        <v>11021</v>
      </c>
    </row>
    <row r="565" spans="1:9" ht="12.75" customHeight="1" collapsed="1">
      <c r="A565" s="242">
        <v>19</v>
      </c>
      <c r="B565" s="263" t="s">
        <v>595</v>
      </c>
      <c r="C565" s="253">
        <f>SUM($C$537:$C$564)</f>
        <v>3988941</v>
      </c>
      <c r="D565" s="253">
        <f>SUM($D$537:$D$564)</f>
        <v>13178430</v>
      </c>
      <c r="E565" s="270"/>
      <c r="F565" s="279">
        <f>SUM($F$537:$F$564)</f>
        <v>70174145</v>
      </c>
      <c r="G565" s="279">
        <f>SUM($G$537:$G$564)</f>
        <v>0</v>
      </c>
      <c r="H565" s="279">
        <f>SUM($H$537:$H$564)</f>
        <v>35745432</v>
      </c>
      <c r="I565" s="253">
        <f>SUM($I$537:$I$564)</f>
        <v>123086948</v>
      </c>
    </row>
    <row r="566" spans="1:9" ht="12.75" hidden="1" customHeight="1" outlineLevel="1">
      <c r="A566" s="242"/>
      <c r="B566" s="261" t="s">
        <v>202</v>
      </c>
      <c r="C566" s="266"/>
      <c r="D566" s="266"/>
      <c r="E566" s="270"/>
      <c r="F566" s="262"/>
      <c r="G566" s="253"/>
      <c r="H566" s="253"/>
      <c r="I566" s="245">
        <v>0</v>
      </c>
    </row>
    <row r="567" spans="1:9" ht="12.75" hidden="1" customHeight="1" outlineLevel="1">
      <c r="A567" s="242"/>
      <c r="B567" s="261" t="s">
        <v>272</v>
      </c>
      <c r="C567" s="266">
        <v>129740</v>
      </c>
      <c r="D567" s="266">
        <v>0</v>
      </c>
      <c r="E567" s="270"/>
      <c r="F567" s="262">
        <v>0</v>
      </c>
      <c r="G567" s="253">
        <v>0</v>
      </c>
      <c r="H567" s="253">
        <v>0</v>
      </c>
      <c r="I567" s="253">
        <v>129740</v>
      </c>
    </row>
    <row r="568" spans="1:9" ht="12.75" hidden="1" customHeight="1" outlineLevel="1">
      <c r="A568" s="242"/>
      <c r="B568" s="261" t="s">
        <v>203</v>
      </c>
      <c r="C568" s="266">
        <v>0</v>
      </c>
      <c r="D568" s="266">
        <v>0</v>
      </c>
      <c r="E568" s="270"/>
      <c r="F568" s="262">
        <v>23517642</v>
      </c>
      <c r="G568" s="253">
        <v>0</v>
      </c>
      <c r="H568" s="253">
        <v>12962633</v>
      </c>
      <c r="I568" s="253">
        <v>36480275</v>
      </c>
    </row>
    <row r="569" spans="1:9" ht="12.75" hidden="1" customHeight="1" outlineLevel="1">
      <c r="A569" s="242"/>
      <c r="B569" s="261" t="s">
        <v>204</v>
      </c>
      <c r="C569" s="266">
        <v>41920</v>
      </c>
      <c r="D569" s="266">
        <v>0</v>
      </c>
      <c r="E569" s="270"/>
      <c r="F569" s="262">
        <v>0</v>
      </c>
      <c r="G569" s="253">
        <v>0</v>
      </c>
      <c r="H569" s="253">
        <v>0</v>
      </c>
      <c r="I569" s="253">
        <v>41920</v>
      </c>
    </row>
    <row r="570" spans="1:9" ht="12.75" hidden="1" customHeight="1" outlineLevel="1">
      <c r="A570" s="242"/>
      <c r="B570" s="261" t="s">
        <v>205</v>
      </c>
      <c r="C570" s="266">
        <v>0</v>
      </c>
      <c r="D570" s="266">
        <v>0</v>
      </c>
      <c r="E570" s="270"/>
      <c r="F570" s="262">
        <v>0</v>
      </c>
      <c r="G570" s="253">
        <v>0</v>
      </c>
      <c r="H570" s="253">
        <v>0</v>
      </c>
      <c r="I570" s="253">
        <v>0</v>
      </c>
    </row>
    <row r="571" spans="1:9" ht="12.75" hidden="1" customHeight="1" outlineLevel="1">
      <c r="A571" s="242"/>
      <c r="B571" s="261" t="s">
        <v>206</v>
      </c>
      <c r="C571" s="266"/>
      <c r="D571" s="266"/>
      <c r="E571" s="270"/>
      <c r="F571" s="262"/>
      <c r="G571" s="253">
        <v>-1481</v>
      </c>
      <c r="H571" s="253">
        <v>0</v>
      </c>
      <c r="I571" s="253">
        <v>-1481</v>
      </c>
    </row>
    <row r="572" spans="1:9" ht="12.75" hidden="1" customHeight="1" outlineLevel="1">
      <c r="A572" s="242"/>
      <c r="B572" s="261" t="s">
        <v>207</v>
      </c>
      <c r="C572" s="266"/>
      <c r="D572" s="266"/>
      <c r="E572" s="270"/>
      <c r="F572" s="262"/>
      <c r="G572" s="253"/>
      <c r="H572" s="253"/>
      <c r="I572" s="253">
        <v>0</v>
      </c>
    </row>
    <row r="573" spans="1:9" ht="12.75" hidden="1" customHeight="1" outlineLevel="1">
      <c r="A573" s="242"/>
      <c r="B573" s="261" t="s">
        <v>208</v>
      </c>
      <c r="C573" s="266">
        <v>635567</v>
      </c>
      <c r="D573" s="266">
        <v>22198745</v>
      </c>
      <c r="E573" s="270"/>
      <c r="F573" s="262">
        <v>17138586</v>
      </c>
      <c r="G573" s="253">
        <v>0</v>
      </c>
      <c r="H573" s="253">
        <v>25709648</v>
      </c>
      <c r="I573" s="253">
        <v>65682546</v>
      </c>
    </row>
    <row r="574" spans="1:9" ht="12.75" hidden="1" customHeight="1" outlineLevel="1">
      <c r="A574" s="242"/>
      <c r="B574" s="261" t="s">
        <v>209</v>
      </c>
      <c r="C574" s="266">
        <v>61096</v>
      </c>
      <c r="D574" s="266">
        <v>0</v>
      </c>
      <c r="E574" s="270"/>
      <c r="F574" s="262">
        <v>3587466.6399999997</v>
      </c>
      <c r="G574" s="253">
        <v>0</v>
      </c>
      <c r="H574" s="253">
        <v>367932</v>
      </c>
      <c r="I574" s="253">
        <v>4016494.6399999997</v>
      </c>
    </row>
    <row r="575" spans="1:9" ht="12.75" hidden="1" customHeight="1" outlineLevel="1">
      <c r="A575" s="242"/>
      <c r="B575" s="261" t="s">
        <v>211</v>
      </c>
      <c r="C575" s="266">
        <v>816734</v>
      </c>
      <c r="D575" s="266">
        <v>0</v>
      </c>
      <c r="E575" s="270"/>
      <c r="F575" s="262">
        <v>48716713</v>
      </c>
      <c r="G575" s="253">
        <v>0</v>
      </c>
      <c r="H575" s="253">
        <v>20955642</v>
      </c>
      <c r="I575" s="253">
        <v>70489089</v>
      </c>
    </row>
    <row r="576" spans="1:9" ht="12.75" hidden="1" customHeight="1" outlineLevel="1">
      <c r="A576" s="242"/>
      <c r="B576" s="261" t="s">
        <v>212</v>
      </c>
      <c r="C576" s="266">
        <v>1480153</v>
      </c>
      <c r="D576" s="266">
        <v>0</v>
      </c>
      <c r="E576" s="270"/>
      <c r="F576" s="262">
        <v>38795217</v>
      </c>
      <c r="G576" s="253">
        <v>0</v>
      </c>
      <c r="H576" s="253">
        <v>17627868</v>
      </c>
      <c r="I576" s="253">
        <v>57903238</v>
      </c>
    </row>
    <row r="577" spans="1:9" ht="12.75" hidden="1" customHeight="1" outlineLevel="1">
      <c r="A577" s="242"/>
      <c r="B577" s="261" t="s">
        <v>213</v>
      </c>
      <c r="C577" s="266">
        <v>0</v>
      </c>
      <c r="D577" s="266">
        <v>18891746</v>
      </c>
      <c r="E577" s="270"/>
      <c r="F577" s="262">
        <v>18449334</v>
      </c>
      <c r="G577" s="253">
        <v>0</v>
      </c>
      <c r="H577" s="253">
        <v>19415494</v>
      </c>
      <c r="I577" s="253">
        <v>56756574</v>
      </c>
    </row>
    <row r="578" spans="1:9" ht="12.75" hidden="1" customHeight="1" outlineLevel="1">
      <c r="A578" s="242"/>
      <c r="B578" s="261" t="s">
        <v>214</v>
      </c>
      <c r="C578" s="266">
        <v>49491</v>
      </c>
      <c r="D578" s="266">
        <v>483767</v>
      </c>
      <c r="E578" s="270"/>
      <c r="F578" s="262">
        <v>0</v>
      </c>
      <c r="G578" s="253">
        <v>0</v>
      </c>
      <c r="H578" s="253">
        <v>682620</v>
      </c>
      <c r="I578" s="253">
        <v>1215878</v>
      </c>
    </row>
    <row r="579" spans="1:9" ht="12.75" hidden="1" customHeight="1" outlineLevel="1">
      <c r="A579" s="242"/>
      <c r="B579" s="261" t="s">
        <v>273</v>
      </c>
      <c r="C579" s="266">
        <v>0</v>
      </c>
      <c r="D579" s="266">
        <v>0</v>
      </c>
      <c r="E579" s="270"/>
      <c r="F579" s="253">
        <v>0</v>
      </c>
      <c r="G579" s="253">
        <v>0</v>
      </c>
      <c r="H579" s="253">
        <v>166702</v>
      </c>
      <c r="I579" s="253">
        <v>166702</v>
      </c>
    </row>
    <row r="580" spans="1:9" ht="12.75" hidden="1" customHeight="1" outlineLevel="1">
      <c r="A580" s="242"/>
      <c r="B580" s="261" t="s">
        <v>215</v>
      </c>
      <c r="C580" s="266">
        <v>0</v>
      </c>
      <c r="D580" s="266">
        <v>0</v>
      </c>
      <c r="E580" s="270"/>
      <c r="F580" s="262">
        <v>2963486</v>
      </c>
      <c r="G580" s="253">
        <v>0</v>
      </c>
      <c r="H580" s="253">
        <v>1365177</v>
      </c>
      <c r="I580" s="253">
        <v>4328663</v>
      </c>
    </row>
    <row r="581" spans="1:9" ht="12.75" hidden="1" customHeight="1" outlineLevel="1">
      <c r="A581" s="242"/>
      <c r="B581" s="261" t="s">
        <v>216</v>
      </c>
      <c r="C581" s="266">
        <v>0</v>
      </c>
      <c r="D581" s="266">
        <v>0</v>
      </c>
      <c r="E581" s="270"/>
      <c r="F581" s="262">
        <v>0</v>
      </c>
      <c r="G581" s="253">
        <v>0</v>
      </c>
      <c r="H581" s="253">
        <v>0</v>
      </c>
      <c r="I581" s="253">
        <v>0</v>
      </c>
    </row>
    <row r="582" spans="1:9" ht="12.75" hidden="1" customHeight="1" outlineLevel="1">
      <c r="A582" s="242"/>
      <c r="B582" s="261" t="s">
        <v>217</v>
      </c>
      <c r="C582" s="266">
        <v>0</v>
      </c>
      <c r="D582" s="266">
        <v>0</v>
      </c>
      <c r="E582" s="270"/>
      <c r="F582" s="262">
        <v>7887615</v>
      </c>
      <c r="G582" s="253">
        <v>0</v>
      </c>
      <c r="H582" s="253">
        <v>4494435</v>
      </c>
      <c r="I582" s="253">
        <v>12382050</v>
      </c>
    </row>
    <row r="583" spans="1:9" ht="12.75" hidden="1" customHeight="1" outlineLevel="1">
      <c r="A583" s="242"/>
      <c r="B583" s="261" t="s">
        <v>218</v>
      </c>
      <c r="C583" s="266">
        <v>2103628</v>
      </c>
      <c r="D583" s="266">
        <v>4465968</v>
      </c>
      <c r="E583" s="270"/>
      <c r="F583" s="262">
        <v>268676</v>
      </c>
      <c r="G583" s="253">
        <v>0</v>
      </c>
      <c r="H583" s="253">
        <v>15561115</v>
      </c>
      <c r="I583" s="253">
        <v>22399387</v>
      </c>
    </row>
    <row r="584" spans="1:9" ht="12.75" hidden="1" customHeight="1" outlineLevel="1">
      <c r="A584" s="242"/>
      <c r="B584" s="261" t="s">
        <v>219</v>
      </c>
      <c r="C584" s="266">
        <v>0</v>
      </c>
      <c r="D584" s="266">
        <v>0</v>
      </c>
      <c r="E584" s="270"/>
      <c r="F584" s="262">
        <v>1539775</v>
      </c>
      <c r="G584" s="253">
        <v>0</v>
      </c>
      <c r="H584" s="253">
        <v>2980129</v>
      </c>
      <c r="I584" s="253">
        <v>4519904</v>
      </c>
    </row>
    <row r="585" spans="1:9" ht="12.75" hidden="1" customHeight="1" outlineLevel="1">
      <c r="A585" s="242"/>
      <c r="B585" s="261" t="s">
        <v>323</v>
      </c>
      <c r="C585" s="266"/>
      <c r="D585" s="266"/>
      <c r="E585" s="270"/>
      <c r="F585" s="245">
        <v>-1402</v>
      </c>
      <c r="G585" s="245">
        <v>0</v>
      </c>
      <c r="H585" s="245">
        <v>0</v>
      </c>
      <c r="I585" s="245">
        <v>-1402</v>
      </c>
    </row>
    <row r="586" spans="1:9" ht="12.75" hidden="1" customHeight="1" outlineLevel="1">
      <c r="A586" s="242"/>
      <c r="B586" s="261" t="s">
        <v>220</v>
      </c>
      <c r="C586" s="266"/>
      <c r="D586" s="266"/>
      <c r="E586" s="270"/>
      <c r="F586" s="262"/>
      <c r="G586" s="253"/>
      <c r="H586" s="253"/>
      <c r="I586" s="253">
        <v>0</v>
      </c>
    </row>
    <row r="587" spans="1:9" ht="12.75" hidden="1" customHeight="1" outlineLevel="1">
      <c r="A587" s="242"/>
      <c r="B587" s="261" t="s">
        <v>221</v>
      </c>
      <c r="C587" s="266">
        <v>0</v>
      </c>
      <c r="D587" s="266">
        <v>0</v>
      </c>
      <c r="E587" s="270"/>
      <c r="F587" s="262">
        <v>0</v>
      </c>
      <c r="G587" s="253">
        <v>0</v>
      </c>
      <c r="H587" s="253">
        <v>0</v>
      </c>
      <c r="I587" s="253">
        <v>0</v>
      </c>
    </row>
    <row r="588" spans="1:9" ht="12.75" hidden="1" customHeight="1" outlineLevel="1">
      <c r="A588" s="242"/>
      <c r="B588" s="261" t="s">
        <v>274</v>
      </c>
      <c r="C588" s="266"/>
      <c r="D588" s="266"/>
      <c r="E588" s="270"/>
      <c r="F588" s="262"/>
      <c r="G588" s="253"/>
      <c r="H588" s="253"/>
      <c r="I588" s="253">
        <v>0</v>
      </c>
    </row>
    <row r="589" spans="1:9" ht="12.75" hidden="1" customHeight="1" outlineLevel="1">
      <c r="A589" s="242"/>
      <c r="B589" s="261" t="s">
        <v>222</v>
      </c>
      <c r="C589" s="266">
        <v>841152</v>
      </c>
      <c r="D589" s="266">
        <v>193287</v>
      </c>
      <c r="E589" s="270"/>
      <c r="F589" s="262">
        <v>30143382</v>
      </c>
      <c r="G589" s="253">
        <v>0</v>
      </c>
      <c r="H589" s="253">
        <v>30615006</v>
      </c>
      <c r="I589" s="253">
        <v>61792827</v>
      </c>
    </row>
    <row r="590" spans="1:9" ht="12.75" hidden="1" customHeight="1" outlineLevel="1">
      <c r="A590" s="242"/>
      <c r="B590" s="261" t="s">
        <v>278</v>
      </c>
      <c r="C590" s="266"/>
      <c r="D590" s="266"/>
      <c r="E590" s="270"/>
      <c r="F590" s="262"/>
      <c r="G590" s="253"/>
      <c r="H590" s="253"/>
      <c r="I590" s="262">
        <v>0</v>
      </c>
    </row>
    <row r="591" spans="1:9" ht="12.75" hidden="1" customHeight="1" outlineLevel="1">
      <c r="A591" s="242"/>
      <c r="B591" s="261" t="s">
        <v>223</v>
      </c>
      <c r="C591" s="266">
        <v>0</v>
      </c>
      <c r="D591" s="266">
        <v>0</v>
      </c>
      <c r="E591" s="270"/>
      <c r="F591" s="262">
        <v>0</v>
      </c>
      <c r="G591" s="253">
        <v>0</v>
      </c>
      <c r="H591" s="253">
        <v>0</v>
      </c>
      <c r="I591" s="253">
        <v>0</v>
      </c>
    </row>
    <row r="592" spans="1:9" ht="12.75" hidden="1" customHeight="1" outlineLevel="1">
      <c r="A592" s="242"/>
      <c r="B592" s="261" t="s">
        <v>224</v>
      </c>
      <c r="C592" s="266">
        <v>0</v>
      </c>
      <c r="D592" s="266">
        <v>139748</v>
      </c>
      <c r="E592" s="270"/>
      <c r="F592" s="262">
        <v>2469306</v>
      </c>
      <c r="G592" s="253">
        <v>0</v>
      </c>
      <c r="H592" s="253">
        <v>5783638</v>
      </c>
      <c r="I592" s="253">
        <v>8392692</v>
      </c>
    </row>
    <row r="593" spans="1:9" ht="12.75" hidden="1" customHeight="1" outlineLevel="1">
      <c r="A593" s="242"/>
      <c r="B593" s="261" t="s">
        <v>225</v>
      </c>
      <c r="C593" s="266">
        <v>0</v>
      </c>
      <c r="D593" s="266">
        <v>0</v>
      </c>
      <c r="E593" s="270"/>
      <c r="F593" s="262">
        <v>753489</v>
      </c>
      <c r="G593" s="253">
        <v>0</v>
      </c>
      <c r="H593" s="253">
        <v>0</v>
      </c>
      <c r="I593" s="253">
        <v>753489</v>
      </c>
    </row>
    <row r="594" spans="1:9" ht="12.75" customHeight="1" collapsed="1">
      <c r="A594" s="242">
        <v>20</v>
      </c>
      <c r="B594" s="269" t="s">
        <v>596</v>
      </c>
      <c r="C594" s="266">
        <f>SUM($C$566:$C$593)</f>
        <v>6159481</v>
      </c>
      <c r="D594" s="266">
        <f>SUM($D$566:$D$593)</f>
        <v>46373261</v>
      </c>
      <c r="E594" s="270"/>
      <c r="F594" s="262">
        <f>SUM($F$566:$F$593)</f>
        <v>196229285.63999999</v>
      </c>
      <c r="G594" s="253">
        <f>SUM($G$566:$G$593)</f>
        <v>-1481</v>
      </c>
      <c r="H594" s="253">
        <f>SUM($H$566:$H$593)</f>
        <v>158688039</v>
      </c>
      <c r="I594" s="253">
        <f>SUM($I$566:$I$593)</f>
        <v>407448585.63999999</v>
      </c>
    </row>
    <row r="595" spans="1:9" ht="15.75" hidden="1" customHeight="1" outlineLevel="1">
      <c r="A595" s="224"/>
      <c r="B595" s="296" t="s">
        <v>202</v>
      </c>
      <c r="C595" s="253"/>
      <c r="D595" s="297"/>
      <c r="E595" s="251"/>
      <c r="F595" s="288"/>
      <c r="G595" s="264"/>
      <c r="H595" s="264"/>
      <c r="I595" s="245">
        <v>0</v>
      </c>
    </row>
    <row r="596" spans="1:9" ht="15.75" hidden="1" customHeight="1" outlineLevel="1">
      <c r="A596" s="224"/>
      <c r="B596" s="296" t="s">
        <v>272</v>
      </c>
      <c r="C596" s="253">
        <v>913235</v>
      </c>
      <c r="D596" s="297">
        <v>0</v>
      </c>
      <c r="E596" s="251"/>
      <c r="F596" s="288">
        <v>2699603</v>
      </c>
      <c r="G596" s="264">
        <v>4260</v>
      </c>
      <c r="H596" s="264">
        <v>0</v>
      </c>
      <c r="I596" s="253">
        <v>3617098</v>
      </c>
    </row>
    <row r="597" spans="1:9" ht="15.75" hidden="1" customHeight="1" outlineLevel="1">
      <c r="A597" s="224"/>
      <c r="B597" s="296" t="s">
        <v>203</v>
      </c>
      <c r="C597" s="253">
        <v>12010977</v>
      </c>
      <c r="D597" s="297">
        <v>0</v>
      </c>
      <c r="E597" s="251"/>
      <c r="F597" s="288">
        <v>66125166</v>
      </c>
      <c r="G597" s="264">
        <v>939185</v>
      </c>
      <c r="H597" s="264">
        <v>12962633</v>
      </c>
      <c r="I597" s="253">
        <v>92037961</v>
      </c>
    </row>
    <row r="598" spans="1:9" ht="15.75" hidden="1" customHeight="1" outlineLevel="1">
      <c r="A598" s="224"/>
      <c r="B598" s="296" t="s">
        <v>204</v>
      </c>
      <c r="C598" s="253">
        <v>7901184</v>
      </c>
      <c r="D598" s="297">
        <v>0</v>
      </c>
      <c r="E598" s="251"/>
      <c r="F598" s="288">
        <v>0</v>
      </c>
      <c r="G598" s="264">
        <v>242384</v>
      </c>
      <c r="H598" s="264">
        <v>0</v>
      </c>
      <c r="I598" s="253">
        <v>8143568</v>
      </c>
    </row>
    <row r="599" spans="1:9" ht="15.75" hidden="1" customHeight="1" outlineLevel="1">
      <c r="A599" s="224"/>
      <c r="B599" s="296" t="s">
        <v>205</v>
      </c>
      <c r="C599" s="253">
        <v>0</v>
      </c>
      <c r="D599" s="297">
        <v>0</v>
      </c>
      <c r="E599" s="251"/>
      <c r="F599" s="288">
        <v>0</v>
      </c>
      <c r="G599" s="264">
        <v>0</v>
      </c>
      <c r="H599" s="264">
        <v>0</v>
      </c>
      <c r="I599" s="253">
        <v>0</v>
      </c>
    </row>
    <row r="600" spans="1:9" ht="15.75" hidden="1" customHeight="1" outlineLevel="1">
      <c r="A600" s="224"/>
      <c r="B600" s="296" t="s">
        <v>206</v>
      </c>
      <c r="C600" s="253">
        <v>2485058</v>
      </c>
      <c r="D600" s="297">
        <v>0</v>
      </c>
      <c r="E600" s="251"/>
      <c r="F600" s="288">
        <v>14076807</v>
      </c>
      <c r="G600" s="264">
        <v>198558</v>
      </c>
      <c r="H600" s="264">
        <v>0</v>
      </c>
      <c r="I600" s="253">
        <v>16760423</v>
      </c>
    </row>
    <row r="601" spans="1:9" ht="15.75" hidden="1" customHeight="1" outlineLevel="1">
      <c r="A601" s="224"/>
      <c r="B601" s="296" t="s">
        <v>207</v>
      </c>
      <c r="C601" s="253">
        <v>226323</v>
      </c>
      <c r="D601" s="297">
        <v>0</v>
      </c>
      <c r="E601" s="251"/>
      <c r="F601" s="288">
        <v>798232</v>
      </c>
      <c r="G601" s="264">
        <v>25919</v>
      </c>
      <c r="H601" s="264">
        <v>0</v>
      </c>
      <c r="I601" s="253">
        <v>1050474</v>
      </c>
    </row>
    <row r="602" spans="1:9" ht="15.75" hidden="1" customHeight="1" outlineLevel="1">
      <c r="A602" s="224"/>
      <c r="B602" s="296" t="s">
        <v>208</v>
      </c>
      <c r="C602" s="253">
        <v>39534734</v>
      </c>
      <c r="D602" s="297">
        <v>45347931</v>
      </c>
      <c r="E602" s="251"/>
      <c r="F602" s="288">
        <v>112656004</v>
      </c>
      <c r="G602" s="264">
        <v>33666582</v>
      </c>
      <c r="H602" s="264">
        <v>25709648</v>
      </c>
      <c r="I602" s="253">
        <v>256914899</v>
      </c>
    </row>
    <row r="603" spans="1:9" ht="15.75" hidden="1" customHeight="1" outlineLevel="1">
      <c r="A603" s="224"/>
      <c r="B603" s="296" t="s">
        <v>209</v>
      </c>
      <c r="C603" s="253">
        <v>7681203</v>
      </c>
      <c r="D603" s="297">
        <v>0</v>
      </c>
      <c r="E603" s="251"/>
      <c r="F603" s="288">
        <v>10397566.640000001</v>
      </c>
      <c r="G603" s="264">
        <v>5385147</v>
      </c>
      <c r="H603" s="264">
        <v>367932</v>
      </c>
      <c r="I603" s="253">
        <v>23831848.640000001</v>
      </c>
    </row>
    <row r="604" spans="1:9" ht="15.75" hidden="1" customHeight="1" outlineLevel="1">
      <c r="A604" s="224"/>
      <c r="B604" s="296" t="s">
        <v>211</v>
      </c>
      <c r="C604" s="253">
        <v>51785925</v>
      </c>
      <c r="D604" s="297">
        <v>0</v>
      </c>
      <c r="E604" s="251"/>
      <c r="F604" s="288">
        <v>167420920</v>
      </c>
      <c r="G604" s="264">
        <v>22246649</v>
      </c>
      <c r="H604" s="264">
        <v>20955642</v>
      </c>
      <c r="I604" s="253">
        <v>262409136</v>
      </c>
    </row>
    <row r="605" spans="1:9" ht="15.75" hidden="1" customHeight="1" outlineLevel="1">
      <c r="A605" s="224"/>
      <c r="B605" s="296" t="s">
        <v>212</v>
      </c>
      <c r="C605" s="253">
        <v>33080821</v>
      </c>
      <c r="D605" s="253">
        <v>0</v>
      </c>
      <c r="E605" s="251"/>
      <c r="F605" s="253">
        <v>121467653</v>
      </c>
      <c r="G605" s="253">
        <v>1560702</v>
      </c>
      <c r="H605" s="253">
        <v>17627868</v>
      </c>
      <c r="I605" s="253">
        <v>173737044</v>
      </c>
    </row>
    <row r="606" spans="1:9" ht="15.75" hidden="1" customHeight="1" outlineLevel="1">
      <c r="A606" s="224"/>
      <c r="B606" s="296" t="s">
        <v>213</v>
      </c>
      <c r="C606" s="253">
        <v>34875745</v>
      </c>
      <c r="D606" s="297">
        <v>56050513</v>
      </c>
      <c r="E606" s="251"/>
      <c r="F606" s="288">
        <v>92308017</v>
      </c>
      <c r="G606" s="264">
        <v>17797913</v>
      </c>
      <c r="H606" s="264">
        <v>19415494</v>
      </c>
      <c r="I606" s="253">
        <v>220447682</v>
      </c>
    </row>
    <row r="607" spans="1:9" ht="15.75" hidden="1" customHeight="1" outlineLevel="1">
      <c r="A607" s="224"/>
      <c r="B607" s="296" t="s">
        <v>214</v>
      </c>
      <c r="C607" s="253">
        <v>17711285</v>
      </c>
      <c r="D607" s="297">
        <v>483767</v>
      </c>
      <c r="E607" s="251"/>
      <c r="F607" s="288">
        <v>0</v>
      </c>
      <c r="G607" s="264">
        <v>2321966</v>
      </c>
      <c r="H607" s="264">
        <v>682620</v>
      </c>
      <c r="I607" s="253">
        <v>21199638</v>
      </c>
    </row>
    <row r="608" spans="1:9" ht="15.75" hidden="1" customHeight="1" outlineLevel="1">
      <c r="A608" s="224"/>
      <c r="B608" s="296" t="s">
        <v>273</v>
      </c>
      <c r="C608" s="253">
        <v>0</v>
      </c>
      <c r="D608" s="297">
        <v>0</v>
      </c>
      <c r="E608" s="251"/>
      <c r="F608" s="288">
        <v>0</v>
      </c>
      <c r="G608" s="264">
        <v>-19273</v>
      </c>
      <c r="H608" s="264">
        <v>166702</v>
      </c>
      <c r="I608" s="253">
        <v>147429</v>
      </c>
    </row>
    <row r="609" spans="1:9" ht="15.75" hidden="1" customHeight="1" outlineLevel="1">
      <c r="A609" s="224"/>
      <c r="B609" s="296" t="s">
        <v>215</v>
      </c>
      <c r="C609" s="253">
        <v>3997857</v>
      </c>
      <c r="D609" s="297">
        <v>0</v>
      </c>
      <c r="E609" s="251"/>
      <c r="F609" s="288">
        <v>6616898</v>
      </c>
      <c r="G609" s="264">
        <v>1468059</v>
      </c>
      <c r="H609" s="264">
        <v>1365177</v>
      </c>
      <c r="I609" s="253">
        <v>13447991</v>
      </c>
    </row>
    <row r="610" spans="1:9" ht="15.75" hidden="1" customHeight="1" outlineLevel="1">
      <c r="A610" s="224"/>
      <c r="B610" s="296" t="s">
        <v>216</v>
      </c>
      <c r="C610" s="253">
        <v>0</v>
      </c>
      <c r="D610" s="297">
        <v>0</v>
      </c>
      <c r="E610" s="251"/>
      <c r="F610" s="288">
        <v>0</v>
      </c>
      <c r="G610" s="264">
        <v>32711</v>
      </c>
      <c r="H610" s="264">
        <v>0</v>
      </c>
      <c r="I610" s="253">
        <v>32711</v>
      </c>
    </row>
    <row r="611" spans="1:9" ht="15.75" hidden="1" customHeight="1" outlineLevel="1">
      <c r="A611" s="224"/>
      <c r="B611" s="296" t="s">
        <v>217</v>
      </c>
      <c r="C611" s="253">
        <v>6048395.4600000009</v>
      </c>
      <c r="D611" s="297">
        <v>0</v>
      </c>
      <c r="E611" s="251"/>
      <c r="F611" s="288">
        <v>33545787.789344121</v>
      </c>
      <c r="G611" s="264">
        <v>374731.71454318741</v>
      </c>
      <c r="H611" s="264">
        <v>4494435</v>
      </c>
      <c r="I611" s="253">
        <v>44463349.963887304</v>
      </c>
    </row>
    <row r="612" spans="1:9" ht="15.75" hidden="1" customHeight="1" outlineLevel="1">
      <c r="A612" s="224"/>
      <c r="B612" s="296" t="s">
        <v>218</v>
      </c>
      <c r="C612" s="253">
        <v>30151899</v>
      </c>
      <c r="D612" s="297">
        <v>60131245</v>
      </c>
      <c r="E612" s="251"/>
      <c r="F612" s="288">
        <v>3066362</v>
      </c>
      <c r="G612" s="264">
        <v>10653651</v>
      </c>
      <c r="H612" s="264">
        <v>15561115</v>
      </c>
      <c r="I612" s="253">
        <v>119564272</v>
      </c>
    </row>
    <row r="613" spans="1:9" ht="15.75" hidden="1" customHeight="1" outlineLevel="1">
      <c r="A613" s="224"/>
      <c r="B613" s="296" t="s">
        <v>219</v>
      </c>
      <c r="C613" s="253">
        <v>1612655</v>
      </c>
      <c r="D613" s="253">
        <v>0</v>
      </c>
      <c r="E613" s="251"/>
      <c r="F613" s="253">
        <v>10679582</v>
      </c>
      <c r="G613" s="253">
        <v>12596</v>
      </c>
      <c r="H613" s="253">
        <v>2980129</v>
      </c>
      <c r="I613" s="253">
        <v>15284962</v>
      </c>
    </row>
    <row r="614" spans="1:9" ht="15.75" hidden="1" customHeight="1" outlineLevel="1">
      <c r="A614" s="224"/>
      <c r="B614" s="296" t="s">
        <v>323</v>
      </c>
      <c r="C614" s="245">
        <v>0</v>
      </c>
      <c r="D614" s="245">
        <v>0</v>
      </c>
      <c r="E614" s="251"/>
      <c r="F614" s="245">
        <v>790187</v>
      </c>
      <c r="G614" s="245">
        <v>46620</v>
      </c>
      <c r="H614" s="245">
        <v>0</v>
      </c>
      <c r="I614" s="245">
        <v>836807</v>
      </c>
    </row>
    <row r="615" spans="1:9" ht="15.75" hidden="1" customHeight="1" outlineLevel="1">
      <c r="A615" s="224"/>
      <c r="B615" s="296" t="s">
        <v>220</v>
      </c>
      <c r="C615" s="253">
        <v>69966</v>
      </c>
      <c r="D615" s="297">
        <v>0</v>
      </c>
      <c r="E615" s="251"/>
      <c r="F615" s="288">
        <v>396480</v>
      </c>
      <c r="G615" s="264">
        <v>0</v>
      </c>
      <c r="H615" s="264">
        <v>0</v>
      </c>
      <c r="I615" s="253">
        <v>466446</v>
      </c>
    </row>
    <row r="616" spans="1:9" ht="15.75" hidden="1" customHeight="1" outlineLevel="1">
      <c r="A616" s="224"/>
      <c r="B616" s="296" t="s">
        <v>221</v>
      </c>
      <c r="C616" s="253">
        <v>1183999.8360000011</v>
      </c>
      <c r="D616" s="297">
        <v>0</v>
      </c>
      <c r="E616" s="251"/>
      <c r="F616" s="288">
        <v>5355096.7899999991</v>
      </c>
      <c r="G616" s="264">
        <v>89200.41</v>
      </c>
      <c r="H616" s="264">
        <v>0</v>
      </c>
      <c r="I616" s="253">
        <v>6628297.0360000003</v>
      </c>
    </row>
    <row r="617" spans="1:9" ht="15.75" hidden="1" customHeight="1" outlineLevel="1">
      <c r="A617" s="224"/>
      <c r="B617" s="296" t="s">
        <v>274</v>
      </c>
      <c r="C617" s="253">
        <v>198174.90999999992</v>
      </c>
      <c r="D617" s="253">
        <v>0</v>
      </c>
      <c r="E617" s="251"/>
      <c r="F617" s="288">
        <v>80640</v>
      </c>
      <c r="G617" s="264">
        <v>65047</v>
      </c>
      <c r="H617" s="264">
        <v>0</v>
      </c>
      <c r="I617" s="253">
        <v>343861.90999999992</v>
      </c>
    </row>
    <row r="618" spans="1:9" ht="15.75" hidden="1" customHeight="1" outlineLevel="1">
      <c r="A618" s="224"/>
      <c r="B618" s="296" t="s">
        <v>222</v>
      </c>
      <c r="C618" s="253">
        <v>73621816</v>
      </c>
      <c r="D618" s="297">
        <v>15898173</v>
      </c>
      <c r="E618" s="251"/>
      <c r="F618" s="288">
        <v>139061928</v>
      </c>
      <c r="G618" s="264">
        <v>17066949</v>
      </c>
      <c r="H618" s="264">
        <v>30615006</v>
      </c>
      <c r="I618" s="253">
        <v>276263872</v>
      </c>
    </row>
    <row r="619" spans="1:9" ht="15.75" hidden="1" customHeight="1" outlineLevel="1">
      <c r="A619" s="224"/>
      <c r="B619" s="296" t="s">
        <v>278</v>
      </c>
      <c r="C619" s="262">
        <v>358607.85</v>
      </c>
      <c r="D619" s="262">
        <v>0</v>
      </c>
      <c r="E619" s="251"/>
      <c r="F619" s="262">
        <v>2032110.3</v>
      </c>
      <c r="G619" s="262">
        <v>452704.33999999997</v>
      </c>
      <c r="H619" s="264"/>
      <c r="I619" s="262">
        <v>2843422.4899999998</v>
      </c>
    </row>
    <row r="620" spans="1:9" ht="15.75" hidden="1" customHeight="1" outlineLevel="1">
      <c r="A620" s="224"/>
      <c r="B620" s="296" t="s">
        <v>223</v>
      </c>
      <c r="C620" s="253">
        <v>26232698.879999999</v>
      </c>
      <c r="D620" s="297">
        <v>0</v>
      </c>
      <c r="E620" s="251"/>
      <c r="F620" s="288">
        <v>0</v>
      </c>
      <c r="G620" s="264">
        <v>966668</v>
      </c>
      <c r="H620" s="264">
        <v>0</v>
      </c>
      <c r="I620" s="253">
        <v>27199366.879999999</v>
      </c>
    </row>
    <row r="621" spans="1:9" ht="15.75" hidden="1" customHeight="1" outlineLevel="1">
      <c r="A621" s="224"/>
      <c r="B621" s="296" t="s">
        <v>224</v>
      </c>
      <c r="C621" s="253">
        <v>9173757.5999999978</v>
      </c>
      <c r="D621" s="297">
        <v>299367.8</v>
      </c>
      <c r="E621" s="251"/>
      <c r="F621" s="288">
        <v>2906582.55</v>
      </c>
      <c r="G621" s="264">
        <v>173674.12704979032</v>
      </c>
      <c r="H621" s="264">
        <v>5783638</v>
      </c>
      <c r="I621" s="253">
        <v>18337020.077049788</v>
      </c>
    </row>
    <row r="622" spans="1:9" ht="15.75" hidden="1" customHeight="1" outlineLevel="1">
      <c r="A622" s="224"/>
      <c r="B622" s="296" t="s">
        <v>225</v>
      </c>
      <c r="C622" s="253">
        <v>11989763</v>
      </c>
      <c r="D622" s="297">
        <v>0</v>
      </c>
      <c r="E622" s="251"/>
      <c r="F622" s="288">
        <v>7647075</v>
      </c>
      <c r="G622" s="264">
        <v>444201</v>
      </c>
      <c r="H622" s="264">
        <v>0</v>
      </c>
      <c r="I622" s="253">
        <v>20081039</v>
      </c>
    </row>
    <row r="623" spans="1:9" ht="15.75" customHeight="1" collapsed="1">
      <c r="A623" s="224">
        <v>21</v>
      </c>
      <c r="B623" s="298" t="s">
        <v>543</v>
      </c>
      <c r="C623" s="253">
        <f>SUM($C$595:$C$622)</f>
        <v>372846080.53600001</v>
      </c>
      <c r="D623" s="297">
        <f>SUM($D$595:$D$622)</f>
        <v>178210996.80000001</v>
      </c>
      <c r="E623" s="251"/>
      <c r="F623" s="288">
        <f>SUM($F$595:$F$622)</f>
        <v>800128698.06934392</v>
      </c>
      <c r="G623" s="264">
        <f>SUM($G$595:$G$622)</f>
        <v>116216804.59159298</v>
      </c>
      <c r="H623" s="264">
        <f>SUM($H$595:$H$622)</f>
        <v>158688039</v>
      </c>
      <c r="I623" s="253">
        <f>SUM($I$595:$I$622)</f>
        <v>1626090618.996937</v>
      </c>
    </row>
    <row r="624" spans="1:9" ht="9.75" customHeight="1">
      <c r="A624" s="426"/>
      <c r="B624" s="426"/>
      <c r="C624" s="426"/>
      <c r="D624" s="426"/>
      <c r="E624" s="426"/>
      <c r="F624" s="426"/>
      <c r="G624" s="426"/>
      <c r="H624" s="426"/>
      <c r="I624" s="426"/>
    </row>
    <row r="625" spans="1:9" ht="69.75" customHeight="1">
      <c r="A625" s="299"/>
      <c r="B625" s="300"/>
      <c r="C625" s="301" t="s">
        <v>544</v>
      </c>
      <c r="D625" s="302" t="s">
        <v>597</v>
      </c>
      <c r="E625" s="303" t="s">
        <v>598</v>
      </c>
      <c r="F625" s="429" t="s">
        <v>599</v>
      </c>
      <c r="G625" s="430"/>
      <c r="H625" s="431"/>
      <c r="I625" s="225" t="s">
        <v>192</v>
      </c>
    </row>
    <row r="626" spans="1:9" ht="13.5" hidden="1" customHeight="1" outlineLevel="1">
      <c r="A626" s="354"/>
      <c r="B626" s="296" t="s">
        <v>202</v>
      </c>
      <c r="C626" s="279"/>
      <c r="D626" s="262"/>
      <c r="E626" s="253"/>
      <c r="F626" s="422"/>
      <c r="G626" s="423"/>
      <c r="H626" s="424"/>
      <c r="I626" s="245">
        <v>0</v>
      </c>
    </row>
    <row r="627" spans="1:9" ht="13.5" hidden="1" customHeight="1" outlineLevel="1">
      <c r="A627" s="301"/>
      <c r="B627" s="304" t="s">
        <v>272</v>
      </c>
      <c r="C627" s="279">
        <v>450</v>
      </c>
      <c r="D627" s="262">
        <v>2184</v>
      </c>
      <c r="E627" s="253">
        <v>836</v>
      </c>
      <c r="F627" s="422">
        <v>0</v>
      </c>
      <c r="G627" s="423"/>
      <c r="H627" s="424"/>
      <c r="I627" s="305">
        <v>3470</v>
      </c>
    </row>
    <row r="628" spans="1:9" ht="13.5" hidden="1" customHeight="1" outlineLevel="1">
      <c r="A628" s="301"/>
      <c r="B628" s="304" t="s">
        <v>203</v>
      </c>
      <c r="C628" s="279">
        <v>30527</v>
      </c>
      <c r="D628" s="262">
        <v>3204</v>
      </c>
      <c r="E628" s="253">
        <v>21092</v>
      </c>
      <c r="F628" s="422">
        <v>138450</v>
      </c>
      <c r="G628" s="423"/>
      <c r="H628" s="424"/>
      <c r="I628" s="305">
        <v>193273</v>
      </c>
    </row>
    <row r="629" spans="1:9" ht="13.5" hidden="1" customHeight="1" outlineLevel="1">
      <c r="A629" s="301"/>
      <c r="B629" s="304" t="s">
        <v>204</v>
      </c>
      <c r="C629" s="279">
        <v>24016.007399999999</v>
      </c>
      <c r="D629" s="262">
        <v>0</v>
      </c>
      <c r="E629" s="253">
        <v>23240.992600000001</v>
      </c>
      <c r="F629" s="422">
        <v>0</v>
      </c>
      <c r="G629" s="423"/>
      <c r="H629" s="424"/>
      <c r="I629" s="305">
        <v>47257</v>
      </c>
    </row>
    <row r="630" spans="1:9" ht="13.5" hidden="1" customHeight="1" outlineLevel="1">
      <c r="A630" s="301"/>
      <c r="B630" s="304" t="s">
        <v>205</v>
      </c>
      <c r="C630" s="279">
        <v>0</v>
      </c>
      <c r="D630" s="262">
        <v>0</v>
      </c>
      <c r="E630" s="253">
        <v>0</v>
      </c>
      <c r="F630" s="422">
        <v>0</v>
      </c>
      <c r="G630" s="423"/>
      <c r="H630" s="424"/>
      <c r="I630" s="305">
        <v>0</v>
      </c>
    </row>
    <row r="631" spans="1:9" ht="13.5" hidden="1" customHeight="1" outlineLevel="1">
      <c r="A631" s="301"/>
      <c r="B631" s="304" t="s">
        <v>206</v>
      </c>
      <c r="C631" s="279">
        <v>58</v>
      </c>
      <c r="D631" s="262">
        <v>11461</v>
      </c>
      <c r="E631" s="253">
        <v>57</v>
      </c>
      <c r="F631" s="422">
        <v>0</v>
      </c>
      <c r="G631" s="423"/>
      <c r="H631" s="424"/>
      <c r="I631" s="305">
        <v>11576</v>
      </c>
    </row>
    <row r="632" spans="1:9" ht="13.5" hidden="1" customHeight="1" outlineLevel="1">
      <c r="A632" s="301"/>
      <c r="B632" s="304" t="s">
        <v>207</v>
      </c>
      <c r="C632" s="279">
        <v>49</v>
      </c>
      <c r="D632" s="262">
        <v>40</v>
      </c>
      <c r="E632" s="253">
        <v>55</v>
      </c>
      <c r="F632" s="422">
        <v>0</v>
      </c>
      <c r="G632" s="423"/>
      <c r="H632" s="424"/>
      <c r="I632" s="305">
        <v>144</v>
      </c>
    </row>
    <row r="633" spans="1:9" ht="13.5" hidden="1" customHeight="1" outlineLevel="1">
      <c r="A633" s="301"/>
      <c r="B633" s="304" t="s">
        <v>208</v>
      </c>
      <c r="C633" s="279">
        <v>42249</v>
      </c>
      <c r="D633" s="262">
        <v>13394</v>
      </c>
      <c r="E633" s="253">
        <v>29275</v>
      </c>
      <c r="F633" s="422">
        <v>292894</v>
      </c>
      <c r="G633" s="423"/>
      <c r="H633" s="424"/>
      <c r="I633" s="305">
        <v>377812</v>
      </c>
    </row>
    <row r="634" spans="1:9" ht="13.5" hidden="1" customHeight="1" outlineLevel="1">
      <c r="A634" s="301"/>
      <c r="B634" s="304" t="s">
        <v>209</v>
      </c>
      <c r="C634" s="279">
        <v>12635</v>
      </c>
      <c r="D634" s="262">
        <v>1280</v>
      </c>
      <c r="E634" s="253">
        <v>9182</v>
      </c>
      <c r="F634" s="422">
        <v>56826</v>
      </c>
      <c r="G634" s="423"/>
      <c r="H634" s="424"/>
      <c r="I634" s="305">
        <v>79923</v>
      </c>
    </row>
    <row r="635" spans="1:9" ht="13.5" hidden="1" customHeight="1" outlineLevel="1">
      <c r="A635" s="301"/>
      <c r="B635" s="304" t="s">
        <v>211</v>
      </c>
      <c r="C635" s="279">
        <v>81249</v>
      </c>
      <c r="D635" s="262">
        <v>9725</v>
      </c>
      <c r="E635" s="253">
        <v>55978</v>
      </c>
      <c r="F635" s="422">
        <v>392394</v>
      </c>
      <c r="G635" s="423"/>
      <c r="H635" s="424"/>
      <c r="I635" s="305">
        <v>539346</v>
      </c>
    </row>
    <row r="636" spans="1:9" ht="13.5" hidden="1" customHeight="1" outlineLevel="1">
      <c r="A636" s="301"/>
      <c r="B636" s="304" t="s">
        <v>212</v>
      </c>
      <c r="C636" s="279">
        <v>74594</v>
      </c>
      <c r="D636" s="279">
        <v>20373</v>
      </c>
      <c r="E636" s="279">
        <v>53790</v>
      </c>
      <c r="F636" s="422">
        <v>388615</v>
      </c>
      <c r="G636" s="423"/>
      <c r="H636" s="424"/>
      <c r="I636" s="279">
        <v>537372</v>
      </c>
    </row>
    <row r="637" spans="1:9" ht="13.5" hidden="1" customHeight="1" outlineLevel="1">
      <c r="A637" s="301"/>
      <c r="B637" s="304" t="s">
        <v>213</v>
      </c>
      <c r="C637" s="279">
        <v>20431</v>
      </c>
      <c r="D637" s="262">
        <v>8951</v>
      </c>
      <c r="E637" s="253">
        <v>15595</v>
      </c>
      <c r="F637" s="422">
        <v>137839</v>
      </c>
      <c r="G637" s="423"/>
      <c r="H637" s="424"/>
      <c r="I637" s="305">
        <v>182816</v>
      </c>
    </row>
    <row r="638" spans="1:9" ht="13.5" hidden="1" customHeight="1" outlineLevel="1">
      <c r="A638" s="301"/>
      <c r="B638" s="304" t="s">
        <v>214</v>
      </c>
      <c r="C638" s="279">
        <v>33321</v>
      </c>
      <c r="D638" s="262">
        <v>0</v>
      </c>
      <c r="E638" s="253">
        <v>33490</v>
      </c>
      <c r="F638" s="422">
        <v>251737</v>
      </c>
      <c r="G638" s="423"/>
      <c r="H638" s="424"/>
      <c r="I638" s="305">
        <v>318548</v>
      </c>
    </row>
    <row r="639" spans="1:9" ht="13.5" hidden="1" customHeight="1" outlineLevel="1">
      <c r="A639" s="301"/>
      <c r="B639" s="304" t="s">
        <v>273</v>
      </c>
      <c r="C639" s="279">
        <v>0</v>
      </c>
      <c r="D639" s="262">
        <v>0</v>
      </c>
      <c r="E639" s="253">
        <v>0</v>
      </c>
      <c r="F639" s="422">
        <v>0</v>
      </c>
      <c r="G639" s="423"/>
      <c r="H639" s="424"/>
      <c r="I639" s="305">
        <v>0</v>
      </c>
    </row>
    <row r="640" spans="1:9" ht="13.5" hidden="1" customHeight="1" outlineLevel="1">
      <c r="A640" s="301"/>
      <c r="B640" s="304" t="s">
        <v>215</v>
      </c>
      <c r="C640" s="279">
        <v>3942</v>
      </c>
      <c r="D640" s="262">
        <v>2346</v>
      </c>
      <c r="E640" s="253">
        <v>7815</v>
      </c>
      <c r="F640" s="422">
        <v>0</v>
      </c>
      <c r="G640" s="423"/>
      <c r="H640" s="424"/>
      <c r="I640" s="305">
        <v>14103</v>
      </c>
    </row>
    <row r="641" spans="1:9" ht="13.5" hidden="1" customHeight="1" outlineLevel="1">
      <c r="A641" s="301"/>
      <c r="B641" s="304" t="s">
        <v>216</v>
      </c>
      <c r="C641" s="279">
        <v>0</v>
      </c>
      <c r="D641" s="262">
        <v>0</v>
      </c>
      <c r="E641" s="253">
        <v>0</v>
      </c>
      <c r="F641" s="422">
        <v>0</v>
      </c>
      <c r="G641" s="423"/>
      <c r="H641" s="424"/>
      <c r="I641" s="305">
        <v>0</v>
      </c>
    </row>
    <row r="642" spans="1:9" ht="13.5" hidden="1" customHeight="1" outlineLevel="1">
      <c r="A642" s="301"/>
      <c r="B642" s="304" t="s">
        <v>217</v>
      </c>
      <c r="C642" s="279">
        <v>18.045257005844448</v>
      </c>
      <c r="D642" s="262">
        <v>6.766971377191668</v>
      </c>
      <c r="E642" s="253">
        <v>21080.243668514911</v>
      </c>
      <c r="F642" s="422">
        <v>16524.944103102054</v>
      </c>
      <c r="G642" s="423"/>
      <c r="H642" s="424"/>
      <c r="I642" s="305">
        <v>37630</v>
      </c>
    </row>
    <row r="643" spans="1:9" ht="13.5" hidden="1" customHeight="1" outlineLevel="1">
      <c r="A643" s="301"/>
      <c r="B643" s="304" t="s">
        <v>218</v>
      </c>
      <c r="C643" s="279">
        <v>39972</v>
      </c>
      <c r="D643" s="262">
        <v>0</v>
      </c>
      <c r="E643" s="253">
        <v>32079</v>
      </c>
      <c r="F643" s="422">
        <v>40718</v>
      </c>
      <c r="G643" s="423"/>
      <c r="H643" s="424"/>
      <c r="I643" s="305">
        <v>112769</v>
      </c>
    </row>
    <row r="644" spans="1:9" ht="13.5" hidden="1" customHeight="1" outlineLevel="1">
      <c r="A644" s="301"/>
      <c r="B644" s="304" t="s">
        <v>219</v>
      </c>
      <c r="C644" s="279">
        <v>4360</v>
      </c>
      <c r="D644" s="262">
        <v>25</v>
      </c>
      <c r="E644" s="253">
        <v>3830</v>
      </c>
      <c r="F644" s="422">
        <v>32097</v>
      </c>
      <c r="G644" s="423"/>
      <c r="H644" s="424"/>
      <c r="I644" s="305">
        <v>40312</v>
      </c>
    </row>
    <row r="645" spans="1:9" ht="13.5" hidden="1" customHeight="1" outlineLevel="1">
      <c r="A645" s="301"/>
      <c r="B645" s="296" t="s">
        <v>323</v>
      </c>
      <c r="C645" s="245">
        <v>22</v>
      </c>
      <c r="D645" s="245">
        <v>519</v>
      </c>
      <c r="E645" s="245">
        <v>7</v>
      </c>
      <c r="F645" s="422"/>
      <c r="G645" s="423"/>
      <c r="H645" s="424">
        <v>0</v>
      </c>
      <c r="I645" s="245">
        <v>548</v>
      </c>
    </row>
    <row r="646" spans="1:9" ht="13.5" hidden="1" customHeight="1" outlineLevel="1">
      <c r="A646" s="301"/>
      <c r="B646" s="304" t="s">
        <v>220</v>
      </c>
      <c r="C646" s="279">
        <v>0</v>
      </c>
      <c r="D646" s="262">
        <v>415</v>
      </c>
      <c r="E646" s="253">
        <v>0</v>
      </c>
      <c r="F646" s="422">
        <v>0</v>
      </c>
      <c r="G646" s="423"/>
      <c r="H646" s="424"/>
      <c r="I646" s="305">
        <v>415</v>
      </c>
    </row>
    <row r="647" spans="1:9" ht="13.5" hidden="1" customHeight="1" outlineLevel="1">
      <c r="A647" s="301"/>
      <c r="B647" s="304" t="s">
        <v>221</v>
      </c>
      <c r="C647" s="279">
        <v>5312</v>
      </c>
      <c r="D647" s="262">
        <v>707</v>
      </c>
      <c r="E647" s="253">
        <v>3787</v>
      </c>
      <c r="F647" s="422">
        <v>200</v>
      </c>
      <c r="G647" s="423"/>
      <c r="H647" s="424"/>
      <c r="I647" s="305">
        <v>10006</v>
      </c>
    </row>
    <row r="648" spans="1:9" ht="13.5" hidden="1" customHeight="1" outlineLevel="1">
      <c r="A648" s="301"/>
      <c r="B648" s="304" t="s">
        <v>274</v>
      </c>
      <c r="C648" s="279">
        <v>754</v>
      </c>
      <c r="D648" s="262">
        <v>157</v>
      </c>
      <c r="E648" s="253">
        <v>501</v>
      </c>
      <c r="F648" s="422">
        <v>3183</v>
      </c>
      <c r="G648" s="423"/>
      <c r="H648" s="424"/>
      <c r="I648" s="305">
        <v>4595</v>
      </c>
    </row>
    <row r="649" spans="1:9" ht="13.5" hidden="1" customHeight="1" outlineLevel="1">
      <c r="A649" s="301"/>
      <c r="B649" s="304" t="s">
        <v>222</v>
      </c>
      <c r="C649" s="279">
        <v>82952</v>
      </c>
      <c r="D649" s="262">
        <v>10587</v>
      </c>
      <c r="E649" s="253">
        <v>57167</v>
      </c>
      <c r="F649" s="422">
        <v>237715</v>
      </c>
      <c r="G649" s="423"/>
      <c r="H649" s="424"/>
      <c r="I649" s="305">
        <v>388421</v>
      </c>
    </row>
    <row r="650" spans="1:9" ht="13.5" hidden="1" customHeight="1" outlineLevel="1">
      <c r="A650" s="301"/>
      <c r="B650" s="296" t="s">
        <v>278</v>
      </c>
      <c r="C650" s="262">
        <v>1205</v>
      </c>
      <c r="D650" s="262">
        <v>84</v>
      </c>
      <c r="E650" s="262">
        <v>795</v>
      </c>
      <c r="F650" s="422">
        <v>126</v>
      </c>
      <c r="G650" s="423"/>
      <c r="H650" s="424"/>
      <c r="I650" s="358">
        <v>2210</v>
      </c>
    </row>
    <row r="651" spans="1:9" ht="13.5" hidden="1" customHeight="1" outlineLevel="1">
      <c r="A651" s="301"/>
      <c r="B651" s="304" t="s">
        <v>223</v>
      </c>
      <c r="C651" s="279">
        <v>60817</v>
      </c>
      <c r="D651" s="262">
        <v>16110</v>
      </c>
      <c r="E651" s="253">
        <v>51425</v>
      </c>
      <c r="F651" s="422">
        <v>0</v>
      </c>
      <c r="G651" s="423"/>
      <c r="H651" s="424"/>
      <c r="I651" s="305">
        <v>128352</v>
      </c>
    </row>
    <row r="652" spans="1:9" ht="13.5" hidden="1" customHeight="1" outlineLevel="1">
      <c r="A652" s="301"/>
      <c r="B652" s="304" t="s">
        <v>224</v>
      </c>
      <c r="C652" s="279">
        <v>12249</v>
      </c>
      <c r="D652" s="262">
        <v>65</v>
      </c>
      <c r="E652" s="253">
        <v>11458</v>
      </c>
      <c r="F652" s="422">
        <v>23551</v>
      </c>
      <c r="G652" s="423"/>
      <c r="H652" s="424"/>
      <c r="I652" s="305">
        <v>47323</v>
      </c>
    </row>
    <row r="653" spans="1:9" ht="13.5" hidden="1" customHeight="1" outlineLevel="1">
      <c r="A653" s="301"/>
      <c r="B653" s="304" t="s">
        <v>225</v>
      </c>
      <c r="C653" s="279">
        <v>10393</v>
      </c>
      <c r="D653" s="262">
        <v>18240</v>
      </c>
      <c r="E653" s="253">
        <v>19560</v>
      </c>
      <c r="F653" s="422">
        <v>0</v>
      </c>
      <c r="G653" s="423"/>
      <c r="H653" s="424"/>
      <c r="I653" s="305">
        <v>48193</v>
      </c>
    </row>
    <row r="654" spans="1:9" ht="13.5" customHeight="1" collapsed="1">
      <c r="A654" s="301">
        <v>22</v>
      </c>
      <c r="B654" s="306" t="s">
        <v>546</v>
      </c>
      <c r="C654" s="279">
        <f>SUM($C$626:$C$653)</f>
        <v>541575.05265700584</v>
      </c>
      <c r="D654" s="262">
        <f>SUM($D$626:$D$653)</f>
        <v>119873.76697137719</v>
      </c>
      <c r="E654" s="253">
        <f>SUM($E$626:$E$653)</f>
        <v>452095.23626851488</v>
      </c>
      <c r="F654" s="422">
        <f>SUM($F$626:$F$653)</f>
        <v>2012869.944103102</v>
      </c>
      <c r="G654" s="423"/>
      <c r="H654" s="424"/>
      <c r="I654" s="305">
        <f>SUM($I$626:$I$653)</f>
        <v>3126414</v>
      </c>
    </row>
    <row r="655" spans="1:9">
      <c r="C655" s="22"/>
      <c r="D655" s="22"/>
      <c r="E655" s="22"/>
      <c r="H655" s="22"/>
    </row>
  </sheetData>
  <sheetProtection selectLockedCells="1"/>
  <mergeCells count="39">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2:H652"/>
    <mergeCell ref="F653:H653"/>
    <mergeCell ref="F654:H654"/>
    <mergeCell ref="F646:H646"/>
    <mergeCell ref="F647:H647"/>
    <mergeCell ref="F648:H648"/>
    <mergeCell ref="F649:H649"/>
    <mergeCell ref="F650:H650"/>
    <mergeCell ref="F651:H651"/>
  </mergeCells>
  <printOptions horizontalCentered="1"/>
  <pageMargins left="0.37" right="0.4" top="0.38" bottom="0.6" header="0.4" footer="0.2"/>
  <pageSetup scale="85" firstPageNumber="69" orientation="landscape" useFirstPageNumber="1" horizontalDpi="300" verticalDpi="300"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BF7A6-76FE-443C-9964-9C91C5F19E93}">
  <dimension ref="A1:J1335"/>
  <sheetViews>
    <sheetView showGridLines="0" zoomScaleNormal="100" workbookViewId="0">
      <selection activeCell="F563" sqref="F563"/>
    </sheetView>
  </sheetViews>
  <sheetFormatPr defaultRowHeight="14.25" outlineLevelRow="1"/>
  <cols>
    <col min="1" max="1" width="4.42578125" style="217" customWidth="1"/>
    <col min="2" max="2" width="40.7109375" style="307" customWidth="1"/>
    <col min="3" max="3" width="17.140625" style="217" customWidth="1"/>
    <col min="4" max="4" width="13.7109375" style="217" customWidth="1"/>
    <col min="5" max="5" width="13.85546875" style="217" customWidth="1"/>
    <col min="6" max="7" width="13.7109375" style="217" customWidth="1"/>
    <col min="8" max="8" width="14.5703125" style="217" customWidth="1"/>
    <col min="9" max="9" width="16.42578125" style="307"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20" t="s">
        <v>547</v>
      </c>
      <c r="B1" s="420"/>
      <c r="C1" s="420"/>
      <c r="D1" s="420"/>
      <c r="E1" s="420"/>
      <c r="F1" s="420"/>
      <c r="G1" s="420"/>
      <c r="H1" s="420"/>
    </row>
    <row r="2" spans="1:9">
      <c r="A2" s="420" t="s">
        <v>548</v>
      </c>
      <c r="B2" s="420"/>
      <c r="C2" s="420"/>
      <c r="D2" s="420"/>
      <c r="E2" s="420"/>
      <c r="F2" s="420"/>
      <c r="G2" s="420"/>
      <c r="H2" s="420"/>
    </row>
    <row r="3" spans="1:9">
      <c r="A3" s="420" t="s">
        <v>459</v>
      </c>
      <c r="B3" s="420"/>
      <c r="C3" s="420"/>
      <c r="D3" s="420"/>
      <c r="E3" s="420"/>
      <c r="F3" s="420"/>
      <c r="G3" s="420"/>
      <c r="H3" s="420"/>
    </row>
    <row r="4" spans="1:9">
      <c r="A4" s="420" t="s">
        <v>499</v>
      </c>
      <c r="B4" s="420"/>
      <c r="C4" s="420"/>
      <c r="D4" s="420"/>
      <c r="E4" s="420"/>
      <c r="F4" s="420"/>
      <c r="G4" s="420"/>
      <c r="H4" s="420"/>
    </row>
    <row r="5" spans="1:9">
      <c r="A5" s="420"/>
      <c r="B5" s="420"/>
      <c r="C5" s="420"/>
      <c r="D5" s="420"/>
      <c r="E5" s="420"/>
      <c r="F5" s="420"/>
      <c r="G5" s="420"/>
      <c r="H5" s="420"/>
    </row>
    <row r="6" spans="1:9">
      <c r="A6" s="420" t="s">
        <v>34</v>
      </c>
      <c r="B6" s="420"/>
      <c r="C6" s="420"/>
      <c r="D6" s="420"/>
      <c r="E6" s="420"/>
      <c r="F6" s="420"/>
      <c r="G6" s="420"/>
      <c r="H6" s="420"/>
    </row>
    <row r="7" spans="1:9" ht="12.75" customHeight="1" thickBot="1">
      <c r="A7" s="435" t="s">
        <v>513</v>
      </c>
      <c r="B7" s="435"/>
      <c r="C7" s="435"/>
      <c r="D7" s="435"/>
      <c r="E7" s="435"/>
      <c r="F7" s="435"/>
      <c r="G7" s="435"/>
      <c r="H7" s="435"/>
    </row>
    <row r="8" spans="1:9">
      <c r="A8" s="308"/>
      <c r="B8" s="309"/>
      <c r="C8" s="310" t="s">
        <v>500</v>
      </c>
      <c r="D8" s="311" t="s">
        <v>501</v>
      </c>
      <c r="E8" s="311" t="s">
        <v>502</v>
      </c>
      <c r="F8" s="312" t="s">
        <v>503</v>
      </c>
      <c r="G8" s="312" t="s">
        <v>504</v>
      </c>
      <c r="H8" s="313" t="s">
        <v>505</v>
      </c>
      <c r="I8" s="314"/>
    </row>
    <row r="9" spans="1:9">
      <c r="A9" s="315"/>
      <c r="B9" s="316"/>
      <c r="C9" s="436" t="s">
        <v>508</v>
      </c>
      <c r="D9" s="437"/>
      <c r="E9" s="438"/>
      <c r="F9" s="432" t="s">
        <v>549</v>
      </c>
      <c r="G9" s="432" t="s">
        <v>600</v>
      </c>
      <c r="H9" s="440" t="s">
        <v>551</v>
      </c>
      <c r="I9" s="314"/>
    </row>
    <row r="10" spans="1:9">
      <c r="A10" s="315"/>
      <c r="B10" s="44" t="s">
        <v>552</v>
      </c>
      <c r="C10" s="443"/>
      <c r="D10" s="444"/>
      <c r="E10" s="445"/>
      <c r="F10" s="439"/>
      <c r="G10" s="439"/>
      <c r="H10" s="441"/>
      <c r="I10" s="314"/>
    </row>
    <row r="11" spans="1:9">
      <c r="A11" s="315"/>
      <c r="B11" s="2"/>
      <c r="C11" s="432" t="s">
        <v>553</v>
      </c>
      <c r="D11" s="432" t="s">
        <v>554</v>
      </c>
      <c r="E11" s="432" t="s">
        <v>555</v>
      </c>
      <c r="F11" s="439"/>
      <c r="G11" s="439"/>
      <c r="H11" s="441"/>
      <c r="I11" s="314"/>
    </row>
    <row r="12" spans="1:9" ht="19.5" customHeight="1">
      <c r="A12" s="317"/>
      <c r="B12" s="318"/>
      <c r="C12" s="433"/>
      <c r="D12" s="433"/>
      <c r="E12" s="433"/>
      <c r="F12" s="433"/>
      <c r="G12" s="433"/>
      <c r="H12" s="442"/>
      <c r="I12" s="314"/>
    </row>
    <row r="13" spans="1:9" hidden="1" outlineLevel="1">
      <c r="A13" s="317"/>
      <c r="B13" s="277" t="s">
        <v>202</v>
      </c>
      <c r="C13" s="244"/>
      <c r="D13" s="319"/>
      <c r="E13" s="320"/>
      <c r="F13" s="244"/>
      <c r="G13" s="320"/>
      <c r="H13" s="321">
        <v>0</v>
      </c>
      <c r="I13" s="322"/>
    </row>
    <row r="14" spans="1:9" hidden="1" outlineLevel="1">
      <c r="A14" s="317"/>
      <c r="B14" s="277" t="s">
        <v>272</v>
      </c>
      <c r="C14" s="244"/>
      <c r="D14" s="319"/>
      <c r="E14" s="320">
        <v>0</v>
      </c>
      <c r="F14" s="244"/>
      <c r="G14" s="320">
        <v>0</v>
      </c>
      <c r="H14" s="321">
        <v>0</v>
      </c>
      <c r="I14" s="322"/>
    </row>
    <row r="15" spans="1:9" hidden="1" outlineLevel="1">
      <c r="A15" s="317"/>
      <c r="B15" s="277" t="s">
        <v>203</v>
      </c>
      <c r="C15" s="244"/>
      <c r="D15" s="320">
        <v>0</v>
      </c>
      <c r="E15" s="320">
        <v>27921682</v>
      </c>
      <c r="F15" s="244"/>
      <c r="G15" s="320">
        <v>5318416</v>
      </c>
      <c r="H15" s="321">
        <v>33240098</v>
      </c>
      <c r="I15" s="322"/>
    </row>
    <row r="16" spans="1:9" hidden="1" outlineLevel="1">
      <c r="A16" s="317"/>
      <c r="B16" s="277" t="s">
        <v>204</v>
      </c>
      <c r="C16" s="244"/>
      <c r="D16" s="320">
        <v>0</v>
      </c>
      <c r="E16" s="319"/>
      <c r="F16" s="244"/>
      <c r="G16" s="319"/>
      <c r="H16" s="321">
        <v>0</v>
      </c>
      <c r="I16" s="322"/>
    </row>
    <row r="17" spans="1:9" hidden="1" outlineLevel="1">
      <c r="A17" s="317"/>
      <c r="B17" s="277" t="s">
        <v>205</v>
      </c>
      <c r="C17" s="244"/>
      <c r="D17" s="320">
        <v>0</v>
      </c>
      <c r="E17" s="320">
        <v>0</v>
      </c>
      <c r="F17" s="244"/>
      <c r="G17" s="320">
        <v>0</v>
      </c>
      <c r="H17" s="321">
        <v>0</v>
      </c>
      <c r="I17" s="322"/>
    </row>
    <row r="18" spans="1:9" hidden="1" outlineLevel="1">
      <c r="A18" s="317"/>
      <c r="B18" s="277" t="s">
        <v>206</v>
      </c>
      <c r="C18" s="244"/>
      <c r="D18" s="320">
        <v>0</v>
      </c>
      <c r="E18" s="320">
        <v>147774</v>
      </c>
      <c r="F18" s="244"/>
      <c r="G18" s="320">
        <v>0</v>
      </c>
      <c r="H18" s="321">
        <v>147774</v>
      </c>
      <c r="I18" s="322"/>
    </row>
    <row r="19" spans="1:9" hidden="1" outlineLevel="1">
      <c r="A19" s="317"/>
      <c r="B19" s="277" t="s">
        <v>207</v>
      </c>
      <c r="C19" s="244"/>
      <c r="D19" s="320">
        <v>0</v>
      </c>
      <c r="E19" s="320">
        <v>13074</v>
      </c>
      <c r="F19" s="244"/>
      <c r="G19" s="320"/>
      <c r="H19" s="321">
        <v>13074</v>
      </c>
      <c r="I19" s="322"/>
    </row>
    <row r="20" spans="1:9" hidden="1" outlineLevel="1">
      <c r="A20" s="317"/>
      <c r="B20" s="277" t="s">
        <v>208</v>
      </c>
      <c r="C20" s="244"/>
      <c r="D20" s="320">
        <v>19671458</v>
      </c>
      <c r="E20" s="320">
        <v>42526736</v>
      </c>
      <c r="F20" s="244"/>
      <c r="G20" s="320">
        <v>8378774</v>
      </c>
      <c r="H20" s="321">
        <v>70576968</v>
      </c>
      <c r="I20" s="322"/>
    </row>
    <row r="21" spans="1:9" hidden="1" outlineLevel="1">
      <c r="A21" s="317"/>
      <c r="B21" s="277" t="s">
        <v>209</v>
      </c>
      <c r="C21" s="244"/>
      <c r="D21" s="320">
        <v>0</v>
      </c>
      <c r="E21" s="320">
        <v>3261391</v>
      </c>
      <c r="F21" s="244"/>
      <c r="G21" s="320">
        <v>34337.809099795297</v>
      </c>
      <c r="H21" s="321">
        <v>3295728.8090997953</v>
      </c>
      <c r="I21" s="322"/>
    </row>
    <row r="22" spans="1:9" hidden="1" outlineLevel="1">
      <c r="A22" s="317"/>
      <c r="B22" s="277" t="s">
        <v>211</v>
      </c>
      <c r="C22" s="244"/>
      <c r="D22" s="320">
        <v>0</v>
      </c>
      <c r="E22" s="320">
        <v>57765738</v>
      </c>
      <c r="F22" s="244"/>
      <c r="G22" s="320">
        <v>7428664</v>
      </c>
      <c r="H22" s="321">
        <v>65194402</v>
      </c>
      <c r="I22" s="322"/>
    </row>
    <row r="23" spans="1:9" hidden="1" outlineLevel="1">
      <c r="A23" s="317"/>
      <c r="B23" s="277" t="s">
        <v>212</v>
      </c>
      <c r="C23" s="244"/>
      <c r="D23" s="319">
        <v>0</v>
      </c>
      <c r="E23" s="320">
        <v>48575435</v>
      </c>
      <c r="F23" s="244"/>
      <c r="G23" s="320">
        <v>7187814</v>
      </c>
      <c r="H23" s="321">
        <v>55763249</v>
      </c>
      <c r="I23" s="322"/>
    </row>
    <row r="24" spans="1:9" hidden="1" outlineLevel="1">
      <c r="A24" s="317"/>
      <c r="B24" s="277" t="s">
        <v>213</v>
      </c>
      <c r="C24" s="244"/>
      <c r="D24" s="319">
        <v>19305293</v>
      </c>
      <c r="E24" s="320">
        <v>35217168</v>
      </c>
      <c r="F24" s="244"/>
      <c r="G24" s="320">
        <v>7309232</v>
      </c>
      <c r="H24" s="321">
        <v>61831693</v>
      </c>
      <c r="I24" s="322"/>
    </row>
    <row r="25" spans="1:9" hidden="1" outlineLevel="1">
      <c r="A25" s="317"/>
      <c r="B25" s="277" t="s">
        <v>214</v>
      </c>
      <c r="C25" s="244"/>
      <c r="D25" s="319">
        <v>286367</v>
      </c>
      <c r="E25" s="319"/>
      <c r="F25" s="244"/>
      <c r="G25" s="319"/>
      <c r="H25" s="321">
        <v>286367</v>
      </c>
      <c r="I25" s="322"/>
    </row>
    <row r="26" spans="1:9" hidden="1" outlineLevel="1">
      <c r="A26" s="317"/>
      <c r="B26" s="277" t="s">
        <v>601</v>
      </c>
      <c r="C26" s="244"/>
      <c r="D26" s="319">
        <v>0</v>
      </c>
      <c r="E26" s="319">
        <v>0</v>
      </c>
      <c r="F26" s="244"/>
      <c r="G26" s="319">
        <v>0</v>
      </c>
      <c r="H26" s="321">
        <v>0</v>
      </c>
      <c r="I26" s="322"/>
    </row>
    <row r="27" spans="1:9" hidden="1" outlineLevel="1">
      <c r="A27" s="317"/>
      <c r="B27" s="277" t="s">
        <v>215</v>
      </c>
      <c r="C27" s="244"/>
      <c r="D27" s="319">
        <v>0</v>
      </c>
      <c r="E27" s="319">
        <v>2943909</v>
      </c>
      <c r="F27" s="244"/>
      <c r="G27" s="321">
        <v>602969</v>
      </c>
      <c r="H27" s="321">
        <v>3546878</v>
      </c>
      <c r="I27" s="322"/>
    </row>
    <row r="28" spans="1:9" hidden="1" outlineLevel="1">
      <c r="A28" s="317"/>
      <c r="B28" s="277" t="s">
        <v>216</v>
      </c>
      <c r="C28" s="244"/>
      <c r="D28" s="320">
        <v>0</v>
      </c>
      <c r="E28" s="320">
        <v>0</v>
      </c>
      <c r="F28" s="244"/>
      <c r="G28" s="320">
        <v>0</v>
      </c>
      <c r="H28" s="321">
        <v>0</v>
      </c>
      <c r="I28" s="322"/>
    </row>
    <row r="29" spans="1:9" hidden="1" outlineLevel="1">
      <c r="A29" s="317"/>
      <c r="B29" s="277" t="s">
        <v>217</v>
      </c>
      <c r="C29" s="244"/>
      <c r="D29" s="320">
        <v>0</v>
      </c>
      <c r="E29" s="320">
        <v>8205023</v>
      </c>
      <c r="F29" s="244"/>
      <c r="G29" s="320">
        <v>2450851</v>
      </c>
      <c r="H29" s="321">
        <v>10655874</v>
      </c>
      <c r="I29" s="322"/>
    </row>
    <row r="30" spans="1:9" hidden="1" outlineLevel="1">
      <c r="A30" s="317"/>
      <c r="B30" s="277" t="s">
        <v>218</v>
      </c>
      <c r="C30" s="244"/>
      <c r="D30" s="320">
        <v>27284430</v>
      </c>
      <c r="E30" s="320">
        <v>1712160</v>
      </c>
      <c r="F30" s="244"/>
      <c r="G30" s="320">
        <v>6526769</v>
      </c>
      <c r="H30" s="321">
        <v>35523359</v>
      </c>
      <c r="I30" s="322"/>
    </row>
    <row r="31" spans="1:9" hidden="1" outlineLevel="1">
      <c r="A31" s="317"/>
      <c r="B31" s="277" t="s">
        <v>219</v>
      </c>
      <c r="C31" s="244"/>
      <c r="D31" s="320">
        <v>0</v>
      </c>
      <c r="E31" s="320">
        <v>1608015</v>
      </c>
      <c r="F31" s="244"/>
      <c r="G31" s="320">
        <v>443565</v>
      </c>
      <c r="H31" s="321">
        <v>2051580</v>
      </c>
      <c r="I31" s="322"/>
    </row>
    <row r="32" spans="1:9" hidden="1" outlineLevel="1">
      <c r="A32" s="317"/>
      <c r="B32" s="277" t="s">
        <v>323</v>
      </c>
      <c r="C32" s="244"/>
      <c r="D32" s="321">
        <v>0</v>
      </c>
      <c r="E32" s="321">
        <v>169000</v>
      </c>
      <c r="F32" s="244"/>
      <c r="G32" s="321">
        <v>0</v>
      </c>
      <c r="H32" s="321">
        <v>169000</v>
      </c>
      <c r="I32" s="322"/>
    </row>
    <row r="33" spans="1:9" hidden="1" outlineLevel="1">
      <c r="A33" s="317"/>
      <c r="B33" s="277" t="s">
        <v>220</v>
      </c>
      <c r="C33" s="244"/>
      <c r="D33" s="320"/>
      <c r="E33" s="320"/>
      <c r="F33" s="244"/>
      <c r="G33" s="320"/>
      <c r="H33" s="321">
        <v>0</v>
      </c>
      <c r="I33" s="322"/>
    </row>
    <row r="34" spans="1:9" hidden="1" outlineLevel="1">
      <c r="A34" s="317"/>
      <c r="B34" s="277" t="s">
        <v>221</v>
      </c>
      <c r="C34" s="244"/>
      <c r="D34" s="320">
        <v>0</v>
      </c>
      <c r="E34" s="319"/>
      <c r="F34" s="244"/>
      <c r="G34" s="319"/>
      <c r="H34" s="321">
        <v>0</v>
      </c>
      <c r="I34" s="322"/>
    </row>
    <row r="35" spans="1:9" hidden="1" outlineLevel="1">
      <c r="A35" s="317"/>
      <c r="B35" s="277" t="s">
        <v>274</v>
      </c>
      <c r="C35" s="244"/>
      <c r="D35" s="320">
        <v>0</v>
      </c>
      <c r="E35" s="320">
        <v>0</v>
      </c>
      <c r="F35" s="244"/>
      <c r="G35" s="320">
        <v>0</v>
      </c>
      <c r="H35" s="321">
        <v>0</v>
      </c>
      <c r="I35" s="322"/>
    </row>
    <row r="36" spans="1:9" hidden="1" outlineLevel="1">
      <c r="A36" s="317"/>
      <c r="B36" s="277" t="s">
        <v>222</v>
      </c>
      <c r="C36" s="244"/>
      <c r="D36" s="320">
        <v>11430159</v>
      </c>
      <c r="E36" s="320">
        <v>51338923</v>
      </c>
      <c r="F36" s="244"/>
      <c r="G36" s="320">
        <v>16996310</v>
      </c>
      <c r="H36" s="321">
        <v>79765392</v>
      </c>
      <c r="I36" s="322"/>
    </row>
    <row r="37" spans="1:9" hidden="1" outlineLevel="1">
      <c r="A37" s="317"/>
      <c r="B37" s="277" t="s">
        <v>278</v>
      </c>
      <c r="C37" s="244"/>
      <c r="D37" s="321">
        <v>0</v>
      </c>
      <c r="E37" s="321">
        <v>100362</v>
      </c>
      <c r="F37" s="244"/>
      <c r="G37" s="320"/>
      <c r="H37" s="321">
        <v>100362</v>
      </c>
      <c r="I37" s="322"/>
    </row>
    <row r="38" spans="1:9" hidden="1" outlineLevel="1">
      <c r="A38" s="317"/>
      <c r="B38" s="277" t="s">
        <v>223</v>
      </c>
      <c r="C38" s="244"/>
      <c r="D38" s="320">
        <v>0</v>
      </c>
      <c r="E38" s="319"/>
      <c r="F38" s="244"/>
      <c r="G38" s="319"/>
      <c r="H38" s="321">
        <v>0</v>
      </c>
      <c r="I38" s="322"/>
    </row>
    <row r="39" spans="1:9" hidden="1" outlineLevel="1">
      <c r="A39" s="317"/>
      <c r="B39" s="277" t="s">
        <v>224</v>
      </c>
      <c r="C39" s="244"/>
      <c r="D39" s="320">
        <v>50316</v>
      </c>
      <c r="E39" s="320">
        <v>9886058</v>
      </c>
      <c r="F39" s="244"/>
      <c r="G39" s="320">
        <v>2811744</v>
      </c>
      <c r="H39" s="321">
        <v>12748118</v>
      </c>
      <c r="I39" s="322"/>
    </row>
    <row r="40" spans="1:9" hidden="1" outlineLevel="1">
      <c r="A40" s="317"/>
      <c r="B40" s="277" t="s">
        <v>225</v>
      </c>
      <c r="C40" s="244"/>
      <c r="D40" s="320">
        <v>0</v>
      </c>
      <c r="E40" s="320">
        <v>2539037</v>
      </c>
      <c r="F40" s="244"/>
      <c r="G40" s="319"/>
      <c r="H40" s="321">
        <v>2539037</v>
      </c>
      <c r="I40" s="322"/>
    </row>
    <row r="41" spans="1:9" collapsed="1">
      <c r="A41" s="317" t="s">
        <v>556</v>
      </c>
      <c r="B41" s="281" t="s">
        <v>557</v>
      </c>
      <c r="C41" s="244"/>
      <c r="D41" s="320">
        <f>SUM($D$13:$D$40)</f>
        <v>78028023</v>
      </c>
      <c r="E41" s="320">
        <f>SUM($E$13:$E$40)</f>
        <v>293931485</v>
      </c>
      <c r="F41" s="244"/>
      <c r="G41" s="320">
        <f>SUM($G$13:$G$40)</f>
        <v>65489445.809099793</v>
      </c>
      <c r="H41" s="321">
        <f>SUM($H$13:$H$40)</f>
        <v>437448953.80909979</v>
      </c>
      <c r="I41" s="322"/>
    </row>
    <row r="42" spans="1:9" hidden="1" outlineLevel="1">
      <c r="A42" s="323"/>
      <c r="B42" s="277" t="s">
        <v>202</v>
      </c>
      <c r="C42" s="254"/>
      <c r="D42" s="266"/>
      <c r="E42" s="265"/>
      <c r="F42" s="254"/>
      <c r="G42" s="265"/>
      <c r="H42" s="324">
        <v>0</v>
      </c>
      <c r="I42" s="322"/>
    </row>
    <row r="43" spans="1:9" hidden="1" outlineLevel="1">
      <c r="A43" s="323"/>
      <c r="B43" s="277" t="s">
        <v>272</v>
      </c>
      <c r="C43" s="254"/>
      <c r="D43" s="266">
        <v>0</v>
      </c>
      <c r="E43" s="265"/>
      <c r="F43" s="254"/>
      <c r="G43" s="265"/>
      <c r="H43" s="324">
        <v>0</v>
      </c>
      <c r="I43" s="322"/>
    </row>
    <row r="44" spans="1:9" hidden="1" outlineLevel="1">
      <c r="A44" s="323"/>
      <c r="B44" s="277" t="s">
        <v>203</v>
      </c>
      <c r="C44" s="254"/>
      <c r="D44" s="266">
        <v>0</v>
      </c>
      <c r="E44" s="265"/>
      <c r="F44" s="254"/>
      <c r="G44" s="265"/>
      <c r="H44" s="324">
        <v>0</v>
      </c>
      <c r="I44" s="322"/>
    </row>
    <row r="45" spans="1:9" hidden="1" outlineLevel="1">
      <c r="A45" s="323"/>
      <c r="B45" s="277" t="s">
        <v>204</v>
      </c>
      <c r="C45" s="254"/>
      <c r="D45" s="266">
        <v>0</v>
      </c>
      <c r="E45" s="265"/>
      <c r="F45" s="254"/>
      <c r="G45" s="265"/>
      <c r="H45" s="324">
        <v>0</v>
      </c>
      <c r="I45" s="322"/>
    </row>
    <row r="46" spans="1:9" hidden="1" outlineLevel="1">
      <c r="A46" s="323"/>
      <c r="B46" s="277" t="s">
        <v>205</v>
      </c>
      <c r="C46" s="254"/>
      <c r="D46" s="266">
        <v>0</v>
      </c>
      <c r="E46" s="266">
        <v>0</v>
      </c>
      <c r="F46" s="254"/>
      <c r="G46" s="266">
        <v>0</v>
      </c>
      <c r="H46" s="324">
        <v>0</v>
      </c>
      <c r="I46" s="322"/>
    </row>
    <row r="47" spans="1:9" hidden="1" outlineLevel="1">
      <c r="A47" s="323"/>
      <c r="B47" s="277" t="s">
        <v>206</v>
      </c>
      <c r="C47" s="254"/>
      <c r="D47" s="266"/>
      <c r="E47" s="266"/>
      <c r="F47" s="254"/>
      <c r="G47" s="266"/>
      <c r="H47" s="324">
        <v>0</v>
      </c>
      <c r="I47" s="322"/>
    </row>
    <row r="48" spans="1:9" hidden="1" outlineLevel="1">
      <c r="A48" s="323"/>
      <c r="B48" s="277" t="s">
        <v>207</v>
      </c>
      <c r="C48" s="254"/>
      <c r="D48" s="266"/>
      <c r="E48" s="266"/>
      <c r="F48" s="254"/>
      <c r="G48" s="266"/>
      <c r="H48" s="324">
        <v>0</v>
      </c>
      <c r="I48" s="322"/>
    </row>
    <row r="49" spans="1:9" hidden="1" outlineLevel="1">
      <c r="A49" s="323"/>
      <c r="B49" s="277" t="s">
        <v>208</v>
      </c>
      <c r="C49" s="254"/>
      <c r="D49" s="266">
        <v>0</v>
      </c>
      <c r="E49" s="266">
        <v>0</v>
      </c>
      <c r="F49" s="254"/>
      <c r="G49" s="266">
        <v>0</v>
      </c>
      <c r="H49" s="324">
        <v>0</v>
      </c>
      <c r="I49" s="322"/>
    </row>
    <row r="50" spans="1:9" hidden="1" outlineLevel="1">
      <c r="A50" s="323"/>
      <c r="B50" s="277" t="s">
        <v>209</v>
      </c>
      <c r="C50" s="254"/>
      <c r="D50" s="265"/>
      <c r="E50" s="265"/>
      <c r="F50" s="254"/>
      <c r="G50" s="265"/>
      <c r="H50" s="324">
        <v>0</v>
      </c>
      <c r="I50" s="322"/>
    </row>
    <row r="51" spans="1:9" hidden="1" outlineLevel="1">
      <c r="A51" s="323"/>
      <c r="B51" s="277" t="s">
        <v>211</v>
      </c>
      <c r="C51" s="254"/>
      <c r="D51" s="265"/>
      <c r="E51" s="265"/>
      <c r="F51" s="254"/>
      <c r="G51" s="265"/>
      <c r="H51" s="324">
        <v>0</v>
      </c>
      <c r="I51" s="322"/>
    </row>
    <row r="52" spans="1:9" hidden="1" outlineLevel="1">
      <c r="A52" s="323"/>
      <c r="B52" s="277" t="s">
        <v>212</v>
      </c>
      <c r="C52" s="254"/>
      <c r="D52" s="265">
        <v>0</v>
      </c>
      <c r="E52" s="265"/>
      <c r="F52" s="254"/>
      <c r="G52" s="265"/>
      <c r="H52" s="324">
        <v>0</v>
      </c>
      <c r="I52" s="322"/>
    </row>
    <row r="53" spans="1:9" hidden="1" outlineLevel="1">
      <c r="A53" s="323"/>
      <c r="B53" s="277" t="s">
        <v>213</v>
      </c>
      <c r="C53" s="254"/>
      <c r="D53" s="265"/>
      <c r="E53" s="265"/>
      <c r="F53" s="254"/>
      <c r="G53" s="265"/>
      <c r="H53" s="324">
        <v>0</v>
      </c>
      <c r="I53" s="322"/>
    </row>
    <row r="54" spans="1:9" hidden="1" outlineLevel="1">
      <c r="A54" s="323"/>
      <c r="B54" s="277" t="s">
        <v>214</v>
      </c>
      <c r="C54" s="254"/>
      <c r="D54" s="265"/>
      <c r="E54" s="265"/>
      <c r="F54" s="254"/>
      <c r="G54" s="265"/>
      <c r="H54" s="324">
        <v>0</v>
      </c>
      <c r="I54" s="322"/>
    </row>
    <row r="55" spans="1:9" hidden="1" outlineLevel="1">
      <c r="A55" s="323"/>
      <c r="B55" s="277" t="s">
        <v>601</v>
      </c>
      <c r="C55" s="254"/>
      <c r="D55" s="265"/>
      <c r="E55" s="265"/>
      <c r="F55" s="254"/>
      <c r="G55" s="265"/>
      <c r="H55" s="324">
        <v>0</v>
      </c>
      <c r="I55" s="322"/>
    </row>
    <row r="56" spans="1:9" hidden="1" outlineLevel="1">
      <c r="A56" s="323"/>
      <c r="B56" s="277" t="s">
        <v>215</v>
      </c>
      <c r="C56" s="254"/>
      <c r="D56" s="265"/>
      <c r="E56" s="265"/>
      <c r="F56" s="254"/>
      <c r="G56" s="265"/>
      <c r="H56" s="324">
        <v>0</v>
      </c>
      <c r="I56" s="322"/>
    </row>
    <row r="57" spans="1:9" hidden="1" outlineLevel="1">
      <c r="A57" s="323"/>
      <c r="B57" s="277" t="s">
        <v>216</v>
      </c>
      <c r="C57" s="254"/>
      <c r="D57" s="266">
        <v>0</v>
      </c>
      <c r="E57" s="266">
        <v>0</v>
      </c>
      <c r="F57" s="254"/>
      <c r="G57" s="266">
        <v>0</v>
      </c>
      <c r="H57" s="324">
        <v>0</v>
      </c>
      <c r="I57" s="322"/>
    </row>
    <row r="58" spans="1:9" hidden="1" outlineLevel="1">
      <c r="A58" s="323"/>
      <c r="B58" s="277" t="s">
        <v>217</v>
      </c>
      <c r="C58" s="254"/>
      <c r="D58" s="266">
        <v>0</v>
      </c>
      <c r="E58" s="266">
        <v>0</v>
      </c>
      <c r="F58" s="254"/>
      <c r="G58" s="265"/>
      <c r="H58" s="324">
        <v>0</v>
      </c>
      <c r="I58" s="322"/>
    </row>
    <row r="59" spans="1:9" hidden="1" outlineLevel="1">
      <c r="A59" s="323"/>
      <c r="B59" s="277" t="s">
        <v>218</v>
      </c>
      <c r="C59" s="254"/>
      <c r="D59" s="266">
        <v>0</v>
      </c>
      <c r="E59" s="266">
        <v>0</v>
      </c>
      <c r="F59" s="254"/>
      <c r="G59" s="265"/>
      <c r="H59" s="324">
        <v>0</v>
      </c>
      <c r="I59" s="322"/>
    </row>
    <row r="60" spans="1:9" hidden="1" outlineLevel="1">
      <c r="A60" s="323"/>
      <c r="B60" s="277" t="s">
        <v>219</v>
      </c>
      <c r="C60" s="254"/>
      <c r="D60" s="265"/>
      <c r="E60" s="265"/>
      <c r="F60" s="254"/>
      <c r="G60" s="265"/>
      <c r="H60" s="324">
        <v>0</v>
      </c>
      <c r="I60" s="322"/>
    </row>
    <row r="61" spans="1:9" hidden="1" outlineLevel="1">
      <c r="A61" s="323"/>
      <c r="B61" s="277" t="s">
        <v>323</v>
      </c>
      <c r="C61" s="254"/>
      <c r="D61" s="265"/>
      <c r="E61" s="265"/>
      <c r="F61" s="254"/>
      <c r="G61" s="265"/>
      <c r="H61" s="321">
        <v>0</v>
      </c>
      <c r="I61" s="322"/>
    </row>
    <row r="62" spans="1:9" hidden="1" outlineLevel="1">
      <c r="A62" s="323"/>
      <c r="B62" s="277" t="s">
        <v>220</v>
      </c>
      <c r="C62" s="254"/>
      <c r="D62" s="265"/>
      <c r="E62" s="265"/>
      <c r="F62" s="254"/>
      <c r="G62" s="265"/>
      <c r="H62" s="324">
        <v>0</v>
      </c>
      <c r="I62" s="322"/>
    </row>
    <row r="63" spans="1:9" hidden="1" outlineLevel="1">
      <c r="A63" s="323"/>
      <c r="B63" s="277" t="s">
        <v>221</v>
      </c>
      <c r="C63" s="254"/>
      <c r="D63" s="265"/>
      <c r="E63" s="265"/>
      <c r="F63" s="254"/>
      <c r="G63" s="265"/>
      <c r="H63" s="324">
        <v>0</v>
      </c>
      <c r="I63" s="322"/>
    </row>
    <row r="64" spans="1:9" hidden="1" outlineLevel="1">
      <c r="A64" s="323"/>
      <c r="B64" s="277" t="s">
        <v>274</v>
      </c>
      <c r="C64" s="254"/>
      <c r="D64" s="265"/>
      <c r="E64" s="265"/>
      <c r="F64" s="254"/>
      <c r="G64" s="265"/>
      <c r="H64" s="324">
        <v>0</v>
      </c>
      <c r="I64" s="322"/>
    </row>
    <row r="65" spans="1:9" hidden="1" outlineLevel="1">
      <c r="A65" s="323"/>
      <c r="B65" s="277" t="s">
        <v>222</v>
      </c>
      <c r="C65" s="254"/>
      <c r="D65" s="265"/>
      <c r="E65" s="266">
        <v>135420</v>
      </c>
      <c r="F65" s="254"/>
      <c r="G65" s="266">
        <v>20049</v>
      </c>
      <c r="H65" s="324">
        <v>155469</v>
      </c>
      <c r="I65" s="322"/>
    </row>
    <row r="66" spans="1:9" hidden="1" outlineLevel="1">
      <c r="A66" s="323"/>
      <c r="B66" s="277" t="s">
        <v>278</v>
      </c>
      <c r="C66" s="254"/>
      <c r="D66" s="265"/>
      <c r="E66" s="266"/>
      <c r="F66" s="254"/>
      <c r="G66" s="266"/>
      <c r="H66" s="324">
        <v>0</v>
      </c>
      <c r="I66" s="322"/>
    </row>
    <row r="67" spans="1:9" hidden="1" outlineLevel="1">
      <c r="A67" s="323"/>
      <c r="B67" s="277" t="s">
        <v>223</v>
      </c>
      <c r="C67" s="254"/>
      <c r="D67" s="265"/>
      <c r="E67" s="265"/>
      <c r="F67" s="254"/>
      <c r="G67" s="265"/>
      <c r="H67" s="324">
        <v>0</v>
      </c>
      <c r="I67" s="322"/>
    </row>
    <row r="68" spans="1:9" hidden="1" outlineLevel="1">
      <c r="A68" s="323"/>
      <c r="B68" s="277" t="s">
        <v>224</v>
      </c>
      <c r="C68" s="254"/>
      <c r="D68" s="265"/>
      <c r="E68" s="266">
        <v>0</v>
      </c>
      <c r="F68" s="254"/>
      <c r="G68" s="265"/>
      <c r="H68" s="324">
        <v>0</v>
      </c>
      <c r="I68" s="322"/>
    </row>
    <row r="69" spans="1:9" hidden="1" outlineLevel="1">
      <c r="A69" s="323"/>
      <c r="B69" s="277" t="s">
        <v>225</v>
      </c>
      <c r="C69" s="254"/>
      <c r="D69" s="265"/>
      <c r="E69" s="266">
        <v>0</v>
      </c>
      <c r="F69" s="254"/>
      <c r="G69" s="265"/>
      <c r="H69" s="324">
        <v>0</v>
      </c>
      <c r="I69" s="322"/>
    </row>
    <row r="70" spans="1:9" collapsed="1">
      <c r="A70" s="323" t="s">
        <v>558</v>
      </c>
      <c r="B70" s="281" t="s">
        <v>559</v>
      </c>
      <c r="C70" s="254"/>
      <c r="D70" s="266">
        <f>SUM($D$42:$D$69)</f>
        <v>0</v>
      </c>
      <c r="E70" s="266">
        <f>SUM($E$42:$E$69)</f>
        <v>135420</v>
      </c>
      <c r="F70" s="254"/>
      <c r="G70" s="266">
        <f>SUM($G$42:$G$69)</f>
        <v>20049</v>
      </c>
      <c r="H70" s="324">
        <f>SUM($H$42:$H$69)</f>
        <v>155469</v>
      </c>
      <c r="I70" s="322"/>
    </row>
    <row r="71" spans="1:9" hidden="1" outlineLevel="1">
      <c r="A71" s="323"/>
      <c r="B71" s="277" t="s">
        <v>202</v>
      </c>
      <c r="C71" s="266"/>
      <c r="D71" s="325"/>
      <c r="E71" s="326"/>
      <c r="F71" s="265"/>
      <c r="G71" s="327"/>
      <c r="H71" s="324">
        <v>0</v>
      </c>
      <c r="I71" s="322"/>
    </row>
    <row r="72" spans="1:9" hidden="1" outlineLevel="1">
      <c r="A72" s="323"/>
      <c r="B72" s="277" t="s">
        <v>272</v>
      </c>
      <c r="C72" s="266">
        <v>176590</v>
      </c>
      <c r="D72" s="325"/>
      <c r="E72" s="326"/>
      <c r="F72" s="265"/>
      <c r="G72" s="327"/>
      <c r="H72" s="324">
        <v>176590</v>
      </c>
      <c r="I72" s="322"/>
    </row>
    <row r="73" spans="1:9" hidden="1" outlineLevel="1">
      <c r="A73" s="323"/>
      <c r="B73" s="277" t="s">
        <v>203</v>
      </c>
      <c r="C73" s="266">
        <v>992892</v>
      </c>
      <c r="D73" s="292"/>
      <c r="E73" s="258"/>
      <c r="F73" s="266">
        <v>0</v>
      </c>
      <c r="G73" s="246"/>
      <c r="H73" s="324">
        <v>992892</v>
      </c>
      <c r="I73" s="322"/>
    </row>
    <row r="74" spans="1:9" hidden="1" outlineLevel="1">
      <c r="A74" s="323"/>
      <c r="B74" s="277" t="s">
        <v>204</v>
      </c>
      <c r="C74" s="266">
        <v>1683818</v>
      </c>
      <c r="D74" s="325"/>
      <c r="E74" s="258"/>
      <c r="F74" s="266">
        <v>0</v>
      </c>
      <c r="G74" s="246"/>
      <c r="H74" s="324">
        <v>1683818</v>
      </c>
      <c r="I74" s="322"/>
    </row>
    <row r="75" spans="1:9" hidden="1" outlineLevel="1">
      <c r="A75" s="323"/>
      <c r="B75" s="277" t="s">
        <v>205</v>
      </c>
      <c r="C75" s="266">
        <v>0</v>
      </c>
      <c r="D75" s="292"/>
      <c r="E75" s="258"/>
      <c r="F75" s="266">
        <v>0</v>
      </c>
      <c r="G75" s="246"/>
      <c r="H75" s="324">
        <v>0</v>
      </c>
      <c r="I75" s="322"/>
    </row>
    <row r="76" spans="1:9" hidden="1" outlineLevel="1">
      <c r="A76" s="323"/>
      <c r="B76" s="277" t="s">
        <v>206</v>
      </c>
      <c r="C76" s="266">
        <v>0</v>
      </c>
      <c r="D76" s="292"/>
      <c r="E76" s="258"/>
      <c r="F76" s="266">
        <v>0</v>
      </c>
      <c r="G76" s="246"/>
      <c r="H76" s="324">
        <v>0</v>
      </c>
      <c r="I76" s="322"/>
    </row>
    <row r="77" spans="1:9" hidden="1" outlineLevel="1">
      <c r="A77" s="323"/>
      <c r="B77" s="277" t="s">
        <v>207</v>
      </c>
      <c r="C77" s="266">
        <v>7931</v>
      </c>
      <c r="D77" s="292"/>
      <c r="E77" s="258"/>
      <c r="F77" s="266">
        <v>0</v>
      </c>
      <c r="G77" s="246"/>
      <c r="H77" s="324">
        <v>7931</v>
      </c>
      <c r="I77" s="322"/>
    </row>
    <row r="78" spans="1:9" hidden="1" outlineLevel="1">
      <c r="A78" s="323"/>
      <c r="B78" s="277" t="s">
        <v>208</v>
      </c>
      <c r="C78" s="266">
        <v>6790149</v>
      </c>
      <c r="D78" s="292"/>
      <c r="E78" s="258"/>
      <c r="F78" s="266">
        <v>0</v>
      </c>
      <c r="G78" s="246"/>
      <c r="H78" s="324">
        <v>6790149</v>
      </c>
      <c r="I78" s="322"/>
    </row>
    <row r="79" spans="1:9" hidden="1" outlineLevel="1">
      <c r="A79" s="323"/>
      <c r="B79" s="277" t="s">
        <v>209</v>
      </c>
      <c r="C79" s="266">
        <v>1144546.7619333086</v>
      </c>
      <c r="D79" s="292"/>
      <c r="E79" s="258"/>
      <c r="F79" s="266">
        <v>0</v>
      </c>
      <c r="G79" s="246"/>
      <c r="H79" s="324">
        <v>1144546.7619333086</v>
      </c>
      <c r="I79" s="322"/>
    </row>
    <row r="80" spans="1:9" hidden="1" outlineLevel="1">
      <c r="A80" s="323"/>
      <c r="B80" s="277" t="s">
        <v>211</v>
      </c>
      <c r="C80" s="266">
        <v>7381587</v>
      </c>
      <c r="D80" s="292"/>
      <c r="E80" s="258"/>
      <c r="F80" s="266">
        <v>0</v>
      </c>
      <c r="G80" s="246"/>
      <c r="H80" s="324">
        <v>7381587</v>
      </c>
      <c r="I80" s="322"/>
    </row>
    <row r="81" spans="1:9" hidden="1" outlineLevel="1">
      <c r="A81" s="323"/>
      <c r="B81" s="277" t="s">
        <v>212</v>
      </c>
      <c r="C81" s="266">
        <v>939899</v>
      </c>
      <c r="D81" s="292"/>
      <c r="E81" s="258"/>
      <c r="F81" s="265">
        <v>0</v>
      </c>
      <c r="G81" s="246"/>
      <c r="H81" s="324">
        <v>939899</v>
      </c>
      <c r="I81" s="322"/>
    </row>
    <row r="82" spans="1:9" hidden="1" outlineLevel="1">
      <c r="A82" s="323"/>
      <c r="B82" s="277" t="s">
        <v>213</v>
      </c>
      <c r="C82" s="266">
        <v>3065367</v>
      </c>
      <c r="D82" s="292"/>
      <c r="E82" s="258"/>
      <c r="F82" s="265">
        <v>0</v>
      </c>
      <c r="G82" s="246"/>
      <c r="H82" s="324">
        <v>3065367</v>
      </c>
      <c r="I82" s="322"/>
    </row>
    <row r="83" spans="1:9" hidden="1" outlineLevel="1">
      <c r="A83" s="323"/>
      <c r="B83" s="277" t="s">
        <v>214</v>
      </c>
      <c r="C83" s="266">
        <v>2042328</v>
      </c>
      <c r="D83" s="292"/>
      <c r="E83" s="258"/>
      <c r="F83" s="266">
        <v>2719</v>
      </c>
      <c r="G83" s="246"/>
      <c r="H83" s="324">
        <v>2045047</v>
      </c>
      <c r="I83" s="322"/>
    </row>
    <row r="84" spans="1:9" hidden="1" outlineLevel="1">
      <c r="A84" s="323"/>
      <c r="B84" s="277" t="s">
        <v>601</v>
      </c>
      <c r="C84" s="266">
        <v>0</v>
      </c>
      <c r="D84" s="292"/>
      <c r="E84" s="258"/>
      <c r="F84" s="266">
        <v>0</v>
      </c>
      <c r="G84" s="246"/>
      <c r="H84" s="324">
        <v>0</v>
      </c>
      <c r="I84" s="322"/>
    </row>
    <row r="85" spans="1:9" hidden="1" outlineLevel="1">
      <c r="A85" s="323"/>
      <c r="B85" s="277" t="s">
        <v>215</v>
      </c>
      <c r="C85" s="266">
        <v>1620343</v>
      </c>
      <c r="D85" s="292"/>
      <c r="E85" s="258"/>
      <c r="F85" s="266">
        <v>0</v>
      </c>
      <c r="G85" s="246"/>
      <c r="H85" s="324">
        <v>1620343</v>
      </c>
      <c r="I85" s="322"/>
    </row>
    <row r="86" spans="1:9" hidden="1" outlineLevel="1">
      <c r="A86" s="323"/>
      <c r="B86" s="277" t="s">
        <v>216</v>
      </c>
      <c r="C86" s="266">
        <v>559</v>
      </c>
      <c r="D86" s="292"/>
      <c r="E86" s="258"/>
      <c r="F86" s="266">
        <v>0</v>
      </c>
      <c r="G86" s="246"/>
      <c r="H86" s="324">
        <v>559</v>
      </c>
      <c r="I86" s="322"/>
    </row>
    <row r="87" spans="1:9" hidden="1" outlineLevel="1">
      <c r="A87" s="323"/>
      <c r="B87" s="277" t="s">
        <v>217</v>
      </c>
      <c r="C87" s="266">
        <v>1169845</v>
      </c>
      <c r="D87" s="292"/>
      <c r="E87" s="258"/>
      <c r="F87" s="265"/>
      <c r="G87" s="246"/>
      <c r="H87" s="324">
        <v>1169845</v>
      </c>
      <c r="I87" s="322"/>
    </row>
    <row r="88" spans="1:9" hidden="1" outlineLevel="1">
      <c r="A88" s="323"/>
      <c r="B88" s="277" t="s">
        <v>218</v>
      </c>
      <c r="C88" s="266">
        <v>8503640</v>
      </c>
      <c r="D88" s="292"/>
      <c r="E88" s="258"/>
      <c r="F88" s="266">
        <v>0</v>
      </c>
      <c r="G88" s="246"/>
      <c r="H88" s="324">
        <v>8503640</v>
      </c>
      <c r="I88" s="322"/>
    </row>
    <row r="89" spans="1:9" hidden="1" outlineLevel="1">
      <c r="A89" s="323"/>
      <c r="B89" s="277" t="s">
        <v>219</v>
      </c>
      <c r="C89" s="266">
        <v>57787</v>
      </c>
      <c r="D89" s="292"/>
      <c r="E89" s="258"/>
      <c r="F89" s="266">
        <v>0</v>
      </c>
      <c r="G89" s="246"/>
      <c r="H89" s="324">
        <v>57787</v>
      </c>
      <c r="I89" s="322"/>
    </row>
    <row r="90" spans="1:9" hidden="1" outlineLevel="1">
      <c r="A90" s="323"/>
      <c r="B90" s="277" t="s">
        <v>323</v>
      </c>
      <c r="C90" s="266"/>
      <c r="D90" s="292"/>
      <c r="E90" s="258"/>
      <c r="F90" s="266"/>
      <c r="G90" s="246"/>
      <c r="H90" s="321">
        <v>0</v>
      </c>
      <c r="I90" s="322"/>
    </row>
    <row r="91" spans="1:9" hidden="1" outlineLevel="1">
      <c r="A91" s="323"/>
      <c r="B91" s="277" t="s">
        <v>220</v>
      </c>
      <c r="C91" s="266"/>
      <c r="D91" s="292"/>
      <c r="E91" s="258"/>
      <c r="F91" s="266"/>
      <c r="G91" s="246"/>
      <c r="H91" s="324">
        <v>0</v>
      </c>
      <c r="I91" s="322"/>
    </row>
    <row r="92" spans="1:9" hidden="1" outlineLevel="1">
      <c r="A92" s="323"/>
      <c r="B92" s="277" t="s">
        <v>221</v>
      </c>
      <c r="C92" s="266">
        <v>49035</v>
      </c>
      <c r="D92" s="292"/>
      <c r="E92" s="258"/>
      <c r="F92" s="266">
        <v>0</v>
      </c>
      <c r="G92" s="246"/>
      <c r="H92" s="324">
        <v>49035</v>
      </c>
      <c r="I92" s="322"/>
    </row>
    <row r="93" spans="1:9" hidden="1" outlineLevel="1">
      <c r="A93" s="323"/>
      <c r="B93" s="277" t="s">
        <v>274</v>
      </c>
      <c r="C93" s="266">
        <v>166450</v>
      </c>
      <c r="D93" s="292"/>
      <c r="E93" s="258"/>
      <c r="F93" s="266">
        <v>0</v>
      </c>
      <c r="G93" s="246"/>
      <c r="H93" s="324">
        <v>166450</v>
      </c>
      <c r="I93" s="322"/>
    </row>
    <row r="94" spans="1:9" hidden="1" outlineLevel="1">
      <c r="A94" s="323"/>
      <c r="B94" s="277" t="s">
        <v>222</v>
      </c>
      <c r="C94" s="266">
        <v>14549910</v>
      </c>
      <c r="D94" s="292"/>
      <c r="E94" s="258"/>
      <c r="F94" s="266">
        <v>0</v>
      </c>
      <c r="G94" s="246"/>
      <c r="H94" s="324">
        <v>14549910</v>
      </c>
      <c r="I94" s="322"/>
    </row>
    <row r="95" spans="1:9" hidden="1" outlineLevel="1">
      <c r="A95" s="323"/>
      <c r="B95" s="277" t="s">
        <v>278</v>
      </c>
      <c r="C95" s="324">
        <v>526928</v>
      </c>
      <c r="D95" s="292"/>
      <c r="E95" s="258"/>
      <c r="F95" s="266"/>
      <c r="G95" s="246"/>
      <c r="H95" s="324">
        <v>526928</v>
      </c>
      <c r="I95" s="322"/>
    </row>
    <row r="96" spans="1:9" hidden="1" outlineLevel="1">
      <c r="A96" s="323"/>
      <c r="B96" s="277" t="s">
        <v>223</v>
      </c>
      <c r="C96" s="266">
        <v>2023130</v>
      </c>
      <c r="D96" s="292"/>
      <c r="E96" s="258"/>
      <c r="F96" s="266">
        <v>0</v>
      </c>
      <c r="G96" s="246"/>
      <c r="H96" s="324">
        <v>2023130</v>
      </c>
      <c r="I96" s="322"/>
    </row>
    <row r="97" spans="1:9" hidden="1" outlineLevel="1">
      <c r="A97" s="323"/>
      <c r="B97" s="277" t="s">
        <v>224</v>
      </c>
      <c r="C97" s="266">
        <v>3072300.9053003723</v>
      </c>
      <c r="D97" s="292"/>
      <c r="E97" s="258"/>
      <c r="F97" s="266">
        <v>0</v>
      </c>
      <c r="G97" s="246"/>
      <c r="H97" s="324">
        <v>3072300.9053003723</v>
      </c>
      <c r="I97" s="322"/>
    </row>
    <row r="98" spans="1:9" hidden="1" outlineLevel="1">
      <c r="A98" s="323"/>
      <c r="B98" s="277" t="s">
        <v>225</v>
      </c>
      <c r="C98" s="266">
        <v>2355648</v>
      </c>
      <c r="D98" s="292"/>
      <c r="E98" s="258"/>
      <c r="F98" s="266">
        <v>0</v>
      </c>
      <c r="G98" s="246"/>
      <c r="H98" s="324">
        <v>2355648</v>
      </c>
      <c r="I98" s="322"/>
    </row>
    <row r="99" spans="1:9" collapsed="1">
      <c r="A99" s="323" t="s">
        <v>560</v>
      </c>
      <c r="B99" s="281" t="s">
        <v>561</v>
      </c>
      <c r="C99" s="266">
        <f>SUM($C$71:$C$98)</f>
        <v>58320683.667233683</v>
      </c>
      <c r="D99" s="292"/>
      <c r="E99" s="258"/>
      <c r="F99" s="266">
        <f>SUM($F$71:$F$98)</f>
        <v>2719</v>
      </c>
      <c r="G99" s="246"/>
      <c r="H99" s="324">
        <f>SUM($H$71:$H$98)</f>
        <v>58323402.667233683</v>
      </c>
      <c r="I99" s="322"/>
    </row>
    <row r="100" spans="1:9" hidden="1" outlineLevel="1">
      <c r="A100" s="323"/>
      <c r="B100" s="277" t="s">
        <v>202</v>
      </c>
      <c r="C100" s="266"/>
      <c r="D100" s="265"/>
      <c r="E100" s="266"/>
      <c r="F100" s="328"/>
      <c r="G100" s="297"/>
      <c r="H100" s="324">
        <v>0</v>
      </c>
      <c r="I100" s="322"/>
    </row>
    <row r="101" spans="1:9" hidden="1" outlineLevel="1">
      <c r="A101" s="323"/>
      <c r="B101" s="277" t="s">
        <v>272</v>
      </c>
      <c r="C101" s="266">
        <v>0</v>
      </c>
      <c r="D101" s="265"/>
      <c r="E101" s="266">
        <v>0</v>
      </c>
      <c r="F101" s="328"/>
      <c r="G101" s="297">
        <v>0</v>
      </c>
      <c r="H101" s="324">
        <v>0</v>
      </c>
      <c r="I101" s="322"/>
    </row>
    <row r="102" spans="1:9" hidden="1" outlineLevel="1">
      <c r="A102" s="323"/>
      <c r="B102" s="277" t="s">
        <v>203</v>
      </c>
      <c r="C102" s="266">
        <v>160806</v>
      </c>
      <c r="D102" s="265"/>
      <c r="E102" s="266">
        <v>4593767</v>
      </c>
      <c r="F102" s="328"/>
      <c r="G102" s="297">
        <v>875003</v>
      </c>
      <c r="H102" s="324">
        <v>5629576</v>
      </c>
      <c r="I102" s="322"/>
    </row>
    <row r="103" spans="1:9" hidden="1" outlineLevel="1">
      <c r="A103" s="323"/>
      <c r="B103" s="277" t="s">
        <v>204</v>
      </c>
      <c r="C103" s="266">
        <v>638182</v>
      </c>
      <c r="D103" s="266">
        <v>0</v>
      </c>
      <c r="E103" s="266">
        <v>0</v>
      </c>
      <c r="F103" s="328"/>
      <c r="G103" s="297">
        <v>0</v>
      </c>
      <c r="H103" s="324">
        <v>638182</v>
      </c>
      <c r="I103" s="322"/>
    </row>
    <row r="104" spans="1:9" hidden="1" outlineLevel="1">
      <c r="A104" s="323"/>
      <c r="B104" s="277" t="s">
        <v>205</v>
      </c>
      <c r="C104" s="266">
        <v>0</v>
      </c>
      <c r="D104" s="266">
        <v>0</v>
      </c>
      <c r="E104" s="266">
        <v>0</v>
      </c>
      <c r="F104" s="297">
        <v>0</v>
      </c>
      <c r="G104" s="297">
        <v>0</v>
      </c>
      <c r="H104" s="324">
        <v>0</v>
      </c>
      <c r="I104" s="322"/>
    </row>
    <row r="105" spans="1:9" hidden="1" outlineLevel="1">
      <c r="A105" s="323"/>
      <c r="B105" s="277" t="s">
        <v>206</v>
      </c>
      <c r="C105" s="297">
        <v>0</v>
      </c>
      <c r="D105" s="297">
        <v>0</v>
      </c>
      <c r="E105" s="297">
        <v>32637</v>
      </c>
      <c r="F105" s="297"/>
      <c r="G105" s="297"/>
      <c r="H105" s="324">
        <v>32637</v>
      </c>
      <c r="I105" s="322"/>
    </row>
    <row r="106" spans="1:9" hidden="1" outlineLevel="1">
      <c r="A106" s="323"/>
      <c r="B106" s="277" t="s">
        <v>207</v>
      </c>
      <c r="C106" s="266">
        <v>580</v>
      </c>
      <c r="D106" s="266">
        <v>0</v>
      </c>
      <c r="E106" s="266">
        <v>956</v>
      </c>
      <c r="F106" s="297">
        <v>0</v>
      </c>
      <c r="G106" s="297">
        <v>0</v>
      </c>
      <c r="H106" s="324">
        <v>1536</v>
      </c>
      <c r="I106" s="322"/>
    </row>
    <row r="107" spans="1:9" hidden="1" outlineLevel="1">
      <c r="A107" s="323"/>
      <c r="B107" s="277" t="s">
        <v>208</v>
      </c>
      <c r="C107" s="266">
        <v>762685</v>
      </c>
      <c r="D107" s="266">
        <v>1775045</v>
      </c>
      <c r="E107" s="266">
        <v>6775657</v>
      </c>
      <c r="F107" s="297">
        <v>0</v>
      </c>
      <c r="G107" s="297">
        <v>1271310</v>
      </c>
      <c r="H107" s="324">
        <v>10584697</v>
      </c>
      <c r="I107" s="322"/>
    </row>
    <row r="108" spans="1:9" hidden="1" outlineLevel="1">
      <c r="A108" s="323"/>
      <c r="B108" s="277" t="s">
        <v>209</v>
      </c>
      <c r="C108" s="266">
        <v>105069.00815575698</v>
      </c>
      <c r="D108" s="265"/>
      <c r="E108" s="266">
        <v>342586</v>
      </c>
      <c r="F108" s="328"/>
      <c r="G108" s="297">
        <v>3733.9500051992945</v>
      </c>
      <c r="H108" s="324">
        <v>451388.95816095627</v>
      </c>
      <c r="I108" s="322"/>
    </row>
    <row r="109" spans="1:9" hidden="1" outlineLevel="1">
      <c r="A109" s="323"/>
      <c r="B109" s="277" t="s">
        <v>211</v>
      </c>
      <c r="C109" s="266">
        <v>1435534</v>
      </c>
      <c r="D109" s="265"/>
      <c r="E109" s="266">
        <v>8552918</v>
      </c>
      <c r="F109" s="328"/>
      <c r="G109" s="297">
        <v>1130032</v>
      </c>
      <c r="H109" s="324">
        <v>11118484</v>
      </c>
      <c r="I109" s="322"/>
    </row>
    <row r="110" spans="1:9" hidden="1" outlineLevel="1">
      <c r="A110" s="323"/>
      <c r="B110" s="277" t="s">
        <v>212</v>
      </c>
      <c r="C110" s="266">
        <v>108332</v>
      </c>
      <c r="D110" s="265">
        <v>0</v>
      </c>
      <c r="E110" s="266">
        <v>8993571</v>
      </c>
      <c r="F110" s="328">
        <v>0</v>
      </c>
      <c r="G110" s="297">
        <v>1369343</v>
      </c>
      <c r="H110" s="324">
        <v>10471246</v>
      </c>
      <c r="I110" s="322"/>
    </row>
    <row r="111" spans="1:9" hidden="1" outlineLevel="1">
      <c r="A111" s="323"/>
      <c r="B111" s="277" t="s">
        <v>213</v>
      </c>
      <c r="C111" s="266">
        <v>525968</v>
      </c>
      <c r="D111" s="266">
        <v>3990148</v>
      </c>
      <c r="E111" s="266">
        <v>5197594</v>
      </c>
      <c r="F111" s="328"/>
      <c r="G111" s="297">
        <v>1281235</v>
      </c>
      <c r="H111" s="324">
        <v>10994945</v>
      </c>
      <c r="I111" s="322"/>
    </row>
    <row r="112" spans="1:9" hidden="1" outlineLevel="1">
      <c r="A112" s="323"/>
      <c r="B112" s="277" t="s">
        <v>214</v>
      </c>
      <c r="C112" s="266">
        <v>476509</v>
      </c>
      <c r="D112" s="266">
        <v>60651</v>
      </c>
      <c r="E112" s="266">
        <v>0</v>
      </c>
      <c r="F112" s="297">
        <v>150</v>
      </c>
      <c r="G112" s="328"/>
      <c r="H112" s="324">
        <v>537310</v>
      </c>
      <c r="I112" s="322"/>
    </row>
    <row r="113" spans="1:9" hidden="1" outlineLevel="1">
      <c r="A113" s="323"/>
      <c r="B113" s="277" t="s">
        <v>273</v>
      </c>
      <c r="C113" s="266"/>
      <c r="D113" s="265"/>
      <c r="E113" s="265"/>
      <c r="F113" s="297"/>
      <c r="G113" s="328"/>
      <c r="H113" s="324">
        <v>0</v>
      </c>
      <c r="I113" s="322"/>
    </row>
    <row r="114" spans="1:9" hidden="1" outlineLevel="1">
      <c r="A114" s="323"/>
      <c r="B114" s="277" t="s">
        <v>215</v>
      </c>
      <c r="C114" s="266">
        <v>304972</v>
      </c>
      <c r="D114" s="266">
        <v>0</v>
      </c>
      <c r="E114" s="266">
        <v>935276</v>
      </c>
      <c r="F114" s="297">
        <v>0</v>
      </c>
      <c r="G114" s="297">
        <v>191562</v>
      </c>
      <c r="H114" s="324">
        <v>1431810</v>
      </c>
      <c r="I114" s="322"/>
    </row>
    <row r="115" spans="1:9" hidden="1" outlineLevel="1">
      <c r="A115" s="323"/>
      <c r="B115" s="277" t="s">
        <v>216</v>
      </c>
      <c r="C115" s="266">
        <v>105</v>
      </c>
      <c r="D115" s="266">
        <v>0</v>
      </c>
      <c r="E115" s="266">
        <v>0</v>
      </c>
      <c r="F115" s="297">
        <v>0</v>
      </c>
      <c r="G115" s="297">
        <v>0</v>
      </c>
      <c r="H115" s="324">
        <v>105</v>
      </c>
      <c r="I115" s="322"/>
    </row>
    <row r="116" spans="1:9" hidden="1" outlineLevel="1">
      <c r="A116" s="323"/>
      <c r="B116" s="277" t="s">
        <v>217</v>
      </c>
      <c r="C116" s="266">
        <v>240824</v>
      </c>
      <c r="D116" s="266">
        <v>0</v>
      </c>
      <c r="E116" s="266">
        <v>1673474</v>
      </c>
      <c r="F116" s="328"/>
      <c r="G116" s="297">
        <v>528465</v>
      </c>
      <c r="H116" s="324">
        <v>2442763</v>
      </c>
      <c r="I116" s="322"/>
    </row>
    <row r="117" spans="1:9" hidden="1" outlineLevel="1">
      <c r="A117" s="323"/>
      <c r="B117" s="277" t="s">
        <v>218</v>
      </c>
      <c r="C117" s="266">
        <v>960942</v>
      </c>
      <c r="D117" s="266">
        <v>6064723</v>
      </c>
      <c r="E117" s="266">
        <v>358059</v>
      </c>
      <c r="F117" s="328"/>
      <c r="G117" s="297">
        <v>0</v>
      </c>
      <c r="H117" s="324">
        <v>7383724</v>
      </c>
      <c r="I117" s="322"/>
    </row>
    <row r="118" spans="1:9" hidden="1" outlineLevel="1">
      <c r="A118" s="323"/>
      <c r="B118" s="277" t="s">
        <v>219</v>
      </c>
      <c r="C118" s="266">
        <v>4412</v>
      </c>
      <c r="D118" s="265"/>
      <c r="E118" s="324">
        <v>339575</v>
      </c>
      <c r="F118" s="328"/>
      <c r="G118" s="324">
        <v>93670</v>
      </c>
      <c r="H118" s="324">
        <v>437657</v>
      </c>
      <c r="I118" s="322"/>
    </row>
    <row r="119" spans="1:9" hidden="1" outlineLevel="1">
      <c r="A119" s="323"/>
      <c r="B119" s="277" t="s">
        <v>323</v>
      </c>
      <c r="C119" s="266"/>
      <c r="D119" s="321">
        <v>0</v>
      </c>
      <c r="E119" s="321">
        <v>37999</v>
      </c>
      <c r="F119" s="328"/>
      <c r="G119" s="321">
        <v>0</v>
      </c>
      <c r="H119" s="321">
        <v>37999</v>
      </c>
      <c r="I119" s="322"/>
    </row>
    <row r="120" spans="1:9" hidden="1" outlineLevel="1">
      <c r="A120" s="323"/>
      <c r="B120" s="277" t="s">
        <v>220</v>
      </c>
      <c r="C120" s="266"/>
      <c r="D120" s="265"/>
      <c r="E120" s="266"/>
      <c r="F120" s="328"/>
      <c r="G120" s="297"/>
      <c r="H120" s="324">
        <v>0</v>
      </c>
      <c r="I120" s="322"/>
    </row>
    <row r="121" spans="1:9" hidden="1" outlineLevel="1">
      <c r="A121" s="323"/>
      <c r="B121" s="277" t="s">
        <v>221</v>
      </c>
      <c r="C121" s="266">
        <v>0</v>
      </c>
      <c r="D121" s="265"/>
      <c r="E121" s="265"/>
      <c r="F121" s="328"/>
      <c r="G121" s="328"/>
      <c r="H121" s="324">
        <v>0</v>
      </c>
      <c r="I121" s="322"/>
    </row>
    <row r="122" spans="1:9" hidden="1" outlineLevel="1">
      <c r="A122" s="323"/>
      <c r="B122" s="277" t="s">
        <v>274</v>
      </c>
      <c r="C122" s="266">
        <v>16170.27</v>
      </c>
      <c r="D122" s="266"/>
      <c r="E122" s="266"/>
      <c r="F122" s="297"/>
      <c r="G122" s="297"/>
      <c r="H122" s="324">
        <v>16170.27</v>
      </c>
      <c r="I122" s="322"/>
    </row>
    <row r="123" spans="1:9" hidden="1" outlineLevel="1">
      <c r="A123" s="323"/>
      <c r="B123" s="277" t="s">
        <v>222</v>
      </c>
      <c r="C123" s="266">
        <v>2828998</v>
      </c>
      <c r="D123" s="266">
        <v>1365268</v>
      </c>
      <c r="E123" s="266">
        <v>10526838</v>
      </c>
      <c r="F123" s="297">
        <v>0</v>
      </c>
      <c r="G123" s="297">
        <v>2806719</v>
      </c>
      <c r="H123" s="324">
        <v>17527823</v>
      </c>
      <c r="I123" s="322"/>
    </row>
    <row r="124" spans="1:9" hidden="1" outlineLevel="1">
      <c r="A124" s="323"/>
      <c r="B124" s="277" t="s">
        <v>278</v>
      </c>
      <c r="C124" s="266">
        <v>45296.03</v>
      </c>
      <c r="D124" s="266">
        <v>0</v>
      </c>
      <c r="E124" s="266">
        <v>8627.3700000000008</v>
      </c>
      <c r="F124" s="297"/>
      <c r="G124" s="297"/>
      <c r="H124" s="324">
        <v>53923.4</v>
      </c>
      <c r="I124" s="322"/>
    </row>
    <row r="125" spans="1:9" hidden="1" outlineLevel="1">
      <c r="A125" s="323"/>
      <c r="B125" s="277" t="s">
        <v>223</v>
      </c>
      <c r="C125" s="266">
        <v>603340</v>
      </c>
      <c r="D125" s="265"/>
      <c r="E125" s="265"/>
      <c r="F125" s="297">
        <v>0</v>
      </c>
      <c r="G125" s="328"/>
      <c r="H125" s="324">
        <v>603340</v>
      </c>
      <c r="I125" s="322"/>
    </row>
    <row r="126" spans="1:9" hidden="1" outlineLevel="1">
      <c r="A126" s="323"/>
      <c r="B126" s="277" t="s">
        <v>224</v>
      </c>
      <c r="C126" s="266">
        <v>589692.44572106295</v>
      </c>
      <c r="D126" s="265">
        <v>13466</v>
      </c>
      <c r="E126" s="266">
        <v>1445846</v>
      </c>
      <c r="F126" s="297">
        <v>0</v>
      </c>
      <c r="G126" s="297">
        <v>411526</v>
      </c>
      <c r="H126" s="324">
        <v>2460530.4457210628</v>
      </c>
      <c r="I126" s="322"/>
    </row>
    <row r="127" spans="1:9" hidden="1" outlineLevel="1">
      <c r="A127" s="323"/>
      <c r="B127" s="277" t="s">
        <v>225</v>
      </c>
      <c r="C127" s="266">
        <v>629725</v>
      </c>
      <c r="D127" s="265">
        <v>0</v>
      </c>
      <c r="E127" s="266">
        <v>430115</v>
      </c>
      <c r="F127" s="328"/>
      <c r="G127" s="328"/>
      <c r="H127" s="324">
        <v>1059840</v>
      </c>
      <c r="I127" s="322"/>
    </row>
    <row r="128" spans="1:9" collapsed="1">
      <c r="A128" s="323">
        <v>2</v>
      </c>
      <c r="B128" s="281" t="s">
        <v>562</v>
      </c>
      <c r="C128" s="266">
        <f>SUM($C$100:$C$127)</f>
        <v>10438141.75387682</v>
      </c>
      <c r="D128" s="266">
        <f>SUM($D$100:$D$127)</f>
        <v>13269301</v>
      </c>
      <c r="E128" s="266">
        <f>SUM($E$100:$E$127)</f>
        <v>50245495.369999997</v>
      </c>
      <c r="F128" s="297">
        <f>SUM($F$100:$F$127)</f>
        <v>150</v>
      </c>
      <c r="G128" s="297">
        <f>SUM($G$100:$G$127)</f>
        <v>9962598.9500051998</v>
      </c>
      <c r="H128" s="324">
        <f>SUM($H$100:$H$127)</f>
        <v>83915687.073882014</v>
      </c>
      <c r="I128" s="322"/>
    </row>
    <row r="129" spans="1:9" hidden="1" outlineLevel="1">
      <c r="A129" s="329"/>
      <c r="B129" s="330" t="s">
        <v>202</v>
      </c>
      <c r="C129" s="265"/>
      <c r="D129" s="265"/>
      <c r="E129" s="266"/>
      <c r="F129" s="246"/>
      <c r="G129" s="247"/>
      <c r="H129" s="331">
        <v>0</v>
      </c>
      <c r="I129" s="322"/>
    </row>
    <row r="130" spans="1:9" hidden="1" outlineLevel="1">
      <c r="A130" s="329"/>
      <c r="B130" s="330" t="s">
        <v>272</v>
      </c>
      <c r="C130" s="265"/>
      <c r="D130" s="265"/>
      <c r="E130" s="266">
        <v>3260025</v>
      </c>
      <c r="F130" s="246"/>
      <c r="G130" s="247"/>
      <c r="H130" s="331">
        <v>3260025</v>
      </c>
      <c r="I130" s="322"/>
    </row>
    <row r="131" spans="1:9" hidden="1" outlineLevel="1">
      <c r="A131" s="329"/>
      <c r="B131" s="330" t="s">
        <v>203</v>
      </c>
      <c r="C131" s="266">
        <v>2573</v>
      </c>
      <c r="D131" s="266">
        <v>0</v>
      </c>
      <c r="E131" s="266">
        <v>274981</v>
      </c>
      <c r="F131" s="246"/>
      <c r="G131" s="247"/>
      <c r="H131" s="331">
        <v>277554</v>
      </c>
      <c r="I131" s="322"/>
    </row>
    <row r="132" spans="1:9" hidden="1" outlineLevel="1">
      <c r="A132" s="329"/>
      <c r="B132" s="330" t="s">
        <v>204</v>
      </c>
      <c r="C132" s="266">
        <v>0</v>
      </c>
      <c r="D132" s="266">
        <v>0</v>
      </c>
      <c r="E132" s="265"/>
      <c r="F132" s="246"/>
      <c r="G132" s="247"/>
      <c r="H132" s="331">
        <v>0</v>
      </c>
      <c r="I132" s="322"/>
    </row>
    <row r="133" spans="1:9" hidden="1" outlineLevel="1">
      <c r="A133" s="329"/>
      <c r="B133" s="330" t="s">
        <v>205</v>
      </c>
      <c r="C133" s="266">
        <v>0</v>
      </c>
      <c r="D133" s="266">
        <v>0</v>
      </c>
      <c r="E133" s="266">
        <v>0</v>
      </c>
      <c r="F133" s="246"/>
      <c r="G133" s="247"/>
      <c r="H133" s="331">
        <v>0</v>
      </c>
      <c r="I133" s="322"/>
    </row>
    <row r="134" spans="1:9" hidden="1" outlineLevel="1">
      <c r="A134" s="329"/>
      <c r="B134" s="330" t="s">
        <v>206</v>
      </c>
      <c r="C134" s="266"/>
      <c r="D134" s="266"/>
      <c r="E134" s="266"/>
      <c r="F134" s="246"/>
      <c r="G134" s="247"/>
      <c r="H134" s="331">
        <v>0</v>
      </c>
      <c r="I134" s="322"/>
    </row>
    <row r="135" spans="1:9" hidden="1" outlineLevel="1">
      <c r="A135" s="329"/>
      <c r="B135" s="330" t="s">
        <v>207</v>
      </c>
      <c r="C135" s="266">
        <v>2519</v>
      </c>
      <c r="D135" s="266">
        <v>0</v>
      </c>
      <c r="E135" s="266">
        <v>4152</v>
      </c>
      <c r="F135" s="246"/>
      <c r="G135" s="247"/>
      <c r="H135" s="331">
        <v>6671</v>
      </c>
      <c r="I135" s="322"/>
    </row>
    <row r="136" spans="1:9" hidden="1" outlineLevel="1">
      <c r="A136" s="329"/>
      <c r="B136" s="330" t="s">
        <v>208</v>
      </c>
      <c r="C136" s="266">
        <v>11238</v>
      </c>
      <c r="D136" s="266">
        <v>34625</v>
      </c>
      <c r="E136" s="266">
        <v>422209</v>
      </c>
      <c r="F136" s="246"/>
      <c r="G136" s="247"/>
      <c r="H136" s="331">
        <v>468072</v>
      </c>
      <c r="I136" s="322"/>
    </row>
    <row r="137" spans="1:9" hidden="1" outlineLevel="1">
      <c r="A137" s="329"/>
      <c r="B137" s="330" t="s">
        <v>209</v>
      </c>
      <c r="C137" s="266">
        <v>3530.5890662363531</v>
      </c>
      <c r="D137" s="265"/>
      <c r="E137" s="266">
        <v>0</v>
      </c>
      <c r="F137" s="246"/>
      <c r="G137" s="247"/>
      <c r="H137" s="331">
        <v>3530.5890662363531</v>
      </c>
      <c r="I137" s="322"/>
    </row>
    <row r="138" spans="1:9" hidden="1" outlineLevel="1">
      <c r="A138" s="329"/>
      <c r="B138" s="330" t="s">
        <v>211</v>
      </c>
      <c r="C138" s="266">
        <v>950132</v>
      </c>
      <c r="D138" s="265"/>
      <c r="E138" s="266">
        <v>848603</v>
      </c>
      <c r="F138" s="246"/>
      <c r="G138" s="247"/>
      <c r="H138" s="331">
        <v>1798735</v>
      </c>
      <c r="I138" s="322"/>
    </row>
    <row r="139" spans="1:9" hidden="1" outlineLevel="1">
      <c r="A139" s="329"/>
      <c r="B139" s="330" t="s">
        <v>212</v>
      </c>
      <c r="C139" s="266">
        <v>0</v>
      </c>
      <c r="D139" s="265">
        <v>0</v>
      </c>
      <c r="E139" s="266">
        <v>5744621</v>
      </c>
      <c r="F139" s="246"/>
      <c r="G139" s="247"/>
      <c r="H139" s="331">
        <v>5744621</v>
      </c>
      <c r="I139" s="322"/>
    </row>
    <row r="140" spans="1:9" hidden="1" outlineLevel="1">
      <c r="A140" s="329"/>
      <c r="B140" s="330" t="s">
        <v>213</v>
      </c>
      <c r="C140" s="266">
        <v>0</v>
      </c>
      <c r="D140" s="266">
        <v>4048459</v>
      </c>
      <c r="E140" s="266">
        <v>0</v>
      </c>
      <c r="F140" s="246"/>
      <c r="G140" s="247"/>
      <c r="H140" s="331">
        <v>4048459</v>
      </c>
      <c r="I140" s="322"/>
    </row>
    <row r="141" spans="1:9" hidden="1" outlineLevel="1">
      <c r="A141" s="329"/>
      <c r="B141" s="330" t="s">
        <v>214</v>
      </c>
      <c r="C141" s="265"/>
      <c r="D141" s="265"/>
      <c r="E141" s="265"/>
      <c r="F141" s="246"/>
      <c r="G141" s="247"/>
      <c r="H141" s="331">
        <v>0</v>
      </c>
      <c r="I141" s="322"/>
    </row>
    <row r="142" spans="1:9" hidden="1" outlineLevel="1">
      <c r="A142" s="329"/>
      <c r="B142" s="330" t="s">
        <v>273</v>
      </c>
      <c r="C142" s="265"/>
      <c r="D142" s="265"/>
      <c r="E142" s="265"/>
      <c r="F142" s="246"/>
      <c r="G142" s="247"/>
      <c r="H142" s="331">
        <v>0</v>
      </c>
      <c r="I142" s="322"/>
    </row>
    <row r="143" spans="1:9" hidden="1" outlineLevel="1">
      <c r="A143" s="329"/>
      <c r="B143" s="330" t="s">
        <v>215</v>
      </c>
      <c r="C143" s="266">
        <v>0</v>
      </c>
      <c r="D143" s="265"/>
      <c r="E143" s="265"/>
      <c r="F143" s="246"/>
      <c r="G143" s="247"/>
      <c r="H143" s="331">
        <v>0</v>
      </c>
      <c r="I143" s="322"/>
    </row>
    <row r="144" spans="1:9" hidden="1" outlineLevel="1">
      <c r="A144" s="329"/>
      <c r="B144" s="330" t="s">
        <v>216</v>
      </c>
      <c r="C144" s="266">
        <v>0</v>
      </c>
      <c r="D144" s="266">
        <v>0</v>
      </c>
      <c r="E144" s="266">
        <v>0</v>
      </c>
      <c r="F144" s="246"/>
      <c r="G144" s="247"/>
      <c r="H144" s="331">
        <v>0</v>
      </c>
      <c r="I144" s="322"/>
    </row>
    <row r="145" spans="1:9" hidden="1" outlineLevel="1">
      <c r="A145" s="329"/>
      <c r="B145" s="330" t="s">
        <v>217</v>
      </c>
      <c r="C145" s="266">
        <v>0</v>
      </c>
      <c r="D145" s="266">
        <v>0</v>
      </c>
      <c r="E145" s="266">
        <v>0</v>
      </c>
      <c r="F145" s="246"/>
      <c r="G145" s="247"/>
      <c r="H145" s="331">
        <v>0</v>
      </c>
      <c r="I145" s="322"/>
    </row>
    <row r="146" spans="1:9" hidden="1" outlineLevel="1">
      <c r="A146" s="329"/>
      <c r="B146" s="332" t="s">
        <v>218</v>
      </c>
      <c r="C146" s="266">
        <v>2876246</v>
      </c>
      <c r="D146" s="266">
        <v>408507</v>
      </c>
      <c r="E146" s="266">
        <v>0</v>
      </c>
      <c r="F146" s="246"/>
      <c r="G146" s="247"/>
      <c r="H146" s="331">
        <v>3284753</v>
      </c>
      <c r="I146" s="322"/>
    </row>
    <row r="147" spans="1:9" hidden="1" outlineLevel="1">
      <c r="A147" s="329"/>
      <c r="B147" s="330" t="s">
        <v>219</v>
      </c>
      <c r="C147" s="265"/>
      <c r="D147" s="265"/>
      <c r="E147" s="265"/>
      <c r="F147" s="246"/>
      <c r="G147" s="247"/>
      <c r="H147" s="331">
        <v>0</v>
      </c>
      <c r="I147" s="322"/>
    </row>
    <row r="148" spans="1:9" hidden="1" outlineLevel="1">
      <c r="A148" s="329"/>
      <c r="B148" s="330" t="s">
        <v>323</v>
      </c>
      <c r="C148" s="265"/>
      <c r="D148" s="265"/>
      <c r="E148" s="265"/>
      <c r="F148" s="246"/>
      <c r="G148" s="247"/>
      <c r="H148" s="321">
        <v>0</v>
      </c>
      <c r="I148" s="322"/>
    </row>
    <row r="149" spans="1:9" hidden="1" outlineLevel="1">
      <c r="A149" s="329"/>
      <c r="B149" s="330" t="s">
        <v>220</v>
      </c>
      <c r="C149" s="265"/>
      <c r="D149" s="265"/>
      <c r="E149" s="265"/>
      <c r="F149" s="246"/>
      <c r="G149" s="247"/>
      <c r="H149" s="331">
        <v>0</v>
      </c>
      <c r="I149" s="322"/>
    </row>
    <row r="150" spans="1:9" hidden="1" outlineLevel="1">
      <c r="A150" s="329"/>
      <c r="B150" s="330" t="s">
        <v>221</v>
      </c>
      <c r="C150" s="265"/>
      <c r="D150" s="265"/>
      <c r="E150" s="265"/>
      <c r="F150" s="246"/>
      <c r="G150" s="247"/>
      <c r="H150" s="331">
        <v>0</v>
      </c>
      <c r="I150" s="322"/>
    </row>
    <row r="151" spans="1:9" hidden="1" outlineLevel="1">
      <c r="A151" s="329"/>
      <c r="B151" s="330" t="s">
        <v>274</v>
      </c>
      <c r="C151" s="265"/>
      <c r="D151" s="265"/>
      <c r="E151" s="265"/>
      <c r="F151" s="246"/>
      <c r="G151" s="247"/>
      <c r="H151" s="331">
        <v>0</v>
      </c>
      <c r="I151" s="322"/>
    </row>
    <row r="152" spans="1:9" hidden="1" outlineLevel="1">
      <c r="A152" s="329"/>
      <c r="B152" s="330" t="s">
        <v>222</v>
      </c>
      <c r="C152" s="266">
        <v>272234</v>
      </c>
      <c r="D152" s="266">
        <v>830061</v>
      </c>
      <c r="E152" s="266">
        <v>3216152</v>
      </c>
      <c r="F152" s="246"/>
      <c r="G152" s="247"/>
      <c r="H152" s="331">
        <v>4318447</v>
      </c>
      <c r="I152" s="322"/>
    </row>
    <row r="153" spans="1:9" hidden="1" outlineLevel="1">
      <c r="A153" s="329"/>
      <c r="B153" s="330" t="s">
        <v>278</v>
      </c>
      <c r="C153" s="266"/>
      <c r="D153" s="266"/>
      <c r="E153" s="266"/>
      <c r="F153" s="246"/>
      <c r="G153" s="247"/>
      <c r="H153" s="331">
        <v>0</v>
      </c>
      <c r="I153" s="322"/>
    </row>
    <row r="154" spans="1:9" hidden="1" outlineLevel="1">
      <c r="A154" s="329"/>
      <c r="B154" s="330" t="s">
        <v>223</v>
      </c>
      <c r="C154" s="266">
        <v>0</v>
      </c>
      <c r="D154" s="265"/>
      <c r="E154" s="265"/>
      <c r="F154" s="246"/>
      <c r="G154" s="247"/>
      <c r="H154" s="331">
        <v>0</v>
      </c>
      <c r="I154" s="322"/>
    </row>
    <row r="155" spans="1:9" hidden="1" outlineLevel="1">
      <c r="A155" s="329"/>
      <c r="B155" s="330" t="s">
        <v>224</v>
      </c>
      <c r="C155" s="266">
        <v>0</v>
      </c>
      <c r="D155" s="266">
        <v>22651</v>
      </c>
      <c r="E155" s="266">
        <v>243690</v>
      </c>
      <c r="F155" s="246"/>
      <c r="G155" s="247"/>
      <c r="H155" s="331">
        <v>266341</v>
      </c>
      <c r="I155" s="322"/>
    </row>
    <row r="156" spans="1:9" hidden="1" outlineLevel="1">
      <c r="A156" s="329"/>
      <c r="B156" s="330" t="s">
        <v>225</v>
      </c>
      <c r="C156" s="266">
        <v>0</v>
      </c>
      <c r="D156" s="266">
        <v>0</v>
      </c>
      <c r="E156" s="266">
        <v>0</v>
      </c>
      <c r="F156" s="246"/>
      <c r="G156" s="247"/>
      <c r="H156" s="331">
        <v>0</v>
      </c>
      <c r="I156" s="322"/>
    </row>
    <row r="157" spans="1:9" ht="28.5" collapsed="1">
      <c r="A157" s="329" t="s">
        <v>563</v>
      </c>
      <c r="B157" s="330" t="s">
        <v>564</v>
      </c>
      <c r="C157" s="266">
        <f>SUM($C$129:$C$156)</f>
        <v>4118472.5890662363</v>
      </c>
      <c r="D157" s="266">
        <f>SUM($D$129:$D$156)</f>
        <v>5344303</v>
      </c>
      <c r="E157" s="266">
        <f>SUM($E$129:$E$156)</f>
        <v>14014433</v>
      </c>
      <c r="F157" s="246"/>
      <c r="G157" s="247"/>
      <c r="H157" s="331">
        <f>SUM($H$129:$H$156)</f>
        <v>23477208.589066237</v>
      </c>
      <c r="I157" s="322"/>
    </row>
    <row r="158" spans="1:9" hidden="1" outlineLevel="1">
      <c r="A158" s="333"/>
      <c r="B158" s="330" t="s">
        <v>202</v>
      </c>
      <c r="C158" s="266"/>
      <c r="D158" s="265"/>
      <c r="E158" s="266"/>
      <c r="F158" s="254"/>
      <c r="G158" s="255"/>
      <c r="H158" s="331">
        <v>0</v>
      </c>
      <c r="I158" s="322"/>
    </row>
    <row r="159" spans="1:9" hidden="1" outlineLevel="1">
      <c r="A159" s="333"/>
      <c r="B159" s="330" t="s">
        <v>272</v>
      </c>
      <c r="C159" s="266">
        <v>0</v>
      </c>
      <c r="D159" s="265"/>
      <c r="E159" s="266">
        <v>0</v>
      </c>
      <c r="F159" s="254"/>
      <c r="G159" s="255"/>
      <c r="H159" s="331">
        <v>0</v>
      </c>
      <c r="I159" s="322"/>
    </row>
    <row r="160" spans="1:9" hidden="1" outlineLevel="1">
      <c r="A160" s="333"/>
      <c r="B160" s="330" t="s">
        <v>203</v>
      </c>
      <c r="C160" s="266">
        <v>56279</v>
      </c>
      <c r="D160" s="265"/>
      <c r="E160" s="266">
        <v>7658</v>
      </c>
      <c r="F160" s="254"/>
      <c r="G160" s="255"/>
      <c r="H160" s="331">
        <v>63937</v>
      </c>
      <c r="I160" s="322"/>
    </row>
    <row r="161" spans="1:9" hidden="1" outlineLevel="1">
      <c r="A161" s="333"/>
      <c r="B161" s="330" t="s">
        <v>204</v>
      </c>
      <c r="C161" s="265"/>
      <c r="D161" s="265"/>
      <c r="E161" s="265"/>
      <c r="F161" s="254"/>
      <c r="G161" s="255"/>
      <c r="H161" s="331">
        <v>0</v>
      </c>
      <c r="I161" s="322"/>
    </row>
    <row r="162" spans="1:9" hidden="1" outlineLevel="1">
      <c r="A162" s="333"/>
      <c r="B162" s="330" t="s">
        <v>205</v>
      </c>
      <c r="C162" s="266">
        <v>0</v>
      </c>
      <c r="D162" s="266">
        <v>0</v>
      </c>
      <c r="E162" s="266">
        <v>0</v>
      </c>
      <c r="F162" s="254"/>
      <c r="G162" s="255"/>
      <c r="H162" s="331">
        <v>0</v>
      </c>
      <c r="I162" s="322"/>
    </row>
    <row r="163" spans="1:9" hidden="1" outlineLevel="1">
      <c r="A163" s="333"/>
      <c r="B163" s="330" t="s">
        <v>206</v>
      </c>
      <c r="C163" s="266"/>
      <c r="D163" s="266"/>
      <c r="E163" s="266"/>
      <c r="F163" s="254"/>
      <c r="G163" s="255"/>
      <c r="H163" s="331">
        <v>0</v>
      </c>
      <c r="I163" s="322"/>
    </row>
    <row r="164" spans="1:9" hidden="1" outlineLevel="1">
      <c r="A164" s="333"/>
      <c r="B164" s="330" t="s">
        <v>207</v>
      </c>
      <c r="C164" s="266"/>
      <c r="D164" s="266"/>
      <c r="E164" s="266"/>
      <c r="F164" s="254"/>
      <c r="G164" s="255"/>
      <c r="H164" s="331">
        <v>0</v>
      </c>
      <c r="I164" s="322"/>
    </row>
    <row r="165" spans="1:9" hidden="1" outlineLevel="1">
      <c r="A165" s="333"/>
      <c r="B165" s="330" t="s">
        <v>208</v>
      </c>
      <c r="C165" s="266">
        <v>45462</v>
      </c>
      <c r="D165" s="266">
        <v>0</v>
      </c>
      <c r="E165" s="266">
        <v>1445</v>
      </c>
      <c r="F165" s="254"/>
      <c r="G165" s="255"/>
      <c r="H165" s="331">
        <v>46907</v>
      </c>
      <c r="I165" s="322"/>
    </row>
    <row r="166" spans="1:9" hidden="1" outlineLevel="1">
      <c r="A166" s="333"/>
      <c r="B166" s="330" t="s">
        <v>209</v>
      </c>
      <c r="C166" s="266">
        <v>6541.8027795430098</v>
      </c>
      <c r="D166" s="265"/>
      <c r="E166" s="265"/>
      <c r="F166" s="254"/>
      <c r="G166" s="255"/>
      <c r="H166" s="331">
        <v>6541.8027795430098</v>
      </c>
      <c r="I166" s="322"/>
    </row>
    <row r="167" spans="1:9" hidden="1" outlineLevel="1">
      <c r="A167" s="333"/>
      <c r="B167" s="330" t="s">
        <v>211</v>
      </c>
      <c r="C167" s="266">
        <v>857380</v>
      </c>
      <c r="D167" s="265"/>
      <c r="E167" s="266">
        <v>61680</v>
      </c>
      <c r="F167" s="254"/>
      <c r="G167" s="255"/>
      <c r="H167" s="331">
        <v>919060</v>
      </c>
      <c r="I167" s="322"/>
    </row>
    <row r="168" spans="1:9" hidden="1" outlineLevel="1">
      <c r="A168" s="333"/>
      <c r="B168" s="330" t="s">
        <v>212</v>
      </c>
      <c r="C168" s="266">
        <v>0</v>
      </c>
      <c r="D168" s="265">
        <v>0</v>
      </c>
      <c r="E168" s="266">
        <v>0</v>
      </c>
      <c r="F168" s="254"/>
      <c r="G168" s="255"/>
      <c r="H168" s="331">
        <v>0</v>
      </c>
      <c r="I168" s="322"/>
    </row>
    <row r="169" spans="1:9" hidden="1" outlineLevel="1">
      <c r="A169" s="333"/>
      <c r="B169" s="330" t="s">
        <v>213</v>
      </c>
      <c r="C169" s="266">
        <v>0</v>
      </c>
      <c r="D169" s="265"/>
      <c r="E169" s="266">
        <v>0</v>
      </c>
      <c r="F169" s="254"/>
      <c r="G169" s="255"/>
      <c r="H169" s="331">
        <v>0</v>
      </c>
      <c r="I169" s="322"/>
    </row>
    <row r="170" spans="1:9" hidden="1" outlineLevel="1">
      <c r="A170" s="333"/>
      <c r="B170" s="330" t="s">
        <v>214</v>
      </c>
      <c r="C170" s="266">
        <v>309</v>
      </c>
      <c r="D170" s="265">
        <v>72228</v>
      </c>
      <c r="E170" s="266">
        <v>0</v>
      </c>
      <c r="F170" s="254"/>
      <c r="G170" s="255"/>
      <c r="H170" s="331">
        <v>72537</v>
      </c>
      <c r="I170" s="322"/>
    </row>
    <row r="171" spans="1:9" hidden="1" outlineLevel="1">
      <c r="A171" s="333"/>
      <c r="B171" s="330" t="s">
        <v>273</v>
      </c>
      <c r="C171" s="265"/>
      <c r="D171" s="265"/>
      <c r="E171" s="265"/>
      <c r="F171" s="254"/>
      <c r="G171" s="255"/>
      <c r="H171" s="331">
        <v>0</v>
      </c>
      <c r="I171" s="322"/>
    </row>
    <row r="172" spans="1:9" hidden="1" outlineLevel="1">
      <c r="A172" s="333"/>
      <c r="B172" s="330" t="s">
        <v>215</v>
      </c>
      <c r="C172" s="266">
        <v>0</v>
      </c>
      <c r="D172" s="265"/>
      <c r="E172" s="265"/>
      <c r="F172" s="254"/>
      <c r="G172" s="255"/>
      <c r="H172" s="331">
        <v>0</v>
      </c>
      <c r="I172" s="322"/>
    </row>
    <row r="173" spans="1:9" hidden="1" outlineLevel="1">
      <c r="A173" s="333"/>
      <c r="B173" s="330" t="s">
        <v>216</v>
      </c>
      <c r="C173" s="266">
        <v>7</v>
      </c>
      <c r="D173" s="266">
        <v>0</v>
      </c>
      <c r="E173" s="266">
        <v>0</v>
      </c>
      <c r="F173" s="254"/>
      <c r="G173" s="255"/>
      <c r="H173" s="331">
        <v>7</v>
      </c>
      <c r="I173" s="322"/>
    </row>
    <row r="174" spans="1:9" hidden="1" outlineLevel="1">
      <c r="A174" s="333"/>
      <c r="B174" s="330" t="s">
        <v>217</v>
      </c>
      <c r="C174" s="266">
        <v>0</v>
      </c>
      <c r="D174" s="266">
        <v>0</v>
      </c>
      <c r="E174" s="266">
        <v>0</v>
      </c>
      <c r="F174" s="254"/>
      <c r="G174" s="255"/>
      <c r="H174" s="331">
        <v>0</v>
      </c>
      <c r="I174" s="322"/>
    </row>
    <row r="175" spans="1:9" hidden="1" outlineLevel="1">
      <c r="A175" s="333"/>
      <c r="B175" s="332" t="s">
        <v>218</v>
      </c>
      <c r="C175" s="266">
        <v>0</v>
      </c>
      <c r="D175" s="266">
        <v>0</v>
      </c>
      <c r="E175" s="266">
        <v>0</v>
      </c>
      <c r="F175" s="254"/>
      <c r="G175" s="255"/>
      <c r="H175" s="331">
        <v>0</v>
      </c>
      <c r="I175" s="322"/>
    </row>
    <row r="176" spans="1:9" hidden="1" outlineLevel="1">
      <c r="A176" s="333"/>
      <c r="B176" s="330" t="s">
        <v>219</v>
      </c>
      <c r="C176" s="265"/>
      <c r="D176" s="265"/>
      <c r="E176" s="265"/>
      <c r="F176" s="254"/>
      <c r="G176" s="255"/>
      <c r="H176" s="331">
        <v>0</v>
      </c>
      <c r="I176" s="322"/>
    </row>
    <row r="177" spans="1:9" hidden="1" outlineLevel="1">
      <c r="A177" s="333"/>
      <c r="B177" s="330" t="s">
        <v>323</v>
      </c>
      <c r="C177" s="321">
        <v>0</v>
      </c>
      <c r="D177" s="321">
        <v>0</v>
      </c>
      <c r="E177" s="321">
        <v>0</v>
      </c>
      <c r="F177" s="254"/>
      <c r="G177" s="255"/>
      <c r="H177" s="321">
        <v>0</v>
      </c>
      <c r="I177" s="322"/>
    </row>
    <row r="178" spans="1:9" hidden="1" outlineLevel="1">
      <c r="A178" s="333"/>
      <c r="B178" s="330" t="s">
        <v>220</v>
      </c>
      <c r="C178" s="265"/>
      <c r="D178" s="265"/>
      <c r="E178" s="265"/>
      <c r="F178" s="254"/>
      <c r="G178" s="255"/>
      <c r="H178" s="331">
        <v>0</v>
      </c>
      <c r="I178" s="322"/>
    </row>
    <row r="179" spans="1:9" hidden="1" outlineLevel="1">
      <c r="A179" s="333"/>
      <c r="B179" s="330" t="s">
        <v>221</v>
      </c>
      <c r="C179" s="265"/>
      <c r="D179" s="265"/>
      <c r="E179" s="265"/>
      <c r="F179" s="254"/>
      <c r="G179" s="255"/>
      <c r="H179" s="331">
        <v>0</v>
      </c>
      <c r="I179" s="322"/>
    </row>
    <row r="180" spans="1:9" hidden="1" outlineLevel="1">
      <c r="A180" s="333"/>
      <c r="B180" s="330" t="s">
        <v>274</v>
      </c>
      <c r="C180" s="265"/>
      <c r="D180" s="265"/>
      <c r="E180" s="265"/>
      <c r="F180" s="254"/>
      <c r="G180" s="255"/>
      <c r="H180" s="331">
        <v>0</v>
      </c>
      <c r="I180" s="322"/>
    </row>
    <row r="181" spans="1:9" hidden="1" outlineLevel="1">
      <c r="A181" s="333"/>
      <c r="B181" s="330" t="s">
        <v>222</v>
      </c>
      <c r="C181" s="265"/>
      <c r="D181" s="265"/>
      <c r="E181" s="266">
        <v>2667</v>
      </c>
      <c r="F181" s="254"/>
      <c r="G181" s="255"/>
      <c r="H181" s="331">
        <v>2667</v>
      </c>
      <c r="I181" s="322"/>
    </row>
    <row r="182" spans="1:9" hidden="1" outlineLevel="1">
      <c r="A182" s="333"/>
      <c r="B182" s="330" t="s">
        <v>278</v>
      </c>
      <c r="C182" s="265"/>
      <c r="D182" s="265"/>
      <c r="E182" s="266"/>
      <c r="F182" s="254"/>
      <c r="G182" s="255"/>
      <c r="H182" s="331">
        <v>0</v>
      </c>
      <c r="I182" s="322"/>
    </row>
    <row r="183" spans="1:9" hidden="1" outlineLevel="1">
      <c r="A183" s="333"/>
      <c r="B183" s="330" t="s">
        <v>223</v>
      </c>
      <c r="C183" s="265"/>
      <c r="D183" s="265"/>
      <c r="E183" s="265"/>
      <c r="F183" s="254"/>
      <c r="G183" s="255"/>
      <c r="H183" s="331">
        <v>0</v>
      </c>
      <c r="I183" s="322"/>
    </row>
    <row r="184" spans="1:9" hidden="1" outlineLevel="1">
      <c r="A184" s="333"/>
      <c r="B184" s="330" t="s">
        <v>224</v>
      </c>
      <c r="C184" s="266">
        <v>158929.06429177124</v>
      </c>
      <c r="D184" s="265"/>
      <c r="E184" s="266">
        <v>1209553</v>
      </c>
      <c r="F184" s="254"/>
      <c r="G184" s="255"/>
      <c r="H184" s="331">
        <v>1368482.0642917713</v>
      </c>
      <c r="I184" s="322"/>
    </row>
    <row r="185" spans="1:9" hidden="1" outlineLevel="1">
      <c r="A185" s="333"/>
      <c r="B185" s="330" t="s">
        <v>225</v>
      </c>
      <c r="C185" s="266">
        <v>57989</v>
      </c>
      <c r="D185" s="265"/>
      <c r="E185" s="266">
        <v>118239</v>
      </c>
      <c r="F185" s="254"/>
      <c r="G185" s="255"/>
      <c r="H185" s="331">
        <v>176228</v>
      </c>
      <c r="I185" s="322"/>
    </row>
    <row r="186" spans="1:9" ht="27.2" customHeight="1" collapsed="1">
      <c r="A186" s="333" t="s">
        <v>565</v>
      </c>
      <c r="B186" s="334" t="s">
        <v>566</v>
      </c>
      <c r="C186" s="266">
        <f>SUM($C$158:$C$185)</f>
        <v>1182896.8670713142</v>
      </c>
      <c r="D186" s="266">
        <f>SUM($D$158:$D$185)</f>
        <v>72228</v>
      </c>
      <c r="E186" s="266">
        <f>SUM($E$158:$E$185)</f>
        <v>1401242</v>
      </c>
      <c r="F186" s="254"/>
      <c r="G186" s="255"/>
      <c r="H186" s="331">
        <f>SUM($H$158:$H$185)</f>
        <v>2656366.8670713142</v>
      </c>
      <c r="I186" s="322"/>
    </row>
    <row r="187" spans="1:9" hidden="1" outlineLevel="1">
      <c r="A187" s="323"/>
      <c r="B187" s="277" t="s">
        <v>202</v>
      </c>
      <c r="C187" s="265"/>
      <c r="D187" s="265"/>
      <c r="E187" s="266"/>
      <c r="F187" s="254"/>
      <c r="G187" s="255"/>
      <c r="H187" s="331">
        <v>0</v>
      </c>
      <c r="I187" s="322"/>
    </row>
    <row r="188" spans="1:9" hidden="1" outlineLevel="1">
      <c r="A188" s="323"/>
      <c r="B188" s="277" t="s">
        <v>272</v>
      </c>
      <c r="C188" s="265"/>
      <c r="D188" s="265"/>
      <c r="E188" s="266">
        <v>0</v>
      </c>
      <c r="F188" s="254"/>
      <c r="G188" s="255"/>
      <c r="H188" s="331">
        <v>0</v>
      </c>
      <c r="I188" s="322"/>
    </row>
    <row r="189" spans="1:9" hidden="1" outlineLevel="1">
      <c r="A189" s="323"/>
      <c r="B189" s="277" t="s">
        <v>203</v>
      </c>
      <c r="C189" s="265"/>
      <c r="D189" s="265"/>
      <c r="E189" s="266">
        <v>3010</v>
      </c>
      <c r="F189" s="254"/>
      <c r="G189" s="255"/>
      <c r="H189" s="331">
        <v>3010</v>
      </c>
      <c r="I189" s="322"/>
    </row>
    <row r="190" spans="1:9" hidden="1" outlineLevel="1">
      <c r="A190" s="323"/>
      <c r="B190" s="277" t="s">
        <v>204</v>
      </c>
      <c r="C190" s="265"/>
      <c r="D190" s="265"/>
      <c r="E190" s="265"/>
      <c r="F190" s="254"/>
      <c r="G190" s="255"/>
      <c r="H190" s="331">
        <v>0</v>
      </c>
      <c r="I190" s="322"/>
    </row>
    <row r="191" spans="1:9" hidden="1" outlineLevel="1">
      <c r="A191" s="323"/>
      <c r="B191" s="277" t="s">
        <v>205</v>
      </c>
      <c r="C191" s="266">
        <v>0</v>
      </c>
      <c r="D191" s="266">
        <v>0</v>
      </c>
      <c r="E191" s="266">
        <v>0</v>
      </c>
      <c r="F191" s="254"/>
      <c r="G191" s="255"/>
      <c r="H191" s="331">
        <v>0</v>
      </c>
      <c r="I191" s="322"/>
    </row>
    <row r="192" spans="1:9" hidden="1" outlineLevel="1">
      <c r="A192" s="323"/>
      <c r="B192" s="277" t="s">
        <v>206</v>
      </c>
      <c r="C192" s="266"/>
      <c r="D192" s="266"/>
      <c r="E192" s="266"/>
      <c r="F192" s="254"/>
      <c r="G192" s="255"/>
      <c r="H192" s="331">
        <v>0</v>
      </c>
      <c r="I192" s="322"/>
    </row>
    <row r="193" spans="1:9" hidden="1" outlineLevel="1">
      <c r="A193" s="323"/>
      <c r="B193" s="277" t="s">
        <v>207</v>
      </c>
      <c r="C193" s="266"/>
      <c r="D193" s="266"/>
      <c r="E193" s="266"/>
      <c r="F193" s="254"/>
      <c r="G193" s="255"/>
      <c r="H193" s="331">
        <v>0</v>
      </c>
      <c r="I193" s="322"/>
    </row>
    <row r="194" spans="1:9" hidden="1" outlineLevel="1">
      <c r="A194" s="323"/>
      <c r="B194" s="277" t="s">
        <v>208</v>
      </c>
      <c r="C194" s="266">
        <v>0</v>
      </c>
      <c r="D194" s="266">
        <v>2500</v>
      </c>
      <c r="E194" s="266">
        <v>148897</v>
      </c>
      <c r="F194" s="254"/>
      <c r="G194" s="255"/>
      <c r="H194" s="331">
        <v>151397</v>
      </c>
      <c r="I194" s="322"/>
    </row>
    <row r="195" spans="1:9" hidden="1" outlineLevel="1">
      <c r="A195" s="323"/>
      <c r="B195" s="277" t="s">
        <v>209</v>
      </c>
      <c r="C195" s="265"/>
      <c r="D195" s="265"/>
      <c r="E195" s="266">
        <v>0</v>
      </c>
      <c r="F195" s="254"/>
      <c r="G195" s="255"/>
      <c r="H195" s="331">
        <v>0</v>
      </c>
      <c r="I195" s="322"/>
    </row>
    <row r="196" spans="1:9" hidden="1" outlineLevel="1">
      <c r="A196" s="323"/>
      <c r="B196" s="277" t="s">
        <v>211</v>
      </c>
      <c r="C196" s="266">
        <v>0</v>
      </c>
      <c r="D196" s="265"/>
      <c r="E196" s="266">
        <v>284758</v>
      </c>
      <c r="F196" s="254"/>
      <c r="G196" s="255"/>
      <c r="H196" s="331">
        <v>284758</v>
      </c>
      <c r="I196" s="322"/>
    </row>
    <row r="197" spans="1:9" hidden="1" outlineLevel="1">
      <c r="A197" s="323"/>
      <c r="B197" s="277" t="s">
        <v>212</v>
      </c>
      <c r="C197" s="266">
        <v>0</v>
      </c>
      <c r="D197" s="265">
        <v>0</v>
      </c>
      <c r="E197" s="266">
        <v>3080715</v>
      </c>
      <c r="F197" s="254"/>
      <c r="G197" s="255"/>
      <c r="H197" s="331">
        <v>3080715</v>
      </c>
      <c r="I197" s="322"/>
    </row>
    <row r="198" spans="1:9" hidden="1" outlineLevel="1">
      <c r="A198" s="323"/>
      <c r="B198" s="277" t="s">
        <v>213</v>
      </c>
      <c r="C198" s="266">
        <v>0</v>
      </c>
      <c r="D198" s="266">
        <v>432292</v>
      </c>
      <c r="E198" s="266">
        <v>3827703</v>
      </c>
      <c r="F198" s="254"/>
      <c r="G198" s="255"/>
      <c r="H198" s="331">
        <v>4259995</v>
      </c>
      <c r="I198" s="322"/>
    </row>
    <row r="199" spans="1:9" hidden="1" outlineLevel="1">
      <c r="A199" s="323"/>
      <c r="B199" s="277" t="s">
        <v>214</v>
      </c>
      <c r="C199" s="265"/>
      <c r="D199" s="265"/>
      <c r="E199" s="265"/>
      <c r="F199" s="254"/>
      <c r="G199" s="255"/>
      <c r="H199" s="331">
        <v>0</v>
      </c>
      <c r="I199" s="322"/>
    </row>
    <row r="200" spans="1:9" hidden="1" outlineLevel="1">
      <c r="A200" s="323"/>
      <c r="B200" s="277" t="s">
        <v>273</v>
      </c>
      <c r="C200" s="265"/>
      <c r="D200" s="265"/>
      <c r="E200" s="265"/>
      <c r="F200" s="254"/>
      <c r="G200" s="255"/>
      <c r="H200" s="331">
        <v>0</v>
      </c>
      <c r="I200" s="322"/>
    </row>
    <row r="201" spans="1:9" hidden="1" outlineLevel="1">
      <c r="A201" s="323"/>
      <c r="B201" s="277" t="s">
        <v>215</v>
      </c>
      <c r="C201" s="266">
        <v>0</v>
      </c>
      <c r="D201" s="266">
        <v>0</v>
      </c>
      <c r="E201" s="266">
        <v>5706</v>
      </c>
      <c r="F201" s="254"/>
      <c r="G201" s="255"/>
      <c r="H201" s="331">
        <v>5706</v>
      </c>
      <c r="I201" s="322"/>
    </row>
    <row r="202" spans="1:9" hidden="1" outlineLevel="1">
      <c r="A202" s="323"/>
      <c r="B202" s="277" t="s">
        <v>216</v>
      </c>
      <c r="C202" s="266">
        <v>0</v>
      </c>
      <c r="D202" s="266">
        <v>0</v>
      </c>
      <c r="E202" s="266">
        <v>0</v>
      </c>
      <c r="F202" s="254"/>
      <c r="G202" s="255"/>
      <c r="H202" s="331">
        <v>0</v>
      </c>
      <c r="I202" s="322"/>
    </row>
    <row r="203" spans="1:9" hidden="1" outlineLevel="1">
      <c r="A203" s="323"/>
      <c r="B203" s="277" t="s">
        <v>217</v>
      </c>
      <c r="C203" s="266">
        <v>0</v>
      </c>
      <c r="D203" s="266">
        <v>0</v>
      </c>
      <c r="E203" s="266">
        <v>0</v>
      </c>
      <c r="F203" s="254"/>
      <c r="G203" s="255"/>
      <c r="H203" s="331">
        <v>0</v>
      </c>
      <c r="I203" s="322"/>
    </row>
    <row r="204" spans="1:9" hidden="1" outlineLevel="1">
      <c r="A204" s="323"/>
      <c r="B204" s="277" t="s">
        <v>218</v>
      </c>
      <c r="C204" s="266">
        <v>0</v>
      </c>
      <c r="D204" s="266">
        <v>0</v>
      </c>
      <c r="E204" s="266">
        <v>0</v>
      </c>
      <c r="F204" s="254"/>
      <c r="G204" s="255"/>
      <c r="H204" s="331">
        <v>0</v>
      </c>
      <c r="I204" s="322"/>
    </row>
    <row r="205" spans="1:9" hidden="1" outlineLevel="1">
      <c r="A205" s="323"/>
      <c r="B205" s="277" t="s">
        <v>219</v>
      </c>
      <c r="C205" s="265"/>
      <c r="D205" s="265"/>
      <c r="E205" s="265"/>
      <c r="F205" s="254"/>
      <c r="G205" s="255"/>
      <c r="H205" s="331">
        <v>0</v>
      </c>
      <c r="I205" s="322"/>
    </row>
    <row r="206" spans="1:9" hidden="1" outlineLevel="1">
      <c r="A206" s="323"/>
      <c r="B206" s="277" t="s">
        <v>323</v>
      </c>
      <c r="C206" s="265"/>
      <c r="D206" s="265"/>
      <c r="E206" s="265"/>
      <c r="F206" s="254"/>
      <c r="G206" s="255"/>
      <c r="H206" s="321">
        <v>0</v>
      </c>
      <c r="I206" s="322"/>
    </row>
    <row r="207" spans="1:9" hidden="1" outlineLevel="1">
      <c r="A207" s="323"/>
      <c r="B207" s="277" t="s">
        <v>220</v>
      </c>
      <c r="C207" s="265"/>
      <c r="D207" s="265"/>
      <c r="E207" s="265"/>
      <c r="F207" s="254"/>
      <c r="G207" s="255"/>
      <c r="H207" s="331">
        <v>0</v>
      </c>
      <c r="I207" s="322"/>
    </row>
    <row r="208" spans="1:9" hidden="1" outlineLevel="1">
      <c r="A208" s="323"/>
      <c r="B208" s="277" t="s">
        <v>221</v>
      </c>
      <c r="C208" s="265"/>
      <c r="D208" s="265"/>
      <c r="E208" s="265"/>
      <c r="F208" s="254"/>
      <c r="G208" s="255"/>
      <c r="H208" s="331">
        <v>0</v>
      </c>
      <c r="I208" s="322"/>
    </row>
    <row r="209" spans="1:9" hidden="1" outlineLevel="1">
      <c r="A209" s="323"/>
      <c r="B209" s="277" t="s">
        <v>274</v>
      </c>
      <c r="C209" s="265"/>
      <c r="D209" s="265"/>
      <c r="E209" s="265"/>
      <c r="F209" s="254"/>
      <c r="G209" s="255"/>
      <c r="H209" s="331">
        <v>0</v>
      </c>
      <c r="I209" s="322"/>
    </row>
    <row r="210" spans="1:9" hidden="1" outlineLevel="1">
      <c r="A210" s="323"/>
      <c r="B210" s="277" t="s">
        <v>222</v>
      </c>
      <c r="C210" s="265"/>
      <c r="D210" s="266">
        <v>4932</v>
      </c>
      <c r="E210" s="266">
        <v>6545282</v>
      </c>
      <c r="F210" s="254"/>
      <c r="G210" s="255"/>
      <c r="H210" s="331">
        <v>6550214</v>
      </c>
      <c r="I210" s="322"/>
    </row>
    <row r="211" spans="1:9" hidden="1" outlineLevel="1">
      <c r="A211" s="323"/>
      <c r="B211" s="277" t="s">
        <v>278</v>
      </c>
      <c r="C211" s="265"/>
      <c r="D211" s="266"/>
      <c r="E211" s="266"/>
      <c r="F211" s="254"/>
      <c r="G211" s="255"/>
      <c r="H211" s="331">
        <v>0</v>
      </c>
      <c r="I211" s="322"/>
    </row>
    <row r="212" spans="1:9" hidden="1" outlineLevel="1">
      <c r="A212" s="323"/>
      <c r="B212" s="277" t="s">
        <v>223</v>
      </c>
      <c r="C212" s="265"/>
      <c r="D212" s="265"/>
      <c r="E212" s="265"/>
      <c r="F212" s="254"/>
      <c r="G212" s="255"/>
      <c r="H212" s="331">
        <v>0</v>
      </c>
      <c r="I212" s="322"/>
    </row>
    <row r="213" spans="1:9" hidden="1" outlineLevel="1">
      <c r="A213" s="323"/>
      <c r="B213" s="277" t="s">
        <v>224</v>
      </c>
      <c r="C213" s="266">
        <v>0</v>
      </c>
      <c r="D213" s="266">
        <v>0</v>
      </c>
      <c r="E213" s="266">
        <v>0</v>
      </c>
      <c r="F213" s="254"/>
      <c r="G213" s="255"/>
      <c r="H213" s="331">
        <v>0</v>
      </c>
      <c r="I213" s="322"/>
    </row>
    <row r="214" spans="1:9" hidden="1" outlineLevel="1">
      <c r="A214" s="323"/>
      <c r="B214" s="277" t="s">
        <v>225</v>
      </c>
      <c r="C214" s="266">
        <v>0</v>
      </c>
      <c r="D214" s="265"/>
      <c r="E214" s="266">
        <v>0</v>
      </c>
      <c r="F214" s="254"/>
      <c r="G214" s="255"/>
      <c r="H214" s="331">
        <v>0</v>
      </c>
      <c r="I214" s="322"/>
    </row>
    <row r="215" spans="1:9" collapsed="1">
      <c r="A215" s="323" t="s">
        <v>567</v>
      </c>
      <c r="B215" s="281" t="s">
        <v>568</v>
      </c>
      <c r="C215" s="266">
        <f>SUM($C$187:$C$214)</f>
        <v>0</v>
      </c>
      <c r="D215" s="266">
        <f>SUM($D$187:$D$214)</f>
        <v>439724</v>
      </c>
      <c r="E215" s="266">
        <f>SUM($E$187:$E$214)</f>
        <v>13896071</v>
      </c>
      <c r="F215" s="254"/>
      <c r="G215" s="255"/>
      <c r="H215" s="331">
        <f>SUM($H$187:$H$214)</f>
        <v>14335795</v>
      </c>
      <c r="I215" s="322"/>
    </row>
    <row r="216" spans="1:9" hidden="1" outlineLevel="1">
      <c r="A216" s="323"/>
      <c r="B216" s="277" t="s">
        <v>202</v>
      </c>
      <c r="C216" s="265"/>
      <c r="D216" s="265"/>
      <c r="E216" s="266"/>
      <c r="F216" s="257"/>
      <c r="G216" s="273"/>
      <c r="H216" s="331">
        <v>0</v>
      </c>
      <c r="I216" s="322"/>
    </row>
    <row r="217" spans="1:9" hidden="1" outlineLevel="1">
      <c r="A217" s="323"/>
      <c r="B217" s="277" t="s">
        <v>272</v>
      </c>
      <c r="C217" s="265"/>
      <c r="D217" s="265"/>
      <c r="E217" s="266">
        <v>0</v>
      </c>
      <c r="F217" s="257"/>
      <c r="G217" s="273"/>
      <c r="H217" s="331">
        <v>0</v>
      </c>
      <c r="I217" s="322"/>
    </row>
    <row r="218" spans="1:9" hidden="1" outlineLevel="1">
      <c r="A218" s="323"/>
      <c r="B218" s="277" t="s">
        <v>203</v>
      </c>
      <c r="C218" s="266">
        <v>0</v>
      </c>
      <c r="D218" s="266">
        <v>0</v>
      </c>
      <c r="E218" s="266">
        <v>7489170</v>
      </c>
      <c r="F218" s="257"/>
      <c r="G218" s="273"/>
      <c r="H218" s="331">
        <v>7489170</v>
      </c>
      <c r="I218" s="322"/>
    </row>
    <row r="219" spans="1:9" hidden="1" outlineLevel="1">
      <c r="A219" s="323"/>
      <c r="B219" s="277" t="s">
        <v>204</v>
      </c>
      <c r="C219" s="266">
        <v>0</v>
      </c>
      <c r="D219" s="266">
        <v>0</v>
      </c>
      <c r="E219" s="265"/>
      <c r="F219" s="257"/>
      <c r="G219" s="273"/>
      <c r="H219" s="331">
        <v>0</v>
      </c>
      <c r="I219" s="322"/>
    </row>
    <row r="220" spans="1:9" hidden="1" outlineLevel="1">
      <c r="A220" s="323"/>
      <c r="B220" s="277" t="s">
        <v>205</v>
      </c>
      <c r="C220" s="266">
        <v>0</v>
      </c>
      <c r="D220" s="266">
        <v>0</v>
      </c>
      <c r="E220" s="266">
        <v>0</v>
      </c>
      <c r="F220" s="257"/>
      <c r="G220" s="273"/>
      <c r="H220" s="331">
        <v>0</v>
      </c>
      <c r="I220" s="322"/>
    </row>
    <row r="221" spans="1:9" hidden="1" outlineLevel="1">
      <c r="A221" s="323"/>
      <c r="B221" s="277" t="s">
        <v>206</v>
      </c>
      <c r="C221" s="266"/>
      <c r="D221" s="266"/>
      <c r="E221" s="266"/>
      <c r="F221" s="257"/>
      <c r="G221" s="273"/>
      <c r="H221" s="331">
        <v>0</v>
      </c>
      <c r="I221" s="322"/>
    </row>
    <row r="222" spans="1:9" hidden="1" outlineLevel="1">
      <c r="A222" s="323"/>
      <c r="B222" s="277" t="s">
        <v>207</v>
      </c>
      <c r="C222" s="266"/>
      <c r="D222" s="266"/>
      <c r="E222" s="266"/>
      <c r="F222" s="257"/>
      <c r="G222" s="273"/>
      <c r="H222" s="331">
        <v>0</v>
      </c>
      <c r="I222" s="322"/>
    </row>
    <row r="223" spans="1:9" hidden="1" outlineLevel="1">
      <c r="A223" s="323"/>
      <c r="B223" s="277" t="s">
        <v>208</v>
      </c>
      <c r="C223" s="266">
        <v>-88675</v>
      </c>
      <c r="D223" s="266">
        <v>0</v>
      </c>
      <c r="E223" s="266">
        <v>16604932</v>
      </c>
      <c r="F223" s="257"/>
      <c r="G223" s="273"/>
      <c r="H223" s="331">
        <v>16516257</v>
      </c>
      <c r="I223" s="322"/>
    </row>
    <row r="224" spans="1:9" hidden="1" outlineLevel="1">
      <c r="A224" s="323"/>
      <c r="B224" s="277" t="s">
        <v>209</v>
      </c>
      <c r="C224" s="266">
        <v>230.88918561508484</v>
      </c>
      <c r="D224" s="266">
        <v>0</v>
      </c>
      <c r="E224" s="266">
        <v>2588324.4399999985</v>
      </c>
      <c r="F224" s="257"/>
      <c r="G224" s="273"/>
      <c r="H224" s="331">
        <v>2588555.3291856134</v>
      </c>
      <c r="I224" s="322"/>
    </row>
    <row r="225" spans="1:9" hidden="1" outlineLevel="1">
      <c r="A225" s="323"/>
      <c r="B225" s="277" t="s">
        <v>211</v>
      </c>
      <c r="C225" s="266">
        <v>1085</v>
      </c>
      <c r="D225" s="265"/>
      <c r="E225" s="266">
        <v>32432249</v>
      </c>
      <c r="F225" s="257"/>
      <c r="G225" s="273"/>
      <c r="H225" s="331">
        <v>32433334</v>
      </c>
      <c r="I225" s="322"/>
    </row>
    <row r="226" spans="1:9" hidden="1" outlineLevel="1">
      <c r="A226" s="323"/>
      <c r="B226" s="277" t="s">
        <v>212</v>
      </c>
      <c r="C226" s="266">
        <v>0</v>
      </c>
      <c r="D226" s="265">
        <v>0</v>
      </c>
      <c r="E226" s="266">
        <v>6503434</v>
      </c>
      <c r="F226" s="257"/>
      <c r="G226" s="273"/>
      <c r="H226" s="331">
        <v>6503434</v>
      </c>
      <c r="I226" s="322"/>
    </row>
    <row r="227" spans="1:9" hidden="1" outlineLevel="1">
      <c r="A227" s="323"/>
      <c r="B227" s="277" t="s">
        <v>213</v>
      </c>
      <c r="C227" s="266">
        <v>0</v>
      </c>
      <c r="D227" s="266">
        <v>1388090</v>
      </c>
      <c r="E227" s="266">
        <v>143596</v>
      </c>
      <c r="F227" s="257"/>
      <c r="G227" s="273"/>
      <c r="H227" s="331">
        <v>1531686</v>
      </c>
      <c r="I227" s="322"/>
    </row>
    <row r="228" spans="1:9" hidden="1" outlineLevel="1">
      <c r="A228" s="323"/>
      <c r="B228" s="277" t="s">
        <v>214</v>
      </c>
      <c r="C228" s="265"/>
      <c r="D228" s="265"/>
      <c r="E228" s="265"/>
      <c r="F228" s="257"/>
      <c r="G228" s="273"/>
      <c r="H228" s="331">
        <v>0</v>
      </c>
      <c r="I228" s="322"/>
    </row>
    <row r="229" spans="1:9" hidden="1" outlineLevel="1">
      <c r="A229" s="323"/>
      <c r="B229" s="277" t="s">
        <v>273</v>
      </c>
      <c r="C229" s="266">
        <v>0</v>
      </c>
      <c r="D229" s="266">
        <v>0</v>
      </c>
      <c r="E229" s="266">
        <v>0</v>
      </c>
      <c r="F229" s="257"/>
      <c r="G229" s="273"/>
      <c r="H229" s="331">
        <v>0</v>
      </c>
      <c r="I229" s="322"/>
    </row>
    <row r="230" spans="1:9" hidden="1" outlineLevel="1">
      <c r="A230" s="323"/>
      <c r="B230" s="277" t="s">
        <v>215</v>
      </c>
      <c r="C230" s="266">
        <v>0</v>
      </c>
      <c r="D230" s="266">
        <v>0</v>
      </c>
      <c r="E230" s="266">
        <v>152524</v>
      </c>
      <c r="F230" s="257"/>
      <c r="G230" s="273"/>
      <c r="H230" s="331">
        <v>152524</v>
      </c>
      <c r="I230" s="322"/>
    </row>
    <row r="231" spans="1:9" hidden="1" outlineLevel="1">
      <c r="A231" s="323"/>
      <c r="B231" s="277" t="s">
        <v>216</v>
      </c>
      <c r="C231" s="266">
        <v>0</v>
      </c>
      <c r="D231" s="266">
        <v>0</v>
      </c>
      <c r="E231" s="266">
        <v>0</v>
      </c>
      <c r="F231" s="257"/>
      <c r="G231" s="273"/>
      <c r="H231" s="331">
        <v>0</v>
      </c>
      <c r="I231" s="322"/>
    </row>
    <row r="232" spans="1:9" hidden="1" outlineLevel="1">
      <c r="A232" s="323"/>
      <c r="B232" s="277" t="s">
        <v>217</v>
      </c>
      <c r="C232" s="266">
        <v>0</v>
      </c>
      <c r="D232" s="266">
        <v>0</v>
      </c>
      <c r="E232" s="266">
        <v>626587</v>
      </c>
      <c r="F232" s="257"/>
      <c r="G232" s="273"/>
      <c r="H232" s="331">
        <v>626587</v>
      </c>
      <c r="I232" s="322"/>
    </row>
    <row r="233" spans="1:9" hidden="1" outlineLevel="1">
      <c r="A233" s="323"/>
      <c r="B233" s="277" t="s">
        <v>218</v>
      </c>
      <c r="C233" s="266">
        <v>-7998</v>
      </c>
      <c r="D233" s="266">
        <v>4613491</v>
      </c>
      <c r="E233" s="266">
        <v>4525</v>
      </c>
      <c r="F233" s="257"/>
      <c r="G233" s="273"/>
      <c r="H233" s="331">
        <v>4610018</v>
      </c>
      <c r="I233" s="322"/>
    </row>
    <row r="234" spans="1:9" hidden="1" outlineLevel="1">
      <c r="A234" s="323"/>
      <c r="B234" s="277" t="s">
        <v>219</v>
      </c>
      <c r="C234" s="265"/>
      <c r="D234" s="265"/>
      <c r="E234" s="266">
        <v>0</v>
      </c>
      <c r="F234" s="257"/>
      <c r="G234" s="273"/>
      <c r="H234" s="331">
        <v>0</v>
      </c>
      <c r="I234" s="322"/>
    </row>
    <row r="235" spans="1:9" hidden="1" outlineLevel="1">
      <c r="A235" s="323"/>
      <c r="B235" s="277" t="s">
        <v>323</v>
      </c>
      <c r="C235" s="265"/>
      <c r="D235" s="321">
        <v>0</v>
      </c>
      <c r="E235" s="321">
        <v>0</v>
      </c>
      <c r="F235" s="257"/>
      <c r="G235" s="273"/>
      <c r="H235" s="321">
        <v>0</v>
      </c>
      <c r="I235" s="322"/>
    </row>
    <row r="236" spans="1:9" hidden="1" outlineLevel="1">
      <c r="A236" s="323"/>
      <c r="B236" s="277" t="s">
        <v>220</v>
      </c>
      <c r="C236" s="265"/>
      <c r="D236" s="265"/>
      <c r="E236" s="266"/>
      <c r="F236" s="257"/>
      <c r="G236" s="273"/>
      <c r="H236" s="331">
        <v>0</v>
      </c>
      <c r="I236" s="322"/>
    </row>
    <row r="237" spans="1:9" hidden="1" outlineLevel="1">
      <c r="A237" s="323"/>
      <c r="B237" s="277" t="s">
        <v>221</v>
      </c>
      <c r="C237" s="265"/>
      <c r="D237" s="265"/>
      <c r="E237" s="265"/>
      <c r="F237" s="257"/>
      <c r="G237" s="273"/>
      <c r="H237" s="331">
        <v>0</v>
      </c>
      <c r="I237" s="322"/>
    </row>
    <row r="238" spans="1:9" hidden="1" outlineLevel="1">
      <c r="A238" s="323"/>
      <c r="B238" s="277" t="s">
        <v>274</v>
      </c>
      <c r="C238" s="265"/>
      <c r="D238" s="265"/>
      <c r="E238" s="265"/>
      <c r="F238" s="257"/>
      <c r="G238" s="273"/>
      <c r="H238" s="331">
        <v>0</v>
      </c>
      <c r="I238" s="322"/>
    </row>
    <row r="239" spans="1:9" hidden="1" outlineLevel="1">
      <c r="A239" s="323"/>
      <c r="B239" s="277" t="s">
        <v>222</v>
      </c>
      <c r="C239" s="265"/>
      <c r="D239" s="266">
        <v>0</v>
      </c>
      <c r="E239" s="266">
        <v>5519967</v>
      </c>
      <c r="F239" s="257"/>
      <c r="G239" s="273"/>
      <c r="H239" s="331">
        <v>5519967</v>
      </c>
      <c r="I239" s="322"/>
    </row>
    <row r="240" spans="1:9" hidden="1" outlineLevel="1">
      <c r="A240" s="323"/>
      <c r="B240" s="277" t="s">
        <v>278</v>
      </c>
      <c r="C240" s="265"/>
      <c r="D240" s="266"/>
      <c r="E240" s="266"/>
      <c r="F240" s="257"/>
      <c r="G240" s="273"/>
      <c r="H240" s="331">
        <v>0</v>
      </c>
      <c r="I240" s="322"/>
    </row>
    <row r="241" spans="1:9" hidden="1" outlineLevel="1">
      <c r="A241" s="323"/>
      <c r="B241" s="277" t="s">
        <v>223</v>
      </c>
      <c r="C241" s="265"/>
      <c r="D241" s="265"/>
      <c r="E241" s="265"/>
      <c r="F241" s="257"/>
      <c r="G241" s="273"/>
      <c r="H241" s="331">
        <v>0</v>
      </c>
      <c r="I241" s="322"/>
    </row>
    <row r="242" spans="1:9" hidden="1" outlineLevel="1">
      <c r="A242" s="323"/>
      <c r="B242" s="277" t="s">
        <v>224</v>
      </c>
      <c r="C242" s="266">
        <v>0</v>
      </c>
      <c r="D242" s="265"/>
      <c r="E242" s="266">
        <v>0</v>
      </c>
      <c r="F242" s="257"/>
      <c r="G242" s="273"/>
      <c r="H242" s="331">
        <v>0</v>
      </c>
      <c r="I242" s="322"/>
    </row>
    <row r="243" spans="1:9" hidden="1" outlineLevel="1">
      <c r="A243" s="323"/>
      <c r="B243" s="277" t="s">
        <v>225</v>
      </c>
      <c r="C243" s="266">
        <v>0</v>
      </c>
      <c r="D243" s="265"/>
      <c r="E243" s="266">
        <v>0</v>
      </c>
      <c r="F243" s="257"/>
      <c r="G243" s="273"/>
      <c r="H243" s="331">
        <v>0</v>
      </c>
      <c r="I243" s="322"/>
    </row>
    <row r="244" spans="1:9" collapsed="1">
      <c r="A244" s="323" t="s">
        <v>569</v>
      </c>
      <c r="B244" s="281" t="s">
        <v>570</v>
      </c>
      <c r="C244" s="266">
        <f>SUM($C$216:$C$243)</f>
        <v>-95357.110814384912</v>
      </c>
      <c r="D244" s="266">
        <f>SUM($D$216:$D$243)</f>
        <v>6001581</v>
      </c>
      <c r="E244" s="266">
        <f>SUM($E$216:$E$243)</f>
        <v>72065308.439999998</v>
      </c>
      <c r="F244" s="257"/>
      <c r="G244" s="273"/>
      <c r="H244" s="331">
        <f>SUM($H$216:$H$243)</f>
        <v>77971532.329185605</v>
      </c>
      <c r="I244" s="322"/>
    </row>
    <row r="245" spans="1:9" hidden="1" outlineLevel="1">
      <c r="A245" s="323"/>
      <c r="B245" s="277" t="s">
        <v>202</v>
      </c>
      <c r="C245" s="266"/>
      <c r="D245" s="265"/>
      <c r="E245" s="266"/>
      <c r="F245" s="319"/>
      <c r="G245" s="320"/>
      <c r="H245" s="324">
        <v>0</v>
      </c>
      <c r="I245" s="322"/>
    </row>
    <row r="246" spans="1:9" hidden="1" outlineLevel="1">
      <c r="A246" s="323"/>
      <c r="B246" s="277" t="s">
        <v>272</v>
      </c>
      <c r="C246" s="266">
        <v>1250</v>
      </c>
      <c r="D246" s="265"/>
      <c r="E246" s="266">
        <v>0</v>
      </c>
      <c r="F246" s="319"/>
      <c r="G246" s="320">
        <v>0</v>
      </c>
      <c r="H246" s="324">
        <v>1250</v>
      </c>
      <c r="I246" s="322"/>
    </row>
    <row r="247" spans="1:9" hidden="1" outlineLevel="1">
      <c r="A247" s="323"/>
      <c r="B247" s="277" t="s">
        <v>203</v>
      </c>
      <c r="C247" s="266">
        <v>223113</v>
      </c>
      <c r="D247" s="265"/>
      <c r="E247" s="266">
        <v>2336681</v>
      </c>
      <c r="F247" s="319"/>
      <c r="G247" s="320">
        <v>445082</v>
      </c>
      <c r="H247" s="324">
        <v>3004876</v>
      </c>
      <c r="I247" s="322"/>
    </row>
    <row r="248" spans="1:9" hidden="1" outlineLevel="1">
      <c r="A248" s="323"/>
      <c r="B248" s="277" t="s">
        <v>204</v>
      </c>
      <c r="C248" s="266">
        <v>75835</v>
      </c>
      <c r="D248" s="266">
        <v>0</v>
      </c>
      <c r="E248" s="266">
        <v>0</v>
      </c>
      <c r="F248" s="320">
        <v>0</v>
      </c>
      <c r="G248" s="320">
        <v>0</v>
      </c>
      <c r="H248" s="324">
        <v>75835</v>
      </c>
      <c r="I248" s="322"/>
    </row>
    <row r="249" spans="1:9" hidden="1" outlineLevel="1">
      <c r="A249" s="323"/>
      <c r="B249" s="277" t="s">
        <v>205</v>
      </c>
      <c r="C249" s="266">
        <v>0</v>
      </c>
      <c r="D249" s="266">
        <v>0</v>
      </c>
      <c r="E249" s="266">
        <v>0</v>
      </c>
      <c r="F249" s="320">
        <v>0</v>
      </c>
      <c r="G249" s="320">
        <v>0</v>
      </c>
      <c r="H249" s="324">
        <v>0</v>
      </c>
      <c r="I249" s="322"/>
    </row>
    <row r="250" spans="1:9" hidden="1" outlineLevel="1">
      <c r="A250" s="323"/>
      <c r="B250" s="277" t="s">
        <v>206</v>
      </c>
      <c r="C250" s="266">
        <v>0</v>
      </c>
      <c r="D250" s="266">
        <v>0</v>
      </c>
      <c r="E250" s="266">
        <v>44787</v>
      </c>
      <c r="F250" s="320">
        <v>0</v>
      </c>
      <c r="G250" s="320">
        <v>0</v>
      </c>
      <c r="H250" s="324">
        <v>44787</v>
      </c>
      <c r="I250" s="322"/>
    </row>
    <row r="251" spans="1:9" hidden="1" outlineLevel="1">
      <c r="A251" s="323"/>
      <c r="B251" s="277" t="s">
        <v>207</v>
      </c>
      <c r="C251" s="266">
        <v>1559</v>
      </c>
      <c r="D251" s="266">
        <v>0</v>
      </c>
      <c r="E251" s="266">
        <v>2569</v>
      </c>
      <c r="F251" s="320">
        <v>0</v>
      </c>
      <c r="G251" s="320">
        <v>0</v>
      </c>
      <c r="H251" s="324">
        <v>4128</v>
      </c>
      <c r="I251" s="322"/>
    </row>
    <row r="252" spans="1:9" hidden="1" outlineLevel="1">
      <c r="A252" s="323"/>
      <c r="B252" s="277" t="s">
        <v>208</v>
      </c>
      <c r="C252" s="266">
        <v>369072</v>
      </c>
      <c r="D252" s="266">
        <v>1057026</v>
      </c>
      <c r="E252" s="266">
        <v>3446572</v>
      </c>
      <c r="F252" s="320">
        <v>0</v>
      </c>
      <c r="G252" s="320">
        <v>677147</v>
      </c>
      <c r="H252" s="324">
        <v>5549817</v>
      </c>
      <c r="I252" s="322"/>
    </row>
    <row r="253" spans="1:9" hidden="1" outlineLevel="1">
      <c r="A253" s="323"/>
      <c r="B253" s="277" t="s">
        <v>209</v>
      </c>
      <c r="C253" s="266">
        <v>54224.696998239684</v>
      </c>
      <c r="D253" s="265"/>
      <c r="E253" s="266">
        <v>104226</v>
      </c>
      <c r="F253" s="319"/>
      <c r="G253" s="320">
        <v>1136.647445006558</v>
      </c>
      <c r="H253" s="324">
        <v>159587.34444324623</v>
      </c>
      <c r="I253" s="322"/>
    </row>
    <row r="254" spans="1:9" hidden="1" outlineLevel="1">
      <c r="A254" s="323"/>
      <c r="B254" s="277" t="s">
        <v>211</v>
      </c>
      <c r="C254" s="266">
        <v>524346</v>
      </c>
      <c r="D254" s="265"/>
      <c r="E254" s="266">
        <v>5148960</v>
      </c>
      <c r="F254" s="319"/>
      <c r="G254" s="320">
        <v>646284</v>
      </c>
      <c r="H254" s="324">
        <v>6319590</v>
      </c>
      <c r="I254" s="322"/>
    </row>
    <row r="255" spans="1:9" hidden="1" outlineLevel="1">
      <c r="A255" s="323"/>
      <c r="B255" s="277" t="s">
        <v>212</v>
      </c>
      <c r="C255" s="266">
        <v>26654</v>
      </c>
      <c r="D255" s="265">
        <v>0</v>
      </c>
      <c r="E255" s="266">
        <v>6703789</v>
      </c>
      <c r="F255" s="319">
        <v>0</v>
      </c>
      <c r="G255" s="320">
        <v>1037127</v>
      </c>
      <c r="H255" s="324">
        <v>7767570</v>
      </c>
      <c r="I255" s="322"/>
    </row>
    <row r="256" spans="1:9" hidden="1" outlineLevel="1">
      <c r="A256" s="323"/>
      <c r="B256" s="277" t="s">
        <v>213</v>
      </c>
      <c r="C256" s="266">
        <v>290786</v>
      </c>
      <c r="D256" s="266">
        <v>3294066</v>
      </c>
      <c r="E256" s="266">
        <v>3161370</v>
      </c>
      <c r="F256" s="319"/>
      <c r="G256" s="320">
        <v>932361</v>
      </c>
      <c r="H256" s="324">
        <v>7678583</v>
      </c>
      <c r="I256" s="322"/>
    </row>
    <row r="257" spans="1:9" hidden="1" outlineLevel="1">
      <c r="A257" s="323"/>
      <c r="B257" s="277" t="s">
        <v>214</v>
      </c>
      <c r="C257" s="266">
        <v>224896</v>
      </c>
      <c r="D257" s="265"/>
      <c r="E257" s="265"/>
      <c r="F257" s="320">
        <v>279</v>
      </c>
      <c r="G257" s="319"/>
      <c r="H257" s="324">
        <v>225175</v>
      </c>
      <c r="I257" s="322"/>
    </row>
    <row r="258" spans="1:9" hidden="1" outlineLevel="1">
      <c r="A258" s="323"/>
      <c r="B258" s="277" t="s">
        <v>273</v>
      </c>
      <c r="C258" s="266"/>
      <c r="D258" s="265"/>
      <c r="E258" s="265"/>
      <c r="F258" s="320"/>
      <c r="G258" s="319"/>
      <c r="H258" s="324">
        <v>0</v>
      </c>
      <c r="I258" s="322"/>
    </row>
    <row r="259" spans="1:9" hidden="1" outlineLevel="1">
      <c r="A259" s="323"/>
      <c r="B259" s="277" t="s">
        <v>215</v>
      </c>
      <c r="C259" s="266">
        <v>59478</v>
      </c>
      <c r="D259" s="266">
        <v>0</v>
      </c>
      <c r="E259" s="266">
        <v>264628</v>
      </c>
      <c r="F259" s="320">
        <v>0</v>
      </c>
      <c r="G259" s="320">
        <v>54201</v>
      </c>
      <c r="H259" s="324">
        <v>378307</v>
      </c>
      <c r="I259" s="322"/>
    </row>
    <row r="260" spans="1:9" hidden="1" outlineLevel="1">
      <c r="A260" s="323"/>
      <c r="B260" s="277" t="s">
        <v>216</v>
      </c>
      <c r="C260" s="266">
        <v>68</v>
      </c>
      <c r="D260" s="266">
        <v>0</v>
      </c>
      <c r="E260" s="266">
        <v>0</v>
      </c>
      <c r="F260" s="320">
        <v>0</v>
      </c>
      <c r="G260" s="320">
        <v>0</v>
      </c>
      <c r="H260" s="324">
        <v>68</v>
      </c>
      <c r="I260" s="322"/>
    </row>
    <row r="261" spans="1:9" hidden="1" outlineLevel="1">
      <c r="A261" s="323"/>
      <c r="B261" s="277" t="s">
        <v>217</v>
      </c>
      <c r="C261" s="266">
        <v>44919</v>
      </c>
      <c r="D261" s="266">
        <v>0</v>
      </c>
      <c r="E261" s="266">
        <v>1521084</v>
      </c>
      <c r="F261" s="319"/>
      <c r="G261" s="320">
        <v>480342</v>
      </c>
      <c r="H261" s="324">
        <v>2046345</v>
      </c>
      <c r="I261" s="322"/>
    </row>
    <row r="262" spans="1:9" hidden="1" outlineLevel="1">
      <c r="A262" s="323"/>
      <c r="B262" s="277" t="s">
        <v>218</v>
      </c>
      <c r="C262" s="266">
        <v>22847</v>
      </c>
      <c r="D262" s="266">
        <v>3561177</v>
      </c>
      <c r="E262" s="266">
        <v>217345</v>
      </c>
      <c r="F262" s="320">
        <v>0</v>
      </c>
      <c r="G262" s="320">
        <v>874426</v>
      </c>
      <c r="H262" s="324">
        <v>4675795</v>
      </c>
      <c r="I262" s="322"/>
    </row>
    <row r="263" spans="1:9" hidden="1" outlineLevel="1">
      <c r="A263" s="323"/>
      <c r="B263" s="277" t="s">
        <v>219</v>
      </c>
      <c r="C263" s="266">
        <v>6436</v>
      </c>
      <c r="D263" s="265"/>
      <c r="E263" s="266">
        <v>246799</v>
      </c>
      <c r="F263" s="319"/>
      <c r="G263" s="320">
        <v>68079</v>
      </c>
      <c r="H263" s="324">
        <v>321314</v>
      </c>
      <c r="I263" s="322"/>
    </row>
    <row r="264" spans="1:9" hidden="1" outlineLevel="1">
      <c r="A264" s="323"/>
      <c r="B264" s="277" t="s">
        <v>323</v>
      </c>
      <c r="C264" s="265">
        <v>21159</v>
      </c>
      <c r="D264" s="265">
        <v>0</v>
      </c>
      <c r="E264" s="266">
        <v>0</v>
      </c>
      <c r="F264" s="319">
        <v>0</v>
      </c>
      <c r="G264" s="320">
        <v>0</v>
      </c>
      <c r="H264" s="321">
        <v>21159</v>
      </c>
      <c r="I264" s="322"/>
    </row>
    <row r="265" spans="1:9" hidden="1" outlineLevel="1">
      <c r="A265" s="323"/>
      <c r="B265" s="277" t="s">
        <v>220</v>
      </c>
      <c r="C265" s="266"/>
      <c r="D265" s="265"/>
      <c r="E265" s="266"/>
      <c r="F265" s="319"/>
      <c r="G265" s="320"/>
      <c r="H265" s="324">
        <v>0</v>
      </c>
      <c r="I265" s="322"/>
    </row>
    <row r="266" spans="1:9" hidden="1" outlineLevel="1">
      <c r="A266" s="323"/>
      <c r="B266" s="277" t="s">
        <v>221</v>
      </c>
      <c r="C266" s="266">
        <v>39700</v>
      </c>
      <c r="D266" s="265"/>
      <c r="E266" s="265"/>
      <c r="F266" s="319"/>
      <c r="G266" s="319"/>
      <c r="H266" s="324">
        <v>39700</v>
      </c>
      <c r="I266" s="322"/>
    </row>
    <row r="267" spans="1:9" hidden="1" outlineLevel="1">
      <c r="A267" s="323"/>
      <c r="B267" s="277" t="s">
        <v>274</v>
      </c>
      <c r="C267" s="266">
        <v>56555</v>
      </c>
      <c r="D267" s="266">
        <v>0</v>
      </c>
      <c r="E267" s="266">
        <v>0</v>
      </c>
      <c r="F267" s="319"/>
      <c r="G267" s="320">
        <v>0</v>
      </c>
      <c r="H267" s="324">
        <v>56555</v>
      </c>
      <c r="I267" s="322"/>
    </row>
    <row r="268" spans="1:9" hidden="1" outlineLevel="1">
      <c r="A268" s="323"/>
      <c r="B268" s="277" t="s">
        <v>222</v>
      </c>
      <c r="C268" s="266">
        <v>1217042</v>
      </c>
      <c r="D268" s="266">
        <v>670686</v>
      </c>
      <c r="E268" s="266">
        <v>7508820</v>
      </c>
      <c r="F268" s="319"/>
      <c r="G268" s="320">
        <v>2083868</v>
      </c>
      <c r="H268" s="324">
        <v>11480416</v>
      </c>
      <c r="I268" s="322"/>
    </row>
    <row r="269" spans="1:9" hidden="1" outlineLevel="1">
      <c r="A269" s="323"/>
      <c r="B269" s="277" t="s">
        <v>278</v>
      </c>
      <c r="C269" s="266">
        <v>16998</v>
      </c>
      <c r="D269" s="266">
        <v>0</v>
      </c>
      <c r="E269" s="266">
        <v>1387</v>
      </c>
      <c r="F269" s="266">
        <v>0</v>
      </c>
      <c r="G269" s="266">
        <v>0</v>
      </c>
      <c r="H269" s="324">
        <v>18385</v>
      </c>
      <c r="I269" s="322"/>
    </row>
    <row r="270" spans="1:9" hidden="1" outlineLevel="1">
      <c r="A270" s="323"/>
      <c r="B270" s="277" t="s">
        <v>223</v>
      </c>
      <c r="C270" s="266">
        <v>72996</v>
      </c>
      <c r="D270" s="266">
        <v>0</v>
      </c>
      <c r="E270" s="265"/>
      <c r="F270" s="319"/>
      <c r="G270" s="319"/>
      <c r="H270" s="324">
        <v>72996</v>
      </c>
      <c r="I270" s="322"/>
    </row>
    <row r="271" spans="1:9" hidden="1" outlineLevel="1">
      <c r="A271" s="323"/>
      <c r="B271" s="277" t="s">
        <v>224</v>
      </c>
      <c r="C271" s="266">
        <v>105422.09064533449</v>
      </c>
      <c r="D271" s="266">
        <v>8151</v>
      </c>
      <c r="E271" s="266">
        <v>1177912</v>
      </c>
      <c r="F271" s="319"/>
      <c r="G271" s="320">
        <v>333447</v>
      </c>
      <c r="H271" s="324">
        <v>1624932.0906453345</v>
      </c>
      <c r="I271" s="322"/>
    </row>
    <row r="272" spans="1:9" hidden="1" outlineLevel="1">
      <c r="A272" s="323"/>
      <c r="B272" s="277" t="s">
        <v>225</v>
      </c>
      <c r="C272" s="266">
        <v>193383</v>
      </c>
      <c r="D272" s="266">
        <v>0</v>
      </c>
      <c r="E272" s="266">
        <v>460660</v>
      </c>
      <c r="F272" s="319"/>
      <c r="G272" s="319"/>
      <c r="H272" s="324">
        <v>654043</v>
      </c>
      <c r="I272" s="322"/>
    </row>
    <row r="273" spans="1:9" collapsed="1">
      <c r="A273" s="323">
        <v>5</v>
      </c>
      <c r="B273" s="281" t="s">
        <v>58</v>
      </c>
      <c r="C273" s="266">
        <f>SUM($C$245:$C$272)</f>
        <v>3648738.7876435742</v>
      </c>
      <c r="D273" s="266">
        <f>SUM($D$245:$D$272)</f>
        <v>8591106</v>
      </c>
      <c r="E273" s="266">
        <f>SUM($E$245:$E$272)</f>
        <v>32347589</v>
      </c>
      <c r="F273" s="320">
        <f>SUM($F$245:$F$272)</f>
        <v>279</v>
      </c>
      <c r="G273" s="320">
        <f>SUM($G$245:$G$272)</f>
        <v>7633500.6474450063</v>
      </c>
      <c r="H273" s="324">
        <f>SUM($H$245:$H$272)</f>
        <v>52221213.435088582</v>
      </c>
      <c r="I273" s="322"/>
    </row>
    <row r="274" spans="1:9" hidden="1" outlineLevel="1">
      <c r="A274" s="323"/>
      <c r="B274" s="277" t="s">
        <v>202</v>
      </c>
      <c r="C274" s="266"/>
      <c r="D274" s="265"/>
      <c r="E274" s="266"/>
      <c r="F274" s="265"/>
      <c r="G274" s="266"/>
      <c r="H274" s="324">
        <v>0</v>
      </c>
      <c r="I274" s="322"/>
    </row>
    <row r="275" spans="1:9" hidden="1" outlineLevel="1">
      <c r="A275" s="323"/>
      <c r="B275" s="277" t="s">
        <v>272</v>
      </c>
      <c r="C275" s="266">
        <v>0</v>
      </c>
      <c r="D275" s="265"/>
      <c r="E275" s="266">
        <v>0</v>
      </c>
      <c r="F275" s="265"/>
      <c r="G275" s="266">
        <v>0</v>
      </c>
      <c r="H275" s="324">
        <v>0</v>
      </c>
      <c r="I275" s="322"/>
    </row>
    <row r="276" spans="1:9" hidden="1" outlineLevel="1">
      <c r="A276" s="323"/>
      <c r="B276" s="277" t="s">
        <v>203</v>
      </c>
      <c r="C276" s="266">
        <v>760</v>
      </c>
      <c r="D276" s="265"/>
      <c r="E276" s="266">
        <v>108343</v>
      </c>
      <c r="F276" s="265"/>
      <c r="G276" s="266">
        <v>20637</v>
      </c>
      <c r="H276" s="324">
        <v>129740</v>
      </c>
      <c r="I276" s="322"/>
    </row>
    <row r="277" spans="1:9" hidden="1" outlineLevel="1">
      <c r="A277" s="323"/>
      <c r="B277" s="277" t="s">
        <v>204</v>
      </c>
      <c r="C277" s="265"/>
      <c r="D277" s="265"/>
      <c r="E277" s="265"/>
      <c r="F277" s="265"/>
      <c r="G277" s="265"/>
      <c r="H277" s="324">
        <v>0</v>
      </c>
      <c r="I277" s="322"/>
    </row>
    <row r="278" spans="1:9" hidden="1" outlineLevel="1">
      <c r="A278" s="323"/>
      <c r="B278" s="277" t="s">
        <v>205</v>
      </c>
      <c r="C278" s="266">
        <v>0</v>
      </c>
      <c r="D278" s="266">
        <v>0</v>
      </c>
      <c r="E278" s="266">
        <v>0</v>
      </c>
      <c r="F278" s="266">
        <v>0</v>
      </c>
      <c r="G278" s="266">
        <v>0</v>
      </c>
      <c r="H278" s="324">
        <v>0</v>
      </c>
      <c r="I278" s="322"/>
    </row>
    <row r="279" spans="1:9" hidden="1" outlineLevel="1">
      <c r="A279" s="323"/>
      <c r="B279" s="277" t="s">
        <v>206</v>
      </c>
      <c r="C279" s="266">
        <v>0</v>
      </c>
      <c r="D279" s="266">
        <v>0</v>
      </c>
      <c r="E279" s="266">
        <v>0</v>
      </c>
      <c r="F279" s="266">
        <v>0</v>
      </c>
      <c r="G279" s="266">
        <v>0</v>
      </c>
      <c r="H279" s="324">
        <v>0</v>
      </c>
      <c r="I279" s="322"/>
    </row>
    <row r="280" spans="1:9" hidden="1" outlineLevel="1">
      <c r="A280" s="323"/>
      <c r="B280" s="277" t="s">
        <v>207</v>
      </c>
      <c r="C280" s="266"/>
      <c r="D280" s="266"/>
      <c r="E280" s="266"/>
      <c r="F280" s="266"/>
      <c r="G280" s="266"/>
      <c r="H280" s="324">
        <v>0</v>
      </c>
      <c r="I280" s="322"/>
    </row>
    <row r="281" spans="1:9" hidden="1" outlineLevel="1">
      <c r="A281" s="323"/>
      <c r="B281" s="277" t="s">
        <v>208</v>
      </c>
      <c r="C281" s="266">
        <v>27135</v>
      </c>
      <c r="D281" s="266">
        <v>39543</v>
      </c>
      <c r="E281" s="266">
        <v>93537</v>
      </c>
      <c r="F281" s="266">
        <v>0</v>
      </c>
      <c r="G281" s="266">
        <v>14538</v>
      </c>
      <c r="H281" s="324">
        <v>174753</v>
      </c>
      <c r="I281" s="322"/>
    </row>
    <row r="282" spans="1:9" hidden="1" outlineLevel="1">
      <c r="A282" s="323"/>
      <c r="B282" s="277" t="s">
        <v>209</v>
      </c>
      <c r="C282" s="266">
        <v>1815.6337471375111</v>
      </c>
      <c r="D282" s="265"/>
      <c r="E282" s="266">
        <v>15183</v>
      </c>
      <c r="F282" s="265"/>
      <c r="G282" s="266">
        <v>165.70584505178158</v>
      </c>
      <c r="H282" s="324">
        <v>17164.339592189295</v>
      </c>
      <c r="I282" s="322"/>
    </row>
    <row r="283" spans="1:9" hidden="1" outlineLevel="1">
      <c r="A283" s="323"/>
      <c r="B283" s="277" t="s">
        <v>211</v>
      </c>
      <c r="C283" s="266">
        <v>18192</v>
      </c>
      <c r="D283" s="265"/>
      <c r="E283" s="266">
        <v>203306</v>
      </c>
      <c r="F283" s="265"/>
      <c r="G283" s="266">
        <v>29700</v>
      </c>
      <c r="H283" s="324">
        <v>251198</v>
      </c>
      <c r="I283" s="322"/>
    </row>
    <row r="284" spans="1:9" hidden="1" outlineLevel="1">
      <c r="A284" s="323"/>
      <c r="B284" s="277" t="s">
        <v>212</v>
      </c>
      <c r="C284" s="266"/>
      <c r="D284" s="265">
        <v>0</v>
      </c>
      <c r="E284" s="266">
        <v>148215</v>
      </c>
      <c r="F284" s="265">
        <v>0</v>
      </c>
      <c r="G284" s="266">
        <v>20783</v>
      </c>
      <c r="H284" s="324">
        <v>168998</v>
      </c>
      <c r="I284" s="322"/>
    </row>
    <row r="285" spans="1:9" hidden="1" outlineLevel="1">
      <c r="A285" s="323"/>
      <c r="B285" s="277" t="s">
        <v>213</v>
      </c>
      <c r="C285" s="266">
        <v>486</v>
      </c>
      <c r="D285" s="266">
        <v>51785</v>
      </c>
      <c r="E285" s="266">
        <v>115959</v>
      </c>
      <c r="F285" s="265"/>
      <c r="G285" s="266">
        <v>22021</v>
      </c>
      <c r="H285" s="324">
        <v>190251</v>
      </c>
      <c r="I285" s="322"/>
    </row>
    <row r="286" spans="1:9" hidden="1" outlineLevel="1">
      <c r="A286" s="323"/>
      <c r="B286" s="277" t="s">
        <v>214</v>
      </c>
      <c r="C286" s="265"/>
      <c r="D286" s="265"/>
      <c r="E286" s="265"/>
      <c r="F286" s="265"/>
      <c r="G286" s="265"/>
      <c r="H286" s="324">
        <v>0</v>
      </c>
      <c r="I286" s="322"/>
    </row>
    <row r="287" spans="1:9" hidden="1" outlineLevel="1">
      <c r="A287" s="323"/>
      <c r="B287" s="277" t="s">
        <v>273</v>
      </c>
      <c r="C287" s="265"/>
      <c r="D287" s="265"/>
      <c r="E287" s="265"/>
      <c r="F287" s="265"/>
      <c r="G287" s="265"/>
      <c r="H287" s="324">
        <v>0</v>
      </c>
      <c r="I287" s="322"/>
    </row>
    <row r="288" spans="1:9" hidden="1" outlineLevel="1">
      <c r="A288" s="323"/>
      <c r="B288" s="277" t="s">
        <v>215</v>
      </c>
      <c r="C288" s="266">
        <v>0</v>
      </c>
      <c r="D288" s="266">
        <v>0</v>
      </c>
      <c r="E288" s="266">
        <v>19544</v>
      </c>
      <c r="F288" s="266">
        <v>0</v>
      </c>
      <c r="G288" s="266">
        <v>4003</v>
      </c>
      <c r="H288" s="324">
        <v>23547</v>
      </c>
      <c r="I288" s="322"/>
    </row>
    <row r="289" spans="1:9" hidden="1" outlineLevel="1">
      <c r="A289" s="323"/>
      <c r="B289" s="277" t="s">
        <v>216</v>
      </c>
      <c r="C289" s="266">
        <v>0</v>
      </c>
      <c r="D289" s="266">
        <v>0</v>
      </c>
      <c r="E289" s="266">
        <v>0</v>
      </c>
      <c r="F289" s="266">
        <v>0</v>
      </c>
      <c r="G289" s="266">
        <v>0</v>
      </c>
      <c r="H289" s="324">
        <v>0</v>
      </c>
      <c r="I289" s="322"/>
    </row>
    <row r="290" spans="1:9" hidden="1" outlineLevel="1">
      <c r="A290" s="323"/>
      <c r="B290" s="277" t="s">
        <v>217</v>
      </c>
      <c r="C290" s="266">
        <v>0</v>
      </c>
      <c r="D290" s="266">
        <v>0</v>
      </c>
      <c r="E290" s="266">
        <v>57005</v>
      </c>
      <c r="F290" s="265"/>
      <c r="G290" s="266">
        <v>18002</v>
      </c>
      <c r="H290" s="324">
        <v>75007</v>
      </c>
      <c r="I290" s="322"/>
    </row>
    <row r="291" spans="1:9" hidden="1" outlineLevel="1">
      <c r="A291" s="323"/>
      <c r="B291" s="277" t="s">
        <v>218</v>
      </c>
      <c r="C291" s="266">
        <v>-8529</v>
      </c>
      <c r="D291" s="266">
        <v>128381</v>
      </c>
      <c r="E291" s="266">
        <v>12507</v>
      </c>
      <c r="F291" s="266">
        <v>0</v>
      </c>
      <c r="G291" s="266">
        <v>32798</v>
      </c>
      <c r="H291" s="324">
        <v>165157</v>
      </c>
      <c r="I291" s="322"/>
    </row>
    <row r="292" spans="1:9" hidden="1" outlineLevel="1">
      <c r="A292" s="323"/>
      <c r="B292" s="277" t="s">
        <v>219</v>
      </c>
      <c r="C292" s="265"/>
      <c r="D292" s="265"/>
      <c r="E292" s="265"/>
      <c r="F292" s="265"/>
      <c r="G292" s="265"/>
      <c r="H292" s="324">
        <v>0</v>
      </c>
      <c r="I292" s="322"/>
    </row>
    <row r="293" spans="1:9" hidden="1" outlineLevel="1">
      <c r="A293" s="323"/>
      <c r="B293" s="277" t="s">
        <v>323</v>
      </c>
      <c r="C293" s="265"/>
      <c r="D293" s="265"/>
      <c r="E293" s="265"/>
      <c r="F293" s="265"/>
      <c r="G293" s="265"/>
      <c r="H293" s="324">
        <v>0</v>
      </c>
      <c r="I293" s="322"/>
    </row>
    <row r="294" spans="1:9" hidden="1" outlineLevel="1">
      <c r="A294" s="323"/>
      <c r="B294" s="277" t="s">
        <v>220</v>
      </c>
      <c r="C294" s="265"/>
      <c r="D294" s="265"/>
      <c r="E294" s="265"/>
      <c r="F294" s="265"/>
      <c r="G294" s="265"/>
      <c r="H294" s="324">
        <v>0</v>
      </c>
      <c r="I294" s="322"/>
    </row>
    <row r="295" spans="1:9" hidden="1" outlineLevel="1">
      <c r="A295" s="323"/>
      <c r="B295" s="277" t="s">
        <v>221</v>
      </c>
      <c r="C295" s="324">
        <v>7082.8700000000008</v>
      </c>
      <c r="D295" s="324">
        <v>0</v>
      </c>
      <c r="E295" s="324">
        <v>0</v>
      </c>
      <c r="F295" s="324">
        <v>0</v>
      </c>
      <c r="G295" s="324">
        <v>0</v>
      </c>
      <c r="H295" s="324">
        <v>7082.8700000000008</v>
      </c>
      <c r="I295" s="322"/>
    </row>
    <row r="296" spans="1:9" hidden="1" outlineLevel="1">
      <c r="A296" s="323"/>
      <c r="B296" s="277" t="s">
        <v>274</v>
      </c>
      <c r="C296" s="265"/>
      <c r="D296" s="265"/>
      <c r="E296" s="265"/>
      <c r="F296" s="265"/>
      <c r="G296" s="265"/>
      <c r="H296" s="324">
        <v>0</v>
      </c>
      <c r="I296" s="322"/>
    </row>
    <row r="297" spans="1:9" hidden="1" outlineLevel="1">
      <c r="A297" s="323"/>
      <c r="B297" s="277" t="s">
        <v>222</v>
      </c>
      <c r="C297" s="266">
        <v>875011</v>
      </c>
      <c r="D297" s="265">
        <v>16361</v>
      </c>
      <c r="E297" s="266">
        <v>422961</v>
      </c>
      <c r="F297" s="265"/>
      <c r="G297" s="266">
        <v>304055</v>
      </c>
      <c r="H297" s="324">
        <v>1618388</v>
      </c>
      <c r="I297" s="322"/>
    </row>
    <row r="298" spans="1:9" hidden="1" outlineLevel="1">
      <c r="A298" s="323"/>
      <c r="B298" s="277" t="s">
        <v>278</v>
      </c>
      <c r="C298" s="266"/>
      <c r="D298" s="265"/>
      <c r="E298" s="266"/>
      <c r="F298" s="265"/>
      <c r="G298" s="266"/>
      <c r="H298" s="324">
        <v>0</v>
      </c>
      <c r="I298" s="322"/>
    </row>
    <row r="299" spans="1:9" hidden="1" outlineLevel="1">
      <c r="A299" s="323"/>
      <c r="B299" s="277" t="s">
        <v>223</v>
      </c>
      <c r="C299" s="266">
        <v>7725</v>
      </c>
      <c r="D299" s="265">
        <v>0</v>
      </c>
      <c r="E299" s="266">
        <v>0</v>
      </c>
      <c r="F299" s="265"/>
      <c r="G299" s="266">
        <v>0</v>
      </c>
      <c r="H299" s="324">
        <v>7725</v>
      </c>
      <c r="I299" s="322"/>
    </row>
    <row r="300" spans="1:9" hidden="1" outlineLevel="1">
      <c r="A300" s="323"/>
      <c r="B300" s="277" t="s">
        <v>224</v>
      </c>
      <c r="C300" s="266">
        <v>23399.342842408896</v>
      </c>
      <c r="D300" s="266">
        <v>576</v>
      </c>
      <c r="E300" s="266">
        <v>47701</v>
      </c>
      <c r="F300" s="265"/>
      <c r="G300" s="266">
        <v>13610</v>
      </c>
      <c r="H300" s="324">
        <v>85286.342842408892</v>
      </c>
      <c r="I300" s="322"/>
    </row>
    <row r="301" spans="1:9" hidden="1" outlineLevel="1">
      <c r="A301" s="323"/>
      <c r="B301" s="277" t="s">
        <v>225</v>
      </c>
      <c r="C301" s="266">
        <v>0</v>
      </c>
      <c r="D301" s="265"/>
      <c r="E301" s="266">
        <v>73375</v>
      </c>
      <c r="F301" s="265"/>
      <c r="G301" s="265"/>
      <c r="H301" s="324">
        <v>73375</v>
      </c>
      <c r="I301" s="322"/>
    </row>
    <row r="302" spans="1:9" collapsed="1">
      <c r="A302" s="323">
        <v>6</v>
      </c>
      <c r="B302" s="281" t="s">
        <v>60</v>
      </c>
      <c r="C302" s="266">
        <f>SUM($C$274:$C$301)</f>
        <v>953077.84658954642</v>
      </c>
      <c r="D302" s="266">
        <f>SUM($D$274:$D$301)</f>
        <v>236646</v>
      </c>
      <c r="E302" s="266">
        <f>SUM($E$274:$E$301)</f>
        <v>1317636</v>
      </c>
      <c r="F302" s="266">
        <f>SUM($F$274:$F$301)</f>
        <v>0</v>
      </c>
      <c r="G302" s="266">
        <f>SUM($G$274:$G$301)</f>
        <v>480312.70584505179</v>
      </c>
      <c r="H302" s="324">
        <f>SUM($H$274:$H$301)</f>
        <v>2987672.5524345986</v>
      </c>
      <c r="I302" s="322"/>
    </row>
    <row r="303" spans="1:9" hidden="1" outlineLevel="1">
      <c r="A303" s="323"/>
      <c r="B303" s="277" t="s">
        <v>202</v>
      </c>
      <c r="C303" s="266"/>
      <c r="D303" s="265"/>
      <c r="E303" s="266"/>
      <c r="F303" s="265"/>
      <c r="G303" s="266"/>
      <c r="H303" s="324">
        <v>0</v>
      </c>
      <c r="I303" s="322"/>
    </row>
    <row r="304" spans="1:9" hidden="1" outlineLevel="1">
      <c r="A304" s="323"/>
      <c r="B304" s="277" t="s">
        <v>272</v>
      </c>
      <c r="C304" s="266">
        <v>0</v>
      </c>
      <c r="D304" s="265"/>
      <c r="E304" s="266">
        <v>0</v>
      </c>
      <c r="F304" s="265"/>
      <c r="G304" s="266">
        <v>0</v>
      </c>
      <c r="H304" s="324">
        <v>0</v>
      </c>
      <c r="I304" s="322"/>
    </row>
    <row r="305" spans="1:9" hidden="1" outlineLevel="1">
      <c r="A305" s="323"/>
      <c r="B305" s="277" t="s">
        <v>203</v>
      </c>
      <c r="C305" s="266">
        <v>171</v>
      </c>
      <c r="D305" s="265"/>
      <c r="E305" s="266">
        <v>476888</v>
      </c>
      <c r="F305" s="265"/>
      <c r="G305" s="266">
        <v>85930</v>
      </c>
      <c r="H305" s="324">
        <v>562989</v>
      </c>
      <c r="I305" s="322"/>
    </row>
    <row r="306" spans="1:9" hidden="1" outlineLevel="1">
      <c r="A306" s="323"/>
      <c r="B306" s="277" t="s">
        <v>204</v>
      </c>
      <c r="C306" s="266">
        <v>298456</v>
      </c>
      <c r="D306" s="266">
        <v>0</v>
      </c>
      <c r="E306" s="266">
        <v>0</v>
      </c>
      <c r="F306" s="266">
        <v>0</v>
      </c>
      <c r="G306" s="266">
        <v>0</v>
      </c>
      <c r="H306" s="324">
        <v>298456</v>
      </c>
      <c r="I306" s="322"/>
    </row>
    <row r="307" spans="1:9" hidden="1" outlineLevel="1">
      <c r="A307" s="323"/>
      <c r="B307" s="277" t="s">
        <v>205</v>
      </c>
      <c r="C307" s="266">
        <v>0</v>
      </c>
      <c r="D307" s="266">
        <v>0</v>
      </c>
      <c r="E307" s="266">
        <v>0</v>
      </c>
      <c r="F307" s="266">
        <v>0</v>
      </c>
      <c r="G307" s="266">
        <v>0</v>
      </c>
      <c r="H307" s="324">
        <v>0</v>
      </c>
      <c r="I307" s="322"/>
    </row>
    <row r="308" spans="1:9" hidden="1" outlineLevel="1">
      <c r="A308" s="323"/>
      <c r="B308" s="277" t="s">
        <v>206</v>
      </c>
      <c r="C308" s="266">
        <v>0</v>
      </c>
      <c r="D308" s="266">
        <v>0</v>
      </c>
      <c r="E308" s="266">
        <v>10637</v>
      </c>
      <c r="F308" s="266">
        <v>0</v>
      </c>
      <c r="G308" s="266">
        <v>0</v>
      </c>
      <c r="H308" s="324">
        <v>10637</v>
      </c>
      <c r="I308" s="322"/>
    </row>
    <row r="309" spans="1:9" hidden="1" outlineLevel="1">
      <c r="A309" s="323"/>
      <c r="B309" s="277" t="s">
        <v>207</v>
      </c>
      <c r="C309" s="266">
        <v>691</v>
      </c>
      <c r="D309" s="266">
        <v>0</v>
      </c>
      <c r="E309" s="266">
        <v>1138</v>
      </c>
      <c r="F309" s="266"/>
      <c r="G309" s="266"/>
      <c r="H309" s="324">
        <v>1829</v>
      </c>
      <c r="I309" s="322"/>
    </row>
    <row r="310" spans="1:9" hidden="1" outlineLevel="1">
      <c r="A310" s="323"/>
      <c r="B310" s="277" t="s">
        <v>208</v>
      </c>
      <c r="C310" s="266">
        <v>-200899</v>
      </c>
      <c r="D310" s="266">
        <v>226610</v>
      </c>
      <c r="E310" s="266">
        <v>614782</v>
      </c>
      <c r="F310" s="266">
        <v>0</v>
      </c>
      <c r="G310" s="266">
        <v>91989</v>
      </c>
      <c r="H310" s="324">
        <v>732482</v>
      </c>
      <c r="I310" s="322"/>
    </row>
    <row r="311" spans="1:9" hidden="1" outlineLevel="1">
      <c r="A311" s="323"/>
      <c r="B311" s="277" t="s">
        <v>209</v>
      </c>
      <c r="C311" s="266">
        <v>-12857.639817871848</v>
      </c>
      <c r="D311" s="265"/>
      <c r="E311" s="266">
        <v>74059.649999999994</v>
      </c>
      <c r="F311" s="265"/>
      <c r="G311" s="266">
        <v>633</v>
      </c>
      <c r="H311" s="324">
        <v>61835.010182128142</v>
      </c>
      <c r="I311" s="322"/>
    </row>
    <row r="312" spans="1:9" hidden="1" outlineLevel="1">
      <c r="A312" s="323"/>
      <c r="B312" s="277" t="s">
        <v>211</v>
      </c>
      <c r="C312" s="266">
        <v>-144431</v>
      </c>
      <c r="D312" s="265"/>
      <c r="E312" s="266">
        <v>1263335</v>
      </c>
      <c r="F312" s="265"/>
      <c r="G312" s="266">
        <v>161316</v>
      </c>
      <c r="H312" s="324">
        <v>1280220</v>
      </c>
      <c r="I312" s="322"/>
    </row>
    <row r="313" spans="1:9" hidden="1" outlineLevel="1">
      <c r="A313" s="323"/>
      <c r="B313" s="277" t="s">
        <v>212</v>
      </c>
      <c r="C313" s="266">
        <v>0</v>
      </c>
      <c r="D313" s="265">
        <v>0</v>
      </c>
      <c r="E313" s="266">
        <v>758</v>
      </c>
      <c r="F313" s="265">
        <v>0</v>
      </c>
      <c r="G313" s="266">
        <v>86282</v>
      </c>
      <c r="H313" s="324">
        <v>87040</v>
      </c>
      <c r="I313" s="322"/>
    </row>
    <row r="314" spans="1:9" hidden="1" outlineLevel="1">
      <c r="A314" s="323"/>
      <c r="B314" s="277" t="s">
        <v>213</v>
      </c>
      <c r="C314" s="266">
        <v>6352</v>
      </c>
      <c r="D314" s="265"/>
      <c r="E314" s="266">
        <v>1176</v>
      </c>
      <c r="F314" s="265"/>
      <c r="G314" s="266">
        <v>68701</v>
      </c>
      <c r="H314" s="324">
        <v>76229</v>
      </c>
      <c r="I314" s="322"/>
    </row>
    <row r="315" spans="1:9" hidden="1" outlineLevel="1">
      <c r="A315" s="323"/>
      <c r="B315" s="277" t="s">
        <v>214</v>
      </c>
      <c r="C315" s="266">
        <v>68881</v>
      </c>
      <c r="D315" s="266">
        <v>2000</v>
      </c>
      <c r="E315" s="266">
        <v>0</v>
      </c>
      <c r="F315" s="265"/>
      <c r="G315" s="265"/>
      <c r="H315" s="324">
        <v>70881</v>
      </c>
      <c r="I315" s="322"/>
    </row>
    <row r="316" spans="1:9" hidden="1" outlineLevel="1">
      <c r="A316" s="323"/>
      <c r="B316" s="277" t="s">
        <v>273</v>
      </c>
      <c r="C316" s="266"/>
      <c r="D316" s="265"/>
      <c r="E316" s="265"/>
      <c r="F316" s="265"/>
      <c r="G316" s="265"/>
      <c r="H316" s="324">
        <v>0</v>
      </c>
      <c r="I316" s="322"/>
    </row>
    <row r="317" spans="1:9" hidden="1" outlineLevel="1">
      <c r="A317" s="323"/>
      <c r="B317" s="277" t="s">
        <v>215</v>
      </c>
      <c r="C317" s="266">
        <v>0</v>
      </c>
      <c r="D317" s="266">
        <v>0</v>
      </c>
      <c r="E317" s="266">
        <v>28566</v>
      </c>
      <c r="F317" s="266">
        <v>0</v>
      </c>
      <c r="G317" s="266">
        <v>5851</v>
      </c>
      <c r="H317" s="324">
        <v>34417</v>
      </c>
      <c r="I317" s="322"/>
    </row>
    <row r="318" spans="1:9" hidden="1" outlineLevel="1">
      <c r="A318" s="323"/>
      <c r="B318" s="277" t="s">
        <v>216</v>
      </c>
      <c r="C318" s="266">
        <v>1</v>
      </c>
      <c r="D318" s="266">
        <v>0</v>
      </c>
      <c r="E318" s="266">
        <v>0</v>
      </c>
      <c r="F318" s="266">
        <v>0</v>
      </c>
      <c r="G318" s="266">
        <v>0</v>
      </c>
      <c r="H318" s="324">
        <v>1</v>
      </c>
      <c r="I318" s="322"/>
    </row>
    <row r="319" spans="1:9" hidden="1" outlineLevel="1">
      <c r="A319" s="323"/>
      <c r="B319" s="277" t="s">
        <v>217</v>
      </c>
      <c r="C319" s="266">
        <v>0</v>
      </c>
      <c r="D319" s="266">
        <v>0</v>
      </c>
      <c r="E319" s="266">
        <v>15504</v>
      </c>
      <c r="F319" s="265"/>
      <c r="G319" s="266">
        <v>4896</v>
      </c>
      <c r="H319" s="324">
        <v>20400</v>
      </c>
      <c r="I319" s="322"/>
    </row>
    <row r="320" spans="1:9" hidden="1" outlineLevel="1">
      <c r="A320" s="323"/>
      <c r="B320" s="277" t="s">
        <v>218</v>
      </c>
      <c r="C320" s="266">
        <v>-6000</v>
      </c>
      <c r="D320" s="266">
        <v>14580</v>
      </c>
      <c r="E320" s="266">
        <v>4240</v>
      </c>
      <c r="F320" s="266">
        <v>0</v>
      </c>
      <c r="G320" s="266">
        <v>5180</v>
      </c>
      <c r="H320" s="324">
        <v>18000</v>
      </c>
      <c r="I320" s="322"/>
    </row>
    <row r="321" spans="1:9" hidden="1" outlineLevel="1">
      <c r="A321" s="323"/>
      <c r="B321" s="277" t="s">
        <v>219</v>
      </c>
      <c r="C321" s="266">
        <v>-75201</v>
      </c>
      <c r="D321" s="265"/>
      <c r="E321" s="265"/>
      <c r="F321" s="265"/>
      <c r="G321" s="266">
        <v>49102</v>
      </c>
      <c r="H321" s="324">
        <v>-26099</v>
      </c>
      <c r="I321" s="322"/>
    </row>
    <row r="322" spans="1:9" hidden="1" outlineLevel="1">
      <c r="A322" s="323"/>
      <c r="B322" s="277" t="s">
        <v>323</v>
      </c>
      <c r="C322" s="266"/>
      <c r="D322" s="265"/>
      <c r="E322" s="265"/>
      <c r="F322" s="265"/>
      <c r="G322" s="266"/>
      <c r="H322" s="324">
        <v>0</v>
      </c>
      <c r="I322" s="322"/>
    </row>
    <row r="323" spans="1:9" hidden="1" outlineLevel="1">
      <c r="A323" s="323"/>
      <c r="B323" s="277" t="s">
        <v>220</v>
      </c>
      <c r="C323" s="266"/>
      <c r="D323" s="265"/>
      <c r="E323" s="265"/>
      <c r="F323" s="265"/>
      <c r="G323" s="266"/>
      <c r="H323" s="324">
        <v>0</v>
      </c>
      <c r="I323" s="322"/>
    </row>
    <row r="324" spans="1:9" hidden="1" outlineLevel="1">
      <c r="A324" s="323"/>
      <c r="B324" s="277" t="s">
        <v>221</v>
      </c>
      <c r="C324" s="266">
        <v>86522</v>
      </c>
      <c r="D324" s="265"/>
      <c r="E324" s="265"/>
      <c r="F324" s="265"/>
      <c r="G324" s="265"/>
      <c r="H324" s="324">
        <v>86522</v>
      </c>
      <c r="I324" s="322"/>
    </row>
    <row r="325" spans="1:9" hidden="1" outlineLevel="1">
      <c r="A325" s="323"/>
      <c r="B325" s="277" t="s">
        <v>274</v>
      </c>
      <c r="C325" s="324">
        <v>55231.86</v>
      </c>
      <c r="D325" s="324">
        <v>0</v>
      </c>
      <c r="E325" s="324">
        <v>0</v>
      </c>
      <c r="F325" s="324">
        <v>0</v>
      </c>
      <c r="G325" s="324">
        <v>0</v>
      </c>
      <c r="H325" s="324">
        <v>55231.86</v>
      </c>
      <c r="I325" s="322"/>
    </row>
    <row r="326" spans="1:9" hidden="1" outlineLevel="1">
      <c r="A326" s="323"/>
      <c r="B326" s="277" t="s">
        <v>222</v>
      </c>
      <c r="C326" s="266">
        <v>1033943</v>
      </c>
      <c r="D326" s="265">
        <v>5412</v>
      </c>
      <c r="E326" s="266">
        <v>161051</v>
      </c>
      <c r="F326" s="266">
        <v>117719</v>
      </c>
      <c r="G326" s="266">
        <v>91157</v>
      </c>
      <c r="H326" s="324">
        <v>1409282</v>
      </c>
      <c r="I326" s="322"/>
    </row>
    <row r="327" spans="1:9" hidden="1" outlineLevel="1">
      <c r="A327" s="323"/>
      <c r="B327" s="277" t="s">
        <v>278</v>
      </c>
      <c r="C327" s="266">
        <v>0</v>
      </c>
      <c r="D327" s="266">
        <v>0</v>
      </c>
      <c r="E327" s="266">
        <v>7000</v>
      </c>
      <c r="F327" s="266"/>
      <c r="G327" s="266"/>
      <c r="H327" s="324">
        <v>7000</v>
      </c>
      <c r="I327" s="322"/>
    </row>
    <row r="328" spans="1:9" hidden="1" outlineLevel="1">
      <c r="A328" s="323"/>
      <c r="B328" s="277" t="s">
        <v>223</v>
      </c>
      <c r="C328" s="266">
        <v>0</v>
      </c>
      <c r="D328" s="265"/>
      <c r="E328" s="265"/>
      <c r="F328" s="265"/>
      <c r="G328" s="265"/>
      <c r="H328" s="324">
        <v>0</v>
      </c>
      <c r="I328" s="322"/>
    </row>
    <row r="329" spans="1:9" hidden="1" outlineLevel="1">
      <c r="A329" s="323"/>
      <c r="B329" s="277" t="s">
        <v>224</v>
      </c>
      <c r="C329" s="266">
        <v>25088.212519628418</v>
      </c>
      <c r="D329" s="265">
        <v>0</v>
      </c>
      <c r="E329" s="266">
        <v>2939</v>
      </c>
      <c r="F329" s="265"/>
      <c r="G329" s="266">
        <v>840</v>
      </c>
      <c r="H329" s="324">
        <v>28867.212519628418</v>
      </c>
      <c r="I329" s="322"/>
    </row>
    <row r="330" spans="1:9" hidden="1" outlineLevel="1">
      <c r="A330" s="323"/>
      <c r="B330" s="277" t="s">
        <v>225</v>
      </c>
      <c r="C330" s="266">
        <v>92557</v>
      </c>
      <c r="D330" s="265">
        <v>0</v>
      </c>
      <c r="E330" s="266">
        <v>51131</v>
      </c>
      <c r="F330" s="265"/>
      <c r="G330" s="265"/>
      <c r="H330" s="324">
        <v>143688</v>
      </c>
      <c r="I330" s="322"/>
    </row>
    <row r="331" spans="1:9" collapsed="1">
      <c r="A331" s="323">
        <v>7</v>
      </c>
      <c r="B331" s="281" t="s">
        <v>120</v>
      </c>
      <c r="C331" s="266">
        <f>SUM($C$303:$C$330)</f>
        <v>1228505.4327017567</v>
      </c>
      <c r="D331" s="266">
        <f>SUM($D$303:$D$330)</f>
        <v>248602</v>
      </c>
      <c r="E331" s="266">
        <f>SUM($E$303:$E$330)</f>
        <v>2713204.65</v>
      </c>
      <c r="F331" s="266">
        <f>SUM($F$303:$F$330)</f>
        <v>117719</v>
      </c>
      <c r="G331" s="266">
        <f>SUM($G$303:$G$330)</f>
        <v>651877</v>
      </c>
      <c r="H331" s="324">
        <f>SUM($H$303:$H$330)</f>
        <v>4959908.0827017566</v>
      </c>
      <c r="I331" s="322"/>
    </row>
    <row r="332" spans="1:9" hidden="1" outlineLevel="1">
      <c r="A332" s="323"/>
      <c r="B332" s="277" t="s">
        <v>202</v>
      </c>
      <c r="C332" s="266"/>
      <c r="D332" s="265"/>
      <c r="E332" s="266"/>
      <c r="F332" s="265"/>
      <c r="G332" s="266"/>
      <c r="H332" s="324">
        <v>0</v>
      </c>
      <c r="I332" s="322"/>
    </row>
    <row r="333" spans="1:9" hidden="1" outlineLevel="1">
      <c r="A333" s="323"/>
      <c r="B333" s="277" t="s">
        <v>272</v>
      </c>
      <c r="C333" s="266">
        <v>651</v>
      </c>
      <c r="D333" s="265"/>
      <c r="E333" s="266">
        <v>0</v>
      </c>
      <c r="F333" s="265"/>
      <c r="G333" s="266">
        <v>0</v>
      </c>
      <c r="H333" s="324">
        <v>651</v>
      </c>
      <c r="I333" s="322"/>
    </row>
    <row r="334" spans="1:9" hidden="1" outlineLevel="1">
      <c r="A334" s="323"/>
      <c r="B334" s="277" t="s">
        <v>203</v>
      </c>
      <c r="C334" s="266">
        <v>31906.555747969785</v>
      </c>
      <c r="D334" s="265"/>
      <c r="E334" s="266">
        <v>1353618</v>
      </c>
      <c r="F334" s="265"/>
      <c r="G334" s="266">
        <v>257832</v>
      </c>
      <c r="H334" s="324">
        <v>1643356.5557479698</v>
      </c>
      <c r="I334" s="322"/>
    </row>
    <row r="335" spans="1:9" hidden="1" outlineLevel="1">
      <c r="A335" s="323"/>
      <c r="B335" s="277" t="s">
        <v>204</v>
      </c>
      <c r="C335" s="266">
        <v>88020</v>
      </c>
      <c r="D335" s="266">
        <v>0</v>
      </c>
      <c r="E335" s="266">
        <v>0</v>
      </c>
      <c r="F335" s="265"/>
      <c r="G335" s="266">
        <v>0</v>
      </c>
      <c r="H335" s="324">
        <v>88020</v>
      </c>
      <c r="I335" s="322"/>
    </row>
    <row r="336" spans="1:9" hidden="1" outlineLevel="1">
      <c r="A336" s="323"/>
      <c r="B336" s="277" t="s">
        <v>205</v>
      </c>
      <c r="C336" s="266">
        <v>0</v>
      </c>
      <c r="D336" s="266">
        <v>0</v>
      </c>
      <c r="E336" s="266">
        <v>0</v>
      </c>
      <c r="F336" s="266">
        <v>0</v>
      </c>
      <c r="G336" s="266">
        <v>0</v>
      </c>
      <c r="H336" s="324">
        <v>0</v>
      </c>
      <c r="I336" s="322"/>
    </row>
    <row r="337" spans="1:9" hidden="1" outlineLevel="1">
      <c r="A337" s="323"/>
      <c r="B337" s="277" t="s">
        <v>206</v>
      </c>
      <c r="C337" s="266">
        <v>0</v>
      </c>
      <c r="D337" s="266">
        <v>0</v>
      </c>
      <c r="E337" s="266">
        <v>91</v>
      </c>
      <c r="F337" s="266">
        <v>0</v>
      </c>
      <c r="G337" s="266">
        <v>0</v>
      </c>
      <c r="H337" s="324">
        <v>91</v>
      </c>
      <c r="I337" s="322"/>
    </row>
    <row r="338" spans="1:9" hidden="1" outlineLevel="1">
      <c r="A338" s="323"/>
      <c r="B338" s="277" t="s">
        <v>207</v>
      </c>
      <c r="C338" s="266">
        <v>346</v>
      </c>
      <c r="D338" s="266">
        <v>0</v>
      </c>
      <c r="E338" s="266">
        <v>570</v>
      </c>
      <c r="F338" s="266"/>
      <c r="G338" s="266"/>
      <c r="H338" s="324">
        <v>916</v>
      </c>
      <c r="I338" s="322"/>
    </row>
    <row r="339" spans="1:9" hidden="1" outlineLevel="1">
      <c r="A339" s="323"/>
      <c r="B339" s="277" t="s">
        <v>208</v>
      </c>
      <c r="C339" s="266">
        <v>193662</v>
      </c>
      <c r="D339" s="266">
        <v>1953434</v>
      </c>
      <c r="E339" s="266">
        <v>1727132</v>
      </c>
      <c r="F339" s="266">
        <v>0</v>
      </c>
      <c r="G339" s="266">
        <v>315123</v>
      </c>
      <c r="H339" s="324">
        <v>4189351</v>
      </c>
      <c r="I339" s="322"/>
    </row>
    <row r="340" spans="1:9" hidden="1" outlineLevel="1">
      <c r="A340" s="323"/>
      <c r="B340" s="277" t="s">
        <v>209</v>
      </c>
      <c r="C340" s="266">
        <v>38277.356269726406</v>
      </c>
      <c r="D340" s="265"/>
      <c r="E340" s="266">
        <v>276061</v>
      </c>
      <c r="F340" s="265"/>
      <c r="G340" s="266">
        <v>3013.8202555468306</v>
      </c>
      <c r="H340" s="324">
        <v>317352.17652527324</v>
      </c>
      <c r="I340" s="322"/>
    </row>
    <row r="341" spans="1:9" hidden="1" outlineLevel="1">
      <c r="A341" s="323"/>
      <c r="B341" s="277" t="s">
        <v>211</v>
      </c>
      <c r="C341" s="266">
        <v>422956</v>
      </c>
      <c r="D341" s="265"/>
      <c r="E341" s="266">
        <v>2719943</v>
      </c>
      <c r="F341" s="265"/>
      <c r="G341" s="266">
        <v>349274</v>
      </c>
      <c r="H341" s="324">
        <v>3492173</v>
      </c>
      <c r="I341" s="322"/>
    </row>
    <row r="342" spans="1:9" hidden="1" outlineLevel="1">
      <c r="A342" s="323"/>
      <c r="B342" s="277" t="s">
        <v>212</v>
      </c>
      <c r="C342" s="266">
        <v>11343</v>
      </c>
      <c r="D342" s="265">
        <v>0</v>
      </c>
      <c r="E342" s="266">
        <v>1126558</v>
      </c>
      <c r="F342" s="265">
        <v>0</v>
      </c>
      <c r="G342" s="266">
        <v>151479</v>
      </c>
      <c r="H342" s="324">
        <v>1289380</v>
      </c>
      <c r="I342" s="322"/>
    </row>
    <row r="343" spans="1:9" hidden="1" outlineLevel="1">
      <c r="A343" s="323"/>
      <c r="B343" s="277" t="s">
        <v>213</v>
      </c>
      <c r="C343" s="266">
        <v>134546</v>
      </c>
      <c r="D343" s="266">
        <v>331059</v>
      </c>
      <c r="E343" s="266">
        <v>1020129</v>
      </c>
      <c r="F343" s="265"/>
      <c r="G343" s="266">
        <v>171727</v>
      </c>
      <c r="H343" s="324">
        <v>1657461</v>
      </c>
      <c r="I343" s="322"/>
    </row>
    <row r="344" spans="1:9" hidden="1" outlineLevel="1">
      <c r="A344" s="323"/>
      <c r="B344" s="277" t="s">
        <v>214</v>
      </c>
      <c r="C344" s="266">
        <v>332790</v>
      </c>
      <c r="D344" s="265"/>
      <c r="E344" s="265"/>
      <c r="F344" s="265"/>
      <c r="G344" s="265"/>
      <c r="H344" s="324">
        <v>332790</v>
      </c>
      <c r="I344" s="322"/>
    </row>
    <row r="345" spans="1:9" hidden="1" outlineLevel="1">
      <c r="A345" s="323"/>
      <c r="B345" s="277" t="s">
        <v>273</v>
      </c>
      <c r="C345" s="266"/>
      <c r="D345" s="265"/>
      <c r="E345" s="265"/>
      <c r="F345" s="265"/>
      <c r="G345" s="265"/>
      <c r="H345" s="324">
        <v>0</v>
      </c>
      <c r="I345" s="322"/>
    </row>
    <row r="346" spans="1:9" hidden="1" outlineLevel="1">
      <c r="A346" s="323"/>
      <c r="B346" s="277" t="s">
        <v>215</v>
      </c>
      <c r="C346" s="266">
        <v>49406</v>
      </c>
      <c r="D346" s="266">
        <v>0</v>
      </c>
      <c r="E346" s="266">
        <v>45078</v>
      </c>
      <c r="F346" s="266">
        <v>0</v>
      </c>
      <c r="G346" s="266">
        <v>9233</v>
      </c>
      <c r="H346" s="324">
        <v>103717</v>
      </c>
      <c r="I346" s="322"/>
    </row>
    <row r="347" spans="1:9" hidden="1" outlineLevel="1">
      <c r="A347" s="323"/>
      <c r="B347" s="277" t="s">
        <v>216</v>
      </c>
      <c r="C347" s="266">
        <v>0</v>
      </c>
      <c r="D347" s="266">
        <v>0</v>
      </c>
      <c r="E347" s="266">
        <v>0</v>
      </c>
      <c r="F347" s="266">
        <v>0</v>
      </c>
      <c r="G347" s="266">
        <v>0</v>
      </c>
      <c r="H347" s="324">
        <v>0</v>
      </c>
      <c r="I347" s="322"/>
    </row>
    <row r="348" spans="1:9" hidden="1" outlineLevel="1">
      <c r="A348" s="323"/>
      <c r="B348" s="277" t="s">
        <v>217</v>
      </c>
      <c r="C348" s="266">
        <v>89805</v>
      </c>
      <c r="D348" s="266">
        <v>0</v>
      </c>
      <c r="E348" s="266">
        <v>206221</v>
      </c>
      <c r="F348" s="265"/>
      <c r="G348" s="266">
        <v>65122</v>
      </c>
      <c r="H348" s="324">
        <v>361148</v>
      </c>
      <c r="I348" s="322"/>
    </row>
    <row r="349" spans="1:9" hidden="1" outlineLevel="1">
      <c r="A349" s="323"/>
      <c r="B349" s="277" t="s">
        <v>218</v>
      </c>
      <c r="C349" s="266">
        <v>890888</v>
      </c>
      <c r="D349" s="266">
        <v>1433876</v>
      </c>
      <c r="E349" s="266">
        <v>41116</v>
      </c>
      <c r="F349" s="266">
        <v>0</v>
      </c>
      <c r="G349" s="266">
        <v>334553</v>
      </c>
      <c r="H349" s="324">
        <v>2700433</v>
      </c>
      <c r="I349" s="322"/>
    </row>
    <row r="350" spans="1:9" hidden="1" outlineLevel="1">
      <c r="A350" s="323"/>
      <c r="B350" s="277" t="s">
        <v>219</v>
      </c>
      <c r="C350" s="266">
        <v>0</v>
      </c>
      <c r="D350" s="265"/>
      <c r="E350" s="266">
        <v>0</v>
      </c>
      <c r="F350" s="265"/>
      <c r="G350" s="266">
        <v>0</v>
      </c>
      <c r="H350" s="324">
        <v>0</v>
      </c>
      <c r="I350" s="322"/>
    </row>
    <row r="351" spans="1:9" hidden="1" outlineLevel="1">
      <c r="A351" s="323"/>
      <c r="B351" s="277" t="s">
        <v>323</v>
      </c>
      <c r="C351" s="266">
        <v>7153</v>
      </c>
      <c r="D351" s="266">
        <v>0</v>
      </c>
      <c r="E351" s="266"/>
      <c r="F351" s="265"/>
      <c r="G351" s="324">
        <v>0</v>
      </c>
      <c r="H351" s="324">
        <v>7153</v>
      </c>
      <c r="I351" s="322"/>
    </row>
    <row r="352" spans="1:9" hidden="1" outlineLevel="1">
      <c r="A352" s="323"/>
      <c r="B352" s="277" t="s">
        <v>220</v>
      </c>
      <c r="C352" s="266"/>
      <c r="D352" s="265"/>
      <c r="E352" s="266"/>
      <c r="F352" s="265"/>
      <c r="G352" s="266"/>
      <c r="H352" s="324">
        <v>0</v>
      </c>
      <c r="I352" s="322"/>
    </row>
    <row r="353" spans="1:9" hidden="1" outlineLevel="1">
      <c r="A353" s="323"/>
      <c r="B353" s="277" t="s">
        <v>221</v>
      </c>
      <c r="C353" s="266">
        <v>0</v>
      </c>
      <c r="D353" s="265"/>
      <c r="E353" s="265"/>
      <c r="F353" s="265"/>
      <c r="G353" s="265"/>
      <c r="H353" s="324">
        <v>0</v>
      </c>
      <c r="I353" s="322"/>
    </row>
    <row r="354" spans="1:9" hidden="1" outlineLevel="1">
      <c r="A354" s="323"/>
      <c r="B354" s="277" t="s">
        <v>274</v>
      </c>
      <c r="C354" s="324">
        <v>2087.87</v>
      </c>
      <c r="D354" s="324">
        <v>0</v>
      </c>
      <c r="E354" s="324">
        <v>0</v>
      </c>
      <c r="F354" s="324">
        <v>0</v>
      </c>
      <c r="G354" s="324">
        <v>0</v>
      </c>
      <c r="H354" s="324">
        <v>2087.87</v>
      </c>
      <c r="I354" s="322"/>
    </row>
    <row r="355" spans="1:9" hidden="1" outlineLevel="1">
      <c r="A355" s="323"/>
      <c r="B355" s="277" t="s">
        <v>222</v>
      </c>
      <c r="C355" s="266">
        <v>1013541</v>
      </c>
      <c r="D355" s="266">
        <v>407360</v>
      </c>
      <c r="E355" s="266">
        <v>1554992</v>
      </c>
      <c r="F355" s="265"/>
      <c r="G355" s="266">
        <v>585365</v>
      </c>
      <c r="H355" s="324">
        <v>3561258</v>
      </c>
      <c r="I355" s="322"/>
    </row>
    <row r="356" spans="1:9" hidden="1" outlineLevel="1">
      <c r="A356" s="323"/>
      <c r="B356" s="277" t="s">
        <v>278</v>
      </c>
      <c r="C356" s="266">
        <v>31182</v>
      </c>
      <c r="D356" s="266">
        <v>0</v>
      </c>
      <c r="E356" s="266">
        <v>7199</v>
      </c>
      <c r="F356" s="265"/>
      <c r="G356" s="266"/>
      <c r="H356" s="324">
        <v>38381</v>
      </c>
      <c r="I356" s="322"/>
    </row>
    <row r="357" spans="1:9" hidden="1" outlineLevel="1">
      <c r="A357" s="323"/>
      <c r="B357" s="277" t="s">
        <v>223</v>
      </c>
      <c r="C357" s="266">
        <v>264951</v>
      </c>
      <c r="D357" s="265"/>
      <c r="E357" s="265"/>
      <c r="F357" s="265"/>
      <c r="G357" s="265"/>
      <c r="H357" s="324">
        <v>264951</v>
      </c>
      <c r="I357" s="322"/>
    </row>
    <row r="358" spans="1:9" hidden="1" outlineLevel="1">
      <c r="A358" s="323"/>
      <c r="B358" s="277" t="s">
        <v>224</v>
      </c>
      <c r="C358" s="266">
        <v>286050.98573140427</v>
      </c>
      <c r="D358" s="265">
        <v>398</v>
      </c>
      <c r="E358" s="266">
        <v>294984</v>
      </c>
      <c r="F358" s="265"/>
      <c r="G358" s="266">
        <v>83462</v>
      </c>
      <c r="H358" s="324">
        <v>664894.98573140427</v>
      </c>
      <c r="I358" s="322"/>
    </row>
    <row r="359" spans="1:9" hidden="1" outlineLevel="1">
      <c r="A359" s="323"/>
      <c r="B359" s="277" t="s">
        <v>225</v>
      </c>
      <c r="C359" s="266">
        <v>51400</v>
      </c>
      <c r="D359" s="265">
        <v>0</v>
      </c>
      <c r="E359" s="266">
        <v>21773</v>
      </c>
      <c r="F359" s="265"/>
      <c r="G359" s="266">
        <v>0</v>
      </c>
      <c r="H359" s="324">
        <v>73173</v>
      </c>
      <c r="I359" s="322"/>
    </row>
    <row r="360" spans="1:9" collapsed="1">
      <c r="A360" s="323">
        <v>8</v>
      </c>
      <c r="B360" s="281" t="s">
        <v>571</v>
      </c>
      <c r="C360" s="266">
        <f>SUM($C$332:$C$359)</f>
        <v>3940962.7677491005</v>
      </c>
      <c r="D360" s="266">
        <f>SUM($D$332:$D$359)</f>
        <v>4126127</v>
      </c>
      <c r="E360" s="266">
        <f>SUM($E$332:$E$359)</f>
        <v>10395465</v>
      </c>
      <c r="F360" s="266">
        <f>SUM($F$332:$F$359)</f>
        <v>0</v>
      </c>
      <c r="G360" s="266">
        <f>SUM($G$332:$G$359)</f>
        <v>2326183.8202555468</v>
      </c>
      <c r="H360" s="324">
        <f>SUM($H$332:$H$359)</f>
        <v>20788738.588004645</v>
      </c>
      <c r="I360" s="322"/>
    </row>
    <row r="361" spans="1:9" hidden="1" outlineLevel="1">
      <c r="A361" s="323"/>
      <c r="B361" s="277" t="s">
        <v>202</v>
      </c>
      <c r="C361" s="266"/>
      <c r="D361" s="265"/>
      <c r="E361" s="266"/>
      <c r="F361" s="265"/>
      <c r="G361" s="266"/>
      <c r="H361" s="324">
        <v>0</v>
      </c>
      <c r="I361" s="322"/>
    </row>
    <row r="362" spans="1:9" hidden="1" outlineLevel="1">
      <c r="A362" s="323"/>
      <c r="B362" s="277" t="s">
        <v>272</v>
      </c>
      <c r="C362" s="266">
        <v>68546</v>
      </c>
      <c r="D362" s="265"/>
      <c r="E362" s="266">
        <v>0</v>
      </c>
      <c r="F362" s="265"/>
      <c r="G362" s="266">
        <v>0</v>
      </c>
      <c r="H362" s="324">
        <v>68546</v>
      </c>
      <c r="I362" s="322"/>
    </row>
    <row r="363" spans="1:9" hidden="1" outlineLevel="1">
      <c r="A363" s="323"/>
      <c r="B363" s="277" t="s">
        <v>203</v>
      </c>
      <c r="C363" s="266">
        <v>60548.611734183083</v>
      </c>
      <c r="D363" s="265"/>
      <c r="E363" s="266">
        <v>331143</v>
      </c>
      <c r="F363" s="265"/>
      <c r="G363" s="266">
        <v>63075</v>
      </c>
      <c r="H363" s="324">
        <v>454766.6117341831</v>
      </c>
      <c r="I363" s="322"/>
    </row>
    <row r="364" spans="1:9" hidden="1" outlineLevel="1">
      <c r="A364" s="323"/>
      <c r="B364" s="277" t="s">
        <v>204</v>
      </c>
      <c r="C364" s="266">
        <v>349907</v>
      </c>
      <c r="D364" s="265">
        <v>0</v>
      </c>
      <c r="E364" s="266">
        <v>0</v>
      </c>
      <c r="F364" s="265"/>
      <c r="G364" s="266">
        <v>0</v>
      </c>
      <c r="H364" s="324">
        <v>349907</v>
      </c>
      <c r="I364" s="322"/>
    </row>
    <row r="365" spans="1:9" hidden="1" outlineLevel="1">
      <c r="A365" s="323"/>
      <c r="B365" s="277" t="s">
        <v>206</v>
      </c>
      <c r="C365" s="266">
        <v>0</v>
      </c>
      <c r="D365" s="265">
        <v>0</v>
      </c>
      <c r="E365" s="265">
        <v>3066</v>
      </c>
      <c r="F365" s="265">
        <v>0</v>
      </c>
      <c r="G365" s="265">
        <v>0</v>
      </c>
      <c r="H365" s="324">
        <v>3066</v>
      </c>
      <c r="I365" s="322"/>
    </row>
    <row r="366" spans="1:9" hidden="1" outlineLevel="1">
      <c r="A366" s="323"/>
      <c r="B366" s="277" t="s">
        <v>207</v>
      </c>
      <c r="C366" s="266">
        <v>339</v>
      </c>
      <c r="D366" s="265">
        <v>0</v>
      </c>
      <c r="E366" s="266">
        <v>559</v>
      </c>
      <c r="F366" s="265">
        <v>0</v>
      </c>
      <c r="G366" s="266">
        <v>0</v>
      </c>
      <c r="H366" s="324">
        <v>898</v>
      </c>
      <c r="I366" s="322"/>
    </row>
    <row r="367" spans="1:9" hidden="1" outlineLevel="1">
      <c r="A367" s="323"/>
      <c r="B367" s="277" t="s">
        <v>205</v>
      </c>
      <c r="C367" s="266">
        <v>0</v>
      </c>
      <c r="D367" s="266">
        <v>0</v>
      </c>
      <c r="E367" s="266">
        <v>0</v>
      </c>
      <c r="F367" s="266">
        <v>0</v>
      </c>
      <c r="G367" s="266">
        <v>0</v>
      </c>
      <c r="H367" s="324">
        <v>0</v>
      </c>
      <c r="I367" s="322"/>
    </row>
    <row r="368" spans="1:9" hidden="1" outlineLevel="1">
      <c r="A368" s="323"/>
      <c r="B368" s="277" t="s">
        <v>208</v>
      </c>
      <c r="C368" s="266">
        <v>471988</v>
      </c>
      <c r="D368" s="266">
        <v>492421</v>
      </c>
      <c r="E368" s="266">
        <v>715881</v>
      </c>
      <c r="F368" s="266">
        <v>0</v>
      </c>
      <c r="G368" s="266">
        <v>161674</v>
      </c>
      <c r="H368" s="324">
        <v>1841964</v>
      </c>
      <c r="I368" s="322"/>
    </row>
    <row r="369" spans="1:9" hidden="1" outlineLevel="1">
      <c r="A369" s="323"/>
      <c r="B369" s="277" t="s">
        <v>209</v>
      </c>
      <c r="C369" s="266">
        <v>75784.631919299369</v>
      </c>
      <c r="D369" s="265"/>
      <c r="E369" s="266">
        <v>17623</v>
      </c>
      <c r="F369" s="265"/>
      <c r="G369" s="266">
        <v>191.50619952366105</v>
      </c>
      <c r="H369" s="324">
        <v>93599.13811882303</v>
      </c>
      <c r="I369" s="322"/>
    </row>
    <row r="370" spans="1:9" hidden="1" outlineLevel="1">
      <c r="A370" s="323"/>
      <c r="B370" s="277" t="s">
        <v>211</v>
      </c>
      <c r="C370" s="266">
        <v>253821</v>
      </c>
      <c r="D370" s="265"/>
      <c r="E370" s="266">
        <v>829029</v>
      </c>
      <c r="F370" s="265"/>
      <c r="G370" s="266">
        <v>102652</v>
      </c>
      <c r="H370" s="324">
        <v>1185502</v>
      </c>
      <c r="I370" s="322"/>
    </row>
    <row r="371" spans="1:9" hidden="1" outlineLevel="1">
      <c r="A371" s="323"/>
      <c r="B371" s="277" t="s">
        <v>212</v>
      </c>
      <c r="C371" s="266">
        <v>38669</v>
      </c>
      <c r="D371" s="265">
        <v>0</v>
      </c>
      <c r="E371" s="266">
        <v>544563</v>
      </c>
      <c r="F371" s="265">
        <v>0</v>
      </c>
      <c r="G371" s="266">
        <v>89378</v>
      </c>
      <c r="H371" s="324">
        <v>672610</v>
      </c>
      <c r="I371" s="322"/>
    </row>
    <row r="372" spans="1:9" hidden="1" outlineLevel="1">
      <c r="A372" s="323"/>
      <c r="B372" s="277" t="s">
        <v>213</v>
      </c>
      <c r="C372" s="266">
        <v>90929</v>
      </c>
      <c r="D372" s="266">
        <v>317856</v>
      </c>
      <c r="E372" s="266">
        <v>160990</v>
      </c>
      <c r="F372" s="265"/>
      <c r="G372" s="266">
        <v>73781</v>
      </c>
      <c r="H372" s="324">
        <v>643556</v>
      </c>
      <c r="I372" s="322"/>
    </row>
    <row r="373" spans="1:9" hidden="1" outlineLevel="1">
      <c r="A373" s="323"/>
      <c r="B373" s="277" t="s">
        <v>214</v>
      </c>
      <c r="C373" s="266">
        <v>229611</v>
      </c>
      <c r="D373" s="266">
        <v>1050</v>
      </c>
      <c r="E373" s="266">
        <v>0</v>
      </c>
      <c r="F373" s="266">
        <v>332</v>
      </c>
      <c r="G373" s="266">
        <v>0</v>
      </c>
      <c r="H373" s="324">
        <v>230993</v>
      </c>
      <c r="I373" s="322"/>
    </row>
    <row r="374" spans="1:9" hidden="1" outlineLevel="1">
      <c r="A374" s="323"/>
      <c r="B374" s="277" t="s">
        <v>273</v>
      </c>
      <c r="C374" s="266"/>
      <c r="D374" s="265"/>
      <c r="E374" s="265"/>
      <c r="F374" s="266"/>
      <c r="G374" s="265"/>
      <c r="H374" s="324">
        <v>0</v>
      </c>
      <c r="I374" s="322"/>
    </row>
    <row r="375" spans="1:9" hidden="1" outlineLevel="1">
      <c r="A375" s="323"/>
      <c r="B375" s="277" t="s">
        <v>215</v>
      </c>
      <c r="C375" s="266">
        <v>154070</v>
      </c>
      <c r="D375" s="266">
        <v>0</v>
      </c>
      <c r="E375" s="266">
        <v>51623</v>
      </c>
      <c r="F375" s="266">
        <v>0</v>
      </c>
      <c r="G375" s="266">
        <v>10573</v>
      </c>
      <c r="H375" s="324">
        <v>216266</v>
      </c>
      <c r="I375" s="322"/>
    </row>
    <row r="376" spans="1:9" hidden="1" outlineLevel="1">
      <c r="A376" s="323"/>
      <c r="B376" s="277" t="s">
        <v>216</v>
      </c>
      <c r="C376" s="266">
        <v>17</v>
      </c>
      <c r="D376" s="266">
        <v>0</v>
      </c>
      <c r="E376" s="266">
        <v>0</v>
      </c>
      <c r="F376" s="266">
        <v>0</v>
      </c>
      <c r="G376" s="266">
        <v>0</v>
      </c>
      <c r="H376" s="324">
        <v>17</v>
      </c>
      <c r="I376" s="322"/>
    </row>
    <row r="377" spans="1:9" hidden="1" outlineLevel="1">
      <c r="A377" s="323"/>
      <c r="B377" s="277" t="s">
        <v>217</v>
      </c>
      <c r="C377" s="266">
        <v>82928</v>
      </c>
      <c r="D377" s="266">
        <v>0</v>
      </c>
      <c r="E377" s="266">
        <v>188655</v>
      </c>
      <c r="F377" s="265"/>
      <c r="G377" s="266">
        <v>59575</v>
      </c>
      <c r="H377" s="324">
        <v>331158</v>
      </c>
      <c r="I377" s="322"/>
    </row>
    <row r="378" spans="1:9" hidden="1" outlineLevel="1">
      <c r="A378" s="323"/>
      <c r="B378" s="277" t="s">
        <v>218</v>
      </c>
      <c r="C378" s="266">
        <v>949249</v>
      </c>
      <c r="D378" s="266">
        <v>192877</v>
      </c>
      <c r="E378" s="266">
        <v>5115</v>
      </c>
      <c r="F378" s="266">
        <v>0</v>
      </c>
      <c r="G378" s="266">
        <v>36318</v>
      </c>
      <c r="H378" s="324">
        <v>1183559</v>
      </c>
      <c r="I378" s="322"/>
    </row>
    <row r="379" spans="1:9" hidden="1" outlineLevel="1">
      <c r="A379" s="323"/>
      <c r="B379" s="277" t="s">
        <v>219</v>
      </c>
      <c r="C379" s="266">
        <v>633</v>
      </c>
      <c r="D379" s="265"/>
      <c r="E379" s="266">
        <v>37942</v>
      </c>
      <c r="F379" s="265"/>
      <c r="G379" s="266">
        <v>10466</v>
      </c>
      <c r="H379" s="324">
        <v>49041</v>
      </c>
      <c r="I379" s="322"/>
    </row>
    <row r="380" spans="1:9" hidden="1" outlineLevel="1">
      <c r="A380" s="323"/>
      <c r="B380" s="277" t="s">
        <v>323</v>
      </c>
      <c r="C380" s="266">
        <v>1147</v>
      </c>
      <c r="D380" s="266">
        <v>0</v>
      </c>
      <c r="E380" s="266">
        <v>0</v>
      </c>
      <c r="F380" s="266">
        <v>0</v>
      </c>
      <c r="G380" s="324">
        <v>0</v>
      </c>
      <c r="H380" s="324">
        <v>1147</v>
      </c>
      <c r="I380" s="322"/>
    </row>
    <row r="381" spans="1:9" hidden="1" outlineLevel="1">
      <c r="A381" s="323"/>
      <c r="B381" s="277" t="s">
        <v>220</v>
      </c>
      <c r="C381" s="266">
        <v>0</v>
      </c>
      <c r="D381" s="265"/>
      <c r="E381" s="266">
        <v>0</v>
      </c>
      <c r="F381" s="265"/>
      <c r="G381" s="266">
        <v>0</v>
      </c>
      <c r="H381" s="324">
        <v>0</v>
      </c>
      <c r="I381" s="322"/>
    </row>
    <row r="382" spans="1:9" hidden="1" outlineLevel="1">
      <c r="A382" s="323"/>
      <c r="B382" s="277" t="s">
        <v>221</v>
      </c>
      <c r="C382" s="266">
        <v>2183</v>
      </c>
      <c r="D382" s="265"/>
      <c r="E382" s="265"/>
      <c r="F382" s="265"/>
      <c r="G382" s="265"/>
      <c r="H382" s="324">
        <v>2183</v>
      </c>
      <c r="I382" s="322"/>
    </row>
    <row r="383" spans="1:9" hidden="1" outlineLevel="1">
      <c r="A383" s="323"/>
      <c r="B383" s="277" t="s">
        <v>274</v>
      </c>
      <c r="C383" s="324">
        <v>34481.08</v>
      </c>
      <c r="D383" s="324">
        <v>0</v>
      </c>
      <c r="E383" s="324">
        <v>0</v>
      </c>
      <c r="F383" s="324">
        <v>0</v>
      </c>
      <c r="G383" s="324">
        <v>0</v>
      </c>
      <c r="H383" s="324">
        <v>34481.08</v>
      </c>
      <c r="I383" s="322"/>
    </row>
    <row r="384" spans="1:9" hidden="1" outlineLevel="1">
      <c r="A384" s="323"/>
      <c r="B384" s="277" t="s">
        <v>222</v>
      </c>
      <c r="C384" s="266">
        <v>578179</v>
      </c>
      <c r="D384" s="266">
        <v>461547</v>
      </c>
      <c r="E384" s="266">
        <v>773854</v>
      </c>
      <c r="F384" s="265"/>
      <c r="G384" s="266">
        <v>660644</v>
      </c>
      <c r="H384" s="324">
        <v>2474224</v>
      </c>
      <c r="I384" s="322"/>
    </row>
    <row r="385" spans="1:9" hidden="1" outlineLevel="1">
      <c r="A385" s="323"/>
      <c r="B385" s="277" t="s">
        <v>278</v>
      </c>
      <c r="C385" s="266">
        <v>45783</v>
      </c>
      <c r="D385" s="266"/>
      <c r="E385" s="266"/>
      <c r="F385" s="265"/>
      <c r="G385" s="266"/>
      <c r="H385" s="324">
        <v>45783</v>
      </c>
      <c r="I385" s="322"/>
    </row>
    <row r="386" spans="1:9" hidden="1" outlineLevel="1">
      <c r="A386" s="323"/>
      <c r="B386" s="277" t="s">
        <v>223</v>
      </c>
      <c r="C386" s="266">
        <v>176603</v>
      </c>
      <c r="D386" s="265"/>
      <c r="E386" s="265"/>
      <c r="F386" s="265"/>
      <c r="G386" s="265"/>
      <c r="H386" s="324">
        <v>176603</v>
      </c>
      <c r="I386" s="322"/>
    </row>
    <row r="387" spans="1:9" hidden="1" outlineLevel="1">
      <c r="A387" s="323"/>
      <c r="B387" s="277" t="s">
        <v>224</v>
      </c>
      <c r="C387" s="266">
        <v>222597.1095639377</v>
      </c>
      <c r="D387" s="265">
        <v>1007</v>
      </c>
      <c r="E387" s="266">
        <v>31612</v>
      </c>
      <c r="F387" s="265"/>
      <c r="G387" s="266">
        <v>9188</v>
      </c>
      <c r="H387" s="324">
        <v>264404.1095639377</v>
      </c>
      <c r="I387" s="322"/>
    </row>
    <row r="388" spans="1:9" hidden="1" outlineLevel="1">
      <c r="A388" s="323"/>
      <c r="B388" s="277" t="s">
        <v>225</v>
      </c>
      <c r="C388" s="266">
        <v>368618</v>
      </c>
      <c r="D388" s="265">
        <v>0</v>
      </c>
      <c r="E388" s="266">
        <v>99565</v>
      </c>
      <c r="F388" s="265"/>
      <c r="G388" s="265"/>
      <c r="H388" s="324">
        <v>468183</v>
      </c>
      <c r="I388" s="322"/>
    </row>
    <row r="389" spans="1:9" collapsed="1">
      <c r="A389" s="323">
        <v>9</v>
      </c>
      <c r="B389" s="281" t="s">
        <v>572</v>
      </c>
      <c r="C389" s="266">
        <f>SUM($C$361:$C$388)</f>
        <v>4256631.4332174202</v>
      </c>
      <c r="D389" s="266">
        <f>SUM($D$361:$D$388)</f>
        <v>1466758</v>
      </c>
      <c r="E389" s="266">
        <f>SUM($E$361:$E$388)</f>
        <v>3791220</v>
      </c>
      <c r="F389" s="266">
        <f>SUM($F$361:$F$388)</f>
        <v>332</v>
      </c>
      <c r="G389" s="266">
        <f>SUM($G$361:$G$388)</f>
        <v>1277515.5061995238</v>
      </c>
      <c r="H389" s="324">
        <f>SUM($H$361:$H$388)</f>
        <v>10792456.939416943</v>
      </c>
      <c r="I389" s="322"/>
    </row>
    <row r="390" spans="1:9" hidden="1" outlineLevel="1">
      <c r="A390" s="323"/>
      <c r="B390" s="277" t="s">
        <v>202</v>
      </c>
      <c r="C390" s="266"/>
      <c r="D390" s="265"/>
      <c r="E390" s="266"/>
      <c r="F390" s="265"/>
      <c r="G390" s="266"/>
      <c r="H390" s="324">
        <v>0</v>
      </c>
      <c r="I390" s="322"/>
    </row>
    <row r="391" spans="1:9" hidden="1" outlineLevel="1">
      <c r="A391" s="323"/>
      <c r="B391" s="277" t="s">
        <v>272</v>
      </c>
      <c r="C391" s="266">
        <v>0</v>
      </c>
      <c r="D391" s="265"/>
      <c r="E391" s="266">
        <v>0</v>
      </c>
      <c r="F391" s="265"/>
      <c r="G391" s="266">
        <v>0</v>
      </c>
      <c r="H391" s="324">
        <v>0</v>
      </c>
      <c r="I391" s="322"/>
    </row>
    <row r="392" spans="1:9" hidden="1" outlineLevel="1">
      <c r="A392" s="323"/>
      <c r="B392" s="277" t="s">
        <v>203</v>
      </c>
      <c r="C392" s="266">
        <v>11805.941602480665</v>
      </c>
      <c r="D392" s="265"/>
      <c r="E392" s="266">
        <v>210012</v>
      </c>
      <c r="F392" s="265"/>
      <c r="G392" s="266">
        <v>40002</v>
      </c>
      <c r="H392" s="324">
        <v>261819.94160248066</v>
      </c>
      <c r="I392" s="322"/>
    </row>
    <row r="393" spans="1:9" hidden="1" outlineLevel="1">
      <c r="A393" s="323"/>
      <c r="B393" s="277" t="s">
        <v>204</v>
      </c>
      <c r="C393" s="266">
        <v>151888</v>
      </c>
      <c r="D393" s="266">
        <v>0</v>
      </c>
      <c r="E393" s="266">
        <v>0</v>
      </c>
      <c r="F393" s="265"/>
      <c r="G393" s="266">
        <v>0</v>
      </c>
      <c r="H393" s="324">
        <v>151888</v>
      </c>
      <c r="I393" s="322"/>
    </row>
    <row r="394" spans="1:9" hidden="1" outlineLevel="1">
      <c r="A394" s="323"/>
      <c r="B394" s="277" t="s">
        <v>205</v>
      </c>
      <c r="C394" s="266">
        <v>0</v>
      </c>
      <c r="D394" s="266">
        <v>0</v>
      </c>
      <c r="E394" s="266">
        <v>0</v>
      </c>
      <c r="F394" s="266">
        <v>0</v>
      </c>
      <c r="G394" s="266">
        <v>0</v>
      </c>
      <c r="H394" s="324">
        <v>0</v>
      </c>
      <c r="I394" s="322"/>
    </row>
    <row r="395" spans="1:9" hidden="1" outlineLevel="1">
      <c r="A395" s="323"/>
      <c r="B395" s="277" t="s">
        <v>206</v>
      </c>
      <c r="C395" s="266">
        <v>0</v>
      </c>
      <c r="D395" s="266">
        <v>0</v>
      </c>
      <c r="E395" s="266">
        <v>695</v>
      </c>
      <c r="F395" s="266">
        <v>0</v>
      </c>
      <c r="G395" s="266">
        <v>0</v>
      </c>
      <c r="H395" s="324">
        <v>695</v>
      </c>
      <c r="I395" s="322"/>
    </row>
    <row r="396" spans="1:9" hidden="1" outlineLevel="1">
      <c r="A396" s="323"/>
      <c r="B396" s="277" t="s">
        <v>207</v>
      </c>
      <c r="C396" s="324">
        <v>850</v>
      </c>
      <c r="D396" s="324">
        <v>0</v>
      </c>
      <c r="E396" s="324">
        <v>1400</v>
      </c>
      <c r="F396" s="324">
        <v>0</v>
      </c>
      <c r="G396" s="324">
        <v>0</v>
      </c>
      <c r="H396" s="324">
        <v>2250</v>
      </c>
      <c r="I396" s="322"/>
    </row>
    <row r="397" spans="1:9" hidden="1" outlineLevel="1">
      <c r="A397" s="323"/>
      <c r="B397" s="277" t="s">
        <v>208</v>
      </c>
      <c r="C397" s="266">
        <v>71595</v>
      </c>
      <c r="D397" s="266">
        <v>133685</v>
      </c>
      <c r="E397" s="266">
        <v>310214</v>
      </c>
      <c r="F397" s="266">
        <v>0</v>
      </c>
      <c r="G397" s="266">
        <v>60339</v>
      </c>
      <c r="H397" s="324">
        <v>575833</v>
      </c>
      <c r="I397" s="322"/>
    </row>
    <row r="398" spans="1:9" hidden="1" outlineLevel="1">
      <c r="A398" s="323"/>
      <c r="B398" s="277" t="s">
        <v>209</v>
      </c>
      <c r="C398" s="266">
        <v>12472.310296856689</v>
      </c>
      <c r="D398" s="265"/>
      <c r="E398" s="266">
        <v>27608</v>
      </c>
      <c r="F398" s="265"/>
      <c r="G398" s="266">
        <v>298.22008575846485</v>
      </c>
      <c r="H398" s="324">
        <v>40378.53038261515</v>
      </c>
      <c r="I398" s="322"/>
    </row>
    <row r="399" spans="1:9" hidden="1" outlineLevel="1">
      <c r="A399" s="323"/>
      <c r="B399" s="277" t="s">
        <v>211</v>
      </c>
      <c r="C399" s="266">
        <v>111573</v>
      </c>
      <c r="D399" s="265"/>
      <c r="E399" s="266">
        <v>455805</v>
      </c>
      <c r="F399" s="265"/>
      <c r="G399" s="266">
        <v>57044</v>
      </c>
      <c r="H399" s="324">
        <v>624422</v>
      </c>
      <c r="I399" s="322"/>
    </row>
    <row r="400" spans="1:9" hidden="1" outlineLevel="1">
      <c r="A400" s="323"/>
      <c r="B400" s="277" t="s">
        <v>212</v>
      </c>
      <c r="C400" s="266"/>
      <c r="D400" s="265">
        <v>0</v>
      </c>
      <c r="E400" s="266">
        <v>65616</v>
      </c>
      <c r="F400" s="265">
        <v>0</v>
      </c>
      <c r="G400" s="266">
        <v>6553</v>
      </c>
      <c r="H400" s="324">
        <v>72169</v>
      </c>
      <c r="I400" s="322"/>
    </row>
    <row r="401" spans="1:9" hidden="1" outlineLevel="1">
      <c r="A401" s="323"/>
      <c r="B401" s="277" t="s">
        <v>213</v>
      </c>
      <c r="C401" s="266">
        <v>0</v>
      </c>
      <c r="D401" s="266">
        <v>864</v>
      </c>
      <c r="E401" s="266">
        <v>95583</v>
      </c>
      <c r="F401" s="265"/>
      <c r="G401" s="266">
        <v>10741</v>
      </c>
      <c r="H401" s="324">
        <v>107188</v>
      </c>
      <c r="I401" s="322"/>
    </row>
    <row r="402" spans="1:9" hidden="1" outlineLevel="1">
      <c r="A402" s="323"/>
      <c r="B402" s="277" t="s">
        <v>214</v>
      </c>
      <c r="C402" s="266">
        <v>27044</v>
      </c>
      <c r="D402" s="266">
        <v>200</v>
      </c>
      <c r="E402" s="266">
        <v>0</v>
      </c>
      <c r="F402" s="266">
        <v>0</v>
      </c>
      <c r="G402" s="266">
        <v>0</v>
      </c>
      <c r="H402" s="324">
        <v>27244</v>
      </c>
      <c r="I402" s="322"/>
    </row>
    <row r="403" spans="1:9" hidden="1" outlineLevel="1">
      <c r="A403" s="323"/>
      <c r="B403" s="277" t="s">
        <v>273</v>
      </c>
      <c r="C403" s="266"/>
      <c r="D403" s="265"/>
      <c r="E403" s="265"/>
      <c r="F403" s="265"/>
      <c r="G403" s="265"/>
      <c r="H403" s="324">
        <v>0</v>
      </c>
      <c r="I403" s="322"/>
    </row>
    <row r="404" spans="1:9" hidden="1" outlineLevel="1">
      <c r="A404" s="323"/>
      <c r="B404" s="277" t="s">
        <v>215</v>
      </c>
      <c r="C404" s="266">
        <v>0</v>
      </c>
      <c r="D404" s="266">
        <v>0</v>
      </c>
      <c r="E404" s="266">
        <v>43468</v>
      </c>
      <c r="F404" s="266">
        <v>0</v>
      </c>
      <c r="G404" s="266">
        <v>8903</v>
      </c>
      <c r="H404" s="324">
        <v>52371</v>
      </c>
      <c r="I404" s="322"/>
    </row>
    <row r="405" spans="1:9" hidden="1" outlineLevel="1">
      <c r="A405" s="323"/>
      <c r="B405" s="277" t="s">
        <v>216</v>
      </c>
      <c r="C405" s="266">
        <v>2</v>
      </c>
      <c r="D405" s="266">
        <v>0</v>
      </c>
      <c r="E405" s="266">
        <v>0</v>
      </c>
      <c r="F405" s="266">
        <v>0</v>
      </c>
      <c r="G405" s="266">
        <v>0</v>
      </c>
      <c r="H405" s="324">
        <v>2</v>
      </c>
      <c r="I405" s="322"/>
    </row>
    <row r="406" spans="1:9" hidden="1" outlineLevel="1">
      <c r="A406" s="323"/>
      <c r="B406" s="277" t="s">
        <v>217</v>
      </c>
      <c r="C406" s="266">
        <v>14889</v>
      </c>
      <c r="D406" s="266">
        <v>0</v>
      </c>
      <c r="E406" s="266">
        <v>26792</v>
      </c>
      <c r="F406" s="265"/>
      <c r="G406" s="266">
        <v>8461</v>
      </c>
      <c r="H406" s="324">
        <v>50142</v>
      </c>
      <c r="I406" s="322"/>
    </row>
    <row r="407" spans="1:9" hidden="1" outlineLevel="1">
      <c r="A407" s="323"/>
      <c r="B407" s="277" t="s">
        <v>218</v>
      </c>
      <c r="C407" s="266">
        <v>45936</v>
      </c>
      <c r="D407" s="266">
        <v>220140</v>
      </c>
      <c r="E407" s="266">
        <v>18210</v>
      </c>
      <c r="F407" s="266">
        <v>0</v>
      </c>
      <c r="G407" s="266">
        <v>55405</v>
      </c>
      <c r="H407" s="324">
        <v>339691</v>
      </c>
      <c r="I407" s="322"/>
    </row>
    <row r="408" spans="1:9" hidden="1" outlineLevel="1">
      <c r="A408" s="323"/>
      <c r="B408" s="277" t="s">
        <v>219</v>
      </c>
      <c r="C408" s="266">
        <v>0</v>
      </c>
      <c r="D408" s="265"/>
      <c r="E408" s="266">
        <v>6361</v>
      </c>
      <c r="F408" s="265"/>
      <c r="G408" s="266">
        <v>1755</v>
      </c>
      <c r="H408" s="324">
        <v>8116</v>
      </c>
      <c r="I408" s="322"/>
    </row>
    <row r="409" spans="1:9" hidden="1" outlineLevel="1">
      <c r="A409" s="323"/>
      <c r="B409" s="277" t="s">
        <v>323</v>
      </c>
      <c r="C409" s="265">
        <v>586</v>
      </c>
      <c r="D409" s="265">
        <v>0</v>
      </c>
      <c r="E409" s="265">
        <v>0</v>
      </c>
      <c r="F409" s="265">
        <v>0</v>
      </c>
      <c r="G409" s="266">
        <v>0</v>
      </c>
      <c r="H409" s="324">
        <v>586</v>
      </c>
      <c r="I409" s="322"/>
    </row>
    <row r="410" spans="1:9" hidden="1" outlineLevel="1">
      <c r="A410" s="323"/>
      <c r="B410" s="277" t="s">
        <v>220</v>
      </c>
      <c r="C410" s="266"/>
      <c r="D410" s="265"/>
      <c r="E410" s="266"/>
      <c r="F410" s="265"/>
      <c r="G410" s="266"/>
      <c r="H410" s="324">
        <v>0</v>
      </c>
      <c r="I410" s="322"/>
    </row>
    <row r="411" spans="1:9" hidden="1" outlineLevel="1">
      <c r="A411" s="323"/>
      <c r="B411" s="277" t="s">
        <v>221</v>
      </c>
      <c r="C411" s="265"/>
      <c r="D411" s="265"/>
      <c r="E411" s="265"/>
      <c r="F411" s="265"/>
      <c r="G411" s="265"/>
      <c r="H411" s="324">
        <v>0</v>
      </c>
      <c r="I411" s="322"/>
    </row>
    <row r="412" spans="1:9" hidden="1" outlineLevel="1">
      <c r="A412" s="323"/>
      <c r="B412" s="277" t="s">
        <v>274</v>
      </c>
      <c r="C412" s="265"/>
      <c r="D412" s="265"/>
      <c r="E412" s="265"/>
      <c r="F412" s="265"/>
      <c r="G412" s="265"/>
      <c r="H412" s="324">
        <v>0</v>
      </c>
      <c r="I412" s="322"/>
    </row>
    <row r="413" spans="1:9" hidden="1" outlineLevel="1">
      <c r="A413" s="323"/>
      <c r="B413" s="277" t="s">
        <v>222</v>
      </c>
      <c r="C413" s="266">
        <v>71131</v>
      </c>
      <c r="D413" s="265">
        <v>0</v>
      </c>
      <c r="E413" s="266">
        <v>383032</v>
      </c>
      <c r="F413" s="265"/>
      <c r="G413" s="266">
        <v>533494</v>
      </c>
      <c r="H413" s="324">
        <v>987657</v>
      </c>
      <c r="I413" s="322"/>
    </row>
    <row r="414" spans="1:9" hidden="1" outlineLevel="1">
      <c r="A414" s="323"/>
      <c r="B414" s="277" t="s">
        <v>278</v>
      </c>
      <c r="C414" s="266"/>
      <c r="D414" s="265"/>
      <c r="E414" s="265">
        <v>154</v>
      </c>
      <c r="F414" s="265">
        <v>0</v>
      </c>
      <c r="G414" s="265">
        <v>0</v>
      </c>
      <c r="H414" s="324">
        <v>154</v>
      </c>
      <c r="I414" s="322"/>
    </row>
    <row r="415" spans="1:9" hidden="1" outlineLevel="1">
      <c r="A415" s="323"/>
      <c r="B415" s="277" t="s">
        <v>223</v>
      </c>
      <c r="C415" s="265">
        <v>1998</v>
      </c>
      <c r="D415" s="265">
        <v>0</v>
      </c>
      <c r="E415" s="265">
        <v>0</v>
      </c>
      <c r="F415" s="265">
        <v>0</v>
      </c>
      <c r="G415" s="265">
        <v>0</v>
      </c>
      <c r="H415" s="324">
        <v>1998</v>
      </c>
      <c r="I415" s="322"/>
    </row>
    <row r="416" spans="1:9" hidden="1" outlineLevel="1">
      <c r="A416" s="323"/>
      <c r="B416" s="277" t="s">
        <v>224</v>
      </c>
      <c r="C416" s="266">
        <v>41739.594818189747</v>
      </c>
      <c r="D416" s="265">
        <v>5</v>
      </c>
      <c r="E416" s="266">
        <v>2908</v>
      </c>
      <c r="F416" s="265"/>
      <c r="G416" s="266">
        <v>879</v>
      </c>
      <c r="H416" s="324">
        <v>45531.594818189747</v>
      </c>
      <c r="I416" s="322"/>
    </row>
    <row r="417" spans="1:9" hidden="1" outlineLevel="1">
      <c r="A417" s="323"/>
      <c r="B417" s="277" t="s">
        <v>225</v>
      </c>
      <c r="C417" s="266">
        <v>65141</v>
      </c>
      <c r="D417" s="265">
        <v>0</v>
      </c>
      <c r="E417" s="266">
        <v>19622</v>
      </c>
      <c r="F417" s="265"/>
      <c r="G417" s="265"/>
      <c r="H417" s="324">
        <v>84763</v>
      </c>
      <c r="I417" s="322"/>
    </row>
    <row r="418" spans="1:9" collapsed="1">
      <c r="A418" s="323">
        <v>10</v>
      </c>
      <c r="B418" s="281" t="s">
        <v>66</v>
      </c>
      <c r="C418" s="266">
        <f>SUM($C$390:$C$417)</f>
        <v>628650.84671752714</v>
      </c>
      <c r="D418" s="266">
        <f>SUM($D$390:$D$417)</f>
        <v>354894</v>
      </c>
      <c r="E418" s="266">
        <f>SUM($E$390:$E$417)</f>
        <v>1667480</v>
      </c>
      <c r="F418" s="266">
        <f>SUM($F$390:$F$417)</f>
        <v>0</v>
      </c>
      <c r="G418" s="266">
        <f>SUM($G$390:$G$417)</f>
        <v>783874.22008575848</v>
      </c>
      <c r="H418" s="324">
        <f>SUM($H$390:$H$417)</f>
        <v>3434899.0668032854</v>
      </c>
      <c r="I418" s="322"/>
    </row>
    <row r="419" spans="1:9" hidden="1" outlineLevel="1">
      <c r="A419" s="323"/>
      <c r="B419" s="277" t="s">
        <v>202</v>
      </c>
      <c r="C419" s="265"/>
      <c r="D419" s="265"/>
      <c r="E419" s="265"/>
      <c r="F419" s="265"/>
      <c r="G419" s="266"/>
      <c r="H419" s="324">
        <v>0</v>
      </c>
      <c r="I419" s="322"/>
    </row>
    <row r="420" spans="1:9" hidden="1" outlineLevel="1">
      <c r="A420" s="323"/>
      <c r="B420" s="277" t="s">
        <v>272</v>
      </c>
      <c r="C420" s="265"/>
      <c r="D420" s="265"/>
      <c r="E420" s="265"/>
      <c r="F420" s="265"/>
      <c r="G420" s="266">
        <v>0</v>
      </c>
      <c r="H420" s="324">
        <v>0</v>
      </c>
      <c r="I420" s="322"/>
    </row>
    <row r="421" spans="1:9" hidden="1" outlineLevel="1">
      <c r="A421" s="323"/>
      <c r="B421" s="277" t="s">
        <v>203</v>
      </c>
      <c r="C421" s="265"/>
      <c r="D421" s="265"/>
      <c r="E421" s="265"/>
      <c r="F421" s="265"/>
      <c r="G421" s="266">
        <v>0</v>
      </c>
      <c r="H421" s="324">
        <v>0</v>
      </c>
      <c r="I421" s="322"/>
    </row>
    <row r="422" spans="1:9" hidden="1" outlineLevel="1">
      <c r="A422" s="323"/>
      <c r="B422" s="277" t="s">
        <v>204</v>
      </c>
      <c r="C422" s="265"/>
      <c r="D422" s="265"/>
      <c r="E422" s="265"/>
      <c r="F422" s="265"/>
      <c r="G422" s="265"/>
      <c r="H422" s="324">
        <v>0</v>
      </c>
      <c r="I422" s="322"/>
    </row>
    <row r="423" spans="1:9" hidden="1" outlineLevel="1">
      <c r="A423" s="323"/>
      <c r="B423" s="277" t="s">
        <v>205</v>
      </c>
      <c r="C423" s="266">
        <v>0</v>
      </c>
      <c r="D423" s="266">
        <v>0</v>
      </c>
      <c r="E423" s="266">
        <v>0</v>
      </c>
      <c r="F423" s="266">
        <v>0</v>
      </c>
      <c r="G423" s="266">
        <v>0</v>
      </c>
      <c r="H423" s="324">
        <v>0</v>
      </c>
      <c r="I423" s="322"/>
    </row>
    <row r="424" spans="1:9" hidden="1" outlineLevel="1">
      <c r="A424" s="323"/>
      <c r="B424" s="277" t="s">
        <v>206</v>
      </c>
      <c r="C424" s="266">
        <v>0</v>
      </c>
      <c r="D424" s="266">
        <v>0</v>
      </c>
      <c r="E424" s="266">
        <v>0</v>
      </c>
      <c r="F424" s="266">
        <v>0</v>
      </c>
      <c r="G424" s="266">
        <v>0</v>
      </c>
      <c r="H424" s="324">
        <v>0</v>
      </c>
      <c r="I424" s="322"/>
    </row>
    <row r="425" spans="1:9" hidden="1" outlineLevel="1">
      <c r="A425" s="323"/>
      <c r="B425" s="277" t="s">
        <v>207</v>
      </c>
      <c r="C425" s="266"/>
      <c r="D425" s="266"/>
      <c r="E425" s="266"/>
      <c r="F425" s="266"/>
      <c r="G425" s="266"/>
      <c r="H425" s="324">
        <v>0</v>
      </c>
      <c r="I425" s="322"/>
    </row>
    <row r="426" spans="1:9" hidden="1" outlineLevel="1">
      <c r="A426" s="323"/>
      <c r="B426" s="277" t="s">
        <v>208</v>
      </c>
      <c r="C426" s="266">
        <v>0</v>
      </c>
      <c r="D426" s="266">
        <v>0</v>
      </c>
      <c r="E426" s="266">
        <v>0</v>
      </c>
      <c r="F426" s="266">
        <v>0</v>
      </c>
      <c r="G426" s="266">
        <v>0</v>
      </c>
      <c r="H426" s="324">
        <v>0</v>
      </c>
      <c r="I426" s="322"/>
    </row>
    <row r="427" spans="1:9" hidden="1" outlineLevel="1">
      <c r="A427" s="323"/>
      <c r="B427" s="277" t="s">
        <v>209</v>
      </c>
      <c r="C427" s="266">
        <v>273</v>
      </c>
      <c r="D427" s="265"/>
      <c r="E427" s="265"/>
      <c r="F427" s="265"/>
      <c r="G427" s="265"/>
      <c r="H427" s="324">
        <v>273</v>
      </c>
      <c r="I427" s="322"/>
    </row>
    <row r="428" spans="1:9" hidden="1" outlineLevel="1">
      <c r="A428" s="323"/>
      <c r="B428" s="277" t="s">
        <v>211</v>
      </c>
      <c r="C428" s="266">
        <v>211</v>
      </c>
      <c r="D428" s="265"/>
      <c r="E428" s="266">
        <v>0</v>
      </c>
      <c r="F428" s="265"/>
      <c r="G428" s="266">
        <v>0</v>
      </c>
      <c r="H428" s="324">
        <v>211</v>
      </c>
      <c r="I428" s="322"/>
    </row>
    <row r="429" spans="1:9" hidden="1" outlineLevel="1">
      <c r="A429" s="323"/>
      <c r="B429" s="277" t="s">
        <v>212</v>
      </c>
      <c r="C429" s="266"/>
      <c r="D429" s="265">
        <v>0</v>
      </c>
      <c r="E429" s="266">
        <v>111</v>
      </c>
      <c r="F429" s="265">
        <v>0</v>
      </c>
      <c r="G429" s="266">
        <v>19</v>
      </c>
      <c r="H429" s="324">
        <v>130</v>
      </c>
      <c r="I429" s="322"/>
    </row>
    <row r="430" spans="1:9" hidden="1" outlineLevel="1">
      <c r="A430" s="323"/>
      <c r="B430" s="277" t="s">
        <v>213</v>
      </c>
      <c r="C430" s="266">
        <v>0</v>
      </c>
      <c r="D430" s="266">
        <v>78</v>
      </c>
      <c r="E430" s="266">
        <v>0</v>
      </c>
      <c r="F430" s="266">
        <v>0</v>
      </c>
      <c r="G430" s="266">
        <v>14</v>
      </c>
      <c r="H430" s="324">
        <v>92</v>
      </c>
      <c r="I430" s="322"/>
    </row>
    <row r="431" spans="1:9" hidden="1" outlineLevel="1">
      <c r="A431" s="323"/>
      <c r="B431" s="277" t="s">
        <v>214</v>
      </c>
      <c r="C431" s="265"/>
      <c r="D431" s="265"/>
      <c r="E431" s="265"/>
      <c r="F431" s="265"/>
      <c r="G431" s="265"/>
      <c r="H431" s="324">
        <v>0</v>
      </c>
      <c r="I431" s="322"/>
    </row>
    <row r="432" spans="1:9" hidden="1" outlineLevel="1">
      <c r="A432" s="323"/>
      <c r="B432" s="277" t="s">
        <v>273</v>
      </c>
      <c r="C432" s="265"/>
      <c r="D432" s="265"/>
      <c r="E432" s="265"/>
      <c r="F432" s="265"/>
      <c r="G432" s="265"/>
      <c r="H432" s="324">
        <v>0</v>
      </c>
      <c r="I432" s="322"/>
    </row>
    <row r="433" spans="1:9" hidden="1" outlineLevel="1">
      <c r="A433" s="323"/>
      <c r="B433" s="277" t="s">
        <v>215</v>
      </c>
      <c r="C433" s="266">
        <v>0</v>
      </c>
      <c r="D433" s="265"/>
      <c r="E433" s="265"/>
      <c r="F433" s="265"/>
      <c r="G433" s="265"/>
      <c r="H433" s="324">
        <v>0</v>
      </c>
      <c r="I433" s="322"/>
    </row>
    <row r="434" spans="1:9" hidden="1" outlineLevel="1">
      <c r="A434" s="323"/>
      <c r="B434" s="277" t="s">
        <v>216</v>
      </c>
      <c r="C434" s="266">
        <v>0</v>
      </c>
      <c r="D434" s="266">
        <v>0</v>
      </c>
      <c r="E434" s="266">
        <v>0</v>
      </c>
      <c r="F434" s="266">
        <v>0</v>
      </c>
      <c r="G434" s="266">
        <v>0</v>
      </c>
      <c r="H434" s="324">
        <v>0</v>
      </c>
      <c r="I434" s="322"/>
    </row>
    <row r="435" spans="1:9" hidden="1" outlineLevel="1">
      <c r="A435" s="323"/>
      <c r="B435" s="277" t="s">
        <v>217</v>
      </c>
      <c r="C435" s="265"/>
      <c r="D435" s="266">
        <v>0</v>
      </c>
      <c r="E435" s="266">
        <v>435</v>
      </c>
      <c r="F435" s="265"/>
      <c r="G435" s="266">
        <v>138</v>
      </c>
      <c r="H435" s="324">
        <v>573</v>
      </c>
      <c r="I435" s="322"/>
    </row>
    <row r="436" spans="1:9" hidden="1" outlineLevel="1">
      <c r="A436" s="323"/>
      <c r="B436" s="277" t="s">
        <v>218</v>
      </c>
      <c r="C436" s="266">
        <v>0</v>
      </c>
      <c r="D436" s="266">
        <v>0</v>
      </c>
      <c r="E436" s="266">
        <v>0</v>
      </c>
      <c r="F436" s="266">
        <v>0</v>
      </c>
      <c r="G436" s="266">
        <v>0</v>
      </c>
      <c r="H436" s="324">
        <v>0</v>
      </c>
      <c r="I436" s="322"/>
    </row>
    <row r="437" spans="1:9" hidden="1" outlineLevel="1">
      <c r="A437" s="323"/>
      <c r="B437" s="277" t="s">
        <v>219</v>
      </c>
      <c r="C437" s="266">
        <v>0</v>
      </c>
      <c r="D437" s="265"/>
      <c r="E437" s="266">
        <v>0</v>
      </c>
      <c r="F437" s="265"/>
      <c r="G437" s="266">
        <v>0</v>
      </c>
      <c r="H437" s="324">
        <v>0</v>
      </c>
      <c r="I437" s="322"/>
    </row>
    <row r="438" spans="1:9" hidden="1" outlineLevel="1">
      <c r="A438" s="323"/>
      <c r="B438" s="277" t="s">
        <v>323</v>
      </c>
      <c r="C438" s="266"/>
      <c r="D438" s="266">
        <v>0</v>
      </c>
      <c r="E438" s="266">
        <v>0</v>
      </c>
      <c r="F438" s="266">
        <v>2522</v>
      </c>
      <c r="G438" s="266">
        <v>0</v>
      </c>
      <c r="H438" s="324">
        <v>2522</v>
      </c>
      <c r="I438" s="322"/>
    </row>
    <row r="439" spans="1:9" hidden="1" outlineLevel="1">
      <c r="A439" s="323"/>
      <c r="B439" s="277" t="s">
        <v>220</v>
      </c>
      <c r="C439" s="266"/>
      <c r="D439" s="265"/>
      <c r="E439" s="266"/>
      <c r="F439" s="265"/>
      <c r="G439" s="266"/>
      <c r="H439" s="324">
        <v>0</v>
      </c>
      <c r="I439" s="322"/>
    </row>
    <row r="440" spans="1:9" hidden="1" outlineLevel="1">
      <c r="A440" s="323"/>
      <c r="B440" s="277" t="s">
        <v>221</v>
      </c>
      <c r="C440" s="265"/>
      <c r="D440" s="265"/>
      <c r="E440" s="265"/>
      <c r="F440" s="265"/>
      <c r="G440" s="265"/>
      <c r="H440" s="324">
        <v>0</v>
      </c>
      <c r="I440" s="322"/>
    </row>
    <row r="441" spans="1:9" hidden="1" outlineLevel="1">
      <c r="A441" s="323"/>
      <c r="B441" s="277" t="s">
        <v>274</v>
      </c>
      <c r="C441" s="265"/>
      <c r="D441" s="265"/>
      <c r="E441" s="265"/>
      <c r="F441" s="265"/>
      <c r="G441" s="265"/>
      <c r="H441" s="324">
        <v>0</v>
      </c>
      <c r="I441" s="322"/>
    </row>
    <row r="442" spans="1:9" hidden="1" outlineLevel="1">
      <c r="A442" s="323"/>
      <c r="B442" s="277" t="s">
        <v>222</v>
      </c>
      <c r="C442" s="265"/>
      <c r="D442" s="265"/>
      <c r="E442" s="266">
        <v>22769</v>
      </c>
      <c r="F442" s="265"/>
      <c r="G442" s="266">
        <v>11213</v>
      </c>
      <c r="H442" s="324">
        <v>33982</v>
      </c>
      <c r="I442" s="322"/>
    </row>
    <row r="443" spans="1:9" hidden="1" outlineLevel="1">
      <c r="A443" s="323"/>
      <c r="B443" s="277" t="s">
        <v>278</v>
      </c>
      <c r="C443" s="265"/>
      <c r="D443" s="265"/>
      <c r="E443" s="266"/>
      <c r="F443" s="265"/>
      <c r="G443" s="266"/>
      <c r="H443" s="324">
        <v>0</v>
      </c>
      <c r="I443" s="322"/>
    </row>
    <row r="444" spans="1:9" hidden="1" outlineLevel="1">
      <c r="A444" s="323"/>
      <c r="B444" s="277" t="s">
        <v>223</v>
      </c>
      <c r="C444" s="265">
        <v>27</v>
      </c>
      <c r="D444" s="265">
        <v>0</v>
      </c>
      <c r="E444" s="265">
        <v>0</v>
      </c>
      <c r="F444" s="265">
        <v>0</v>
      </c>
      <c r="G444" s="266">
        <v>0</v>
      </c>
      <c r="H444" s="324">
        <v>27</v>
      </c>
      <c r="I444" s="322"/>
    </row>
    <row r="445" spans="1:9" hidden="1" outlineLevel="1">
      <c r="A445" s="323"/>
      <c r="B445" s="277" t="s">
        <v>224</v>
      </c>
      <c r="C445" s="266">
        <v>0</v>
      </c>
      <c r="D445" s="265"/>
      <c r="E445" s="266">
        <v>0</v>
      </c>
      <c r="F445" s="265"/>
      <c r="G445" s="266">
        <v>0</v>
      </c>
      <c r="H445" s="324">
        <v>0</v>
      </c>
      <c r="I445" s="322"/>
    </row>
    <row r="446" spans="1:9" hidden="1" outlineLevel="1">
      <c r="A446" s="323"/>
      <c r="B446" s="277" t="s">
        <v>225</v>
      </c>
      <c r="C446" s="266">
        <v>0</v>
      </c>
      <c r="D446" s="265"/>
      <c r="E446" s="266">
        <v>0</v>
      </c>
      <c r="F446" s="265"/>
      <c r="G446" s="265"/>
      <c r="H446" s="324">
        <v>0</v>
      </c>
      <c r="I446" s="322"/>
    </row>
    <row r="447" spans="1:9" collapsed="1">
      <c r="A447" s="323">
        <v>11</v>
      </c>
      <c r="B447" s="281" t="s">
        <v>573</v>
      </c>
      <c r="C447" s="266">
        <f>SUM($C$419:$C$446)</f>
        <v>511</v>
      </c>
      <c r="D447" s="266">
        <f>SUM($D$419:$D$446)</f>
        <v>78</v>
      </c>
      <c r="E447" s="266">
        <f>SUM($E$419:$E$446)</f>
        <v>23315</v>
      </c>
      <c r="F447" s="266">
        <f>SUM($F$419:$F$446)</f>
        <v>2522</v>
      </c>
      <c r="G447" s="266">
        <f>SUM($G$419:$G$446)</f>
        <v>11384</v>
      </c>
      <c r="H447" s="324">
        <f>SUM($H$419:$H$446)</f>
        <v>37810</v>
      </c>
      <c r="I447" s="322"/>
    </row>
    <row r="448" spans="1:9" hidden="1" outlineLevel="1">
      <c r="A448" s="323"/>
      <c r="B448" s="277" t="s">
        <v>202</v>
      </c>
      <c r="C448" s="266"/>
      <c r="D448" s="265"/>
      <c r="E448" s="266"/>
      <c r="F448" s="265"/>
      <c r="G448" s="266"/>
      <c r="H448" s="324">
        <v>0</v>
      </c>
      <c r="I448" s="322"/>
    </row>
    <row r="449" spans="1:9" hidden="1" outlineLevel="1">
      <c r="A449" s="323"/>
      <c r="B449" s="277" t="s">
        <v>272</v>
      </c>
      <c r="C449" s="266">
        <v>27414</v>
      </c>
      <c r="D449" s="265"/>
      <c r="E449" s="266">
        <v>0</v>
      </c>
      <c r="F449" s="265"/>
      <c r="G449" s="266">
        <v>0</v>
      </c>
      <c r="H449" s="324">
        <v>27414</v>
      </c>
      <c r="I449" s="322"/>
    </row>
    <row r="450" spans="1:9" hidden="1" outlineLevel="1">
      <c r="A450" s="323"/>
      <c r="B450" s="277" t="s">
        <v>203</v>
      </c>
      <c r="C450" s="266">
        <v>168378.90165386171</v>
      </c>
      <c r="D450" s="265"/>
      <c r="E450" s="266">
        <v>122892</v>
      </c>
      <c r="F450" s="265"/>
      <c r="G450" s="266">
        <v>23408</v>
      </c>
      <c r="H450" s="324">
        <v>314678.90165386174</v>
      </c>
      <c r="I450" s="322"/>
    </row>
    <row r="451" spans="1:9" hidden="1" outlineLevel="1">
      <c r="A451" s="323"/>
      <c r="B451" s="277" t="s">
        <v>204</v>
      </c>
      <c r="C451" s="266">
        <v>74023</v>
      </c>
      <c r="D451" s="266">
        <v>0</v>
      </c>
      <c r="E451" s="266">
        <v>0</v>
      </c>
      <c r="F451" s="266">
        <v>0</v>
      </c>
      <c r="G451" s="266">
        <v>0</v>
      </c>
      <c r="H451" s="324">
        <v>74023</v>
      </c>
      <c r="I451" s="322"/>
    </row>
    <row r="452" spans="1:9" hidden="1" outlineLevel="1">
      <c r="A452" s="323"/>
      <c r="B452" s="277" t="s">
        <v>205</v>
      </c>
      <c r="C452" s="266">
        <v>0</v>
      </c>
      <c r="D452" s="266">
        <v>0</v>
      </c>
      <c r="E452" s="266">
        <v>0</v>
      </c>
      <c r="F452" s="266">
        <v>0</v>
      </c>
      <c r="G452" s="266">
        <v>0</v>
      </c>
      <c r="H452" s="324">
        <v>0</v>
      </c>
      <c r="I452" s="322"/>
    </row>
    <row r="453" spans="1:9" hidden="1" outlineLevel="1">
      <c r="A453" s="323"/>
      <c r="B453" s="277" t="s">
        <v>206</v>
      </c>
      <c r="C453" s="266">
        <v>0</v>
      </c>
      <c r="D453" s="266">
        <v>0</v>
      </c>
      <c r="E453" s="266">
        <v>54723</v>
      </c>
      <c r="F453" s="266">
        <v>0</v>
      </c>
      <c r="G453" s="266">
        <v>0</v>
      </c>
      <c r="H453" s="324">
        <v>54723</v>
      </c>
      <c r="I453" s="322"/>
    </row>
    <row r="454" spans="1:9" hidden="1" outlineLevel="1">
      <c r="A454" s="323"/>
      <c r="B454" s="277" t="s">
        <v>207</v>
      </c>
      <c r="C454" s="324">
        <v>0</v>
      </c>
      <c r="D454" s="324">
        <v>0</v>
      </c>
      <c r="E454" s="324">
        <v>0</v>
      </c>
      <c r="F454" s="324">
        <v>0</v>
      </c>
      <c r="G454" s="324">
        <v>0</v>
      </c>
      <c r="H454" s="324">
        <v>0</v>
      </c>
      <c r="I454" s="322"/>
    </row>
    <row r="455" spans="1:9" hidden="1" outlineLevel="1">
      <c r="A455" s="323"/>
      <c r="B455" s="277" t="s">
        <v>208</v>
      </c>
      <c r="C455" s="266">
        <v>1344325</v>
      </c>
      <c r="D455" s="266">
        <v>0</v>
      </c>
      <c r="E455" s="266">
        <v>57111</v>
      </c>
      <c r="F455" s="266">
        <v>0</v>
      </c>
      <c r="G455" s="266">
        <v>21591</v>
      </c>
      <c r="H455" s="324">
        <v>1423027</v>
      </c>
      <c r="I455" s="322"/>
    </row>
    <row r="456" spans="1:9" hidden="1" outlineLevel="1">
      <c r="A456" s="323"/>
      <c r="B456" s="277" t="s">
        <v>209</v>
      </c>
      <c r="C456" s="266">
        <v>150458.79939800577</v>
      </c>
      <c r="D456" s="265"/>
      <c r="E456" s="266">
        <v>0</v>
      </c>
      <c r="F456" s="265"/>
      <c r="G456" s="266">
        <v>0</v>
      </c>
      <c r="H456" s="324">
        <v>150458.79939800577</v>
      </c>
      <c r="I456" s="322"/>
    </row>
    <row r="457" spans="1:9" hidden="1" outlineLevel="1">
      <c r="A457" s="323"/>
      <c r="B457" s="277" t="s">
        <v>211</v>
      </c>
      <c r="C457" s="266">
        <v>861364</v>
      </c>
      <c r="D457" s="265"/>
      <c r="E457" s="266">
        <v>49904</v>
      </c>
      <c r="F457" s="265"/>
      <c r="G457" s="266">
        <v>3203</v>
      </c>
      <c r="H457" s="324">
        <v>914471</v>
      </c>
      <c r="I457" s="322"/>
    </row>
    <row r="458" spans="1:9" hidden="1" outlineLevel="1">
      <c r="A458" s="323"/>
      <c r="B458" s="277" t="s">
        <v>212</v>
      </c>
      <c r="C458" s="266"/>
      <c r="D458" s="265">
        <v>0</v>
      </c>
      <c r="E458" s="266">
        <v>-3430</v>
      </c>
      <c r="F458" s="265">
        <v>0</v>
      </c>
      <c r="G458" s="266">
        <v>-1892</v>
      </c>
      <c r="H458" s="324">
        <v>-5322</v>
      </c>
      <c r="I458" s="322"/>
    </row>
    <row r="459" spans="1:9" hidden="1" outlineLevel="1">
      <c r="A459" s="323"/>
      <c r="B459" s="277" t="s">
        <v>213</v>
      </c>
      <c r="C459" s="266">
        <v>0</v>
      </c>
      <c r="D459" s="266">
        <v>-12894</v>
      </c>
      <c r="E459" s="266">
        <v>19905</v>
      </c>
      <c r="F459" s="265"/>
      <c r="G459" s="266">
        <v>-71</v>
      </c>
      <c r="H459" s="324">
        <v>6940</v>
      </c>
      <c r="I459" s="322"/>
    </row>
    <row r="460" spans="1:9" hidden="1" outlineLevel="1">
      <c r="A460" s="323"/>
      <c r="B460" s="277" t="s">
        <v>214</v>
      </c>
      <c r="C460" s="266">
        <v>4852</v>
      </c>
      <c r="D460" s="266">
        <v>0</v>
      </c>
      <c r="E460" s="266">
        <v>0</v>
      </c>
      <c r="F460" s="266">
        <v>0</v>
      </c>
      <c r="G460" s="266">
        <v>0</v>
      </c>
      <c r="H460" s="324">
        <v>4852</v>
      </c>
      <c r="I460" s="322"/>
    </row>
    <row r="461" spans="1:9" hidden="1" outlineLevel="1">
      <c r="A461" s="323"/>
      <c r="B461" s="277" t="s">
        <v>273</v>
      </c>
      <c r="C461" s="266"/>
      <c r="D461" s="265"/>
      <c r="E461" s="265"/>
      <c r="F461" s="265"/>
      <c r="G461" s="265"/>
      <c r="H461" s="324">
        <v>0</v>
      </c>
      <c r="I461" s="322"/>
    </row>
    <row r="462" spans="1:9" hidden="1" outlineLevel="1">
      <c r="A462" s="323"/>
      <c r="B462" s="277" t="s">
        <v>215</v>
      </c>
      <c r="C462" s="266">
        <v>8095</v>
      </c>
      <c r="D462" s="266">
        <v>0</v>
      </c>
      <c r="E462" s="266">
        <v>15322</v>
      </c>
      <c r="F462" s="266">
        <v>0</v>
      </c>
      <c r="G462" s="266">
        <v>3139</v>
      </c>
      <c r="H462" s="324">
        <v>26556</v>
      </c>
      <c r="I462" s="322"/>
    </row>
    <row r="463" spans="1:9" hidden="1" outlineLevel="1">
      <c r="A463" s="323"/>
      <c r="B463" s="277" t="s">
        <v>216</v>
      </c>
      <c r="C463" s="266">
        <v>0</v>
      </c>
      <c r="D463" s="266">
        <v>0</v>
      </c>
      <c r="E463" s="266">
        <v>0</v>
      </c>
      <c r="F463" s="266">
        <v>0</v>
      </c>
      <c r="G463" s="266">
        <v>0</v>
      </c>
      <c r="H463" s="324">
        <v>0</v>
      </c>
      <c r="I463" s="322"/>
    </row>
    <row r="464" spans="1:9" hidden="1" outlineLevel="1">
      <c r="A464" s="323"/>
      <c r="B464" s="277" t="s">
        <v>217</v>
      </c>
      <c r="C464" s="266">
        <v>51909</v>
      </c>
      <c r="D464" s="266">
        <v>0</v>
      </c>
      <c r="E464" s="266">
        <v>68631</v>
      </c>
      <c r="F464" s="265"/>
      <c r="G464" s="266">
        <v>21673</v>
      </c>
      <c r="H464" s="324">
        <v>142213</v>
      </c>
      <c r="I464" s="322"/>
    </row>
    <row r="465" spans="1:9" hidden="1" outlineLevel="1">
      <c r="A465" s="323"/>
      <c r="B465" s="277" t="s">
        <v>218</v>
      </c>
      <c r="C465" s="266">
        <v>0</v>
      </c>
      <c r="D465" s="266">
        <v>459</v>
      </c>
      <c r="E465" s="266">
        <v>0</v>
      </c>
      <c r="F465" s="266">
        <v>0</v>
      </c>
      <c r="G465" s="266">
        <v>98</v>
      </c>
      <c r="H465" s="324">
        <v>557</v>
      </c>
      <c r="I465" s="322"/>
    </row>
    <row r="466" spans="1:9" hidden="1" outlineLevel="1">
      <c r="A466" s="323"/>
      <c r="B466" s="277" t="s">
        <v>219</v>
      </c>
      <c r="C466" s="266">
        <v>0</v>
      </c>
      <c r="D466" s="265"/>
      <c r="E466" s="266">
        <v>0</v>
      </c>
      <c r="F466" s="265"/>
      <c r="G466" s="266">
        <v>0</v>
      </c>
      <c r="H466" s="324">
        <v>0</v>
      </c>
      <c r="I466" s="322"/>
    </row>
    <row r="467" spans="1:9" hidden="1" outlineLevel="1">
      <c r="A467" s="323"/>
      <c r="B467" s="277" t="s">
        <v>323</v>
      </c>
      <c r="C467" s="266">
        <v>15327</v>
      </c>
      <c r="D467" s="266">
        <v>0</v>
      </c>
      <c r="E467" s="266">
        <v>0</v>
      </c>
      <c r="F467" s="266">
        <v>0</v>
      </c>
      <c r="G467" s="266">
        <v>0</v>
      </c>
      <c r="H467" s="324">
        <v>15327</v>
      </c>
      <c r="I467" s="322"/>
    </row>
    <row r="468" spans="1:9" hidden="1" outlineLevel="1">
      <c r="A468" s="323"/>
      <c r="B468" s="277" t="s">
        <v>220</v>
      </c>
      <c r="C468" s="266"/>
      <c r="D468" s="265"/>
      <c r="E468" s="266"/>
      <c r="F468" s="265"/>
      <c r="G468" s="266"/>
      <c r="H468" s="324">
        <v>0</v>
      </c>
      <c r="I468" s="322"/>
    </row>
    <row r="469" spans="1:9" hidden="1" outlineLevel="1">
      <c r="A469" s="323"/>
      <c r="B469" s="277" t="s">
        <v>221</v>
      </c>
      <c r="C469" s="266">
        <v>29662</v>
      </c>
      <c r="D469" s="265"/>
      <c r="E469" s="265"/>
      <c r="F469" s="265"/>
      <c r="G469" s="265"/>
      <c r="H469" s="324">
        <v>29662</v>
      </c>
      <c r="I469" s="322"/>
    </row>
    <row r="470" spans="1:9" hidden="1" outlineLevel="1">
      <c r="A470" s="323"/>
      <c r="B470" s="277" t="s">
        <v>274</v>
      </c>
      <c r="C470" s="266">
        <v>21918</v>
      </c>
      <c r="D470" s="266"/>
      <c r="E470" s="266"/>
      <c r="F470" s="266"/>
      <c r="G470" s="266"/>
      <c r="H470" s="266">
        <v>21918</v>
      </c>
      <c r="I470" s="322"/>
    </row>
    <row r="471" spans="1:9" hidden="1" outlineLevel="1">
      <c r="A471" s="323"/>
      <c r="B471" s="277" t="s">
        <v>222</v>
      </c>
      <c r="C471" s="266">
        <v>-14854</v>
      </c>
      <c r="D471" s="266">
        <v>6255</v>
      </c>
      <c r="E471" s="266">
        <v>211588</v>
      </c>
      <c r="F471" s="265"/>
      <c r="G471" s="266">
        <v>102892</v>
      </c>
      <c r="H471" s="324">
        <v>305881</v>
      </c>
      <c r="I471" s="322"/>
    </row>
    <row r="472" spans="1:9" hidden="1" outlineLevel="1">
      <c r="A472" s="323"/>
      <c r="B472" s="277" t="s">
        <v>278</v>
      </c>
      <c r="C472" s="266"/>
      <c r="D472" s="266"/>
      <c r="E472" s="266">
        <v>7335</v>
      </c>
      <c r="F472" s="265">
        <v>0</v>
      </c>
      <c r="G472" s="266">
        <v>0</v>
      </c>
      <c r="H472" s="324">
        <v>7335</v>
      </c>
      <c r="I472" s="322"/>
    </row>
    <row r="473" spans="1:9" hidden="1" outlineLevel="1">
      <c r="A473" s="323"/>
      <c r="B473" s="277" t="s">
        <v>223</v>
      </c>
      <c r="C473" s="266">
        <v>155643</v>
      </c>
      <c r="D473" s="265"/>
      <c r="E473" s="265"/>
      <c r="F473" s="265"/>
      <c r="G473" s="265"/>
      <c r="H473" s="324">
        <v>155643</v>
      </c>
      <c r="I473" s="322"/>
    </row>
    <row r="474" spans="1:9" hidden="1" outlineLevel="1">
      <c r="A474" s="323"/>
      <c r="B474" s="277" t="s">
        <v>224</v>
      </c>
      <c r="C474" s="266">
        <v>108145.96555497366</v>
      </c>
      <c r="D474" s="265">
        <v>173</v>
      </c>
      <c r="E474" s="266">
        <v>4348</v>
      </c>
      <c r="F474" s="265"/>
      <c r="G474" s="266">
        <v>1246</v>
      </c>
      <c r="H474" s="324">
        <v>113912.96555497366</v>
      </c>
      <c r="I474" s="322"/>
    </row>
    <row r="475" spans="1:9" hidden="1" outlineLevel="1">
      <c r="A475" s="323"/>
      <c r="B475" s="277" t="s">
        <v>225</v>
      </c>
      <c r="C475" s="266">
        <v>0</v>
      </c>
      <c r="D475" s="265"/>
      <c r="E475" s="266">
        <v>3872</v>
      </c>
      <c r="F475" s="265"/>
      <c r="G475" s="265"/>
      <c r="H475" s="324">
        <v>3872</v>
      </c>
      <c r="I475" s="322"/>
    </row>
    <row r="476" spans="1:9" collapsed="1">
      <c r="A476" s="323">
        <v>12</v>
      </c>
      <c r="B476" s="281" t="s">
        <v>574</v>
      </c>
      <c r="C476" s="266">
        <f>SUM($C$448:$C$475)</f>
        <v>3006661.6666068411</v>
      </c>
      <c r="D476" s="266">
        <f>SUM($D$448:$D$475)</f>
        <v>-6007</v>
      </c>
      <c r="E476" s="266">
        <f>SUM($E$448:$E$475)</f>
        <v>612201</v>
      </c>
      <c r="F476" s="266">
        <f>SUM($F$448:$F$475)</f>
        <v>0</v>
      </c>
      <c r="G476" s="266">
        <f>SUM($G$448:$G$475)</f>
        <v>175287</v>
      </c>
      <c r="H476" s="324">
        <f>SUM($H$448:$H$475)</f>
        <v>3788142.6666068411</v>
      </c>
      <c r="I476" s="322"/>
    </row>
    <row r="477" spans="1:9" hidden="1" outlineLevel="1">
      <c r="A477" s="323"/>
      <c r="B477" s="277" t="s">
        <v>202</v>
      </c>
      <c r="C477" s="266"/>
      <c r="D477" s="265"/>
      <c r="E477" s="266"/>
      <c r="F477" s="265"/>
      <c r="G477" s="266"/>
      <c r="H477" s="324">
        <v>0</v>
      </c>
      <c r="I477" s="322"/>
    </row>
    <row r="478" spans="1:9" hidden="1" outlineLevel="1">
      <c r="A478" s="323"/>
      <c r="B478" s="277" t="s">
        <v>272</v>
      </c>
      <c r="C478" s="266">
        <v>110021</v>
      </c>
      <c r="D478" s="265"/>
      <c r="E478" s="266">
        <v>0</v>
      </c>
      <c r="F478" s="265"/>
      <c r="G478" s="266">
        <v>0</v>
      </c>
      <c r="H478" s="324">
        <v>110021</v>
      </c>
      <c r="I478" s="322"/>
    </row>
    <row r="479" spans="1:9" hidden="1" outlineLevel="1">
      <c r="A479" s="323"/>
      <c r="B479" s="277" t="s">
        <v>203</v>
      </c>
      <c r="C479" s="266">
        <v>1140618.6136214028</v>
      </c>
      <c r="D479" s="265"/>
      <c r="E479" s="266">
        <v>198107</v>
      </c>
      <c r="F479" s="265"/>
      <c r="G479" s="266">
        <v>37735</v>
      </c>
      <c r="H479" s="324">
        <v>1376460.6136214028</v>
      </c>
      <c r="I479" s="322"/>
    </row>
    <row r="480" spans="1:9" hidden="1" outlineLevel="1">
      <c r="A480" s="323"/>
      <c r="B480" s="277" t="s">
        <v>204</v>
      </c>
      <c r="C480" s="266">
        <v>811932</v>
      </c>
      <c r="D480" s="266">
        <v>0</v>
      </c>
      <c r="E480" s="266">
        <v>0</v>
      </c>
      <c r="F480" s="266">
        <v>0</v>
      </c>
      <c r="G480" s="266">
        <v>0</v>
      </c>
      <c r="H480" s="324">
        <v>811932</v>
      </c>
      <c r="I480" s="322"/>
    </row>
    <row r="481" spans="1:9" hidden="1" outlineLevel="1">
      <c r="A481" s="323"/>
      <c r="B481" s="277" t="s">
        <v>205</v>
      </c>
      <c r="C481" s="266">
        <v>650</v>
      </c>
      <c r="D481" s="266">
        <v>0</v>
      </c>
      <c r="E481" s="266">
        <v>0</v>
      </c>
      <c r="F481" s="266">
        <v>0</v>
      </c>
      <c r="G481" s="266">
        <v>0</v>
      </c>
      <c r="H481" s="324">
        <v>650</v>
      </c>
      <c r="I481" s="322"/>
    </row>
    <row r="482" spans="1:9" hidden="1" outlineLevel="1">
      <c r="A482" s="323"/>
      <c r="B482" s="277" t="s">
        <v>206</v>
      </c>
      <c r="C482" s="266">
        <v>0</v>
      </c>
      <c r="D482" s="266">
        <v>0</v>
      </c>
      <c r="E482" s="266">
        <v>239902</v>
      </c>
      <c r="F482" s="266">
        <v>0</v>
      </c>
      <c r="G482" s="266">
        <v>0</v>
      </c>
      <c r="H482" s="324">
        <v>239902</v>
      </c>
      <c r="I482" s="322"/>
    </row>
    <row r="483" spans="1:9" hidden="1" outlineLevel="1">
      <c r="A483" s="323"/>
      <c r="B483" s="277" t="s">
        <v>207</v>
      </c>
      <c r="C483" s="266">
        <v>9856</v>
      </c>
      <c r="D483" s="265">
        <v>0</v>
      </c>
      <c r="E483" s="266">
        <v>16246</v>
      </c>
      <c r="F483" s="265"/>
      <c r="G483" s="266"/>
      <c r="H483" s="324">
        <v>26102</v>
      </c>
      <c r="I483" s="322"/>
    </row>
    <row r="484" spans="1:9" hidden="1" outlineLevel="1">
      <c r="A484" s="323"/>
      <c r="B484" s="277" t="s">
        <v>208</v>
      </c>
      <c r="C484" s="266">
        <v>4693471</v>
      </c>
      <c r="D484" s="266">
        <v>21566</v>
      </c>
      <c r="E484" s="266">
        <v>201874</v>
      </c>
      <c r="F484" s="266">
        <v>0</v>
      </c>
      <c r="G484" s="266">
        <v>35402</v>
      </c>
      <c r="H484" s="324">
        <v>4952313</v>
      </c>
      <c r="I484" s="322"/>
    </row>
    <row r="485" spans="1:9" hidden="1" outlineLevel="1">
      <c r="A485" s="323"/>
      <c r="B485" s="277" t="s">
        <v>209</v>
      </c>
      <c r="C485" s="266">
        <v>907224.22483154689</v>
      </c>
      <c r="D485" s="265"/>
      <c r="E485" s="266">
        <v>1652</v>
      </c>
      <c r="F485" s="265"/>
      <c r="G485" s="266">
        <v>9.8079115441227032</v>
      </c>
      <c r="H485" s="324">
        <v>908886.032743091</v>
      </c>
      <c r="I485" s="322"/>
    </row>
    <row r="486" spans="1:9" hidden="1" outlineLevel="1">
      <c r="A486" s="323"/>
      <c r="B486" s="277" t="s">
        <v>211</v>
      </c>
      <c r="C486" s="266">
        <v>5969908</v>
      </c>
      <c r="D486" s="265"/>
      <c r="E486" s="266">
        <v>229421</v>
      </c>
      <c r="F486" s="265"/>
      <c r="G486" s="266">
        <v>31601</v>
      </c>
      <c r="H486" s="324">
        <v>6230930</v>
      </c>
      <c r="I486" s="322"/>
    </row>
    <row r="487" spans="1:9" hidden="1" outlineLevel="1">
      <c r="A487" s="323"/>
      <c r="B487" s="277" t="s">
        <v>212</v>
      </c>
      <c r="C487" s="266">
        <v>14638</v>
      </c>
      <c r="D487" s="265">
        <v>0</v>
      </c>
      <c r="E487" s="266">
        <v>56458</v>
      </c>
      <c r="F487" s="265">
        <v>0</v>
      </c>
      <c r="G487" s="266">
        <v>9010</v>
      </c>
      <c r="H487" s="324">
        <v>80106</v>
      </c>
      <c r="I487" s="322"/>
    </row>
    <row r="488" spans="1:9" hidden="1" outlineLevel="1">
      <c r="A488" s="323"/>
      <c r="B488" s="277" t="s">
        <v>213</v>
      </c>
      <c r="C488" s="266">
        <v>8507864.4600000009</v>
      </c>
      <c r="D488" s="266">
        <v>30788</v>
      </c>
      <c r="E488" s="266">
        <v>19675</v>
      </c>
      <c r="F488" s="265"/>
      <c r="G488" s="266">
        <v>7612</v>
      </c>
      <c r="H488" s="324">
        <v>8565939.4600000009</v>
      </c>
      <c r="I488" s="322"/>
    </row>
    <row r="489" spans="1:9" hidden="1" outlineLevel="1">
      <c r="A489" s="323"/>
      <c r="B489" s="277" t="s">
        <v>214</v>
      </c>
      <c r="C489" s="266">
        <v>1682820</v>
      </c>
      <c r="D489" s="266">
        <v>0</v>
      </c>
      <c r="E489" s="266">
        <v>0</v>
      </c>
      <c r="F489" s="265"/>
      <c r="G489" s="265"/>
      <c r="H489" s="324">
        <v>1682820</v>
      </c>
      <c r="I489" s="322"/>
    </row>
    <row r="490" spans="1:9" hidden="1" outlineLevel="1">
      <c r="A490" s="323"/>
      <c r="B490" s="277" t="s">
        <v>273</v>
      </c>
      <c r="C490" s="266">
        <v>2517</v>
      </c>
      <c r="D490" s="265">
        <v>0</v>
      </c>
      <c r="E490" s="266">
        <v>0</v>
      </c>
      <c r="F490" s="265">
        <v>0</v>
      </c>
      <c r="G490" s="266">
        <v>0</v>
      </c>
      <c r="H490" s="324">
        <v>2517</v>
      </c>
      <c r="I490" s="322"/>
    </row>
    <row r="491" spans="1:9" hidden="1" outlineLevel="1">
      <c r="A491" s="323"/>
      <c r="B491" s="277" t="s">
        <v>215</v>
      </c>
      <c r="C491" s="266">
        <v>437350</v>
      </c>
      <c r="D491" s="266">
        <v>0</v>
      </c>
      <c r="E491" s="266">
        <v>25593</v>
      </c>
      <c r="F491" s="266">
        <v>0</v>
      </c>
      <c r="G491" s="266">
        <v>5242</v>
      </c>
      <c r="H491" s="324">
        <v>468185</v>
      </c>
      <c r="I491" s="322"/>
    </row>
    <row r="492" spans="1:9" hidden="1" outlineLevel="1">
      <c r="A492" s="323"/>
      <c r="B492" s="277" t="s">
        <v>216</v>
      </c>
      <c r="C492" s="266">
        <v>404.82</v>
      </c>
      <c r="D492" s="266">
        <v>0</v>
      </c>
      <c r="E492" s="266">
        <v>0</v>
      </c>
      <c r="F492" s="266">
        <v>0</v>
      </c>
      <c r="G492" s="266">
        <v>0</v>
      </c>
      <c r="H492" s="324">
        <v>404.82</v>
      </c>
      <c r="I492" s="322"/>
    </row>
    <row r="493" spans="1:9" hidden="1" outlineLevel="1">
      <c r="A493" s="323"/>
      <c r="B493" s="277" t="s">
        <v>217</v>
      </c>
      <c r="C493" s="266">
        <v>713011</v>
      </c>
      <c r="D493" s="266">
        <v>0</v>
      </c>
      <c r="E493" s="266">
        <v>18772</v>
      </c>
      <c r="F493" s="265"/>
      <c r="G493" s="266">
        <v>5928</v>
      </c>
      <c r="H493" s="324">
        <v>737711</v>
      </c>
      <c r="I493" s="322"/>
    </row>
    <row r="494" spans="1:9" hidden="1" outlineLevel="1">
      <c r="A494" s="323"/>
      <c r="B494" s="277" t="s">
        <v>218</v>
      </c>
      <c r="C494" s="266">
        <v>1272272</v>
      </c>
      <c r="D494" s="266">
        <v>1075273</v>
      </c>
      <c r="E494" s="266">
        <v>21593</v>
      </c>
      <c r="F494" s="266">
        <v>0</v>
      </c>
      <c r="G494" s="266">
        <v>229644</v>
      </c>
      <c r="H494" s="324">
        <v>2598782</v>
      </c>
      <c r="I494" s="322"/>
    </row>
    <row r="495" spans="1:9" hidden="1" outlineLevel="1">
      <c r="A495" s="323"/>
      <c r="B495" s="277" t="s">
        <v>219</v>
      </c>
      <c r="C495" s="266">
        <v>183848</v>
      </c>
      <c r="D495" s="265"/>
      <c r="E495" s="266">
        <v>8448</v>
      </c>
      <c r="F495" s="265"/>
      <c r="G495" s="266">
        <v>2330</v>
      </c>
      <c r="H495" s="324">
        <v>194626</v>
      </c>
      <c r="I495" s="322"/>
    </row>
    <row r="496" spans="1:9" hidden="1" outlineLevel="1">
      <c r="A496" s="323"/>
      <c r="B496" s="277" t="s">
        <v>323</v>
      </c>
      <c r="C496" s="265">
        <v>9889</v>
      </c>
      <c r="D496" s="265">
        <v>0</v>
      </c>
      <c r="E496" s="266">
        <v>0</v>
      </c>
      <c r="F496" s="266">
        <v>0</v>
      </c>
      <c r="G496" s="266">
        <v>0</v>
      </c>
      <c r="H496" s="324">
        <v>9889</v>
      </c>
      <c r="I496" s="322"/>
    </row>
    <row r="497" spans="1:9" hidden="1" outlineLevel="1">
      <c r="A497" s="323"/>
      <c r="B497" s="277" t="s">
        <v>220</v>
      </c>
      <c r="C497" s="266"/>
      <c r="D497" s="265"/>
      <c r="E497" s="266">
        <v>0</v>
      </c>
      <c r="F497" s="265"/>
      <c r="G497" s="266">
        <v>0</v>
      </c>
      <c r="H497" s="324">
        <v>0</v>
      </c>
      <c r="I497" s="322"/>
    </row>
    <row r="498" spans="1:9" hidden="1" outlineLevel="1">
      <c r="A498" s="323"/>
      <c r="B498" s="277" t="s">
        <v>221</v>
      </c>
      <c r="C498" s="266">
        <v>106661.36</v>
      </c>
      <c r="D498" s="265"/>
      <c r="E498" s="265"/>
      <c r="F498" s="265"/>
      <c r="G498" s="265"/>
      <c r="H498" s="324">
        <v>106661.36</v>
      </c>
      <c r="I498" s="322"/>
    </row>
    <row r="499" spans="1:9" hidden="1" outlineLevel="1">
      <c r="A499" s="323"/>
      <c r="B499" s="277" t="s">
        <v>274</v>
      </c>
      <c r="C499" s="266">
        <v>2517</v>
      </c>
      <c r="D499" s="265">
        <v>0</v>
      </c>
      <c r="E499" s="266">
        <v>0</v>
      </c>
      <c r="F499" s="265">
        <v>0</v>
      </c>
      <c r="G499" s="266">
        <v>0</v>
      </c>
      <c r="H499" s="324">
        <v>2517</v>
      </c>
      <c r="I499" s="322"/>
    </row>
    <row r="500" spans="1:9" hidden="1" outlineLevel="1">
      <c r="A500" s="323"/>
      <c r="B500" s="277" t="s">
        <v>222</v>
      </c>
      <c r="C500" s="266">
        <v>4044927</v>
      </c>
      <c r="D500" s="265">
        <v>511608</v>
      </c>
      <c r="E500" s="266">
        <v>443191</v>
      </c>
      <c r="F500" s="265"/>
      <c r="G500" s="266">
        <v>228082</v>
      </c>
      <c r="H500" s="324">
        <v>5227808</v>
      </c>
      <c r="I500" s="322"/>
    </row>
    <row r="501" spans="1:9" hidden="1" outlineLevel="1">
      <c r="A501" s="323"/>
      <c r="B501" s="277" t="s">
        <v>278</v>
      </c>
      <c r="C501" s="266">
        <v>35757</v>
      </c>
      <c r="D501" s="265"/>
      <c r="E501" s="266"/>
      <c r="F501" s="265"/>
      <c r="G501" s="266"/>
      <c r="H501" s="324">
        <v>35757</v>
      </c>
      <c r="I501" s="322"/>
    </row>
    <row r="502" spans="1:9" hidden="1" outlineLevel="1">
      <c r="A502" s="323"/>
      <c r="B502" s="277" t="s">
        <v>223</v>
      </c>
      <c r="C502" s="266">
        <v>2329455</v>
      </c>
      <c r="D502" s="265"/>
      <c r="E502" s="265"/>
      <c r="F502" s="265"/>
      <c r="G502" s="265"/>
      <c r="H502" s="324">
        <v>2329455</v>
      </c>
      <c r="I502" s="322"/>
    </row>
    <row r="503" spans="1:9" hidden="1" outlineLevel="1">
      <c r="A503" s="323"/>
      <c r="B503" s="277" t="s">
        <v>224</v>
      </c>
      <c r="C503" s="266">
        <v>881694.44000000006</v>
      </c>
      <c r="D503" s="265">
        <v>3449</v>
      </c>
      <c r="E503" s="266">
        <v>37058</v>
      </c>
      <c r="F503" s="265">
        <v>0</v>
      </c>
      <c r="G503" s="266">
        <v>10662</v>
      </c>
      <c r="H503" s="324">
        <v>932863.44000000006</v>
      </c>
      <c r="I503" s="322"/>
    </row>
    <row r="504" spans="1:9" hidden="1" outlineLevel="1">
      <c r="A504" s="323"/>
      <c r="B504" s="277" t="s">
        <v>225</v>
      </c>
      <c r="C504" s="266">
        <v>1710258</v>
      </c>
      <c r="D504" s="265">
        <v>0</v>
      </c>
      <c r="E504" s="266">
        <v>9875</v>
      </c>
      <c r="F504" s="265"/>
      <c r="G504" s="265">
        <v>0</v>
      </c>
      <c r="H504" s="324">
        <v>1720133</v>
      </c>
      <c r="I504" s="322"/>
    </row>
    <row r="505" spans="1:9" collapsed="1">
      <c r="A505" s="323">
        <v>13</v>
      </c>
      <c r="B505" s="281" t="s">
        <v>575</v>
      </c>
      <c r="C505" s="266">
        <f>SUM($C$477:$C$504)</f>
        <v>35579564.918452948</v>
      </c>
      <c r="D505" s="266">
        <f>SUM($D$477:$D$504)</f>
        <v>1642684</v>
      </c>
      <c r="E505" s="266">
        <f>SUM($E$477:$E$504)</f>
        <v>1527865</v>
      </c>
      <c r="F505" s="266">
        <f>SUM($F$477:$F$504)</f>
        <v>0</v>
      </c>
      <c r="G505" s="266">
        <f>SUM($G$477:$G$504)</f>
        <v>603257.80791154411</v>
      </c>
      <c r="H505" s="324">
        <f>SUM($H$477:$H$504)</f>
        <v>39353371.726364493</v>
      </c>
      <c r="I505" s="322"/>
    </row>
    <row r="506" spans="1:9" hidden="1" outlineLevel="1">
      <c r="A506" s="323"/>
      <c r="B506" s="277" t="s">
        <v>202</v>
      </c>
      <c r="C506" s="266"/>
      <c r="D506" s="265"/>
      <c r="E506" s="266"/>
      <c r="F506" s="265"/>
      <c r="G506" s="266"/>
      <c r="H506" s="324">
        <v>0</v>
      </c>
      <c r="I506" s="322"/>
    </row>
    <row r="507" spans="1:9" hidden="1" outlineLevel="1">
      <c r="A507" s="323"/>
      <c r="B507" s="277" t="s">
        <v>272</v>
      </c>
      <c r="C507" s="266">
        <v>-61141</v>
      </c>
      <c r="D507" s="265"/>
      <c r="E507" s="266">
        <v>0</v>
      </c>
      <c r="F507" s="265"/>
      <c r="G507" s="266">
        <v>0</v>
      </c>
      <c r="H507" s="324">
        <v>-61141</v>
      </c>
      <c r="I507" s="322"/>
    </row>
    <row r="508" spans="1:9" hidden="1" outlineLevel="1">
      <c r="A508" s="323"/>
      <c r="B508" s="277" t="s">
        <v>203</v>
      </c>
      <c r="C508" s="266">
        <v>2634.0214322179249</v>
      </c>
      <c r="D508" s="265"/>
      <c r="E508" s="266">
        <v>451067</v>
      </c>
      <c r="F508" s="265"/>
      <c r="G508" s="266">
        <v>85918</v>
      </c>
      <c r="H508" s="324">
        <v>539619.02143221791</v>
      </c>
      <c r="I508" s="322"/>
    </row>
    <row r="509" spans="1:9" hidden="1" outlineLevel="1">
      <c r="A509" s="323"/>
      <c r="B509" s="277" t="s">
        <v>204</v>
      </c>
      <c r="C509" s="265"/>
      <c r="D509" s="265"/>
      <c r="E509" s="265"/>
      <c r="F509" s="265"/>
      <c r="G509" s="265"/>
      <c r="H509" s="324">
        <v>0</v>
      </c>
      <c r="I509" s="322"/>
    </row>
    <row r="510" spans="1:9" hidden="1" outlineLevel="1">
      <c r="A510" s="323"/>
      <c r="B510" s="277" t="s">
        <v>205</v>
      </c>
      <c r="C510" s="266">
        <v>0</v>
      </c>
      <c r="D510" s="266">
        <v>0</v>
      </c>
      <c r="E510" s="266">
        <v>0</v>
      </c>
      <c r="F510" s="266">
        <v>0</v>
      </c>
      <c r="G510" s="266">
        <v>0</v>
      </c>
      <c r="H510" s="324">
        <v>0</v>
      </c>
      <c r="I510" s="322"/>
    </row>
    <row r="511" spans="1:9" hidden="1" outlineLevel="1">
      <c r="A511" s="323"/>
      <c r="B511" s="277" t="s">
        <v>206</v>
      </c>
      <c r="C511" s="266">
        <v>0</v>
      </c>
      <c r="D511" s="266">
        <v>0</v>
      </c>
      <c r="E511" s="266">
        <v>0</v>
      </c>
      <c r="F511" s="266">
        <v>0</v>
      </c>
      <c r="G511" s="266">
        <v>0</v>
      </c>
      <c r="H511" s="324">
        <v>0</v>
      </c>
      <c r="I511" s="322"/>
    </row>
    <row r="512" spans="1:9" hidden="1" outlineLevel="1">
      <c r="A512" s="323"/>
      <c r="B512" s="277" t="s">
        <v>207</v>
      </c>
      <c r="C512" s="266">
        <v>0</v>
      </c>
      <c r="D512" s="265">
        <v>0</v>
      </c>
      <c r="E512" s="266">
        <v>0</v>
      </c>
      <c r="F512" s="265">
        <v>0</v>
      </c>
      <c r="G512" s="266">
        <v>0</v>
      </c>
      <c r="H512" s="324">
        <v>0</v>
      </c>
      <c r="I512" s="322"/>
    </row>
    <row r="513" spans="1:9" hidden="1" outlineLevel="1">
      <c r="A513" s="323"/>
      <c r="B513" s="277" t="s">
        <v>208</v>
      </c>
      <c r="C513" s="266">
        <v>9953</v>
      </c>
      <c r="D513" s="266">
        <v>70969</v>
      </c>
      <c r="E513" s="266">
        <v>428393</v>
      </c>
      <c r="F513" s="266">
        <v>0</v>
      </c>
      <c r="G513" s="266">
        <v>159355</v>
      </c>
      <c r="H513" s="324">
        <v>668670</v>
      </c>
      <c r="I513" s="322"/>
    </row>
    <row r="514" spans="1:9" hidden="1" outlineLevel="1">
      <c r="A514" s="323"/>
      <c r="B514" s="277" t="s">
        <v>209</v>
      </c>
      <c r="C514" s="266">
        <v>2287.6197220321856</v>
      </c>
      <c r="D514" s="265"/>
      <c r="E514" s="266">
        <v>2867</v>
      </c>
      <c r="F514" s="265"/>
      <c r="G514" s="266">
        <v>31.681719248549143</v>
      </c>
      <c r="H514" s="324">
        <v>5186.3014412807352</v>
      </c>
      <c r="I514" s="322"/>
    </row>
    <row r="515" spans="1:9" hidden="1" outlineLevel="1">
      <c r="A515" s="323"/>
      <c r="B515" s="277" t="s">
        <v>211</v>
      </c>
      <c r="C515" s="266">
        <v>37772</v>
      </c>
      <c r="D515" s="265"/>
      <c r="E515" s="266">
        <v>757757</v>
      </c>
      <c r="F515" s="265"/>
      <c r="G515" s="266">
        <v>109164</v>
      </c>
      <c r="H515" s="324">
        <v>904693</v>
      </c>
      <c r="I515" s="322"/>
    </row>
    <row r="516" spans="1:9" hidden="1" outlineLevel="1">
      <c r="A516" s="323"/>
      <c r="B516" s="277" t="s">
        <v>212</v>
      </c>
      <c r="C516" s="266">
        <v>579</v>
      </c>
      <c r="D516" s="265">
        <v>0</v>
      </c>
      <c r="E516" s="266">
        <v>399799</v>
      </c>
      <c r="F516" s="265">
        <v>0</v>
      </c>
      <c r="G516" s="266">
        <v>46050</v>
      </c>
      <c r="H516" s="324">
        <v>446428</v>
      </c>
      <c r="I516" s="322"/>
    </row>
    <row r="517" spans="1:9" hidden="1" outlineLevel="1">
      <c r="A517" s="323"/>
      <c r="B517" s="277" t="s">
        <v>213</v>
      </c>
      <c r="C517" s="266">
        <v>59528</v>
      </c>
      <c r="D517" s="266">
        <v>73924</v>
      </c>
      <c r="E517" s="266">
        <v>409614</v>
      </c>
      <c r="F517" s="265"/>
      <c r="G517" s="266">
        <v>58446</v>
      </c>
      <c r="H517" s="324">
        <v>601512</v>
      </c>
      <c r="I517" s="322"/>
    </row>
    <row r="518" spans="1:9" hidden="1" outlineLevel="1">
      <c r="A518" s="323"/>
      <c r="B518" s="277" t="s">
        <v>214</v>
      </c>
      <c r="C518" s="265"/>
      <c r="D518" s="265"/>
      <c r="E518" s="265"/>
      <c r="F518" s="265"/>
      <c r="G518" s="265"/>
      <c r="H518" s="324">
        <v>0</v>
      </c>
      <c r="I518" s="322"/>
    </row>
    <row r="519" spans="1:9" hidden="1" outlineLevel="1">
      <c r="A519" s="323"/>
      <c r="B519" s="277" t="s">
        <v>273</v>
      </c>
      <c r="C519" s="265"/>
      <c r="D519" s="265"/>
      <c r="E519" s="265"/>
      <c r="F519" s="265"/>
      <c r="G519" s="265"/>
      <c r="H519" s="324">
        <v>0</v>
      </c>
      <c r="I519" s="322"/>
    </row>
    <row r="520" spans="1:9" hidden="1" outlineLevel="1">
      <c r="A520" s="323"/>
      <c r="B520" s="277" t="s">
        <v>215</v>
      </c>
      <c r="C520" s="266">
        <v>14912</v>
      </c>
      <c r="D520" s="266">
        <v>0</v>
      </c>
      <c r="E520" s="266">
        <v>19210</v>
      </c>
      <c r="F520" s="266">
        <v>0</v>
      </c>
      <c r="G520" s="266">
        <v>3934</v>
      </c>
      <c r="H520" s="324">
        <v>38056</v>
      </c>
      <c r="I520" s="322"/>
    </row>
    <row r="521" spans="1:9" hidden="1" outlineLevel="1">
      <c r="A521" s="323"/>
      <c r="B521" s="277" t="s">
        <v>216</v>
      </c>
      <c r="C521" s="266">
        <v>5</v>
      </c>
      <c r="D521" s="266">
        <v>0</v>
      </c>
      <c r="E521" s="266">
        <v>0</v>
      </c>
      <c r="F521" s="266">
        <v>0</v>
      </c>
      <c r="G521" s="266">
        <v>0</v>
      </c>
      <c r="H521" s="324">
        <v>5</v>
      </c>
      <c r="I521" s="322"/>
    </row>
    <row r="522" spans="1:9" hidden="1" outlineLevel="1">
      <c r="A522" s="323"/>
      <c r="B522" s="277" t="s">
        <v>217</v>
      </c>
      <c r="C522" s="266">
        <v>19818</v>
      </c>
      <c r="D522" s="266">
        <v>0</v>
      </c>
      <c r="E522" s="266">
        <v>188388</v>
      </c>
      <c r="F522" s="265"/>
      <c r="G522" s="266">
        <v>59491</v>
      </c>
      <c r="H522" s="324">
        <v>267697</v>
      </c>
      <c r="I522" s="322"/>
    </row>
    <row r="523" spans="1:9" hidden="1" outlineLevel="1">
      <c r="A523" s="323"/>
      <c r="B523" s="277" t="s">
        <v>218</v>
      </c>
      <c r="C523" s="266">
        <v>10735</v>
      </c>
      <c r="D523" s="266">
        <v>259919</v>
      </c>
      <c r="E523" s="266">
        <v>7665</v>
      </c>
      <c r="F523" s="266">
        <v>0</v>
      </c>
      <c r="G523" s="266">
        <v>60669</v>
      </c>
      <c r="H523" s="324">
        <v>338988</v>
      </c>
      <c r="I523" s="322"/>
    </row>
    <row r="524" spans="1:9" hidden="1" outlineLevel="1">
      <c r="A524" s="323"/>
      <c r="B524" s="277" t="s">
        <v>219</v>
      </c>
      <c r="C524" s="266">
        <v>600</v>
      </c>
      <c r="D524" s="265"/>
      <c r="E524" s="266">
        <v>1712</v>
      </c>
      <c r="F524" s="265"/>
      <c r="G524" s="266">
        <v>472</v>
      </c>
      <c r="H524" s="324">
        <v>2784</v>
      </c>
      <c r="I524" s="322"/>
    </row>
    <row r="525" spans="1:9" hidden="1" outlineLevel="1">
      <c r="A525" s="323"/>
      <c r="B525" s="277" t="s">
        <v>323</v>
      </c>
      <c r="C525" s="266">
        <v>24494</v>
      </c>
      <c r="D525" s="265"/>
      <c r="E525" s="266"/>
      <c r="F525" s="265"/>
      <c r="G525" s="266"/>
      <c r="H525" s="324">
        <v>24494</v>
      </c>
      <c r="I525" s="322"/>
    </row>
    <row r="526" spans="1:9" hidden="1" outlineLevel="1">
      <c r="A526" s="323"/>
      <c r="B526" s="277" t="s">
        <v>220</v>
      </c>
      <c r="C526" s="266"/>
      <c r="D526" s="265"/>
      <c r="E526" s="266"/>
      <c r="F526" s="265"/>
      <c r="G526" s="266"/>
      <c r="H526" s="324">
        <v>0</v>
      </c>
      <c r="I526" s="322"/>
    </row>
    <row r="527" spans="1:9" hidden="1" outlineLevel="1">
      <c r="A527" s="323"/>
      <c r="B527" s="277" t="s">
        <v>221</v>
      </c>
      <c r="C527" s="266">
        <v>0</v>
      </c>
      <c r="D527" s="265"/>
      <c r="E527" s="265"/>
      <c r="F527" s="265"/>
      <c r="G527" s="265"/>
      <c r="H527" s="324">
        <v>0</v>
      </c>
      <c r="I527" s="322"/>
    </row>
    <row r="528" spans="1:9" hidden="1" outlineLevel="1">
      <c r="A528" s="323"/>
      <c r="B528" s="277" t="s">
        <v>274</v>
      </c>
      <c r="C528" s="266">
        <v>930</v>
      </c>
      <c r="D528" s="265">
        <v>0</v>
      </c>
      <c r="E528" s="265"/>
      <c r="F528" s="265"/>
      <c r="G528" s="265"/>
      <c r="H528" s="324">
        <v>930</v>
      </c>
      <c r="I528" s="322"/>
    </row>
    <row r="529" spans="1:9" hidden="1" outlineLevel="1">
      <c r="A529" s="323"/>
      <c r="B529" s="277" t="s">
        <v>222</v>
      </c>
      <c r="C529" s="266">
        <v>26802</v>
      </c>
      <c r="D529" s="266">
        <v>3382</v>
      </c>
      <c r="E529" s="266">
        <v>252596</v>
      </c>
      <c r="F529" s="265"/>
      <c r="G529" s="266">
        <v>52452</v>
      </c>
      <c r="H529" s="324">
        <v>335232</v>
      </c>
      <c r="I529" s="322"/>
    </row>
    <row r="530" spans="1:9" hidden="1" outlineLevel="1">
      <c r="A530" s="323"/>
      <c r="B530" s="277" t="s">
        <v>278</v>
      </c>
      <c r="C530" s="266">
        <v>1555</v>
      </c>
      <c r="D530" s="266"/>
      <c r="E530" s="266"/>
      <c r="F530" s="265"/>
      <c r="G530" s="266"/>
      <c r="H530" s="324">
        <v>1555</v>
      </c>
      <c r="I530" s="322"/>
    </row>
    <row r="531" spans="1:9" hidden="1" outlineLevel="1">
      <c r="A531" s="323"/>
      <c r="B531" s="277" t="s">
        <v>223</v>
      </c>
      <c r="C531" s="266">
        <v>1338</v>
      </c>
      <c r="D531" s="265"/>
      <c r="E531" s="265"/>
      <c r="F531" s="265"/>
      <c r="G531" s="265"/>
      <c r="H531" s="324">
        <v>1338</v>
      </c>
      <c r="I531" s="322"/>
    </row>
    <row r="532" spans="1:9" hidden="1" outlineLevel="1">
      <c r="A532" s="323"/>
      <c r="B532" s="277" t="s">
        <v>224</v>
      </c>
      <c r="C532" s="266">
        <v>32500.1229704365</v>
      </c>
      <c r="D532" s="266">
        <v>3401</v>
      </c>
      <c r="E532" s="266">
        <v>45996</v>
      </c>
      <c r="F532" s="265"/>
      <c r="G532" s="266">
        <v>13212</v>
      </c>
      <c r="H532" s="324">
        <v>95109.122970436496</v>
      </c>
      <c r="I532" s="322"/>
    </row>
    <row r="533" spans="1:9" hidden="1" outlineLevel="1">
      <c r="A533" s="323"/>
      <c r="B533" s="277" t="s">
        <v>225</v>
      </c>
      <c r="C533" s="266">
        <v>44188</v>
      </c>
      <c r="D533" s="265">
        <v>0</v>
      </c>
      <c r="E533" s="266">
        <v>6348</v>
      </c>
      <c r="F533" s="265"/>
      <c r="G533" s="266">
        <v>0</v>
      </c>
      <c r="H533" s="324">
        <v>50536</v>
      </c>
      <c r="I533" s="322"/>
    </row>
    <row r="534" spans="1:9" collapsed="1">
      <c r="A534" s="323">
        <v>14</v>
      </c>
      <c r="B534" s="281" t="s">
        <v>123</v>
      </c>
      <c r="C534" s="266">
        <f>SUM($C$506:$C$533)</f>
        <v>229489.7641246866</v>
      </c>
      <c r="D534" s="266">
        <f>SUM($D$506:$D$533)</f>
        <v>411595</v>
      </c>
      <c r="E534" s="266">
        <f>SUM($E$506:$E$533)</f>
        <v>2971412</v>
      </c>
      <c r="F534" s="266">
        <f>SUM($F$506:$F$533)</f>
        <v>0</v>
      </c>
      <c r="G534" s="266">
        <f>SUM($G$506:$G$533)</f>
        <v>649194.68171924853</v>
      </c>
      <c r="H534" s="324">
        <f>SUM($H$506:$H$533)</f>
        <v>4261691.445843935</v>
      </c>
      <c r="I534" s="322"/>
    </row>
    <row r="535" spans="1:9" hidden="1" outlineLevel="1">
      <c r="A535" s="323"/>
      <c r="B535" s="277" t="s">
        <v>202</v>
      </c>
      <c r="C535" s="266"/>
      <c r="D535" s="265"/>
      <c r="E535" s="266"/>
      <c r="F535" s="265"/>
      <c r="G535" s="266"/>
      <c r="H535" s="324">
        <v>0</v>
      </c>
      <c r="I535" s="322"/>
    </row>
    <row r="536" spans="1:9" hidden="1" outlineLevel="1">
      <c r="A536" s="323"/>
      <c r="B536" s="277" t="s">
        <v>272</v>
      </c>
      <c r="C536" s="266">
        <v>0</v>
      </c>
      <c r="D536" s="265"/>
      <c r="E536" s="266">
        <v>0</v>
      </c>
      <c r="F536" s="265"/>
      <c r="G536" s="266">
        <v>0</v>
      </c>
      <c r="H536" s="324">
        <v>0</v>
      </c>
      <c r="I536" s="322"/>
    </row>
    <row r="537" spans="1:9" hidden="1" outlineLevel="1">
      <c r="A537" s="323"/>
      <c r="B537" s="277" t="s">
        <v>203</v>
      </c>
      <c r="C537" s="266">
        <v>958.77707131568457</v>
      </c>
      <c r="D537" s="265"/>
      <c r="E537" s="266">
        <v>189553</v>
      </c>
      <c r="F537" s="265"/>
      <c r="G537" s="266">
        <v>0</v>
      </c>
      <c r="H537" s="324">
        <v>190511.77707131568</v>
      </c>
      <c r="I537" s="322"/>
    </row>
    <row r="538" spans="1:9" hidden="1" outlineLevel="1">
      <c r="A538" s="323"/>
      <c r="B538" s="277" t="s">
        <v>204</v>
      </c>
      <c r="C538" s="266">
        <v>31396</v>
      </c>
      <c r="D538" s="266">
        <v>0</v>
      </c>
      <c r="E538" s="266">
        <v>0</v>
      </c>
      <c r="F538" s="265"/>
      <c r="G538" s="266">
        <v>0</v>
      </c>
      <c r="H538" s="324">
        <v>31396</v>
      </c>
      <c r="I538" s="322"/>
    </row>
    <row r="539" spans="1:9" hidden="1" outlineLevel="1">
      <c r="A539" s="323"/>
      <c r="B539" s="277" t="s">
        <v>205</v>
      </c>
      <c r="C539" s="266">
        <v>0</v>
      </c>
      <c r="D539" s="266">
        <v>0</v>
      </c>
      <c r="E539" s="266">
        <v>0</v>
      </c>
      <c r="F539" s="266">
        <v>0</v>
      </c>
      <c r="G539" s="266">
        <v>0</v>
      </c>
      <c r="H539" s="324">
        <v>0</v>
      </c>
      <c r="I539" s="322"/>
    </row>
    <row r="540" spans="1:9" hidden="1" outlineLevel="1">
      <c r="A540" s="323"/>
      <c r="B540" s="277" t="s">
        <v>206</v>
      </c>
      <c r="C540" s="266">
        <v>0</v>
      </c>
      <c r="D540" s="266">
        <v>0</v>
      </c>
      <c r="E540" s="266">
        <v>0</v>
      </c>
      <c r="F540" s="266">
        <v>0</v>
      </c>
      <c r="G540" s="266">
        <v>0</v>
      </c>
      <c r="H540" s="324">
        <v>0</v>
      </c>
      <c r="I540" s="322"/>
    </row>
    <row r="541" spans="1:9" hidden="1" outlineLevel="1">
      <c r="A541" s="323"/>
      <c r="B541" s="277" t="s">
        <v>207</v>
      </c>
      <c r="C541" s="324">
        <v>0</v>
      </c>
      <c r="D541" s="324">
        <v>0</v>
      </c>
      <c r="E541" s="324">
        <v>0</v>
      </c>
      <c r="F541" s="324">
        <v>0</v>
      </c>
      <c r="G541" s="324">
        <v>0</v>
      </c>
      <c r="H541" s="324">
        <v>0</v>
      </c>
      <c r="I541" s="322"/>
    </row>
    <row r="542" spans="1:9" hidden="1" outlineLevel="1">
      <c r="A542" s="323"/>
      <c r="B542" s="277" t="s">
        <v>208</v>
      </c>
      <c r="C542" s="266">
        <v>9263</v>
      </c>
      <c r="D542" s="266">
        <v>26065</v>
      </c>
      <c r="E542" s="266">
        <v>725994</v>
      </c>
      <c r="F542" s="266">
        <v>0</v>
      </c>
      <c r="G542" s="266">
        <v>0</v>
      </c>
      <c r="H542" s="324">
        <v>761322</v>
      </c>
      <c r="I542" s="322"/>
    </row>
    <row r="543" spans="1:9" hidden="1" outlineLevel="1">
      <c r="A543" s="323"/>
      <c r="B543" s="277" t="s">
        <v>209</v>
      </c>
      <c r="C543" s="266">
        <v>980.20131575381379</v>
      </c>
      <c r="D543" s="265"/>
      <c r="E543" s="266">
        <v>10755.046292193632</v>
      </c>
      <c r="F543" s="265"/>
      <c r="G543" s="265"/>
      <c r="H543" s="324">
        <v>11735.247607947445</v>
      </c>
      <c r="I543" s="322"/>
    </row>
    <row r="544" spans="1:9" hidden="1" outlineLevel="1">
      <c r="A544" s="323"/>
      <c r="B544" s="277" t="s">
        <v>211</v>
      </c>
      <c r="C544" s="266">
        <v>9969</v>
      </c>
      <c r="D544" s="265"/>
      <c r="E544" s="266">
        <v>376608</v>
      </c>
      <c r="F544" s="265"/>
      <c r="G544" s="266">
        <v>0</v>
      </c>
      <c r="H544" s="324">
        <v>386577</v>
      </c>
      <c r="I544" s="322"/>
    </row>
    <row r="545" spans="1:9" hidden="1" outlineLevel="1">
      <c r="A545" s="323"/>
      <c r="B545" s="277" t="s">
        <v>212</v>
      </c>
      <c r="C545" s="266"/>
      <c r="D545" s="265">
        <v>0</v>
      </c>
      <c r="E545" s="266">
        <v>662908</v>
      </c>
      <c r="F545" s="265">
        <v>0</v>
      </c>
      <c r="G545" s="266">
        <v>0</v>
      </c>
      <c r="H545" s="324">
        <v>662908</v>
      </c>
      <c r="I545" s="322"/>
    </row>
    <row r="546" spans="1:9" hidden="1" outlineLevel="1">
      <c r="A546" s="323"/>
      <c r="B546" s="277" t="s">
        <v>213</v>
      </c>
      <c r="C546" s="266">
        <v>0</v>
      </c>
      <c r="D546" s="266">
        <v>447754</v>
      </c>
      <c r="E546" s="266">
        <v>41542</v>
      </c>
      <c r="F546" s="265"/>
      <c r="G546" s="265"/>
      <c r="H546" s="324">
        <v>489296</v>
      </c>
      <c r="I546" s="322"/>
    </row>
    <row r="547" spans="1:9" hidden="1" outlineLevel="1">
      <c r="A547" s="323"/>
      <c r="B547" s="277" t="s">
        <v>214</v>
      </c>
      <c r="C547" s="266">
        <v>20865</v>
      </c>
      <c r="D547" s="265"/>
      <c r="E547" s="265"/>
      <c r="F547" s="265"/>
      <c r="G547" s="265"/>
      <c r="H547" s="324">
        <v>20865</v>
      </c>
      <c r="I547" s="322"/>
    </row>
    <row r="548" spans="1:9" hidden="1" outlineLevel="1">
      <c r="A548" s="323"/>
      <c r="B548" s="277" t="s">
        <v>273</v>
      </c>
      <c r="C548" s="266"/>
      <c r="D548" s="265"/>
      <c r="E548" s="265"/>
      <c r="F548" s="265"/>
      <c r="G548" s="265"/>
      <c r="H548" s="324">
        <v>0</v>
      </c>
      <c r="I548" s="322"/>
    </row>
    <row r="549" spans="1:9" hidden="1" outlineLevel="1">
      <c r="A549" s="323"/>
      <c r="B549" s="277" t="s">
        <v>215</v>
      </c>
      <c r="C549" s="266">
        <v>0</v>
      </c>
      <c r="D549" s="266">
        <v>0</v>
      </c>
      <c r="E549" s="266">
        <v>104250</v>
      </c>
      <c r="F549" s="266"/>
      <c r="G549" s="266"/>
      <c r="H549" s="324">
        <v>104250</v>
      </c>
      <c r="I549" s="322"/>
    </row>
    <row r="550" spans="1:9" hidden="1" outlineLevel="1">
      <c r="A550" s="323"/>
      <c r="B550" s="277" t="s">
        <v>216</v>
      </c>
      <c r="C550" s="266">
        <v>0</v>
      </c>
      <c r="D550" s="266">
        <v>0</v>
      </c>
      <c r="E550" s="266">
        <v>0</v>
      </c>
      <c r="F550" s="266">
        <v>0</v>
      </c>
      <c r="G550" s="266">
        <v>0</v>
      </c>
      <c r="H550" s="324">
        <v>0</v>
      </c>
      <c r="I550" s="322"/>
    </row>
    <row r="551" spans="1:9" hidden="1" outlineLevel="1">
      <c r="A551" s="323"/>
      <c r="B551" s="277" t="s">
        <v>217</v>
      </c>
      <c r="C551" s="266">
        <v>0</v>
      </c>
      <c r="D551" s="266">
        <v>0</v>
      </c>
      <c r="E551" s="266">
        <v>197228</v>
      </c>
      <c r="F551" s="265"/>
      <c r="G551" s="265"/>
      <c r="H551" s="324">
        <v>197228</v>
      </c>
      <c r="I551" s="322"/>
    </row>
    <row r="552" spans="1:9" hidden="1" outlineLevel="1">
      <c r="A552" s="323"/>
      <c r="B552" s="277" t="s">
        <v>218</v>
      </c>
      <c r="C552" s="266">
        <v>10717</v>
      </c>
      <c r="D552" s="266">
        <v>620549</v>
      </c>
      <c r="E552" s="266">
        <v>54512</v>
      </c>
      <c r="F552" s="266">
        <v>0</v>
      </c>
      <c r="G552" s="266">
        <v>0</v>
      </c>
      <c r="H552" s="324">
        <v>685778</v>
      </c>
      <c r="I552" s="322"/>
    </row>
    <row r="553" spans="1:9" hidden="1" outlineLevel="1">
      <c r="A553" s="323"/>
      <c r="B553" s="277" t="s">
        <v>219</v>
      </c>
      <c r="C553" s="266">
        <v>29</v>
      </c>
      <c r="D553" s="265"/>
      <c r="E553" s="266">
        <v>81924</v>
      </c>
      <c r="F553" s="265"/>
      <c r="G553" s="265"/>
      <c r="H553" s="324">
        <v>81953</v>
      </c>
      <c r="I553" s="322"/>
    </row>
    <row r="554" spans="1:9" hidden="1" outlineLevel="1">
      <c r="A554" s="323"/>
      <c r="B554" s="277" t="s">
        <v>323</v>
      </c>
      <c r="C554" s="266"/>
      <c r="D554" s="266">
        <v>0</v>
      </c>
      <c r="E554" s="266"/>
      <c r="F554" s="266"/>
      <c r="G554" s="266">
        <v>0</v>
      </c>
      <c r="H554" s="324">
        <v>0</v>
      </c>
      <c r="I554" s="322"/>
    </row>
    <row r="555" spans="1:9" hidden="1" outlineLevel="1">
      <c r="A555" s="323"/>
      <c r="B555" s="277" t="s">
        <v>220</v>
      </c>
      <c r="C555" s="266"/>
      <c r="D555" s="265"/>
      <c r="E555" s="266"/>
      <c r="F555" s="265"/>
      <c r="G555" s="265"/>
      <c r="H555" s="324">
        <v>0</v>
      </c>
      <c r="I555" s="322"/>
    </row>
    <row r="556" spans="1:9" hidden="1" outlineLevel="1">
      <c r="A556" s="323"/>
      <c r="B556" s="277" t="s">
        <v>221</v>
      </c>
      <c r="C556" s="266">
        <v>0</v>
      </c>
      <c r="D556" s="265">
        <v>0</v>
      </c>
      <c r="E556" s="266">
        <v>0</v>
      </c>
      <c r="F556" s="265">
        <v>0</v>
      </c>
      <c r="G556" s="265">
        <v>0</v>
      </c>
      <c r="H556" s="324">
        <v>0</v>
      </c>
      <c r="I556" s="322"/>
    </row>
    <row r="557" spans="1:9" hidden="1" outlineLevel="1">
      <c r="A557" s="323"/>
      <c r="B557" s="277" t="s">
        <v>274</v>
      </c>
      <c r="C557" s="265"/>
      <c r="D557" s="265"/>
      <c r="E557" s="265"/>
      <c r="F557" s="265"/>
      <c r="G557" s="265"/>
      <c r="H557" s="324">
        <v>0</v>
      </c>
      <c r="I557" s="322"/>
    </row>
    <row r="558" spans="1:9" hidden="1" outlineLevel="1">
      <c r="A558" s="323"/>
      <c r="B558" s="277" t="s">
        <v>222</v>
      </c>
      <c r="C558" s="266">
        <v>96913</v>
      </c>
      <c r="D558" s="266">
        <v>11791</v>
      </c>
      <c r="E558" s="266">
        <v>1316868</v>
      </c>
      <c r="F558" s="265"/>
      <c r="G558" s="266">
        <v>16025</v>
      </c>
      <c r="H558" s="324">
        <v>1441597</v>
      </c>
      <c r="I558" s="322"/>
    </row>
    <row r="559" spans="1:9" hidden="1" outlineLevel="1">
      <c r="A559" s="323"/>
      <c r="B559" s="277" t="s">
        <v>278</v>
      </c>
      <c r="C559" s="266"/>
      <c r="D559" s="266"/>
      <c r="E559" s="266"/>
      <c r="F559" s="265"/>
      <c r="G559" s="266"/>
      <c r="H559" s="324">
        <v>0</v>
      </c>
      <c r="I559" s="322"/>
    </row>
    <row r="560" spans="1:9" hidden="1" outlineLevel="1">
      <c r="A560" s="323"/>
      <c r="B560" s="277" t="s">
        <v>223</v>
      </c>
      <c r="C560" s="266">
        <v>31793</v>
      </c>
      <c r="D560" s="265"/>
      <c r="E560" s="265"/>
      <c r="F560" s="265"/>
      <c r="G560" s="265"/>
      <c r="H560" s="324">
        <v>31793</v>
      </c>
      <c r="I560" s="322"/>
    </row>
    <row r="561" spans="1:9" hidden="1" outlineLevel="1">
      <c r="A561" s="323"/>
      <c r="B561" s="277" t="s">
        <v>224</v>
      </c>
      <c r="C561" s="266">
        <v>0</v>
      </c>
      <c r="D561" s="266">
        <v>390</v>
      </c>
      <c r="E561" s="266">
        <v>406525</v>
      </c>
      <c r="F561" s="265"/>
      <c r="G561" s="266">
        <v>0</v>
      </c>
      <c r="H561" s="324">
        <v>406915</v>
      </c>
      <c r="I561" s="322"/>
    </row>
    <row r="562" spans="1:9" hidden="1" outlineLevel="1">
      <c r="A562" s="323"/>
      <c r="B562" s="277" t="s">
        <v>225</v>
      </c>
      <c r="C562" s="266">
        <v>0</v>
      </c>
      <c r="D562" s="265"/>
      <c r="E562" s="266">
        <v>189303</v>
      </c>
      <c r="F562" s="265"/>
      <c r="G562" s="265"/>
      <c r="H562" s="324">
        <v>189303</v>
      </c>
      <c r="I562" s="322"/>
    </row>
    <row r="563" spans="1:9" collapsed="1">
      <c r="A563" s="323">
        <v>15</v>
      </c>
      <c r="B563" s="281" t="s">
        <v>124</v>
      </c>
      <c r="C563" s="266">
        <f>SUM($C$535:$C$562)</f>
        <v>212883.97838706951</v>
      </c>
      <c r="D563" s="266">
        <f>SUM($D$535:$D$562)</f>
        <v>1106549</v>
      </c>
      <c r="E563" s="266">
        <f>SUM($E$535:$E$562)</f>
        <v>4357970.0462921932</v>
      </c>
      <c r="F563" s="266">
        <f>SUM($F$535:$F$562)</f>
        <v>0</v>
      </c>
      <c r="G563" s="266">
        <f>SUM($G$535:$G$562)</f>
        <v>16025</v>
      </c>
      <c r="H563" s="324">
        <f>SUM($H$535:$H$562)</f>
        <v>5693428.0246792631</v>
      </c>
      <c r="I563" s="322"/>
    </row>
    <row r="564" spans="1:9" hidden="1" outlineLevel="1">
      <c r="A564" s="323"/>
      <c r="B564" s="277" t="s">
        <v>202</v>
      </c>
      <c r="C564" s="266"/>
      <c r="D564" s="265"/>
      <c r="E564" s="266"/>
      <c r="F564" s="265"/>
      <c r="G564" s="266"/>
      <c r="H564" s="324">
        <v>0</v>
      </c>
      <c r="I564" s="322"/>
    </row>
    <row r="565" spans="1:9" hidden="1" outlineLevel="1">
      <c r="A565" s="323"/>
      <c r="B565" s="277" t="s">
        <v>272</v>
      </c>
      <c r="C565" s="266">
        <v>4350</v>
      </c>
      <c r="D565" s="265"/>
      <c r="E565" s="266">
        <v>0</v>
      </c>
      <c r="F565" s="265"/>
      <c r="G565" s="266">
        <v>0</v>
      </c>
      <c r="H565" s="324">
        <v>4350</v>
      </c>
      <c r="I565" s="322"/>
    </row>
    <row r="566" spans="1:9" hidden="1" outlineLevel="1">
      <c r="A566" s="323"/>
      <c r="B566" s="277" t="s">
        <v>203</v>
      </c>
      <c r="C566" s="266">
        <v>5390.1342449928397</v>
      </c>
      <c r="D566" s="265"/>
      <c r="E566" s="266">
        <v>365445</v>
      </c>
      <c r="F566" s="265"/>
      <c r="G566" s="266">
        <v>69609</v>
      </c>
      <c r="H566" s="324">
        <v>440444.13424499286</v>
      </c>
      <c r="I566" s="322"/>
    </row>
    <row r="567" spans="1:9" hidden="1" outlineLevel="1">
      <c r="A567" s="323"/>
      <c r="B567" s="277" t="s">
        <v>204</v>
      </c>
      <c r="C567" s="266">
        <v>62651</v>
      </c>
      <c r="D567" s="266">
        <v>0</v>
      </c>
      <c r="E567" s="266">
        <v>0</v>
      </c>
      <c r="F567" s="265"/>
      <c r="G567" s="266">
        <v>0</v>
      </c>
      <c r="H567" s="324">
        <v>62651</v>
      </c>
      <c r="I567" s="322"/>
    </row>
    <row r="568" spans="1:9" hidden="1" outlineLevel="1">
      <c r="A568" s="323"/>
      <c r="B568" s="277" t="s">
        <v>205</v>
      </c>
      <c r="C568" s="266">
        <v>0</v>
      </c>
      <c r="D568" s="266">
        <v>0</v>
      </c>
      <c r="E568" s="266">
        <v>0</v>
      </c>
      <c r="F568" s="266">
        <v>0</v>
      </c>
      <c r="G568" s="266">
        <v>0</v>
      </c>
      <c r="H568" s="324">
        <v>0</v>
      </c>
      <c r="I568" s="322"/>
    </row>
    <row r="569" spans="1:9" hidden="1" outlineLevel="1">
      <c r="A569" s="323"/>
      <c r="B569" s="277" t="s">
        <v>206</v>
      </c>
      <c r="C569" s="266">
        <v>0</v>
      </c>
      <c r="D569" s="266">
        <v>0</v>
      </c>
      <c r="E569" s="266">
        <v>0</v>
      </c>
      <c r="F569" s="266">
        <v>0</v>
      </c>
      <c r="G569" s="266">
        <v>0</v>
      </c>
      <c r="H569" s="324">
        <v>0</v>
      </c>
      <c r="I569" s="322"/>
    </row>
    <row r="570" spans="1:9" hidden="1" outlineLevel="1">
      <c r="A570" s="323"/>
      <c r="B570" s="277" t="s">
        <v>207</v>
      </c>
      <c r="C570" s="266">
        <v>61</v>
      </c>
      <c r="D570" s="266">
        <v>0</v>
      </c>
      <c r="E570" s="266">
        <v>101</v>
      </c>
      <c r="F570" s="266"/>
      <c r="G570" s="266"/>
      <c r="H570" s="324">
        <v>162</v>
      </c>
      <c r="I570" s="322"/>
    </row>
    <row r="571" spans="1:9" hidden="1" outlineLevel="1">
      <c r="A571" s="323"/>
      <c r="B571" s="277" t="s">
        <v>208</v>
      </c>
      <c r="C571" s="266">
        <v>37051</v>
      </c>
      <c r="D571" s="266">
        <v>81882</v>
      </c>
      <c r="E571" s="266">
        <v>479174</v>
      </c>
      <c r="F571" s="266">
        <v>0</v>
      </c>
      <c r="G571" s="266">
        <v>99517</v>
      </c>
      <c r="H571" s="324">
        <v>697624</v>
      </c>
      <c r="I571" s="322"/>
    </row>
    <row r="572" spans="1:9" hidden="1" outlineLevel="1">
      <c r="A572" s="323"/>
      <c r="B572" s="277" t="s">
        <v>209</v>
      </c>
      <c r="C572" s="266">
        <v>3203.6829979990034</v>
      </c>
      <c r="D572" s="265"/>
      <c r="E572" s="266">
        <v>21773</v>
      </c>
      <c r="F572" s="265"/>
      <c r="G572" s="266">
        <v>237.14913094824442</v>
      </c>
      <c r="H572" s="324">
        <v>25213.832128947248</v>
      </c>
      <c r="I572" s="322"/>
    </row>
    <row r="573" spans="1:9" hidden="1" outlineLevel="1">
      <c r="A573" s="323"/>
      <c r="B573" s="277" t="s">
        <v>211</v>
      </c>
      <c r="C573" s="266">
        <v>88952</v>
      </c>
      <c r="D573" s="265"/>
      <c r="E573" s="266">
        <v>773482</v>
      </c>
      <c r="F573" s="265"/>
      <c r="G573" s="266">
        <v>103091</v>
      </c>
      <c r="H573" s="324">
        <v>965525</v>
      </c>
      <c r="I573" s="322"/>
    </row>
    <row r="574" spans="1:9" hidden="1" outlineLevel="1">
      <c r="A574" s="323"/>
      <c r="B574" s="277" t="s">
        <v>212</v>
      </c>
      <c r="C574" s="266">
        <v>4882</v>
      </c>
      <c r="D574" s="265">
        <v>0</v>
      </c>
      <c r="E574" s="266">
        <v>692060</v>
      </c>
      <c r="F574" s="265">
        <v>0</v>
      </c>
      <c r="G574" s="266">
        <v>97148</v>
      </c>
      <c r="H574" s="324">
        <v>794090</v>
      </c>
      <c r="I574" s="322"/>
    </row>
    <row r="575" spans="1:9" hidden="1" outlineLevel="1">
      <c r="A575" s="323"/>
      <c r="B575" s="277" t="s">
        <v>213</v>
      </c>
      <c r="C575" s="266">
        <v>32014</v>
      </c>
      <c r="D575" s="266">
        <v>264455</v>
      </c>
      <c r="E575" s="266">
        <v>460455</v>
      </c>
      <c r="F575" s="265"/>
      <c r="G575" s="266">
        <v>97740</v>
      </c>
      <c r="H575" s="324">
        <v>854664</v>
      </c>
      <c r="I575" s="322"/>
    </row>
    <row r="576" spans="1:9" hidden="1" outlineLevel="1">
      <c r="A576" s="323"/>
      <c r="B576" s="277" t="s">
        <v>214</v>
      </c>
      <c r="C576" s="266">
        <v>38096</v>
      </c>
      <c r="D576" s="265"/>
      <c r="E576" s="265"/>
      <c r="F576" s="265"/>
      <c r="G576" s="265"/>
      <c r="H576" s="324">
        <v>38096</v>
      </c>
      <c r="I576" s="322"/>
    </row>
    <row r="577" spans="1:9" hidden="1" outlineLevel="1">
      <c r="A577" s="323"/>
      <c r="B577" s="277" t="s">
        <v>273</v>
      </c>
      <c r="C577" s="266"/>
      <c r="D577" s="265"/>
      <c r="E577" s="265"/>
      <c r="F577" s="265"/>
      <c r="G577" s="265"/>
      <c r="H577" s="324">
        <v>0</v>
      </c>
      <c r="I577" s="322"/>
    </row>
    <row r="578" spans="1:9" hidden="1" outlineLevel="1">
      <c r="A578" s="323"/>
      <c r="B578" s="277" t="s">
        <v>215</v>
      </c>
      <c r="C578" s="266">
        <v>22293</v>
      </c>
      <c r="D578" s="266">
        <v>0</v>
      </c>
      <c r="E578" s="266">
        <v>54322</v>
      </c>
      <c r="F578" s="266">
        <v>0</v>
      </c>
      <c r="G578" s="266">
        <v>11126</v>
      </c>
      <c r="H578" s="324">
        <v>87741</v>
      </c>
      <c r="I578" s="322"/>
    </row>
    <row r="579" spans="1:9" hidden="1" outlineLevel="1">
      <c r="A579" s="323"/>
      <c r="B579" s="277" t="s">
        <v>216</v>
      </c>
      <c r="C579" s="266">
        <v>0</v>
      </c>
      <c r="D579" s="266">
        <v>0</v>
      </c>
      <c r="E579" s="266">
        <v>0</v>
      </c>
      <c r="F579" s="266">
        <v>0</v>
      </c>
      <c r="G579" s="266">
        <v>0</v>
      </c>
      <c r="H579" s="324">
        <v>0</v>
      </c>
      <c r="I579" s="322"/>
    </row>
    <row r="580" spans="1:9" hidden="1" outlineLevel="1">
      <c r="A580" s="323"/>
      <c r="B580" s="277" t="s">
        <v>217</v>
      </c>
      <c r="C580" s="266">
        <v>0</v>
      </c>
      <c r="D580" s="266">
        <v>0</v>
      </c>
      <c r="E580" s="266">
        <v>70265</v>
      </c>
      <c r="F580" s="265"/>
      <c r="G580" s="266">
        <v>22189</v>
      </c>
      <c r="H580" s="324">
        <v>92454</v>
      </c>
      <c r="I580" s="322"/>
    </row>
    <row r="581" spans="1:9" hidden="1" outlineLevel="1">
      <c r="A581" s="323"/>
      <c r="B581" s="277" t="s">
        <v>218</v>
      </c>
      <c r="C581" s="266">
        <v>17983</v>
      </c>
      <c r="D581" s="266">
        <v>281530</v>
      </c>
      <c r="E581" s="266">
        <v>28362</v>
      </c>
      <c r="F581" s="266">
        <v>0</v>
      </c>
      <c r="G581" s="266">
        <v>74724</v>
      </c>
      <c r="H581" s="324">
        <v>402599</v>
      </c>
      <c r="I581" s="322"/>
    </row>
    <row r="582" spans="1:9" hidden="1" outlineLevel="1">
      <c r="A582" s="323"/>
      <c r="B582" s="277" t="s">
        <v>219</v>
      </c>
      <c r="C582" s="266">
        <v>28</v>
      </c>
      <c r="D582" s="265"/>
      <c r="E582" s="266">
        <v>5104</v>
      </c>
      <c r="F582" s="265"/>
      <c r="G582" s="266">
        <v>1408</v>
      </c>
      <c r="H582" s="324">
        <v>6540</v>
      </c>
      <c r="I582" s="322"/>
    </row>
    <row r="583" spans="1:9" hidden="1" outlineLevel="1">
      <c r="A583" s="323"/>
      <c r="B583" s="277" t="s">
        <v>323</v>
      </c>
      <c r="C583" s="266"/>
      <c r="D583" s="265">
        <v>0</v>
      </c>
      <c r="E583" s="266"/>
      <c r="F583" s="265"/>
      <c r="G583" s="266">
        <v>0</v>
      </c>
      <c r="H583" s="324">
        <v>0</v>
      </c>
      <c r="I583" s="322"/>
    </row>
    <row r="584" spans="1:9" hidden="1" outlineLevel="1">
      <c r="A584" s="323"/>
      <c r="B584" s="277" t="s">
        <v>220</v>
      </c>
      <c r="C584" s="266"/>
      <c r="D584" s="265"/>
      <c r="E584" s="266"/>
      <c r="F584" s="265"/>
      <c r="G584" s="266"/>
      <c r="H584" s="324">
        <v>0</v>
      </c>
      <c r="I584" s="322"/>
    </row>
    <row r="585" spans="1:9" hidden="1" outlineLevel="1">
      <c r="A585" s="323"/>
      <c r="B585" s="277" t="s">
        <v>221</v>
      </c>
      <c r="C585" s="265"/>
      <c r="D585" s="265"/>
      <c r="E585" s="265"/>
      <c r="F585" s="265"/>
      <c r="G585" s="265"/>
      <c r="H585" s="324">
        <v>0</v>
      </c>
      <c r="I585" s="322"/>
    </row>
    <row r="586" spans="1:9" hidden="1" outlineLevel="1">
      <c r="A586" s="323"/>
      <c r="B586" s="277" t="s">
        <v>274</v>
      </c>
      <c r="C586" s="266">
        <v>2951.62</v>
      </c>
      <c r="D586" s="265">
        <v>0</v>
      </c>
      <c r="E586" s="266">
        <v>0</v>
      </c>
      <c r="F586" s="265">
        <v>0</v>
      </c>
      <c r="G586" s="266">
        <v>0</v>
      </c>
      <c r="H586" s="324">
        <v>2951.62</v>
      </c>
      <c r="I586" s="322"/>
    </row>
    <row r="587" spans="1:9" hidden="1" outlineLevel="1">
      <c r="A587" s="323"/>
      <c r="B587" s="277" t="s">
        <v>222</v>
      </c>
      <c r="C587" s="266">
        <v>83444</v>
      </c>
      <c r="D587" s="266">
        <v>41545</v>
      </c>
      <c r="E587" s="266">
        <v>1041602</v>
      </c>
      <c r="F587" s="265"/>
      <c r="G587" s="266">
        <v>1395875</v>
      </c>
      <c r="H587" s="324">
        <v>2562466</v>
      </c>
      <c r="I587" s="322"/>
    </row>
    <row r="588" spans="1:9" hidden="1" outlineLevel="1">
      <c r="A588" s="323"/>
      <c r="B588" s="277" t="s">
        <v>278</v>
      </c>
      <c r="C588" s="266">
        <v>1548.77</v>
      </c>
      <c r="D588" s="266">
        <v>0</v>
      </c>
      <c r="E588" s="266">
        <v>345</v>
      </c>
      <c r="F588" s="265"/>
      <c r="G588" s="266"/>
      <c r="H588" s="324">
        <v>1893.77</v>
      </c>
      <c r="I588" s="322"/>
    </row>
    <row r="589" spans="1:9" hidden="1" outlineLevel="1">
      <c r="A589" s="323"/>
      <c r="B589" s="277" t="s">
        <v>223</v>
      </c>
      <c r="C589" s="266">
        <v>16138</v>
      </c>
      <c r="D589" s="265"/>
      <c r="E589" s="265"/>
      <c r="F589" s="265"/>
      <c r="G589" s="265"/>
      <c r="H589" s="324">
        <v>16138</v>
      </c>
      <c r="I589" s="322"/>
    </row>
    <row r="590" spans="1:9" hidden="1" outlineLevel="1">
      <c r="A590" s="323"/>
      <c r="B590" s="277" t="s">
        <v>224</v>
      </c>
      <c r="C590" s="266">
        <v>76636.95631499622</v>
      </c>
      <c r="D590" s="265">
        <v>1343</v>
      </c>
      <c r="E590" s="266">
        <v>29238</v>
      </c>
      <c r="F590" s="265"/>
      <c r="G590" s="266">
        <v>8463</v>
      </c>
      <c r="H590" s="324">
        <v>115680.95631499622</v>
      </c>
      <c r="I590" s="322"/>
    </row>
    <row r="591" spans="1:9" hidden="1" outlineLevel="1">
      <c r="A591" s="323"/>
      <c r="B591" s="277" t="s">
        <v>225</v>
      </c>
      <c r="C591" s="266">
        <v>37317</v>
      </c>
      <c r="D591" s="265"/>
      <c r="E591" s="266">
        <v>83411</v>
      </c>
      <c r="F591" s="265"/>
      <c r="G591" s="265"/>
      <c r="H591" s="324">
        <v>120728</v>
      </c>
      <c r="I591" s="322"/>
    </row>
    <row r="592" spans="1:9" collapsed="1">
      <c r="A592" s="323">
        <v>16</v>
      </c>
      <c r="B592" s="281" t="s">
        <v>576</v>
      </c>
      <c r="C592" s="266">
        <f>SUM($C$564:$C$591)</f>
        <v>534991.16355798813</v>
      </c>
      <c r="D592" s="266">
        <f>SUM($D$564:$D$591)</f>
        <v>670755</v>
      </c>
      <c r="E592" s="266">
        <f>SUM($E$564:$E$591)</f>
        <v>4105139</v>
      </c>
      <c r="F592" s="266">
        <f>SUM($F$564:$F$591)</f>
        <v>0</v>
      </c>
      <c r="G592" s="266">
        <f>SUM($G$564:$G$591)</f>
        <v>1981127.1491309484</v>
      </c>
      <c r="H592" s="324">
        <f>SUM($H$564:$H$591)</f>
        <v>7292012.3126889355</v>
      </c>
      <c r="I592" s="322"/>
    </row>
    <row r="593" spans="1:9" hidden="1" outlineLevel="1">
      <c r="A593" s="323"/>
      <c r="B593" s="277" t="s">
        <v>202</v>
      </c>
      <c r="C593" s="266"/>
      <c r="D593" s="265"/>
      <c r="E593" s="266"/>
      <c r="F593" s="265"/>
      <c r="G593" s="266"/>
      <c r="H593" s="324">
        <v>0</v>
      </c>
      <c r="I593" s="322"/>
    </row>
    <row r="594" spans="1:9" hidden="1" outlineLevel="1">
      <c r="A594" s="323"/>
      <c r="B594" s="277" t="s">
        <v>272</v>
      </c>
      <c r="C594" s="266">
        <v>0</v>
      </c>
      <c r="D594" s="265"/>
      <c r="E594" s="266">
        <v>0</v>
      </c>
      <c r="F594" s="265"/>
      <c r="G594" s="266">
        <v>0</v>
      </c>
      <c r="H594" s="324">
        <v>0</v>
      </c>
      <c r="I594" s="322"/>
    </row>
    <row r="595" spans="1:9" hidden="1" outlineLevel="1">
      <c r="A595" s="323"/>
      <c r="B595" s="277" t="s">
        <v>203</v>
      </c>
      <c r="C595" s="266">
        <v>4495.0637131955182</v>
      </c>
      <c r="D595" s="265"/>
      <c r="E595" s="266">
        <v>124930</v>
      </c>
      <c r="F595" s="265"/>
      <c r="G595" s="266">
        <v>23796</v>
      </c>
      <c r="H595" s="324">
        <v>153221.0637131955</v>
      </c>
      <c r="I595" s="322"/>
    </row>
    <row r="596" spans="1:9" hidden="1" outlineLevel="1">
      <c r="A596" s="323"/>
      <c r="B596" s="277" t="s">
        <v>204</v>
      </c>
      <c r="C596" s="266">
        <v>7979</v>
      </c>
      <c r="D596" s="266">
        <v>0</v>
      </c>
      <c r="E596" s="266">
        <v>0</v>
      </c>
      <c r="F596" s="265"/>
      <c r="G596" s="266">
        <v>0</v>
      </c>
      <c r="H596" s="324">
        <v>7979</v>
      </c>
      <c r="I596" s="322"/>
    </row>
    <row r="597" spans="1:9" hidden="1" outlineLevel="1">
      <c r="A597" s="323"/>
      <c r="B597" s="277" t="s">
        <v>205</v>
      </c>
      <c r="C597" s="266">
        <v>0</v>
      </c>
      <c r="D597" s="266">
        <v>0</v>
      </c>
      <c r="E597" s="266">
        <v>0</v>
      </c>
      <c r="F597" s="266">
        <v>0</v>
      </c>
      <c r="G597" s="266">
        <v>0</v>
      </c>
      <c r="H597" s="324">
        <v>0</v>
      </c>
      <c r="I597" s="322"/>
    </row>
    <row r="598" spans="1:9" hidden="1" outlineLevel="1">
      <c r="A598" s="323"/>
      <c r="B598" s="277" t="s">
        <v>206</v>
      </c>
      <c r="C598" s="266">
        <v>0</v>
      </c>
      <c r="D598" s="266">
        <v>0</v>
      </c>
      <c r="E598" s="266">
        <v>0</v>
      </c>
      <c r="F598" s="266">
        <v>0</v>
      </c>
      <c r="G598" s="266">
        <v>0</v>
      </c>
      <c r="H598" s="324">
        <v>0</v>
      </c>
      <c r="I598" s="322"/>
    </row>
    <row r="599" spans="1:9" hidden="1" outlineLevel="1">
      <c r="A599" s="323"/>
      <c r="B599" s="277" t="s">
        <v>207</v>
      </c>
      <c r="C599" s="266">
        <v>242</v>
      </c>
      <c r="D599" s="265">
        <v>0</v>
      </c>
      <c r="E599" s="266">
        <v>400</v>
      </c>
      <c r="F599" s="265">
        <v>0</v>
      </c>
      <c r="G599" s="266">
        <v>0</v>
      </c>
      <c r="H599" s="324">
        <v>642</v>
      </c>
      <c r="I599" s="322"/>
    </row>
    <row r="600" spans="1:9" hidden="1" outlineLevel="1">
      <c r="A600" s="323"/>
      <c r="B600" s="277" t="s">
        <v>208</v>
      </c>
      <c r="C600" s="266">
        <v>21762</v>
      </c>
      <c r="D600" s="266">
        <v>16866</v>
      </c>
      <c r="E600" s="266">
        <v>195949</v>
      </c>
      <c r="F600" s="266">
        <v>0</v>
      </c>
      <c r="G600" s="266">
        <v>30959</v>
      </c>
      <c r="H600" s="324">
        <v>265536</v>
      </c>
      <c r="I600" s="322"/>
    </row>
    <row r="601" spans="1:9" hidden="1" outlineLevel="1">
      <c r="A601" s="323"/>
      <c r="B601" s="277" t="s">
        <v>209</v>
      </c>
      <c r="C601" s="266">
        <v>4904.9891773716945</v>
      </c>
      <c r="D601" s="265"/>
      <c r="E601" s="266">
        <v>4352</v>
      </c>
      <c r="F601" s="265"/>
      <c r="G601" s="266">
        <v>47.165538043670495</v>
      </c>
      <c r="H601" s="324">
        <v>9304.1547154153668</v>
      </c>
      <c r="I601" s="322"/>
    </row>
    <row r="602" spans="1:9" hidden="1" outlineLevel="1">
      <c r="A602" s="323"/>
      <c r="B602" s="277" t="s">
        <v>211</v>
      </c>
      <c r="C602" s="266">
        <v>32416</v>
      </c>
      <c r="D602" s="265"/>
      <c r="E602" s="266">
        <v>182327</v>
      </c>
      <c r="F602" s="265"/>
      <c r="G602" s="266">
        <v>23797</v>
      </c>
      <c r="H602" s="324">
        <v>238540</v>
      </c>
      <c r="I602" s="322"/>
    </row>
    <row r="603" spans="1:9" hidden="1" outlineLevel="1">
      <c r="A603" s="323"/>
      <c r="B603" s="277" t="s">
        <v>212</v>
      </c>
      <c r="C603" s="266">
        <v>0</v>
      </c>
      <c r="D603" s="265">
        <v>0</v>
      </c>
      <c r="E603" s="266">
        <v>25816</v>
      </c>
      <c r="F603" s="265">
        <v>0</v>
      </c>
      <c r="G603" s="266">
        <v>3431</v>
      </c>
      <c r="H603" s="324">
        <v>29247</v>
      </c>
      <c r="I603" s="322"/>
    </row>
    <row r="604" spans="1:9" hidden="1" outlineLevel="1">
      <c r="A604" s="323"/>
      <c r="B604" s="277" t="s">
        <v>213</v>
      </c>
      <c r="C604" s="266">
        <v>1166.22</v>
      </c>
      <c r="D604" s="266">
        <v>10890</v>
      </c>
      <c r="E604" s="266">
        <v>10828</v>
      </c>
      <c r="F604" s="265"/>
      <c r="G604" s="266">
        <v>3110</v>
      </c>
      <c r="H604" s="324">
        <v>25994.22</v>
      </c>
      <c r="I604" s="322"/>
    </row>
    <row r="605" spans="1:9" hidden="1" outlineLevel="1">
      <c r="A605" s="323"/>
      <c r="B605" s="277" t="s">
        <v>214</v>
      </c>
      <c r="C605" s="266">
        <v>749</v>
      </c>
      <c r="D605" s="265"/>
      <c r="E605" s="265"/>
      <c r="F605" s="265"/>
      <c r="G605" s="265"/>
      <c r="H605" s="324">
        <v>749</v>
      </c>
      <c r="I605" s="322"/>
    </row>
    <row r="606" spans="1:9" hidden="1" outlineLevel="1">
      <c r="A606" s="323"/>
      <c r="B606" s="277" t="s">
        <v>273</v>
      </c>
      <c r="C606" s="266"/>
      <c r="D606" s="265"/>
      <c r="E606" s="265"/>
      <c r="F606" s="265"/>
      <c r="G606" s="265"/>
      <c r="H606" s="324">
        <v>0</v>
      </c>
      <c r="I606" s="322"/>
    </row>
    <row r="607" spans="1:9" hidden="1" outlineLevel="1">
      <c r="A607" s="323"/>
      <c r="B607" s="277" t="s">
        <v>215</v>
      </c>
      <c r="C607" s="266">
        <v>7619</v>
      </c>
      <c r="D607" s="266">
        <v>0</v>
      </c>
      <c r="E607" s="266">
        <v>10976</v>
      </c>
      <c r="F607" s="266">
        <v>0</v>
      </c>
      <c r="G607" s="266">
        <v>2248</v>
      </c>
      <c r="H607" s="324">
        <v>20843</v>
      </c>
      <c r="I607" s="322"/>
    </row>
    <row r="608" spans="1:9" hidden="1" outlineLevel="1">
      <c r="A608" s="323"/>
      <c r="B608" s="277" t="s">
        <v>216</v>
      </c>
      <c r="C608" s="266">
        <v>7</v>
      </c>
      <c r="D608" s="266">
        <v>0</v>
      </c>
      <c r="E608" s="266">
        <v>0</v>
      </c>
      <c r="F608" s="266">
        <v>0</v>
      </c>
      <c r="G608" s="266">
        <v>0</v>
      </c>
      <c r="H608" s="324">
        <v>7</v>
      </c>
      <c r="I608" s="322"/>
    </row>
    <row r="609" spans="1:9" hidden="1" outlineLevel="1">
      <c r="A609" s="323"/>
      <c r="B609" s="277" t="s">
        <v>217</v>
      </c>
      <c r="C609" s="266">
        <v>8488</v>
      </c>
      <c r="D609" s="266">
        <v>0</v>
      </c>
      <c r="E609" s="266">
        <v>25065</v>
      </c>
      <c r="F609" s="265"/>
      <c r="G609" s="266">
        <v>7915</v>
      </c>
      <c r="H609" s="324">
        <v>41468</v>
      </c>
      <c r="I609" s="322"/>
    </row>
    <row r="610" spans="1:9" hidden="1" outlineLevel="1">
      <c r="A610" s="323"/>
      <c r="B610" s="277" t="s">
        <v>218</v>
      </c>
      <c r="C610" s="266">
        <v>6508</v>
      </c>
      <c r="D610" s="266">
        <v>84958</v>
      </c>
      <c r="E610" s="266">
        <v>6127</v>
      </c>
      <c r="F610" s="266">
        <v>0</v>
      </c>
      <c r="G610" s="266">
        <v>22097</v>
      </c>
      <c r="H610" s="324">
        <v>119690</v>
      </c>
      <c r="I610" s="322"/>
    </row>
    <row r="611" spans="1:9" hidden="1" outlineLevel="1">
      <c r="A611" s="323"/>
      <c r="B611" s="277" t="s">
        <v>219</v>
      </c>
      <c r="C611" s="266">
        <v>0</v>
      </c>
      <c r="D611" s="265"/>
      <c r="E611" s="266">
        <v>304</v>
      </c>
      <c r="F611" s="265"/>
      <c r="G611" s="266">
        <v>84</v>
      </c>
      <c r="H611" s="324">
        <v>388</v>
      </c>
      <c r="I611" s="322"/>
    </row>
    <row r="612" spans="1:9" hidden="1" outlineLevel="1">
      <c r="A612" s="323"/>
      <c r="B612" s="277" t="s">
        <v>323</v>
      </c>
      <c r="C612" s="266"/>
      <c r="D612" s="265"/>
      <c r="E612" s="266"/>
      <c r="F612" s="265"/>
      <c r="G612" s="266"/>
      <c r="H612" s="324">
        <v>0</v>
      </c>
      <c r="I612" s="322"/>
    </row>
    <row r="613" spans="1:9" hidden="1" outlineLevel="1">
      <c r="A613" s="323"/>
      <c r="B613" s="277" t="s">
        <v>220</v>
      </c>
      <c r="C613" s="266"/>
      <c r="D613" s="265"/>
      <c r="E613" s="266"/>
      <c r="F613" s="265"/>
      <c r="G613" s="266"/>
      <c r="H613" s="324">
        <v>0</v>
      </c>
      <c r="I613" s="322"/>
    </row>
    <row r="614" spans="1:9" hidden="1" outlineLevel="1">
      <c r="A614" s="323"/>
      <c r="B614" s="277" t="s">
        <v>221</v>
      </c>
      <c r="C614" s="265"/>
      <c r="D614" s="265"/>
      <c r="E614" s="265"/>
      <c r="F614" s="265"/>
      <c r="G614" s="265"/>
      <c r="H614" s="324">
        <v>0</v>
      </c>
      <c r="I614" s="322"/>
    </row>
    <row r="615" spans="1:9" hidden="1" outlineLevel="1">
      <c r="A615" s="323"/>
      <c r="B615" s="277" t="s">
        <v>274</v>
      </c>
      <c r="C615" s="265"/>
      <c r="D615" s="265"/>
      <c r="E615" s="265"/>
      <c r="F615" s="265"/>
      <c r="G615" s="265"/>
      <c r="H615" s="324">
        <v>0</v>
      </c>
      <c r="I615" s="322"/>
    </row>
    <row r="616" spans="1:9" hidden="1" outlineLevel="1">
      <c r="A616" s="323"/>
      <c r="B616" s="277" t="s">
        <v>222</v>
      </c>
      <c r="C616" s="266">
        <v>-5179</v>
      </c>
      <c r="D616" s="266">
        <v>37328</v>
      </c>
      <c r="E616" s="266">
        <v>252899</v>
      </c>
      <c r="F616" s="265"/>
      <c r="G616" s="266">
        <v>55285</v>
      </c>
      <c r="H616" s="324">
        <v>340333</v>
      </c>
      <c r="I616" s="322"/>
    </row>
    <row r="617" spans="1:9" hidden="1" outlineLevel="1">
      <c r="A617" s="323"/>
      <c r="B617" s="277" t="s">
        <v>278</v>
      </c>
      <c r="C617" s="266"/>
      <c r="D617" s="266"/>
      <c r="E617" s="266"/>
      <c r="F617" s="265"/>
      <c r="G617" s="266"/>
      <c r="H617" s="324">
        <v>0</v>
      </c>
      <c r="I617" s="322"/>
    </row>
    <row r="618" spans="1:9" hidden="1" outlineLevel="1">
      <c r="A618" s="323"/>
      <c r="B618" s="277" t="s">
        <v>223</v>
      </c>
      <c r="C618" s="266">
        <v>29417</v>
      </c>
      <c r="D618" s="265"/>
      <c r="E618" s="265"/>
      <c r="F618" s="265"/>
      <c r="G618" s="265"/>
      <c r="H618" s="324">
        <v>29417</v>
      </c>
      <c r="I618" s="322"/>
    </row>
    <row r="619" spans="1:9" hidden="1" outlineLevel="1">
      <c r="A619" s="323"/>
      <c r="B619" s="277" t="s">
        <v>224</v>
      </c>
      <c r="C619" s="266">
        <v>11092.113932513656</v>
      </c>
      <c r="D619" s="265">
        <v>9159</v>
      </c>
      <c r="E619" s="266">
        <v>0</v>
      </c>
      <c r="F619" s="265"/>
      <c r="G619" s="266">
        <v>382</v>
      </c>
      <c r="H619" s="324">
        <v>20633.113932513654</v>
      </c>
      <c r="I619" s="322"/>
    </row>
    <row r="620" spans="1:9" hidden="1" outlineLevel="1">
      <c r="A620" s="323"/>
      <c r="B620" s="277" t="s">
        <v>225</v>
      </c>
      <c r="C620" s="266">
        <v>0</v>
      </c>
      <c r="D620" s="265">
        <v>0</v>
      </c>
      <c r="E620" s="266">
        <v>4312</v>
      </c>
      <c r="F620" s="265"/>
      <c r="G620" s="265"/>
      <c r="H620" s="324">
        <v>4312</v>
      </c>
      <c r="I620" s="322"/>
    </row>
    <row r="621" spans="1:9" collapsed="1">
      <c r="A621" s="323">
        <v>17</v>
      </c>
      <c r="B621" s="281" t="s">
        <v>577</v>
      </c>
      <c r="C621" s="266">
        <f>SUM($C$593:$C$620)</f>
        <v>131666.38682308086</v>
      </c>
      <c r="D621" s="266">
        <f>SUM($D$593:$D$620)</f>
        <v>159201</v>
      </c>
      <c r="E621" s="266">
        <f>SUM($E$593:$E$620)</f>
        <v>844285</v>
      </c>
      <c r="F621" s="266">
        <f>SUM($F$593:$F$620)</f>
        <v>0</v>
      </c>
      <c r="G621" s="266">
        <f>SUM($G$593:$G$620)</f>
        <v>173151.16553804366</v>
      </c>
      <c r="H621" s="324">
        <f>SUM($H$593:$H$620)</f>
        <v>1308303.5523611244</v>
      </c>
      <c r="I621" s="322"/>
    </row>
    <row r="622" spans="1:9" hidden="1" outlineLevel="1">
      <c r="A622" s="323"/>
      <c r="B622" s="277" t="s">
        <v>202</v>
      </c>
      <c r="C622" s="266"/>
      <c r="D622" s="265"/>
      <c r="E622" s="266"/>
      <c r="F622" s="265"/>
      <c r="G622" s="266"/>
      <c r="H622" s="324">
        <v>0</v>
      </c>
      <c r="I622" s="322"/>
    </row>
    <row r="623" spans="1:9" hidden="1" outlineLevel="1">
      <c r="A623" s="323"/>
      <c r="B623" s="277" t="s">
        <v>272</v>
      </c>
      <c r="C623" s="266">
        <v>702</v>
      </c>
      <c r="D623" s="265"/>
      <c r="E623" s="266">
        <v>0</v>
      </c>
      <c r="F623" s="265"/>
      <c r="G623" s="266">
        <v>0</v>
      </c>
      <c r="H623" s="324">
        <v>702</v>
      </c>
      <c r="I623" s="322"/>
    </row>
    <row r="624" spans="1:9" hidden="1" outlineLevel="1">
      <c r="A624" s="323"/>
      <c r="B624" s="277" t="s">
        <v>203</v>
      </c>
      <c r="C624" s="266">
        <v>1641.1672240244002</v>
      </c>
      <c r="D624" s="265"/>
      <c r="E624" s="266">
        <v>450546</v>
      </c>
      <c r="F624" s="265"/>
      <c r="G624" s="266">
        <v>85818</v>
      </c>
      <c r="H624" s="324">
        <v>538005.16722402442</v>
      </c>
      <c r="I624" s="322"/>
    </row>
    <row r="625" spans="1:9" hidden="1" outlineLevel="1">
      <c r="A625" s="323"/>
      <c r="B625" s="277" t="s">
        <v>204</v>
      </c>
      <c r="C625" s="266">
        <v>16574</v>
      </c>
      <c r="D625" s="266">
        <v>0</v>
      </c>
      <c r="E625" s="266">
        <v>0</v>
      </c>
      <c r="F625" s="265"/>
      <c r="G625" s="266">
        <v>0</v>
      </c>
      <c r="H625" s="324">
        <v>16574</v>
      </c>
      <c r="I625" s="322"/>
    </row>
    <row r="626" spans="1:9" hidden="1" outlineLevel="1">
      <c r="A626" s="323"/>
      <c r="B626" s="277" t="s">
        <v>205</v>
      </c>
      <c r="C626" s="266">
        <v>0</v>
      </c>
      <c r="D626" s="266">
        <v>0</v>
      </c>
      <c r="E626" s="266">
        <v>0</v>
      </c>
      <c r="F626" s="266">
        <v>0</v>
      </c>
      <c r="G626" s="266">
        <v>0</v>
      </c>
      <c r="H626" s="324">
        <v>0</v>
      </c>
      <c r="I626" s="322"/>
    </row>
    <row r="627" spans="1:9" hidden="1" outlineLevel="1">
      <c r="A627" s="323"/>
      <c r="B627" s="277" t="s">
        <v>206</v>
      </c>
      <c r="C627" s="266">
        <v>0</v>
      </c>
      <c r="D627" s="266">
        <v>0</v>
      </c>
      <c r="E627" s="266">
        <v>649</v>
      </c>
      <c r="F627" s="266">
        <v>0</v>
      </c>
      <c r="G627" s="266">
        <v>0</v>
      </c>
      <c r="H627" s="324">
        <v>649</v>
      </c>
      <c r="I627" s="322"/>
    </row>
    <row r="628" spans="1:9" hidden="1" outlineLevel="1">
      <c r="A628" s="323"/>
      <c r="B628" s="277" t="s">
        <v>207</v>
      </c>
      <c r="C628" s="266"/>
      <c r="D628" s="266"/>
      <c r="E628" s="266"/>
      <c r="F628" s="266"/>
      <c r="G628" s="266"/>
      <c r="H628" s="324">
        <v>0</v>
      </c>
      <c r="I628" s="322"/>
    </row>
    <row r="629" spans="1:9" hidden="1" outlineLevel="1">
      <c r="A629" s="323"/>
      <c r="B629" s="277" t="s">
        <v>208</v>
      </c>
      <c r="C629" s="266">
        <v>-11194</v>
      </c>
      <c r="D629" s="266">
        <v>120729</v>
      </c>
      <c r="E629" s="266">
        <v>544543</v>
      </c>
      <c r="F629" s="266">
        <v>0</v>
      </c>
      <c r="G629" s="266">
        <v>92080</v>
      </c>
      <c r="H629" s="324">
        <v>746158</v>
      </c>
      <c r="I629" s="322"/>
    </row>
    <row r="630" spans="1:9" hidden="1" outlineLevel="1">
      <c r="A630" s="323"/>
      <c r="B630" s="277" t="s">
        <v>209</v>
      </c>
      <c r="C630" s="266">
        <v>1121.9794807415594</v>
      </c>
      <c r="D630" s="265"/>
      <c r="E630" s="266">
        <v>8951</v>
      </c>
      <c r="F630" s="265"/>
      <c r="G630" s="266">
        <v>93.618220589893099</v>
      </c>
      <c r="H630" s="324">
        <v>10166.597701331453</v>
      </c>
      <c r="I630" s="322"/>
    </row>
    <row r="631" spans="1:9" hidden="1" outlineLevel="1">
      <c r="A631" s="323"/>
      <c r="B631" s="277" t="s">
        <v>211</v>
      </c>
      <c r="C631" s="266">
        <v>24655</v>
      </c>
      <c r="D631" s="265"/>
      <c r="E631" s="266">
        <v>774484</v>
      </c>
      <c r="F631" s="265"/>
      <c r="G631" s="266">
        <v>109601</v>
      </c>
      <c r="H631" s="324">
        <v>908740</v>
      </c>
      <c r="I631" s="322"/>
    </row>
    <row r="632" spans="1:9" hidden="1" outlineLevel="1">
      <c r="A632" s="323"/>
      <c r="B632" s="277" t="s">
        <v>212</v>
      </c>
      <c r="C632" s="266">
        <v>227</v>
      </c>
      <c r="D632" s="265">
        <v>0</v>
      </c>
      <c r="E632" s="266">
        <v>330310</v>
      </c>
      <c r="F632" s="265">
        <v>0</v>
      </c>
      <c r="G632" s="266">
        <v>49372</v>
      </c>
      <c r="H632" s="324">
        <v>379909</v>
      </c>
      <c r="I632" s="322"/>
    </row>
    <row r="633" spans="1:9" hidden="1" outlineLevel="1">
      <c r="A633" s="323"/>
      <c r="B633" s="277" t="s">
        <v>213</v>
      </c>
      <c r="C633" s="266">
        <v>16756</v>
      </c>
      <c r="D633" s="266">
        <v>147770</v>
      </c>
      <c r="E633" s="266">
        <v>187164</v>
      </c>
      <c r="F633" s="265"/>
      <c r="G633" s="266">
        <v>46818</v>
      </c>
      <c r="H633" s="324">
        <v>398508</v>
      </c>
      <c r="I633" s="322"/>
    </row>
    <row r="634" spans="1:9" hidden="1" outlineLevel="1">
      <c r="A634" s="323"/>
      <c r="B634" s="277" t="s">
        <v>214</v>
      </c>
      <c r="C634" s="266">
        <v>11403</v>
      </c>
      <c r="D634" s="265"/>
      <c r="E634" s="265"/>
      <c r="F634" s="266">
        <v>13</v>
      </c>
      <c r="G634" s="265"/>
      <c r="H634" s="324">
        <v>11416</v>
      </c>
      <c r="I634" s="322"/>
    </row>
    <row r="635" spans="1:9" hidden="1" outlineLevel="1">
      <c r="A635" s="323"/>
      <c r="B635" s="277" t="s">
        <v>273</v>
      </c>
      <c r="C635" s="266"/>
      <c r="D635" s="265"/>
      <c r="E635" s="265"/>
      <c r="F635" s="266"/>
      <c r="G635" s="265"/>
      <c r="H635" s="324">
        <v>0</v>
      </c>
      <c r="I635" s="322"/>
    </row>
    <row r="636" spans="1:9" hidden="1" outlineLevel="1">
      <c r="A636" s="323"/>
      <c r="B636" s="277" t="s">
        <v>215</v>
      </c>
      <c r="C636" s="266">
        <v>9194</v>
      </c>
      <c r="D636" s="266">
        <v>0</v>
      </c>
      <c r="E636" s="266">
        <v>66676</v>
      </c>
      <c r="F636" s="266">
        <v>0</v>
      </c>
      <c r="G636" s="266">
        <v>13656</v>
      </c>
      <c r="H636" s="324">
        <v>89526</v>
      </c>
      <c r="I636" s="322"/>
    </row>
    <row r="637" spans="1:9" hidden="1" outlineLevel="1">
      <c r="A637" s="323"/>
      <c r="B637" s="277" t="s">
        <v>216</v>
      </c>
      <c r="C637" s="266">
        <v>0</v>
      </c>
      <c r="D637" s="266">
        <v>0</v>
      </c>
      <c r="E637" s="266">
        <v>0</v>
      </c>
      <c r="F637" s="266">
        <v>0</v>
      </c>
      <c r="G637" s="266">
        <v>0</v>
      </c>
      <c r="H637" s="324">
        <v>0</v>
      </c>
      <c r="I637" s="322"/>
    </row>
    <row r="638" spans="1:9" hidden="1" outlineLevel="1">
      <c r="A638" s="323"/>
      <c r="B638" s="277" t="s">
        <v>217</v>
      </c>
      <c r="C638" s="266">
        <v>0</v>
      </c>
      <c r="D638" s="266">
        <v>0</v>
      </c>
      <c r="E638" s="266">
        <v>107171</v>
      </c>
      <c r="F638" s="265"/>
      <c r="G638" s="266">
        <v>33843</v>
      </c>
      <c r="H638" s="324">
        <v>141014</v>
      </c>
      <c r="I638" s="322"/>
    </row>
    <row r="639" spans="1:9" hidden="1" outlineLevel="1">
      <c r="A639" s="323"/>
      <c r="B639" s="277" t="s">
        <v>218</v>
      </c>
      <c r="C639" s="266">
        <v>14285</v>
      </c>
      <c r="D639" s="266">
        <v>297897</v>
      </c>
      <c r="E639" s="266">
        <v>27222</v>
      </c>
      <c r="F639" s="266">
        <v>0</v>
      </c>
      <c r="G639" s="266">
        <v>78255</v>
      </c>
      <c r="H639" s="324">
        <v>417659</v>
      </c>
      <c r="I639" s="322"/>
    </row>
    <row r="640" spans="1:9" hidden="1" outlineLevel="1">
      <c r="A640" s="323"/>
      <c r="B640" s="277" t="s">
        <v>219</v>
      </c>
      <c r="C640" s="266">
        <v>686</v>
      </c>
      <c r="D640" s="265"/>
      <c r="E640" s="266">
        <v>45868</v>
      </c>
      <c r="F640" s="265"/>
      <c r="G640" s="266">
        <v>12653</v>
      </c>
      <c r="H640" s="324">
        <v>59207</v>
      </c>
      <c r="I640" s="322"/>
    </row>
    <row r="641" spans="1:9" hidden="1" outlineLevel="1">
      <c r="A641" s="323"/>
      <c r="B641" s="277" t="s">
        <v>323</v>
      </c>
      <c r="C641" s="266">
        <v>6510</v>
      </c>
      <c r="D641" s="266">
        <v>0</v>
      </c>
      <c r="E641" s="266"/>
      <c r="F641" s="265"/>
      <c r="G641" s="266">
        <v>0</v>
      </c>
      <c r="H641" s="324">
        <v>6510</v>
      </c>
      <c r="I641" s="322"/>
    </row>
    <row r="642" spans="1:9" hidden="1" outlineLevel="1">
      <c r="A642" s="323"/>
      <c r="B642" s="277" t="s">
        <v>220</v>
      </c>
      <c r="C642" s="266"/>
      <c r="D642" s="265"/>
      <c r="E642" s="266"/>
      <c r="F642" s="265"/>
      <c r="G642" s="266"/>
      <c r="H642" s="324">
        <v>0</v>
      </c>
      <c r="I642" s="322"/>
    </row>
    <row r="643" spans="1:9" hidden="1" outlineLevel="1">
      <c r="A643" s="323"/>
      <c r="B643" s="277" t="s">
        <v>221</v>
      </c>
      <c r="C643" s="266">
        <v>1411</v>
      </c>
      <c r="D643" s="265"/>
      <c r="E643" s="265"/>
      <c r="F643" s="265"/>
      <c r="G643" s="265"/>
      <c r="H643" s="324">
        <v>1411</v>
      </c>
      <c r="I643" s="322"/>
    </row>
    <row r="644" spans="1:9" hidden="1" outlineLevel="1">
      <c r="A644" s="323"/>
      <c r="B644" s="277" t="s">
        <v>274</v>
      </c>
      <c r="C644" s="266">
        <v>2429</v>
      </c>
      <c r="D644" s="266"/>
      <c r="E644" s="266"/>
      <c r="F644" s="265"/>
      <c r="G644" s="266"/>
      <c r="H644" s="324">
        <v>2429</v>
      </c>
      <c r="I644" s="322"/>
    </row>
    <row r="645" spans="1:9" hidden="1" outlineLevel="1">
      <c r="A645" s="323"/>
      <c r="B645" s="277" t="s">
        <v>222</v>
      </c>
      <c r="C645" s="266">
        <v>42033</v>
      </c>
      <c r="D645" s="266">
        <v>40200</v>
      </c>
      <c r="E645" s="266">
        <v>504900</v>
      </c>
      <c r="F645" s="265"/>
      <c r="G645" s="266">
        <v>134433</v>
      </c>
      <c r="H645" s="324">
        <v>721566</v>
      </c>
      <c r="I645" s="322"/>
    </row>
    <row r="646" spans="1:9" hidden="1" outlineLevel="1">
      <c r="A646" s="323"/>
      <c r="B646" s="277" t="s">
        <v>278</v>
      </c>
      <c r="C646" s="266">
        <v>10542</v>
      </c>
      <c r="D646" s="266">
        <v>0</v>
      </c>
      <c r="E646" s="266">
        <v>2636</v>
      </c>
      <c r="F646" s="265"/>
      <c r="G646" s="266"/>
      <c r="H646" s="324">
        <v>13178</v>
      </c>
      <c r="I646" s="322"/>
    </row>
    <row r="647" spans="1:9" hidden="1" outlineLevel="1">
      <c r="A647" s="323"/>
      <c r="B647" s="277" t="s">
        <v>223</v>
      </c>
      <c r="C647" s="266">
        <v>23542</v>
      </c>
      <c r="D647" s="265"/>
      <c r="E647" s="265"/>
      <c r="F647" s="265"/>
      <c r="G647" s="265"/>
      <c r="H647" s="324">
        <v>23542</v>
      </c>
      <c r="I647" s="322"/>
    </row>
    <row r="648" spans="1:9" hidden="1" outlineLevel="1">
      <c r="A648" s="323"/>
      <c r="B648" s="277" t="s">
        <v>224</v>
      </c>
      <c r="C648" s="266">
        <v>82555.172664590253</v>
      </c>
      <c r="D648" s="265">
        <v>1341</v>
      </c>
      <c r="E648" s="266">
        <v>154551</v>
      </c>
      <c r="F648" s="265">
        <v>0</v>
      </c>
      <c r="G648" s="266">
        <v>44313</v>
      </c>
      <c r="H648" s="324">
        <v>282760.17266459024</v>
      </c>
      <c r="I648" s="322"/>
    </row>
    <row r="649" spans="1:9" hidden="1" outlineLevel="1">
      <c r="A649" s="323"/>
      <c r="B649" s="277" t="s">
        <v>225</v>
      </c>
      <c r="C649" s="266">
        <v>0</v>
      </c>
      <c r="D649" s="265"/>
      <c r="E649" s="266">
        <v>21013</v>
      </c>
      <c r="F649" s="265"/>
      <c r="G649" s="265"/>
      <c r="H649" s="324">
        <v>21013</v>
      </c>
      <c r="I649" s="322"/>
    </row>
    <row r="650" spans="1:9" collapsed="1">
      <c r="A650" s="323">
        <v>18</v>
      </c>
      <c r="B650" s="281" t="s">
        <v>127</v>
      </c>
      <c r="C650" s="266">
        <f>SUM($C$622:$C$649)</f>
        <v>255073.31936935621</v>
      </c>
      <c r="D650" s="266">
        <f>SUM($D$622:$D$649)</f>
        <v>607937</v>
      </c>
      <c r="E650" s="266">
        <f>SUM($E$622:$E$649)</f>
        <v>3226684</v>
      </c>
      <c r="F650" s="266">
        <f>SUM($F$622:$F$649)</f>
        <v>13</v>
      </c>
      <c r="G650" s="266">
        <f>SUM($G$622:$G$649)</f>
        <v>700935.61822058982</v>
      </c>
      <c r="H650" s="324">
        <f>SUM($H$622:$H$649)</f>
        <v>4790642.9375899462</v>
      </c>
      <c r="I650" s="322"/>
    </row>
    <row r="651" spans="1:9" hidden="1" outlineLevel="1">
      <c r="A651" s="323"/>
      <c r="B651" s="277" t="s">
        <v>202</v>
      </c>
      <c r="C651" s="266"/>
      <c r="D651" s="265"/>
      <c r="E651" s="266"/>
      <c r="F651" s="265"/>
      <c r="G651" s="266"/>
      <c r="H651" s="324">
        <v>0</v>
      </c>
      <c r="I651" s="322"/>
    </row>
    <row r="652" spans="1:9" hidden="1" outlineLevel="1">
      <c r="A652" s="323"/>
      <c r="B652" s="277" t="s">
        <v>272</v>
      </c>
      <c r="C652" s="266">
        <v>0</v>
      </c>
      <c r="D652" s="265"/>
      <c r="E652" s="266">
        <v>0</v>
      </c>
      <c r="F652" s="265"/>
      <c r="G652" s="266">
        <v>0</v>
      </c>
      <c r="H652" s="324">
        <v>0</v>
      </c>
      <c r="I652" s="322"/>
    </row>
    <row r="653" spans="1:9" hidden="1" outlineLevel="1">
      <c r="A653" s="323"/>
      <c r="B653" s="277" t="s">
        <v>203</v>
      </c>
      <c r="C653" s="266">
        <v>334394.39821011206</v>
      </c>
      <c r="D653" s="265"/>
      <c r="E653" s="266">
        <v>34102</v>
      </c>
      <c r="F653" s="265"/>
      <c r="G653" s="266">
        <v>6496</v>
      </c>
      <c r="H653" s="324">
        <v>374992.39821011206</v>
      </c>
      <c r="I653" s="322"/>
    </row>
    <row r="654" spans="1:9" hidden="1" outlineLevel="1">
      <c r="A654" s="323"/>
      <c r="B654" s="277" t="s">
        <v>204</v>
      </c>
      <c r="C654" s="265"/>
      <c r="D654" s="265"/>
      <c r="E654" s="265"/>
      <c r="F654" s="265"/>
      <c r="G654" s="265"/>
      <c r="H654" s="324">
        <v>0</v>
      </c>
      <c r="I654" s="322"/>
    </row>
    <row r="655" spans="1:9" hidden="1" outlineLevel="1">
      <c r="A655" s="323"/>
      <c r="B655" s="277" t="s">
        <v>205</v>
      </c>
      <c r="C655" s="266">
        <v>0</v>
      </c>
      <c r="D655" s="266">
        <v>0</v>
      </c>
      <c r="E655" s="266">
        <v>0</v>
      </c>
      <c r="F655" s="266">
        <v>0</v>
      </c>
      <c r="G655" s="266">
        <v>0</v>
      </c>
      <c r="H655" s="324">
        <v>0</v>
      </c>
      <c r="I655" s="322"/>
    </row>
    <row r="656" spans="1:9" hidden="1" outlineLevel="1">
      <c r="A656" s="323"/>
      <c r="B656" s="277" t="s">
        <v>206</v>
      </c>
      <c r="C656" s="266">
        <v>0</v>
      </c>
      <c r="D656" s="266">
        <v>0</v>
      </c>
      <c r="E656" s="266">
        <v>0</v>
      </c>
      <c r="F656" s="266">
        <v>0</v>
      </c>
      <c r="G656" s="266">
        <v>0</v>
      </c>
      <c r="H656" s="324">
        <v>0</v>
      </c>
      <c r="I656" s="322"/>
    </row>
    <row r="657" spans="1:9" hidden="1" outlineLevel="1">
      <c r="A657" s="323"/>
      <c r="B657" s="277" t="s">
        <v>207</v>
      </c>
      <c r="C657" s="266">
        <v>6</v>
      </c>
      <c r="D657" s="266">
        <v>0</v>
      </c>
      <c r="E657" s="266">
        <v>11</v>
      </c>
      <c r="F657" s="266"/>
      <c r="G657" s="266"/>
      <c r="H657" s="324">
        <v>17</v>
      </c>
      <c r="I657" s="322"/>
    </row>
    <row r="658" spans="1:9" hidden="1" outlineLevel="1">
      <c r="A658" s="323"/>
      <c r="B658" s="277" t="s">
        <v>208</v>
      </c>
      <c r="C658" s="266">
        <v>3793438</v>
      </c>
      <c r="D658" s="266">
        <v>900</v>
      </c>
      <c r="E658" s="266">
        <v>13920</v>
      </c>
      <c r="F658" s="266">
        <v>0</v>
      </c>
      <c r="G658" s="266">
        <v>2098</v>
      </c>
      <c r="H658" s="324">
        <v>3810356</v>
      </c>
      <c r="I658" s="322"/>
    </row>
    <row r="659" spans="1:9" hidden="1" outlineLevel="1">
      <c r="A659" s="323"/>
      <c r="B659" s="277" t="s">
        <v>209</v>
      </c>
      <c r="C659" s="266">
        <v>389136.22911364288</v>
      </c>
      <c r="D659" s="265"/>
      <c r="E659" s="266">
        <v>675</v>
      </c>
      <c r="F659" s="265"/>
      <c r="G659" s="266">
        <v>6.76305555639658</v>
      </c>
      <c r="H659" s="324">
        <v>389817.99216919928</v>
      </c>
      <c r="I659" s="322"/>
    </row>
    <row r="660" spans="1:9" hidden="1" outlineLevel="1">
      <c r="A660" s="323"/>
      <c r="B660" s="277" t="s">
        <v>211</v>
      </c>
      <c r="C660" s="266">
        <v>2477704</v>
      </c>
      <c r="D660" s="265"/>
      <c r="E660" s="266">
        <v>60564</v>
      </c>
      <c r="F660" s="265"/>
      <c r="G660" s="266">
        <v>9841</v>
      </c>
      <c r="H660" s="324">
        <v>2548109</v>
      </c>
      <c r="I660" s="322"/>
    </row>
    <row r="661" spans="1:9" hidden="1" outlineLevel="1">
      <c r="A661" s="323"/>
      <c r="B661" s="277" t="s">
        <v>212</v>
      </c>
      <c r="C661" s="265">
        <v>552</v>
      </c>
      <c r="D661" s="265">
        <v>0</v>
      </c>
      <c r="E661" s="266">
        <v>132017</v>
      </c>
      <c r="F661" s="265">
        <v>0</v>
      </c>
      <c r="G661" s="266">
        <v>16116</v>
      </c>
      <c r="H661" s="324">
        <v>148685</v>
      </c>
      <c r="I661" s="322"/>
    </row>
    <row r="662" spans="1:9" hidden="1" outlineLevel="1">
      <c r="A662" s="323"/>
      <c r="B662" s="277" t="s">
        <v>213</v>
      </c>
      <c r="C662" s="266">
        <v>379</v>
      </c>
      <c r="D662" s="266">
        <v>24586</v>
      </c>
      <c r="E662" s="266">
        <v>147811</v>
      </c>
      <c r="F662" s="265"/>
      <c r="G662" s="266">
        <v>20755</v>
      </c>
      <c r="H662" s="324">
        <v>193531</v>
      </c>
      <c r="I662" s="322"/>
    </row>
    <row r="663" spans="1:9" hidden="1" outlineLevel="1">
      <c r="A663" s="323"/>
      <c r="B663" s="277" t="s">
        <v>214</v>
      </c>
      <c r="C663" s="266">
        <v>0</v>
      </c>
      <c r="D663" s="265"/>
      <c r="E663" s="265"/>
      <c r="F663" s="265"/>
      <c r="G663" s="265"/>
      <c r="H663" s="324">
        <v>0</v>
      </c>
      <c r="I663" s="322"/>
    </row>
    <row r="664" spans="1:9" hidden="1" outlineLevel="1">
      <c r="A664" s="323"/>
      <c r="B664" s="277" t="s">
        <v>273</v>
      </c>
      <c r="C664" s="266"/>
      <c r="D664" s="265"/>
      <c r="E664" s="265"/>
      <c r="F664" s="265"/>
      <c r="G664" s="265"/>
      <c r="H664" s="324">
        <v>0</v>
      </c>
      <c r="I664" s="322"/>
    </row>
    <row r="665" spans="1:9" hidden="1" outlineLevel="1">
      <c r="A665" s="323"/>
      <c r="B665" s="277" t="s">
        <v>215</v>
      </c>
      <c r="C665" s="266">
        <v>2423</v>
      </c>
      <c r="D665" s="266">
        <v>0</v>
      </c>
      <c r="E665" s="266">
        <v>156018</v>
      </c>
      <c r="F665" s="266">
        <v>0</v>
      </c>
      <c r="G665" s="266">
        <v>31956</v>
      </c>
      <c r="H665" s="324">
        <v>190397</v>
      </c>
      <c r="I665" s="322"/>
    </row>
    <row r="666" spans="1:9" hidden="1" outlineLevel="1">
      <c r="A666" s="323"/>
      <c r="B666" s="277" t="s">
        <v>216</v>
      </c>
      <c r="C666" s="266">
        <v>12</v>
      </c>
      <c r="D666" s="266">
        <v>0</v>
      </c>
      <c r="E666" s="266">
        <v>0</v>
      </c>
      <c r="F666" s="266">
        <v>0</v>
      </c>
      <c r="G666" s="266">
        <v>0</v>
      </c>
      <c r="H666" s="324">
        <v>12</v>
      </c>
      <c r="I666" s="322"/>
    </row>
    <row r="667" spans="1:9" hidden="1" outlineLevel="1">
      <c r="A667" s="323"/>
      <c r="B667" s="277" t="s">
        <v>217</v>
      </c>
      <c r="C667" s="266">
        <v>-1862.9270277175365</v>
      </c>
      <c r="D667" s="266">
        <v>0</v>
      </c>
      <c r="E667" s="266">
        <v>73292</v>
      </c>
      <c r="F667" s="265"/>
      <c r="G667" s="266">
        <v>23145</v>
      </c>
      <c r="H667" s="324">
        <v>94574.072972282462</v>
      </c>
      <c r="I667" s="322"/>
    </row>
    <row r="668" spans="1:9" hidden="1" outlineLevel="1">
      <c r="A668" s="323"/>
      <c r="B668" s="277" t="s">
        <v>218</v>
      </c>
      <c r="C668" s="266">
        <v>111396</v>
      </c>
      <c r="D668" s="266">
        <v>651320</v>
      </c>
      <c r="E668" s="266">
        <v>49879</v>
      </c>
      <c r="F668" s="266">
        <v>0</v>
      </c>
      <c r="G668" s="266">
        <v>168036</v>
      </c>
      <c r="H668" s="324">
        <v>980631</v>
      </c>
      <c r="I668" s="322"/>
    </row>
    <row r="669" spans="1:9" hidden="1" outlineLevel="1">
      <c r="A669" s="323"/>
      <c r="B669" s="277" t="s">
        <v>219</v>
      </c>
      <c r="C669" s="266">
        <v>884</v>
      </c>
      <c r="D669" s="265"/>
      <c r="E669" s="266">
        <v>43605</v>
      </c>
      <c r="F669" s="265"/>
      <c r="G669" s="266">
        <v>12028</v>
      </c>
      <c r="H669" s="324">
        <v>56517</v>
      </c>
      <c r="I669" s="322"/>
    </row>
    <row r="670" spans="1:9" hidden="1" outlineLevel="1">
      <c r="A670" s="323"/>
      <c r="B670" s="277" t="s">
        <v>323</v>
      </c>
      <c r="C670" s="266">
        <v>6060</v>
      </c>
      <c r="D670" s="265">
        <v>0</v>
      </c>
      <c r="E670" s="265">
        <v>0</v>
      </c>
      <c r="F670" s="265">
        <v>0</v>
      </c>
      <c r="G670" s="265">
        <v>0</v>
      </c>
      <c r="H670" s="324">
        <v>6060</v>
      </c>
      <c r="I670" s="322"/>
    </row>
    <row r="671" spans="1:9" hidden="1" outlineLevel="1">
      <c r="A671" s="323"/>
      <c r="B671" s="277" t="s">
        <v>220</v>
      </c>
      <c r="C671" s="266"/>
      <c r="D671" s="265"/>
      <c r="E671" s="266"/>
      <c r="F671" s="265"/>
      <c r="G671" s="266"/>
      <c r="H671" s="324">
        <v>0</v>
      </c>
      <c r="I671" s="322"/>
    </row>
    <row r="672" spans="1:9" hidden="1" outlineLevel="1">
      <c r="A672" s="323"/>
      <c r="B672" s="277" t="s">
        <v>221</v>
      </c>
      <c r="C672" s="266">
        <v>0</v>
      </c>
      <c r="D672" s="265"/>
      <c r="E672" s="265"/>
      <c r="F672" s="265"/>
      <c r="G672" s="265"/>
      <c r="H672" s="324">
        <v>0</v>
      </c>
      <c r="I672" s="322"/>
    </row>
    <row r="673" spans="1:9" hidden="1" outlineLevel="1">
      <c r="A673" s="323"/>
      <c r="B673" s="277" t="s">
        <v>274</v>
      </c>
      <c r="C673" s="266"/>
      <c r="D673" s="265"/>
      <c r="E673" s="265"/>
      <c r="F673" s="265"/>
      <c r="G673" s="265"/>
      <c r="H673" s="324">
        <v>0</v>
      </c>
      <c r="I673" s="322"/>
    </row>
    <row r="674" spans="1:9" hidden="1" outlineLevel="1">
      <c r="A674" s="323"/>
      <c r="B674" s="277" t="s">
        <v>222</v>
      </c>
      <c r="C674" s="266">
        <v>35390</v>
      </c>
      <c r="D674" s="265">
        <v>9439</v>
      </c>
      <c r="E674" s="266">
        <v>685456</v>
      </c>
      <c r="F674" s="265"/>
      <c r="G674" s="266">
        <v>149719</v>
      </c>
      <c r="H674" s="324">
        <v>880004</v>
      </c>
      <c r="I674" s="322"/>
    </row>
    <row r="675" spans="1:9" hidden="1" outlineLevel="1">
      <c r="A675" s="323"/>
      <c r="B675" s="277" t="s">
        <v>278</v>
      </c>
      <c r="C675" s="266"/>
      <c r="D675" s="265"/>
      <c r="E675" s="266"/>
      <c r="F675" s="265"/>
      <c r="G675" s="266"/>
      <c r="H675" s="324">
        <v>0</v>
      </c>
      <c r="I675" s="322"/>
    </row>
    <row r="676" spans="1:9" hidden="1" outlineLevel="1">
      <c r="A676" s="323"/>
      <c r="B676" s="277" t="s">
        <v>223</v>
      </c>
      <c r="C676" s="266">
        <v>0</v>
      </c>
      <c r="D676" s="265"/>
      <c r="E676" s="265"/>
      <c r="F676" s="265"/>
      <c r="G676" s="265"/>
      <c r="H676" s="324">
        <v>0</v>
      </c>
      <c r="I676" s="322"/>
    </row>
    <row r="677" spans="1:9" hidden="1" outlineLevel="1">
      <c r="A677" s="323"/>
      <c r="B677" s="277" t="s">
        <v>224</v>
      </c>
      <c r="C677" s="266">
        <v>73144.359893213928</v>
      </c>
      <c r="D677" s="265">
        <v>64</v>
      </c>
      <c r="E677" s="266">
        <v>2130</v>
      </c>
      <c r="F677" s="265"/>
      <c r="G677" s="266">
        <v>647</v>
      </c>
      <c r="H677" s="324">
        <v>75985.359893213928</v>
      </c>
      <c r="I677" s="322"/>
    </row>
    <row r="678" spans="1:9" hidden="1" outlineLevel="1">
      <c r="A678" s="323"/>
      <c r="B678" s="277" t="s">
        <v>225</v>
      </c>
      <c r="C678" s="266">
        <v>80628</v>
      </c>
      <c r="D678" s="265">
        <v>0</v>
      </c>
      <c r="E678" s="266">
        <v>60342</v>
      </c>
      <c r="F678" s="265"/>
      <c r="G678" s="266">
        <v>0</v>
      </c>
      <c r="H678" s="324">
        <v>140970</v>
      </c>
      <c r="I678" s="322"/>
    </row>
    <row r="679" spans="1:9" collapsed="1">
      <c r="A679" s="323">
        <v>19</v>
      </c>
      <c r="B679" s="281" t="s">
        <v>128</v>
      </c>
      <c r="C679" s="266">
        <f>SUM($C$651:$C$678)</f>
        <v>7303684.0601892518</v>
      </c>
      <c r="D679" s="266">
        <f>SUM($D$651:$D$678)</f>
        <v>686309</v>
      </c>
      <c r="E679" s="266">
        <f>SUM($E$651:$E$678)</f>
        <v>1459822</v>
      </c>
      <c r="F679" s="266">
        <f>SUM($F$651:$F$678)</f>
        <v>0</v>
      </c>
      <c r="G679" s="266">
        <f>SUM($G$651:$G$678)</f>
        <v>440843.7630555564</v>
      </c>
      <c r="H679" s="324">
        <f>SUM($H$651:$H$678)</f>
        <v>9890658.8232448082</v>
      </c>
      <c r="I679" s="322"/>
    </row>
    <row r="680" spans="1:9" ht="15" hidden="1" outlineLevel="1" thickBot="1">
      <c r="A680" s="335"/>
      <c r="B680" s="336" t="s">
        <v>202</v>
      </c>
      <c r="C680" s="337"/>
      <c r="D680" s="338"/>
      <c r="E680" s="337"/>
      <c r="F680" s="338"/>
      <c r="G680" s="337"/>
      <c r="H680" s="339">
        <v>0</v>
      </c>
      <c r="I680" s="322"/>
    </row>
    <row r="681" spans="1:9" ht="15" hidden="1" outlineLevel="1" thickBot="1">
      <c r="A681" s="335"/>
      <c r="B681" s="336" t="s">
        <v>272</v>
      </c>
      <c r="C681" s="337">
        <v>0</v>
      </c>
      <c r="D681" s="338"/>
      <c r="E681" s="337">
        <v>0</v>
      </c>
      <c r="F681" s="338"/>
      <c r="G681" s="337">
        <v>0</v>
      </c>
      <c r="H681" s="339">
        <v>0</v>
      </c>
      <c r="I681" s="322"/>
    </row>
    <row r="682" spans="1:9" ht="15" hidden="1" outlineLevel="1" thickBot="1">
      <c r="A682" s="335"/>
      <c r="B682" s="336" t="s">
        <v>203</v>
      </c>
      <c r="C682" s="337">
        <v>10403.30236727812</v>
      </c>
      <c r="D682" s="338"/>
      <c r="E682" s="337">
        <v>479264</v>
      </c>
      <c r="F682" s="338"/>
      <c r="G682" s="337">
        <v>91288</v>
      </c>
      <c r="H682" s="339">
        <v>580955.30236727814</v>
      </c>
      <c r="I682" s="322"/>
    </row>
    <row r="683" spans="1:9" ht="15" hidden="1" outlineLevel="1" thickBot="1">
      <c r="A683" s="335"/>
      <c r="B683" s="336" t="s">
        <v>204</v>
      </c>
      <c r="C683" s="337">
        <v>178934</v>
      </c>
      <c r="D683" s="337">
        <v>0</v>
      </c>
      <c r="E683" s="337">
        <v>0</v>
      </c>
      <c r="F683" s="338"/>
      <c r="G683" s="337">
        <v>0</v>
      </c>
      <c r="H683" s="339">
        <v>178934</v>
      </c>
      <c r="I683" s="322"/>
    </row>
    <row r="684" spans="1:9" ht="15" hidden="1" outlineLevel="1" thickBot="1">
      <c r="A684" s="335"/>
      <c r="B684" s="336" t="s">
        <v>205</v>
      </c>
      <c r="C684" s="337">
        <v>0</v>
      </c>
      <c r="D684" s="337">
        <v>0</v>
      </c>
      <c r="E684" s="337">
        <v>0</v>
      </c>
      <c r="F684" s="337">
        <v>0</v>
      </c>
      <c r="G684" s="337">
        <v>0</v>
      </c>
      <c r="H684" s="339">
        <v>0</v>
      </c>
      <c r="I684" s="322"/>
    </row>
    <row r="685" spans="1:9" ht="15" hidden="1" outlineLevel="1" thickBot="1">
      <c r="A685" s="335"/>
      <c r="B685" s="336" t="s">
        <v>206</v>
      </c>
      <c r="C685" s="337">
        <v>0</v>
      </c>
      <c r="D685" s="337">
        <v>0</v>
      </c>
      <c r="E685" s="337">
        <v>0</v>
      </c>
      <c r="F685" s="337">
        <v>0</v>
      </c>
      <c r="G685" s="337">
        <v>0</v>
      </c>
      <c r="H685" s="339">
        <v>0</v>
      </c>
      <c r="I685" s="322"/>
    </row>
    <row r="686" spans="1:9" ht="15" hidden="1" outlineLevel="1" thickBot="1">
      <c r="A686" s="335"/>
      <c r="B686" s="336" t="s">
        <v>207</v>
      </c>
      <c r="C686" s="337"/>
      <c r="D686" s="337"/>
      <c r="E686" s="337"/>
      <c r="F686" s="337"/>
      <c r="G686" s="337"/>
      <c r="H686" s="339">
        <v>0</v>
      </c>
      <c r="I686" s="322"/>
    </row>
    <row r="687" spans="1:9" ht="15" hidden="1" outlineLevel="1" thickBot="1">
      <c r="A687" s="335"/>
      <c r="B687" s="336" t="s">
        <v>208</v>
      </c>
      <c r="C687" s="337">
        <v>-154463</v>
      </c>
      <c r="D687" s="337">
        <v>235512</v>
      </c>
      <c r="E687" s="337">
        <v>895654</v>
      </c>
      <c r="F687" s="337">
        <v>0</v>
      </c>
      <c r="G687" s="337">
        <v>136212</v>
      </c>
      <c r="H687" s="339">
        <v>1112915</v>
      </c>
      <c r="I687" s="322"/>
    </row>
    <row r="688" spans="1:9" ht="15" hidden="1" outlineLevel="1" thickBot="1">
      <c r="A688" s="335"/>
      <c r="B688" s="336" t="s">
        <v>209</v>
      </c>
      <c r="C688" s="337">
        <v>3712.9363366184357</v>
      </c>
      <c r="D688" s="338"/>
      <c r="E688" s="337">
        <v>8960</v>
      </c>
      <c r="F688" s="338"/>
      <c r="G688" s="337">
        <v>97.65292332311401</v>
      </c>
      <c r="H688" s="339">
        <v>12770.589259941549</v>
      </c>
      <c r="I688" s="322"/>
    </row>
    <row r="689" spans="1:9" ht="15" hidden="1" outlineLevel="1" thickBot="1">
      <c r="A689" s="335"/>
      <c r="B689" s="336" t="s">
        <v>211</v>
      </c>
      <c r="C689" s="337">
        <v>47421</v>
      </c>
      <c r="D689" s="338"/>
      <c r="E689" s="337">
        <v>1176580</v>
      </c>
      <c r="F689" s="338"/>
      <c r="G689" s="337">
        <v>158308</v>
      </c>
      <c r="H689" s="339">
        <v>1382309</v>
      </c>
      <c r="I689" s="322"/>
    </row>
    <row r="690" spans="1:9" ht="15" hidden="1" outlineLevel="1" thickBot="1">
      <c r="A690" s="335"/>
      <c r="B690" s="336" t="s">
        <v>212</v>
      </c>
      <c r="C690" s="337"/>
      <c r="D690" s="338">
        <v>0</v>
      </c>
      <c r="E690" s="337">
        <v>280708</v>
      </c>
      <c r="F690" s="338">
        <v>0</v>
      </c>
      <c r="G690" s="337">
        <v>42906</v>
      </c>
      <c r="H690" s="339">
        <v>323614</v>
      </c>
      <c r="I690" s="322"/>
    </row>
    <row r="691" spans="1:9" ht="15" hidden="1" outlineLevel="1" thickBot="1">
      <c r="A691" s="335"/>
      <c r="B691" s="336" t="s">
        <v>213</v>
      </c>
      <c r="C691" s="337">
        <v>3217</v>
      </c>
      <c r="D691" s="337">
        <v>132825</v>
      </c>
      <c r="E691" s="337">
        <v>143089</v>
      </c>
      <c r="F691" s="338"/>
      <c r="G691" s="337">
        <v>39337</v>
      </c>
      <c r="H691" s="339">
        <v>318468</v>
      </c>
      <c r="I691" s="322"/>
    </row>
    <row r="692" spans="1:9" ht="15" hidden="1" outlineLevel="1" thickBot="1">
      <c r="A692" s="335"/>
      <c r="B692" s="336" t="s">
        <v>214</v>
      </c>
      <c r="C692" s="337">
        <v>387945</v>
      </c>
      <c r="D692" s="338"/>
      <c r="E692" s="338"/>
      <c r="F692" s="337">
        <v>481</v>
      </c>
      <c r="G692" s="338"/>
      <c r="H692" s="339">
        <v>388426</v>
      </c>
      <c r="I692" s="322"/>
    </row>
    <row r="693" spans="1:9" ht="15" hidden="1" outlineLevel="1" thickBot="1">
      <c r="A693" s="335"/>
      <c r="B693" s="336" t="s">
        <v>273</v>
      </c>
      <c r="C693" s="337"/>
      <c r="D693" s="338"/>
      <c r="E693" s="338"/>
      <c r="F693" s="337"/>
      <c r="G693" s="338"/>
      <c r="H693" s="339">
        <v>0</v>
      </c>
      <c r="I693" s="322"/>
    </row>
    <row r="694" spans="1:9" ht="15" hidden="1" outlineLevel="1" thickBot="1">
      <c r="A694" s="335"/>
      <c r="B694" s="336" t="s">
        <v>215</v>
      </c>
      <c r="C694" s="337">
        <v>14332</v>
      </c>
      <c r="D694" s="337">
        <v>0</v>
      </c>
      <c r="E694" s="337">
        <v>57749</v>
      </c>
      <c r="F694" s="337">
        <v>0</v>
      </c>
      <c r="G694" s="337">
        <v>11828</v>
      </c>
      <c r="H694" s="339">
        <v>83909</v>
      </c>
      <c r="I694" s="322"/>
    </row>
    <row r="695" spans="1:9" ht="15" hidden="1" outlineLevel="1" thickBot="1">
      <c r="A695" s="335"/>
      <c r="B695" s="336" t="s">
        <v>216</v>
      </c>
      <c r="C695" s="337">
        <v>0</v>
      </c>
      <c r="D695" s="337">
        <v>0</v>
      </c>
      <c r="E695" s="337">
        <v>0</v>
      </c>
      <c r="F695" s="337">
        <v>0</v>
      </c>
      <c r="G695" s="337">
        <v>0</v>
      </c>
      <c r="H695" s="339">
        <v>0</v>
      </c>
      <c r="I695" s="322"/>
    </row>
    <row r="696" spans="1:9" ht="15" hidden="1" outlineLevel="1" thickBot="1">
      <c r="A696" s="335"/>
      <c r="B696" s="336" t="s">
        <v>217</v>
      </c>
      <c r="C696" s="337">
        <v>40066</v>
      </c>
      <c r="D696" s="337">
        <v>0</v>
      </c>
      <c r="E696" s="337">
        <v>35239</v>
      </c>
      <c r="F696" s="338"/>
      <c r="G696" s="337">
        <v>11128</v>
      </c>
      <c r="H696" s="339">
        <v>86433</v>
      </c>
      <c r="I696" s="322"/>
    </row>
    <row r="697" spans="1:9" ht="15" hidden="1" outlineLevel="1" thickBot="1">
      <c r="A697" s="335"/>
      <c r="B697" s="336" t="s">
        <v>218</v>
      </c>
      <c r="C697" s="337">
        <v>144889</v>
      </c>
      <c r="D697" s="337">
        <v>1192717</v>
      </c>
      <c r="E697" s="337">
        <v>53274</v>
      </c>
      <c r="F697" s="337">
        <v>0</v>
      </c>
      <c r="G697" s="337">
        <v>279640</v>
      </c>
      <c r="H697" s="339">
        <v>1670520</v>
      </c>
      <c r="I697" s="322"/>
    </row>
    <row r="698" spans="1:9" ht="15" hidden="1" outlineLevel="1" thickBot="1">
      <c r="A698" s="335"/>
      <c r="B698" s="336" t="s">
        <v>219</v>
      </c>
      <c r="C698" s="337">
        <v>1610</v>
      </c>
      <c r="D698" s="338"/>
      <c r="E698" s="337">
        <v>26620</v>
      </c>
      <c r="F698" s="338"/>
      <c r="G698" s="337">
        <v>7343</v>
      </c>
      <c r="H698" s="339">
        <v>35573</v>
      </c>
      <c r="I698" s="322"/>
    </row>
    <row r="699" spans="1:9" ht="15" hidden="1" outlineLevel="1" thickBot="1">
      <c r="A699" s="335"/>
      <c r="B699" s="336" t="s">
        <v>323</v>
      </c>
      <c r="C699" s="337">
        <v>2556</v>
      </c>
      <c r="D699" s="337">
        <v>0</v>
      </c>
      <c r="E699" s="337">
        <v>0</v>
      </c>
      <c r="F699" s="337">
        <v>0</v>
      </c>
      <c r="G699" s="337">
        <v>0</v>
      </c>
      <c r="H699" s="337">
        <v>2556</v>
      </c>
      <c r="I699" s="322"/>
    </row>
    <row r="700" spans="1:9" ht="15" hidden="1" outlineLevel="1" thickBot="1">
      <c r="A700" s="335"/>
      <c r="B700" s="336" t="s">
        <v>220</v>
      </c>
      <c r="C700" s="337"/>
      <c r="D700" s="338"/>
      <c r="E700" s="337"/>
      <c r="F700" s="338"/>
      <c r="G700" s="337"/>
      <c r="H700" s="337">
        <v>0</v>
      </c>
      <c r="I700" s="322"/>
    </row>
    <row r="701" spans="1:9" ht="15" hidden="1" outlineLevel="1" thickBot="1">
      <c r="A701" s="335"/>
      <c r="B701" s="336" t="s">
        <v>221</v>
      </c>
      <c r="C701" s="337">
        <v>16863</v>
      </c>
      <c r="D701" s="338"/>
      <c r="E701" s="338"/>
      <c r="F701" s="338"/>
      <c r="G701" s="338"/>
      <c r="H701" s="339">
        <v>16863</v>
      </c>
      <c r="I701" s="322"/>
    </row>
    <row r="702" spans="1:9" ht="15" hidden="1" outlineLevel="1" thickBot="1">
      <c r="A702" s="335"/>
      <c r="B702" s="336" t="s">
        <v>274</v>
      </c>
      <c r="C702" s="339">
        <v>19693.75</v>
      </c>
      <c r="D702" s="339">
        <v>0</v>
      </c>
      <c r="E702" s="339">
        <v>0</v>
      </c>
      <c r="F702" s="339">
        <v>0</v>
      </c>
      <c r="G702" s="339">
        <v>0</v>
      </c>
      <c r="H702" s="339">
        <v>19693.75</v>
      </c>
      <c r="I702" s="322"/>
    </row>
    <row r="703" spans="1:9" ht="15" hidden="1" outlineLevel="1" thickBot="1">
      <c r="A703" s="335"/>
      <c r="B703" s="336" t="s">
        <v>222</v>
      </c>
      <c r="C703" s="337">
        <v>65911</v>
      </c>
      <c r="D703" s="337">
        <v>69532</v>
      </c>
      <c r="E703" s="337">
        <v>1183971</v>
      </c>
      <c r="F703" s="338"/>
      <c r="G703" s="337">
        <v>1255241</v>
      </c>
      <c r="H703" s="339">
        <v>2574655</v>
      </c>
      <c r="I703" s="322"/>
    </row>
    <row r="704" spans="1:9" ht="15" hidden="1" outlineLevel="1" thickBot="1">
      <c r="A704" s="335"/>
      <c r="B704" s="336" t="s">
        <v>278</v>
      </c>
      <c r="C704" s="337">
        <v>18246.560000000001</v>
      </c>
      <c r="D704" s="337">
        <v>0</v>
      </c>
      <c r="E704" s="337">
        <v>0</v>
      </c>
      <c r="F704" s="337">
        <v>0</v>
      </c>
      <c r="G704" s="337">
        <v>0</v>
      </c>
      <c r="H704" s="339">
        <v>18246.560000000001</v>
      </c>
      <c r="I704" s="322"/>
    </row>
    <row r="705" spans="1:9" ht="15" hidden="1" outlineLevel="1" thickBot="1">
      <c r="A705" s="335"/>
      <c r="B705" s="336" t="s">
        <v>223</v>
      </c>
      <c r="C705" s="337">
        <v>1101</v>
      </c>
      <c r="D705" s="338"/>
      <c r="E705" s="338"/>
      <c r="F705" s="338"/>
      <c r="G705" s="338"/>
      <c r="H705" s="339">
        <v>1101</v>
      </c>
      <c r="I705" s="322"/>
    </row>
    <row r="706" spans="1:9" ht="15" hidden="1" outlineLevel="1" thickBot="1">
      <c r="A706" s="335"/>
      <c r="B706" s="336" t="s">
        <v>224</v>
      </c>
      <c r="C706" s="337">
        <v>53389.869995964138</v>
      </c>
      <c r="D706" s="338">
        <v>3311</v>
      </c>
      <c r="E706" s="337">
        <v>538215</v>
      </c>
      <c r="F706" s="338">
        <v>0</v>
      </c>
      <c r="G706" s="337">
        <v>152504</v>
      </c>
      <c r="H706" s="339">
        <v>747419.86999596411</v>
      </c>
      <c r="I706" s="322"/>
    </row>
    <row r="707" spans="1:9" ht="15" hidden="1" outlineLevel="1" thickBot="1">
      <c r="A707" s="335"/>
      <c r="B707" s="336" t="s">
        <v>225</v>
      </c>
      <c r="C707" s="337">
        <v>496699</v>
      </c>
      <c r="D707" s="338">
        <v>0</v>
      </c>
      <c r="E707" s="337">
        <v>71078</v>
      </c>
      <c r="F707" s="338"/>
      <c r="G707" s="337">
        <v>0</v>
      </c>
      <c r="H707" s="339">
        <v>567777</v>
      </c>
      <c r="I707" s="322"/>
    </row>
    <row r="708" spans="1:9" ht="15" collapsed="1" thickBot="1">
      <c r="A708" s="335">
        <v>20</v>
      </c>
      <c r="B708" s="340" t="s">
        <v>86</v>
      </c>
      <c r="C708" s="337">
        <f>SUM($C$680:$C$707)</f>
        <v>1352527.4186998606</v>
      </c>
      <c r="D708" s="337">
        <f>SUM($D$680:$D$707)</f>
        <v>1633897</v>
      </c>
      <c r="E708" s="337">
        <f>SUM($E$680:$E$707)</f>
        <v>4950401</v>
      </c>
      <c r="F708" s="337">
        <f>SUM($F$680:$F$707)</f>
        <v>481</v>
      </c>
      <c r="G708" s="337">
        <f>SUM($G$680:$G$707)</f>
        <v>2185832.6529233232</v>
      </c>
      <c r="H708" s="339">
        <f>SUM($H$680:$H$707)</f>
        <v>10123139.071623184</v>
      </c>
      <c r="I708" s="322"/>
    </row>
    <row r="709" spans="1:9">
      <c r="A709" s="446"/>
      <c r="B709" s="446"/>
      <c r="C709" s="446"/>
      <c r="D709" s="446"/>
      <c r="E709" s="446"/>
      <c r="F709" s="446"/>
      <c r="G709" s="446"/>
      <c r="H709" s="446"/>
    </row>
    <row r="710" spans="1:9">
      <c r="A710" s="420"/>
      <c r="B710" s="420"/>
      <c r="C710" s="420"/>
      <c r="D710" s="420"/>
      <c r="E710" s="420"/>
      <c r="F710" s="420"/>
      <c r="G710" s="420"/>
      <c r="H710" s="420"/>
    </row>
    <row r="711" spans="1:9">
      <c r="A711" s="420" t="s">
        <v>578</v>
      </c>
      <c r="B711" s="420"/>
      <c r="C711" s="420"/>
      <c r="D711" s="420"/>
      <c r="E711" s="420"/>
      <c r="F711" s="420"/>
      <c r="G711" s="420"/>
      <c r="H711" s="420"/>
    </row>
    <row r="712" spans="1:9">
      <c r="A712" s="420" t="s">
        <v>548</v>
      </c>
      <c r="B712" s="420"/>
      <c r="C712" s="420"/>
      <c r="D712" s="420"/>
      <c r="E712" s="420"/>
      <c r="F712" s="420"/>
      <c r="G712" s="420"/>
      <c r="H712" s="420"/>
    </row>
    <row r="713" spans="1:9">
      <c r="A713" s="420" t="s">
        <v>459</v>
      </c>
      <c r="B713" s="420"/>
      <c r="C713" s="420"/>
      <c r="D713" s="420"/>
      <c r="E713" s="420"/>
      <c r="F713" s="420"/>
      <c r="G713" s="420"/>
      <c r="H713" s="420"/>
    </row>
    <row r="714" spans="1:9">
      <c r="A714" s="420" t="s">
        <v>499</v>
      </c>
      <c r="B714" s="420"/>
      <c r="C714" s="420"/>
      <c r="D714" s="420"/>
      <c r="E714" s="420"/>
      <c r="F714" s="420"/>
      <c r="G714" s="420"/>
      <c r="H714" s="420"/>
    </row>
    <row r="715" spans="1:9">
      <c r="A715" s="420"/>
      <c r="B715" s="420"/>
      <c r="C715" s="420"/>
      <c r="D715" s="420"/>
      <c r="E715" s="420"/>
      <c r="F715" s="420"/>
      <c r="G715" s="420"/>
      <c r="H715" s="420"/>
    </row>
    <row r="716" spans="1:9">
      <c r="A716" s="420" t="s">
        <v>34</v>
      </c>
      <c r="B716" s="420"/>
      <c r="C716" s="420"/>
      <c r="D716" s="420"/>
      <c r="E716" s="420"/>
      <c r="F716" s="420"/>
      <c r="G716" s="420"/>
      <c r="H716" s="420"/>
    </row>
    <row r="717" spans="1:9" ht="12.75" customHeight="1" thickBot="1">
      <c r="A717" s="435" t="s">
        <v>513</v>
      </c>
      <c r="B717" s="435"/>
      <c r="C717" s="435"/>
      <c r="D717" s="435"/>
      <c r="E717" s="435"/>
      <c r="F717" s="435"/>
      <c r="G717" s="435"/>
      <c r="H717" s="435"/>
    </row>
    <row r="718" spans="1:9">
      <c r="A718" s="308"/>
      <c r="B718" s="309"/>
      <c r="C718" s="310" t="s">
        <v>500</v>
      </c>
      <c r="D718" s="311" t="s">
        <v>501</v>
      </c>
      <c r="E718" s="311" t="s">
        <v>502</v>
      </c>
      <c r="F718" s="312" t="s">
        <v>503</v>
      </c>
      <c r="G718" s="312" t="s">
        <v>504</v>
      </c>
      <c r="H718" s="313" t="s">
        <v>505</v>
      </c>
      <c r="I718" s="314"/>
    </row>
    <row r="719" spans="1:9">
      <c r="A719" s="315"/>
      <c r="B719" s="316"/>
      <c r="C719" s="436" t="s">
        <v>508</v>
      </c>
      <c r="D719" s="437"/>
      <c r="E719" s="438"/>
      <c r="F719" s="432" t="s">
        <v>549</v>
      </c>
      <c r="G719" s="432" t="s">
        <v>550</v>
      </c>
      <c r="H719" s="440" t="s">
        <v>551</v>
      </c>
      <c r="I719" s="314"/>
    </row>
    <row r="720" spans="1:9">
      <c r="A720" s="315"/>
      <c r="B720" s="44" t="s">
        <v>552</v>
      </c>
      <c r="C720" s="443"/>
      <c r="D720" s="444"/>
      <c r="E720" s="445"/>
      <c r="F720" s="439"/>
      <c r="G720" s="439"/>
      <c r="H720" s="441"/>
      <c r="I720" s="314"/>
    </row>
    <row r="721" spans="1:9">
      <c r="A721" s="315"/>
      <c r="B721" s="2"/>
      <c r="C721" s="432" t="s">
        <v>553</v>
      </c>
      <c r="D721" s="432" t="s">
        <v>554</v>
      </c>
      <c r="E721" s="432" t="s">
        <v>555</v>
      </c>
      <c r="F721" s="439"/>
      <c r="G721" s="439"/>
      <c r="H721" s="441"/>
      <c r="I721" s="314"/>
    </row>
    <row r="722" spans="1:9" ht="19.5" customHeight="1">
      <c r="A722" s="317"/>
      <c r="B722" s="318"/>
      <c r="C722" s="433"/>
      <c r="D722" s="433"/>
      <c r="E722" s="433"/>
      <c r="F722" s="433"/>
      <c r="G722" s="433"/>
      <c r="H722" s="442"/>
      <c r="I722" s="314"/>
    </row>
    <row r="723" spans="1:9" hidden="1" outlineLevel="1">
      <c r="A723" s="323"/>
      <c r="B723" s="277" t="s">
        <v>202</v>
      </c>
      <c r="C723" s="265"/>
      <c r="D723" s="265"/>
      <c r="E723" s="265"/>
      <c r="F723" s="265"/>
      <c r="G723" s="266"/>
      <c r="H723" s="324">
        <v>0</v>
      </c>
      <c r="I723" s="322"/>
    </row>
    <row r="724" spans="1:9" hidden="1" outlineLevel="1">
      <c r="A724" s="323"/>
      <c r="B724" s="277" t="s">
        <v>272</v>
      </c>
      <c r="C724" s="265"/>
      <c r="D724" s="265"/>
      <c r="E724" s="265"/>
      <c r="F724" s="265"/>
      <c r="G724" s="266">
        <v>0</v>
      </c>
      <c r="H724" s="324">
        <v>0</v>
      </c>
      <c r="I724" s="322"/>
    </row>
    <row r="725" spans="1:9" hidden="1" outlineLevel="1">
      <c r="A725" s="323"/>
      <c r="B725" s="277" t="s">
        <v>203</v>
      </c>
      <c r="C725" s="266">
        <v>1</v>
      </c>
      <c r="D725" s="266">
        <v>0</v>
      </c>
      <c r="E725" s="266">
        <v>0</v>
      </c>
      <c r="F725" s="266">
        <v>0</v>
      </c>
      <c r="G725" s="266">
        <v>0</v>
      </c>
      <c r="H725" s="324">
        <v>1</v>
      </c>
      <c r="I725" s="322"/>
    </row>
    <row r="726" spans="1:9" hidden="1" outlineLevel="1">
      <c r="A726" s="323"/>
      <c r="B726" s="277" t="s">
        <v>204</v>
      </c>
      <c r="C726" s="266">
        <v>65019</v>
      </c>
      <c r="D726" s="266">
        <v>0</v>
      </c>
      <c r="E726" s="266">
        <v>0</v>
      </c>
      <c r="F726" s="266">
        <v>0</v>
      </c>
      <c r="G726" s="266">
        <v>0</v>
      </c>
      <c r="H726" s="324">
        <v>65019</v>
      </c>
      <c r="I726" s="322"/>
    </row>
    <row r="727" spans="1:9" hidden="1" outlineLevel="1">
      <c r="A727" s="323"/>
      <c r="B727" s="277" t="s">
        <v>205</v>
      </c>
      <c r="C727" s="266">
        <v>0</v>
      </c>
      <c r="D727" s="266">
        <v>0</v>
      </c>
      <c r="E727" s="266">
        <v>0</v>
      </c>
      <c r="F727" s="266">
        <v>0</v>
      </c>
      <c r="G727" s="266">
        <v>0</v>
      </c>
      <c r="H727" s="324">
        <v>0</v>
      </c>
      <c r="I727" s="322"/>
    </row>
    <row r="728" spans="1:9" hidden="1" outlineLevel="1">
      <c r="A728" s="323"/>
      <c r="B728" s="277" t="s">
        <v>206</v>
      </c>
      <c r="C728" s="266">
        <v>0</v>
      </c>
      <c r="D728" s="266">
        <v>0</v>
      </c>
      <c r="E728" s="266">
        <v>0</v>
      </c>
      <c r="F728" s="266">
        <v>0</v>
      </c>
      <c r="G728" s="266">
        <v>0</v>
      </c>
      <c r="H728" s="324">
        <v>0</v>
      </c>
      <c r="I728" s="322"/>
    </row>
    <row r="729" spans="1:9" hidden="1" outlineLevel="1">
      <c r="A729" s="323"/>
      <c r="B729" s="277" t="s">
        <v>207</v>
      </c>
      <c r="C729" s="324">
        <v>0</v>
      </c>
      <c r="D729" s="324">
        <v>0</v>
      </c>
      <c r="E729" s="324">
        <v>0</v>
      </c>
      <c r="F729" s="324">
        <v>0</v>
      </c>
      <c r="G729" s="324">
        <v>0</v>
      </c>
      <c r="H729" s="324">
        <v>0</v>
      </c>
      <c r="I729" s="322"/>
    </row>
    <row r="730" spans="1:9" hidden="1" outlineLevel="1">
      <c r="A730" s="323"/>
      <c r="B730" s="277" t="s">
        <v>208</v>
      </c>
      <c r="C730" s="266">
        <v>6</v>
      </c>
      <c r="D730" s="266">
        <v>0</v>
      </c>
      <c r="E730" s="266">
        <v>0</v>
      </c>
      <c r="F730" s="266">
        <v>0</v>
      </c>
      <c r="G730" s="266">
        <v>0</v>
      </c>
      <c r="H730" s="324">
        <v>6</v>
      </c>
      <c r="I730" s="322"/>
    </row>
    <row r="731" spans="1:9" hidden="1" outlineLevel="1">
      <c r="A731" s="323"/>
      <c r="B731" s="277" t="s">
        <v>209</v>
      </c>
      <c r="C731" s="266">
        <v>0.66063155736534551</v>
      </c>
      <c r="D731" s="266">
        <v>0</v>
      </c>
      <c r="E731" s="266">
        <v>0</v>
      </c>
      <c r="F731" s="265"/>
      <c r="G731" s="266">
        <v>0</v>
      </c>
      <c r="H731" s="324">
        <v>0.66063155736534551</v>
      </c>
      <c r="I731" s="322"/>
    </row>
    <row r="732" spans="1:9" hidden="1" outlineLevel="1">
      <c r="A732" s="323"/>
      <c r="B732" s="277" t="s">
        <v>211</v>
      </c>
      <c r="C732" s="266">
        <v>4</v>
      </c>
      <c r="D732" s="265"/>
      <c r="E732" s="266">
        <v>0</v>
      </c>
      <c r="F732" s="265"/>
      <c r="G732" s="266">
        <v>0</v>
      </c>
      <c r="H732" s="324">
        <v>4</v>
      </c>
      <c r="I732" s="322"/>
    </row>
    <row r="733" spans="1:9" hidden="1" outlineLevel="1">
      <c r="A733" s="323"/>
      <c r="B733" s="277" t="s">
        <v>212</v>
      </c>
      <c r="C733" s="266">
        <v>0</v>
      </c>
      <c r="D733" s="265">
        <v>0</v>
      </c>
      <c r="E733" s="266">
        <v>0</v>
      </c>
      <c r="F733" s="265">
        <v>0</v>
      </c>
      <c r="G733" s="266">
        <v>0</v>
      </c>
      <c r="H733" s="324">
        <v>0</v>
      </c>
      <c r="I733" s="322"/>
    </row>
    <row r="734" spans="1:9" hidden="1" outlineLevel="1">
      <c r="A734" s="323"/>
      <c r="B734" s="277" t="s">
        <v>213</v>
      </c>
      <c r="C734" s="266">
        <v>0</v>
      </c>
      <c r="D734" s="266">
        <v>0</v>
      </c>
      <c r="E734" s="266">
        <v>0</v>
      </c>
      <c r="F734" s="265"/>
      <c r="G734" s="266">
        <v>0</v>
      </c>
      <c r="H734" s="324">
        <v>0</v>
      </c>
      <c r="I734" s="322"/>
    </row>
    <row r="735" spans="1:9" hidden="1" outlineLevel="1">
      <c r="A735" s="323"/>
      <c r="B735" s="277" t="s">
        <v>214</v>
      </c>
      <c r="C735" s="324">
        <v>14261</v>
      </c>
      <c r="D735" s="265"/>
      <c r="E735" s="265"/>
      <c r="F735" s="265"/>
      <c r="G735" s="265"/>
      <c r="H735" s="324">
        <v>14261</v>
      </c>
      <c r="I735" s="322"/>
    </row>
    <row r="736" spans="1:9" hidden="1" outlineLevel="1">
      <c r="A736" s="323"/>
      <c r="B736" s="277" t="s">
        <v>273</v>
      </c>
      <c r="C736" s="265"/>
      <c r="D736" s="265"/>
      <c r="E736" s="265"/>
      <c r="F736" s="265"/>
      <c r="G736" s="265"/>
      <c r="H736" s="324">
        <v>0</v>
      </c>
      <c r="I736" s="322"/>
    </row>
    <row r="737" spans="1:9" hidden="1" outlineLevel="1">
      <c r="A737" s="323"/>
      <c r="B737" s="277" t="s">
        <v>215</v>
      </c>
      <c r="C737" s="266">
        <v>0</v>
      </c>
      <c r="D737" s="265"/>
      <c r="E737" s="265"/>
      <c r="F737" s="265"/>
      <c r="G737" s="265"/>
      <c r="H737" s="324">
        <v>0</v>
      </c>
      <c r="I737" s="322"/>
    </row>
    <row r="738" spans="1:9" hidden="1" outlineLevel="1">
      <c r="A738" s="323"/>
      <c r="B738" s="277" t="s">
        <v>216</v>
      </c>
      <c r="C738" s="266">
        <v>0</v>
      </c>
      <c r="D738" s="266">
        <v>0</v>
      </c>
      <c r="E738" s="266">
        <v>0</v>
      </c>
      <c r="F738" s="266">
        <v>0</v>
      </c>
      <c r="G738" s="266">
        <v>0</v>
      </c>
      <c r="H738" s="324">
        <v>0</v>
      </c>
      <c r="I738" s="322"/>
    </row>
    <row r="739" spans="1:9" hidden="1" outlineLevel="1">
      <c r="A739" s="323"/>
      <c r="B739" s="277" t="s">
        <v>217</v>
      </c>
      <c r="C739" s="266">
        <v>0</v>
      </c>
      <c r="D739" s="266">
        <v>0</v>
      </c>
      <c r="E739" s="266">
        <v>0</v>
      </c>
      <c r="F739" s="265"/>
      <c r="G739" s="266">
        <v>0</v>
      </c>
      <c r="H739" s="324">
        <v>0</v>
      </c>
      <c r="I739" s="322"/>
    </row>
    <row r="740" spans="1:9" hidden="1" outlineLevel="1">
      <c r="A740" s="323"/>
      <c r="B740" s="277" t="s">
        <v>218</v>
      </c>
      <c r="C740" s="266">
        <v>-109</v>
      </c>
      <c r="D740" s="266">
        <v>0</v>
      </c>
      <c r="E740" s="266">
        <v>77</v>
      </c>
      <c r="F740" s="266">
        <v>0</v>
      </c>
      <c r="G740" s="266">
        <v>32</v>
      </c>
      <c r="H740" s="324">
        <v>0</v>
      </c>
      <c r="I740" s="322"/>
    </row>
    <row r="741" spans="1:9" hidden="1" outlineLevel="1">
      <c r="A741" s="323"/>
      <c r="B741" s="277" t="s">
        <v>219</v>
      </c>
      <c r="C741" s="265"/>
      <c r="D741" s="265"/>
      <c r="E741" s="265"/>
      <c r="F741" s="265"/>
      <c r="G741" s="265"/>
      <c r="H741" s="324">
        <v>0</v>
      </c>
      <c r="I741" s="322"/>
    </row>
    <row r="742" spans="1:9" hidden="1" outlineLevel="1">
      <c r="A742" s="323"/>
      <c r="B742" s="277" t="s">
        <v>323</v>
      </c>
      <c r="C742" s="265"/>
      <c r="D742" s="265"/>
      <c r="E742" s="265"/>
      <c r="F742" s="265"/>
      <c r="G742" s="265"/>
      <c r="H742" s="324">
        <v>0</v>
      </c>
      <c r="I742" s="322"/>
    </row>
    <row r="743" spans="1:9" hidden="1" outlineLevel="1">
      <c r="A743" s="323"/>
      <c r="B743" s="277" t="s">
        <v>220</v>
      </c>
      <c r="C743" s="265"/>
      <c r="D743" s="265"/>
      <c r="E743" s="265"/>
      <c r="F743" s="265"/>
      <c r="G743" s="265"/>
      <c r="H743" s="324">
        <v>0</v>
      </c>
      <c r="I743" s="322"/>
    </row>
    <row r="744" spans="1:9" hidden="1" outlineLevel="1">
      <c r="A744" s="323"/>
      <c r="B744" s="277" t="s">
        <v>221</v>
      </c>
      <c r="C744" s="265"/>
      <c r="D744" s="265"/>
      <c r="E744" s="265"/>
      <c r="F744" s="265"/>
      <c r="G744" s="265"/>
      <c r="H744" s="324">
        <v>0</v>
      </c>
      <c r="I744" s="322"/>
    </row>
    <row r="745" spans="1:9" hidden="1" outlineLevel="1">
      <c r="A745" s="323"/>
      <c r="B745" s="277" t="s">
        <v>274</v>
      </c>
      <c r="C745" s="265"/>
      <c r="D745" s="265"/>
      <c r="E745" s="265"/>
      <c r="F745" s="265"/>
      <c r="G745" s="265"/>
      <c r="H745" s="324">
        <v>0</v>
      </c>
      <c r="I745" s="322"/>
    </row>
    <row r="746" spans="1:9" hidden="1" outlineLevel="1">
      <c r="A746" s="323"/>
      <c r="B746" s="277" t="s">
        <v>222</v>
      </c>
      <c r="C746" s="266">
        <v>0</v>
      </c>
      <c r="D746" s="265"/>
      <c r="E746" s="266">
        <v>17360</v>
      </c>
      <c r="F746" s="265"/>
      <c r="G746" s="266">
        <v>2146</v>
      </c>
      <c r="H746" s="324">
        <v>19506</v>
      </c>
      <c r="I746" s="322"/>
    </row>
    <row r="747" spans="1:9" hidden="1" outlineLevel="1">
      <c r="A747" s="323"/>
      <c r="B747" s="277" t="s">
        <v>278</v>
      </c>
      <c r="C747" s="266"/>
      <c r="D747" s="265"/>
      <c r="E747" s="266"/>
      <c r="F747" s="265"/>
      <c r="G747" s="266"/>
      <c r="H747" s="324">
        <v>0</v>
      </c>
      <c r="I747" s="322"/>
    </row>
    <row r="748" spans="1:9" hidden="1" outlineLevel="1">
      <c r="A748" s="323"/>
      <c r="B748" s="277" t="s">
        <v>223</v>
      </c>
      <c r="C748" s="266">
        <v>0</v>
      </c>
      <c r="D748" s="265"/>
      <c r="E748" s="266">
        <v>0</v>
      </c>
      <c r="F748" s="265"/>
      <c r="G748" s="266">
        <v>0</v>
      </c>
      <c r="H748" s="324">
        <v>0</v>
      </c>
      <c r="I748" s="322"/>
    </row>
    <row r="749" spans="1:9" hidden="1" outlineLevel="1">
      <c r="A749" s="323"/>
      <c r="B749" s="277" t="s">
        <v>224</v>
      </c>
      <c r="C749" s="266">
        <v>0</v>
      </c>
      <c r="D749" s="265">
        <v>0</v>
      </c>
      <c r="E749" s="265">
        <v>0</v>
      </c>
      <c r="F749" s="265">
        <v>0</v>
      </c>
      <c r="G749" s="265">
        <v>0</v>
      </c>
      <c r="H749" s="324">
        <v>0</v>
      </c>
      <c r="I749" s="322"/>
    </row>
    <row r="750" spans="1:9" hidden="1" outlineLevel="1">
      <c r="A750" s="323"/>
      <c r="B750" s="277" t="s">
        <v>225</v>
      </c>
      <c r="C750" s="266">
        <v>0</v>
      </c>
      <c r="D750" s="265">
        <v>0</v>
      </c>
      <c r="E750" s="265">
        <v>0</v>
      </c>
      <c r="F750" s="265">
        <v>0</v>
      </c>
      <c r="G750" s="265">
        <v>0</v>
      </c>
      <c r="H750" s="324">
        <v>0</v>
      </c>
      <c r="I750" s="322"/>
    </row>
    <row r="751" spans="1:9" collapsed="1">
      <c r="A751" s="323">
        <v>21</v>
      </c>
      <c r="B751" s="281" t="s">
        <v>129</v>
      </c>
      <c r="C751" s="266">
        <f>SUM($C$723:$C$750)</f>
        <v>79182.660631557374</v>
      </c>
      <c r="D751" s="266">
        <f>SUM($D$723:$D$750)</f>
        <v>0</v>
      </c>
      <c r="E751" s="266">
        <f>SUM($E$723:$E$750)</f>
        <v>17437</v>
      </c>
      <c r="F751" s="266">
        <f>SUM($F$723:$F$750)</f>
        <v>0</v>
      </c>
      <c r="G751" s="266">
        <f>SUM($G$723:$G$750)</f>
        <v>2178</v>
      </c>
      <c r="H751" s="324">
        <f>SUM($H$723:$H$750)</f>
        <v>98797.660631557374</v>
      </c>
      <c r="I751" s="322"/>
    </row>
    <row r="752" spans="1:9" hidden="1" outlineLevel="1">
      <c r="A752" s="323"/>
      <c r="B752" s="277" t="s">
        <v>202</v>
      </c>
      <c r="C752" s="266"/>
      <c r="D752" s="265"/>
      <c r="E752" s="266"/>
      <c r="F752" s="265"/>
      <c r="G752" s="266"/>
      <c r="H752" s="324">
        <v>0</v>
      </c>
      <c r="I752" s="322"/>
    </row>
    <row r="753" spans="1:9" hidden="1" outlineLevel="1">
      <c r="A753" s="323"/>
      <c r="B753" s="277" t="s">
        <v>272</v>
      </c>
      <c r="C753" s="266">
        <v>4354</v>
      </c>
      <c r="D753" s="265"/>
      <c r="E753" s="266">
        <v>0</v>
      </c>
      <c r="F753" s="265"/>
      <c r="G753" s="266">
        <v>0</v>
      </c>
      <c r="H753" s="324">
        <v>4354</v>
      </c>
      <c r="I753" s="322"/>
    </row>
    <row r="754" spans="1:9" hidden="1" outlineLevel="1">
      <c r="A754" s="323"/>
      <c r="B754" s="277" t="s">
        <v>203</v>
      </c>
      <c r="C754" s="266">
        <v>10150</v>
      </c>
      <c r="D754" s="265"/>
      <c r="E754" s="266">
        <v>131332</v>
      </c>
      <c r="F754" s="265"/>
      <c r="G754" s="266">
        <v>25016</v>
      </c>
      <c r="H754" s="324">
        <v>166498</v>
      </c>
      <c r="I754" s="322"/>
    </row>
    <row r="755" spans="1:9" hidden="1" outlineLevel="1">
      <c r="A755" s="323"/>
      <c r="B755" s="277" t="s">
        <v>204</v>
      </c>
      <c r="C755" s="266">
        <v>29785</v>
      </c>
      <c r="D755" s="266">
        <v>0</v>
      </c>
      <c r="E755" s="266">
        <v>0</v>
      </c>
      <c r="F755" s="266">
        <v>0</v>
      </c>
      <c r="G755" s="266">
        <v>0</v>
      </c>
      <c r="H755" s="324">
        <v>29785</v>
      </c>
      <c r="I755" s="322"/>
    </row>
    <row r="756" spans="1:9" hidden="1" outlineLevel="1">
      <c r="A756" s="323"/>
      <c r="B756" s="277" t="s">
        <v>205</v>
      </c>
      <c r="C756" s="266">
        <v>0</v>
      </c>
      <c r="D756" s="266">
        <v>0</v>
      </c>
      <c r="E756" s="266">
        <v>0</v>
      </c>
      <c r="F756" s="266">
        <v>0</v>
      </c>
      <c r="G756" s="266">
        <v>0</v>
      </c>
      <c r="H756" s="324">
        <v>0</v>
      </c>
      <c r="I756" s="322"/>
    </row>
    <row r="757" spans="1:9" hidden="1" outlineLevel="1">
      <c r="A757" s="323"/>
      <c r="B757" s="277" t="s">
        <v>206</v>
      </c>
      <c r="C757" s="266">
        <v>0</v>
      </c>
      <c r="D757" s="266">
        <v>0</v>
      </c>
      <c r="E757" s="266">
        <v>0</v>
      </c>
      <c r="F757" s="266">
        <v>0</v>
      </c>
      <c r="G757" s="266">
        <v>0</v>
      </c>
      <c r="H757" s="324">
        <v>0</v>
      </c>
      <c r="I757" s="322"/>
    </row>
    <row r="758" spans="1:9" hidden="1" outlineLevel="1">
      <c r="A758" s="323"/>
      <c r="B758" s="277" t="s">
        <v>207</v>
      </c>
      <c r="C758" s="265">
        <v>0</v>
      </c>
      <c r="D758" s="265">
        <v>0</v>
      </c>
      <c r="E758" s="265">
        <v>0</v>
      </c>
      <c r="F758" s="265">
        <v>0</v>
      </c>
      <c r="G758" s="265">
        <v>0</v>
      </c>
      <c r="H758" s="265">
        <v>0</v>
      </c>
      <c r="I758" s="322"/>
    </row>
    <row r="759" spans="1:9" hidden="1" outlineLevel="1">
      <c r="A759" s="323"/>
      <c r="B759" s="277" t="s">
        <v>208</v>
      </c>
      <c r="C759" s="266">
        <v>129949</v>
      </c>
      <c r="D759" s="266">
        <v>230823</v>
      </c>
      <c r="E759" s="266">
        <v>303683</v>
      </c>
      <c r="F759" s="266">
        <v>0</v>
      </c>
      <c r="G759" s="266">
        <v>51511</v>
      </c>
      <c r="H759" s="324">
        <v>715966</v>
      </c>
      <c r="I759" s="322"/>
    </row>
    <row r="760" spans="1:9" hidden="1" outlineLevel="1">
      <c r="A760" s="323"/>
      <c r="B760" s="277" t="s">
        <v>209</v>
      </c>
      <c r="C760" s="266">
        <v>7490.4300806539395</v>
      </c>
      <c r="D760" s="265"/>
      <c r="E760" s="266">
        <v>6492</v>
      </c>
      <c r="F760" s="265"/>
      <c r="G760" s="266">
        <v>71</v>
      </c>
      <c r="H760" s="324">
        <v>14053.43008065394</v>
      </c>
      <c r="I760" s="322"/>
    </row>
    <row r="761" spans="1:9" hidden="1" outlineLevel="1">
      <c r="A761" s="323"/>
      <c r="B761" s="277" t="s">
        <v>211</v>
      </c>
      <c r="C761" s="266">
        <v>77794</v>
      </c>
      <c r="D761" s="265"/>
      <c r="E761" s="266">
        <v>547813</v>
      </c>
      <c r="F761" s="265"/>
      <c r="G761" s="266">
        <v>57794</v>
      </c>
      <c r="H761" s="324">
        <v>683401</v>
      </c>
      <c r="I761" s="322"/>
    </row>
    <row r="762" spans="1:9" hidden="1" outlineLevel="1">
      <c r="A762" s="323"/>
      <c r="B762" s="277" t="s">
        <v>212</v>
      </c>
      <c r="C762" s="266">
        <v>4100</v>
      </c>
      <c r="D762" s="265">
        <v>0</v>
      </c>
      <c r="E762" s="266">
        <v>46901</v>
      </c>
      <c r="F762" s="265">
        <v>0</v>
      </c>
      <c r="G762" s="266">
        <v>6464</v>
      </c>
      <c r="H762" s="324">
        <v>57465</v>
      </c>
      <c r="I762" s="322"/>
    </row>
    <row r="763" spans="1:9" hidden="1" outlineLevel="1">
      <c r="A763" s="323"/>
      <c r="B763" s="277" t="s">
        <v>213</v>
      </c>
      <c r="C763" s="266">
        <v>24312</v>
      </c>
      <c r="D763" s="266">
        <v>15285</v>
      </c>
      <c r="E763" s="266">
        <v>39714</v>
      </c>
      <c r="F763" s="265"/>
      <c r="G763" s="266">
        <v>7102</v>
      </c>
      <c r="H763" s="324">
        <v>86413</v>
      </c>
      <c r="I763" s="322"/>
    </row>
    <row r="764" spans="1:9" hidden="1" outlineLevel="1">
      <c r="A764" s="323"/>
      <c r="B764" s="277" t="s">
        <v>214</v>
      </c>
      <c r="C764" s="266">
        <v>16110</v>
      </c>
      <c r="D764" s="265"/>
      <c r="E764" s="265"/>
      <c r="F764" s="266">
        <v>397</v>
      </c>
      <c r="G764" s="265"/>
      <c r="H764" s="324">
        <v>16507</v>
      </c>
      <c r="I764" s="322"/>
    </row>
    <row r="765" spans="1:9" hidden="1" outlineLevel="1">
      <c r="A765" s="323"/>
      <c r="B765" s="277" t="s">
        <v>273</v>
      </c>
      <c r="C765" s="266"/>
      <c r="D765" s="265"/>
      <c r="E765" s="265"/>
      <c r="F765" s="266"/>
      <c r="G765" s="265"/>
      <c r="H765" s="324">
        <v>0</v>
      </c>
      <c r="I765" s="322"/>
    </row>
    <row r="766" spans="1:9" hidden="1" outlineLevel="1">
      <c r="A766" s="323"/>
      <c r="B766" s="277" t="s">
        <v>215</v>
      </c>
      <c r="C766" s="266">
        <v>2985</v>
      </c>
      <c r="D766" s="266">
        <v>0</v>
      </c>
      <c r="E766" s="266">
        <v>7895</v>
      </c>
      <c r="F766" s="266">
        <v>0</v>
      </c>
      <c r="G766" s="266">
        <v>1617</v>
      </c>
      <c r="H766" s="324">
        <v>12497</v>
      </c>
      <c r="I766" s="322"/>
    </row>
    <row r="767" spans="1:9" hidden="1" outlineLevel="1">
      <c r="A767" s="323"/>
      <c r="B767" s="277" t="s">
        <v>216</v>
      </c>
      <c r="C767" s="266">
        <v>1</v>
      </c>
      <c r="D767" s="266">
        <v>0</v>
      </c>
      <c r="E767" s="266">
        <v>0</v>
      </c>
      <c r="F767" s="266">
        <v>0</v>
      </c>
      <c r="G767" s="266">
        <v>0</v>
      </c>
      <c r="H767" s="324">
        <v>1</v>
      </c>
      <c r="I767" s="322"/>
    </row>
    <row r="768" spans="1:9" hidden="1" outlineLevel="1">
      <c r="A768" s="323"/>
      <c r="B768" s="277" t="s">
        <v>217</v>
      </c>
      <c r="C768" s="266">
        <v>36188</v>
      </c>
      <c r="D768" s="266">
        <v>0</v>
      </c>
      <c r="E768" s="266">
        <v>57056</v>
      </c>
      <c r="F768" s="265"/>
      <c r="G768" s="266">
        <v>18018</v>
      </c>
      <c r="H768" s="324">
        <v>111262</v>
      </c>
      <c r="I768" s="322"/>
    </row>
    <row r="769" spans="1:9" hidden="1" outlineLevel="1">
      <c r="A769" s="323"/>
      <c r="B769" s="277" t="s">
        <v>218</v>
      </c>
      <c r="C769" s="266">
        <v>28758</v>
      </c>
      <c r="D769" s="266">
        <v>100273</v>
      </c>
      <c r="E769" s="266">
        <v>4431</v>
      </c>
      <c r="F769" s="266">
        <v>0</v>
      </c>
      <c r="G769" s="266">
        <v>0</v>
      </c>
      <c r="H769" s="324">
        <v>133462</v>
      </c>
      <c r="I769" s="322"/>
    </row>
    <row r="770" spans="1:9" hidden="1" outlineLevel="1">
      <c r="A770" s="323"/>
      <c r="B770" s="277" t="s">
        <v>219</v>
      </c>
      <c r="C770" s="266">
        <v>6249</v>
      </c>
      <c r="D770" s="266"/>
      <c r="E770" s="266">
        <v>3917</v>
      </c>
      <c r="F770" s="265"/>
      <c r="G770" s="266">
        <v>1080</v>
      </c>
      <c r="H770" s="324">
        <v>11246</v>
      </c>
      <c r="I770" s="322"/>
    </row>
    <row r="771" spans="1:9" hidden="1" outlineLevel="1">
      <c r="A771" s="323"/>
      <c r="B771" s="277" t="s">
        <v>323</v>
      </c>
      <c r="C771" s="266">
        <v>125</v>
      </c>
      <c r="D771" s="266">
        <v>0</v>
      </c>
      <c r="E771" s="266"/>
      <c r="F771" s="265"/>
      <c r="G771" s="266"/>
      <c r="H771" s="324">
        <v>125</v>
      </c>
      <c r="I771" s="322"/>
    </row>
    <row r="772" spans="1:9" hidden="1" outlineLevel="1">
      <c r="A772" s="323"/>
      <c r="B772" s="277" t="s">
        <v>220</v>
      </c>
      <c r="C772" s="266">
        <v>0</v>
      </c>
      <c r="D772" s="265"/>
      <c r="E772" s="266">
        <v>0</v>
      </c>
      <c r="F772" s="265"/>
      <c r="G772" s="266">
        <v>0</v>
      </c>
      <c r="H772" s="324">
        <v>0</v>
      </c>
      <c r="I772" s="322"/>
    </row>
    <row r="773" spans="1:9" hidden="1" outlineLevel="1">
      <c r="A773" s="323"/>
      <c r="B773" s="277" t="s">
        <v>221</v>
      </c>
      <c r="C773" s="266">
        <v>2375</v>
      </c>
      <c r="D773" s="265"/>
      <c r="E773" s="265"/>
      <c r="F773" s="265"/>
      <c r="G773" s="265"/>
      <c r="H773" s="324">
        <v>2375</v>
      </c>
      <c r="I773" s="322"/>
    </row>
    <row r="774" spans="1:9" hidden="1" outlineLevel="1">
      <c r="A774" s="323"/>
      <c r="B774" s="277" t="s">
        <v>274</v>
      </c>
      <c r="C774" s="266">
        <v>5704.46</v>
      </c>
      <c r="D774" s="265"/>
      <c r="E774" s="265"/>
      <c r="F774" s="265"/>
      <c r="G774" s="265"/>
      <c r="H774" s="324">
        <v>5704.46</v>
      </c>
      <c r="I774" s="322"/>
    </row>
    <row r="775" spans="1:9" hidden="1" outlineLevel="1">
      <c r="A775" s="323"/>
      <c r="B775" s="277" t="s">
        <v>222</v>
      </c>
      <c r="C775" s="266">
        <v>5598</v>
      </c>
      <c r="D775" s="266">
        <v>71135</v>
      </c>
      <c r="E775" s="266">
        <v>71017</v>
      </c>
      <c r="F775" s="265"/>
      <c r="G775" s="266">
        <v>63947</v>
      </c>
      <c r="H775" s="324">
        <v>211697</v>
      </c>
      <c r="I775" s="322"/>
    </row>
    <row r="776" spans="1:9" hidden="1" outlineLevel="1">
      <c r="A776" s="323"/>
      <c r="B776" s="277" t="s">
        <v>278</v>
      </c>
      <c r="C776" s="266"/>
      <c r="D776" s="266"/>
      <c r="E776" s="266"/>
      <c r="F776" s="265"/>
      <c r="G776" s="266"/>
      <c r="H776" s="324">
        <v>0</v>
      </c>
      <c r="I776" s="322"/>
    </row>
    <row r="777" spans="1:9" hidden="1" outlineLevel="1">
      <c r="A777" s="323"/>
      <c r="B777" s="277" t="s">
        <v>223</v>
      </c>
      <c r="C777" s="266">
        <v>145991</v>
      </c>
      <c r="D777" s="265"/>
      <c r="E777" s="265"/>
      <c r="F777" s="265"/>
      <c r="G777" s="265"/>
      <c r="H777" s="324">
        <v>145991</v>
      </c>
      <c r="I777" s="322"/>
    </row>
    <row r="778" spans="1:9" hidden="1" outlineLevel="1">
      <c r="A778" s="323"/>
      <c r="B778" s="277" t="s">
        <v>224</v>
      </c>
      <c r="C778" s="266">
        <v>33669.780790117889</v>
      </c>
      <c r="D778" s="266">
        <v>214</v>
      </c>
      <c r="E778" s="266">
        <v>20638</v>
      </c>
      <c r="F778" s="265"/>
      <c r="G778" s="266">
        <v>5846</v>
      </c>
      <c r="H778" s="324">
        <v>60367.780790117889</v>
      </c>
      <c r="I778" s="322"/>
    </row>
    <row r="779" spans="1:9" hidden="1" outlineLevel="1">
      <c r="A779" s="323"/>
      <c r="B779" s="277" t="s">
        <v>225</v>
      </c>
      <c r="C779" s="266">
        <v>37881</v>
      </c>
      <c r="D779" s="265"/>
      <c r="E779" s="266">
        <v>8079</v>
      </c>
      <c r="F779" s="265"/>
      <c r="G779" s="265"/>
      <c r="H779" s="324">
        <v>45960</v>
      </c>
      <c r="I779" s="322"/>
    </row>
    <row r="780" spans="1:9" collapsed="1">
      <c r="A780" s="323">
        <v>22</v>
      </c>
      <c r="B780" s="281" t="s">
        <v>579</v>
      </c>
      <c r="C780" s="266">
        <f>SUM($C$752:$C$779)</f>
        <v>609569.67087077186</v>
      </c>
      <c r="D780" s="266">
        <f>SUM($D$752:$D$779)</f>
        <v>417730</v>
      </c>
      <c r="E780" s="266">
        <f>SUM($E$752:$E$779)</f>
        <v>1248968</v>
      </c>
      <c r="F780" s="266">
        <f>SUM($F$752:$F$779)</f>
        <v>397</v>
      </c>
      <c r="G780" s="266">
        <f>SUM($G$752:$G$779)</f>
        <v>238466</v>
      </c>
      <c r="H780" s="324">
        <f>SUM($H$752:$H$779)</f>
        <v>2515130.6708707721</v>
      </c>
      <c r="I780" s="322"/>
    </row>
    <row r="781" spans="1:9" hidden="1" outlineLevel="1">
      <c r="A781" s="323"/>
      <c r="B781" s="277" t="s">
        <v>202</v>
      </c>
      <c r="C781" s="266"/>
      <c r="D781" s="265"/>
      <c r="E781" s="265"/>
      <c r="F781" s="328"/>
      <c r="G781" s="297"/>
      <c r="H781" s="324">
        <v>0</v>
      </c>
      <c r="I781" s="322"/>
    </row>
    <row r="782" spans="1:9" hidden="1" outlineLevel="1">
      <c r="A782" s="323"/>
      <c r="B782" s="277" t="s">
        <v>272</v>
      </c>
      <c r="C782" s="266">
        <v>1</v>
      </c>
      <c r="D782" s="265"/>
      <c r="E782" s="265"/>
      <c r="F782" s="328"/>
      <c r="G782" s="297">
        <v>0</v>
      </c>
      <c r="H782" s="324">
        <v>1</v>
      </c>
      <c r="I782" s="322"/>
    </row>
    <row r="783" spans="1:9" hidden="1" outlineLevel="1">
      <c r="A783" s="323"/>
      <c r="B783" s="277" t="s">
        <v>203</v>
      </c>
      <c r="C783" s="266">
        <v>-215</v>
      </c>
      <c r="D783" s="266">
        <v>0</v>
      </c>
      <c r="E783" s="266">
        <v>0</v>
      </c>
      <c r="F783" s="297">
        <v>0</v>
      </c>
      <c r="G783" s="297">
        <v>0</v>
      </c>
      <c r="H783" s="324">
        <v>-215</v>
      </c>
      <c r="I783" s="322"/>
    </row>
    <row r="784" spans="1:9" hidden="1" outlineLevel="1">
      <c r="A784" s="323"/>
      <c r="B784" s="277" t="s">
        <v>204</v>
      </c>
      <c r="C784" s="266">
        <v>0</v>
      </c>
      <c r="D784" s="266">
        <v>0</v>
      </c>
      <c r="E784" s="266">
        <v>0</v>
      </c>
      <c r="F784" s="297">
        <v>0</v>
      </c>
      <c r="G784" s="297">
        <v>0</v>
      </c>
      <c r="H784" s="324">
        <v>0</v>
      </c>
      <c r="I784" s="322"/>
    </row>
    <row r="785" spans="1:9" hidden="1" outlineLevel="1">
      <c r="A785" s="323"/>
      <c r="B785" s="277" t="s">
        <v>205</v>
      </c>
      <c r="C785" s="266">
        <v>0</v>
      </c>
      <c r="D785" s="266">
        <v>0</v>
      </c>
      <c r="E785" s="266">
        <v>0</v>
      </c>
      <c r="F785" s="297">
        <v>0</v>
      </c>
      <c r="G785" s="297">
        <v>0</v>
      </c>
      <c r="H785" s="324">
        <v>0</v>
      </c>
      <c r="I785" s="322"/>
    </row>
    <row r="786" spans="1:9" hidden="1" outlineLevel="1">
      <c r="A786" s="323"/>
      <c r="B786" s="277" t="s">
        <v>206</v>
      </c>
      <c r="C786" s="266">
        <v>0</v>
      </c>
      <c r="D786" s="266">
        <v>0</v>
      </c>
      <c r="E786" s="266">
        <v>0</v>
      </c>
      <c r="F786" s="297">
        <v>0</v>
      </c>
      <c r="G786" s="297">
        <v>0</v>
      </c>
      <c r="H786" s="324">
        <v>0</v>
      </c>
      <c r="I786" s="322"/>
    </row>
    <row r="787" spans="1:9" hidden="1" outlineLevel="1">
      <c r="A787" s="323"/>
      <c r="B787" s="277" t="s">
        <v>207</v>
      </c>
      <c r="C787" s="266"/>
      <c r="D787" s="266"/>
      <c r="E787" s="266"/>
      <c r="F787" s="297"/>
      <c r="G787" s="297"/>
      <c r="H787" s="324">
        <v>0</v>
      </c>
      <c r="I787" s="322"/>
    </row>
    <row r="788" spans="1:9" hidden="1" outlineLevel="1">
      <c r="A788" s="323"/>
      <c r="B788" s="277" t="s">
        <v>208</v>
      </c>
      <c r="C788" s="266">
        <v>29757</v>
      </c>
      <c r="D788" s="266">
        <v>0</v>
      </c>
      <c r="E788" s="266">
        <v>1176</v>
      </c>
      <c r="F788" s="297">
        <v>0</v>
      </c>
      <c r="G788" s="297">
        <v>632</v>
      </c>
      <c r="H788" s="324">
        <v>31565</v>
      </c>
      <c r="I788" s="322"/>
    </row>
    <row r="789" spans="1:9" hidden="1" outlineLevel="1">
      <c r="A789" s="323"/>
      <c r="B789" s="277" t="s">
        <v>209</v>
      </c>
      <c r="C789" s="266">
        <v>-116754.34575230892</v>
      </c>
      <c r="D789" s="265"/>
      <c r="E789" s="265"/>
      <c r="F789" s="328"/>
      <c r="G789" s="328"/>
      <c r="H789" s="324">
        <v>-116754.34575230892</v>
      </c>
      <c r="I789" s="322"/>
    </row>
    <row r="790" spans="1:9" hidden="1" outlineLevel="1">
      <c r="A790" s="323"/>
      <c r="B790" s="277" t="s">
        <v>211</v>
      </c>
      <c r="C790" s="266">
        <v>72639</v>
      </c>
      <c r="D790" s="265"/>
      <c r="E790" s="266">
        <v>0</v>
      </c>
      <c r="F790" s="328"/>
      <c r="G790" s="297">
        <v>0</v>
      </c>
      <c r="H790" s="324">
        <v>72639</v>
      </c>
      <c r="I790" s="322"/>
    </row>
    <row r="791" spans="1:9" hidden="1" outlineLevel="1">
      <c r="A791" s="323"/>
      <c r="B791" s="277" t="s">
        <v>212</v>
      </c>
      <c r="C791" s="266">
        <v>9683</v>
      </c>
      <c r="D791" s="265">
        <v>0</v>
      </c>
      <c r="E791" s="266">
        <v>31338</v>
      </c>
      <c r="F791" s="328">
        <v>0</v>
      </c>
      <c r="G791" s="297">
        <v>4574</v>
      </c>
      <c r="H791" s="324">
        <v>45595</v>
      </c>
      <c r="I791" s="322"/>
    </row>
    <row r="792" spans="1:9" hidden="1" outlineLevel="1">
      <c r="A792" s="323"/>
      <c r="B792" s="277" t="s">
        <v>213</v>
      </c>
      <c r="C792" s="266">
        <v>-75568</v>
      </c>
      <c r="D792" s="266">
        <v>9560</v>
      </c>
      <c r="E792" s="266">
        <v>32229</v>
      </c>
      <c r="F792" s="328"/>
      <c r="G792" s="297">
        <v>5278</v>
      </c>
      <c r="H792" s="324">
        <v>-28501</v>
      </c>
      <c r="I792" s="322"/>
    </row>
    <row r="793" spans="1:9" hidden="1" outlineLevel="1">
      <c r="A793" s="323"/>
      <c r="B793" s="277" t="s">
        <v>214</v>
      </c>
      <c r="C793" s="266">
        <v>0</v>
      </c>
      <c r="D793" s="265"/>
      <c r="E793" s="265"/>
      <c r="F793" s="328"/>
      <c r="G793" s="328"/>
      <c r="H793" s="324">
        <v>0</v>
      </c>
      <c r="I793" s="322"/>
    </row>
    <row r="794" spans="1:9" hidden="1" outlineLevel="1">
      <c r="A794" s="323"/>
      <c r="B794" s="277" t="s">
        <v>273</v>
      </c>
      <c r="C794" s="266"/>
      <c r="D794" s="265"/>
      <c r="E794" s="265"/>
      <c r="F794" s="328"/>
      <c r="G794" s="328"/>
      <c r="H794" s="324">
        <v>0</v>
      </c>
      <c r="I794" s="322"/>
    </row>
    <row r="795" spans="1:9" hidden="1" outlineLevel="1">
      <c r="A795" s="323"/>
      <c r="B795" s="277" t="s">
        <v>215</v>
      </c>
      <c r="C795" s="266">
        <v>0</v>
      </c>
      <c r="D795" s="265"/>
      <c r="E795" s="265"/>
      <c r="F795" s="328"/>
      <c r="G795" s="328"/>
      <c r="H795" s="324">
        <v>0</v>
      </c>
      <c r="I795" s="322"/>
    </row>
    <row r="796" spans="1:9" hidden="1" outlineLevel="1">
      <c r="A796" s="323"/>
      <c r="B796" s="277" t="s">
        <v>216</v>
      </c>
      <c r="C796" s="266">
        <v>0</v>
      </c>
      <c r="D796" s="266">
        <v>0</v>
      </c>
      <c r="E796" s="266">
        <v>0</v>
      </c>
      <c r="F796" s="297">
        <v>0</v>
      </c>
      <c r="G796" s="297">
        <v>0</v>
      </c>
      <c r="H796" s="324">
        <v>0</v>
      </c>
      <c r="I796" s="322"/>
    </row>
    <row r="797" spans="1:9" hidden="1" outlineLevel="1">
      <c r="A797" s="323"/>
      <c r="B797" s="277" t="s">
        <v>217</v>
      </c>
      <c r="C797" s="266">
        <v>16119.871006208967</v>
      </c>
      <c r="D797" s="266">
        <v>0</v>
      </c>
      <c r="E797" s="266">
        <v>0</v>
      </c>
      <c r="F797" s="328"/>
      <c r="G797" s="297">
        <v>0</v>
      </c>
      <c r="H797" s="324">
        <v>16119.871006208967</v>
      </c>
      <c r="I797" s="322"/>
    </row>
    <row r="798" spans="1:9" hidden="1" outlineLevel="1">
      <c r="A798" s="323"/>
      <c r="B798" s="277" t="s">
        <v>218</v>
      </c>
      <c r="C798" s="266">
        <v>107745</v>
      </c>
      <c r="D798" s="266">
        <v>0</v>
      </c>
      <c r="E798" s="266">
        <v>0</v>
      </c>
      <c r="F798" s="297">
        <v>0</v>
      </c>
      <c r="G798" s="297">
        <v>0</v>
      </c>
      <c r="H798" s="324">
        <v>107745</v>
      </c>
      <c r="I798" s="322"/>
    </row>
    <row r="799" spans="1:9" hidden="1" outlineLevel="1">
      <c r="A799" s="323"/>
      <c r="B799" s="277" t="s">
        <v>219</v>
      </c>
      <c r="C799" s="266">
        <v>0</v>
      </c>
      <c r="D799" s="265"/>
      <c r="E799" s="265"/>
      <c r="F799" s="328"/>
      <c r="G799" s="328"/>
      <c r="H799" s="324">
        <v>0</v>
      </c>
      <c r="I799" s="322"/>
    </row>
    <row r="800" spans="1:9" hidden="1" outlineLevel="1">
      <c r="A800" s="323"/>
      <c r="B800" s="277" t="s">
        <v>323</v>
      </c>
      <c r="C800" s="266">
        <v>0</v>
      </c>
      <c r="D800" s="266">
        <v>0</v>
      </c>
      <c r="E800" s="266"/>
      <c r="F800" s="265"/>
      <c r="G800" s="266"/>
      <c r="H800" s="324">
        <v>0</v>
      </c>
      <c r="I800" s="322"/>
    </row>
    <row r="801" spans="1:9" hidden="1" outlineLevel="1">
      <c r="A801" s="323"/>
      <c r="B801" s="277" t="s">
        <v>220</v>
      </c>
      <c r="C801" s="266"/>
      <c r="D801" s="265"/>
      <c r="E801" s="265"/>
      <c r="F801" s="328"/>
      <c r="G801" s="328"/>
      <c r="H801" s="324">
        <v>0</v>
      </c>
      <c r="I801" s="322"/>
    </row>
    <row r="802" spans="1:9" hidden="1" outlineLevel="1">
      <c r="A802" s="323"/>
      <c r="B802" s="277" t="s">
        <v>221</v>
      </c>
      <c r="C802" s="265">
        <v>0</v>
      </c>
      <c r="D802" s="265"/>
      <c r="E802" s="265"/>
      <c r="F802" s="328"/>
      <c r="G802" s="328"/>
      <c r="H802" s="324">
        <v>0</v>
      </c>
      <c r="I802" s="322"/>
    </row>
    <row r="803" spans="1:9" hidden="1" outlineLevel="1">
      <c r="A803" s="323"/>
      <c r="B803" s="277" t="s">
        <v>274</v>
      </c>
      <c r="C803" s="265"/>
      <c r="D803" s="265"/>
      <c r="E803" s="265"/>
      <c r="F803" s="328"/>
      <c r="G803" s="328"/>
      <c r="H803" s="324">
        <v>0</v>
      </c>
      <c r="I803" s="322"/>
    </row>
    <row r="804" spans="1:9" hidden="1" outlineLevel="1">
      <c r="A804" s="323"/>
      <c r="B804" s="277" t="s">
        <v>222</v>
      </c>
      <c r="C804" s="266">
        <v>139996</v>
      </c>
      <c r="D804" s="265"/>
      <c r="E804" s="266">
        <v>-12479</v>
      </c>
      <c r="F804" s="328"/>
      <c r="G804" s="297">
        <v>72208</v>
      </c>
      <c r="H804" s="324">
        <v>199725</v>
      </c>
      <c r="I804" s="322"/>
    </row>
    <row r="805" spans="1:9" hidden="1" outlineLevel="1">
      <c r="A805" s="323"/>
      <c r="B805" s="277" t="s">
        <v>278</v>
      </c>
      <c r="C805" s="266"/>
      <c r="D805" s="265"/>
      <c r="E805" s="266"/>
      <c r="F805" s="328"/>
      <c r="G805" s="297"/>
      <c r="H805" s="324">
        <v>0</v>
      </c>
      <c r="I805" s="322"/>
    </row>
    <row r="806" spans="1:9" hidden="1" outlineLevel="1">
      <c r="A806" s="323"/>
      <c r="B806" s="277" t="s">
        <v>223</v>
      </c>
      <c r="C806" s="266">
        <v>0</v>
      </c>
      <c r="D806" s="265"/>
      <c r="E806" s="265"/>
      <c r="F806" s="328"/>
      <c r="G806" s="328"/>
      <c r="H806" s="324">
        <v>0</v>
      </c>
      <c r="I806" s="322"/>
    </row>
    <row r="807" spans="1:9" hidden="1" outlineLevel="1">
      <c r="A807" s="323"/>
      <c r="B807" s="277" t="s">
        <v>224</v>
      </c>
      <c r="C807" s="266">
        <v>0</v>
      </c>
      <c r="D807" s="266">
        <v>0</v>
      </c>
      <c r="E807" s="266">
        <v>2441</v>
      </c>
      <c r="F807" s="328"/>
      <c r="G807" s="297">
        <v>814</v>
      </c>
      <c r="H807" s="324">
        <v>3255</v>
      </c>
      <c r="I807" s="322"/>
    </row>
    <row r="808" spans="1:9" hidden="1" outlineLevel="1">
      <c r="A808" s="323"/>
      <c r="B808" s="277" t="s">
        <v>225</v>
      </c>
      <c r="C808" s="266">
        <v>133943</v>
      </c>
      <c r="D808" s="265">
        <v>0</v>
      </c>
      <c r="E808" s="266">
        <v>14555</v>
      </c>
      <c r="F808" s="328"/>
      <c r="G808" s="297">
        <v>0</v>
      </c>
      <c r="H808" s="324">
        <v>148498</v>
      </c>
      <c r="I808" s="322"/>
    </row>
    <row r="809" spans="1:9" collapsed="1">
      <c r="A809" s="323">
        <v>23</v>
      </c>
      <c r="B809" s="281" t="s">
        <v>130</v>
      </c>
      <c r="C809" s="266">
        <f>SUM($C$781:$C$808)</f>
        <v>317346.52525390004</v>
      </c>
      <c r="D809" s="266">
        <f>SUM($D$781:$D$808)</f>
        <v>9560</v>
      </c>
      <c r="E809" s="266">
        <f>SUM($E$781:$E$808)</f>
        <v>69260</v>
      </c>
      <c r="F809" s="297">
        <f>SUM($F$781:$F$808)</f>
        <v>0</v>
      </c>
      <c r="G809" s="297">
        <f>SUM($G$781:$G$808)</f>
        <v>83506</v>
      </c>
      <c r="H809" s="324">
        <f>SUM($H$781:$H$808)</f>
        <v>479672.52525390004</v>
      </c>
      <c r="I809" s="322"/>
    </row>
    <row r="810" spans="1:9" hidden="1" outlineLevel="1">
      <c r="A810" s="323"/>
      <c r="B810" s="277" t="s">
        <v>202</v>
      </c>
      <c r="C810" s="266"/>
      <c r="D810" s="265"/>
      <c r="E810" s="265"/>
      <c r="F810" s="246"/>
      <c r="G810" s="247"/>
      <c r="H810" s="331">
        <v>0</v>
      </c>
      <c r="I810" s="322"/>
    </row>
    <row r="811" spans="1:9" hidden="1" outlineLevel="1">
      <c r="A811" s="323"/>
      <c r="B811" s="277" t="s">
        <v>272</v>
      </c>
      <c r="C811" s="266">
        <v>0</v>
      </c>
      <c r="D811" s="266">
        <v>0</v>
      </c>
      <c r="E811" s="266">
        <v>0</v>
      </c>
      <c r="F811" s="246"/>
      <c r="G811" s="247"/>
      <c r="H811" s="331">
        <v>0</v>
      </c>
      <c r="I811" s="322"/>
    </row>
    <row r="812" spans="1:9" hidden="1" outlineLevel="1">
      <c r="A812" s="323"/>
      <c r="B812" s="277" t="s">
        <v>203</v>
      </c>
      <c r="C812" s="266">
        <v>1105001</v>
      </c>
      <c r="D812" s="266">
        <v>0</v>
      </c>
      <c r="E812" s="266">
        <v>0</v>
      </c>
      <c r="F812" s="246"/>
      <c r="G812" s="247"/>
      <c r="H812" s="331">
        <v>1105001</v>
      </c>
      <c r="I812" s="322"/>
    </row>
    <row r="813" spans="1:9" hidden="1" outlineLevel="1">
      <c r="A813" s="323"/>
      <c r="B813" s="277" t="s">
        <v>204</v>
      </c>
      <c r="C813" s="266">
        <v>256259.93000000017</v>
      </c>
      <c r="D813" s="266">
        <v>0</v>
      </c>
      <c r="E813" s="266">
        <v>0</v>
      </c>
      <c r="F813" s="246"/>
      <c r="G813" s="247"/>
      <c r="H813" s="331">
        <v>256259.93000000017</v>
      </c>
      <c r="I813" s="322"/>
    </row>
    <row r="814" spans="1:9" hidden="1" outlineLevel="1">
      <c r="A814" s="323"/>
      <c r="B814" s="277" t="s">
        <v>205</v>
      </c>
      <c r="C814" s="266">
        <v>0</v>
      </c>
      <c r="D814" s="266">
        <v>0</v>
      </c>
      <c r="E814" s="266">
        <v>0</v>
      </c>
      <c r="F814" s="246"/>
      <c r="G814" s="247"/>
      <c r="H814" s="331">
        <v>0</v>
      </c>
      <c r="I814" s="322"/>
    </row>
    <row r="815" spans="1:9" hidden="1" outlineLevel="1">
      <c r="A815" s="323"/>
      <c r="B815" s="277" t="s">
        <v>206</v>
      </c>
      <c r="C815" s="266">
        <v>0</v>
      </c>
      <c r="D815" s="266">
        <v>0</v>
      </c>
      <c r="E815" s="266">
        <v>5281</v>
      </c>
      <c r="F815" s="246"/>
      <c r="G815" s="247"/>
      <c r="H815" s="331">
        <v>5281</v>
      </c>
      <c r="I815" s="322"/>
    </row>
    <row r="816" spans="1:9" hidden="1" outlineLevel="1">
      <c r="A816" s="323"/>
      <c r="B816" s="277" t="s">
        <v>207</v>
      </c>
      <c r="C816" s="266">
        <v>0</v>
      </c>
      <c r="D816" s="266"/>
      <c r="E816" s="266"/>
      <c r="F816" s="246"/>
      <c r="G816" s="247"/>
      <c r="H816" s="331">
        <v>0</v>
      </c>
      <c r="I816" s="322"/>
    </row>
    <row r="817" spans="1:9" hidden="1" outlineLevel="1">
      <c r="A817" s="323"/>
      <c r="B817" s="277" t="s">
        <v>208</v>
      </c>
      <c r="C817" s="266">
        <v>1006398</v>
      </c>
      <c r="D817" s="266">
        <v>0</v>
      </c>
      <c r="E817" s="266">
        <v>0</v>
      </c>
      <c r="F817" s="246"/>
      <c r="G817" s="247"/>
      <c r="H817" s="331">
        <v>1006398</v>
      </c>
      <c r="I817" s="322"/>
    </row>
    <row r="818" spans="1:9" hidden="1" outlineLevel="1">
      <c r="A818" s="323"/>
      <c r="B818" s="277" t="s">
        <v>209</v>
      </c>
      <c r="C818" s="266">
        <v>344299.74</v>
      </c>
      <c r="D818" s="266">
        <v>0</v>
      </c>
      <c r="E818" s="266">
        <v>0</v>
      </c>
      <c r="F818" s="246"/>
      <c r="G818" s="247"/>
      <c r="H818" s="331">
        <v>344299.74</v>
      </c>
      <c r="I818" s="322"/>
    </row>
    <row r="819" spans="1:9" hidden="1" outlineLevel="1">
      <c r="A819" s="323"/>
      <c r="B819" s="277" t="s">
        <v>211</v>
      </c>
      <c r="C819" s="266">
        <v>3309736</v>
      </c>
      <c r="D819" s="266">
        <v>0</v>
      </c>
      <c r="E819" s="266">
        <v>7599</v>
      </c>
      <c r="F819" s="246"/>
      <c r="G819" s="247"/>
      <c r="H819" s="331">
        <v>3317335</v>
      </c>
      <c r="I819" s="322"/>
    </row>
    <row r="820" spans="1:9" hidden="1" outlineLevel="1">
      <c r="A820" s="323"/>
      <c r="B820" s="277" t="s">
        <v>212</v>
      </c>
      <c r="C820" s="266">
        <v>492844</v>
      </c>
      <c r="D820" s="265">
        <v>0</v>
      </c>
      <c r="E820" s="266">
        <v>0</v>
      </c>
      <c r="F820" s="246"/>
      <c r="G820" s="247"/>
      <c r="H820" s="331">
        <v>492844</v>
      </c>
      <c r="I820" s="322"/>
    </row>
    <row r="821" spans="1:9" hidden="1" outlineLevel="1">
      <c r="A821" s="323"/>
      <c r="B821" s="277" t="s">
        <v>213</v>
      </c>
      <c r="C821" s="266">
        <v>1368813</v>
      </c>
      <c r="D821" s="265">
        <v>0</v>
      </c>
      <c r="E821" s="266">
        <v>0</v>
      </c>
      <c r="F821" s="246"/>
      <c r="G821" s="247"/>
      <c r="H821" s="331">
        <v>1368813</v>
      </c>
      <c r="I821" s="322"/>
    </row>
    <row r="822" spans="1:9" hidden="1" outlineLevel="1">
      <c r="A822" s="323"/>
      <c r="B822" s="277" t="s">
        <v>214</v>
      </c>
      <c r="C822" s="266">
        <v>532905</v>
      </c>
      <c r="D822" s="265"/>
      <c r="E822" s="265"/>
      <c r="F822" s="246"/>
      <c r="G822" s="247"/>
      <c r="H822" s="331">
        <v>532905</v>
      </c>
      <c r="I822" s="322"/>
    </row>
    <row r="823" spans="1:9" hidden="1" outlineLevel="1">
      <c r="A823" s="323"/>
      <c r="B823" s="277" t="s">
        <v>273</v>
      </c>
      <c r="C823" s="266"/>
      <c r="D823" s="265"/>
      <c r="E823" s="265"/>
      <c r="F823" s="246"/>
      <c r="G823" s="247"/>
      <c r="H823" s="331">
        <v>0</v>
      </c>
      <c r="I823" s="322"/>
    </row>
    <row r="824" spans="1:9" hidden="1" outlineLevel="1">
      <c r="A824" s="323"/>
      <c r="B824" s="277" t="s">
        <v>215</v>
      </c>
      <c r="C824" s="266">
        <v>39869</v>
      </c>
      <c r="D824" s="265"/>
      <c r="E824" s="265"/>
      <c r="F824" s="246"/>
      <c r="G824" s="247"/>
      <c r="H824" s="331">
        <v>39869</v>
      </c>
      <c r="I824" s="322"/>
    </row>
    <row r="825" spans="1:9" hidden="1" outlineLevel="1">
      <c r="A825" s="323"/>
      <c r="B825" s="277" t="s">
        <v>216</v>
      </c>
      <c r="C825" s="266">
        <v>569</v>
      </c>
      <c r="D825" s="266">
        <v>0</v>
      </c>
      <c r="E825" s="266">
        <v>0</v>
      </c>
      <c r="F825" s="246"/>
      <c r="G825" s="247"/>
      <c r="H825" s="331">
        <v>569</v>
      </c>
      <c r="I825" s="322"/>
    </row>
    <row r="826" spans="1:9" hidden="1" outlineLevel="1">
      <c r="A826" s="323"/>
      <c r="B826" s="277" t="s">
        <v>217</v>
      </c>
      <c r="C826" s="266">
        <v>56801.14</v>
      </c>
      <c r="D826" s="266">
        <v>0</v>
      </c>
      <c r="E826" s="266">
        <v>0</v>
      </c>
      <c r="F826" s="246"/>
      <c r="G826" s="247"/>
      <c r="H826" s="331">
        <v>56801.14</v>
      </c>
      <c r="I826" s="322"/>
    </row>
    <row r="827" spans="1:9" hidden="1" outlineLevel="1">
      <c r="A827" s="323"/>
      <c r="B827" s="277" t="s">
        <v>218</v>
      </c>
      <c r="C827" s="266">
        <v>1640441</v>
      </c>
      <c r="D827" s="266">
        <v>0</v>
      </c>
      <c r="E827" s="266">
        <v>0</v>
      </c>
      <c r="F827" s="246"/>
      <c r="G827" s="247"/>
      <c r="H827" s="331">
        <v>1640441</v>
      </c>
      <c r="I827" s="322"/>
    </row>
    <row r="828" spans="1:9" hidden="1" outlineLevel="1">
      <c r="A828" s="323"/>
      <c r="B828" s="277" t="s">
        <v>219</v>
      </c>
      <c r="C828" s="266">
        <v>6704</v>
      </c>
      <c r="D828" s="265"/>
      <c r="E828" s="265"/>
      <c r="F828" s="246"/>
      <c r="G828" s="247"/>
      <c r="H828" s="331">
        <v>6704</v>
      </c>
      <c r="I828" s="322"/>
    </row>
    <row r="829" spans="1:9" hidden="1" outlineLevel="1">
      <c r="A829" s="323"/>
      <c r="B829" s="277" t="s">
        <v>323</v>
      </c>
      <c r="C829" s="266"/>
      <c r="D829" s="324">
        <v>0</v>
      </c>
      <c r="E829" s="324">
        <v>403</v>
      </c>
      <c r="F829" s="246"/>
      <c r="G829" s="247"/>
      <c r="H829" s="324">
        <v>403</v>
      </c>
      <c r="I829" s="322"/>
    </row>
    <row r="830" spans="1:9" hidden="1" outlineLevel="1">
      <c r="A830" s="323"/>
      <c r="B830" s="277" t="s">
        <v>220</v>
      </c>
      <c r="C830" s="266"/>
      <c r="D830" s="265"/>
      <c r="E830" s="265">
        <v>0</v>
      </c>
      <c r="F830" s="246"/>
      <c r="G830" s="247"/>
      <c r="H830" s="331">
        <v>0</v>
      </c>
      <c r="I830" s="322"/>
    </row>
    <row r="831" spans="1:9" hidden="1" outlineLevel="1">
      <c r="A831" s="323"/>
      <c r="B831" s="277" t="s">
        <v>221</v>
      </c>
      <c r="C831" s="266">
        <v>24308</v>
      </c>
      <c r="D831" s="265"/>
      <c r="E831" s="265"/>
      <c r="F831" s="246"/>
      <c r="G831" s="247"/>
      <c r="H831" s="331">
        <v>24308</v>
      </c>
      <c r="I831" s="322"/>
    </row>
    <row r="832" spans="1:9" hidden="1" outlineLevel="1">
      <c r="A832" s="323"/>
      <c r="B832" s="277" t="s">
        <v>274</v>
      </c>
      <c r="C832" s="324">
        <v>4060</v>
      </c>
      <c r="D832" s="265"/>
      <c r="E832" s="265"/>
      <c r="F832" s="246"/>
      <c r="G832" s="247"/>
      <c r="H832" s="331">
        <v>4060</v>
      </c>
      <c r="I832" s="322"/>
    </row>
    <row r="833" spans="1:9" hidden="1" outlineLevel="1">
      <c r="A833" s="323"/>
      <c r="B833" s="277" t="s">
        <v>222</v>
      </c>
      <c r="C833" s="266">
        <v>2540908</v>
      </c>
      <c r="D833" s="266">
        <v>88689</v>
      </c>
      <c r="E833" s="266">
        <v>870047</v>
      </c>
      <c r="F833" s="246"/>
      <c r="G833" s="247"/>
      <c r="H833" s="331">
        <v>3499644</v>
      </c>
      <c r="I833" s="322"/>
    </row>
    <row r="834" spans="1:9" hidden="1" outlineLevel="1">
      <c r="A834" s="323"/>
      <c r="B834" s="277" t="s">
        <v>278</v>
      </c>
      <c r="C834" s="266"/>
      <c r="D834" s="266"/>
      <c r="E834" s="266"/>
      <c r="F834" s="246"/>
      <c r="G834" s="247"/>
      <c r="H834" s="331">
        <v>0</v>
      </c>
      <c r="I834" s="322"/>
    </row>
    <row r="835" spans="1:9" hidden="1" outlineLevel="1">
      <c r="A835" s="323"/>
      <c r="B835" s="277" t="s">
        <v>223</v>
      </c>
      <c r="C835" s="266">
        <v>70580</v>
      </c>
      <c r="D835" s="265">
        <v>0</v>
      </c>
      <c r="E835" s="266">
        <v>0</v>
      </c>
      <c r="F835" s="246"/>
      <c r="G835" s="247"/>
      <c r="H835" s="331">
        <v>70580</v>
      </c>
      <c r="I835" s="322"/>
    </row>
    <row r="836" spans="1:9" hidden="1" outlineLevel="1">
      <c r="A836" s="323"/>
      <c r="B836" s="277" t="s">
        <v>224</v>
      </c>
      <c r="C836" s="266">
        <v>650491.03</v>
      </c>
      <c r="D836" s="265"/>
      <c r="E836" s="266">
        <v>0</v>
      </c>
      <c r="F836" s="246"/>
      <c r="G836" s="247"/>
      <c r="H836" s="331">
        <v>650491.03</v>
      </c>
      <c r="I836" s="322"/>
    </row>
    <row r="837" spans="1:9" hidden="1" outlineLevel="1">
      <c r="A837" s="323"/>
      <c r="B837" s="277" t="s">
        <v>225</v>
      </c>
      <c r="C837" s="266">
        <v>1672425</v>
      </c>
      <c r="D837" s="265">
        <v>0</v>
      </c>
      <c r="E837" s="266">
        <v>0</v>
      </c>
      <c r="F837" s="246"/>
      <c r="G837" s="247"/>
      <c r="H837" s="331">
        <v>1672425</v>
      </c>
      <c r="I837" s="322"/>
    </row>
    <row r="838" spans="1:9" collapsed="1">
      <c r="A838" s="323">
        <v>24</v>
      </c>
      <c r="B838" s="281" t="s">
        <v>131</v>
      </c>
      <c r="C838" s="266">
        <f>SUM($C$810:$C$837)</f>
        <v>15123412.84</v>
      </c>
      <c r="D838" s="266">
        <f>SUM($D$810:$D$837)</f>
        <v>88689</v>
      </c>
      <c r="E838" s="266">
        <f>SUM($E$810:$E$837)</f>
        <v>883330</v>
      </c>
      <c r="F838" s="246"/>
      <c r="G838" s="247"/>
      <c r="H838" s="331">
        <f>SUM($H$810:$H$837)</f>
        <v>16095431.84</v>
      </c>
      <c r="I838" s="322"/>
    </row>
    <row r="839" spans="1:9" hidden="1" outlineLevel="1">
      <c r="A839" s="323"/>
      <c r="B839" s="277" t="s">
        <v>202</v>
      </c>
      <c r="C839" s="266"/>
      <c r="D839" s="265"/>
      <c r="E839" s="265"/>
      <c r="F839" s="254"/>
      <c r="G839" s="273"/>
      <c r="H839" s="331">
        <v>0</v>
      </c>
      <c r="I839" s="322"/>
    </row>
    <row r="840" spans="1:9" hidden="1" outlineLevel="1">
      <c r="A840" s="323"/>
      <c r="B840" s="277" t="s">
        <v>272</v>
      </c>
      <c r="C840" s="266">
        <v>9440</v>
      </c>
      <c r="D840" s="265"/>
      <c r="E840" s="265"/>
      <c r="F840" s="254"/>
      <c r="G840" s="273"/>
      <c r="H840" s="331">
        <v>9440</v>
      </c>
      <c r="I840" s="322"/>
    </row>
    <row r="841" spans="1:9" hidden="1" outlineLevel="1">
      <c r="A841" s="323"/>
      <c r="B841" s="277" t="s">
        <v>203</v>
      </c>
      <c r="C841" s="266">
        <v>3306362</v>
      </c>
      <c r="D841" s="265">
        <v>0</v>
      </c>
      <c r="E841" s="265">
        <v>0</v>
      </c>
      <c r="F841" s="254"/>
      <c r="G841" s="273"/>
      <c r="H841" s="331">
        <v>3306362</v>
      </c>
      <c r="I841" s="322"/>
    </row>
    <row r="842" spans="1:9" hidden="1" outlineLevel="1">
      <c r="A842" s="323"/>
      <c r="B842" s="277" t="s">
        <v>204</v>
      </c>
      <c r="C842" s="266">
        <v>1114234.7699999991</v>
      </c>
      <c r="D842" s="265"/>
      <c r="E842" s="265"/>
      <c r="F842" s="254"/>
      <c r="G842" s="273"/>
      <c r="H842" s="331">
        <v>1114234.7699999991</v>
      </c>
      <c r="I842" s="322"/>
    </row>
    <row r="843" spans="1:9" hidden="1" outlineLevel="1">
      <c r="A843" s="323"/>
      <c r="B843" s="277" t="s">
        <v>205</v>
      </c>
      <c r="C843" s="266">
        <v>0</v>
      </c>
      <c r="D843" s="266">
        <v>0</v>
      </c>
      <c r="E843" s="266">
        <v>0</v>
      </c>
      <c r="F843" s="254"/>
      <c r="G843" s="273"/>
      <c r="H843" s="331">
        <v>0</v>
      </c>
      <c r="I843" s="322"/>
    </row>
    <row r="844" spans="1:9" hidden="1" outlineLevel="1">
      <c r="A844" s="323"/>
      <c r="B844" s="277" t="s">
        <v>206</v>
      </c>
      <c r="C844" s="266">
        <v>0</v>
      </c>
      <c r="D844" s="266">
        <v>0</v>
      </c>
      <c r="E844" s="266">
        <v>0</v>
      </c>
      <c r="F844" s="254"/>
      <c r="G844" s="273"/>
      <c r="H844" s="331">
        <v>0</v>
      </c>
      <c r="I844" s="322"/>
    </row>
    <row r="845" spans="1:9" hidden="1" outlineLevel="1">
      <c r="A845" s="323"/>
      <c r="B845" s="277" t="s">
        <v>207</v>
      </c>
      <c r="C845" s="266"/>
      <c r="D845" s="266"/>
      <c r="E845" s="266"/>
      <c r="F845" s="254"/>
      <c r="G845" s="273"/>
      <c r="H845" s="331">
        <v>0</v>
      </c>
      <c r="I845" s="322"/>
    </row>
    <row r="846" spans="1:9" hidden="1" outlineLevel="1">
      <c r="A846" s="323"/>
      <c r="B846" s="277" t="s">
        <v>208</v>
      </c>
      <c r="C846" s="266">
        <v>2047476</v>
      </c>
      <c r="D846" s="266">
        <v>0</v>
      </c>
      <c r="E846" s="266">
        <v>0</v>
      </c>
      <c r="F846" s="254"/>
      <c r="G846" s="273"/>
      <c r="H846" s="331">
        <v>2047476</v>
      </c>
      <c r="I846" s="322"/>
    </row>
    <row r="847" spans="1:9" hidden="1" outlineLevel="1">
      <c r="A847" s="323"/>
      <c r="B847" s="277" t="s">
        <v>209</v>
      </c>
      <c r="C847" s="266">
        <v>1513827.6800000002</v>
      </c>
      <c r="D847" s="266">
        <v>0</v>
      </c>
      <c r="E847" s="266">
        <v>0</v>
      </c>
      <c r="F847" s="254"/>
      <c r="G847" s="273"/>
      <c r="H847" s="331">
        <v>1513827.6800000002</v>
      </c>
      <c r="I847" s="322"/>
    </row>
    <row r="848" spans="1:9" hidden="1" outlineLevel="1">
      <c r="A848" s="323"/>
      <c r="B848" s="277" t="s">
        <v>211</v>
      </c>
      <c r="C848" s="266">
        <v>9742532</v>
      </c>
      <c r="D848" s="265"/>
      <c r="E848" s="265"/>
      <c r="F848" s="254"/>
      <c r="G848" s="273"/>
      <c r="H848" s="331">
        <v>9742532</v>
      </c>
      <c r="I848" s="322"/>
    </row>
    <row r="849" spans="1:9" hidden="1" outlineLevel="1">
      <c r="A849" s="323"/>
      <c r="B849" s="277" t="s">
        <v>212</v>
      </c>
      <c r="C849" s="266">
        <v>454311</v>
      </c>
      <c r="D849" s="265">
        <v>0</v>
      </c>
      <c r="E849" s="265">
        <v>0</v>
      </c>
      <c r="F849" s="254"/>
      <c r="G849" s="273"/>
      <c r="H849" s="331">
        <v>454311</v>
      </c>
      <c r="I849" s="322"/>
    </row>
    <row r="850" spans="1:9" hidden="1" outlineLevel="1">
      <c r="A850" s="323"/>
      <c r="B850" s="277" t="s">
        <v>213</v>
      </c>
      <c r="C850" s="266">
        <v>1812721</v>
      </c>
      <c r="D850" s="265"/>
      <c r="E850" s="265"/>
      <c r="F850" s="254"/>
      <c r="G850" s="273"/>
      <c r="H850" s="331">
        <v>1812721</v>
      </c>
      <c r="I850" s="322"/>
    </row>
    <row r="851" spans="1:9" hidden="1" outlineLevel="1">
      <c r="A851" s="323"/>
      <c r="B851" s="277" t="s">
        <v>214</v>
      </c>
      <c r="C851" s="266">
        <v>1859546</v>
      </c>
      <c r="D851" s="265"/>
      <c r="E851" s="265"/>
      <c r="F851" s="254"/>
      <c r="G851" s="273"/>
      <c r="H851" s="331">
        <v>1859546</v>
      </c>
      <c r="I851" s="322"/>
    </row>
    <row r="852" spans="1:9" hidden="1" outlineLevel="1">
      <c r="A852" s="323"/>
      <c r="B852" s="277" t="s">
        <v>273</v>
      </c>
      <c r="C852" s="266"/>
      <c r="D852" s="265"/>
      <c r="E852" s="265"/>
      <c r="F852" s="254"/>
      <c r="G852" s="273"/>
      <c r="H852" s="331">
        <v>0</v>
      </c>
      <c r="I852" s="322"/>
    </row>
    <row r="853" spans="1:9" hidden="1" outlineLevel="1">
      <c r="A853" s="323"/>
      <c r="B853" s="277" t="s">
        <v>215</v>
      </c>
      <c r="C853" s="266">
        <v>155872</v>
      </c>
      <c r="D853" s="265"/>
      <c r="E853" s="265"/>
      <c r="F853" s="254"/>
      <c r="G853" s="273"/>
      <c r="H853" s="331">
        <v>155872</v>
      </c>
      <c r="I853" s="322"/>
    </row>
    <row r="854" spans="1:9" hidden="1" outlineLevel="1">
      <c r="A854" s="323"/>
      <c r="B854" s="277" t="s">
        <v>216</v>
      </c>
      <c r="C854" s="266">
        <v>1095</v>
      </c>
      <c r="D854" s="266">
        <v>0</v>
      </c>
      <c r="E854" s="266">
        <v>0</v>
      </c>
      <c r="F854" s="254"/>
      <c r="G854" s="273"/>
      <c r="H854" s="331">
        <v>1095</v>
      </c>
      <c r="I854" s="322"/>
    </row>
    <row r="855" spans="1:9" hidden="1" outlineLevel="1">
      <c r="A855" s="323"/>
      <c r="B855" s="277" t="s">
        <v>217</v>
      </c>
      <c r="C855" s="266">
        <v>44828</v>
      </c>
      <c r="D855" s="266">
        <v>0</v>
      </c>
      <c r="E855" s="265"/>
      <c r="F855" s="254"/>
      <c r="G855" s="273"/>
      <c r="H855" s="331">
        <v>44828</v>
      </c>
      <c r="I855" s="322"/>
    </row>
    <row r="856" spans="1:9" hidden="1" outlineLevel="1">
      <c r="A856" s="323"/>
      <c r="B856" s="277" t="s">
        <v>218</v>
      </c>
      <c r="C856" s="266">
        <v>939697</v>
      </c>
      <c r="D856" s="266">
        <v>0</v>
      </c>
      <c r="E856" s="266">
        <v>0</v>
      </c>
      <c r="F856" s="254"/>
      <c r="G856" s="273"/>
      <c r="H856" s="331">
        <v>939697</v>
      </c>
      <c r="I856" s="322"/>
    </row>
    <row r="857" spans="1:9" hidden="1" outlineLevel="1">
      <c r="A857" s="323"/>
      <c r="B857" s="277" t="s">
        <v>219</v>
      </c>
      <c r="C857" s="266">
        <v>0</v>
      </c>
      <c r="D857" s="266">
        <v>0</v>
      </c>
      <c r="E857" s="266">
        <v>0</v>
      </c>
      <c r="F857" s="254"/>
      <c r="G857" s="273"/>
      <c r="H857" s="331">
        <v>0</v>
      </c>
      <c r="I857" s="322"/>
    </row>
    <row r="858" spans="1:9" hidden="1" outlineLevel="1">
      <c r="A858" s="323"/>
      <c r="B858" s="277" t="s">
        <v>323</v>
      </c>
      <c r="C858" s="266"/>
      <c r="D858" s="266"/>
      <c r="E858" s="266"/>
      <c r="F858" s="254"/>
      <c r="G858" s="273"/>
      <c r="H858" s="324">
        <v>0</v>
      </c>
      <c r="I858" s="322"/>
    </row>
    <row r="859" spans="1:9" hidden="1" outlineLevel="1">
      <c r="A859" s="323"/>
      <c r="B859" s="277" t="s">
        <v>220</v>
      </c>
      <c r="C859" s="266">
        <v>563</v>
      </c>
      <c r="D859" s="266">
        <v>0</v>
      </c>
      <c r="E859" s="266">
        <v>0</v>
      </c>
      <c r="F859" s="254"/>
      <c r="G859" s="273"/>
      <c r="H859" s="331">
        <v>563</v>
      </c>
      <c r="I859" s="322"/>
    </row>
    <row r="860" spans="1:9" hidden="1" outlineLevel="1">
      <c r="A860" s="323"/>
      <c r="B860" s="277" t="s">
        <v>221</v>
      </c>
      <c r="C860" s="266">
        <v>0</v>
      </c>
      <c r="D860" s="266">
        <v>0</v>
      </c>
      <c r="E860" s="266">
        <v>0</v>
      </c>
      <c r="F860" s="254"/>
      <c r="G860" s="273"/>
      <c r="H860" s="331">
        <v>0</v>
      </c>
      <c r="I860" s="322"/>
    </row>
    <row r="861" spans="1:9" hidden="1" outlineLevel="1">
      <c r="A861" s="323"/>
      <c r="B861" s="277" t="s">
        <v>274</v>
      </c>
      <c r="C861" s="266">
        <v>6733</v>
      </c>
      <c r="D861" s="266">
        <v>0</v>
      </c>
      <c r="E861" s="266">
        <v>0</v>
      </c>
      <c r="F861" s="254"/>
      <c r="G861" s="273"/>
      <c r="H861" s="331">
        <v>6733</v>
      </c>
      <c r="I861" s="322"/>
    </row>
    <row r="862" spans="1:9" hidden="1" outlineLevel="1">
      <c r="A862" s="323"/>
      <c r="B862" s="277" t="s">
        <v>222</v>
      </c>
      <c r="C862" s="266">
        <v>5084652</v>
      </c>
      <c r="D862" s="266">
        <v>0</v>
      </c>
      <c r="E862" s="266">
        <v>0</v>
      </c>
      <c r="F862" s="254"/>
      <c r="G862" s="273"/>
      <c r="H862" s="331">
        <v>5084652</v>
      </c>
      <c r="I862" s="322"/>
    </row>
    <row r="863" spans="1:9" hidden="1" outlineLevel="1">
      <c r="A863" s="323"/>
      <c r="B863" s="277" t="s">
        <v>278</v>
      </c>
      <c r="C863" s="266"/>
      <c r="D863" s="266"/>
      <c r="E863" s="266"/>
      <c r="F863" s="254"/>
      <c r="G863" s="273"/>
      <c r="H863" s="331">
        <v>0</v>
      </c>
      <c r="I863" s="322"/>
    </row>
    <row r="864" spans="1:9" hidden="1" outlineLevel="1">
      <c r="A864" s="323"/>
      <c r="B864" s="277" t="s">
        <v>223</v>
      </c>
      <c r="C864" s="266">
        <v>1329718</v>
      </c>
      <c r="D864" s="266">
        <v>0</v>
      </c>
      <c r="E864" s="266">
        <v>0</v>
      </c>
      <c r="F864" s="254"/>
      <c r="G864" s="273"/>
      <c r="H864" s="331">
        <v>1329718</v>
      </c>
      <c r="I864" s="322"/>
    </row>
    <row r="865" spans="1:9" hidden="1" outlineLevel="1">
      <c r="A865" s="323"/>
      <c r="B865" s="277" t="s">
        <v>224</v>
      </c>
      <c r="C865" s="266">
        <v>688036.75</v>
      </c>
      <c r="D865" s="266">
        <v>0</v>
      </c>
      <c r="E865" s="266">
        <v>0</v>
      </c>
      <c r="F865" s="254"/>
      <c r="G865" s="273"/>
      <c r="H865" s="331">
        <v>688036.75</v>
      </c>
      <c r="I865" s="322"/>
    </row>
    <row r="866" spans="1:9" hidden="1" outlineLevel="1">
      <c r="A866" s="323"/>
      <c r="B866" s="277" t="s">
        <v>225</v>
      </c>
      <c r="C866" s="266">
        <v>1381526</v>
      </c>
      <c r="D866" s="266">
        <v>0</v>
      </c>
      <c r="E866" s="266">
        <v>0</v>
      </c>
      <c r="F866" s="254"/>
      <c r="G866" s="273"/>
      <c r="H866" s="331">
        <v>1381526</v>
      </c>
      <c r="I866" s="322"/>
    </row>
    <row r="867" spans="1:9" collapsed="1">
      <c r="A867" s="323">
        <v>25</v>
      </c>
      <c r="B867" s="281" t="s">
        <v>132</v>
      </c>
      <c r="C867" s="266">
        <f>SUM($C$839:$C$866)</f>
        <v>31493171.199999999</v>
      </c>
      <c r="D867" s="266">
        <f>SUM($D$839:$D$866)</f>
        <v>0</v>
      </c>
      <c r="E867" s="266">
        <f>SUM($E$839:$E$866)</f>
        <v>0</v>
      </c>
      <c r="F867" s="254"/>
      <c r="G867" s="273"/>
      <c r="H867" s="331">
        <f>SUM($H$839:$H$866)</f>
        <v>31493171.199999999</v>
      </c>
      <c r="I867" s="322"/>
    </row>
    <row r="868" spans="1:9" hidden="1" outlineLevel="1">
      <c r="A868" s="323"/>
      <c r="B868" s="277" t="s">
        <v>202</v>
      </c>
      <c r="C868" s="246"/>
      <c r="D868" s="265"/>
      <c r="E868" s="265"/>
      <c r="F868" s="251"/>
      <c r="G868" s="278"/>
      <c r="H868" s="324">
        <v>0</v>
      </c>
      <c r="I868" s="322"/>
    </row>
    <row r="869" spans="1:9" hidden="1" outlineLevel="1">
      <c r="A869" s="323"/>
      <c r="B869" s="277" t="s">
        <v>272</v>
      </c>
      <c r="C869" s="246"/>
      <c r="D869" s="265"/>
      <c r="E869" s="265"/>
      <c r="F869" s="251"/>
      <c r="G869" s="278">
        <v>93827</v>
      </c>
      <c r="H869" s="324">
        <v>93827</v>
      </c>
      <c r="I869" s="322"/>
    </row>
    <row r="870" spans="1:9" hidden="1" outlineLevel="1">
      <c r="A870" s="323"/>
      <c r="B870" s="277" t="s">
        <v>203</v>
      </c>
      <c r="C870" s="246"/>
      <c r="D870" s="265"/>
      <c r="E870" s="265"/>
      <c r="F870" s="251"/>
      <c r="G870" s="278">
        <v>139716</v>
      </c>
      <c r="H870" s="324">
        <v>139716</v>
      </c>
      <c r="I870" s="322"/>
    </row>
    <row r="871" spans="1:9" hidden="1" outlineLevel="1">
      <c r="A871" s="323"/>
      <c r="B871" s="277" t="s">
        <v>204</v>
      </c>
      <c r="C871" s="246"/>
      <c r="D871" s="265"/>
      <c r="E871" s="265"/>
      <c r="F871" s="251"/>
      <c r="G871" s="278">
        <v>358567</v>
      </c>
      <c r="H871" s="324">
        <v>358567</v>
      </c>
      <c r="I871" s="322"/>
    </row>
    <row r="872" spans="1:9" hidden="1" outlineLevel="1">
      <c r="A872" s="323"/>
      <c r="B872" s="277" t="s">
        <v>205</v>
      </c>
      <c r="C872" s="246"/>
      <c r="D872" s="266">
        <v>0</v>
      </c>
      <c r="E872" s="266">
        <v>0</v>
      </c>
      <c r="F872" s="251"/>
      <c r="G872" s="278">
        <v>0</v>
      </c>
      <c r="H872" s="324">
        <v>0</v>
      </c>
      <c r="I872" s="322"/>
    </row>
    <row r="873" spans="1:9" hidden="1" outlineLevel="1">
      <c r="A873" s="323"/>
      <c r="B873" s="277" t="s">
        <v>206</v>
      </c>
      <c r="C873" s="246"/>
      <c r="D873" s="266">
        <v>0</v>
      </c>
      <c r="E873" s="266">
        <v>0</v>
      </c>
      <c r="F873" s="251"/>
      <c r="G873" s="278">
        <v>0</v>
      </c>
      <c r="H873" s="324">
        <v>0</v>
      </c>
      <c r="I873" s="322"/>
    </row>
    <row r="874" spans="1:9" hidden="1" outlineLevel="1">
      <c r="A874" s="323"/>
      <c r="B874" s="277" t="s">
        <v>207</v>
      </c>
      <c r="C874" s="246"/>
      <c r="D874" s="266"/>
      <c r="E874" s="324">
        <v>48503</v>
      </c>
      <c r="F874" s="251"/>
      <c r="G874" s="324">
        <v>0</v>
      </c>
      <c r="H874" s="324">
        <v>48503</v>
      </c>
      <c r="I874" s="322"/>
    </row>
    <row r="875" spans="1:9" hidden="1" outlineLevel="1">
      <c r="A875" s="323"/>
      <c r="B875" s="277" t="s">
        <v>208</v>
      </c>
      <c r="C875" s="246"/>
      <c r="D875" s="266">
        <v>0</v>
      </c>
      <c r="E875" s="266">
        <v>0</v>
      </c>
      <c r="F875" s="251"/>
      <c r="G875" s="278">
        <v>1358265</v>
      </c>
      <c r="H875" s="324">
        <v>1358265</v>
      </c>
      <c r="I875" s="322"/>
    </row>
    <row r="876" spans="1:9" hidden="1" outlineLevel="1">
      <c r="A876" s="323"/>
      <c r="B876" s="277" t="s">
        <v>209</v>
      </c>
      <c r="C876" s="246"/>
      <c r="D876" s="265"/>
      <c r="E876" s="265"/>
      <c r="F876" s="251"/>
      <c r="G876" s="278">
        <v>361504</v>
      </c>
      <c r="H876" s="324">
        <v>361504</v>
      </c>
      <c r="I876" s="322"/>
    </row>
    <row r="877" spans="1:9" hidden="1" outlineLevel="1">
      <c r="A877" s="323"/>
      <c r="B877" s="277" t="s">
        <v>211</v>
      </c>
      <c r="C877" s="246"/>
      <c r="D877" s="265"/>
      <c r="E877" s="265"/>
      <c r="F877" s="251"/>
      <c r="G877" s="278">
        <v>2170427</v>
      </c>
      <c r="H877" s="324">
        <v>2170427</v>
      </c>
      <c r="I877" s="322"/>
    </row>
    <row r="878" spans="1:9" hidden="1" outlineLevel="1">
      <c r="A878" s="323"/>
      <c r="B878" s="277" t="s">
        <v>212</v>
      </c>
      <c r="C878" s="246"/>
      <c r="D878" s="265">
        <v>0</v>
      </c>
      <c r="E878" s="265">
        <v>0</v>
      </c>
      <c r="F878" s="251"/>
      <c r="G878" s="278">
        <v>3225958</v>
      </c>
      <c r="H878" s="324">
        <v>3225958</v>
      </c>
      <c r="I878" s="322"/>
    </row>
    <row r="879" spans="1:9" hidden="1" outlineLevel="1">
      <c r="A879" s="323"/>
      <c r="B879" s="277" t="s">
        <v>213</v>
      </c>
      <c r="C879" s="246"/>
      <c r="D879" s="265"/>
      <c r="E879" s="265"/>
      <c r="F879" s="251"/>
      <c r="G879" s="278">
        <v>1035066</v>
      </c>
      <c r="H879" s="324">
        <v>1035066</v>
      </c>
      <c r="I879" s="322"/>
    </row>
    <row r="880" spans="1:9" hidden="1" outlineLevel="1">
      <c r="A880" s="323"/>
      <c r="B880" s="277" t="s">
        <v>214</v>
      </c>
      <c r="C880" s="246"/>
      <c r="D880" s="265"/>
      <c r="E880" s="265"/>
      <c r="F880" s="251"/>
      <c r="G880" s="278">
        <v>703049</v>
      </c>
      <c r="H880" s="324">
        <v>703049</v>
      </c>
      <c r="I880" s="322"/>
    </row>
    <row r="881" spans="1:9" hidden="1" outlineLevel="1">
      <c r="A881" s="323"/>
      <c r="B881" s="277" t="s">
        <v>273</v>
      </c>
      <c r="C881" s="246"/>
      <c r="D881" s="265"/>
      <c r="E881" s="265"/>
      <c r="F881" s="251"/>
      <c r="G881" s="278"/>
      <c r="H881" s="324">
        <v>0</v>
      </c>
      <c r="I881" s="322"/>
    </row>
    <row r="882" spans="1:9" hidden="1" outlineLevel="1">
      <c r="A882" s="323"/>
      <c r="B882" s="277" t="s">
        <v>215</v>
      </c>
      <c r="C882" s="246"/>
      <c r="D882" s="265">
        <v>0</v>
      </c>
      <c r="E882" s="265">
        <v>0</v>
      </c>
      <c r="F882" s="251"/>
      <c r="G882" s="278">
        <v>166984</v>
      </c>
      <c r="H882" s="324">
        <v>166984</v>
      </c>
      <c r="I882" s="322"/>
    </row>
    <row r="883" spans="1:9" hidden="1" outlineLevel="1">
      <c r="A883" s="323"/>
      <c r="B883" s="277" t="s">
        <v>216</v>
      </c>
      <c r="C883" s="246"/>
      <c r="D883" s="266">
        <v>0</v>
      </c>
      <c r="E883" s="266">
        <v>0</v>
      </c>
      <c r="F883" s="251"/>
      <c r="G883" s="278">
        <v>0</v>
      </c>
      <c r="H883" s="324">
        <v>0</v>
      </c>
      <c r="I883" s="322"/>
    </row>
    <row r="884" spans="1:9" hidden="1" outlineLevel="1">
      <c r="A884" s="323"/>
      <c r="B884" s="277" t="s">
        <v>217</v>
      </c>
      <c r="C884" s="246"/>
      <c r="D884" s="266">
        <v>0</v>
      </c>
      <c r="E884" s="265"/>
      <c r="F884" s="251"/>
      <c r="G884" s="278">
        <v>0</v>
      </c>
      <c r="H884" s="324">
        <v>0</v>
      </c>
      <c r="I884" s="322"/>
    </row>
    <row r="885" spans="1:9" hidden="1" outlineLevel="1">
      <c r="A885" s="323"/>
      <c r="B885" s="277" t="s">
        <v>218</v>
      </c>
      <c r="C885" s="246"/>
      <c r="D885" s="266">
        <v>0</v>
      </c>
      <c r="E885" s="266">
        <v>0</v>
      </c>
      <c r="F885" s="251"/>
      <c r="G885" s="278">
        <v>0</v>
      </c>
      <c r="H885" s="324">
        <v>0</v>
      </c>
      <c r="I885" s="322"/>
    </row>
    <row r="886" spans="1:9" hidden="1" outlineLevel="1">
      <c r="A886" s="323"/>
      <c r="B886" s="277" t="s">
        <v>219</v>
      </c>
      <c r="C886" s="246"/>
      <c r="D886" s="265"/>
      <c r="E886" s="265"/>
      <c r="F886" s="251"/>
      <c r="G886" s="280"/>
      <c r="H886" s="324">
        <v>0</v>
      </c>
      <c r="I886" s="322"/>
    </row>
    <row r="887" spans="1:9" hidden="1" outlineLevel="1">
      <c r="A887" s="323"/>
      <c r="B887" s="277" t="s">
        <v>323</v>
      </c>
      <c r="C887" s="246"/>
      <c r="D887" s="265"/>
      <c r="E887" s="265">
        <v>13468</v>
      </c>
      <c r="F887" s="251"/>
      <c r="G887" s="280">
        <v>0</v>
      </c>
      <c r="H887" s="324">
        <v>13468</v>
      </c>
      <c r="I887" s="322"/>
    </row>
    <row r="888" spans="1:9" hidden="1" outlineLevel="1">
      <c r="A888" s="323"/>
      <c r="B888" s="277" t="s">
        <v>220</v>
      </c>
      <c r="C888" s="246"/>
      <c r="D888" s="265"/>
      <c r="E888" s="265"/>
      <c r="F888" s="251"/>
      <c r="G888" s="280"/>
      <c r="H888" s="324">
        <v>0</v>
      </c>
      <c r="I888" s="322"/>
    </row>
    <row r="889" spans="1:9" hidden="1" outlineLevel="1">
      <c r="A889" s="323"/>
      <c r="B889" s="277" t="s">
        <v>221</v>
      </c>
      <c r="C889" s="246"/>
      <c r="D889" s="265"/>
      <c r="E889" s="265"/>
      <c r="F889" s="251"/>
      <c r="G889" s="280"/>
      <c r="H889" s="324">
        <v>0</v>
      </c>
      <c r="I889" s="322"/>
    </row>
    <row r="890" spans="1:9" hidden="1" outlineLevel="1">
      <c r="A890" s="323"/>
      <c r="B890" s="277" t="s">
        <v>274</v>
      </c>
      <c r="C890" s="246"/>
      <c r="D890" s="265"/>
      <c r="E890" s="265"/>
      <c r="F890" s="251"/>
      <c r="G890" s="280"/>
      <c r="H890" s="324">
        <v>0</v>
      </c>
      <c r="I890" s="322"/>
    </row>
    <row r="891" spans="1:9" hidden="1" outlineLevel="1">
      <c r="A891" s="323"/>
      <c r="B891" s="277" t="s">
        <v>222</v>
      </c>
      <c r="C891" s="246"/>
      <c r="D891" s="253">
        <v>0</v>
      </c>
      <c r="E891" s="284"/>
      <c r="F891" s="251"/>
      <c r="G891" s="280"/>
      <c r="H891" s="324">
        <v>0</v>
      </c>
      <c r="I891" s="322"/>
    </row>
    <row r="892" spans="1:9" hidden="1" outlineLevel="1">
      <c r="A892" s="323"/>
      <c r="B892" s="277" t="s">
        <v>278</v>
      </c>
      <c r="C892" s="246"/>
      <c r="D892" s="266"/>
      <c r="E892" s="284">
        <v>30750</v>
      </c>
      <c r="F892" s="251"/>
      <c r="G892" s="278">
        <v>0</v>
      </c>
      <c r="H892" s="324">
        <v>30750</v>
      </c>
      <c r="I892" s="322"/>
    </row>
    <row r="893" spans="1:9" hidden="1" outlineLevel="1">
      <c r="A893" s="323"/>
      <c r="B893" s="277" t="s">
        <v>223</v>
      </c>
      <c r="C893" s="246"/>
      <c r="D893" s="265"/>
      <c r="E893" s="265"/>
      <c r="F893" s="251"/>
      <c r="G893" s="278">
        <v>343896</v>
      </c>
      <c r="H893" s="324">
        <v>343896</v>
      </c>
      <c r="I893" s="322"/>
    </row>
    <row r="894" spans="1:9" hidden="1" outlineLevel="1">
      <c r="A894" s="323"/>
      <c r="B894" s="277" t="s">
        <v>224</v>
      </c>
      <c r="C894" s="246"/>
      <c r="D894" s="278">
        <v>0</v>
      </c>
      <c r="E894" s="278">
        <v>0</v>
      </c>
      <c r="F894" s="251"/>
      <c r="G894" s="278">
        <v>274003.62</v>
      </c>
      <c r="H894" s="324">
        <v>274003.62</v>
      </c>
      <c r="I894" s="322"/>
    </row>
    <row r="895" spans="1:9" hidden="1" outlineLevel="1">
      <c r="A895" s="323"/>
      <c r="B895" s="277" t="s">
        <v>225</v>
      </c>
      <c r="C895" s="246"/>
      <c r="D895" s="265"/>
      <c r="E895" s="266">
        <v>0</v>
      </c>
      <c r="F895" s="251"/>
      <c r="G895" s="278">
        <v>0</v>
      </c>
      <c r="H895" s="324">
        <v>0</v>
      </c>
      <c r="I895" s="322"/>
    </row>
    <row r="896" spans="1:9" collapsed="1">
      <c r="A896" s="323">
        <v>26</v>
      </c>
      <c r="B896" s="281" t="s">
        <v>580</v>
      </c>
      <c r="C896" s="246"/>
      <c r="D896" s="266">
        <f>SUM($D$868:$D$895)</f>
        <v>0</v>
      </c>
      <c r="E896" s="266">
        <f>SUM($E$868:$E$895)</f>
        <v>92721</v>
      </c>
      <c r="F896" s="251"/>
      <c r="G896" s="278">
        <f>SUM($G$868:$G$895)</f>
        <v>10231262.619999999</v>
      </c>
      <c r="H896" s="324">
        <f>SUM($H$868:$H$895)</f>
        <v>10323983.619999999</v>
      </c>
      <c r="I896" s="322"/>
    </row>
    <row r="897" spans="1:9" hidden="1" outlineLevel="1">
      <c r="A897" s="323"/>
      <c r="B897" s="277" t="s">
        <v>202</v>
      </c>
      <c r="C897" s="297"/>
      <c r="D897" s="265"/>
      <c r="E897" s="266"/>
      <c r="F897" s="253"/>
      <c r="G897" s="266"/>
      <c r="H897" s="324">
        <v>0</v>
      </c>
      <c r="I897" s="322"/>
    </row>
    <row r="898" spans="1:9" hidden="1" outlineLevel="1">
      <c r="A898" s="323"/>
      <c r="B898" s="277" t="s">
        <v>272</v>
      </c>
      <c r="C898" s="297">
        <v>13848</v>
      </c>
      <c r="D898" s="265"/>
      <c r="E898" s="266">
        <v>0</v>
      </c>
      <c r="F898" s="253">
        <v>0</v>
      </c>
      <c r="G898" s="266">
        <v>0</v>
      </c>
      <c r="H898" s="324">
        <v>13848</v>
      </c>
      <c r="I898" s="322"/>
    </row>
    <row r="899" spans="1:9" hidden="1" outlineLevel="1">
      <c r="A899" s="323"/>
      <c r="B899" s="277" t="s">
        <v>203</v>
      </c>
      <c r="C899" s="297">
        <v>5418</v>
      </c>
      <c r="D899" s="265"/>
      <c r="E899" s="266">
        <v>987767</v>
      </c>
      <c r="F899" s="253">
        <v>37700</v>
      </c>
      <c r="G899" s="266">
        <v>356178</v>
      </c>
      <c r="H899" s="324">
        <v>1387063</v>
      </c>
      <c r="I899" s="322"/>
    </row>
    <row r="900" spans="1:9" hidden="1" outlineLevel="1">
      <c r="A900" s="323"/>
      <c r="B900" s="277" t="s">
        <v>204</v>
      </c>
      <c r="C900" s="297">
        <v>283935</v>
      </c>
      <c r="D900" s="266">
        <v>0</v>
      </c>
      <c r="E900" s="266">
        <v>0</v>
      </c>
      <c r="F900" s="253">
        <v>0</v>
      </c>
      <c r="G900" s="266">
        <v>0</v>
      </c>
      <c r="H900" s="324">
        <v>283935</v>
      </c>
      <c r="I900" s="322"/>
    </row>
    <row r="901" spans="1:9" hidden="1" outlineLevel="1">
      <c r="A901" s="323"/>
      <c r="B901" s="277" t="s">
        <v>205</v>
      </c>
      <c r="C901" s="297">
        <v>0</v>
      </c>
      <c r="D901" s="266">
        <v>0</v>
      </c>
      <c r="E901" s="266">
        <v>0</v>
      </c>
      <c r="F901" s="253">
        <v>0</v>
      </c>
      <c r="G901" s="266">
        <v>0</v>
      </c>
      <c r="H901" s="324">
        <v>0</v>
      </c>
      <c r="I901" s="322"/>
    </row>
    <row r="902" spans="1:9" hidden="1" outlineLevel="1">
      <c r="A902" s="323"/>
      <c r="B902" s="277" t="s">
        <v>206</v>
      </c>
      <c r="C902" s="297">
        <v>0</v>
      </c>
      <c r="D902" s="266">
        <v>0</v>
      </c>
      <c r="E902" s="266">
        <v>80192</v>
      </c>
      <c r="F902" s="253">
        <v>0</v>
      </c>
      <c r="G902" s="266">
        <v>0</v>
      </c>
      <c r="H902" s="324">
        <v>80192</v>
      </c>
      <c r="I902" s="322"/>
    </row>
    <row r="903" spans="1:9" hidden="1" outlineLevel="1">
      <c r="A903" s="323"/>
      <c r="B903" s="277" t="s">
        <v>207</v>
      </c>
      <c r="C903" s="297">
        <v>5044</v>
      </c>
      <c r="D903" s="297">
        <v>0</v>
      </c>
      <c r="E903" s="297">
        <v>7522</v>
      </c>
      <c r="F903" s="297">
        <v>0</v>
      </c>
      <c r="G903" s="297">
        <v>0</v>
      </c>
      <c r="H903" s="297">
        <v>12566</v>
      </c>
      <c r="I903" s="322"/>
    </row>
    <row r="904" spans="1:9" hidden="1" outlineLevel="1">
      <c r="A904" s="323"/>
      <c r="B904" s="277" t="s">
        <v>208</v>
      </c>
      <c r="C904" s="297">
        <v>1076852</v>
      </c>
      <c r="D904" s="266">
        <v>281601</v>
      </c>
      <c r="E904" s="266">
        <v>2243130</v>
      </c>
      <c r="F904" s="253">
        <v>471917</v>
      </c>
      <c r="G904" s="266">
        <v>981280</v>
      </c>
      <c r="H904" s="324">
        <v>5054780</v>
      </c>
      <c r="I904" s="322"/>
    </row>
    <row r="905" spans="1:9" hidden="1" outlineLevel="1">
      <c r="A905" s="323"/>
      <c r="B905" s="277" t="s">
        <v>209</v>
      </c>
      <c r="C905" s="297">
        <v>-79455</v>
      </c>
      <c r="D905" s="265"/>
      <c r="E905" s="266">
        <v>58331</v>
      </c>
      <c r="F905" s="253">
        <v>70625</v>
      </c>
      <c r="G905" s="266">
        <v>4099</v>
      </c>
      <c r="H905" s="324">
        <v>53600</v>
      </c>
      <c r="I905" s="322"/>
    </row>
    <row r="906" spans="1:9" hidden="1" outlineLevel="1">
      <c r="A906" s="323"/>
      <c r="B906" s="277" t="s">
        <v>211</v>
      </c>
      <c r="C906" s="297">
        <v>237250</v>
      </c>
      <c r="D906" s="265"/>
      <c r="E906" s="266">
        <v>3407541</v>
      </c>
      <c r="F906" s="253">
        <v>236740</v>
      </c>
      <c r="G906" s="266">
        <v>764719</v>
      </c>
      <c r="H906" s="324">
        <v>4646250</v>
      </c>
      <c r="I906" s="322"/>
    </row>
    <row r="907" spans="1:9" hidden="1" outlineLevel="1">
      <c r="A907" s="323"/>
      <c r="B907" s="277" t="s">
        <v>212</v>
      </c>
      <c r="C907" s="297">
        <v>4314956</v>
      </c>
      <c r="D907" s="265">
        <v>0</v>
      </c>
      <c r="E907" s="266">
        <v>1714104</v>
      </c>
      <c r="F907" s="253">
        <v>11606</v>
      </c>
      <c r="G907" s="266">
        <v>743959</v>
      </c>
      <c r="H907" s="324">
        <v>6784625</v>
      </c>
      <c r="I907" s="322"/>
    </row>
    <row r="908" spans="1:9" hidden="1" outlineLevel="1">
      <c r="A908" s="323"/>
      <c r="B908" s="277" t="s">
        <v>213</v>
      </c>
      <c r="C908" s="297">
        <v>10571</v>
      </c>
      <c r="D908" s="297">
        <v>215503</v>
      </c>
      <c r="E908" s="266">
        <v>808203</v>
      </c>
      <c r="F908" s="253">
        <v>2351574</v>
      </c>
      <c r="G908" s="266">
        <v>786060</v>
      </c>
      <c r="H908" s="324">
        <v>4171911</v>
      </c>
      <c r="I908" s="322"/>
    </row>
    <row r="909" spans="1:9" hidden="1" outlineLevel="1">
      <c r="A909" s="323"/>
      <c r="B909" s="277" t="s">
        <v>214</v>
      </c>
      <c r="C909" s="297">
        <v>765011</v>
      </c>
      <c r="D909" s="297">
        <v>12762</v>
      </c>
      <c r="E909" s="266">
        <v>0</v>
      </c>
      <c r="F909" s="253">
        <v>49850</v>
      </c>
      <c r="G909" s="266">
        <v>0</v>
      </c>
      <c r="H909" s="324">
        <v>827623</v>
      </c>
      <c r="I909" s="322"/>
    </row>
    <row r="910" spans="1:9" hidden="1" outlineLevel="1">
      <c r="A910" s="323"/>
      <c r="B910" s="277" t="s">
        <v>273</v>
      </c>
      <c r="C910" s="297"/>
      <c r="D910" s="265"/>
      <c r="E910" s="266"/>
      <c r="F910" s="253"/>
      <c r="G910" s="266"/>
      <c r="H910" s="324">
        <v>0</v>
      </c>
      <c r="I910" s="322"/>
    </row>
    <row r="911" spans="1:9" hidden="1" outlineLevel="1">
      <c r="A911" s="323"/>
      <c r="B911" s="277" t="s">
        <v>215</v>
      </c>
      <c r="C911" s="297">
        <v>9675</v>
      </c>
      <c r="D911" s="297">
        <v>0</v>
      </c>
      <c r="E911" s="297">
        <v>284763</v>
      </c>
      <c r="F911" s="297">
        <v>28088</v>
      </c>
      <c r="G911" s="297">
        <v>58325</v>
      </c>
      <c r="H911" s="324">
        <v>380851</v>
      </c>
      <c r="I911" s="322"/>
    </row>
    <row r="912" spans="1:9" hidden="1" outlineLevel="1">
      <c r="A912" s="323"/>
      <c r="B912" s="277" t="s">
        <v>216</v>
      </c>
      <c r="C912" s="297">
        <v>2</v>
      </c>
      <c r="D912" s="266">
        <v>0</v>
      </c>
      <c r="E912" s="266">
        <v>0</v>
      </c>
      <c r="F912" s="253">
        <v>1578</v>
      </c>
      <c r="G912" s="266">
        <v>0</v>
      </c>
      <c r="H912" s="324">
        <v>1580</v>
      </c>
      <c r="I912" s="322"/>
    </row>
    <row r="913" spans="1:10" hidden="1" outlineLevel="1">
      <c r="A913" s="323"/>
      <c r="B913" s="277" t="s">
        <v>217</v>
      </c>
      <c r="C913" s="297">
        <v>11092</v>
      </c>
      <c r="D913" s="266">
        <v>0</v>
      </c>
      <c r="E913" s="266">
        <v>205939</v>
      </c>
      <c r="F913" s="252"/>
      <c r="G913" s="266">
        <v>401780</v>
      </c>
      <c r="H913" s="324">
        <v>618811</v>
      </c>
      <c r="I913" s="322"/>
    </row>
    <row r="914" spans="1:10" hidden="1" outlineLevel="1">
      <c r="A914" s="323"/>
      <c r="B914" s="277" t="s">
        <v>218</v>
      </c>
      <c r="C914" s="297">
        <v>2637335</v>
      </c>
      <c r="D914" s="266">
        <v>9595266</v>
      </c>
      <c r="E914" s="266">
        <v>96208</v>
      </c>
      <c r="F914" s="253">
        <v>0</v>
      </c>
      <c r="G914" s="266">
        <v>1438293</v>
      </c>
      <c r="H914" s="324">
        <v>13767102</v>
      </c>
      <c r="I914" s="322"/>
    </row>
    <row r="915" spans="1:10" hidden="1" outlineLevel="1">
      <c r="A915" s="323"/>
      <c r="B915" s="277" t="s">
        <v>219</v>
      </c>
      <c r="C915" s="297">
        <v>199371</v>
      </c>
      <c r="D915" s="265"/>
      <c r="E915" s="266">
        <v>0</v>
      </c>
      <c r="F915" s="252"/>
      <c r="G915" s="265"/>
      <c r="H915" s="324">
        <v>199371</v>
      </c>
      <c r="I915" s="322"/>
    </row>
    <row r="916" spans="1:10" hidden="1" outlineLevel="1">
      <c r="A916" s="323"/>
      <c r="B916" s="277" t="s">
        <v>323</v>
      </c>
      <c r="C916" s="265">
        <v>0</v>
      </c>
      <c r="D916" s="265">
        <v>37341</v>
      </c>
      <c r="E916" s="265">
        <v>0</v>
      </c>
      <c r="F916" s="265" t="s">
        <v>513</v>
      </c>
      <c r="G916" s="265">
        <v>670023</v>
      </c>
      <c r="H916" s="324">
        <v>707364</v>
      </c>
      <c r="I916" s="322"/>
    </row>
    <row r="917" spans="1:10" hidden="1" outlineLevel="1">
      <c r="A917" s="323"/>
      <c r="B917" s="277" t="s">
        <v>220</v>
      </c>
      <c r="C917" s="297"/>
      <c r="D917" s="265"/>
      <c r="E917" s="266"/>
      <c r="F917" s="252"/>
      <c r="G917" s="265"/>
      <c r="H917" s="324">
        <v>0</v>
      </c>
      <c r="I917" s="322"/>
    </row>
    <row r="918" spans="1:10" hidden="1" outlineLevel="1">
      <c r="A918" s="323"/>
      <c r="B918" s="277" t="s">
        <v>221</v>
      </c>
      <c r="C918" s="297">
        <v>42720</v>
      </c>
      <c r="D918" s="265"/>
      <c r="E918" s="265"/>
      <c r="F918" s="252"/>
      <c r="G918" s="265"/>
      <c r="H918" s="324">
        <v>42720</v>
      </c>
      <c r="I918" s="322"/>
    </row>
    <row r="919" spans="1:10" hidden="1" outlineLevel="1">
      <c r="A919" s="323"/>
      <c r="B919" s="277" t="s">
        <v>274</v>
      </c>
      <c r="C919" s="297">
        <v>24279.739999999998</v>
      </c>
      <c r="D919" s="265"/>
      <c r="E919" s="265"/>
      <c r="F919" s="252"/>
      <c r="G919" s="265"/>
      <c r="H919" s="324">
        <v>24279.739999999998</v>
      </c>
      <c r="I919" s="322"/>
    </row>
    <row r="920" spans="1:10" hidden="1" outlineLevel="1">
      <c r="A920" s="323"/>
      <c r="B920" s="277" t="s">
        <v>222</v>
      </c>
      <c r="C920" s="297">
        <v>4017835</v>
      </c>
      <c r="D920" s="266">
        <v>13786849</v>
      </c>
      <c r="E920" s="266">
        <v>7049143</v>
      </c>
      <c r="F920" s="252"/>
      <c r="G920" s="266">
        <v>24266445</v>
      </c>
      <c r="H920" s="324">
        <v>49120272</v>
      </c>
      <c r="I920" s="322"/>
    </row>
    <row r="921" spans="1:10" hidden="1" outlineLevel="1">
      <c r="A921" s="323"/>
      <c r="B921" s="277" t="s">
        <v>278</v>
      </c>
      <c r="C921" s="266">
        <v>105820.65</v>
      </c>
      <c r="D921" s="266">
        <v>0</v>
      </c>
      <c r="E921" s="266">
        <v>2032110.41</v>
      </c>
      <c r="F921" s="266">
        <v>0</v>
      </c>
      <c r="G921" s="266">
        <v>0</v>
      </c>
      <c r="H921" s="324">
        <v>2137931.06</v>
      </c>
      <c r="I921" s="322"/>
    </row>
    <row r="922" spans="1:10" hidden="1" outlineLevel="1">
      <c r="A922" s="323"/>
      <c r="B922" s="277" t="s">
        <v>223</v>
      </c>
      <c r="C922" s="297">
        <v>58412</v>
      </c>
      <c r="D922" s="265"/>
      <c r="E922" s="265"/>
      <c r="F922" s="252"/>
      <c r="G922" s="265"/>
      <c r="H922" s="324">
        <v>58412</v>
      </c>
      <c r="I922" s="322"/>
    </row>
    <row r="923" spans="1:10" hidden="1" outlineLevel="1">
      <c r="A923" s="323"/>
      <c r="B923" s="277" t="s">
        <v>224</v>
      </c>
      <c r="C923" s="297">
        <v>15151.781293782107</v>
      </c>
      <c r="D923" s="265">
        <v>2115</v>
      </c>
      <c r="E923" s="266">
        <v>1975264</v>
      </c>
      <c r="F923" s="252"/>
      <c r="G923" s="266">
        <v>641846</v>
      </c>
      <c r="H923" s="324">
        <v>2634376.7812937824</v>
      </c>
      <c r="I923" s="322"/>
    </row>
    <row r="924" spans="1:10" hidden="1" outlineLevel="1">
      <c r="A924" s="323"/>
      <c r="B924" s="277" t="s">
        <v>225</v>
      </c>
      <c r="C924" s="297">
        <v>39948</v>
      </c>
      <c r="D924" s="265">
        <v>0</v>
      </c>
      <c r="E924" s="266">
        <v>527901</v>
      </c>
      <c r="F924" s="253">
        <v>5468</v>
      </c>
      <c r="G924" s="265"/>
      <c r="H924" s="324">
        <v>573317</v>
      </c>
      <c r="I924" s="322"/>
    </row>
    <row r="925" spans="1:10" collapsed="1">
      <c r="A925" s="323">
        <v>27</v>
      </c>
      <c r="B925" s="281" t="s">
        <v>97</v>
      </c>
      <c r="C925" s="297">
        <f>SUM($C$897:$C$924)</f>
        <v>13795072.171293782</v>
      </c>
      <c r="D925" s="266">
        <f>SUM($D$897:$D$924)</f>
        <v>23931437</v>
      </c>
      <c r="E925" s="266">
        <f>SUM($E$897:$E$924)</f>
        <v>21478118.41</v>
      </c>
      <c r="F925" s="253">
        <f>SUM($F$897:$F$924)</f>
        <v>3265146</v>
      </c>
      <c r="G925" s="266">
        <f>SUM($G$897:$G$924)</f>
        <v>31113007</v>
      </c>
      <c r="H925" s="324">
        <f>SUM($H$897:$H$924)</f>
        <v>93582780.581293792</v>
      </c>
      <c r="I925" s="322"/>
    </row>
    <row r="926" spans="1:10" hidden="1" outlineLevel="1">
      <c r="A926" s="323"/>
      <c r="B926" s="277" t="s">
        <v>202</v>
      </c>
      <c r="C926" s="244"/>
      <c r="D926" s="284"/>
      <c r="E926" s="266"/>
      <c r="F926" s="244"/>
      <c r="G926" s="283"/>
      <c r="H926" s="324">
        <v>0</v>
      </c>
      <c r="I926" s="322"/>
      <c r="J926" s="2" t="s">
        <v>603</v>
      </c>
    </row>
    <row r="927" spans="1:10" hidden="1" outlineLevel="1">
      <c r="A927" s="323"/>
      <c r="B927" s="277" t="s">
        <v>272</v>
      </c>
      <c r="C927" s="244"/>
      <c r="D927" s="284"/>
      <c r="E927" s="266">
        <v>0</v>
      </c>
      <c r="F927" s="244"/>
      <c r="G927" s="283">
        <v>0</v>
      </c>
      <c r="H927" s="324">
        <v>0</v>
      </c>
      <c r="I927" s="322"/>
    </row>
    <row r="928" spans="1:10" hidden="1" outlineLevel="1">
      <c r="A928" s="323"/>
      <c r="B928" s="277" t="s">
        <v>203</v>
      </c>
      <c r="C928" s="244"/>
      <c r="D928" s="284"/>
      <c r="E928" s="266">
        <v>461143</v>
      </c>
      <c r="F928" s="244"/>
      <c r="G928" s="283">
        <v>0</v>
      </c>
      <c r="H928" s="324">
        <v>461143</v>
      </c>
      <c r="I928" s="322"/>
    </row>
    <row r="929" spans="1:9" hidden="1" outlineLevel="1">
      <c r="A929" s="323"/>
      <c r="B929" s="277" t="s">
        <v>204</v>
      </c>
      <c r="C929" s="244"/>
      <c r="D929" s="284"/>
      <c r="E929" s="265"/>
      <c r="F929" s="244"/>
      <c r="G929" s="284"/>
      <c r="H929" s="324">
        <v>0</v>
      </c>
      <c r="I929" s="322"/>
    </row>
    <row r="930" spans="1:9" hidden="1" outlineLevel="1">
      <c r="A930" s="323"/>
      <c r="B930" s="277" t="s">
        <v>205</v>
      </c>
      <c r="C930" s="244"/>
      <c r="D930" s="283">
        <v>0</v>
      </c>
      <c r="E930" s="266">
        <v>0</v>
      </c>
      <c r="F930" s="244"/>
      <c r="G930" s="283">
        <v>0</v>
      </c>
      <c r="H930" s="324">
        <v>0</v>
      </c>
      <c r="I930" s="322"/>
    </row>
    <row r="931" spans="1:9" hidden="1" outlineLevel="1">
      <c r="A931" s="323"/>
      <c r="B931" s="277" t="s">
        <v>206</v>
      </c>
      <c r="C931" s="244"/>
      <c r="D931" s="283">
        <v>0</v>
      </c>
      <c r="E931" s="266">
        <v>0</v>
      </c>
      <c r="F931" s="244"/>
      <c r="G931" s="283">
        <v>0</v>
      </c>
      <c r="H931" s="324">
        <v>0</v>
      </c>
      <c r="I931" s="322"/>
    </row>
    <row r="932" spans="1:9" hidden="1" outlineLevel="1">
      <c r="A932" s="323"/>
      <c r="B932" s="277" t="s">
        <v>207</v>
      </c>
      <c r="C932" s="244"/>
      <c r="D932" s="283"/>
      <c r="E932" s="266"/>
      <c r="F932" s="244"/>
      <c r="G932" s="283"/>
      <c r="H932" s="324">
        <v>0</v>
      </c>
      <c r="I932" s="322"/>
    </row>
    <row r="933" spans="1:9" hidden="1" outlineLevel="1">
      <c r="A933" s="323"/>
      <c r="B933" s="277" t="s">
        <v>208</v>
      </c>
      <c r="C933" s="244"/>
      <c r="D933" s="283">
        <v>127764</v>
      </c>
      <c r="E933" s="266">
        <v>404136</v>
      </c>
      <c r="F933" s="244"/>
      <c r="G933" s="283">
        <v>1</v>
      </c>
      <c r="H933" s="324">
        <v>531901</v>
      </c>
      <c r="I933" s="322"/>
    </row>
    <row r="934" spans="1:9" hidden="1" outlineLevel="1">
      <c r="A934" s="323"/>
      <c r="B934" s="277" t="s">
        <v>209</v>
      </c>
      <c r="C934" s="244"/>
      <c r="D934" s="284"/>
      <c r="E934" s="266">
        <v>20367</v>
      </c>
      <c r="F934" s="244"/>
      <c r="G934" s="283">
        <v>3</v>
      </c>
      <c r="H934" s="324">
        <v>20370</v>
      </c>
      <c r="I934" s="322"/>
    </row>
    <row r="935" spans="1:9" hidden="1" outlineLevel="1">
      <c r="A935" s="323"/>
      <c r="B935" s="277" t="s">
        <v>211</v>
      </c>
      <c r="C935" s="244"/>
      <c r="D935" s="284"/>
      <c r="E935" s="266">
        <v>323406</v>
      </c>
      <c r="F935" s="244"/>
      <c r="G935" s="284"/>
      <c r="H935" s="324">
        <v>323406</v>
      </c>
      <c r="I935" s="322"/>
    </row>
    <row r="936" spans="1:9" hidden="1" outlineLevel="1">
      <c r="A936" s="323"/>
      <c r="B936" s="277" t="s">
        <v>212</v>
      </c>
      <c r="C936" s="244"/>
      <c r="D936" s="284">
        <v>0</v>
      </c>
      <c r="E936" s="266">
        <v>1696647</v>
      </c>
      <c r="F936" s="244"/>
      <c r="G936" s="284">
        <v>0</v>
      </c>
      <c r="H936" s="324">
        <v>1696647</v>
      </c>
      <c r="I936" s="322"/>
    </row>
    <row r="937" spans="1:9" hidden="1" outlineLevel="1">
      <c r="A937" s="323"/>
      <c r="B937" s="277" t="s">
        <v>213</v>
      </c>
      <c r="C937" s="244"/>
      <c r="D937" s="266">
        <v>870929</v>
      </c>
      <c r="E937" s="266">
        <v>556362</v>
      </c>
      <c r="F937" s="244"/>
      <c r="G937" s="284"/>
      <c r="H937" s="324">
        <v>1427291</v>
      </c>
      <c r="I937" s="322"/>
    </row>
    <row r="938" spans="1:9" hidden="1" outlineLevel="1">
      <c r="A938" s="323"/>
      <c r="B938" s="277" t="s">
        <v>214</v>
      </c>
      <c r="C938" s="244"/>
      <c r="D938" s="284"/>
      <c r="E938" s="265"/>
      <c r="F938" s="244"/>
      <c r="G938" s="284"/>
      <c r="H938" s="324">
        <v>0</v>
      </c>
      <c r="I938" s="322"/>
    </row>
    <row r="939" spans="1:9" hidden="1" outlineLevel="1">
      <c r="A939" s="323"/>
      <c r="B939" s="277" t="s">
        <v>273</v>
      </c>
      <c r="C939" s="244"/>
      <c r="D939" s="284"/>
      <c r="E939" s="265"/>
      <c r="F939" s="244"/>
      <c r="G939" s="284"/>
      <c r="H939" s="324">
        <v>0</v>
      </c>
      <c r="I939" s="322"/>
    </row>
    <row r="940" spans="1:9" hidden="1" outlineLevel="1">
      <c r="A940" s="323"/>
      <c r="B940" s="277" t="s">
        <v>215</v>
      </c>
      <c r="C940" s="244"/>
      <c r="D940" s="284"/>
      <c r="E940" s="324">
        <v>43691</v>
      </c>
      <c r="F940" s="244"/>
      <c r="G940" s="324">
        <v>0</v>
      </c>
      <c r="H940" s="324">
        <v>43691</v>
      </c>
      <c r="I940" s="322"/>
    </row>
    <row r="941" spans="1:9" hidden="1" outlineLevel="1">
      <c r="A941" s="323"/>
      <c r="B941" s="277" t="s">
        <v>216</v>
      </c>
      <c r="C941" s="244"/>
      <c r="D941" s="283">
        <v>0</v>
      </c>
      <c r="E941" s="266">
        <v>0</v>
      </c>
      <c r="F941" s="244"/>
      <c r="G941" s="283">
        <v>0</v>
      </c>
      <c r="H941" s="324">
        <v>0</v>
      </c>
      <c r="I941" s="322"/>
    </row>
    <row r="942" spans="1:9" hidden="1" outlineLevel="1">
      <c r="A942" s="323"/>
      <c r="B942" s="277" t="s">
        <v>217</v>
      </c>
      <c r="C942" s="244"/>
      <c r="D942" s="283">
        <v>0</v>
      </c>
      <c r="E942" s="266">
        <v>45552</v>
      </c>
      <c r="F942" s="244"/>
      <c r="G942" s="283">
        <v>0</v>
      </c>
      <c r="H942" s="324">
        <v>45552</v>
      </c>
      <c r="I942" s="322"/>
    </row>
    <row r="943" spans="1:9" hidden="1" outlineLevel="1">
      <c r="A943" s="323"/>
      <c r="B943" s="277" t="s">
        <v>218</v>
      </c>
      <c r="C943" s="244"/>
      <c r="D943" s="283">
        <v>1156394</v>
      </c>
      <c r="E943" s="266">
        <v>55325</v>
      </c>
      <c r="F943" s="244"/>
      <c r="G943" s="283">
        <v>0</v>
      </c>
      <c r="H943" s="324">
        <v>1211719</v>
      </c>
      <c r="I943" s="322"/>
    </row>
    <row r="944" spans="1:9" hidden="1" outlineLevel="1">
      <c r="A944" s="323"/>
      <c r="B944" s="277" t="s">
        <v>219</v>
      </c>
      <c r="C944" s="244"/>
      <c r="D944" s="284"/>
      <c r="E944" s="266">
        <v>114417</v>
      </c>
      <c r="F944" s="244"/>
      <c r="G944" s="284"/>
      <c r="H944" s="324">
        <v>114417</v>
      </c>
      <c r="I944" s="322"/>
    </row>
    <row r="945" spans="1:9" hidden="1" outlineLevel="1">
      <c r="A945" s="323"/>
      <c r="B945" s="277" t="s">
        <v>323</v>
      </c>
      <c r="C945" s="244"/>
      <c r="D945" s="284"/>
      <c r="E945" s="266"/>
      <c r="F945" s="244"/>
      <c r="G945" s="284"/>
      <c r="H945" s="324">
        <v>0</v>
      </c>
      <c r="I945" s="322"/>
    </row>
    <row r="946" spans="1:9" hidden="1" outlineLevel="1">
      <c r="A946" s="323"/>
      <c r="B946" s="277" t="s">
        <v>220</v>
      </c>
      <c r="C946" s="244"/>
      <c r="D946" s="284"/>
      <c r="E946" s="266"/>
      <c r="F946" s="244"/>
      <c r="G946" s="284"/>
      <c r="H946" s="324">
        <v>0</v>
      </c>
      <c r="I946" s="322"/>
    </row>
    <row r="947" spans="1:9" hidden="1" outlineLevel="1">
      <c r="A947" s="323"/>
      <c r="B947" s="277" t="s">
        <v>221</v>
      </c>
      <c r="C947" s="244"/>
      <c r="D947" s="284"/>
      <c r="E947" s="265"/>
      <c r="F947" s="244"/>
      <c r="G947" s="284"/>
      <c r="H947" s="324">
        <v>0</v>
      </c>
      <c r="I947" s="322"/>
    </row>
    <row r="948" spans="1:9" hidden="1" outlineLevel="1">
      <c r="A948" s="323"/>
      <c r="B948" s="277" t="s">
        <v>274</v>
      </c>
      <c r="C948" s="244"/>
      <c r="D948" s="284"/>
      <c r="E948" s="265"/>
      <c r="F948" s="244"/>
      <c r="G948" s="284"/>
      <c r="H948" s="324">
        <v>0</v>
      </c>
      <c r="I948" s="322"/>
    </row>
    <row r="949" spans="1:9" hidden="1" outlineLevel="1">
      <c r="A949" s="323"/>
      <c r="B949" s="277" t="s">
        <v>222</v>
      </c>
      <c r="C949" s="244"/>
      <c r="D949" s="283">
        <v>0</v>
      </c>
      <c r="E949" s="266">
        <v>2196983</v>
      </c>
      <c r="F949" s="244"/>
      <c r="G949" s="284"/>
      <c r="H949" s="324">
        <v>2196983</v>
      </c>
      <c r="I949" s="322"/>
    </row>
    <row r="950" spans="1:9" hidden="1" outlineLevel="1">
      <c r="A950" s="323"/>
      <c r="B950" s="277" t="s">
        <v>278</v>
      </c>
      <c r="C950" s="244"/>
      <c r="D950" s="283"/>
      <c r="E950" s="266"/>
      <c r="F950" s="244"/>
      <c r="G950" s="284"/>
      <c r="H950" s="324">
        <v>0</v>
      </c>
      <c r="I950" s="322"/>
    </row>
    <row r="951" spans="1:9" hidden="1" outlineLevel="1">
      <c r="A951" s="323"/>
      <c r="B951" s="277" t="s">
        <v>223</v>
      </c>
      <c r="C951" s="244"/>
      <c r="D951" s="284"/>
      <c r="E951" s="265"/>
      <c r="F951" s="244"/>
      <c r="G951" s="284"/>
      <c r="H951" s="324">
        <v>0</v>
      </c>
      <c r="I951" s="322"/>
    </row>
    <row r="952" spans="1:9" hidden="1" outlineLevel="1">
      <c r="A952" s="323"/>
      <c r="B952" s="277" t="s">
        <v>224</v>
      </c>
      <c r="C952" s="244"/>
      <c r="D952" s="284">
        <v>4353</v>
      </c>
      <c r="E952" s="266">
        <v>460288</v>
      </c>
      <c r="F952" s="244"/>
      <c r="G952" s="283">
        <v>0</v>
      </c>
      <c r="H952" s="324">
        <v>464641</v>
      </c>
      <c r="I952" s="322"/>
    </row>
    <row r="953" spans="1:9" hidden="1" outlineLevel="1">
      <c r="A953" s="323"/>
      <c r="B953" s="277" t="s">
        <v>225</v>
      </c>
      <c r="C953" s="244"/>
      <c r="D953" s="284"/>
      <c r="E953" s="266">
        <v>116262</v>
      </c>
      <c r="F953" s="244"/>
      <c r="G953" s="284"/>
      <c r="H953" s="324">
        <v>116262</v>
      </c>
      <c r="I953" s="322"/>
    </row>
    <row r="954" spans="1:9" collapsed="1">
      <c r="A954" s="323">
        <v>28</v>
      </c>
      <c r="B954" s="281" t="s">
        <v>581</v>
      </c>
      <c r="C954" s="244"/>
      <c r="D954" s="283">
        <f>SUM($D$926:$D$953)</f>
        <v>2159440</v>
      </c>
      <c r="E954" s="266">
        <f>SUM($E$926:$E$953)</f>
        <v>6494579</v>
      </c>
      <c r="F954" s="244"/>
      <c r="G954" s="283">
        <f>SUM($G$926:$G$953)</f>
        <v>4</v>
      </c>
      <c r="H954" s="324">
        <f>SUM($H$926:$H$953)</f>
        <v>8654023</v>
      </c>
      <c r="I954" s="322"/>
    </row>
    <row r="955" spans="1:9" hidden="1" outlineLevel="1">
      <c r="A955" s="323"/>
      <c r="B955" s="277" t="s">
        <v>202</v>
      </c>
      <c r="C955" s="270"/>
      <c r="D955" s="284"/>
      <c r="E955" s="266"/>
      <c r="F955" s="270"/>
      <c r="G955" s="283"/>
      <c r="H955" s="324">
        <v>0</v>
      </c>
      <c r="I955" s="322"/>
    </row>
    <row r="956" spans="1:9" hidden="1" outlineLevel="1">
      <c r="A956" s="323"/>
      <c r="B956" s="277" t="s">
        <v>272</v>
      </c>
      <c r="C956" s="270"/>
      <c r="D956" s="284"/>
      <c r="E956" s="266">
        <v>0</v>
      </c>
      <c r="F956" s="270"/>
      <c r="G956" s="283">
        <v>0</v>
      </c>
      <c r="H956" s="324">
        <v>0</v>
      </c>
      <c r="I956" s="322"/>
    </row>
    <row r="957" spans="1:9" hidden="1" outlineLevel="1">
      <c r="A957" s="323"/>
      <c r="B957" s="277" t="s">
        <v>203</v>
      </c>
      <c r="C957" s="270"/>
      <c r="D957" s="284"/>
      <c r="E957" s="266">
        <v>2846889</v>
      </c>
      <c r="F957" s="270"/>
      <c r="G957" s="283">
        <v>1800</v>
      </c>
      <c r="H957" s="324">
        <v>2848689</v>
      </c>
      <c r="I957" s="322"/>
    </row>
    <row r="958" spans="1:9" hidden="1" outlineLevel="1">
      <c r="A958" s="323"/>
      <c r="B958" s="277" t="s">
        <v>204</v>
      </c>
      <c r="C958" s="270"/>
      <c r="D958" s="284"/>
      <c r="E958" s="265"/>
      <c r="F958" s="270"/>
      <c r="G958" s="284"/>
      <c r="H958" s="324">
        <v>0</v>
      </c>
      <c r="I958" s="322"/>
    </row>
    <row r="959" spans="1:9" hidden="1" outlineLevel="1">
      <c r="A959" s="323"/>
      <c r="B959" s="277" t="s">
        <v>205</v>
      </c>
      <c r="C959" s="270"/>
      <c r="D959" s="283">
        <v>0</v>
      </c>
      <c r="E959" s="266">
        <v>0</v>
      </c>
      <c r="F959" s="270"/>
      <c r="G959" s="283">
        <v>0</v>
      </c>
      <c r="H959" s="324">
        <v>0</v>
      </c>
      <c r="I959" s="322"/>
    </row>
    <row r="960" spans="1:9" hidden="1" outlineLevel="1">
      <c r="A960" s="323"/>
      <c r="B960" s="277" t="s">
        <v>206</v>
      </c>
      <c r="C960" s="270"/>
      <c r="D960" s="283">
        <v>0</v>
      </c>
      <c r="E960" s="266">
        <v>0</v>
      </c>
      <c r="F960" s="270"/>
      <c r="G960" s="283">
        <v>0</v>
      </c>
      <c r="H960" s="324">
        <v>0</v>
      </c>
      <c r="I960" s="322"/>
    </row>
    <row r="961" spans="1:9" hidden="1" outlineLevel="1">
      <c r="A961" s="323"/>
      <c r="B961" s="277" t="s">
        <v>207</v>
      </c>
      <c r="C961" s="270"/>
      <c r="D961" s="283"/>
      <c r="E961" s="266"/>
      <c r="F961" s="270"/>
      <c r="G961" s="283"/>
      <c r="H961" s="324">
        <v>0</v>
      </c>
      <c r="I961" s="322"/>
    </row>
    <row r="962" spans="1:9" hidden="1" outlineLevel="1">
      <c r="A962" s="323"/>
      <c r="B962" s="277" t="s">
        <v>208</v>
      </c>
      <c r="C962" s="270"/>
      <c r="D962" s="283">
        <v>319469</v>
      </c>
      <c r="E962" s="266">
        <v>5647159</v>
      </c>
      <c r="F962" s="270"/>
      <c r="G962" s="283">
        <v>17421</v>
      </c>
      <c r="H962" s="324">
        <v>5984049</v>
      </c>
      <c r="I962" s="322"/>
    </row>
    <row r="963" spans="1:9" hidden="1" outlineLevel="1">
      <c r="A963" s="323"/>
      <c r="B963" s="277" t="s">
        <v>209</v>
      </c>
      <c r="C963" s="270"/>
      <c r="D963" s="284"/>
      <c r="E963" s="266">
        <v>546602.54999999993</v>
      </c>
      <c r="F963" s="270"/>
      <c r="G963" s="283">
        <v>1040</v>
      </c>
      <c r="H963" s="324">
        <v>547642.54999999993</v>
      </c>
      <c r="I963" s="322"/>
    </row>
    <row r="964" spans="1:9" hidden="1" outlineLevel="1">
      <c r="A964" s="323"/>
      <c r="B964" s="277" t="s">
        <v>211</v>
      </c>
      <c r="C964" s="270"/>
      <c r="D964" s="284"/>
      <c r="E964" s="266">
        <v>5468695</v>
      </c>
      <c r="F964" s="270"/>
      <c r="G964" s="283">
        <v>11065</v>
      </c>
      <c r="H964" s="324">
        <v>5479760</v>
      </c>
      <c r="I964" s="322"/>
    </row>
    <row r="965" spans="1:9" hidden="1" outlineLevel="1">
      <c r="A965" s="323"/>
      <c r="B965" s="277" t="s">
        <v>212</v>
      </c>
      <c r="C965" s="270"/>
      <c r="D965" s="284">
        <v>0</v>
      </c>
      <c r="E965" s="266">
        <v>7295179</v>
      </c>
      <c r="F965" s="270"/>
      <c r="G965" s="283">
        <v>0</v>
      </c>
      <c r="H965" s="324">
        <v>7295179</v>
      </c>
      <c r="I965" s="322"/>
    </row>
    <row r="966" spans="1:9" hidden="1" outlineLevel="1">
      <c r="A966" s="323"/>
      <c r="B966" s="277" t="s">
        <v>213</v>
      </c>
      <c r="C966" s="270"/>
      <c r="D966" s="266">
        <v>2678849</v>
      </c>
      <c r="E966" s="266">
        <v>5078160</v>
      </c>
      <c r="F966" s="270"/>
      <c r="G966" s="284"/>
      <c r="H966" s="324">
        <v>7757009</v>
      </c>
      <c r="I966" s="322"/>
    </row>
    <row r="967" spans="1:9" hidden="1" outlineLevel="1">
      <c r="A967" s="323"/>
      <c r="B967" s="277" t="s">
        <v>214</v>
      </c>
      <c r="C967" s="270"/>
      <c r="D967" s="284"/>
      <c r="E967" s="265"/>
      <c r="F967" s="270"/>
      <c r="G967" s="284"/>
      <c r="H967" s="324">
        <v>0</v>
      </c>
      <c r="I967" s="322"/>
    </row>
    <row r="968" spans="1:9" hidden="1" outlineLevel="1">
      <c r="A968" s="323"/>
      <c r="B968" s="277" t="s">
        <v>273</v>
      </c>
      <c r="C968" s="270"/>
      <c r="D968" s="284"/>
      <c r="E968" s="265"/>
      <c r="F968" s="270"/>
      <c r="G968" s="284"/>
      <c r="H968" s="324">
        <v>0</v>
      </c>
      <c r="I968" s="322"/>
    </row>
    <row r="969" spans="1:9" hidden="1" outlineLevel="1">
      <c r="A969" s="323"/>
      <c r="B969" s="277" t="s">
        <v>215</v>
      </c>
      <c r="C969" s="270"/>
      <c r="D969" s="283">
        <v>0</v>
      </c>
      <c r="E969" s="324">
        <v>448356</v>
      </c>
      <c r="F969" s="270"/>
      <c r="G969" s="284"/>
      <c r="H969" s="324">
        <v>448356</v>
      </c>
      <c r="I969" s="322"/>
    </row>
    <row r="970" spans="1:9" hidden="1" outlineLevel="1">
      <c r="A970" s="323"/>
      <c r="B970" s="277" t="s">
        <v>216</v>
      </c>
      <c r="C970" s="270"/>
      <c r="D970" s="283">
        <v>0</v>
      </c>
      <c r="E970" s="266">
        <v>0</v>
      </c>
      <c r="F970" s="270"/>
      <c r="G970" s="283">
        <v>0</v>
      </c>
      <c r="H970" s="324">
        <v>0</v>
      </c>
      <c r="I970" s="322"/>
    </row>
    <row r="971" spans="1:9" hidden="1" outlineLevel="1">
      <c r="A971" s="323"/>
      <c r="B971" s="277" t="s">
        <v>217</v>
      </c>
      <c r="C971" s="270"/>
      <c r="D971" s="283">
        <v>0</v>
      </c>
      <c r="E971" s="266">
        <v>849144</v>
      </c>
      <c r="F971" s="270"/>
      <c r="G971" s="283">
        <v>0</v>
      </c>
      <c r="H971" s="324">
        <v>849144</v>
      </c>
      <c r="I971" s="322"/>
    </row>
    <row r="972" spans="1:9" hidden="1" outlineLevel="1">
      <c r="A972" s="323"/>
      <c r="B972" s="277" t="s">
        <v>218</v>
      </c>
      <c r="C972" s="270"/>
      <c r="D972" s="283">
        <v>2135493</v>
      </c>
      <c r="E972" s="266">
        <v>111083</v>
      </c>
      <c r="F972" s="270"/>
      <c r="G972" s="283">
        <v>0</v>
      </c>
      <c r="H972" s="324">
        <v>2246576</v>
      </c>
      <c r="I972" s="322"/>
    </row>
    <row r="973" spans="1:9" hidden="1" outlineLevel="1">
      <c r="A973" s="323"/>
      <c r="B973" s="277" t="s">
        <v>219</v>
      </c>
      <c r="C973" s="270"/>
      <c r="D973" s="284"/>
      <c r="E973" s="266">
        <v>652561</v>
      </c>
      <c r="F973" s="270"/>
      <c r="G973" s="284"/>
      <c r="H973" s="324">
        <v>652561</v>
      </c>
      <c r="I973" s="322"/>
    </row>
    <row r="974" spans="1:9" hidden="1" outlineLevel="1">
      <c r="A974" s="323"/>
      <c r="B974" s="277" t="s">
        <v>323</v>
      </c>
      <c r="C974" s="270"/>
      <c r="D974" s="283">
        <v>0</v>
      </c>
      <c r="E974" s="266"/>
      <c r="F974" s="270"/>
      <c r="G974" s="284"/>
      <c r="H974" s="324">
        <v>0</v>
      </c>
      <c r="I974" s="322"/>
    </row>
    <row r="975" spans="1:9" hidden="1" outlineLevel="1">
      <c r="A975" s="323"/>
      <c r="B975" s="277" t="s">
        <v>220</v>
      </c>
      <c r="C975" s="270"/>
      <c r="D975" s="284"/>
      <c r="E975" s="266"/>
      <c r="F975" s="270"/>
      <c r="G975" s="284"/>
      <c r="H975" s="324">
        <v>0</v>
      </c>
      <c r="I975" s="322"/>
    </row>
    <row r="976" spans="1:9" hidden="1" outlineLevel="1">
      <c r="A976" s="323"/>
      <c r="B976" s="277" t="s">
        <v>221</v>
      </c>
      <c r="C976" s="270"/>
      <c r="D976" s="284"/>
      <c r="E976" s="265"/>
      <c r="F976" s="270"/>
      <c r="G976" s="284"/>
      <c r="H976" s="324">
        <v>0</v>
      </c>
      <c r="I976" s="322"/>
    </row>
    <row r="977" spans="1:9" hidden="1" outlineLevel="1">
      <c r="A977" s="323"/>
      <c r="B977" s="277" t="s">
        <v>274</v>
      </c>
      <c r="C977" s="270"/>
      <c r="D977" s="284"/>
      <c r="E977" s="265"/>
      <c r="F977" s="270"/>
      <c r="G977" s="284"/>
      <c r="H977" s="324">
        <v>0</v>
      </c>
      <c r="I977" s="322"/>
    </row>
    <row r="978" spans="1:9" hidden="1" outlineLevel="1">
      <c r="A978" s="323"/>
      <c r="B978" s="277" t="s">
        <v>222</v>
      </c>
      <c r="C978" s="270"/>
      <c r="D978" s="283">
        <v>63611</v>
      </c>
      <c r="E978" s="266">
        <v>7729356</v>
      </c>
      <c r="F978" s="270"/>
      <c r="G978" s="284"/>
      <c r="H978" s="324">
        <v>7792967</v>
      </c>
      <c r="I978" s="322"/>
    </row>
    <row r="979" spans="1:9" hidden="1" outlineLevel="1">
      <c r="A979" s="323"/>
      <c r="B979" s="277" t="s">
        <v>278</v>
      </c>
      <c r="C979" s="270"/>
      <c r="D979" s="283"/>
      <c r="E979" s="266"/>
      <c r="F979" s="270"/>
      <c r="G979" s="284"/>
      <c r="H979" s="324">
        <v>0</v>
      </c>
      <c r="I979" s="322"/>
    </row>
    <row r="980" spans="1:9" hidden="1" outlineLevel="1">
      <c r="A980" s="323"/>
      <c r="B980" s="277" t="s">
        <v>223</v>
      </c>
      <c r="C980" s="270"/>
      <c r="D980" s="284"/>
      <c r="E980" s="265"/>
      <c r="F980" s="270"/>
      <c r="G980" s="284"/>
      <c r="H980" s="324">
        <v>0</v>
      </c>
      <c r="I980" s="322"/>
    </row>
    <row r="981" spans="1:9" hidden="1" outlineLevel="1">
      <c r="A981" s="323"/>
      <c r="B981" s="277" t="s">
        <v>224</v>
      </c>
      <c r="C981" s="270"/>
      <c r="D981" s="284">
        <v>4097</v>
      </c>
      <c r="E981" s="266">
        <v>1224732</v>
      </c>
      <c r="F981" s="270"/>
      <c r="G981" s="284"/>
      <c r="H981" s="324">
        <v>1228829</v>
      </c>
      <c r="I981" s="322"/>
    </row>
    <row r="982" spans="1:9" hidden="1" outlineLevel="1">
      <c r="A982" s="323"/>
      <c r="B982" s="277" t="s">
        <v>225</v>
      </c>
      <c r="C982" s="270"/>
      <c r="D982" s="284"/>
      <c r="E982" s="266">
        <v>273050</v>
      </c>
      <c r="F982" s="270"/>
      <c r="G982" s="284"/>
      <c r="H982" s="324">
        <v>273050</v>
      </c>
      <c r="I982" s="322"/>
    </row>
    <row r="983" spans="1:9" collapsed="1">
      <c r="A983" s="323">
        <v>29</v>
      </c>
      <c r="B983" s="281" t="s">
        <v>582</v>
      </c>
      <c r="C983" s="270"/>
      <c r="D983" s="283">
        <f>SUM($D$955:$D$982)</f>
        <v>5201519</v>
      </c>
      <c r="E983" s="266">
        <f>SUM($E$955:$E$982)</f>
        <v>38170966.549999997</v>
      </c>
      <c r="F983" s="270"/>
      <c r="G983" s="283">
        <f>SUM($G$955:$G$982)</f>
        <v>31326</v>
      </c>
      <c r="H983" s="324">
        <f>SUM($H$955:$H$982)</f>
        <v>43403811.549999997</v>
      </c>
      <c r="I983" s="322"/>
    </row>
    <row r="984" spans="1:9" hidden="1" outlineLevel="1">
      <c r="A984" s="323"/>
      <c r="B984" s="277" t="s">
        <v>202</v>
      </c>
      <c r="C984" s="251"/>
      <c r="D984" s="284"/>
      <c r="E984" s="266"/>
      <c r="F984" s="251"/>
      <c r="G984" s="283"/>
      <c r="H984" s="324">
        <v>0</v>
      </c>
      <c r="I984" s="322"/>
    </row>
    <row r="985" spans="1:9" hidden="1" outlineLevel="1">
      <c r="A985" s="323"/>
      <c r="B985" s="277" t="s">
        <v>272</v>
      </c>
      <c r="C985" s="251"/>
      <c r="D985" s="284"/>
      <c r="E985" s="266">
        <v>0</v>
      </c>
      <c r="F985" s="251"/>
      <c r="G985" s="283">
        <v>0</v>
      </c>
      <c r="H985" s="324">
        <v>0</v>
      </c>
      <c r="I985" s="322"/>
    </row>
    <row r="986" spans="1:9" hidden="1" outlineLevel="1">
      <c r="A986" s="323"/>
      <c r="B986" s="277" t="s">
        <v>203</v>
      </c>
      <c r="C986" s="251"/>
      <c r="D986" s="284"/>
      <c r="E986" s="266">
        <v>760880</v>
      </c>
      <c r="F986" s="251"/>
      <c r="G986" s="283">
        <v>4618</v>
      </c>
      <c r="H986" s="324">
        <v>765498</v>
      </c>
      <c r="I986" s="322"/>
    </row>
    <row r="987" spans="1:9" hidden="1" outlineLevel="1">
      <c r="A987" s="323"/>
      <c r="B987" s="277" t="s">
        <v>204</v>
      </c>
      <c r="C987" s="251"/>
      <c r="D987" s="284"/>
      <c r="E987" s="265"/>
      <c r="F987" s="251"/>
      <c r="G987" s="284"/>
      <c r="H987" s="324">
        <v>0</v>
      </c>
      <c r="I987" s="322"/>
    </row>
    <row r="988" spans="1:9" hidden="1" outlineLevel="1">
      <c r="A988" s="323"/>
      <c r="B988" s="277" t="s">
        <v>205</v>
      </c>
      <c r="C988" s="251"/>
      <c r="D988" s="283">
        <v>0</v>
      </c>
      <c r="E988" s="266">
        <v>0</v>
      </c>
      <c r="F988" s="251"/>
      <c r="G988" s="283">
        <v>0</v>
      </c>
      <c r="H988" s="324">
        <v>0</v>
      </c>
      <c r="I988" s="322"/>
    </row>
    <row r="989" spans="1:9" hidden="1" outlineLevel="1">
      <c r="A989" s="323"/>
      <c r="B989" s="277" t="s">
        <v>206</v>
      </c>
      <c r="C989" s="251"/>
      <c r="D989" s="283">
        <v>0</v>
      </c>
      <c r="E989" s="266">
        <v>0</v>
      </c>
      <c r="F989" s="251"/>
      <c r="G989" s="283">
        <v>0</v>
      </c>
      <c r="H989" s="324">
        <v>0</v>
      </c>
      <c r="I989" s="322"/>
    </row>
    <row r="990" spans="1:9" hidden="1" outlineLevel="1">
      <c r="A990" s="323"/>
      <c r="B990" s="277" t="s">
        <v>207</v>
      </c>
      <c r="C990" s="251"/>
      <c r="D990" s="283"/>
      <c r="E990" s="324">
        <v>792</v>
      </c>
      <c r="F990" s="251"/>
      <c r="G990" s="324">
        <v>0</v>
      </c>
      <c r="H990" s="324">
        <v>792</v>
      </c>
      <c r="I990" s="322"/>
    </row>
    <row r="991" spans="1:9" hidden="1" outlineLevel="1">
      <c r="A991" s="323"/>
      <c r="B991" s="277" t="s">
        <v>208</v>
      </c>
      <c r="C991" s="251"/>
      <c r="D991" s="283">
        <v>471273</v>
      </c>
      <c r="E991" s="266">
        <v>2184955</v>
      </c>
      <c r="F991" s="251"/>
      <c r="G991" s="283">
        <v>640931</v>
      </c>
      <c r="H991" s="324">
        <v>3297159</v>
      </c>
      <c r="I991" s="322"/>
    </row>
    <row r="992" spans="1:9" hidden="1" outlineLevel="1">
      <c r="A992" s="323"/>
      <c r="B992" s="277" t="s">
        <v>209</v>
      </c>
      <c r="C992" s="251"/>
      <c r="D992" s="284"/>
      <c r="E992" s="266">
        <v>41844.804931062507</v>
      </c>
      <c r="F992" s="251"/>
      <c r="G992" s="283">
        <v>86303</v>
      </c>
      <c r="H992" s="324">
        <v>128147.80493106251</v>
      </c>
      <c r="I992" s="322"/>
    </row>
    <row r="993" spans="1:9" hidden="1" outlineLevel="1">
      <c r="A993" s="323"/>
      <c r="B993" s="277" t="s">
        <v>211</v>
      </c>
      <c r="C993" s="251"/>
      <c r="D993" s="284"/>
      <c r="E993" s="266">
        <v>2016336</v>
      </c>
      <c r="F993" s="251"/>
      <c r="G993" s="283">
        <v>-940720</v>
      </c>
      <c r="H993" s="324">
        <v>1075616</v>
      </c>
      <c r="I993" s="322"/>
    </row>
    <row r="994" spans="1:9" hidden="1" outlineLevel="1">
      <c r="A994" s="323"/>
      <c r="B994" s="277" t="s">
        <v>212</v>
      </c>
      <c r="C994" s="251"/>
      <c r="D994" s="284">
        <v>0</v>
      </c>
      <c r="E994" s="266">
        <v>15484750</v>
      </c>
      <c r="F994" s="251"/>
      <c r="G994" s="283">
        <v>216961</v>
      </c>
      <c r="H994" s="324">
        <v>15701711</v>
      </c>
      <c r="I994" s="322"/>
    </row>
    <row r="995" spans="1:9" hidden="1" outlineLevel="1">
      <c r="A995" s="323"/>
      <c r="B995" s="277" t="s">
        <v>213</v>
      </c>
      <c r="C995" s="251"/>
      <c r="D995" s="266">
        <v>9296609</v>
      </c>
      <c r="E995" s="266">
        <v>1084429</v>
      </c>
      <c r="F995" s="251"/>
      <c r="G995" s="283">
        <v>151933</v>
      </c>
      <c r="H995" s="324">
        <v>10532971</v>
      </c>
      <c r="I995" s="322"/>
    </row>
    <row r="996" spans="1:9" hidden="1" outlineLevel="1">
      <c r="A996" s="323"/>
      <c r="B996" s="277" t="s">
        <v>214</v>
      </c>
      <c r="C996" s="251"/>
      <c r="D996" s="324">
        <v>348714</v>
      </c>
      <c r="E996" s="265"/>
      <c r="F996" s="251"/>
      <c r="G996" s="284"/>
      <c r="H996" s="324">
        <v>348714</v>
      </c>
      <c r="I996" s="322"/>
    </row>
    <row r="997" spans="1:9" hidden="1" outlineLevel="1">
      <c r="A997" s="323"/>
      <c r="B997" s="277" t="s">
        <v>273</v>
      </c>
      <c r="C997" s="251"/>
      <c r="D997" s="284"/>
      <c r="E997" s="265"/>
      <c r="F997" s="251"/>
      <c r="G997" s="284"/>
      <c r="H997" s="324">
        <v>0</v>
      </c>
      <c r="I997" s="322"/>
    </row>
    <row r="998" spans="1:9" hidden="1" outlineLevel="1">
      <c r="A998" s="323"/>
      <c r="B998" s="277" t="s">
        <v>215</v>
      </c>
      <c r="C998" s="251"/>
      <c r="D998" s="284"/>
      <c r="E998" s="265"/>
      <c r="F998" s="251"/>
      <c r="G998" s="284"/>
      <c r="H998" s="324">
        <v>0</v>
      </c>
      <c r="I998" s="322"/>
    </row>
    <row r="999" spans="1:9" hidden="1" outlineLevel="1">
      <c r="A999" s="323"/>
      <c r="B999" s="277" t="s">
        <v>216</v>
      </c>
      <c r="C999" s="251"/>
      <c r="D999" s="283">
        <v>0</v>
      </c>
      <c r="E999" s="266">
        <v>0</v>
      </c>
      <c r="F999" s="251"/>
      <c r="G999" s="283">
        <v>0</v>
      </c>
      <c r="H999" s="324">
        <v>0</v>
      </c>
      <c r="I999" s="322"/>
    </row>
    <row r="1000" spans="1:9" hidden="1" outlineLevel="1">
      <c r="A1000" s="323"/>
      <c r="B1000" s="277" t="s">
        <v>217</v>
      </c>
      <c r="C1000" s="251"/>
      <c r="D1000" s="283">
        <v>0</v>
      </c>
      <c r="E1000" s="266">
        <v>620743</v>
      </c>
      <c r="F1000" s="251"/>
      <c r="G1000" s="284"/>
      <c r="H1000" s="324">
        <v>620743</v>
      </c>
      <c r="I1000" s="322"/>
    </row>
    <row r="1001" spans="1:9" hidden="1" outlineLevel="1">
      <c r="A1001" s="323"/>
      <c r="B1001" s="277" t="s">
        <v>218</v>
      </c>
      <c r="C1001" s="251"/>
      <c r="D1001" s="283">
        <v>399359</v>
      </c>
      <c r="E1001" s="266">
        <v>163405</v>
      </c>
      <c r="F1001" s="251"/>
      <c r="G1001" s="283">
        <v>8967</v>
      </c>
      <c r="H1001" s="324">
        <v>571731</v>
      </c>
      <c r="I1001" s="322"/>
    </row>
    <row r="1002" spans="1:9" hidden="1" outlineLevel="1">
      <c r="A1002" s="323"/>
      <c r="B1002" s="277" t="s">
        <v>219</v>
      </c>
      <c r="C1002" s="251"/>
      <c r="D1002" s="284"/>
      <c r="E1002" s="266">
        <v>164199</v>
      </c>
      <c r="F1002" s="251"/>
      <c r="G1002" s="283">
        <v>281</v>
      </c>
      <c r="H1002" s="324">
        <v>164480</v>
      </c>
      <c r="I1002" s="322"/>
    </row>
    <row r="1003" spans="1:9" hidden="1" outlineLevel="1">
      <c r="A1003" s="323"/>
      <c r="B1003" s="277" t="s">
        <v>323</v>
      </c>
      <c r="C1003" s="251"/>
      <c r="D1003" s="324">
        <v>0</v>
      </c>
      <c r="E1003" s="266"/>
      <c r="F1003" s="251"/>
      <c r="G1003" s="283"/>
      <c r="H1003" s="324">
        <v>0</v>
      </c>
      <c r="I1003" s="322"/>
    </row>
    <row r="1004" spans="1:9" hidden="1" outlineLevel="1">
      <c r="A1004" s="323"/>
      <c r="B1004" s="277" t="s">
        <v>220</v>
      </c>
      <c r="C1004" s="251"/>
      <c r="D1004" s="284"/>
      <c r="E1004" s="266"/>
      <c r="F1004" s="251"/>
      <c r="G1004" s="283"/>
      <c r="H1004" s="324">
        <v>0</v>
      </c>
      <c r="I1004" s="322"/>
    </row>
    <row r="1005" spans="1:9" hidden="1" outlineLevel="1">
      <c r="A1005" s="323"/>
      <c r="B1005" s="277" t="s">
        <v>221</v>
      </c>
      <c r="C1005" s="251"/>
      <c r="D1005" s="284"/>
      <c r="E1005" s="265"/>
      <c r="F1005" s="251"/>
      <c r="G1005" s="284"/>
      <c r="H1005" s="324">
        <v>0</v>
      </c>
      <c r="I1005" s="322"/>
    </row>
    <row r="1006" spans="1:9" hidden="1" outlineLevel="1">
      <c r="A1006" s="323"/>
      <c r="B1006" s="277" t="s">
        <v>274</v>
      </c>
      <c r="C1006" s="251"/>
      <c r="D1006" s="284"/>
      <c r="E1006" s="265"/>
      <c r="F1006" s="251"/>
      <c r="G1006" s="284"/>
      <c r="H1006" s="324">
        <v>0</v>
      </c>
      <c r="I1006" s="322"/>
    </row>
    <row r="1007" spans="1:9" hidden="1" outlineLevel="1">
      <c r="A1007" s="323"/>
      <c r="B1007" s="277" t="s">
        <v>222</v>
      </c>
      <c r="C1007" s="251"/>
      <c r="D1007" s="283">
        <v>227860</v>
      </c>
      <c r="E1007" s="266">
        <v>3591112</v>
      </c>
      <c r="F1007" s="251"/>
      <c r="G1007" s="283">
        <v>4137</v>
      </c>
      <c r="H1007" s="324">
        <v>3823109</v>
      </c>
      <c r="I1007" s="322"/>
    </row>
    <row r="1008" spans="1:9" hidden="1" outlineLevel="1">
      <c r="A1008" s="323"/>
      <c r="B1008" s="277" t="s">
        <v>278</v>
      </c>
      <c r="C1008" s="251"/>
      <c r="D1008" s="283"/>
      <c r="E1008" s="266"/>
      <c r="F1008" s="251"/>
      <c r="G1008" s="283"/>
      <c r="H1008" s="324">
        <v>0</v>
      </c>
      <c r="I1008" s="322"/>
    </row>
    <row r="1009" spans="1:9" hidden="1" outlineLevel="1">
      <c r="A1009" s="323"/>
      <c r="B1009" s="277" t="s">
        <v>223</v>
      </c>
      <c r="C1009" s="251"/>
      <c r="D1009" s="284"/>
      <c r="E1009" s="265"/>
      <c r="F1009" s="251"/>
      <c r="G1009" s="284"/>
      <c r="H1009" s="324">
        <v>0</v>
      </c>
      <c r="I1009" s="322"/>
    </row>
    <row r="1010" spans="1:9" hidden="1" outlineLevel="1">
      <c r="A1010" s="323"/>
      <c r="B1010" s="277" t="s">
        <v>224</v>
      </c>
      <c r="C1010" s="251"/>
      <c r="D1010" s="284">
        <v>19750</v>
      </c>
      <c r="E1010" s="266">
        <v>382363</v>
      </c>
      <c r="F1010" s="251"/>
      <c r="G1010" s="284">
        <v>0</v>
      </c>
      <c r="H1010" s="324">
        <v>402113</v>
      </c>
      <c r="I1010" s="322"/>
    </row>
    <row r="1011" spans="1:9" hidden="1" outlineLevel="1">
      <c r="A1011" s="323"/>
      <c r="B1011" s="277" t="s">
        <v>225</v>
      </c>
      <c r="C1011" s="251"/>
      <c r="D1011" s="284">
        <v>0</v>
      </c>
      <c r="E1011" s="266">
        <v>2311909</v>
      </c>
      <c r="F1011" s="251"/>
      <c r="G1011" s="284">
        <v>0</v>
      </c>
      <c r="H1011" s="324">
        <v>2311909</v>
      </c>
      <c r="I1011" s="322"/>
    </row>
    <row r="1012" spans="1:9" collapsed="1">
      <c r="A1012" s="323">
        <v>30</v>
      </c>
      <c r="B1012" s="281" t="s">
        <v>583</v>
      </c>
      <c r="C1012" s="251"/>
      <c r="D1012" s="283">
        <f>SUM($D$984:$D$1011)</f>
        <v>10763565</v>
      </c>
      <c r="E1012" s="266">
        <f>SUM($E$984:$E$1011)</f>
        <v>28807717.804931063</v>
      </c>
      <c r="F1012" s="251"/>
      <c r="G1012" s="283">
        <f>SUM($G$984:$G$1011)</f>
        <v>173411</v>
      </c>
      <c r="H1012" s="324">
        <f>SUM($H$984:$H$1011)</f>
        <v>39744693.804931059</v>
      </c>
      <c r="I1012" s="322"/>
    </row>
    <row r="1013" spans="1:9" hidden="1" outlineLevel="1">
      <c r="A1013" s="323"/>
      <c r="B1013" s="277" t="s">
        <v>202</v>
      </c>
      <c r="C1013" s="319"/>
      <c r="D1013" s="265"/>
      <c r="E1013" s="328"/>
      <c r="F1013" s="252"/>
      <c r="G1013" s="265"/>
      <c r="H1013" s="324">
        <v>0</v>
      </c>
      <c r="I1013" s="322"/>
    </row>
    <row r="1014" spans="1:9" hidden="1" outlineLevel="1">
      <c r="A1014" s="323"/>
      <c r="B1014" s="277" t="s">
        <v>272</v>
      </c>
      <c r="C1014" s="319"/>
      <c r="D1014" s="265"/>
      <c r="E1014" s="328"/>
      <c r="F1014" s="252"/>
      <c r="G1014" s="265"/>
      <c r="H1014" s="324">
        <v>0</v>
      </c>
      <c r="I1014" s="322"/>
    </row>
    <row r="1015" spans="1:9" hidden="1" outlineLevel="1">
      <c r="A1015" s="323"/>
      <c r="B1015" s="277" t="s">
        <v>203</v>
      </c>
      <c r="C1015" s="319"/>
      <c r="D1015" s="265"/>
      <c r="E1015" s="328"/>
      <c r="F1015" s="252"/>
      <c r="G1015" s="265"/>
      <c r="H1015" s="324">
        <v>0</v>
      </c>
      <c r="I1015" s="322"/>
    </row>
    <row r="1016" spans="1:9" hidden="1" outlineLevel="1">
      <c r="A1016" s="323"/>
      <c r="B1016" s="277" t="s">
        <v>204</v>
      </c>
      <c r="C1016" s="319"/>
      <c r="D1016" s="265"/>
      <c r="E1016" s="328"/>
      <c r="F1016" s="252"/>
      <c r="G1016" s="265"/>
      <c r="H1016" s="324">
        <v>0</v>
      </c>
      <c r="I1016" s="322"/>
    </row>
    <row r="1017" spans="1:9" hidden="1" outlineLevel="1">
      <c r="A1017" s="323"/>
      <c r="B1017" s="277" t="s">
        <v>205</v>
      </c>
      <c r="C1017" s="320">
        <v>0</v>
      </c>
      <c r="D1017" s="266">
        <v>0</v>
      </c>
      <c r="E1017" s="297">
        <v>0</v>
      </c>
      <c r="F1017" s="253">
        <v>0</v>
      </c>
      <c r="G1017" s="266">
        <v>0</v>
      </c>
      <c r="H1017" s="324">
        <v>0</v>
      </c>
      <c r="I1017" s="322"/>
    </row>
    <row r="1018" spans="1:9" hidden="1" outlineLevel="1">
      <c r="A1018" s="323"/>
      <c r="B1018" s="277" t="s">
        <v>206</v>
      </c>
      <c r="C1018" s="320">
        <v>0</v>
      </c>
      <c r="D1018" s="266">
        <v>0</v>
      </c>
      <c r="E1018" s="297">
        <v>0</v>
      </c>
      <c r="F1018" s="253">
        <v>0</v>
      </c>
      <c r="G1018" s="266">
        <v>0</v>
      </c>
      <c r="H1018" s="324">
        <v>0</v>
      </c>
      <c r="I1018" s="322"/>
    </row>
    <row r="1019" spans="1:9" hidden="1" outlineLevel="1">
      <c r="A1019" s="323"/>
      <c r="B1019" s="277" t="s">
        <v>207</v>
      </c>
      <c r="C1019" s="320"/>
      <c r="D1019" s="266"/>
      <c r="E1019" s="297"/>
      <c r="F1019" s="253"/>
      <c r="G1019" s="266"/>
      <c r="H1019" s="324">
        <v>0</v>
      </c>
      <c r="I1019" s="322"/>
    </row>
    <row r="1020" spans="1:9" hidden="1" outlineLevel="1">
      <c r="A1020" s="323"/>
      <c r="B1020" s="277" t="s">
        <v>208</v>
      </c>
      <c r="C1020" s="320">
        <v>0</v>
      </c>
      <c r="D1020" s="266">
        <v>0</v>
      </c>
      <c r="E1020" s="297">
        <v>0</v>
      </c>
      <c r="F1020" s="253">
        <v>0</v>
      </c>
      <c r="G1020" s="266">
        <v>0</v>
      </c>
      <c r="H1020" s="324">
        <v>0</v>
      </c>
      <c r="I1020" s="322"/>
    </row>
    <row r="1021" spans="1:9" hidden="1" outlineLevel="1">
      <c r="A1021" s="323"/>
      <c r="B1021" s="277" t="s">
        <v>209</v>
      </c>
      <c r="C1021" s="319"/>
      <c r="D1021" s="265"/>
      <c r="E1021" s="328"/>
      <c r="F1021" s="252"/>
      <c r="G1021" s="265"/>
      <c r="H1021" s="324">
        <v>0</v>
      </c>
      <c r="I1021" s="322"/>
    </row>
    <row r="1022" spans="1:9" hidden="1" outlineLevel="1">
      <c r="A1022" s="323"/>
      <c r="B1022" s="277" t="s">
        <v>211</v>
      </c>
      <c r="C1022" s="320">
        <v>0</v>
      </c>
      <c r="D1022" s="265"/>
      <c r="E1022" s="328"/>
      <c r="F1022" s="252"/>
      <c r="G1022" s="265"/>
      <c r="H1022" s="324">
        <v>0</v>
      </c>
      <c r="I1022" s="322"/>
    </row>
    <row r="1023" spans="1:9" hidden="1" outlineLevel="1">
      <c r="A1023" s="323"/>
      <c r="B1023" s="277" t="s">
        <v>212</v>
      </c>
      <c r="C1023" s="320"/>
      <c r="D1023" s="265">
        <v>0</v>
      </c>
      <c r="E1023" s="328">
        <v>0</v>
      </c>
      <c r="F1023" s="252">
        <v>0</v>
      </c>
      <c r="G1023" s="265">
        <v>0</v>
      </c>
      <c r="H1023" s="324">
        <v>0</v>
      </c>
      <c r="I1023" s="322"/>
    </row>
    <row r="1024" spans="1:9" hidden="1" outlineLevel="1">
      <c r="A1024" s="323"/>
      <c r="B1024" s="277" t="s">
        <v>213</v>
      </c>
      <c r="C1024" s="319"/>
      <c r="D1024" s="265"/>
      <c r="E1024" s="297">
        <v>0</v>
      </c>
      <c r="F1024" s="252"/>
      <c r="G1024" s="265"/>
      <c r="H1024" s="324">
        <v>0</v>
      </c>
      <c r="I1024" s="322"/>
    </row>
    <row r="1025" spans="1:9" hidden="1" outlineLevel="1">
      <c r="A1025" s="323"/>
      <c r="B1025" s="277" t="s">
        <v>214</v>
      </c>
      <c r="C1025" s="319"/>
      <c r="D1025" s="265"/>
      <c r="E1025" s="328"/>
      <c r="F1025" s="252"/>
      <c r="G1025" s="265"/>
      <c r="H1025" s="324">
        <v>0</v>
      </c>
      <c r="I1025" s="322"/>
    </row>
    <row r="1026" spans="1:9" hidden="1" outlineLevel="1">
      <c r="A1026" s="323"/>
      <c r="B1026" s="277" t="s">
        <v>273</v>
      </c>
      <c r="C1026" s="319"/>
      <c r="D1026" s="265"/>
      <c r="E1026" s="328"/>
      <c r="F1026" s="252"/>
      <c r="G1026" s="265"/>
      <c r="H1026" s="324">
        <v>0</v>
      </c>
      <c r="I1026" s="322"/>
    </row>
    <row r="1027" spans="1:9" hidden="1" outlineLevel="1">
      <c r="A1027" s="323"/>
      <c r="B1027" s="277" t="s">
        <v>215</v>
      </c>
      <c r="C1027" s="320">
        <v>0</v>
      </c>
      <c r="D1027" s="265"/>
      <c r="E1027" s="328"/>
      <c r="F1027" s="252"/>
      <c r="G1027" s="265"/>
      <c r="H1027" s="324">
        <v>0</v>
      </c>
      <c r="I1027" s="322"/>
    </row>
    <row r="1028" spans="1:9" hidden="1" outlineLevel="1">
      <c r="A1028" s="323"/>
      <c r="B1028" s="277" t="s">
        <v>216</v>
      </c>
      <c r="C1028" s="320">
        <v>0</v>
      </c>
      <c r="D1028" s="266">
        <v>0</v>
      </c>
      <c r="E1028" s="297">
        <v>0</v>
      </c>
      <c r="F1028" s="253">
        <v>0</v>
      </c>
      <c r="G1028" s="266">
        <v>0</v>
      </c>
      <c r="H1028" s="324">
        <v>0</v>
      </c>
      <c r="I1028" s="322"/>
    </row>
    <row r="1029" spans="1:9" hidden="1" outlineLevel="1">
      <c r="A1029" s="323"/>
      <c r="B1029" s="277" t="s">
        <v>217</v>
      </c>
      <c r="C1029" s="320">
        <v>0</v>
      </c>
      <c r="D1029" s="266">
        <v>0</v>
      </c>
      <c r="E1029" s="297">
        <v>0</v>
      </c>
      <c r="F1029" s="252"/>
      <c r="G1029" s="266">
        <v>0</v>
      </c>
      <c r="H1029" s="324">
        <v>0</v>
      </c>
      <c r="I1029" s="322"/>
    </row>
    <row r="1030" spans="1:9" hidden="1" outlineLevel="1">
      <c r="A1030" s="323"/>
      <c r="B1030" s="277" t="s">
        <v>218</v>
      </c>
      <c r="C1030" s="320">
        <v>0</v>
      </c>
      <c r="D1030" s="266">
        <v>0</v>
      </c>
      <c r="E1030" s="297">
        <v>0</v>
      </c>
      <c r="F1030" s="253">
        <v>0</v>
      </c>
      <c r="G1030" s="266">
        <v>0</v>
      </c>
      <c r="H1030" s="324">
        <v>0</v>
      </c>
      <c r="I1030" s="322"/>
    </row>
    <row r="1031" spans="1:9" hidden="1" outlineLevel="1">
      <c r="A1031" s="323"/>
      <c r="B1031" s="277" t="s">
        <v>219</v>
      </c>
      <c r="C1031" s="319"/>
      <c r="D1031" s="265"/>
      <c r="E1031" s="328"/>
      <c r="F1031" s="252"/>
      <c r="G1031" s="265"/>
      <c r="H1031" s="324">
        <v>0</v>
      </c>
      <c r="I1031" s="322"/>
    </row>
    <row r="1032" spans="1:9" hidden="1" outlineLevel="1">
      <c r="A1032" s="323"/>
      <c r="B1032" s="277" t="s">
        <v>323</v>
      </c>
      <c r="C1032" s="319"/>
      <c r="D1032" s="265"/>
      <c r="E1032" s="328"/>
      <c r="F1032" s="252"/>
      <c r="G1032" s="265"/>
      <c r="H1032" s="324">
        <v>0</v>
      </c>
      <c r="I1032" s="322"/>
    </row>
    <row r="1033" spans="1:9" hidden="1" outlineLevel="1">
      <c r="A1033" s="323"/>
      <c r="B1033" s="277" t="s">
        <v>220</v>
      </c>
      <c r="C1033" s="319"/>
      <c r="D1033" s="265"/>
      <c r="E1033" s="328"/>
      <c r="F1033" s="252"/>
      <c r="G1033" s="265"/>
      <c r="H1033" s="324">
        <v>0</v>
      </c>
      <c r="I1033" s="322"/>
    </row>
    <row r="1034" spans="1:9" hidden="1" outlineLevel="1">
      <c r="A1034" s="323"/>
      <c r="B1034" s="277" t="s">
        <v>221</v>
      </c>
      <c r="C1034" s="319"/>
      <c r="D1034" s="265"/>
      <c r="E1034" s="328"/>
      <c r="F1034" s="252"/>
      <c r="G1034" s="265"/>
      <c r="H1034" s="324">
        <v>0</v>
      </c>
      <c r="I1034" s="322"/>
    </row>
    <row r="1035" spans="1:9" hidden="1" outlineLevel="1">
      <c r="A1035" s="323"/>
      <c r="B1035" s="277" t="s">
        <v>274</v>
      </c>
      <c r="C1035" s="319"/>
      <c r="D1035" s="265"/>
      <c r="E1035" s="328"/>
      <c r="F1035" s="252"/>
      <c r="G1035" s="265"/>
      <c r="H1035" s="324">
        <v>0</v>
      </c>
      <c r="I1035" s="322"/>
    </row>
    <row r="1036" spans="1:9" hidden="1" outlineLevel="1">
      <c r="A1036" s="323"/>
      <c r="B1036" s="277" t="s">
        <v>222</v>
      </c>
      <c r="C1036" s="319"/>
      <c r="D1036" s="265"/>
      <c r="E1036" s="328"/>
      <c r="F1036" s="252"/>
      <c r="G1036" s="265"/>
      <c r="H1036" s="324">
        <v>0</v>
      </c>
      <c r="I1036" s="322"/>
    </row>
    <row r="1037" spans="1:9" hidden="1" outlineLevel="1">
      <c r="A1037" s="323"/>
      <c r="B1037" s="277" t="s">
        <v>278</v>
      </c>
      <c r="C1037" s="319"/>
      <c r="D1037" s="265"/>
      <c r="E1037" s="328"/>
      <c r="F1037" s="252"/>
      <c r="G1037" s="265"/>
      <c r="H1037" s="324">
        <v>0</v>
      </c>
      <c r="I1037" s="322"/>
    </row>
    <row r="1038" spans="1:9" hidden="1" outlineLevel="1">
      <c r="A1038" s="323"/>
      <c r="B1038" s="277" t="s">
        <v>223</v>
      </c>
      <c r="C1038" s="319"/>
      <c r="D1038" s="265"/>
      <c r="E1038" s="328"/>
      <c r="F1038" s="252"/>
      <c r="G1038" s="265"/>
      <c r="H1038" s="324">
        <v>0</v>
      </c>
      <c r="I1038" s="322"/>
    </row>
    <row r="1039" spans="1:9" hidden="1" outlineLevel="1">
      <c r="A1039" s="323"/>
      <c r="B1039" s="277" t="s">
        <v>224</v>
      </c>
      <c r="C1039" s="320">
        <v>0</v>
      </c>
      <c r="D1039" s="265"/>
      <c r="E1039" s="328"/>
      <c r="F1039" s="252"/>
      <c r="G1039" s="265"/>
      <c r="H1039" s="324">
        <v>0</v>
      </c>
      <c r="I1039" s="322"/>
    </row>
    <row r="1040" spans="1:9" hidden="1" outlineLevel="1">
      <c r="A1040" s="323"/>
      <c r="B1040" s="277" t="s">
        <v>225</v>
      </c>
      <c r="C1040" s="320">
        <v>0</v>
      </c>
      <c r="D1040" s="265"/>
      <c r="E1040" s="297">
        <v>0</v>
      </c>
      <c r="F1040" s="252"/>
      <c r="G1040" s="265"/>
      <c r="H1040" s="324">
        <v>0</v>
      </c>
      <c r="I1040" s="322"/>
    </row>
    <row r="1041" spans="1:9" collapsed="1">
      <c r="A1041" s="323">
        <v>31</v>
      </c>
      <c r="B1041" s="281" t="s">
        <v>133</v>
      </c>
      <c r="C1041" s="320">
        <f>SUM($C$1013:$C$1040)</f>
        <v>0</v>
      </c>
      <c r="D1041" s="266">
        <f>SUM($D$1013:$D$1040)</f>
        <v>0</v>
      </c>
      <c r="E1041" s="297">
        <f>SUM($E$1013:$E$1040)</f>
        <v>0</v>
      </c>
      <c r="F1041" s="253">
        <f>SUM($F$1013:$F$1040)</f>
        <v>0</v>
      </c>
      <c r="G1041" s="266">
        <f>SUM($G$1013:$G$1040)</f>
        <v>0</v>
      </c>
      <c r="H1041" s="324">
        <f>SUM($H$1013:$H$1040)</f>
        <v>0</v>
      </c>
      <c r="I1041" s="322"/>
    </row>
    <row r="1042" spans="1:9" hidden="1" outlineLevel="1">
      <c r="A1042" s="323"/>
      <c r="B1042" s="277" t="s">
        <v>202</v>
      </c>
      <c r="C1042" s="297"/>
      <c r="D1042" s="246"/>
      <c r="E1042" s="258"/>
      <c r="F1042" s="258"/>
      <c r="G1042" s="258"/>
      <c r="H1042" s="324">
        <v>0</v>
      </c>
      <c r="I1042" s="322"/>
    </row>
    <row r="1043" spans="1:9" hidden="1" outlineLevel="1">
      <c r="A1043" s="323"/>
      <c r="B1043" s="277" t="s">
        <v>272</v>
      </c>
      <c r="C1043" s="297">
        <v>129740</v>
      </c>
      <c r="D1043" s="246"/>
      <c r="E1043" s="258"/>
      <c r="F1043" s="258"/>
      <c r="G1043" s="258"/>
      <c r="H1043" s="324">
        <v>129740</v>
      </c>
      <c r="I1043" s="322"/>
    </row>
    <row r="1044" spans="1:9" hidden="1" outlineLevel="1">
      <c r="A1044" s="323"/>
      <c r="B1044" s="277" t="s">
        <v>203</v>
      </c>
      <c r="C1044" s="297">
        <v>356654</v>
      </c>
      <c r="D1044" s="246"/>
      <c r="E1044" s="258"/>
      <c r="F1044" s="258"/>
      <c r="G1044" s="258"/>
      <c r="H1044" s="324">
        <v>356654</v>
      </c>
      <c r="I1044" s="322"/>
    </row>
    <row r="1045" spans="1:9" hidden="1" outlineLevel="1">
      <c r="A1045" s="323"/>
      <c r="B1045" s="277" t="s">
        <v>204</v>
      </c>
      <c r="C1045" s="297">
        <v>11180</v>
      </c>
      <c r="D1045" s="246"/>
      <c r="E1045" s="258"/>
      <c r="F1045" s="258"/>
      <c r="G1045" s="258"/>
      <c r="H1045" s="324">
        <v>11180</v>
      </c>
      <c r="I1045" s="322"/>
    </row>
    <row r="1046" spans="1:9" hidden="1" outlineLevel="1">
      <c r="A1046" s="323"/>
      <c r="B1046" s="277" t="s">
        <v>205</v>
      </c>
      <c r="C1046" s="297">
        <v>0</v>
      </c>
      <c r="D1046" s="246"/>
      <c r="E1046" s="258"/>
      <c r="F1046" s="258"/>
      <c r="G1046" s="258"/>
      <c r="H1046" s="324">
        <v>0</v>
      </c>
      <c r="I1046" s="322"/>
    </row>
    <row r="1047" spans="1:9" hidden="1" outlineLevel="1">
      <c r="A1047" s="323"/>
      <c r="B1047" s="277" t="s">
        <v>206</v>
      </c>
      <c r="C1047" s="297">
        <v>303509</v>
      </c>
      <c r="D1047" s="246"/>
      <c r="E1047" s="258"/>
      <c r="F1047" s="258"/>
      <c r="G1047" s="258"/>
      <c r="H1047" s="324">
        <v>303509</v>
      </c>
      <c r="I1047" s="322"/>
    </row>
    <row r="1048" spans="1:9" hidden="1" outlineLevel="1">
      <c r="A1048" s="323"/>
      <c r="B1048" s="277" t="s">
        <v>207</v>
      </c>
      <c r="C1048" s="324">
        <v>47706</v>
      </c>
      <c r="D1048" s="246"/>
      <c r="E1048" s="258"/>
      <c r="F1048" s="258"/>
      <c r="G1048" s="258"/>
      <c r="H1048" s="324">
        <v>47706</v>
      </c>
      <c r="I1048" s="322"/>
    </row>
    <row r="1049" spans="1:9" hidden="1" outlineLevel="1">
      <c r="A1049" s="323"/>
      <c r="B1049" s="277" t="s">
        <v>208</v>
      </c>
      <c r="C1049" s="297">
        <v>1093381</v>
      </c>
      <c r="D1049" s="246"/>
      <c r="E1049" s="258"/>
      <c r="F1049" s="258"/>
      <c r="G1049" s="258"/>
      <c r="H1049" s="324">
        <v>1093381</v>
      </c>
      <c r="I1049" s="322"/>
    </row>
    <row r="1050" spans="1:9" hidden="1" outlineLevel="1">
      <c r="A1050" s="323"/>
      <c r="B1050" s="277" t="s">
        <v>209</v>
      </c>
      <c r="C1050" s="297">
        <v>-381827.12984392128</v>
      </c>
      <c r="D1050" s="246"/>
      <c r="E1050" s="258"/>
      <c r="F1050" s="258"/>
      <c r="G1050" s="258"/>
      <c r="H1050" s="324">
        <v>-381827.12984392128</v>
      </c>
      <c r="I1050" s="322"/>
    </row>
    <row r="1051" spans="1:9" hidden="1" outlineLevel="1">
      <c r="A1051" s="323"/>
      <c r="B1051" s="277" t="s">
        <v>211</v>
      </c>
      <c r="C1051" s="297">
        <v>2022510</v>
      </c>
      <c r="D1051" s="246"/>
      <c r="E1051" s="258"/>
      <c r="F1051" s="258"/>
      <c r="G1051" s="258"/>
      <c r="H1051" s="324">
        <v>2022510</v>
      </c>
      <c r="I1051" s="322"/>
    </row>
    <row r="1052" spans="1:9" hidden="1" outlineLevel="1">
      <c r="A1052" s="323"/>
      <c r="B1052" s="277" t="s">
        <v>212</v>
      </c>
      <c r="C1052" s="297">
        <v>2919321</v>
      </c>
      <c r="D1052" s="246"/>
      <c r="E1052" s="258"/>
      <c r="F1052" s="258"/>
      <c r="G1052" s="258"/>
      <c r="H1052" s="324">
        <v>2919321</v>
      </c>
      <c r="I1052" s="322"/>
    </row>
    <row r="1053" spans="1:9" hidden="1" outlineLevel="1">
      <c r="A1053" s="323"/>
      <c r="B1053" s="277" t="s">
        <v>213</v>
      </c>
      <c r="C1053" s="297">
        <v>2331238</v>
      </c>
      <c r="D1053" s="246"/>
      <c r="E1053" s="258"/>
      <c r="F1053" s="258"/>
      <c r="G1053" s="258"/>
      <c r="H1053" s="324">
        <v>2331238</v>
      </c>
      <c r="I1053" s="322"/>
    </row>
    <row r="1054" spans="1:9" hidden="1" outlineLevel="1">
      <c r="A1054" s="323"/>
      <c r="B1054" s="277" t="s">
        <v>214</v>
      </c>
      <c r="C1054" s="297">
        <v>1527316</v>
      </c>
      <c r="D1054" s="246"/>
      <c r="E1054" s="258"/>
      <c r="F1054" s="258"/>
      <c r="G1054" s="258"/>
      <c r="H1054" s="324">
        <v>1527316</v>
      </c>
      <c r="I1054" s="322"/>
    </row>
    <row r="1055" spans="1:9" hidden="1" outlineLevel="1">
      <c r="A1055" s="323"/>
      <c r="B1055" s="277" t="s">
        <v>273</v>
      </c>
      <c r="C1055" s="324">
        <v>20477</v>
      </c>
      <c r="D1055" s="246"/>
      <c r="E1055" s="258"/>
      <c r="F1055" s="258"/>
      <c r="G1055" s="258"/>
      <c r="H1055" s="324">
        <v>20477</v>
      </c>
      <c r="I1055" s="322"/>
    </row>
    <row r="1056" spans="1:9" hidden="1" outlineLevel="1">
      <c r="A1056" s="323"/>
      <c r="B1056" s="277" t="s">
        <v>215</v>
      </c>
      <c r="C1056" s="297">
        <v>134246</v>
      </c>
      <c r="D1056" s="246"/>
      <c r="E1056" s="258"/>
      <c r="F1056" s="258"/>
      <c r="G1056" s="258"/>
      <c r="H1056" s="324">
        <v>134246</v>
      </c>
      <c r="I1056" s="322"/>
    </row>
    <row r="1057" spans="1:9" hidden="1" outlineLevel="1">
      <c r="A1057" s="323"/>
      <c r="B1057" s="277" t="s">
        <v>216</v>
      </c>
      <c r="C1057" s="297">
        <v>-101668</v>
      </c>
      <c r="D1057" s="246"/>
      <c r="E1057" s="258"/>
      <c r="F1057" s="258"/>
      <c r="G1057" s="258"/>
      <c r="H1057" s="324">
        <v>-101668</v>
      </c>
      <c r="I1057" s="322"/>
    </row>
    <row r="1058" spans="1:9" hidden="1" outlineLevel="1">
      <c r="A1058" s="323"/>
      <c r="B1058" s="277" t="s">
        <v>217</v>
      </c>
      <c r="C1058" s="297">
        <v>824353.57886020769</v>
      </c>
      <c r="D1058" s="246"/>
      <c r="E1058" s="258"/>
      <c r="F1058" s="258"/>
      <c r="G1058" s="258"/>
      <c r="H1058" s="324">
        <v>824353.57886020769</v>
      </c>
      <c r="I1058" s="322"/>
    </row>
    <row r="1059" spans="1:9" hidden="1" outlineLevel="1">
      <c r="A1059" s="323"/>
      <c r="B1059" s="277" t="s">
        <v>218</v>
      </c>
      <c r="C1059" s="297">
        <v>2014040</v>
      </c>
      <c r="D1059" s="246"/>
      <c r="E1059" s="258"/>
      <c r="F1059" s="258"/>
      <c r="G1059" s="258"/>
      <c r="H1059" s="324">
        <v>2014040</v>
      </c>
      <c r="I1059" s="322"/>
    </row>
    <row r="1060" spans="1:9" hidden="1" outlineLevel="1">
      <c r="A1060" s="323"/>
      <c r="B1060" s="277" t="s">
        <v>219</v>
      </c>
      <c r="C1060" s="297">
        <v>-38705</v>
      </c>
      <c r="D1060" s="246"/>
      <c r="E1060" s="258"/>
      <c r="F1060" s="258"/>
      <c r="G1060" s="258"/>
      <c r="H1060" s="324">
        <v>-38705</v>
      </c>
      <c r="I1060" s="322"/>
    </row>
    <row r="1061" spans="1:9" hidden="1" outlineLevel="1">
      <c r="A1061" s="323"/>
      <c r="B1061" s="277" t="s">
        <v>323</v>
      </c>
      <c r="C1061" s="324">
        <v>65051</v>
      </c>
      <c r="D1061" s="246"/>
      <c r="E1061" s="258"/>
      <c r="F1061" s="258"/>
      <c r="G1061" s="258"/>
      <c r="H1061" s="324">
        <v>65051</v>
      </c>
      <c r="I1061" s="322"/>
    </row>
    <row r="1062" spans="1:9" hidden="1" outlineLevel="1">
      <c r="A1062" s="323"/>
      <c r="B1062" s="277" t="s">
        <v>220</v>
      </c>
      <c r="C1062" s="324">
        <v>20990</v>
      </c>
      <c r="D1062" s="246"/>
      <c r="E1062" s="258"/>
      <c r="F1062" s="258"/>
      <c r="G1062" s="258"/>
      <c r="H1062" s="324">
        <v>20990</v>
      </c>
      <c r="I1062" s="322"/>
    </row>
    <row r="1063" spans="1:9" hidden="1" outlineLevel="1">
      <c r="A1063" s="323"/>
      <c r="B1063" s="277" t="s">
        <v>221</v>
      </c>
      <c r="C1063" s="297">
        <v>87466.66</v>
      </c>
      <c r="D1063" s="246"/>
      <c r="E1063" s="258"/>
      <c r="F1063" s="258"/>
      <c r="G1063" s="258"/>
      <c r="H1063" s="324">
        <v>87466.66</v>
      </c>
      <c r="I1063" s="322"/>
    </row>
    <row r="1064" spans="1:9" hidden="1" outlineLevel="1">
      <c r="A1064" s="323"/>
      <c r="B1064" s="277" t="s">
        <v>274</v>
      </c>
      <c r="C1064" s="324">
        <v>-3315</v>
      </c>
      <c r="D1064" s="246"/>
      <c r="E1064" s="258"/>
      <c r="F1064" s="258"/>
      <c r="G1064" s="258"/>
      <c r="H1064" s="324">
        <v>-3315</v>
      </c>
      <c r="I1064" s="322"/>
    </row>
    <row r="1065" spans="1:9" hidden="1" outlineLevel="1">
      <c r="A1065" s="323"/>
      <c r="B1065" s="277" t="s">
        <v>222</v>
      </c>
      <c r="C1065" s="297">
        <v>422000</v>
      </c>
      <c r="D1065" s="246"/>
      <c r="E1065" s="258"/>
      <c r="F1065" s="258"/>
      <c r="G1065" s="258"/>
      <c r="H1065" s="324">
        <v>422000</v>
      </c>
      <c r="I1065" s="322"/>
    </row>
    <row r="1066" spans="1:9" hidden="1" outlineLevel="1">
      <c r="A1066" s="323"/>
      <c r="B1066" s="277" t="s">
        <v>278</v>
      </c>
      <c r="C1066" s="297">
        <v>95556.47</v>
      </c>
      <c r="D1066" s="246"/>
      <c r="E1066" s="258"/>
      <c r="F1066" s="258"/>
      <c r="G1066" s="258"/>
      <c r="H1066" s="324">
        <v>95556.47</v>
      </c>
      <c r="I1066" s="322"/>
    </row>
    <row r="1067" spans="1:9" hidden="1" outlineLevel="1">
      <c r="A1067" s="323"/>
      <c r="B1067" s="277" t="s">
        <v>223</v>
      </c>
      <c r="C1067" s="297">
        <v>1182340</v>
      </c>
      <c r="D1067" s="246"/>
      <c r="E1067" s="258"/>
      <c r="F1067" s="258"/>
      <c r="G1067" s="258"/>
      <c r="H1067" s="324">
        <v>1182340</v>
      </c>
      <c r="I1067" s="322"/>
    </row>
    <row r="1068" spans="1:9" hidden="1" outlineLevel="1">
      <c r="A1068" s="323"/>
      <c r="B1068" s="277" t="s">
        <v>224</v>
      </c>
      <c r="C1068" s="297">
        <v>152036.07000000007</v>
      </c>
      <c r="D1068" s="246"/>
      <c r="E1068" s="258"/>
      <c r="F1068" s="258"/>
      <c r="G1068" s="258"/>
      <c r="H1068" s="324">
        <v>152036.07000000007</v>
      </c>
      <c r="I1068" s="322"/>
    </row>
    <row r="1069" spans="1:9" hidden="1" outlineLevel="1">
      <c r="A1069" s="323"/>
      <c r="B1069" s="277" t="s">
        <v>225</v>
      </c>
      <c r="C1069" s="297">
        <v>721259</v>
      </c>
      <c r="D1069" s="246"/>
      <c r="E1069" s="258"/>
      <c r="F1069" s="258"/>
      <c r="G1069" s="258"/>
      <c r="H1069" s="324">
        <v>721259</v>
      </c>
      <c r="I1069" s="322"/>
    </row>
    <row r="1070" spans="1:9" collapsed="1">
      <c r="A1070" s="323">
        <v>32</v>
      </c>
      <c r="B1070" s="281" t="s">
        <v>134</v>
      </c>
      <c r="C1070" s="297">
        <f>SUM($C$1042:$C$1069)</f>
        <v>15956855.649016289</v>
      </c>
      <c r="D1070" s="246"/>
      <c r="E1070" s="258"/>
      <c r="F1070" s="258"/>
      <c r="G1070" s="258"/>
      <c r="H1070" s="324">
        <f>SUM($H$1042:$H$1069)</f>
        <v>15956855.649016289</v>
      </c>
      <c r="I1070" s="322"/>
    </row>
    <row r="1071" spans="1:9" hidden="1" outlineLevel="1">
      <c r="A1071" s="323"/>
      <c r="B1071" s="277" t="s">
        <v>202</v>
      </c>
      <c r="C1071" s="246"/>
      <c r="D1071" s="260"/>
      <c r="E1071" s="260"/>
      <c r="F1071" s="260"/>
      <c r="G1071" s="266"/>
      <c r="H1071" s="324">
        <v>0</v>
      </c>
      <c r="I1071" s="322"/>
    </row>
    <row r="1072" spans="1:9" hidden="1" outlineLevel="1">
      <c r="A1072" s="323"/>
      <c r="B1072" s="277" t="s">
        <v>272</v>
      </c>
      <c r="C1072" s="246"/>
      <c r="D1072" s="260"/>
      <c r="E1072" s="260"/>
      <c r="F1072" s="260"/>
      <c r="G1072" s="266">
        <v>0</v>
      </c>
      <c r="H1072" s="324">
        <v>0</v>
      </c>
      <c r="I1072" s="322"/>
    </row>
    <row r="1073" spans="1:9" hidden="1" outlineLevel="1">
      <c r="A1073" s="323"/>
      <c r="B1073" s="277" t="s">
        <v>203</v>
      </c>
      <c r="C1073" s="246"/>
      <c r="D1073" s="260"/>
      <c r="E1073" s="260"/>
      <c r="F1073" s="260"/>
      <c r="G1073" s="266">
        <v>8</v>
      </c>
      <c r="H1073" s="324">
        <v>8</v>
      </c>
      <c r="I1073" s="322"/>
    </row>
    <row r="1074" spans="1:9" hidden="1" outlineLevel="1">
      <c r="A1074" s="323"/>
      <c r="B1074" s="277" t="s">
        <v>204</v>
      </c>
      <c r="C1074" s="246"/>
      <c r="D1074" s="260"/>
      <c r="E1074" s="260"/>
      <c r="F1074" s="260"/>
      <c r="G1074" s="265"/>
      <c r="H1074" s="324">
        <v>0</v>
      </c>
      <c r="I1074" s="322"/>
    </row>
    <row r="1075" spans="1:9" hidden="1" outlineLevel="1">
      <c r="A1075" s="323"/>
      <c r="B1075" s="277" t="s">
        <v>205</v>
      </c>
      <c r="C1075" s="246"/>
      <c r="D1075" s="260"/>
      <c r="E1075" s="260"/>
      <c r="F1075" s="260"/>
      <c r="G1075" s="266">
        <v>0</v>
      </c>
      <c r="H1075" s="324">
        <v>0</v>
      </c>
      <c r="I1075" s="322"/>
    </row>
    <row r="1076" spans="1:9" hidden="1" outlineLevel="1">
      <c r="A1076" s="323"/>
      <c r="B1076" s="277" t="s">
        <v>206</v>
      </c>
      <c r="C1076" s="246"/>
      <c r="D1076" s="260"/>
      <c r="E1076" s="260"/>
      <c r="F1076" s="260"/>
      <c r="G1076" s="266">
        <v>0</v>
      </c>
      <c r="H1076" s="324">
        <v>0</v>
      </c>
      <c r="I1076" s="322"/>
    </row>
    <row r="1077" spans="1:9" hidden="1" outlineLevel="1">
      <c r="A1077" s="323"/>
      <c r="B1077" s="277" t="s">
        <v>207</v>
      </c>
      <c r="C1077" s="246"/>
      <c r="D1077" s="260"/>
      <c r="E1077" s="260"/>
      <c r="F1077" s="260"/>
      <c r="G1077" s="266"/>
      <c r="H1077" s="324">
        <v>0</v>
      </c>
      <c r="I1077" s="322"/>
    </row>
    <row r="1078" spans="1:9" hidden="1" outlineLevel="1">
      <c r="A1078" s="323"/>
      <c r="B1078" s="277" t="s">
        <v>208</v>
      </c>
      <c r="C1078" s="246"/>
      <c r="D1078" s="260"/>
      <c r="E1078" s="260"/>
      <c r="F1078" s="260"/>
      <c r="G1078" s="266">
        <v>62714</v>
      </c>
      <c r="H1078" s="324">
        <v>62714</v>
      </c>
      <c r="I1078" s="322"/>
    </row>
    <row r="1079" spans="1:9" hidden="1" outlineLevel="1">
      <c r="A1079" s="323"/>
      <c r="B1079" s="277" t="s">
        <v>209</v>
      </c>
      <c r="C1079" s="246"/>
      <c r="D1079" s="260"/>
      <c r="E1079" s="260"/>
      <c r="F1079" s="260"/>
      <c r="G1079" s="266">
        <v>624</v>
      </c>
      <c r="H1079" s="324">
        <v>624</v>
      </c>
      <c r="I1079" s="322"/>
    </row>
    <row r="1080" spans="1:9" hidden="1" outlineLevel="1">
      <c r="A1080" s="323"/>
      <c r="B1080" s="277" t="s">
        <v>211</v>
      </c>
      <c r="C1080" s="246"/>
      <c r="D1080" s="260"/>
      <c r="E1080" s="260"/>
      <c r="F1080" s="260"/>
      <c r="G1080" s="266">
        <v>89932</v>
      </c>
      <c r="H1080" s="324">
        <v>89932</v>
      </c>
      <c r="I1080" s="322"/>
    </row>
    <row r="1081" spans="1:9" hidden="1" outlineLevel="1">
      <c r="A1081" s="323"/>
      <c r="B1081" s="277" t="s">
        <v>212</v>
      </c>
      <c r="C1081" s="246"/>
      <c r="D1081" s="260"/>
      <c r="E1081" s="260"/>
      <c r="F1081" s="260"/>
      <c r="G1081" s="266">
        <v>0</v>
      </c>
      <c r="H1081" s="324">
        <v>0</v>
      </c>
      <c r="I1081" s="322"/>
    </row>
    <row r="1082" spans="1:9" hidden="1" outlineLevel="1">
      <c r="A1082" s="323"/>
      <c r="B1082" s="277" t="s">
        <v>213</v>
      </c>
      <c r="C1082" s="246"/>
      <c r="D1082" s="260"/>
      <c r="E1082" s="260"/>
      <c r="F1082" s="260"/>
      <c r="G1082" s="265"/>
      <c r="H1082" s="324">
        <v>0</v>
      </c>
      <c r="I1082" s="322"/>
    </row>
    <row r="1083" spans="1:9" hidden="1" outlineLevel="1">
      <c r="A1083" s="323"/>
      <c r="B1083" s="277" t="s">
        <v>214</v>
      </c>
      <c r="C1083" s="246"/>
      <c r="D1083" s="260"/>
      <c r="E1083" s="260"/>
      <c r="F1083" s="260"/>
      <c r="G1083" s="265"/>
      <c r="H1083" s="324">
        <v>0</v>
      </c>
      <c r="I1083" s="322"/>
    </row>
    <row r="1084" spans="1:9" hidden="1" outlineLevel="1">
      <c r="A1084" s="323"/>
      <c r="B1084" s="277" t="s">
        <v>273</v>
      </c>
      <c r="C1084" s="246"/>
      <c r="D1084" s="260"/>
      <c r="E1084" s="260"/>
      <c r="F1084" s="260"/>
      <c r="G1084" s="265"/>
      <c r="H1084" s="324">
        <v>0</v>
      </c>
      <c r="I1084" s="322"/>
    </row>
    <row r="1085" spans="1:9" hidden="1" outlineLevel="1">
      <c r="A1085" s="323"/>
      <c r="B1085" s="277" t="s">
        <v>215</v>
      </c>
      <c r="C1085" s="246"/>
      <c r="D1085" s="260"/>
      <c r="E1085" s="260"/>
      <c r="F1085" s="260"/>
      <c r="G1085" s="265"/>
      <c r="H1085" s="324">
        <v>0</v>
      </c>
      <c r="I1085" s="322"/>
    </row>
    <row r="1086" spans="1:9" hidden="1" outlineLevel="1">
      <c r="A1086" s="323"/>
      <c r="B1086" s="277" t="s">
        <v>216</v>
      </c>
      <c r="C1086" s="246"/>
      <c r="D1086" s="260"/>
      <c r="E1086" s="260"/>
      <c r="F1086" s="260"/>
      <c r="G1086" s="266">
        <v>0</v>
      </c>
      <c r="H1086" s="324">
        <v>0</v>
      </c>
      <c r="I1086" s="322"/>
    </row>
    <row r="1087" spans="1:9" hidden="1" outlineLevel="1">
      <c r="A1087" s="323"/>
      <c r="B1087" s="277" t="s">
        <v>217</v>
      </c>
      <c r="C1087" s="246"/>
      <c r="D1087" s="260"/>
      <c r="E1087" s="260"/>
      <c r="F1087" s="260"/>
      <c r="G1087" s="266">
        <v>0</v>
      </c>
      <c r="H1087" s="324">
        <v>0</v>
      </c>
      <c r="I1087" s="322"/>
    </row>
    <row r="1088" spans="1:9" hidden="1" outlineLevel="1">
      <c r="A1088" s="323"/>
      <c r="B1088" s="277" t="s">
        <v>218</v>
      </c>
      <c r="C1088" s="246"/>
      <c r="D1088" s="260"/>
      <c r="E1088" s="260"/>
      <c r="F1088" s="260"/>
      <c r="G1088" s="266">
        <v>0</v>
      </c>
      <c r="H1088" s="324">
        <v>0</v>
      </c>
      <c r="I1088" s="322"/>
    </row>
    <row r="1089" spans="1:9" hidden="1" outlineLevel="1">
      <c r="A1089" s="323"/>
      <c r="B1089" s="277" t="s">
        <v>219</v>
      </c>
      <c r="C1089" s="246"/>
      <c r="D1089" s="260"/>
      <c r="E1089" s="260"/>
      <c r="F1089" s="260"/>
      <c r="G1089" s="265"/>
      <c r="H1089" s="324">
        <v>0</v>
      </c>
      <c r="I1089" s="322"/>
    </row>
    <row r="1090" spans="1:9" hidden="1" outlineLevel="1">
      <c r="A1090" s="323"/>
      <c r="B1090" s="277" t="s">
        <v>323</v>
      </c>
      <c r="C1090" s="246"/>
      <c r="D1090" s="260"/>
      <c r="E1090" s="260"/>
      <c r="F1090" s="260"/>
      <c r="G1090" s="265"/>
      <c r="H1090" s="324">
        <v>0</v>
      </c>
      <c r="I1090" s="322"/>
    </row>
    <row r="1091" spans="1:9" hidden="1" outlineLevel="1">
      <c r="A1091" s="323"/>
      <c r="B1091" s="277" t="s">
        <v>220</v>
      </c>
      <c r="C1091" s="246"/>
      <c r="D1091" s="260"/>
      <c r="E1091" s="260"/>
      <c r="F1091" s="260"/>
      <c r="G1091" s="265"/>
      <c r="H1091" s="324">
        <v>0</v>
      </c>
      <c r="I1091" s="322"/>
    </row>
    <row r="1092" spans="1:9" hidden="1" outlineLevel="1">
      <c r="A1092" s="323"/>
      <c r="B1092" s="277" t="s">
        <v>221</v>
      </c>
      <c r="C1092" s="246"/>
      <c r="D1092" s="260"/>
      <c r="E1092" s="260"/>
      <c r="F1092" s="260"/>
      <c r="G1092" s="265"/>
      <c r="H1092" s="324">
        <v>0</v>
      </c>
      <c r="I1092" s="322"/>
    </row>
    <row r="1093" spans="1:9" hidden="1" outlineLevel="1">
      <c r="A1093" s="323"/>
      <c r="B1093" s="277" t="s">
        <v>274</v>
      </c>
      <c r="C1093" s="246"/>
      <c r="D1093" s="260"/>
      <c r="E1093" s="260"/>
      <c r="F1093" s="260"/>
      <c r="G1093" s="265"/>
      <c r="H1093" s="324">
        <v>0</v>
      </c>
      <c r="I1093" s="322"/>
    </row>
    <row r="1094" spans="1:9" hidden="1" outlineLevel="1">
      <c r="A1094" s="323"/>
      <c r="B1094" s="277" t="s">
        <v>222</v>
      </c>
      <c r="C1094" s="246"/>
      <c r="D1094" s="260"/>
      <c r="E1094" s="260"/>
      <c r="F1094" s="260"/>
      <c r="G1094" s="265"/>
      <c r="H1094" s="324">
        <v>0</v>
      </c>
      <c r="I1094" s="322"/>
    </row>
    <row r="1095" spans="1:9" hidden="1" outlineLevel="1">
      <c r="A1095" s="323"/>
      <c r="B1095" s="277" t="s">
        <v>278</v>
      </c>
      <c r="C1095" s="246"/>
      <c r="D1095" s="260"/>
      <c r="E1095" s="260"/>
      <c r="F1095" s="260"/>
      <c r="G1095" s="265"/>
      <c r="H1095" s="324">
        <v>0</v>
      </c>
      <c r="I1095" s="322"/>
    </row>
    <row r="1096" spans="1:9" hidden="1" outlineLevel="1">
      <c r="A1096" s="323"/>
      <c r="B1096" s="277" t="s">
        <v>223</v>
      </c>
      <c r="C1096" s="246"/>
      <c r="D1096" s="260"/>
      <c r="E1096" s="260"/>
      <c r="F1096" s="260"/>
      <c r="G1096" s="265"/>
      <c r="H1096" s="324">
        <v>0</v>
      </c>
      <c r="I1096" s="322"/>
    </row>
    <row r="1097" spans="1:9" hidden="1" outlineLevel="1">
      <c r="A1097" s="323"/>
      <c r="B1097" s="277" t="s">
        <v>224</v>
      </c>
      <c r="C1097" s="246"/>
      <c r="D1097" s="260"/>
      <c r="E1097" s="260"/>
      <c r="F1097" s="260"/>
      <c r="G1097" s="265"/>
      <c r="H1097" s="324">
        <v>0</v>
      </c>
      <c r="I1097" s="322"/>
    </row>
    <row r="1098" spans="1:9" hidden="1" outlineLevel="1">
      <c r="A1098" s="323"/>
      <c r="B1098" s="277" t="s">
        <v>225</v>
      </c>
      <c r="C1098" s="246"/>
      <c r="D1098" s="260"/>
      <c r="E1098" s="260"/>
      <c r="F1098" s="260"/>
      <c r="G1098" s="265"/>
      <c r="H1098" s="324">
        <v>0</v>
      </c>
      <c r="I1098" s="322"/>
    </row>
    <row r="1099" spans="1:9" collapsed="1">
      <c r="A1099" s="323">
        <v>33</v>
      </c>
      <c r="B1099" s="281" t="s">
        <v>584</v>
      </c>
      <c r="C1099" s="246"/>
      <c r="D1099" s="260"/>
      <c r="E1099" s="260"/>
      <c r="F1099" s="260"/>
      <c r="G1099" s="266">
        <f>SUM($G$1071:$G$1098)</f>
        <v>153278</v>
      </c>
      <c r="H1099" s="324">
        <f>SUM($H$1071:$H$1098)</f>
        <v>153278</v>
      </c>
      <c r="I1099" s="322"/>
    </row>
    <row r="1100" spans="1:9" hidden="1" outlineLevel="1">
      <c r="A1100" s="323"/>
      <c r="B1100" s="277" t="s">
        <v>202</v>
      </c>
      <c r="C1100" s="254"/>
      <c r="D1100" s="260"/>
      <c r="E1100" s="255"/>
      <c r="F1100" s="284"/>
      <c r="G1100" s="244"/>
      <c r="H1100" s="324">
        <v>0</v>
      </c>
      <c r="I1100" s="322"/>
    </row>
    <row r="1101" spans="1:9" hidden="1" outlineLevel="1">
      <c r="A1101" s="323"/>
      <c r="B1101" s="277" t="s">
        <v>272</v>
      </c>
      <c r="C1101" s="254"/>
      <c r="D1101" s="260"/>
      <c r="E1101" s="255"/>
      <c r="F1101" s="284"/>
      <c r="G1101" s="244"/>
      <c r="H1101" s="324">
        <v>0</v>
      </c>
      <c r="I1101" s="322"/>
    </row>
    <row r="1102" spans="1:9" hidden="1" outlineLevel="1">
      <c r="A1102" s="323"/>
      <c r="B1102" s="277" t="s">
        <v>203</v>
      </c>
      <c r="C1102" s="254"/>
      <c r="D1102" s="260"/>
      <c r="E1102" s="255"/>
      <c r="F1102" s="324">
        <v>0</v>
      </c>
      <c r="G1102" s="244"/>
      <c r="H1102" s="324">
        <v>0</v>
      </c>
      <c r="I1102" s="322"/>
    </row>
    <row r="1103" spans="1:9" hidden="1" outlineLevel="1">
      <c r="A1103" s="323"/>
      <c r="B1103" s="277" t="s">
        <v>204</v>
      </c>
      <c r="C1103" s="254"/>
      <c r="D1103" s="260"/>
      <c r="E1103" s="255"/>
      <c r="F1103" s="284"/>
      <c r="G1103" s="244"/>
      <c r="H1103" s="324">
        <v>0</v>
      </c>
      <c r="I1103" s="322"/>
    </row>
    <row r="1104" spans="1:9" hidden="1" outlineLevel="1">
      <c r="A1104" s="323"/>
      <c r="B1104" s="277" t="s">
        <v>205</v>
      </c>
      <c r="C1104" s="254"/>
      <c r="D1104" s="260"/>
      <c r="E1104" s="255"/>
      <c r="F1104" s="283">
        <v>0</v>
      </c>
      <c r="G1104" s="244"/>
      <c r="H1104" s="324">
        <v>0</v>
      </c>
      <c r="I1104" s="322"/>
    </row>
    <row r="1105" spans="1:9" hidden="1" outlineLevel="1">
      <c r="A1105" s="323"/>
      <c r="B1105" s="277" t="s">
        <v>206</v>
      </c>
      <c r="C1105" s="254"/>
      <c r="D1105" s="260"/>
      <c r="E1105" s="255"/>
      <c r="F1105" s="283">
        <v>0</v>
      </c>
      <c r="G1105" s="244"/>
      <c r="H1105" s="324">
        <v>0</v>
      </c>
      <c r="I1105" s="322"/>
    </row>
    <row r="1106" spans="1:9" hidden="1" outlineLevel="1">
      <c r="A1106" s="323"/>
      <c r="B1106" s="277" t="s">
        <v>207</v>
      </c>
      <c r="C1106" s="254"/>
      <c r="D1106" s="260"/>
      <c r="E1106" s="255"/>
      <c r="F1106" s="283"/>
      <c r="G1106" s="244"/>
      <c r="H1106" s="324">
        <v>0</v>
      </c>
      <c r="I1106" s="322"/>
    </row>
    <row r="1107" spans="1:9" hidden="1" outlineLevel="1">
      <c r="A1107" s="323"/>
      <c r="B1107" s="277" t="s">
        <v>208</v>
      </c>
      <c r="C1107" s="254"/>
      <c r="D1107" s="260"/>
      <c r="E1107" s="255"/>
      <c r="F1107" s="283">
        <v>0</v>
      </c>
      <c r="G1107" s="244"/>
      <c r="H1107" s="324">
        <v>0</v>
      </c>
      <c r="I1107" s="322"/>
    </row>
    <row r="1108" spans="1:9" hidden="1" outlineLevel="1">
      <c r="A1108" s="323"/>
      <c r="B1108" s="277" t="s">
        <v>209</v>
      </c>
      <c r="C1108" s="254"/>
      <c r="D1108" s="260"/>
      <c r="E1108" s="255"/>
      <c r="F1108" s="283">
        <v>3681</v>
      </c>
      <c r="G1108" s="244"/>
      <c r="H1108" s="324">
        <v>3681</v>
      </c>
      <c r="I1108" s="322"/>
    </row>
    <row r="1109" spans="1:9" hidden="1" outlineLevel="1">
      <c r="A1109" s="323"/>
      <c r="B1109" s="277" t="s">
        <v>211</v>
      </c>
      <c r="C1109" s="254"/>
      <c r="D1109" s="260"/>
      <c r="E1109" s="255"/>
      <c r="F1109" s="283">
        <v>0</v>
      </c>
      <c r="G1109" s="244"/>
      <c r="H1109" s="324">
        <v>0</v>
      </c>
      <c r="I1109" s="322"/>
    </row>
    <row r="1110" spans="1:9" hidden="1" outlineLevel="1">
      <c r="A1110" s="323"/>
      <c r="B1110" s="277" t="s">
        <v>212</v>
      </c>
      <c r="C1110" s="254"/>
      <c r="D1110" s="260"/>
      <c r="E1110" s="255"/>
      <c r="F1110" s="283">
        <v>0</v>
      </c>
      <c r="G1110" s="244"/>
      <c r="H1110" s="324">
        <v>0</v>
      </c>
      <c r="I1110" s="322"/>
    </row>
    <row r="1111" spans="1:9" hidden="1" outlineLevel="1">
      <c r="A1111" s="323"/>
      <c r="B1111" s="277" t="s">
        <v>213</v>
      </c>
      <c r="C1111" s="254"/>
      <c r="D1111" s="260"/>
      <c r="E1111" s="255"/>
      <c r="F1111" s="284"/>
      <c r="G1111" s="244"/>
      <c r="H1111" s="324">
        <v>0</v>
      </c>
      <c r="I1111" s="322"/>
    </row>
    <row r="1112" spans="1:9" hidden="1" outlineLevel="1">
      <c r="A1112" s="323"/>
      <c r="B1112" s="277" t="s">
        <v>214</v>
      </c>
      <c r="C1112" s="254"/>
      <c r="D1112" s="260"/>
      <c r="E1112" s="255"/>
      <c r="F1112" s="284"/>
      <c r="G1112" s="244"/>
      <c r="H1112" s="324">
        <v>0</v>
      </c>
      <c r="I1112" s="322"/>
    </row>
    <row r="1113" spans="1:9" hidden="1" outlineLevel="1">
      <c r="A1113" s="323"/>
      <c r="B1113" s="277" t="s">
        <v>273</v>
      </c>
      <c r="C1113" s="254"/>
      <c r="D1113" s="260"/>
      <c r="E1113" s="255"/>
      <c r="F1113" s="284"/>
      <c r="G1113" s="244"/>
      <c r="H1113" s="324">
        <v>0</v>
      </c>
      <c r="I1113" s="322"/>
    </row>
    <row r="1114" spans="1:9" hidden="1" outlineLevel="1">
      <c r="A1114" s="323"/>
      <c r="B1114" s="277" t="s">
        <v>215</v>
      </c>
      <c r="C1114" s="254"/>
      <c r="D1114" s="260"/>
      <c r="E1114" s="255"/>
      <c r="F1114" s="284"/>
      <c r="G1114" s="244"/>
      <c r="H1114" s="324">
        <v>0</v>
      </c>
      <c r="I1114" s="322"/>
    </row>
    <row r="1115" spans="1:9" hidden="1" outlineLevel="1">
      <c r="A1115" s="323"/>
      <c r="B1115" s="277" t="s">
        <v>216</v>
      </c>
      <c r="C1115" s="254"/>
      <c r="D1115" s="260"/>
      <c r="E1115" s="255"/>
      <c r="F1115" s="283">
        <v>0</v>
      </c>
      <c r="G1115" s="244"/>
      <c r="H1115" s="324">
        <v>0</v>
      </c>
      <c r="I1115" s="322"/>
    </row>
    <row r="1116" spans="1:9" hidden="1" outlineLevel="1">
      <c r="A1116" s="323"/>
      <c r="B1116" s="277" t="s">
        <v>217</v>
      </c>
      <c r="C1116" s="254"/>
      <c r="D1116" s="260"/>
      <c r="E1116" s="255"/>
      <c r="F1116" s="284"/>
      <c r="G1116" s="244"/>
      <c r="H1116" s="324">
        <v>0</v>
      </c>
      <c r="I1116" s="322"/>
    </row>
    <row r="1117" spans="1:9" hidden="1" outlineLevel="1">
      <c r="A1117" s="323"/>
      <c r="B1117" s="277" t="s">
        <v>218</v>
      </c>
      <c r="C1117" s="254"/>
      <c r="D1117" s="260"/>
      <c r="E1117" s="255"/>
      <c r="F1117" s="283">
        <v>0</v>
      </c>
      <c r="G1117" s="244"/>
      <c r="H1117" s="324">
        <v>0</v>
      </c>
      <c r="I1117" s="322"/>
    </row>
    <row r="1118" spans="1:9" hidden="1" outlineLevel="1">
      <c r="A1118" s="323"/>
      <c r="B1118" s="277" t="s">
        <v>219</v>
      </c>
      <c r="C1118" s="254"/>
      <c r="D1118" s="260"/>
      <c r="E1118" s="255"/>
      <c r="F1118" s="284"/>
      <c r="G1118" s="244"/>
      <c r="H1118" s="324">
        <v>0</v>
      </c>
      <c r="I1118" s="322"/>
    </row>
    <row r="1119" spans="1:9" hidden="1" outlineLevel="1">
      <c r="A1119" s="323"/>
      <c r="B1119" s="277" t="s">
        <v>323</v>
      </c>
      <c r="C1119" s="254"/>
      <c r="D1119" s="260"/>
      <c r="E1119" s="255"/>
      <c r="F1119" s="284"/>
      <c r="G1119" s="244"/>
      <c r="H1119" s="324">
        <v>0</v>
      </c>
      <c r="I1119" s="322"/>
    </row>
    <row r="1120" spans="1:9" hidden="1" outlineLevel="1">
      <c r="A1120" s="323"/>
      <c r="B1120" s="277" t="s">
        <v>220</v>
      </c>
      <c r="C1120" s="254"/>
      <c r="D1120" s="260"/>
      <c r="E1120" s="255"/>
      <c r="F1120" s="284"/>
      <c r="G1120" s="244"/>
      <c r="H1120" s="324">
        <v>0</v>
      </c>
      <c r="I1120" s="322"/>
    </row>
    <row r="1121" spans="1:9" hidden="1" outlineLevel="1">
      <c r="A1121" s="323"/>
      <c r="B1121" s="277" t="s">
        <v>221</v>
      </c>
      <c r="C1121" s="254"/>
      <c r="D1121" s="260"/>
      <c r="E1121" s="255"/>
      <c r="F1121" s="283">
        <v>26979</v>
      </c>
      <c r="G1121" s="244"/>
      <c r="H1121" s="324">
        <v>26979</v>
      </c>
      <c r="I1121" s="322"/>
    </row>
    <row r="1122" spans="1:9" hidden="1" outlineLevel="1">
      <c r="A1122" s="323"/>
      <c r="B1122" s="277" t="s">
        <v>274</v>
      </c>
      <c r="C1122" s="254"/>
      <c r="D1122" s="260"/>
      <c r="E1122" s="255"/>
      <c r="F1122" s="283"/>
      <c r="G1122" s="244"/>
      <c r="H1122" s="324">
        <v>0</v>
      </c>
      <c r="I1122" s="322"/>
    </row>
    <row r="1123" spans="1:9" hidden="1" outlineLevel="1">
      <c r="A1123" s="323"/>
      <c r="B1123" s="277" t="s">
        <v>222</v>
      </c>
      <c r="C1123" s="254"/>
      <c r="D1123" s="260"/>
      <c r="E1123" s="255"/>
      <c r="F1123" s="284"/>
      <c r="G1123" s="244"/>
      <c r="H1123" s="324">
        <v>0</v>
      </c>
      <c r="I1123" s="322"/>
    </row>
    <row r="1124" spans="1:9" hidden="1" outlineLevel="1">
      <c r="A1124" s="323"/>
      <c r="B1124" s="277" t="s">
        <v>278</v>
      </c>
      <c r="C1124" s="254"/>
      <c r="D1124" s="260"/>
      <c r="E1124" s="255"/>
      <c r="F1124" s="284"/>
      <c r="G1124" s="244"/>
      <c r="H1124" s="324">
        <v>0</v>
      </c>
      <c r="I1124" s="322"/>
    </row>
    <row r="1125" spans="1:9" hidden="1" outlineLevel="1">
      <c r="A1125" s="323"/>
      <c r="B1125" s="277" t="s">
        <v>223</v>
      </c>
      <c r="C1125" s="254"/>
      <c r="D1125" s="260"/>
      <c r="E1125" s="255"/>
      <c r="F1125" s="284"/>
      <c r="G1125" s="244"/>
      <c r="H1125" s="324">
        <v>0</v>
      </c>
      <c r="I1125" s="322"/>
    </row>
    <row r="1126" spans="1:9" hidden="1" outlineLevel="1">
      <c r="A1126" s="323"/>
      <c r="B1126" s="277" t="s">
        <v>224</v>
      </c>
      <c r="C1126" s="254"/>
      <c r="D1126" s="260"/>
      <c r="E1126" s="255"/>
      <c r="F1126" s="284"/>
      <c r="G1126" s="244"/>
      <c r="H1126" s="324">
        <v>0</v>
      </c>
      <c r="I1126" s="322"/>
    </row>
    <row r="1127" spans="1:9" hidden="1" outlineLevel="1">
      <c r="A1127" s="323"/>
      <c r="B1127" s="277" t="s">
        <v>225</v>
      </c>
      <c r="C1127" s="254"/>
      <c r="D1127" s="260"/>
      <c r="E1127" s="255"/>
      <c r="F1127" s="284"/>
      <c r="G1127" s="244"/>
      <c r="H1127" s="324">
        <v>0</v>
      </c>
      <c r="I1127" s="322"/>
    </row>
    <row r="1128" spans="1:9" collapsed="1">
      <c r="A1128" s="323">
        <v>34</v>
      </c>
      <c r="B1128" s="281" t="s">
        <v>585</v>
      </c>
      <c r="C1128" s="254"/>
      <c r="D1128" s="260"/>
      <c r="E1128" s="255"/>
      <c r="F1128" s="283">
        <f>SUM($F$1100:$F$1127)</f>
        <v>30660</v>
      </c>
      <c r="G1128" s="244"/>
      <c r="H1128" s="324">
        <f>SUM($H$1100:$H$1127)</f>
        <v>30660</v>
      </c>
      <c r="I1128" s="322"/>
    </row>
    <row r="1129" spans="1:9" hidden="1" outlineLevel="1">
      <c r="A1129" s="323"/>
      <c r="B1129" s="277" t="s">
        <v>202</v>
      </c>
      <c r="C1129" s="257"/>
      <c r="D1129" s="259"/>
      <c r="E1129" s="273"/>
      <c r="F1129" s="283"/>
      <c r="G1129" s="254"/>
      <c r="H1129" s="324">
        <v>0</v>
      </c>
      <c r="I1129" s="322"/>
    </row>
    <row r="1130" spans="1:9" hidden="1" outlineLevel="1">
      <c r="A1130" s="323"/>
      <c r="B1130" s="277" t="s">
        <v>272</v>
      </c>
      <c r="C1130" s="257"/>
      <c r="D1130" s="259"/>
      <c r="E1130" s="273"/>
      <c r="F1130" s="283">
        <v>0</v>
      </c>
      <c r="G1130" s="254"/>
      <c r="H1130" s="324">
        <v>0</v>
      </c>
      <c r="I1130" s="322"/>
    </row>
    <row r="1131" spans="1:9" hidden="1" outlineLevel="1">
      <c r="A1131" s="323"/>
      <c r="B1131" s="277" t="s">
        <v>203</v>
      </c>
      <c r="C1131" s="257"/>
      <c r="D1131" s="259"/>
      <c r="E1131" s="273"/>
      <c r="F1131" s="283">
        <v>2437</v>
      </c>
      <c r="G1131" s="254"/>
      <c r="H1131" s="324">
        <v>2437</v>
      </c>
      <c r="I1131" s="322"/>
    </row>
    <row r="1132" spans="1:9" hidden="1" outlineLevel="1">
      <c r="A1132" s="323"/>
      <c r="B1132" s="277" t="s">
        <v>204</v>
      </c>
      <c r="C1132" s="257"/>
      <c r="D1132" s="259"/>
      <c r="E1132" s="273"/>
      <c r="F1132" s="284"/>
      <c r="G1132" s="254"/>
      <c r="H1132" s="324">
        <v>0</v>
      </c>
      <c r="I1132" s="322"/>
    </row>
    <row r="1133" spans="1:9" hidden="1" outlineLevel="1">
      <c r="A1133" s="323"/>
      <c r="B1133" s="277" t="s">
        <v>205</v>
      </c>
      <c r="C1133" s="257"/>
      <c r="D1133" s="259"/>
      <c r="E1133" s="273"/>
      <c r="F1133" s="283">
        <v>0</v>
      </c>
      <c r="G1133" s="254"/>
      <c r="H1133" s="324">
        <v>0</v>
      </c>
      <c r="I1133" s="322"/>
    </row>
    <row r="1134" spans="1:9" hidden="1" outlineLevel="1">
      <c r="A1134" s="323"/>
      <c r="B1134" s="277" t="s">
        <v>206</v>
      </c>
      <c r="C1134" s="257"/>
      <c r="D1134" s="259"/>
      <c r="E1134" s="273"/>
      <c r="F1134" s="283">
        <v>0</v>
      </c>
      <c r="G1134" s="254"/>
      <c r="H1134" s="324">
        <v>0</v>
      </c>
      <c r="I1134" s="322"/>
    </row>
    <row r="1135" spans="1:9" hidden="1" outlineLevel="1">
      <c r="A1135" s="323"/>
      <c r="B1135" s="277" t="s">
        <v>207</v>
      </c>
      <c r="C1135" s="257"/>
      <c r="D1135" s="259"/>
      <c r="E1135" s="273"/>
      <c r="F1135" s="283"/>
      <c r="G1135" s="254"/>
      <c r="H1135" s="324">
        <v>0</v>
      </c>
      <c r="I1135" s="322"/>
    </row>
    <row r="1136" spans="1:9" hidden="1" outlineLevel="1">
      <c r="A1136" s="323"/>
      <c r="B1136" s="277" t="s">
        <v>208</v>
      </c>
      <c r="C1136" s="257"/>
      <c r="D1136" s="259"/>
      <c r="E1136" s="273"/>
      <c r="F1136" s="283">
        <v>19722</v>
      </c>
      <c r="G1136" s="254"/>
      <c r="H1136" s="324">
        <v>19722</v>
      </c>
      <c r="I1136" s="322"/>
    </row>
    <row r="1137" spans="1:9" hidden="1" outlineLevel="1">
      <c r="A1137" s="323"/>
      <c r="B1137" s="277" t="s">
        <v>209</v>
      </c>
      <c r="C1137" s="257"/>
      <c r="D1137" s="259"/>
      <c r="E1137" s="273"/>
      <c r="F1137" s="283">
        <v>2994</v>
      </c>
      <c r="G1137" s="254"/>
      <c r="H1137" s="324">
        <v>2994</v>
      </c>
      <c r="I1137" s="322"/>
    </row>
    <row r="1138" spans="1:9" hidden="1" outlineLevel="1">
      <c r="A1138" s="323"/>
      <c r="B1138" s="277" t="s">
        <v>211</v>
      </c>
      <c r="C1138" s="257"/>
      <c r="D1138" s="259"/>
      <c r="E1138" s="273"/>
      <c r="F1138" s="283">
        <v>14262</v>
      </c>
      <c r="G1138" s="254"/>
      <c r="H1138" s="324">
        <v>14262</v>
      </c>
      <c r="I1138" s="322"/>
    </row>
    <row r="1139" spans="1:9" hidden="1" outlineLevel="1">
      <c r="A1139" s="323"/>
      <c r="B1139" s="277" t="s">
        <v>212</v>
      </c>
      <c r="C1139" s="257"/>
      <c r="D1139" s="259"/>
      <c r="E1139" s="273"/>
      <c r="F1139" s="283">
        <v>0</v>
      </c>
      <c r="G1139" s="254"/>
      <c r="H1139" s="324">
        <v>0</v>
      </c>
      <c r="I1139" s="322"/>
    </row>
    <row r="1140" spans="1:9" hidden="1" outlineLevel="1">
      <c r="A1140" s="323"/>
      <c r="B1140" s="277" t="s">
        <v>213</v>
      </c>
      <c r="C1140" s="257"/>
      <c r="D1140" s="259"/>
      <c r="E1140" s="273"/>
      <c r="F1140" s="284"/>
      <c r="G1140" s="254"/>
      <c r="H1140" s="324">
        <v>0</v>
      </c>
      <c r="I1140" s="322"/>
    </row>
    <row r="1141" spans="1:9" hidden="1" outlineLevel="1">
      <c r="A1141" s="323"/>
      <c r="B1141" s="277" t="s">
        <v>214</v>
      </c>
      <c r="C1141" s="257"/>
      <c r="D1141" s="259"/>
      <c r="E1141" s="273"/>
      <c r="F1141" s="284"/>
      <c r="G1141" s="254"/>
      <c r="H1141" s="324">
        <v>0</v>
      </c>
      <c r="I1141" s="322"/>
    </row>
    <row r="1142" spans="1:9" hidden="1" outlineLevel="1">
      <c r="A1142" s="323"/>
      <c r="B1142" s="277" t="s">
        <v>273</v>
      </c>
      <c r="C1142" s="257"/>
      <c r="D1142" s="259"/>
      <c r="E1142" s="273"/>
      <c r="F1142" s="284"/>
      <c r="G1142" s="254"/>
      <c r="H1142" s="324">
        <v>0</v>
      </c>
      <c r="I1142" s="322"/>
    </row>
    <row r="1143" spans="1:9" hidden="1" outlineLevel="1">
      <c r="A1143" s="323"/>
      <c r="B1143" s="277" t="s">
        <v>215</v>
      </c>
      <c r="C1143" s="257"/>
      <c r="D1143" s="259"/>
      <c r="E1143" s="273"/>
      <c r="F1143" s="284"/>
      <c r="G1143" s="254"/>
      <c r="H1143" s="324">
        <v>0</v>
      </c>
      <c r="I1143" s="322"/>
    </row>
    <row r="1144" spans="1:9" hidden="1" outlineLevel="1">
      <c r="A1144" s="323"/>
      <c r="B1144" s="277" t="s">
        <v>216</v>
      </c>
      <c r="C1144" s="257"/>
      <c r="D1144" s="259"/>
      <c r="E1144" s="273"/>
      <c r="F1144" s="283">
        <v>0</v>
      </c>
      <c r="G1144" s="254"/>
      <c r="H1144" s="324">
        <v>0</v>
      </c>
      <c r="I1144" s="322"/>
    </row>
    <row r="1145" spans="1:9" hidden="1" outlineLevel="1">
      <c r="A1145" s="323"/>
      <c r="B1145" s="277" t="s">
        <v>217</v>
      </c>
      <c r="C1145" s="257"/>
      <c r="D1145" s="259"/>
      <c r="E1145" s="273"/>
      <c r="F1145" s="284"/>
      <c r="G1145" s="254"/>
      <c r="H1145" s="324">
        <v>0</v>
      </c>
      <c r="I1145" s="322"/>
    </row>
    <row r="1146" spans="1:9" hidden="1" outlineLevel="1">
      <c r="A1146" s="323"/>
      <c r="B1146" s="277" t="s">
        <v>218</v>
      </c>
      <c r="C1146" s="257"/>
      <c r="D1146" s="259"/>
      <c r="E1146" s="273"/>
      <c r="F1146" s="283">
        <v>0</v>
      </c>
      <c r="G1146" s="254"/>
      <c r="H1146" s="324">
        <v>0</v>
      </c>
      <c r="I1146" s="322"/>
    </row>
    <row r="1147" spans="1:9" hidden="1" outlineLevel="1">
      <c r="A1147" s="323"/>
      <c r="B1147" s="277" t="s">
        <v>219</v>
      </c>
      <c r="C1147" s="257"/>
      <c r="D1147" s="259"/>
      <c r="E1147" s="273"/>
      <c r="F1147" s="284"/>
      <c r="G1147" s="254"/>
      <c r="H1147" s="324">
        <v>0</v>
      </c>
      <c r="I1147" s="322"/>
    </row>
    <row r="1148" spans="1:9" hidden="1" outlineLevel="1">
      <c r="A1148" s="323"/>
      <c r="B1148" s="277" t="s">
        <v>323</v>
      </c>
      <c r="C1148" s="257"/>
      <c r="D1148" s="259"/>
      <c r="E1148" s="273"/>
      <c r="F1148" s="284"/>
      <c r="G1148" s="254"/>
      <c r="H1148" s="324">
        <v>0</v>
      </c>
      <c r="I1148" s="322"/>
    </row>
    <row r="1149" spans="1:9" hidden="1" outlineLevel="1">
      <c r="A1149" s="323"/>
      <c r="B1149" s="277" t="s">
        <v>220</v>
      </c>
      <c r="C1149" s="257"/>
      <c r="D1149" s="259"/>
      <c r="E1149" s="273"/>
      <c r="F1149" s="284"/>
      <c r="G1149" s="254"/>
      <c r="H1149" s="324">
        <v>0</v>
      </c>
      <c r="I1149" s="322"/>
    </row>
    <row r="1150" spans="1:9" hidden="1" outlineLevel="1">
      <c r="A1150" s="323"/>
      <c r="B1150" s="277" t="s">
        <v>221</v>
      </c>
      <c r="C1150" s="257"/>
      <c r="D1150" s="259"/>
      <c r="E1150" s="273"/>
      <c r="F1150" s="283">
        <v>6158</v>
      </c>
      <c r="G1150" s="254"/>
      <c r="H1150" s="324">
        <v>6158</v>
      </c>
      <c r="I1150" s="322"/>
    </row>
    <row r="1151" spans="1:9" hidden="1" outlineLevel="1">
      <c r="A1151" s="323"/>
      <c r="B1151" s="277" t="s">
        <v>274</v>
      </c>
      <c r="C1151" s="257"/>
      <c r="D1151" s="259"/>
      <c r="E1151" s="273"/>
      <c r="F1151" s="283"/>
      <c r="G1151" s="254"/>
      <c r="H1151" s="324">
        <v>0</v>
      </c>
      <c r="I1151" s="322"/>
    </row>
    <row r="1152" spans="1:9" hidden="1" outlineLevel="1">
      <c r="A1152" s="323"/>
      <c r="B1152" s="277" t="s">
        <v>222</v>
      </c>
      <c r="C1152" s="257"/>
      <c r="D1152" s="259"/>
      <c r="E1152" s="273"/>
      <c r="F1152" s="284"/>
      <c r="G1152" s="254"/>
      <c r="H1152" s="324">
        <v>0</v>
      </c>
      <c r="I1152" s="322"/>
    </row>
    <row r="1153" spans="1:9" hidden="1" outlineLevel="1">
      <c r="A1153" s="323"/>
      <c r="B1153" s="277" t="s">
        <v>278</v>
      </c>
      <c r="C1153" s="257"/>
      <c r="D1153" s="259"/>
      <c r="E1153" s="273"/>
      <c r="F1153" s="284"/>
      <c r="G1153" s="254"/>
      <c r="H1153" s="324">
        <v>0</v>
      </c>
      <c r="I1153" s="322"/>
    </row>
    <row r="1154" spans="1:9" hidden="1" outlineLevel="1">
      <c r="A1154" s="323"/>
      <c r="B1154" s="277" t="s">
        <v>223</v>
      </c>
      <c r="C1154" s="257"/>
      <c r="D1154" s="259"/>
      <c r="E1154" s="273"/>
      <c r="F1154" s="284"/>
      <c r="G1154" s="254"/>
      <c r="H1154" s="324">
        <v>0</v>
      </c>
      <c r="I1154" s="322"/>
    </row>
    <row r="1155" spans="1:9" hidden="1" outlineLevel="1">
      <c r="A1155" s="323"/>
      <c r="B1155" s="277" t="s">
        <v>224</v>
      </c>
      <c r="C1155" s="257"/>
      <c r="D1155" s="259"/>
      <c r="E1155" s="273"/>
      <c r="F1155" s="284"/>
      <c r="G1155" s="254"/>
      <c r="H1155" s="324">
        <v>0</v>
      </c>
      <c r="I1155" s="322"/>
    </row>
    <row r="1156" spans="1:9" hidden="1" outlineLevel="1">
      <c r="A1156" s="323"/>
      <c r="B1156" s="277" t="s">
        <v>225</v>
      </c>
      <c r="C1156" s="257"/>
      <c r="D1156" s="259"/>
      <c r="E1156" s="273"/>
      <c r="F1156" s="284"/>
      <c r="G1156" s="254"/>
      <c r="H1156" s="324">
        <v>0</v>
      </c>
      <c r="I1156" s="322"/>
    </row>
    <row r="1157" spans="1:9" collapsed="1">
      <c r="A1157" s="323">
        <v>35</v>
      </c>
      <c r="B1157" s="281" t="s">
        <v>586</v>
      </c>
      <c r="C1157" s="257"/>
      <c r="D1157" s="259"/>
      <c r="E1157" s="273"/>
      <c r="F1157" s="283">
        <f>SUM($F$1129:$F$1156)</f>
        <v>45573</v>
      </c>
      <c r="G1157" s="254"/>
      <c r="H1157" s="324">
        <f>SUM($H$1129:$H$1156)</f>
        <v>45573</v>
      </c>
      <c r="I1157" s="322"/>
    </row>
    <row r="1158" spans="1:9" hidden="1" outlineLevel="1">
      <c r="A1158" s="323"/>
      <c r="B1158" s="277" t="s">
        <v>202</v>
      </c>
      <c r="C1158" s="319"/>
      <c r="D1158" s="319"/>
      <c r="E1158" s="319"/>
      <c r="F1158" s="265"/>
      <c r="G1158" s="265"/>
      <c r="H1158" s="324">
        <v>0</v>
      </c>
      <c r="I1158" s="322"/>
    </row>
    <row r="1159" spans="1:9" hidden="1" outlineLevel="1">
      <c r="A1159" s="323"/>
      <c r="B1159" s="277" t="s">
        <v>272</v>
      </c>
      <c r="C1159" s="319"/>
      <c r="D1159" s="319"/>
      <c r="E1159" s="319"/>
      <c r="F1159" s="265"/>
      <c r="G1159" s="265"/>
      <c r="H1159" s="324">
        <v>0</v>
      </c>
      <c r="I1159" s="322"/>
    </row>
    <row r="1160" spans="1:9" hidden="1" outlineLevel="1">
      <c r="A1160" s="323"/>
      <c r="B1160" s="277" t="s">
        <v>203</v>
      </c>
      <c r="C1160" s="319"/>
      <c r="D1160" s="319"/>
      <c r="E1160" s="319"/>
      <c r="F1160" s="265"/>
      <c r="G1160" s="265"/>
      <c r="H1160" s="324">
        <v>0</v>
      </c>
      <c r="I1160" s="322"/>
    </row>
    <row r="1161" spans="1:9" hidden="1" outlineLevel="1">
      <c r="A1161" s="323"/>
      <c r="B1161" s="277" t="s">
        <v>204</v>
      </c>
      <c r="C1161" s="319"/>
      <c r="D1161" s="319"/>
      <c r="E1161" s="319"/>
      <c r="F1161" s="265"/>
      <c r="G1161" s="265"/>
      <c r="H1161" s="324">
        <v>0</v>
      </c>
      <c r="I1161" s="322"/>
    </row>
    <row r="1162" spans="1:9" hidden="1" outlineLevel="1">
      <c r="A1162" s="323"/>
      <c r="B1162" s="277" t="s">
        <v>205</v>
      </c>
      <c r="C1162" s="320">
        <v>0</v>
      </c>
      <c r="D1162" s="320">
        <v>0</v>
      </c>
      <c r="E1162" s="320">
        <v>0</v>
      </c>
      <c r="F1162" s="266">
        <v>0</v>
      </c>
      <c r="G1162" s="266">
        <v>0</v>
      </c>
      <c r="H1162" s="324">
        <v>0</v>
      </c>
      <c r="I1162" s="322"/>
    </row>
    <row r="1163" spans="1:9" hidden="1" outlineLevel="1">
      <c r="A1163" s="323"/>
      <c r="B1163" s="277" t="s">
        <v>206</v>
      </c>
      <c r="C1163" s="320">
        <v>0</v>
      </c>
      <c r="D1163" s="320">
        <v>0</v>
      </c>
      <c r="E1163" s="320">
        <v>0</v>
      </c>
      <c r="F1163" s="266">
        <v>0</v>
      </c>
      <c r="G1163" s="266">
        <v>0</v>
      </c>
      <c r="H1163" s="324">
        <v>0</v>
      </c>
      <c r="I1163" s="322"/>
    </row>
    <row r="1164" spans="1:9" hidden="1" outlineLevel="1">
      <c r="A1164" s="323"/>
      <c r="B1164" s="277" t="s">
        <v>207</v>
      </c>
      <c r="C1164" s="320"/>
      <c r="D1164" s="320"/>
      <c r="E1164" s="320"/>
      <c r="F1164" s="266"/>
      <c r="G1164" s="266"/>
      <c r="H1164" s="324">
        <v>0</v>
      </c>
      <c r="I1164" s="322"/>
    </row>
    <row r="1165" spans="1:9" hidden="1" outlineLevel="1">
      <c r="A1165" s="323"/>
      <c r="B1165" s="277" t="s">
        <v>208</v>
      </c>
      <c r="C1165" s="320">
        <v>0</v>
      </c>
      <c r="D1165" s="320">
        <v>0</v>
      </c>
      <c r="E1165" s="320">
        <v>0</v>
      </c>
      <c r="F1165" s="266">
        <v>0</v>
      </c>
      <c r="G1165" s="266">
        <v>0</v>
      </c>
      <c r="H1165" s="324">
        <v>0</v>
      </c>
      <c r="I1165" s="322"/>
    </row>
    <row r="1166" spans="1:9" hidden="1" outlineLevel="1">
      <c r="A1166" s="323"/>
      <c r="B1166" s="277" t="s">
        <v>209</v>
      </c>
      <c r="C1166" s="319"/>
      <c r="D1166" s="319"/>
      <c r="E1166" s="319"/>
      <c r="F1166" s="265"/>
      <c r="G1166" s="265"/>
      <c r="H1166" s="324">
        <v>0</v>
      </c>
      <c r="I1166" s="322"/>
    </row>
    <row r="1167" spans="1:9" hidden="1" outlineLevel="1">
      <c r="A1167" s="323"/>
      <c r="B1167" s="277" t="s">
        <v>211</v>
      </c>
      <c r="C1167" s="320">
        <v>0</v>
      </c>
      <c r="D1167" s="319"/>
      <c r="E1167" s="319"/>
      <c r="F1167" s="265"/>
      <c r="G1167" s="265"/>
      <c r="H1167" s="324">
        <v>0</v>
      </c>
      <c r="I1167" s="322"/>
    </row>
    <row r="1168" spans="1:9" hidden="1" outlineLevel="1">
      <c r="A1168" s="323"/>
      <c r="B1168" s="277" t="s">
        <v>212</v>
      </c>
      <c r="C1168" s="320"/>
      <c r="D1168" s="319">
        <v>0</v>
      </c>
      <c r="E1168" s="319">
        <v>0</v>
      </c>
      <c r="F1168" s="265">
        <v>0</v>
      </c>
      <c r="G1168" s="265">
        <v>0</v>
      </c>
      <c r="H1168" s="324">
        <v>0</v>
      </c>
      <c r="I1168" s="322"/>
    </row>
    <row r="1169" spans="1:9" hidden="1" outlineLevel="1">
      <c r="A1169" s="323"/>
      <c r="B1169" s="277" t="s">
        <v>213</v>
      </c>
      <c r="C1169" s="320">
        <v>0</v>
      </c>
      <c r="D1169" s="319"/>
      <c r="E1169" s="320">
        <v>0</v>
      </c>
      <c r="F1169" s="265"/>
      <c r="G1169" s="266">
        <v>0</v>
      </c>
      <c r="H1169" s="324">
        <v>0</v>
      </c>
      <c r="I1169" s="322"/>
    </row>
    <row r="1170" spans="1:9" hidden="1" outlineLevel="1">
      <c r="A1170" s="323"/>
      <c r="B1170" s="277" t="s">
        <v>214</v>
      </c>
      <c r="C1170" s="319"/>
      <c r="D1170" s="319"/>
      <c r="E1170" s="319"/>
      <c r="F1170" s="265"/>
      <c r="G1170" s="265"/>
      <c r="H1170" s="324">
        <v>0</v>
      </c>
      <c r="I1170" s="322"/>
    </row>
    <row r="1171" spans="1:9" hidden="1" outlineLevel="1">
      <c r="A1171" s="323"/>
      <c r="B1171" s="277" t="s">
        <v>273</v>
      </c>
      <c r="C1171" s="319"/>
      <c r="D1171" s="319"/>
      <c r="E1171" s="319"/>
      <c r="F1171" s="265"/>
      <c r="G1171" s="265"/>
      <c r="H1171" s="324">
        <v>0</v>
      </c>
      <c r="I1171" s="322"/>
    </row>
    <row r="1172" spans="1:9" hidden="1" outlineLevel="1">
      <c r="A1172" s="323"/>
      <c r="B1172" s="277" t="s">
        <v>215</v>
      </c>
      <c r="C1172" s="320">
        <v>0</v>
      </c>
      <c r="D1172" s="319"/>
      <c r="E1172" s="319"/>
      <c r="F1172" s="265"/>
      <c r="G1172" s="265"/>
      <c r="H1172" s="324">
        <v>0</v>
      </c>
      <c r="I1172" s="322"/>
    </row>
    <row r="1173" spans="1:9" hidden="1" outlineLevel="1">
      <c r="A1173" s="323"/>
      <c r="B1173" s="277" t="s">
        <v>216</v>
      </c>
      <c r="C1173" s="320">
        <v>0</v>
      </c>
      <c r="D1173" s="320">
        <v>0</v>
      </c>
      <c r="E1173" s="320">
        <v>0</v>
      </c>
      <c r="F1173" s="266">
        <v>0</v>
      </c>
      <c r="G1173" s="266">
        <v>0</v>
      </c>
      <c r="H1173" s="324">
        <v>0</v>
      </c>
      <c r="I1173" s="322"/>
    </row>
    <row r="1174" spans="1:9" hidden="1" outlineLevel="1">
      <c r="A1174" s="323"/>
      <c r="B1174" s="277" t="s">
        <v>217</v>
      </c>
      <c r="C1174" s="320">
        <v>0</v>
      </c>
      <c r="D1174" s="320">
        <v>0</v>
      </c>
      <c r="E1174" s="320">
        <v>0</v>
      </c>
      <c r="F1174" s="265"/>
      <c r="G1174" s="266">
        <v>0</v>
      </c>
      <c r="H1174" s="324">
        <v>0</v>
      </c>
      <c r="I1174" s="322"/>
    </row>
    <row r="1175" spans="1:9" hidden="1" outlineLevel="1">
      <c r="A1175" s="323"/>
      <c r="B1175" s="277" t="s">
        <v>218</v>
      </c>
      <c r="C1175" s="320">
        <v>0</v>
      </c>
      <c r="D1175" s="320">
        <v>0</v>
      </c>
      <c r="E1175" s="320">
        <v>0</v>
      </c>
      <c r="F1175" s="266">
        <v>0</v>
      </c>
      <c r="G1175" s="266">
        <v>0</v>
      </c>
      <c r="H1175" s="324">
        <v>0</v>
      </c>
      <c r="I1175" s="322"/>
    </row>
    <row r="1176" spans="1:9" hidden="1" outlineLevel="1">
      <c r="A1176" s="323"/>
      <c r="B1176" s="277" t="s">
        <v>219</v>
      </c>
      <c r="C1176" s="319"/>
      <c r="D1176" s="319"/>
      <c r="E1176" s="319"/>
      <c r="F1176" s="265"/>
      <c r="G1176" s="265"/>
      <c r="H1176" s="324">
        <v>0</v>
      </c>
      <c r="I1176" s="322"/>
    </row>
    <row r="1177" spans="1:9" hidden="1" outlineLevel="1">
      <c r="A1177" s="323"/>
      <c r="B1177" s="277" t="s">
        <v>323</v>
      </c>
      <c r="C1177" s="319"/>
      <c r="D1177" s="319"/>
      <c r="E1177" s="319"/>
      <c r="F1177" s="265"/>
      <c r="G1177" s="265"/>
      <c r="H1177" s="324">
        <v>0</v>
      </c>
      <c r="I1177" s="322"/>
    </row>
    <row r="1178" spans="1:9" hidden="1" outlineLevel="1">
      <c r="A1178" s="323"/>
      <c r="B1178" s="277" t="s">
        <v>220</v>
      </c>
      <c r="C1178" s="319"/>
      <c r="D1178" s="319"/>
      <c r="E1178" s="319"/>
      <c r="F1178" s="265"/>
      <c r="G1178" s="265"/>
      <c r="H1178" s="324">
        <v>0</v>
      </c>
      <c r="I1178" s="322"/>
    </row>
    <row r="1179" spans="1:9" hidden="1" outlineLevel="1">
      <c r="A1179" s="323"/>
      <c r="B1179" s="277" t="s">
        <v>221</v>
      </c>
      <c r="C1179" s="319"/>
      <c r="D1179" s="319"/>
      <c r="E1179" s="319"/>
      <c r="F1179" s="265"/>
      <c r="G1179" s="265"/>
      <c r="H1179" s="324">
        <v>0</v>
      </c>
      <c r="I1179" s="322"/>
    </row>
    <row r="1180" spans="1:9" hidden="1" outlineLevel="1">
      <c r="A1180" s="323"/>
      <c r="B1180" s="277" t="s">
        <v>274</v>
      </c>
      <c r="C1180" s="319"/>
      <c r="D1180" s="319"/>
      <c r="E1180" s="319"/>
      <c r="F1180" s="265"/>
      <c r="G1180" s="265"/>
      <c r="H1180" s="324">
        <v>0</v>
      </c>
      <c r="I1180" s="322"/>
    </row>
    <row r="1181" spans="1:9" hidden="1" outlineLevel="1">
      <c r="A1181" s="323"/>
      <c r="B1181" s="277" t="s">
        <v>222</v>
      </c>
      <c r="C1181" s="319"/>
      <c r="D1181" s="319"/>
      <c r="E1181" s="319"/>
      <c r="F1181" s="265"/>
      <c r="G1181" s="265"/>
      <c r="H1181" s="324">
        <v>0</v>
      </c>
      <c r="I1181" s="322"/>
    </row>
    <row r="1182" spans="1:9" hidden="1" outlineLevel="1">
      <c r="A1182" s="323"/>
      <c r="B1182" s="277" t="s">
        <v>278</v>
      </c>
      <c r="C1182" s="319"/>
      <c r="D1182" s="319"/>
      <c r="E1182" s="319"/>
      <c r="F1182" s="265"/>
      <c r="G1182" s="265"/>
      <c r="H1182" s="324">
        <v>0</v>
      </c>
      <c r="I1182" s="322"/>
    </row>
    <row r="1183" spans="1:9" hidden="1" outlineLevel="1">
      <c r="A1183" s="323"/>
      <c r="B1183" s="277" t="s">
        <v>223</v>
      </c>
      <c r="C1183" s="319"/>
      <c r="D1183" s="319"/>
      <c r="E1183" s="319"/>
      <c r="F1183" s="265"/>
      <c r="G1183" s="265"/>
      <c r="H1183" s="324">
        <v>0</v>
      </c>
      <c r="I1183" s="322"/>
    </row>
    <row r="1184" spans="1:9" hidden="1" outlineLevel="1">
      <c r="A1184" s="323"/>
      <c r="B1184" s="277" t="s">
        <v>224</v>
      </c>
      <c r="C1184" s="320">
        <v>0</v>
      </c>
      <c r="D1184" s="319"/>
      <c r="E1184" s="319"/>
      <c r="F1184" s="265"/>
      <c r="G1184" s="265"/>
      <c r="H1184" s="324">
        <v>0</v>
      </c>
      <c r="I1184" s="322"/>
    </row>
    <row r="1185" spans="1:9" hidden="1" outlineLevel="1">
      <c r="A1185" s="323"/>
      <c r="B1185" s="277" t="s">
        <v>225</v>
      </c>
      <c r="C1185" s="320">
        <v>0</v>
      </c>
      <c r="D1185" s="319"/>
      <c r="E1185" s="320">
        <v>0</v>
      </c>
      <c r="F1185" s="265"/>
      <c r="G1185" s="265"/>
      <c r="H1185" s="324">
        <v>0</v>
      </c>
      <c r="I1185" s="322"/>
    </row>
    <row r="1186" spans="1:9" collapsed="1">
      <c r="A1186" s="323">
        <v>36</v>
      </c>
      <c r="B1186" s="281" t="s">
        <v>135</v>
      </c>
      <c r="C1186" s="320">
        <f>SUM($C$1158:$C$1185)</f>
        <v>0</v>
      </c>
      <c r="D1186" s="320">
        <f>SUM($D$1158:$D$1185)</f>
        <v>0</v>
      </c>
      <c r="E1186" s="320">
        <f>SUM($E$1158:$E$1185)</f>
        <v>0</v>
      </c>
      <c r="F1186" s="266">
        <f>SUM($F$1158:$F$1185)</f>
        <v>0</v>
      </c>
      <c r="G1186" s="266">
        <f>SUM($G$1158:$G$1185)</f>
        <v>0</v>
      </c>
      <c r="H1186" s="324">
        <f>SUM($H$1158:$H$1185)</f>
        <v>0</v>
      </c>
      <c r="I1186" s="322"/>
    </row>
    <row r="1187" spans="1:9" hidden="1" outlineLevel="1">
      <c r="A1187" s="323"/>
      <c r="B1187" s="277" t="s">
        <v>202</v>
      </c>
      <c r="C1187" s="266"/>
      <c r="D1187" s="265"/>
      <c r="E1187" s="266"/>
      <c r="F1187" s="265"/>
      <c r="G1187" s="266"/>
      <c r="H1187" s="324">
        <v>0</v>
      </c>
      <c r="I1187" s="322"/>
    </row>
    <row r="1188" spans="1:9" hidden="1" outlineLevel="1">
      <c r="A1188" s="323"/>
      <c r="B1188" s="277" t="s">
        <v>272</v>
      </c>
      <c r="C1188" s="266">
        <v>0</v>
      </c>
      <c r="D1188" s="265"/>
      <c r="E1188" s="266">
        <v>0</v>
      </c>
      <c r="F1188" s="265"/>
      <c r="G1188" s="266">
        <v>0</v>
      </c>
      <c r="H1188" s="324">
        <v>0</v>
      </c>
      <c r="I1188" s="322"/>
    </row>
    <row r="1189" spans="1:9" hidden="1" outlineLevel="1">
      <c r="A1189" s="323"/>
      <c r="B1189" s="277" t="s">
        <v>203</v>
      </c>
      <c r="C1189" s="266">
        <v>39</v>
      </c>
      <c r="D1189" s="265"/>
      <c r="E1189" s="266">
        <v>0</v>
      </c>
      <c r="F1189" s="265"/>
      <c r="G1189" s="266">
        <v>0</v>
      </c>
      <c r="H1189" s="324">
        <v>39</v>
      </c>
      <c r="I1189" s="322"/>
    </row>
    <row r="1190" spans="1:9" hidden="1" outlineLevel="1">
      <c r="A1190" s="323"/>
      <c r="B1190" s="277" t="s">
        <v>204</v>
      </c>
      <c r="C1190" s="265"/>
      <c r="D1190" s="265"/>
      <c r="E1190" s="265"/>
      <c r="F1190" s="265"/>
      <c r="G1190" s="265"/>
      <c r="H1190" s="324">
        <v>0</v>
      </c>
      <c r="I1190" s="322"/>
    </row>
    <row r="1191" spans="1:9" hidden="1" outlineLevel="1">
      <c r="A1191" s="323"/>
      <c r="B1191" s="277" t="s">
        <v>205</v>
      </c>
      <c r="C1191" s="266">
        <v>0</v>
      </c>
      <c r="D1191" s="266">
        <v>0</v>
      </c>
      <c r="E1191" s="266">
        <v>0</v>
      </c>
      <c r="F1191" s="266">
        <v>0</v>
      </c>
      <c r="G1191" s="266">
        <v>0</v>
      </c>
      <c r="H1191" s="324">
        <v>0</v>
      </c>
      <c r="I1191" s="322"/>
    </row>
    <row r="1192" spans="1:9" hidden="1" outlineLevel="1">
      <c r="A1192" s="323"/>
      <c r="B1192" s="277" t="s">
        <v>206</v>
      </c>
      <c r="C1192" s="266">
        <v>0</v>
      </c>
      <c r="D1192" s="266">
        <v>0</v>
      </c>
      <c r="E1192" s="266">
        <v>0</v>
      </c>
      <c r="F1192" s="266">
        <v>0</v>
      </c>
      <c r="G1192" s="266">
        <v>0</v>
      </c>
      <c r="H1192" s="324">
        <v>0</v>
      </c>
      <c r="I1192" s="322"/>
    </row>
    <row r="1193" spans="1:9" hidden="1" outlineLevel="1">
      <c r="A1193" s="323"/>
      <c r="B1193" s="277" t="s">
        <v>207</v>
      </c>
      <c r="C1193" s="266"/>
      <c r="D1193" s="266"/>
      <c r="E1193" s="266"/>
      <c r="F1193" s="266"/>
      <c r="G1193" s="266"/>
      <c r="H1193" s="324">
        <v>0</v>
      </c>
      <c r="I1193" s="322"/>
    </row>
    <row r="1194" spans="1:9" hidden="1" outlineLevel="1">
      <c r="A1194" s="323"/>
      <c r="B1194" s="277" t="s">
        <v>208</v>
      </c>
      <c r="C1194" s="266">
        <v>307</v>
      </c>
      <c r="D1194" s="266">
        <v>0</v>
      </c>
      <c r="E1194" s="266">
        <v>623</v>
      </c>
      <c r="F1194" s="266">
        <v>0</v>
      </c>
      <c r="G1194" s="266">
        <v>95</v>
      </c>
      <c r="H1194" s="324">
        <v>1025</v>
      </c>
      <c r="I1194" s="322"/>
    </row>
    <row r="1195" spans="1:9" hidden="1" outlineLevel="1">
      <c r="A1195" s="323"/>
      <c r="B1195" s="277" t="s">
        <v>209</v>
      </c>
      <c r="C1195" s="266">
        <v>58.42035414666519</v>
      </c>
      <c r="D1195" s="265"/>
      <c r="E1195" s="266">
        <v>0</v>
      </c>
      <c r="F1195" s="265"/>
      <c r="G1195" s="266">
        <v>0</v>
      </c>
      <c r="H1195" s="324">
        <v>58.42035414666519</v>
      </c>
      <c r="I1195" s="322"/>
    </row>
    <row r="1196" spans="1:9" hidden="1" outlineLevel="1">
      <c r="A1196" s="323"/>
      <c r="B1196" s="277" t="s">
        <v>211</v>
      </c>
      <c r="C1196" s="266">
        <v>2417</v>
      </c>
      <c r="D1196" s="265"/>
      <c r="E1196" s="266">
        <v>361</v>
      </c>
      <c r="F1196" s="265"/>
      <c r="G1196" s="266">
        <v>31</v>
      </c>
      <c r="H1196" s="324">
        <v>2809</v>
      </c>
      <c r="I1196" s="322"/>
    </row>
    <row r="1197" spans="1:9" hidden="1" outlineLevel="1">
      <c r="A1197" s="323"/>
      <c r="B1197" s="277" t="s">
        <v>212</v>
      </c>
      <c r="C1197" s="266"/>
      <c r="D1197" s="265">
        <v>0</v>
      </c>
      <c r="E1197" s="266">
        <v>1303</v>
      </c>
      <c r="F1197" s="265">
        <v>0</v>
      </c>
      <c r="G1197" s="266">
        <v>227</v>
      </c>
      <c r="H1197" s="324">
        <v>1530</v>
      </c>
      <c r="I1197" s="322"/>
    </row>
    <row r="1198" spans="1:9" hidden="1" outlineLevel="1">
      <c r="A1198" s="323"/>
      <c r="B1198" s="277" t="s">
        <v>213</v>
      </c>
      <c r="C1198" s="266">
        <v>0</v>
      </c>
      <c r="D1198" s="266">
        <v>892</v>
      </c>
      <c r="E1198" s="266">
        <v>58</v>
      </c>
      <c r="F1198" s="266">
        <v>0</v>
      </c>
      <c r="G1198" s="266">
        <v>164</v>
      </c>
      <c r="H1198" s="324">
        <v>1114</v>
      </c>
      <c r="I1198" s="322"/>
    </row>
    <row r="1199" spans="1:9" hidden="1" outlineLevel="1">
      <c r="A1199" s="323"/>
      <c r="B1199" s="277" t="s">
        <v>214</v>
      </c>
      <c r="C1199" s="265"/>
      <c r="D1199" s="265"/>
      <c r="E1199" s="265"/>
      <c r="F1199" s="265"/>
      <c r="G1199" s="265"/>
      <c r="H1199" s="324">
        <v>0</v>
      </c>
      <c r="I1199" s="322"/>
    </row>
    <row r="1200" spans="1:9" hidden="1" outlineLevel="1">
      <c r="A1200" s="323"/>
      <c r="B1200" s="277" t="s">
        <v>273</v>
      </c>
      <c r="C1200" s="265"/>
      <c r="D1200" s="265"/>
      <c r="E1200" s="265"/>
      <c r="F1200" s="265"/>
      <c r="G1200" s="265"/>
      <c r="H1200" s="324">
        <v>0</v>
      </c>
      <c r="I1200" s="322"/>
    </row>
    <row r="1201" spans="1:9" hidden="1" outlineLevel="1">
      <c r="A1201" s="323"/>
      <c r="B1201" s="277" t="s">
        <v>215</v>
      </c>
      <c r="C1201" s="266">
        <v>0</v>
      </c>
      <c r="D1201" s="266">
        <v>0</v>
      </c>
      <c r="E1201" s="266">
        <v>37</v>
      </c>
      <c r="F1201" s="266">
        <v>0</v>
      </c>
      <c r="G1201" s="266">
        <v>7</v>
      </c>
      <c r="H1201" s="324">
        <v>44</v>
      </c>
      <c r="I1201" s="322"/>
    </row>
    <row r="1202" spans="1:9" hidden="1" outlineLevel="1">
      <c r="A1202" s="323"/>
      <c r="B1202" s="277" t="s">
        <v>216</v>
      </c>
      <c r="C1202" s="266">
        <v>0</v>
      </c>
      <c r="D1202" s="266">
        <v>0</v>
      </c>
      <c r="E1202" s="266">
        <v>0</v>
      </c>
      <c r="F1202" s="266">
        <v>0</v>
      </c>
      <c r="G1202" s="266">
        <v>0</v>
      </c>
      <c r="H1202" s="324">
        <v>0</v>
      </c>
      <c r="I1202" s="322"/>
    </row>
    <row r="1203" spans="1:9" hidden="1" outlineLevel="1">
      <c r="A1203" s="323"/>
      <c r="B1203" s="277" t="s">
        <v>217</v>
      </c>
      <c r="C1203" s="266">
        <v>0</v>
      </c>
      <c r="D1203" s="266">
        <v>0</v>
      </c>
      <c r="E1203" s="266">
        <v>0</v>
      </c>
      <c r="F1203" s="265"/>
      <c r="G1203" s="266">
        <v>0</v>
      </c>
      <c r="H1203" s="324">
        <v>0</v>
      </c>
      <c r="I1203" s="322"/>
    </row>
    <row r="1204" spans="1:9" hidden="1" outlineLevel="1">
      <c r="A1204" s="323"/>
      <c r="B1204" s="277" t="s">
        <v>218</v>
      </c>
      <c r="C1204" s="266">
        <v>0</v>
      </c>
      <c r="D1204" s="266">
        <v>0</v>
      </c>
      <c r="E1204" s="266">
        <v>0</v>
      </c>
      <c r="F1204" s="266">
        <v>0</v>
      </c>
      <c r="G1204" s="266">
        <v>0</v>
      </c>
      <c r="H1204" s="324">
        <v>0</v>
      </c>
      <c r="I1204" s="322"/>
    </row>
    <row r="1205" spans="1:9" hidden="1" outlineLevel="1">
      <c r="A1205" s="323"/>
      <c r="B1205" s="277" t="s">
        <v>219</v>
      </c>
      <c r="C1205" s="265"/>
      <c r="D1205" s="265"/>
      <c r="E1205" s="265"/>
      <c r="F1205" s="265"/>
      <c r="G1205" s="265"/>
      <c r="H1205" s="324">
        <v>0</v>
      </c>
      <c r="I1205" s="322"/>
    </row>
    <row r="1206" spans="1:9" hidden="1" outlineLevel="1">
      <c r="A1206" s="323"/>
      <c r="B1206" s="277" t="s">
        <v>323</v>
      </c>
      <c r="C1206" s="265"/>
      <c r="D1206" s="265"/>
      <c r="E1206" s="265"/>
      <c r="F1206" s="265"/>
      <c r="G1206" s="265"/>
      <c r="H1206" s="324">
        <v>0</v>
      </c>
      <c r="I1206" s="322"/>
    </row>
    <row r="1207" spans="1:9" hidden="1" outlineLevel="1">
      <c r="A1207" s="323"/>
      <c r="B1207" s="277" t="s">
        <v>220</v>
      </c>
      <c r="C1207" s="265"/>
      <c r="D1207" s="265"/>
      <c r="E1207" s="265"/>
      <c r="F1207" s="265"/>
      <c r="G1207" s="265"/>
      <c r="H1207" s="324">
        <v>0</v>
      </c>
      <c r="I1207" s="322"/>
    </row>
    <row r="1208" spans="1:9" hidden="1" outlineLevel="1">
      <c r="A1208" s="323"/>
      <c r="B1208" s="277" t="s">
        <v>221</v>
      </c>
      <c r="C1208" s="265">
        <v>0</v>
      </c>
      <c r="D1208" s="265"/>
      <c r="E1208" s="265"/>
      <c r="F1208" s="265"/>
      <c r="G1208" s="265"/>
      <c r="H1208" s="324">
        <v>0</v>
      </c>
      <c r="I1208" s="322"/>
    </row>
    <row r="1209" spans="1:9" hidden="1" outlineLevel="1">
      <c r="A1209" s="323"/>
      <c r="B1209" s="277" t="s">
        <v>274</v>
      </c>
      <c r="C1209" s="265"/>
      <c r="D1209" s="265"/>
      <c r="E1209" s="265"/>
      <c r="F1209" s="265"/>
      <c r="G1209" s="265"/>
      <c r="H1209" s="324">
        <v>0</v>
      </c>
      <c r="I1209" s="322"/>
    </row>
    <row r="1210" spans="1:9" hidden="1" outlineLevel="1">
      <c r="A1210" s="323"/>
      <c r="B1210" s="277" t="s">
        <v>222</v>
      </c>
      <c r="C1210" s="265">
        <v>-28</v>
      </c>
      <c r="D1210" s="265">
        <v>26</v>
      </c>
      <c r="E1210" s="266">
        <v>4621</v>
      </c>
      <c r="F1210" s="265"/>
      <c r="G1210" s="266">
        <v>1077</v>
      </c>
      <c r="H1210" s="324">
        <v>5696</v>
      </c>
      <c r="I1210" s="322"/>
    </row>
    <row r="1211" spans="1:9" hidden="1" outlineLevel="1">
      <c r="A1211" s="323"/>
      <c r="B1211" s="277" t="s">
        <v>278</v>
      </c>
      <c r="C1211" s="265"/>
      <c r="D1211" s="265"/>
      <c r="E1211" s="266"/>
      <c r="F1211" s="265"/>
      <c r="G1211" s="266"/>
      <c r="H1211" s="324">
        <v>0</v>
      </c>
      <c r="I1211" s="322"/>
    </row>
    <row r="1212" spans="1:9" hidden="1" outlineLevel="1">
      <c r="A1212" s="323"/>
      <c r="B1212" s="277" t="s">
        <v>223</v>
      </c>
      <c r="C1212" s="265"/>
      <c r="D1212" s="265"/>
      <c r="E1212" s="265"/>
      <c r="F1212" s="265"/>
      <c r="G1212" s="265"/>
      <c r="H1212" s="324">
        <v>0</v>
      </c>
      <c r="I1212" s="322"/>
    </row>
    <row r="1213" spans="1:9" hidden="1" outlineLevel="1">
      <c r="A1213" s="323"/>
      <c r="B1213" s="277" t="s">
        <v>224</v>
      </c>
      <c r="C1213" s="266">
        <v>0</v>
      </c>
      <c r="D1213" s="265">
        <v>0</v>
      </c>
      <c r="E1213" s="265">
        <v>5</v>
      </c>
      <c r="F1213" s="265"/>
      <c r="G1213" s="265">
        <v>2</v>
      </c>
      <c r="H1213" s="324">
        <v>7</v>
      </c>
      <c r="I1213" s="322"/>
    </row>
    <row r="1214" spans="1:9" hidden="1" outlineLevel="1">
      <c r="A1214" s="323"/>
      <c r="B1214" s="277" t="s">
        <v>225</v>
      </c>
      <c r="C1214" s="266">
        <v>0</v>
      </c>
      <c r="D1214" s="265"/>
      <c r="E1214" s="266">
        <v>32</v>
      </c>
      <c r="F1214" s="265"/>
      <c r="G1214" s="265"/>
      <c r="H1214" s="324">
        <v>32</v>
      </c>
      <c r="I1214" s="322"/>
    </row>
    <row r="1215" spans="1:9" collapsed="1">
      <c r="A1215" s="323">
        <v>37</v>
      </c>
      <c r="B1215" s="281" t="s">
        <v>136</v>
      </c>
      <c r="C1215" s="266">
        <f>SUM($C$1187:$C$1214)</f>
        <v>2793.420354146665</v>
      </c>
      <c r="D1215" s="266">
        <f>SUM($D$1187:$D$1214)</f>
        <v>918</v>
      </c>
      <c r="E1215" s="266">
        <f>SUM($E$1187:$E$1214)</f>
        <v>7040</v>
      </c>
      <c r="F1215" s="266">
        <f>SUM($F$1187:$F$1214)</f>
        <v>0</v>
      </c>
      <c r="G1215" s="266">
        <f>SUM($G$1187:$G$1214)</f>
        <v>1603</v>
      </c>
      <c r="H1215" s="324">
        <f>SUM($H$1187:$H$1214)</f>
        <v>12354.420354146665</v>
      </c>
      <c r="I1215" s="322"/>
    </row>
    <row r="1216" spans="1:9" hidden="1" outlineLevel="1">
      <c r="A1216" s="323"/>
      <c r="B1216" s="277" t="s">
        <v>202</v>
      </c>
      <c r="C1216" s="266"/>
      <c r="D1216" s="265"/>
      <c r="E1216" s="266"/>
      <c r="F1216" s="265"/>
      <c r="G1216" s="266"/>
      <c r="H1216" s="324">
        <v>0</v>
      </c>
      <c r="I1216" s="322"/>
    </row>
    <row r="1217" spans="1:9" hidden="1" outlineLevel="1">
      <c r="A1217" s="323"/>
      <c r="B1217" s="277" t="s">
        <v>272</v>
      </c>
      <c r="C1217" s="266">
        <v>0</v>
      </c>
      <c r="D1217" s="265"/>
      <c r="E1217" s="266">
        <v>0</v>
      </c>
      <c r="F1217" s="265"/>
      <c r="G1217" s="266">
        <v>0</v>
      </c>
      <c r="H1217" s="324">
        <v>0</v>
      </c>
      <c r="I1217" s="322"/>
    </row>
    <row r="1218" spans="1:9" hidden="1" outlineLevel="1">
      <c r="A1218" s="323"/>
      <c r="B1218" s="277" t="s">
        <v>203</v>
      </c>
      <c r="C1218" s="266">
        <v>2742</v>
      </c>
      <c r="D1218" s="265"/>
      <c r="E1218" s="266">
        <v>74553</v>
      </c>
      <c r="F1218" s="265"/>
      <c r="G1218" s="266">
        <v>14200</v>
      </c>
      <c r="H1218" s="324">
        <v>91495</v>
      </c>
      <c r="I1218" s="322"/>
    </row>
    <row r="1219" spans="1:9" hidden="1" outlineLevel="1">
      <c r="A1219" s="323"/>
      <c r="B1219" s="277" t="s">
        <v>204</v>
      </c>
      <c r="C1219" s="266">
        <v>0</v>
      </c>
      <c r="D1219" s="266">
        <v>0</v>
      </c>
      <c r="E1219" s="266">
        <v>0</v>
      </c>
      <c r="F1219" s="265"/>
      <c r="G1219" s="266">
        <v>0</v>
      </c>
      <c r="H1219" s="324">
        <v>0</v>
      </c>
      <c r="I1219" s="322"/>
    </row>
    <row r="1220" spans="1:9" hidden="1" outlineLevel="1">
      <c r="A1220" s="323"/>
      <c r="B1220" s="277" t="s">
        <v>205</v>
      </c>
      <c r="C1220" s="266">
        <v>0</v>
      </c>
      <c r="D1220" s="266">
        <v>0</v>
      </c>
      <c r="E1220" s="266">
        <v>0</v>
      </c>
      <c r="F1220" s="266">
        <v>0</v>
      </c>
      <c r="G1220" s="266">
        <v>0</v>
      </c>
      <c r="H1220" s="324">
        <v>0</v>
      </c>
      <c r="I1220" s="322"/>
    </row>
    <row r="1221" spans="1:9" hidden="1" outlineLevel="1">
      <c r="A1221" s="323"/>
      <c r="B1221" s="277" t="s">
        <v>206</v>
      </c>
      <c r="C1221" s="266">
        <v>0</v>
      </c>
      <c r="D1221" s="266">
        <v>0</v>
      </c>
      <c r="E1221" s="266">
        <v>0</v>
      </c>
      <c r="F1221" s="266">
        <v>0</v>
      </c>
      <c r="G1221" s="266">
        <v>0</v>
      </c>
      <c r="H1221" s="324">
        <v>0</v>
      </c>
      <c r="I1221" s="322"/>
    </row>
    <row r="1222" spans="1:9" hidden="1" outlineLevel="1">
      <c r="A1222" s="323"/>
      <c r="B1222" s="277" t="s">
        <v>207</v>
      </c>
      <c r="C1222" s="266"/>
      <c r="D1222" s="266"/>
      <c r="E1222" s="266"/>
      <c r="F1222" s="266"/>
      <c r="G1222" s="266"/>
      <c r="H1222" s="324">
        <v>0</v>
      </c>
      <c r="I1222" s="322"/>
    </row>
    <row r="1223" spans="1:9" hidden="1" outlineLevel="1">
      <c r="A1223" s="323"/>
      <c r="B1223" s="277" t="s">
        <v>208</v>
      </c>
      <c r="C1223" s="266">
        <v>29107</v>
      </c>
      <c r="D1223" s="266">
        <v>91513</v>
      </c>
      <c r="E1223" s="266">
        <v>228674</v>
      </c>
      <c r="F1223" s="266">
        <v>0</v>
      </c>
      <c r="G1223" s="266">
        <v>48919</v>
      </c>
      <c r="H1223" s="324">
        <v>398213</v>
      </c>
      <c r="I1223" s="322"/>
    </row>
    <row r="1224" spans="1:9" hidden="1" outlineLevel="1">
      <c r="A1224" s="323"/>
      <c r="B1224" s="277" t="s">
        <v>209</v>
      </c>
      <c r="C1224" s="266">
        <v>3317.4237282621752</v>
      </c>
      <c r="D1224" s="265"/>
      <c r="E1224" s="266">
        <v>11527</v>
      </c>
      <c r="F1224" s="265"/>
      <c r="G1224" s="266">
        <v>126</v>
      </c>
      <c r="H1224" s="324">
        <v>14970.423728262176</v>
      </c>
      <c r="I1224" s="322"/>
    </row>
    <row r="1225" spans="1:9" hidden="1" outlineLevel="1">
      <c r="A1225" s="323"/>
      <c r="B1225" s="277" t="s">
        <v>211</v>
      </c>
      <c r="C1225" s="266">
        <v>88737</v>
      </c>
      <c r="D1225" s="265"/>
      <c r="E1225" s="266">
        <v>213558</v>
      </c>
      <c r="F1225" s="265"/>
      <c r="G1225" s="266">
        <v>22747</v>
      </c>
      <c r="H1225" s="324">
        <v>325042</v>
      </c>
      <c r="I1225" s="322"/>
    </row>
    <row r="1226" spans="1:9" hidden="1" outlineLevel="1">
      <c r="A1226" s="323"/>
      <c r="B1226" s="277" t="s">
        <v>212</v>
      </c>
      <c r="C1226" s="266"/>
      <c r="D1226" s="265">
        <v>0</v>
      </c>
      <c r="E1226" s="266">
        <v>23249</v>
      </c>
      <c r="F1226" s="265">
        <v>0</v>
      </c>
      <c r="G1226" s="266">
        <v>3630</v>
      </c>
      <c r="H1226" s="324">
        <v>26879</v>
      </c>
      <c r="I1226" s="322"/>
    </row>
    <row r="1227" spans="1:9" hidden="1" outlineLevel="1">
      <c r="A1227" s="323"/>
      <c r="B1227" s="277" t="s">
        <v>213</v>
      </c>
      <c r="C1227" s="266">
        <v>0</v>
      </c>
      <c r="D1227" s="266">
        <v>11743</v>
      </c>
      <c r="E1227" s="266">
        <v>10218</v>
      </c>
      <c r="F1227" s="265"/>
      <c r="G1227" s="266">
        <v>3207</v>
      </c>
      <c r="H1227" s="324">
        <v>25168</v>
      </c>
      <c r="I1227" s="322"/>
    </row>
    <row r="1228" spans="1:9" hidden="1" outlineLevel="1">
      <c r="A1228" s="323"/>
      <c r="B1228" s="277" t="s">
        <v>214</v>
      </c>
      <c r="C1228" s="266">
        <v>2393</v>
      </c>
      <c r="D1228" s="265"/>
      <c r="E1228" s="265"/>
      <c r="F1228" s="265"/>
      <c r="G1228" s="265"/>
      <c r="H1228" s="324">
        <v>2393</v>
      </c>
      <c r="I1228" s="322"/>
    </row>
    <row r="1229" spans="1:9" hidden="1" outlineLevel="1">
      <c r="A1229" s="323"/>
      <c r="B1229" s="277" t="s">
        <v>273</v>
      </c>
      <c r="C1229" s="266"/>
      <c r="D1229" s="265"/>
      <c r="E1229" s="265"/>
      <c r="F1229" s="265"/>
      <c r="G1229" s="265"/>
      <c r="H1229" s="324">
        <v>0</v>
      </c>
      <c r="I1229" s="322"/>
    </row>
    <row r="1230" spans="1:9" hidden="1" outlineLevel="1">
      <c r="A1230" s="323"/>
      <c r="B1230" s="277" t="s">
        <v>215</v>
      </c>
      <c r="C1230" s="266">
        <v>3086</v>
      </c>
      <c r="D1230" s="266">
        <v>0</v>
      </c>
      <c r="E1230" s="266">
        <v>6496</v>
      </c>
      <c r="F1230" s="266">
        <v>0</v>
      </c>
      <c r="G1230" s="266">
        <v>1330</v>
      </c>
      <c r="H1230" s="324">
        <v>10912</v>
      </c>
      <c r="I1230" s="322"/>
    </row>
    <row r="1231" spans="1:9" hidden="1" outlineLevel="1">
      <c r="A1231" s="323"/>
      <c r="B1231" s="277" t="s">
        <v>216</v>
      </c>
      <c r="C1231" s="266">
        <v>0</v>
      </c>
      <c r="D1231" s="266">
        <v>0</v>
      </c>
      <c r="E1231" s="266">
        <v>0</v>
      </c>
      <c r="F1231" s="266">
        <v>0</v>
      </c>
      <c r="G1231" s="266">
        <v>0</v>
      </c>
      <c r="H1231" s="324">
        <v>0</v>
      </c>
      <c r="I1231" s="322"/>
    </row>
    <row r="1232" spans="1:9" hidden="1" outlineLevel="1">
      <c r="A1232" s="323"/>
      <c r="B1232" s="277" t="s">
        <v>217</v>
      </c>
      <c r="C1232" s="266">
        <v>0</v>
      </c>
      <c r="D1232" s="266">
        <v>0</v>
      </c>
      <c r="E1232" s="266">
        <v>0</v>
      </c>
      <c r="F1232" s="265"/>
      <c r="G1232" s="266">
        <v>0</v>
      </c>
      <c r="H1232" s="324">
        <v>0</v>
      </c>
      <c r="I1232" s="322"/>
    </row>
    <row r="1233" spans="1:9" hidden="1" outlineLevel="1">
      <c r="A1233" s="323"/>
      <c r="B1233" s="277" t="s">
        <v>218</v>
      </c>
      <c r="C1233" s="266">
        <v>500</v>
      </c>
      <c r="D1233" s="266">
        <v>29969</v>
      </c>
      <c r="E1233" s="266">
        <v>353</v>
      </c>
      <c r="F1233" s="266">
        <v>0</v>
      </c>
      <c r="G1233" s="266">
        <v>8093</v>
      </c>
      <c r="H1233" s="324">
        <v>38915</v>
      </c>
      <c r="I1233" s="322"/>
    </row>
    <row r="1234" spans="1:9" hidden="1" outlineLevel="1">
      <c r="A1234" s="323"/>
      <c r="B1234" s="277" t="s">
        <v>219</v>
      </c>
      <c r="C1234" s="265"/>
      <c r="D1234" s="265"/>
      <c r="E1234" s="265"/>
      <c r="F1234" s="265"/>
      <c r="G1234" s="265"/>
      <c r="H1234" s="324">
        <v>0</v>
      </c>
      <c r="I1234" s="322"/>
    </row>
    <row r="1235" spans="1:9" hidden="1" outlineLevel="1">
      <c r="A1235" s="323"/>
      <c r="B1235" s="277" t="s">
        <v>323</v>
      </c>
      <c r="C1235" s="265"/>
      <c r="D1235" s="265"/>
      <c r="E1235" s="265"/>
      <c r="F1235" s="265"/>
      <c r="G1235" s="265"/>
      <c r="H1235" s="324">
        <v>0</v>
      </c>
      <c r="I1235" s="322"/>
    </row>
    <row r="1236" spans="1:9" hidden="1" outlineLevel="1">
      <c r="A1236" s="323"/>
      <c r="B1236" s="277" t="s">
        <v>220</v>
      </c>
      <c r="C1236" s="265"/>
      <c r="D1236" s="265"/>
      <c r="E1236" s="265"/>
      <c r="F1236" s="265"/>
      <c r="G1236" s="265"/>
      <c r="H1236" s="324">
        <v>0</v>
      </c>
      <c r="I1236" s="322"/>
    </row>
    <row r="1237" spans="1:9" hidden="1" outlineLevel="1">
      <c r="A1237" s="323"/>
      <c r="B1237" s="277" t="s">
        <v>221</v>
      </c>
      <c r="C1237" s="266">
        <v>0</v>
      </c>
      <c r="D1237" s="265"/>
      <c r="E1237" s="265"/>
      <c r="F1237" s="265"/>
      <c r="G1237" s="265"/>
      <c r="H1237" s="324">
        <v>0</v>
      </c>
      <c r="I1237" s="322"/>
    </row>
    <row r="1238" spans="1:9" hidden="1" outlineLevel="1">
      <c r="A1238" s="323"/>
      <c r="B1238" s="277" t="s">
        <v>274</v>
      </c>
      <c r="C1238" s="266"/>
      <c r="D1238" s="265"/>
      <c r="E1238" s="265"/>
      <c r="F1238" s="265"/>
      <c r="G1238" s="265"/>
      <c r="H1238" s="324">
        <v>0</v>
      </c>
      <c r="I1238" s="322"/>
    </row>
    <row r="1239" spans="1:9" hidden="1" outlineLevel="1">
      <c r="A1239" s="323"/>
      <c r="B1239" s="277" t="s">
        <v>222</v>
      </c>
      <c r="C1239" s="266">
        <v>279019</v>
      </c>
      <c r="D1239" s="265">
        <v>584</v>
      </c>
      <c r="E1239" s="266">
        <v>68244</v>
      </c>
      <c r="F1239" s="265"/>
      <c r="G1239" s="266">
        <v>21844</v>
      </c>
      <c r="H1239" s="324">
        <v>369691</v>
      </c>
      <c r="I1239" s="322"/>
    </row>
    <row r="1240" spans="1:9" hidden="1" outlineLevel="1">
      <c r="A1240" s="323"/>
      <c r="B1240" s="277" t="s">
        <v>278</v>
      </c>
      <c r="C1240" s="266"/>
      <c r="D1240" s="265"/>
      <c r="E1240" s="266"/>
      <c r="F1240" s="265"/>
      <c r="G1240" s="266"/>
      <c r="H1240" s="324">
        <v>0</v>
      </c>
      <c r="I1240" s="322"/>
    </row>
    <row r="1241" spans="1:9" hidden="1" outlineLevel="1">
      <c r="A1241" s="323"/>
      <c r="B1241" s="277" t="s">
        <v>223</v>
      </c>
      <c r="C1241" s="265"/>
      <c r="D1241" s="265"/>
      <c r="E1241" s="265"/>
      <c r="F1241" s="265"/>
      <c r="G1241" s="265"/>
      <c r="H1241" s="324">
        <v>0</v>
      </c>
      <c r="I1241" s="322"/>
    </row>
    <row r="1242" spans="1:9" hidden="1" outlineLevel="1">
      <c r="A1242" s="323"/>
      <c r="B1242" s="277" t="s">
        <v>224</v>
      </c>
      <c r="C1242" s="266">
        <v>3547.9421584882139</v>
      </c>
      <c r="D1242" s="265">
        <v>0</v>
      </c>
      <c r="E1242" s="266">
        <v>2913</v>
      </c>
      <c r="F1242" s="265"/>
      <c r="G1242" s="266">
        <v>821</v>
      </c>
      <c r="H1242" s="324">
        <v>7281.9421584882139</v>
      </c>
      <c r="I1242" s="322"/>
    </row>
    <row r="1243" spans="1:9" hidden="1" outlineLevel="1">
      <c r="A1243" s="323"/>
      <c r="B1243" s="277" t="s">
        <v>225</v>
      </c>
      <c r="C1243" s="266">
        <v>0</v>
      </c>
      <c r="D1243" s="265"/>
      <c r="E1243" s="266">
        <v>942</v>
      </c>
      <c r="F1243" s="265"/>
      <c r="G1243" s="265"/>
      <c r="H1243" s="324">
        <v>942</v>
      </c>
      <c r="I1243" s="322"/>
    </row>
    <row r="1244" spans="1:9" collapsed="1">
      <c r="A1244" s="323">
        <v>38</v>
      </c>
      <c r="B1244" s="281" t="s">
        <v>137</v>
      </c>
      <c r="C1244" s="266">
        <f>SUM($C$1216:$C$1243)</f>
        <v>412449.3658867504</v>
      </c>
      <c r="D1244" s="266">
        <f>SUM($D$1216:$D$1243)</f>
        <v>133809</v>
      </c>
      <c r="E1244" s="266">
        <f>SUM($E$1216:$E$1243)</f>
        <v>640727</v>
      </c>
      <c r="F1244" s="266">
        <f>SUM($F$1216:$F$1243)</f>
        <v>0</v>
      </c>
      <c r="G1244" s="266">
        <f>SUM($G$1216:$G$1243)</f>
        <v>124917</v>
      </c>
      <c r="H1244" s="324">
        <f>SUM($H$1216:$H$1243)</f>
        <v>1311902.3658867504</v>
      </c>
      <c r="I1244" s="322"/>
    </row>
    <row r="1245" spans="1:9" hidden="1" outlineLevel="1">
      <c r="A1245" s="341"/>
      <c r="B1245" s="261" t="s">
        <v>202</v>
      </c>
      <c r="C1245" s="297"/>
      <c r="D1245" s="328"/>
      <c r="E1245" s="297"/>
      <c r="F1245" s="328"/>
      <c r="G1245" s="297"/>
      <c r="H1245" s="342">
        <v>0</v>
      </c>
      <c r="I1245" s="322"/>
    </row>
    <row r="1246" spans="1:9" hidden="1" outlineLevel="1">
      <c r="A1246" s="341"/>
      <c r="B1246" s="261" t="s">
        <v>272</v>
      </c>
      <c r="C1246" s="297">
        <v>0</v>
      </c>
      <c r="D1246" s="328"/>
      <c r="E1246" s="297">
        <v>0</v>
      </c>
      <c r="F1246" s="328"/>
      <c r="G1246" s="297">
        <v>0</v>
      </c>
      <c r="H1246" s="342">
        <v>0</v>
      </c>
      <c r="I1246" s="322"/>
    </row>
    <row r="1247" spans="1:9" hidden="1" outlineLevel="1">
      <c r="A1247" s="341"/>
      <c r="B1247" s="261" t="s">
        <v>203</v>
      </c>
      <c r="C1247" s="297">
        <v>12584</v>
      </c>
      <c r="D1247" s="328"/>
      <c r="E1247" s="297">
        <v>43904</v>
      </c>
      <c r="F1247" s="328"/>
      <c r="G1247" s="297">
        <v>8363</v>
      </c>
      <c r="H1247" s="342">
        <v>64851</v>
      </c>
      <c r="I1247" s="322"/>
    </row>
    <row r="1248" spans="1:9" hidden="1" outlineLevel="1">
      <c r="A1248" s="341"/>
      <c r="B1248" s="261" t="s">
        <v>204</v>
      </c>
      <c r="C1248" s="328"/>
      <c r="D1248" s="328"/>
      <c r="E1248" s="328"/>
      <c r="F1248" s="328"/>
      <c r="G1248" s="328"/>
      <c r="H1248" s="342">
        <v>0</v>
      </c>
      <c r="I1248" s="322"/>
    </row>
    <row r="1249" spans="1:9" hidden="1" outlineLevel="1">
      <c r="A1249" s="341"/>
      <c r="B1249" s="261" t="s">
        <v>205</v>
      </c>
      <c r="C1249" s="297">
        <v>0</v>
      </c>
      <c r="D1249" s="297">
        <v>0</v>
      </c>
      <c r="E1249" s="297">
        <v>0</v>
      </c>
      <c r="F1249" s="297">
        <v>0</v>
      </c>
      <c r="G1249" s="297">
        <v>0</v>
      </c>
      <c r="H1249" s="342">
        <v>0</v>
      </c>
      <c r="I1249" s="322"/>
    </row>
    <row r="1250" spans="1:9" hidden="1" outlineLevel="1">
      <c r="A1250" s="341"/>
      <c r="B1250" s="261" t="s">
        <v>206</v>
      </c>
      <c r="C1250" s="297">
        <v>0</v>
      </c>
      <c r="D1250" s="297">
        <v>0</v>
      </c>
      <c r="E1250" s="297">
        <v>0</v>
      </c>
      <c r="F1250" s="297">
        <v>0</v>
      </c>
      <c r="G1250" s="297">
        <v>0</v>
      </c>
      <c r="H1250" s="342">
        <v>0</v>
      </c>
      <c r="I1250" s="322"/>
    </row>
    <row r="1251" spans="1:9" hidden="1" outlineLevel="1">
      <c r="A1251" s="341"/>
      <c r="B1251" s="261" t="s">
        <v>207</v>
      </c>
      <c r="C1251" s="297"/>
      <c r="D1251" s="297"/>
      <c r="E1251" s="297"/>
      <c r="F1251" s="297"/>
      <c r="G1251" s="297"/>
      <c r="H1251" s="342">
        <v>0</v>
      </c>
      <c r="I1251" s="322"/>
    </row>
    <row r="1252" spans="1:9" hidden="1" outlineLevel="1">
      <c r="A1252" s="341"/>
      <c r="B1252" s="261" t="s">
        <v>208</v>
      </c>
      <c r="C1252" s="297">
        <v>44398</v>
      </c>
      <c r="D1252" s="297">
        <v>24110</v>
      </c>
      <c r="E1252" s="297">
        <v>69074</v>
      </c>
      <c r="F1252" s="297">
        <v>0</v>
      </c>
      <c r="G1252" s="297">
        <v>10565</v>
      </c>
      <c r="H1252" s="342">
        <v>148147</v>
      </c>
      <c r="I1252" s="322"/>
    </row>
    <row r="1253" spans="1:9" hidden="1" outlineLevel="1">
      <c r="A1253" s="341"/>
      <c r="B1253" s="261" t="s">
        <v>209</v>
      </c>
      <c r="C1253" s="297">
        <v>8521.8516746504956</v>
      </c>
      <c r="D1253" s="328"/>
      <c r="E1253" s="297">
        <v>10374</v>
      </c>
      <c r="F1253" s="328"/>
      <c r="G1253" s="297">
        <v>108</v>
      </c>
      <c r="H1253" s="342">
        <v>19003.851674650497</v>
      </c>
      <c r="I1253" s="322"/>
    </row>
    <row r="1254" spans="1:9" hidden="1" outlineLevel="1">
      <c r="A1254" s="341"/>
      <c r="B1254" s="261" t="s">
        <v>211</v>
      </c>
      <c r="C1254" s="297">
        <v>45456</v>
      </c>
      <c r="D1254" s="328"/>
      <c r="E1254" s="297">
        <v>119401</v>
      </c>
      <c r="F1254" s="328"/>
      <c r="G1254" s="297">
        <v>15022</v>
      </c>
      <c r="H1254" s="342">
        <v>179879</v>
      </c>
      <c r="I1254" s="322"/>
    </row>
    <row r="1255" spans="1:9" hidden="1" outlineLevel="1">
      <c r="A1255" s="341"/>
      <c r="B1255" s="261" t="s">
        <v>212</v>
      </c>
      <c r="C1255" s="297"/>
      <c r="D1255" s="328">
        <v>0</v>
      </c>
      <c r="E1255" s="297">
        <v>91205</v>
      </c>
      <c r="F1255" s="328">
        <v>0</v>
      </c>
      <c r="G1255" s="297">
        <v>12691</v>
      </c>
      <c r="H1255" s="342">
        <v>103896</v>
      </c>
      <c r="I1255" s="322"/>
    </row>
    <row r="1256" spans="1:9" hidden="1" outlineLevel="1">
      <c r="A1256" s="341"/>
      <c r="B1256" s="261" t="s">
        <v>213</v>
      </c>
      <c r="C1256" s="297">
        <v>28516</v>
      </c>
      <c r="D1256" s="297">
        <v>30910</v>
      </c>
      <c r="E1256" s="297">
        <v>73476</v>
      </c>
      <c r="F1256" s="328"/>
      <c r="G1256" s="297">
        <v>13620</v>
      </c>
      <c r="H1256" s="342">
        <v>146522</v>
      </c>
      <c r="I1256" s="322"/>
    </row>
    <row r="1257" spans="1:9" hidden="1" outlineLevel="1">
      <c r="A1257" s="341"/>
      <c r="B1257" s="261" t="s">
        <v>214</v>
      </c>
      <c r="C1257" s="297">
        <v>11905</v>
      </c>
      <c r="D1257" s="328"/>
      <c r="E1257" s="328"/>
      <c r="F1257" s="328"/>
      <c r="G1257" s="328"/>
      <c r="H1257" s="342">
        <v>11905</v>
      </c>
      <c r="I1257" s="322"/>
    </row>
    <row r="1258" spans="1:9" hidden="1" outlineLevel="1">
      <c r="A1258" s="341"/>
      <c r="B1258" s="261" t="s">
        <v>273</v>
      </c>
      <c r="C1258" s="297"/>
      <c r="D1258" s="328"/>
      <c r="E1258" s="328"/>
      <c r="F1258" s="328"/>
      <c r="G1258" s="328"/>
      <c r="H1258" s="342">
        <v>0</v>
      </c>
      <c r="I1258" s="322"/>
    </row>
    <row r="1259" spans="1:9" hidden="1" outlineLevel="1">
      <c r="A1259" s="341"/>
      <c r="B1259" s="261" t="s">
        <v>215</v>
      </c>
      <c r="C1259" s="297">
        <v>2116</v>
      </c>
      <c r="D1259" s="297">
        <v>0</v>
      </c>
      <c r="E1259" s="297">
        <v>6350</v>
      </c>
      <c r="F1259" s="297">
        <v>0</v>
      </c>
      <c r="G1259" s="297">
        <v>1300</v>
      </c>
      <c r="H1259" s="342">
        <v>9766</v>
      </c>
      <c r="I1259" s="322"/>
    </row>
    <row r="1260" spans="1:9" hidden="1" outlineLevel="1">
      <c r="A1260" s="341"/>
      <c r="B1260" s="261" t="s">
        <v>216</v>
      </c>
      <c r="C1260" s="297">
        <v>4750</v>
      </c>
      <c r="D1260" s="297">
        <v>0</v>
      </c>
      <c r="E1260" s="297">
        <v>0</v>
      </c>
      <c r="F1260" s="297">
        <v>0</v>
      </c>
      <c r="G1260" s="297">
        <v>0</v>
      </c>
      <c r="H1260" s="342">
        <v>4750</v>
      </c>
      <c r="I1260" s="322"/>
    </row>
    <row r="1261" spans="1:9" hidden="1" outlineLevel="1">
      <c r="A1261" s="341"/>
      <c r="B1261" s="261" t="s">
        <v>217</v>
      </c>
      <c r="C1261" s="297">
        <v>0</v>
      </c>
      <c r="D1261" s="297">
        <v>0</v>
      </c>
      <c r="E1261" s="297">
        <v>0</v>
      </c>
      <c r="F1261" s="328"/>
      <c r="G1261" s="297">
        <v>0</v>
      </c>
      <c r="H1261" s="342">
        <v>0</v>
      </c>
      <c r="I1261" s="322"/>
    </row>
    <row r="1262" spans="1:9" hidden="1" outlineLevel="1">
      <c r="A1262" s="341"/>
      <c r="B1262" s="261" t="s">
        <v>218</v>
      </c>
      <c r="C1262" s="328"/>
      <c r="D1262" s="297">
        <v>0</v>
      </c>
      <c r="E1262" s="297">
        <v>0</v>
      </c>
      <c r="F1262" s="297">
        <v>0</v>
      </c>
      <c r="G1262" s="297">
        <v>0</v>
      </c>
      <c r="H1262" s="342">
        <v>0</v>
      </c>
      <c r="I1262" s="322"/>
    </row>
    <row r="1263" spans="1:9" hidden="1" outlineLevel="1">
      <c r="A1263" s="341"/>
      <c r="B1263" s="261" t="s">
        <v>219</v>
      </c>
      <c r="C1263" s="328"/>
      <c r="D1263" s="328"/>
      <c r="E1263" s="328"/>
      <c r="F1263" s="328"/>
      <c r="G1263" s="328"/>
      <c r="H1263" s="342">
        <v>0</v>
      </c>
      <c r="I1263" s="322"/>
    </row>
    <row r="1264" spans="1:9" hidden="1" outlineLevel="1">
      <c r="A1264" s="341"/>
      <c r="B1264" s="261" t="s">
        <v>323</v>
      </c>
      <c r="C1264" s="328"/>
      <c r="D1264" s="328"/>
      <c r="E1264" s="328"/>
      <c r="F1264" s="328"/>
      <c r="G1264" s="328"/>
      <c r="H1264" s="324">
        <v>0</v>
      </c>
      <c r="I1264" s="322"/>
    </row>
    <row r="1265" spans="1:9" hidden="1" outlineLevel="1">
      <c r="A1265" s="341"/>
      <c r="B1265" s="261" t="s">
        <v>220</v>
      </c>
      <c r="C1265" s="328"/>
      <c r="D1265" s="328"/>
      <c r="E1265" s="328"/>
      <c r="F1265" s="328"/>
      <c r="G1265" s="328"/>
      <c r="H1265" s="342">
        <v>0</v>
      </c>
      <c r="I1265" s="322"/>
    </row>
    <row r="1266" spans="1:9" hidden="1" outlineLevel="1">
      <c r="A1266" s="341"/>
      <c r="B1266" s="261" t="s">
        <v>221</v>
      </c>
      <c r="C1266" s="328"/>
      <c r="D1266" s="328"/>
      <c r="E1266" s="328"/>
      <c r="F1266" s="328"/>
      <c r="G1266" s="328"/>
      <c r="H1266" s="342">
        <v>0</v>
      </c>
      <c r="I1266" s="322"/>
    </row>
    <row r="1267" spans="1:9" hidden="1" outlineLevel="1">
      <c r="A1267" s="341"/>
      <c r="B1267" s="261" t="s">
        <v>274</v>
      </c>
      <c r="C1267" s="342">
        <v>0</v>
      </c>
      <c r="D1267" s="342">
        <v>0</v>
      </c>
      <c r="E1267" s="342">
        <v>0</v>
      </c>
      <c r="F1267" s="342">
        <v>0</v>
      </c>
      <c r="G1267" s="342">
        <v>0</v>
      </c>
      <c r="H1267" s="342">
        <v>0</v>
      </c>
      <c r="I1267" s="322"/>
    </row>
    <row r="1268" spans="1:9" hidden="1" outlineLevel="1">
      <c r="A1268" s="341"/>
      <c r="B1268" s="261" t="s">
        <v>222</v>
      </c>
      <c r="C1268" s="297">
        <v>88535</v>
      </c>
      <c r="D1268" s="328">
        <v>20261</v>
      </c>
      <c r="E1268" s="297">
        <v>289827</v>
      </c>
      <c r="F1268" s="328"/>
      <c r="G1268" s="297">
        <v>60934</v>
      </c>
      <c r="H1268" s="342">
        <v>459557</v>
      </c>
      <c r="I1268" s="322"/>
    </row>
    <row r="1269" spans="1:9" hidden="1" outlineLevel="1">
      <c r="A1269" s="341"/>
      <c r="B1269" s="261" t="s">
        <v>278</v>
      </c>
      <c r="C1269" s="297">
        <v>2990</v>
      </c>
      <c r="D1269" s="297">
        <v>0</v>
      </c>
      <c r="E1269" s="297">
        <v>2990</v>
      </c>
      <c r="F1269" s="328"/>
      <c r="G1269" s="297"/>
      <c r="H1269" s="342">
        <v>5980</v>
      </c>
      <c r="I1269" s="322"/>
    </row>
    <row r="1270" spans="1:9" hidden="1" outlineLevel="1">
      <c r="A1270" s="341"/>
      <c r="B1270" s="261" t="s">
        <v>223</v>
      </c>
      <c r="C1270" s="328"/>
      <c r="D1270" s="328"/>
      <c r="E1270" s="328"/>
      <c r="F1270" s="328"/>
      <c r="G1270" s="328"/>
      <c r="H1270" s="342">
        <v>0</v>
      </c>
      <c r="I1270" s="322"/>
    </row>
    <row r="1271" spans="1:9" hidden="1" outlineLevel="1">
      <c r="A1271" s="341"/>
      <c r="B1271" s="261" t="s">
        <v>224</v>
      </c>
      <c r="C1271" s="297">
        <v>0</v>
      </c>
      <c r="D1271" s="297">
        <v>475</v>
      </c>
      <c r="E1271" s="297">
        <v>4749</v>
      </c>
      <c r="F1271" s="297">
        <v>0</v>
      </c>
      <c r="G1271" s="297">
        <v>1392</v>
      </c>
      <c r="H1271" s="342">
        <v>6616</v>
      </c>
      <c r="I1271" s="322"/>
    </row>
    <row r="1272" spans="1:9" hidden="1" outlineLevel="1">
      <c r="A1272" s="341"/>
      <c r="B1272" s="261" t="s">
        <v>225</v>
      </c>
      <c r="C1272" s="297">
        <v>0</v>
      </c>
      <c r="D1272" s="328"/>
      <c r="E1272" s="297">
        <v>0</v>
      </c>
      <c r="F1272" s="328"/>
      <c r="G1272" s="328"/>
      <c r="H1272" s="342">
        <v>0</v>
      </c>
      <c r="I1272" s="322"/>
    </row>
    <row r="1273" spans="1:9" ht="15" collapsed="1" thickBot="1">
      <c r="A1273" s="341">
        <v>39</v>
      </c>
      <c r="B1273" s="343" t="s">
        <v>587</v>
      </c>
      <c r="C1273" s="297">
        <f>SUM($C$1245:$C$1272)</f>
        <v>249771.8516746505</v>
      </c>
      <c r="D1273" s="297">
        <f>SUM($D$1245:$D$1272)</f>
        <v>75756</v>
      </c>
      <c r="E1273" s="297">
        <f>SUM($E$1245:$E$1272)</f>
        <v>711350</v>
      </c>
      <c r="F1273" s="297">
        <f>SUM($F$1245:$F$1272)</f>
        <v>0</v>
      </c>
      <c r="G1273" s="297">
        <f>SUM($G$1245:$G$1272)</f>
        <v>123995</v>
      </c>
      <c r="H1273" s="342">
        <f>SUM($H$1245:$H$1272)</f>
        <v>1160872.8516746506</v>
      </c>
      <c r="I1273" s="322"/>
    </row>
    <row r="1274" spans="1:9" ht="15.75" hidden="1" customHeight="1" outlineLevel="1" thickBot="1">
      <c r="A1274" s="344"/>
      <c r="B1274" s="345" t="s">
        <v>202</v>
      </c>
      <c r="C1274" s="346"/>
      <c r="D1274" s="346"/>
      <c r="E1274" s="346"/>
      <c r="F1274" s="346"/>
      <c r="G1274" s="346"/>
      <c r="H1274" s="346">
        <v>0</v>
      </c>
      <c r="I1274" s="322"/>
    </row>
    <row r="1275" spans="1:9" ht="15.75" hidden="1" customHeight="1" outlineLevel="1" thickBot="1">
      <c r="A1275" s="344"/>
      <c r="B1275" s="345" t="s">
        <v>272</v>
      </c>
      <c r="C1275" s="346">
        <v>485766</v>
      </c>
      <c r="D1275" s="346">
        <v>0</v>
      </c>
      <c r="E1275" s="346">
        <v>3260025</v>
      </c>
      <c r="F1275" s="346">
        <v>0</v>
      </c>
      <c r="G1275" s="346">
        <v>93827</v>
      </c>
      <c r="H1275" s="346">
        <v>3839618</v>
      </c>
      <c r="I1275" s="322"/>
    </row>
    <row r="1276" spans="1:9" ht="15.75" hidden="1" customHeight="1" outlineLevel="1" thickBot="1">
      <c r="A1276" s="344"/>
      <c r="B1276" s="345" t="s">
        <v>203</v>
      </c>
      <c r="C1276" s="346">
        <v>8008505.4886230342</v>
      </c>
      <c r="D1276" s="346">
        <v>0</v>
      </c>
      <c r="E1276" s="346">
        <v>52829327</v>
      </c>
      <c r="F1276" s="346">
        <v>40137</v>
      </c>
      <c r="G1276" s="346">
        <v>8079944</v>
      </c>
      <c r="H1276" s="346">
        <v>68957913.488623038</v>
      </c>
      <c r="I1276" s="322"/>
    </row>
    <row r="1277" spans="1:9" ht="15.75" hidden="1" customHeight="1" outlineLevel="1" thickBot="1">
      <c r="A1277" s="344"/>
      <c r="B1277" s="345" t="s">
        <v>204</v>
      </c>
      <c r="C1277" s="346">
        <v>6230008.6999999993</v>
      </c>
      <c r="D1277" s="346">
        <v>0</v>
      </c>
      <c r="E1277" s="346">
        <v>0</v>
      </c>
      <c r="F1277" s="346">
        <v>0</v>
      </c>
      <c r="G1277" s="346">
        <v>358567</v>
      </c>
      <c r="H1277" s="346">
        <v>6588575.6999999993</v>
      </c>
      <c r="I1277" s="322"/>
    </row>
    <row r="1278" spans="1:9" ht="15.75" hidden="1" customHeight="1" outlineLevel="1" thickBot="1">
      <c r="A1278" s="344"/>
      <c r="B1278" s="345" t="s">
        <v>205</v>
      </c>
      <c r="C1278" s="346">
        <v>650</v>
      </c>
      <c r="D1278" s="346">
        <v>0</v>
      </c>
      <c r="E1278" s="346">
        <v>0</v>
      </c>
      <c r="F1278" s="346">
        <v>0</v>
      </c>
      <c r="G1278" s="346">
        <v>0</v>
      </c>
      <c r="H1278" s="346">
        <v>650</v>
      </c>
      <c r="I1278" s="322"/>
    </row>
    <row r="1279" spans="1:9" ht="15.75" hidden="1" customHeight="1" outlineLevel="1" thickBot="1">
      <c r="A1279" s="344"/>
      <c r="B1279" s="345" t="s">
        <v>206</v>
      </c>
      <c r="C1279" s="346">
        <v>303509</v>
      </c>
      <c r="D1279" s="346">
        <v>0</v>
      </c>
      <c r="E1279" s="346">
        <v>620434</v>
      </c>
      <c r="F1279" s="346">
        <v>0</v>
      </c>
      <c r="G1279" s="346">
        <v>0</v>
      </c>
      <c r="H1279" s="346">
        <v>923943</v>
      </c>
      <c r="I1279" s="322"/>
    </row>
    <row r="1280" spans="1:9" ht="15.75" hidden="1" customHeight="1" outlineLevel="1" thickBot="1">
      <c r="A1280" s="344"/>
      <c r="B1280" s="345" t="s">
        <v>207</v>
      </c>
      <c r="C1280" s="346">
        <v>77730</v>
      </c>
      <c r="D1280" s="346">
        <v>0</v>
      </c>
      <c r="E1280" s="346">
        <v>97993</v>
      </c>
      <c r="F1280" s="346">
        <v>0</v>
      </c>
      <c r="G1280" s="346">
        <v>0</v>
      </c>
      <c r="H1280" s="346">
        <v>175723</v>
      </c>
      <c r="I1280" s="322"/>
    </row>
    <row r="1281" spans="1:9" ht="15.75" hidden="1" customHeight="1" outlineLevel="1" thickBot="1">
      <c r="A1281" s="344"/>
      <c r="B1281" s="345" t="s">
        <v>208</v>
      </c>
      <c r="C1281" s="346">
        <v>23654649</v>
      </c>
      <c r="D1281" s="346">
        <v>27507389</v>
      </c>
      <c r="E1281" s="346">
        <v>88013216</v>
      </c>
      <c r="F1281" s="346">
        <v>491639</v>
      </c>
      <c r="G1281" s="346">
        <v>14720442</v>
      </c>
      <c r="H1281" s="346">
        <v>154387335</v>
      </c>
      <c r="I1281" s="322"/>
    </row>
    <row r="1282" spans="1:9" ht="15.75" hidden="1" customHeight="1" outlineLevel="1" thickBot="1">
      <c r="A1282" s="344"/>
      <c r="B1282" s="345" t="s">
        <v>209</v>
      </c>
      <c r="C1282" s="346">
        <v>4192419.4337805999</v>
      </c>
      <c r="D1282" s="346">
        <v>0</v>
      </c>
      <c r="E1282" s="346">
        <v>7462585.4912232542</v>
      </c>
      <c r="F1282" s="346">
        <v>77300</v>
      </c>
      <c r="G1282" s="346">
        <v>497912.49743513588</v>
      </c>
      <c r="H1282" s="346">
        <v>12230217.42243899</v>
      </c>
      <c r="I1282" s="322"/>
    </row>
    <row r="1283" spans="1:9" ht="15.75" hidden="1" customHeight="1" outlineLevel="1" thickBot="1">
      <c r="A1283" s="344"/>
      <c r="B1283" s="345" t="s">
        <v>211</v>
      </c>
      <c r="C1283" s="346">
        <v>36961622</v>
      </c>
      <c r="D1283" s="346">
        <v>0</v>
      </c>
      <c r="E1283" s="346">
        <v>127052161</v>
      </c>
      <c r="F1283" s="346">
        <v>251002</v>
      </c>
      <c r="G1283" s="346">
        <v>12644589</v>
      </c>
      <c r="H1283" s="346">
        <v>176909374</v>
      </c>
      <c r="I1283" s="322"/>
    </row>
    <row r="1284" spans="1:9" ht="15.75" hidden="1" customHeight="1" outlineLevel="1" thickBot="1">
      <c r="A1284" s="344"/>
      <c r="B1284" s="345" t="s">
        <v>212</v>
      </c>
      <c r="C1284" s="346">
        <v>9340990</v>
      </c>
      <c r="D1284" s="346">
        <v>0</v>
      </c>
      <c r="E1284" s="346">
        <v>110448708</v>
      </c>
      <c r="F1284" s="346">
        <v>11606</v>
      </c>
      <c r="G1284" s="346">
        <v>14425383</v>
      </c>
      <c r="H1284" s="346">
        <v>134226687</v>
      </c>
      <c r="I1284" s="322"/>
    </row>
    <row r="1285" spans="1:9" ht="15.75" hidden="1" customHeight="1" outlineLevel="1" thickBot="1">
      <c r="A1285" s="344"/>
      <c r="B1285" s="345" t="s">
        <v>213</v>
      </c>
      <c r="C1285" s="346">
        <v>18235961.68</v>
      </c>
      <c r="D1285" s="346">
        <v>47410368</v>
      </c>
      <c r="E1285" s="346">
        <v>58064200</v>
      </c>
      <c r="F1285" s="346">
        <v>2351574</v>
      </c>
      <c r="G1285" s="346">
        <v>12145990</v>
      </c>
      <c r="H1285" s="346">
        <v>138208093.68000001</v>
      </c>
      <c r="I1285" s="322"/>
    </row>
    <row r="1286" spans="1:9" ht="15.75" hidden="1" customHeight="1" outlineLevel="1" thickBot="1">
      <c r="A1286" s="344"/>
      <c r="B1286" s="345" t="s">
        <v>214</v>
      </c>
      <c r="C1286" s="346">
        <v>10278545</v>
      </c>
      <c r="D1286" s="346">
        <v>783972</v>
      </c>
      <c r="E1286" s="346">
        <v>0</v>
      </c>
      <c r="F1286" s="346">
        <v>54221</v>
      </c>
      <c r="G1286" s="346">
        <v>703049</v>
      </c>
      <c r="H1286" s="346">
        <v>11819787</v>
      </c>
      <c r="I1286" s="322"/>
    </row>
    <row r="1287" spans="1:9" ht="15.75" hidden="1" customHeight="1" outlineLevel="1" thickBot="1">
      <c r="A1287" s="344"/>
      <c r="B1287" s="345" t="s">
        <v>273</v>
      </c>
      <c r="C1287" s="346">
        <v>22994</v>
      </c>
      <c r="D1287" s="346"/>
      <c r="E1287" s="346"/>
      <c r="F1287" s="346"/>
      <c r="G1287" s="346"/>
      <c r="H1287" s="346">
        <v>22994</v>
      </c>
      <c r="I1287" s="322"/>
    </row>
    <row r="1288" spans="1:9" ht="15.75" hidden="1" customHeight="1" outlineLevel="1" thickBot="1">
      <c r="A1288" s="344"/>
      <c r="B1288" s="345" t="s">
        <v>215</v>
      </c>
      <c r="C1288" s="346">
        <v>3052336</v>
      </c>
      <c r="D1288" s="346">
        <v>0</v>
      </c>
      <c r="E1288" s="346">
        <v>5798026</v>
      </c>
      <c r="F1288" s="346">
        <v>28088</v>
      </c>
      <c r="G1288" s="346">
        <v>1199987</v>
      </c>
      <c r="H1288" s="346">
        <v>10078437</v>
      </c>
      <c r="I1288" s="322"/>
    </row>
    <row r="1289" spans="1:9" ht="15.75" hidden="1" customHeight="1" outlineLevel="1" thickBot="1">
      <c r="A1289" s="344"/>
      <c r="B1289" s="345" t="s">
        <v>216</v>
      </c>
      <c r="C1289" s="346">
        <v>-94063.18</v>
      </c>
      <c r="D1289" s="346">
        <v>0</v>
      </c>
      <c r="E1289" s="346">
        <v>0</v>
      </c>
      <c r="F1289" s="346">
        <v>1578</v>
      </c>
      <c r="G1289" s="346">
        <v>0</v>
      </c>
      <c r="H1289" s="346">
        <v>-92485.18</v>
      </c>
      <c r="I1289" s="322"/>
    </row>
    <row r="1290" spans="1:9" ht="15.75" hidden="1" customHeight="1" outlineLevel="1" thickBot="1">
      <c r="A1290" s="344"/>
      <c r="B1290" s="345" t="s">
        <v>217</v>
      </c>
      <c r="C1290" s="346">
        <v>3464021.6628386993</v>
      </c>
      <c r="D1290" s="346">
        <v>0</v>
      </c>
      <c r="E1290" s="346">
        <v>15083265</v>
      </c>
      <c r="F1290" s="346">
        <v>0</v>
      </c>
      <c r="G1290" s="346">
        <v>4220962</v>
      </c>
      <c r="H1290" s="346">
        <v>22768248.662838697</v>
      </c>
      <c r="I1290" s="322"/>
    </row>
    <row r="1291" spans="1:9" ht="15.75" hidden="1" customHeight="1" outlineLevel="1" thickBot="1">
      <c r="A1291" s="344"/>
      <c r="B1291" s="345" t="s">
        <v>218</v>
      </c>
      <c r="C1291" s="346">
        <v>23184413</v>
      </c>
      <c r="D1291" s="346">
        <v>61803558</v>
      </c>
      <c r="E1291" s="346">
        <v>3052793</v>
      </c>
      <c r="F1291" s="346">
        <v>0</v>
      </c>
      <c r="G1291" s="346">
        <v>10233997</v>
      </c>
      <c r="H1291" s="346">
        <v>98274761</v>
      </c>
      <c r="I1291" s="322"/>
    </row>
    <row r="1292" spans="1:9" ht="15.75" hidden="1" customHeight="1" outlineLevel="1" thickBot="1">
      <c r="A1292" s="344"/>
      <c r="B1292" s="345" t="s">
        <v>219</v>
      </c>
      <c r="C1292" s="346">
        <v>355371</v>
      </c>
      <c r="D1292" s="346">
        <v>0</v>
      </c>
      <c r="E1292" s="346">
        <v>3387371</v>
      </c>
      <c r="F1292" s="346">
        <v>0</v>
      </c>
      <c r="G1292" s="346">
        <v>704316</v>
      </c>
      <c r="H1292" s="346">
        <v>4447058</v>
      </c>
      <c r="I1292" s="322"/>
    </row>
    <row r="1293" spans="1:9" ht="15.75" hidden="1" customHeight="1" outlineLevel="1" thickBot="1">
      <c r="A1293" s="344"/>
      <c r="B1293" s="345" t="s">
        <v>323</v>
      </c>
      <c r="C1293" s="324">
        <v>197398</v>
      </c>
      <c r="D1293" s="324">
        <v>0</v>
      </c>
      <c r="E1293" s="324">
        <v>220870</v>
      </c>
      <c r="F1293" s="324">
        <v>2522</v>
      </c>
      <c r="G1293" s="324">
        <v>670023</v>
      </c>
      <c r="H1293" s="324">
        <v>1090813</v>
      </c>
      <c r="I1293" s="322"/>
    </row>
    <row r="1294" spans="1:9" ht="15.75" hidden="1" customHeight="1" outlineLevel="1" thickBot="1">
      <c r="A1294" s="344"/>
      <c r="B1294" s="345" t="s">
        <v>220</v>
      </c>
      <c r="C1294" s="346">
        <v>21553</v>
      </c>
      <c r="D1294" s="346">
        <v>0</v>
      </c>
      <c r="E1294" s="346">
        <v>0</v>
      </c>
      <c r="F1294" s="346">
        <v>0</v>
      </c>
      <c r="G1294" s="346">
        <v>0</v>
      </c>
      <c r="H1294" s="346">
        <v>21553</v>
      </c>
      <c r="I1294" s="322"/>
    </row>
    <row r="1295" spans="1:9" ht="15.75" hidden="1" customHeight="1" outlineLevel="1" thickBot="1">
      <c r="A1295" s="344"/>
      <c r="B1295" s="345" t="s">
        <v>221</v>
      </c>
      <c r="C1295" s="346">
        <v>495989.89</v>
      </c>
      <c r="D1295" s="346">
        <v>0</v>
      </c>
      <c r="E1295" s="346">
        <v>0</v>
      </c>
      <c r="F1295" s="346">
        <v>33137</v>
      </c>
      <c r="G1295" s="346">
        <v>0</v>
      </c>
      <c r="H1295" s="346">
        <v>529126.89</v>
      </c>
      <c r="I1295" s="322"/>
    </row>
    <row r="1296" spans="1:9" ht="15.75" hidden="1" customHeight="1" outlineLevel="1" thickBot="1">
      <c r="A1296" s="344"/>
      <c r="B1296" s="345" t="s">
        <v>274</v>
      </c>
      <c r="C1296" s="346">
        <v>435573.65</v>
      </c>
      <c r="D1296" s="346"/>
      <c r="E1296" s="346"/>
      <c r="F1296" s="346"/>
      <c r="G1296" s="346"/>
      <c r="H1296" s="346">
        <v>435573.65</v>
      </c>
      <c r="I1296" s="322"/>
    </row>
    <row r="1297" spans="1:9" ht="15.75" hidden="1" customHeight="1" outlineLevel="1" thickBot="1">
      <c r="A1297" s="344"/>
      <c r="B1297" s="345" t="s">
        <v>222</v>
      </c>
      <c r="C1297" s="346">
        <v>39393891</v>
      </c>
      <c r="D1297" s="346">
        <v>30181881</v>
      </c>
      <c r="E1297" s="346">
        <v>115881030</v>
      </c>
      <c r="F1297" s="346">
        <v>117719</v>
      </c>
      <c r="G1297" s="346">
        <v>51975616</v>
      </c>
      <c r="H1297" s="346">
        <v>237550137</v>
      </c>
      <c r="I1297" s="322"/>
    </row>
    <row r="1298" spans="1:9" ht="15.75" hidden="1" customHeight="1" outlineLevel="1" thickBot="1">
      <c r="A1298" s="344"/>
      <c r="B1298" s="345" t="s">
        <v>278</v>
      </c>
      <c r="C1298" s="346">
        <v>938203.4800000001</v>
      </c>
      <c r="D1298" s="346">
        <v>0</v>
      </c>
      <c r="E1298" s="346">
        <v>2200895.7799999998</v>
      </c>
      <c r="F1298" s="346"/>
      <c r="G1298" s="346"/>
      <c r="H1298" s="346">
        <v>3139099.26</v>
      </c>
      <c r="I1298" s="322"/>
    </row>
    <row r="1299" spans="1:9" ht="15.75" hidden="1" customHeight="1" outlineLevel="1" thickBot="1">
      <c r="A1299" s="344"/>
      <c r="B1299" s="345" t="s">
        <v>223</v>
      </c>
      <c r="C1299" s="346">
        <v>8526238</v>
      </c>
      <c r="D1299" s="346">
        <v>0</v>
      </c>
      <c r="E1299" s="346">
        <v>0</v>
      </c>
      <c r="F1299" s="346">
        <v>0</v>
      </c>
      <c r="G1299" s="346">
        <v>343896</v>
      </c>
      <c r="H1299" s="346">
        <v>8870134</v>
      </c>
      <c r="I1299" s="322"/>
    </row>
    <row r="1300" spans="1:9" ht="15.75" hidden="1" customHeight="1" outlineLevel="1" thickBot="1">
      <c r="A1300" s="344"/>
      <c r="B1300" s="345" t="s">
        <v>224</v>
      </c>
      <c r="C1300" s="346">
        <v>7387312.1070031878</v>
      </c>
      <c r="D1300" s="346">
        <v>150205</v>
      </c>
      <c r="E1300" s="346">
        <v>19634657</v>
      </c>
      <c r="F1300" s="346">
        <v>0</v>
      </c>
      <c r="G1300" s="346">
        <v>4820849.62</v>
      </c>
      <c r="H1300" s="346">
        <v>31993023.727003191</v>
      </c>
      <c r="I1300" s="322"/>
    </row>
    <row r="1301" spans="1:9" ht="15.75" hidden="1" customHeight="1" outlineLevel="1" thickBot="1">
      <c r="A1301" s="344"/>
      <c r="B1301" s="345" t="s">
        <v>225</v>
      </c>
      <c r="C1301" s="346">
        <v>10170533</v>
      </c>
      <c r="D1301" s="346">
        <v>0</v>
      </c>
      <c r="E1301" s="346">
        <v>7515801</v>
      </c>
      <c r="F1301" s="346">
        <v>5468</v>
      </c>
      <c r="G1301" s="346">
        <v>0</v>
      </c>
      <c r="H1301" s="346">
        <v>17691802</v>
      </c>
      <c r="I1301" s="322"/>
    </row>
    <row r="1302" spans="1:9" ht="15.75" customHeight="1" collapsed="1" thickBot="1">
      <c r="A1302" s="344">
        <v>40</v>
      </c>
      <c r="B1302" s="347" t="s">
        <v>602</v>
      </c>
      <c r="C1302" s="346">
        <f>SUM($C$1274:$C$1301)</f>
        <v>215322120.91224548</v>
      </c>
      <c r="D1302" s="346">
        <f>SUM($D$1274:$D$1301)</f>
        <v>167837373</v>
      </c>
      <c r="E1302" s="346">
        <f>SUM($E$1274:$E$1301)</f>
        <v>620623358.27122319</v>
      </c>
      <c r="F1302" s="346">
        <f>SUM($F$1274:$F$1301)</f>
        <v>3465991</v>
      </c>
      <c r="G1302" s="346">
        <f>SUM($G$1274:$G$1301)</f>
        <v>137839350.11743513</v>
      </c>
      <c r="H1302" s="346">
        <f>SUM($H$1274:$H$1301)</f>
        <v>1145088193.300904</v>
      </c>
      <c r="I1302" s="322"/>
    </row>
    <row r="1303" spans="1:9" ht="15" hidden="1" outlineLevel="1" thickBot="1">
      <c r="A1303" s="348"/>
      <c r="B1303" s="349" t="s">
        <v>202</v>
      </c>
      <c r="C1303" s="350"/>
      <c r="D1303" s="350"/>
      <c r="E1303" s="350"/>
      <c r="F1303" s="350"/>
      <c r="G1303" s="350"/>
      <c r="H1303" s="346">
        <v>0</v>
      </c>
      <c r="I1303" s="322"/>
    </row>
    <row r="1304" spans="1:9" ht="15" hidden="1" outlineLevel="1" thickBot="1">
      <c r="A1304" s="348"/>
      <c r="B1304" s="349" t="s">
        <v>272</v>
      </c>
      <c r="C1304" s="350">
        <v>427469</v>
      </c>
      <c r="D1304" s="350">
        <v>0</v>
      </c>
      <c r="E1304" s="350">
        <v>-560422</v>
      </c>
      <c r="F1304" s="350">
        <v>4260</v>
      </c>
      <c r="G1304" s="350">
        <v>-93827</v>
      </c>
      <c r="H1304" s="346">
        <v>-222520</v>
      </c>
      <c r="I1304" s="322"/>
    </row>
    <row r="1305" spans="1:9" ht="15" hidden="1" outlineLevel="1" thickBot="1">
      <c r="A1305" s="348"/>
      <c r="B1305" s="349" t="s">
        <v>203</v>
      </c>
      <c r="C1305" s="350">
        <v>4002471.5113769658</v>
      </c>
      <c r="D1305" s="350">
        <v>0</v>
      </c>
      <c r="E1305" s="350">
        <v>13295839</v>
      </c>
      <c r="F1305" s="350">
        <v>899048</v>
      </c>
      <c r="G1305" s="350">
        <v>4882689</v>
      </c>
      <c r="H1305" s="346">
        <v>23080047.511376962</v>
      </c>
      <c r="I1305" s="322"/>
    </row>
    <row r="1306" spans="1:9" ht="15" hidden="1" outlineLevel="1" thickBot="1">
      <c r="A1306" s="348"/>
      <c r="B1306" s="349" t="s">
        <v>204</v>
      </c>
      <c r="C1306" s="350">
        <v>1671175.3000000007</v>
      </c>
      <c r="D1306" s="350">
        <v>0</v>
      </c>
      <c r="E1306" s="350">
        <v>0</v>
      </c>
      <c r="F1306" s="350">
        <v>242384</v>
      </c>
      <c r="G1306" s="350">
        <v>-358567</v>
      </c>
      <c r="H1306" s="346">
        <v>1554992.3000000007</v>
      </c>
      <c r="I1306" s="322"/>
    </row>
    <row r="1307" spans="1:9" ht="15" hidden="1" outlineLevel="1" thickBot="1">
      <c r="A1307" s="348"/>
      <c r="B1307" s="349" t="s">
        <v>205</v>
      </c>
      <c r="C1307" s="350">
        <v>-650</v>
      </c>
      <c r="D1307" s="350">
        <v>0</v>
      </c>
      <c r="E1307" s="350">
        <v>0</v>
      </c>
      <c r="F1307" s="350">
        <v>0</v>
      </c>
      <c r="G1307" s="350">
        <v>0</v>
      </c>
      <c r="H1307" s="346">
        <v>-650</v>
      </c>
      <c r="I1307" s="322"/>
    </row>
    <row r="1308" spans="1:9" ht="15" hidden="1" outlineLevel="1" thickBot="1">
      <c r="A1308" s="348"/>
      <c r="B1308" s="349" t="s">
        <v>206</v>
      </c>
      <c r="C1308" s="350">
        <v>2181549</v>
      </c>
      <c r="D1308" s="350">
        <v>0</v>
      </c>
      <c r="E1308" s="350">
        <v>13456373</v>
      </c>
      <c r="F1308" s="350">
        <v>198558</v>
      </c>
      <c r="G1308" s="350">
        <v>0</v>
      </c>
      <c r="H1308" s="346">
        <v>15836480</v>
      </c>
      <c r="I1308" s="322"/>
    </row>
    <row r="1309" spans="1:9" ht="15" hidden="1" outlineLevel="1" thickBot="1">
      <c r="A1309" s="348"/>
      <c r="B1309" s="349" t="s">
        <v>207</v>
      </c>
      <c r="C1309" s="350">
        <v>148593</v>
      </c>
      <c r="D1309" s="350">
        <v>0</v>
      </c>
      <c r="E1309" s="350">
        <v>700239</v>
      </c>
      <c r="F1309" s="350">
        <v>25919</v>
      </c>
      <c r="G1309" s="350">
        <v>0</v>
      </c>
      <c r="H1309" s="346">
        <v>874751</v>
      </c>
      <c r="I1309" s="322"/>
    </row>
    <row r="1310" spans="1:9" ht="15" hidden="1" outlineLevel="1" thickBot="1">
      <c r="A1310" s="348"/>
      <c r="B1310" s="349" t="s">
        <v>208</v>
      </c>
      <c r="C1310" s="350">
        <v>15880085</v>
      </c>
      <c r="D1310" s="350">
        <v>17840542</v>
      </c>
      <c r="E1310" s="350">
        <v>24642788</v>
      </c>
      <c r="F1310" s="350">
        <v>33174943</v>
      </c>
      <c r="G1310" s="350">
        <v>10989206</v>
      </c>
      <c r="H1310" s="346">
        <v>102527564</v>
      </c>
      <c r="I1310" s="322"/>
    </row>
    <row r="1311" spans="1:9" ht="15" hidden="1" outlineLevel="1" thickBot="1">
      <c r="A1311" s="348"/>
      <c r="B1311" s="349" t="s">
        <v>209</v>
      </c>
      <c r="C1311" s="350">
        <v>3488783.5662194001</v>
      </c>
      <c r="D1311" s="350">
        <v>0</v>
      </c>
      <c r="E1311" s="350">
        <v>2934981.1487767464</v>
      </c>
      <c r="F1311" s="350">
        <v>5307847</v>
      </c>
      <c r="G1311" s="350">
        <v>-129980.49743513588</v>
      </c>
      <c r="H1311" s="346">
        <v>11601631.21756101</v>
      </c>
      <c r="I1311" s="322"/>
    </row>
    <row r="1312" spans="1:9" ht="15" hidden="1" outlineLevel="1" thickBot="1">
      <c r="A1312" s="348"/>
      <c r="B1312" s="349" t="s">
        <v>211</v>
      </c>
      <c r="C1312" s="350">
        <v>14824303</v>
      </c>
      <c r="D1312" s="350">
        <v>0</v>
      </c>
      <c r="E1312" s="350">
        <v>40368759</v>
      </c>
      <c r="F1312" s="350">
        <v>21995647</v>
      </c>
      <c r="G1312" s="350">
        <v>8311053</v>
      </c>
      <c r="H1312" s="346">
        <v>85499762</v>
      </c>
      <c r="I1312" s="322"/>
    </row>
    <row r="1313" spans="1:9" ht="15" hidden="1" outlineLevel="1" thickBot="1">
      <c r="A1313" s="348"/>
      <c r="B1313" s="349" t="s">
        <v>212</v>
      </c>
      <c r="C1313" s="350">
        <v>23739831</v>
      </c>
      <c r="D1313" s="350">
        <v>0</v>
      </c>
      <c r="E1313" s="350">
        <v>11018945</v>
      </c>
      <c r="F1313" s="350">
        <v>1549096</v>
      </c>
      <c r="G1313" s="350">
        <v>3202485</v>
      </c>
      <c r="H1313" s="346">
        <v>39510357</v>
      </c>
      <c r="I1313" s="322"/>
    </row>
    <row r="1314" spans="1:9" ht="15" hidden="1" outlineLevel="1" thickBot="1">
      <c r="A1314" s="348"/>
      <c r="B1314" s="349" t="s">
        <v>213</v>
      </c>
      <c r="C1314" s="350">
        <v>16639783.32</v>
      </c>
      <c r="D1314" s="350">
        <v>8640145</v>
      </c>
      <c r="E1314" s="350">
        <v>34243817</v>
      </c>
      <c r="F1314" s="350">
        <v>15446339</v>
      </c>
      <c r="G1314" s="350">
        <v>7269504</v>
      </c>
      <c r="H1314" s="346">
        <v>82239588.319999993</v>
      </c>
      <c r="I1314" s="322"/>
    </row>
    <row r="1315" spans="1:9" ht="15" hidden="1" outlineLevel="1" thickBot="1">
      <c r="A1315" s="348"/>
      <c r="B1315" s="349" t="s">
        <v>214</v>
      </c>
      <c r="C1315" s="350">
        <v>7432740</v>
      </c>
      <c r="D1315" s="350">
        <v>-300205</v>
      </c>
      <c r="E1315" s="350">
        <v>0</v>
      </c>
      <c r="F1315" s="350">
        <v>2267745</v>
      </c>
      <c r="G1315" s="350">
        <v>-20429</v>
      </c>
      <c r="H1315" s="346">
        <v>9379851</v>
      </c>
      <c r="I1315" s="322"/>
    </row>
    <row r="1316" spans="1:9" ht="15" hidden="1" outlineLevel="1" thickBot="1">
      <c r="A1316" s="348"/>
      <c r="B1316" s="349" t="s">
        <v>273</v>
      </c>
      <c r="C1316" s="346">
        <v>-22994</v>
      </c>
      <c r="D1316" s="346">
        <v>0</v>
      </c>
      <c r="E1316" s="346">
        <v>0</v>
      </c>
      <c r="F1316" s="346">
        <v>-19273</v>
      </c>
      <c r="G1316" s="346">
        <v>166702</v>
      </c>
      <c r="H1316" s="346">
        <v>124435</v>
      </c>
      <c r="I1316" s="322"/>
    </row>
    <row r="1317" spans="1:9" ht="15" hidden="1" outlineLevel="1" thickBot="1">
      <c r="A1317" s="348"/>
      <c r="B1317" s="349" t="s">
        <v>215</v>
      </c>
      <c r="C1317" s="350">
        <v>945521</v>
      </c>
      <c r="D1317" s="350">
        <v>0</v>
      </c>
      <c r="E1317" s="350">
        <v>818872</v>
      </c>
      <c r="F1317" s="350">
        <v>1439971</v>
      </c>
      <c r="G1317" s="350">
        <v>165190</v>
      </c>
      <c r="H1317" s="346">
        <v>3369554</v>
      </c>
      <c r="I1317" s="322"/>
    </row>
    <row r="1318" spans="1:9" ht="15" hidden="1" outlineLevel="1" thickBot="1">
      <c r="A1318" s="348"/>
      <c r="B1318" s="349" t="s">
        <v>216</v>
      </c>
      <c r="C1318" s="350">
        <v>94063.18</v>
      </c>
      <c r="D1318" s="350">
        <v>0</v>
      </c>
      <c r="E1318" s="350">
        <v>0</v>
      </c>
      <c r="F1318" s="350">
        <v>31133</v>
      </c>
      <c r="G1318" s="350">
        <v>0</v>
      </c>
      <c r="H1318" s="346">
        <v>125196.18</v>
      </c>
      <c r="I1318" s="322"/>
    </row>
    <row r="1319" spans="1:9" ht="15" hidden="1" outlineLevel="1" thickBot="1">
      <c r="A1319" s="348"/>
      <c r="B1319" s="349" t="s">
        <v>217</v>
      </c>
      <c r="C1319" s="350">
        <v>2584373.7971613016</v>
      </c>
      <c r="D1319" s="350">
        <v>0</v>
      </c>
      <c r="E1319" s="350">
        <v>18462522.789344121</v>
      </c>
      <c r="F1319" s="350">
        <v>374731.71454318741</v>
      </c>
      <c r="G1319" s="350">
        <v>273473</v>
      </c>
      <c r="H1319" s="346">
        <v>21695101.301048607</v>
      </c>
      <c r="I1319" s="322"/>
    </row>
    <row r="1320" spans="1:9" ht="15" hidden="1" outlineLevel="1" thickBot="1">
      <c r="A1320" s="348"/>
      <c r="B1320" s="351" t="s">
        <v>218</v>
      </c>
      <c r="C1320" s="350">
        <v>6967486</v>
      </c>
      <c r="D1320" s="350">
        <v>-1672313</v>
      </c>
      <c r="E1320" s="350">
        <v>13569</v>
      </c>
      <c r="F1320" s="350">
        <v>10653651</v>
      </c>
      <c r="G1320" s="350">
        <v>5327118</v>
      </c>
      <c r="H1320" s="346">
        <v>21289511</v>
      </c>
      <c r="I1320" s="322"/>
    </row>
    <row r="1321" spans="1:9" ht="15" hidden="1" outlineLevel="1" thickBot="1">
      <c r="A1321" s="348"/>
      <c r="B1321" s="349" t="s">
        <v>219</v>
      </c>
      <c r="C1321" s="350">
        <v>1257284</v>
      </c>
      <c r="D1321" s="350">
        <v>0</v>
      </c>
      <c r="E1321" s="350">
        <v>7292211</v>
      </c>
      <c r="F1321" s="350">
        <v>12596</v>
      </c>
      <c r="G1321" s="350">
        <v>2275813</v>
      </c>
      <c r="H1321" s="346">
        <v>10837904</v>
      </c>
      <c r="I1321" s="322"/>
    </row>
    <row r="1322" spans="1:9" ht="15" hidden="1" outlineLevel="1" thickBot="1">
      <c r="A1322" s="348"/>
      <c r="B1322" s="349" t="s">
        <v>323</v>
      </c>
      <c r="C1322" s="324">
        <v>-197398</v>
      </c>
      <c r="D1322" s="324">
        <v>0</v>
      </c>
      <c r="E1322" s="324">
        <v>569317</v>
      </c>
      <c r="F1322" s="324">
        <v>44098</v>
      </c>
      <c r="G1322" s="324">
        <v>-670023</v>
      </c>
      <c r="H1322" s="324">
        <v>-254006</v>
      </c>
      <c r="I1322" s="322"/>
    </row>
    <row r="1323" spans="1:9" ht="15" hidden="1" outlineLevel="1" thickBot="1">
      <c r="A1323" s="348"/>
      <c r="B1323" s="349" t="s">
        <v>220</v>
      </c>
      <c r="C1323" s="346">
        <v>48413</v>
      </c>
      <c r="D1323" s="346">
        <v>0</v>
      </c>
      <c r="E1323" s="346">
        <v>396480</v>
      </c>
      <c r="F1323" s="346">
        <v>0</v>
      </c>
      <c r="G1323" s="346">
        <v>0</v>
      </c>
      <c r="H1323" s="346">
        <v>444893</v>
      </c>
      <c r="I1323" s="322"/>
    </row>
    <row r="1324" spans="1:9" ht="15" hidden="1" outlineLevel="1" thickBot="1">
      <c r="A1324" s="348"/>
      <c r="B1324" s="349" t="s">
        <v>221</v>
      </c>
      <c r="C1324" s="350">
        <v>688009.94600000104</v>
      </c>
      <c r="D1324" s="350">
        <v>0</v>
      </c>
      <c r="E1324" s="350">
        <v>5355096.7899999991</v>
      </c>
      <c r="F1324" s="350">
        <v>56063.41</v>
      </c>
      <c r="G1324" s="350">
        <v>0</v>
      </c>
      <c r="H1324" s="346">
        <v>6099170.1460000006</v>
      </c>
      <c r="I1324" s="322"/>
    </row>
    <row r="1325" spans="1:9" ht="15" hidden="1" outlineLevel="1" thickBot="1">
      <c r="A1325" s="348"/>
      <c r="B1325" s="349" t="s">
        <v>274</v>
      </c>
      <c r="C1325" s="346">
        <v>-237398.74000000011</v>
      </c>
      <c r="D1325" s="346">
        <v>0</v>
      </c>
      <c r="E1325" s="346">
        <v>80640</v>
      </c>
      <c r="F1325" s="346">
        <v>65047</v>
      </c>
      <c r="G1325" s="346">
        <v>0</v>
      </c>
      <c r="H1325" s="346">
        <v>-91711.740000000107</v>
      </c>
      <c r="I1325" s="322"/>
    </row>
    <row r="1326" spans="1:9" ht="15" hidden="1" outlineLevel="1" thickBot="1">
      <c r="A1326" s="348"/>
      <c r="B1326" s="349" t="s">
        <v>222</v>
      </c>
      <c r="C1326" s="350">
        <v>34227925</v>
      </c>
      <c r="D1326" s="350">
        <v>-14283708</v>
      </c>
      <c r="E1326" s="350">
        <v>23180898</v>
      </c>
      <c r="F1326" s="350">
        <v>16949230</v>
      </c>
      <c r="G1326" s="350">
        <v>-21360610</v>
      </c>
      <c r="H1326" s="346">
        <v>38713735</v>
      </c>
      <c r="I1326" s="322"/>
    </row>
    <row r="1327" spans="1:9" ht="15" hidden="1" outlineLevel="1" thickBot="1">
      <c r="A1327" s="348"/>
      <c r="B1327" s="349" t="s">
        <v>278</v>
      </c>
      <c r="C1327" s="350">
        <v>-579595.63000000012</v>
      </c>
      <c r="D1327" s="350">
        <v>0</v>
      </c>
      <c r="E1327" s="350">
        <v>-168785.47999999975</v>
      </c>
      <c r="F1327" s="350">
        <v>452704.33999999997</v>
      </c>
      <c r="G1327" s="350"/>
      <c r="H1327" s="346">
        <v>-295676.77</v>
      </c>
      <c r="I1327" s="322"/>
    </row>
    <row r="1328" spans="1:9" ht="15" hidden="1" outlineLevel="1" thickBot="1">
      <c r="A1328" s="348"/>
      <c r="B1328" s="349" t="s">
        <v>223</v>
      </c>
      <c r="C1328" s="350">
        <v>17706460.879999999</v>
      </c>
      <c r="D1328" s="350">
        <v>0</v>
      </c>
      <c r="E1328" s="350">
        <v>0</v>
      </c>
      <c r="F1328" s="350">
        <v>966668</v>
      </c>
      <c r="G1328" s="350">
        <v>-343896</v>
      </c>
      <c r="H1328" s="346">
        <v>18329232.879999999</v>
      </c>
      <c r="I1328" s="322"/>
    </row>
    <row r="1329" spans="1:9" ht="15" hidden="1" outlineLevel="1" thickBot="1">
      <c r="A1329" s="348"/>
      <c r="B1329" s="349" t="s">
        <v>224</v>
      </c>
      <c r="C1329" s="350">
        <v>1786445.49299681</v>
      </c>
      <c r="D1329" s="350">
        <v>149162.79999999999</v>
      </c>
      <c r="E1329" s="350">
        <v>-16728074.449999999</v>
      </c>
      <c r="F1329" s="350">
        <v>173674.12704979032</v>
      </c>
      <c r="G1329" s="350">
        <v>962788.37999999989</v>
      </c>
      <c r="H1329" s="346">
        <v>-13656003.649953403</v>
      </c>
      <c r="I1329" s="322"/>
    </row>
    <row r="1330" spans="1:9" ht="15" hidden="1" outlineLevel="1" thickBot="1">
      <c r="A1330" s="348"/>
      <c r="B1330" s="349" t="s">
        <v>225</v>
      </c>
      <c r="C1330" s="350">
        <v>1819230</v>
      </c>
      <c r="D1330" s="350">
        <v>0</v>
      </c>
      <c r="E1330" s="350">
        <v>131274</v>
      </c>
      <c r="F1330" s="350">
        <v>438733</v>
      </c>
      <c r="G1330" s="350">
        <v>0</v>
      </c>
      <c r="H1330" s="346">
        <v>2389237</v>
      </c>
      <c r="I1330" s="322"/>
    </row>
    <row r="1331" spans="1:9" ht="29.25" collapsed="1" thickBot="1">
      <c r="A1331" s="348">
        <v>41</v>
      </c>
      <c r="B1331" s="352" t="s">
        <v>588</v>
      </c>
      <c r="C1331" s="350">
        <f>SUM($C$1303:$C$1330)</f>
        <v>157523959.6237545</v>
      </c>
      <c r="D1331" s="350">
        <f>SUM($D$1303:$D$1330)</f>
        <v>10373623.800000001</v>
      </c>
      <c r="E1331" s="350">
        <f>SUM($E$1303:$E$1330)</f>
        <v>179505339.79812089</v>
      </c>
      <c r="F1331" s="350">
        <f>SUM($F$1303:$F$1330)</f>
        <v>112750813.59159298</v>
      </c>
      <c r="G1331" s="350">
        <f>SUM($G$1303:$G$1330)</f>
        <v>20848688.882564861</v>
      </c>
      <c r="H1331" s="346">
        <f>SUM($H$1303:$H$1330)</f>
        <v>481002425.69603318</v>
      </c>
      <c r="I1331" s="322"/>
    </row>
    <row r="1332" spans="1:9">
      <c r="A1332" s="434"/>
      <c r="B1332" s="434"/>
      <c r="C1332" s="434"/>
      <c r="D1332" s="434"/>
      <c r="E1332" s="434"/>
      <c r="F1332" s="434"/>
      <c r="G1332" s="434"/>
      <c r="H1332" s="434"/>
    </row>
    <row r="1333" spans="1:9">
      <c r="A1333" s="2"/>
      <c r="C1333" s="353"/>
      <c r="D1333" s="353"/>
      <c r="E1333" s="353"/>
      <c r="F1333" s="353"/>
      <c r="G1333" s="353"/>
      <c r="H1333" s="353"/>
    </row>
    <row r="1334" spans="1:9">
      <c r="C1334" s="353"/>
      <c r="D1334" s="353"/>
      <c r="E1334" s="353"/>
      <c r="F1334" s="353"/>
      <c r="G1334" s="353"/>
      <c r="H1334" s="353"/>
    </row>
    <row r="1335" spans="1:9">
      <c r="C1335" s="353"/>
      <c r="D1335" s="353"/>
      <c r="E1335" s="353"/>
      <c r="F1335" s="353"/>
      <c r="G1335" s="353"/>
      <c r="H1335" s="353"/>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70" orientation="landscape" useFirstPageNumber="1" verticalDpi="300" r:id="rId1"/>
  <headerFooter alignWithMargins="0">
    <oddFooter>&amp;C&amp;P</oddFooter>
  </headerFooter>
  <rowBreaks count="1" manualBreakCount="1">
    <brk id="709"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06A7-B011-41F2-BD0A-1A14811292AE}">
  <sheetPr>
    <tabColor rgb="FF963634"/>
    <pageSetUpPr fitToPage="1"/>
  </sheetPr>
  <dimension ref="A1:I654"/>
  <sheetViews>
    <sheetView showGridLines="0" zoomScaleNormal="100" workbookViewId="0">
      <selection activeCell="K41" sqref="K41"/>
    </sheetView>
  </sheetViews>
  <sheetFormatPr defaultRowHeight="14.25" outlineLevelRow="1"/>
  <cols>
    <col min="1" max="1" width="3.85546875" style="2" customWidth="1"/>
    <col min="2" max="2" width="44.7109375" style="2" bestFit="1" customWidth="1"/>
    <col min="3" max="6" width="12.5703125" style="2" customWidth="1"/>
    <col min="7" max="7" width="10.7109375" style="2" customWidth="1"/>
    <col min="8" max="8" width="11.28515625" style="2" customWidth="1"/>
    <col min="9" max="9" width="12.7109375" style="2" customWidth="1"/>
    <col min="10" max="10" width="10.140625" style="2" bestFit="1" customWidth="1"/>
    <col min="11"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20" t="s">
        <v>497</v>
      </c>
      <c r="B1" s="420"/>
      <c r="C1" s="420"/>
      <c r="D1" s="420"/>
      <c r="E1" s="420"/>
      <c r="F1" s="420"/>
      <c r="G1" s="420"/>
      <c r="H1" s="420"/>
      <c r="I1" s="420"/>
    </row>
    <row r="2" spans="1:9" ht="12.75" customHeight="1">
      <c r="A2" s="420" t="s">
        <v>498</v>
      </c>
      <c r="B2" s="420"/>
      <c r="C2" s="420"/>
      <c r="D2" s="420"/>
      <c r="E2" s="420"/>
      <c r="F2" s="420"/>
      <c r="G2" s="420"/>
      <c r="H2" s="420"/>
      <c r="I2" s="420"/>
    </row>
    <row r="3" spans="1:9" ht="12.75" customHeight="1">
      <c r="A3" s="420" t="s">
        <v>461</v>
      </c>
      <c r="B3" s="420"/>
      <c r="C3" s="420"/>
      <c r="D3" s="420"/>
      <c r="E3" s="420"/>
      <c r="F3" s="420"/>
      <c r="G3" s="420"/>
      <c r="H3" s="420"/>
      <c r="I3" s="420"/>
    </row>
    <row r="4" spans="1:9" ht="12.75" customHeight="1">
      <c r="A4" s="420" t="s">
        <v>499</v>
      </c>
      <c r="B4" s="420"/>
      <c r="C4" s="420"/>
      <c r="D4" s="420"/>
      <c r="E4" s="420"/>
      <c r="F4" s="420"/>
      <c r="G4" s="420"/>
      <c r="H4" s="420"/>
      <c r="I4" s="420"/>
    </row>
    <row r="5" spans="1:9" ht="11.45" customHeight="1">
      <c r="A5" s="217"/>
      <c r="B5" s="218"/>
      <c r="C5" s="12"/>
      <c r="D5" s="12"/>
      <c r="E5" s="12"/>
      <c r="F5" s="12"/>
      <c r="G5" s="219"/>
      <c r="H5" s="220"/>
      <c r="I5" s="221"/>
    </row>
    <row r="6" spans="1:9" ht="18" customHeight="1">
      <c r="A6" s="425" t="s">
        <v>34</v>
      </c>
      <c r="B6" s="425"/>
      <c r="C6" s="425"/>
      <c r="D6" s="425"/>
      <c r="E6" s="425"/>
      <c r="F6" s="425"/>
      <c r="G6" s="425"/>
      <c r="H6" s="425"/>
      <c r="I6" s="425"/>
    </row>
    <row r="7" spans="1:9" ht="12" customHeight="1">
      <c r="A7" s="222"/>
      <c r="B7" s="223"/>
      <c r="C7" s="224" t="s">
        <v>500</v>
      </c>
      <c r="D7" s="225" t="s">
        <v>501</v>
      </c>
      <c r="E7" s="225" t="s">
        <v>502</v>
      </c>
      <c r="F7" s="225" t="s">
        <v>503</v>
      </c>
      <c r="G7" s="226" t="s">
        <v>504</v>
      </c>
      <c r="H7" s="227" t="s">
        <v>505</v>
      </c>
      <c r="I7" s="224" t="s">
        <v>506</v>
      </c>
    </row>
    <row r="8" spans="1:9" ht="12" customHeight="1">
      <c r="A8" s="228"/>
      <c r="B8" s="229" t="s">
        <v>507</v>
      </c>
      <c r="C8" s="230" t="s">
        <v>508</v>
      </c>
      <c r="D8" s="230"/>
      <c r="E8" s="230"/>
      <c r="F8" s="231"/>
      <c r="G8" s="232"/>
      <c r="H8" s="233" t="s">
        <v>509</v>
      </c>
      <c r="I8" s="226" t="s">
        <v>510</v>
      </c>
    </row>
    <row r="9" spans="1:9" ht="12" customHeight="1">
      <c r="A9" s="234"/>
      <c r="B9" s="235"/>
      <c r="C9" s="233"/>
      <c r="D9" s="234"/>
      <c r="E9" s="234"/>
      <c r="F9" s="234"/>
      <c r="G9" s="226"/>
      <c r="H9" s="12" t="s">
        <v>589</v>
      </c>
      <c r="I9" s="226" t="s">
        <v>512</v>
      </c>
    </row>
    <row r="10" spans="1:9" ht="12" customHeight="1">
      <c r="A10" s="227" t="s">
        <v>513</v>
      </c>
      <c r="B10" s="236"/>
      <c r="C10" s="12"/>
      <c r="D10" s="227" t="s">
        <v>514</v>
      </c>
      <c r="E10" s="227" t="s">
        <v>515</v>
      </c>
      <c r="F10" s="227" t="s">
        <v>516</v>
      </c>
      <c r="G10" s="226"/>
      <c r="H10" s="12" t="s">
        <v>517</v>
      </c>
      <c r="I10" s="226" t="s">
        <v>518</v>
      </c>
    </row>
    <row r="11" spans="1:9" ht="12.75" customHeight="1">
      <c r="A11" s="237" t="s">
        <v>513</v>
      </c>
      <c r="B11" s="238"/>
      <c r="C11" s="239" t="s">
        <v>185</v>
      </c>
      <c r="D11" s="237" t="s">
        <v>519</v>
      </c>
      <c r="E11" s="237" t="s">
        <v>520</v>
      </c>
      <c r="F11" s="237" t="s">
        <v>520</v>
      </c>
      <c r="G11" s="225" t="s">
        <v>521</v>
      </c>
      <c r="H11" s="239" t="s">
        <v>522</v>
      </c>
      <c r="I11" s="225" t="s">
        <v>523</v>
      </c>
    </row>
    <row r="12" spans="1:9" ht="12" customHeight="1">
      <c r="A12" s="240" t="s">
        <v>524</v>
      </c>
      <c r="B12" s="241" t="s">
        <v>525</v>
      </c>
      <c r="C12" s="426"/>
      <c r="D12" s="426"/>
      <c r="E12" s="426"/>
      <c r="F12" s="426"/>
      <c r="G12" s="426"/>
      <c r="H12" s="426"/>
      <c r="I12" s="426"/>
    </row>
    <row r="13" spans="1:9" hidden="1" outlineLevel="1">
      <c r="A13" s="242"/>
      <c r="B13" s="243" t="s">
        <v>272</v>
      </c>
      <c r="C13" s="244"/>
      <c r="D13" s="245">
        <v>0</v>
      </c>
      <c r="E13" s="245">
        <v>8717745</v>
      </c>
      <c r="F13" s="245">
        <v>7668633</v>
      </c>
      <c r="G13" s="246"/>
      <c r="H13" s="247"/>
      <c r="I13" s="245">
        <v>16386378</v>
      </c>
    </row>
    <row r="14" spans="1:9" hidden="1" outlineLevel="1">
      <c r="A14" s="242"/>
      <c r="B14" s="243" t="s">
        <v>203</v>
      </c>
      <c r="C14" s="244"/>
      <c r="D14" s="245">
        <v>0</v>
      </c>
      <c r="E14" s="245">
        <v>30680538</v>
      </c>
      <c r="F14" s="245">
        <v>61609250</v>
      </c>
      <c r="G14" s="246"/>
      <c r="H14" s="247"/>
      <c r="I14" s="245">
        <v>92289788</v>
      </c>
    </row>
    <row r="15" spans="1:9" hidden="1" outlineLevel="1">
      <c r="A15" s="242"/>
      <c r="B15" s="243" t="s">
        <v>204</v>
      </c>
      <c r="C15" s="244"/>
      <c r="D15" s="245">
        <v>0</v>
      </c>
      <c r="E15" s="245">
        <v>62356452.490000002</v>
      </c>
      <c r="F15" s="248"/>
      <c r="G15" s="246"/>
      <c r="H15" s="247"/>
      <c r="I15" s="245">
        <v>62356452.490000002</v>
      </c>
    </row>
    <row r="16" spans="1:9" hidden="1" outlineLevel="1">
      <c r="A16" s="242"/>
      <c r="B16" s="243" t="s">
        <v>205</v>
      </c>
      <c r="C16" s="244"/>
      <c r="D16" s="245">
        <v>0</v>
      </c>
      <c r="E16" s="245">
        <v>0</v>
      </c>
      <c r="F16" s="245">
        <v>0</v>
      </c>
      <c r="G16" s="246"/>
      <c r="H16" s="247"/>
      <c r="I16" s="245">
        <v>0</v>
      </c>
    </row>
    <row r="17" spans="1:9" hidden="1" outlineLevel="1">
      <c r="A17" s="242"/>
      <c r="B17" s="243" t="s">
        <v>206</v>
      </c>
      <c r="C17" s="244"/>
      <c r="D17" s="245">
        <v>0</v>
      </c>
      <c r="E17" s="245">
        <v>0</v>
      </c>
      <c r="F17" s="245">
        <v>46894455</v>
      </c>
      <c r="G17" s="246"/>
      <c r="H17" s="247"/>
      <c r="I17" s="245">
        <v>46894455</v>
      </c>
    </row>
    <row r="18" spans="1:9" hidden="1" outlineLevel="1">
      <c r="A18" s="242"/>
      <c r="B18" s="243" t="s">
        <v>207</v>
      </c>
      <c r="C18" s="244"/>
      <c r="D18" s="245">
        <v>0</v>
      </c>
      <c r="E18" s="245">
        <v>326884.65000000002</v>
      </c>
      <c r="F18" s="245">
        <v>1027848.98</v>
      </c>
      <c r="G18" s="246"/>
      <c r="H18" s="247"/>
      <c r="I18" s="245">
        <v>1354733.63</v>
      </c>
    </row>
    <row r="19" spans="1:9" hidden="1" outlineLevel="1">
      <c r="A19" s="242"/>
      <c r="B19" s="243" t="s">
        <v>208</v>
      </c>
      <c r="C19" s="244"/>
      <c r="D19" s="245">
        <v>35817111</v>
      </c>
      <c r="E19" s="245">
        <v>71178136</v>
      </c>
      <c r="F19" s="245">
        <v>135468781</v>
      </c>
      <c r="G19" s="246"/>
      <c r="H19" s="247"/>
      <c r="I19" s="245">
        <v>242464028</v>
      </c>
    </row>
    <row r="20" spans="1:9" hidden="1" outlineLevel="1">
      <c r="A20" s="242"/>
      <c r="B20" s="243" t="s">
        <v>209</v>
      </c>
      <c r="C20" s="244"/>
      <c r="D20" s="248"/>
      <c r="E20" s="245">
        <v>30277032</v>
      </c>
      <c r="F20" s="245">
        <v>6187557</v>
      </c>
      <c r="G20" s="246"/>
      <c r="H20" s="247"/>
      <c r="I20" s="245">
        <v>36464589</v>
      </c>
    </row>
    <row r="21" spans="1:9" hidden="1" outlineLevel="1">
      <c r="A21" s="242"/>
      <c r="B21" s="243" t="s">
        <v>283</v>
      </c>
      <c r="C21" s="244"/>
      <c r="D21" s="248"/>
      <c r="E21" s="245">
        <v>0</v>
      </c>
      <c r="F21" s="245">
        <v>14819379</v>
      </c>
      <c r="G21" s="246"/>
      <c r="H21" s="247"/>
      <c r="I21" s="245">
        <v>14819379</v>
      </c>
    </row>
    <row r="22" spans="1:9" hidden="1" outlineLevel="1">
      <c r="A22" s="242"/>
      <c r="B22" s="243" t="s">
        <v>211</v>
      </c>
      <c r="C22" s="244"/>
      <c r="D22" s="248"/>
      <c r="E22" s="245">
        <v>170407996</v>
      </c>
      <c r="F22" s="245">
        <v>149672672</v>
      </c>
      <c r="G22" s="246"/>
      <c r="H22" s="247"/>
      <c r="I22" s="245">
        <v>320080668</v>
      </c>
    </row>
    <row r="23" spans="1:9" hidden="1" outlineLevel="1">
      <c r="A23" s="242"/>
      <c r="B23" s="243" t="s">
        <v>212</v>
      </c>
      <c r="C23" s="244"/>
      <c r="D23" s="248"/>
      <c r="E23" s="245">
        <v>136549392</v>
      </c>
      <c r="F23" s="245">
        <v>115085688</v>
      </c>
      <c r="G23" s="246"/>
      <c r="H23" s="247"/>
      <c r="I23" s="245">
        <v>251635080</v>
      </c>
    </row>
    <row r="24" spans="1:9" hidden="1" outlineLevel="1">
      <c r="A24" s="242"/>
      <c r="B24" s="243" t="s">
        <v>213</v>
      </c>
      <c r="C24" s="244"/>
      <c r="D24" s="248">
        <v>23912234</v>
      </c>
      <c r="E24" s="245">
        <v>78510704</v>
      </c>
      <c r="F24" s="245">
        <v>43230038</v>
      </c>
      <c r="G24" s="246"/>
      <c r="H24" s="247"/>
      <c r="I24" s="245">
        <v>145652976</v>
      </c>
    </row>
    <row r="25" spans="1:9" hidden="1" outlineLevel="1">
      <c r="A25" s="242"/>
      <c r="B25" s="243" t="s">
        <v>214</v>
      </c>
      <c r="C25" s="244"/>
      <c r="D25" s="248"/>
      <c r="E25" s="245">
        <v>151232665</v>
      </c>
      <c r="F25" s="248"/>
      <c r="G25" s="246"/>
      <c r="H25" s="247"/>
      <c r="I25" s="245">
        <v>151232665</v>
      </c>
    </row>
    <row r="26" spans="1:9" hidden="1" outlineLevel="1">
      <c r="A26" s="242"/>
      <c r="B26" s="243" t="s">
        <v>273</v>
      </c>
      <c r="C26" s="244"/>
      <c r="D26" s="248">
        <v>0</v>
      </c>
      <c r="E26" s="245">
        <v>0</v>
      </c>
      <c r="F26" s="245">
        <v>0</v>
      </c>
      <c r="G26" s="246"/>
      <c r="H26" s="247"/>
      <c r="I26" s="245">
        <v>0</v>
      </c>
    </row>
    <row r="27" spans="1:9" hidden="1" outlineLevel="1">
      <c r="A27" s="242"/>
      <c r="B27" s="243" t="s">
        <v>215</v>
      </c>
      <c r="C27" s="244"/>
      <c r="D27" s="245">
        <v>0</v>
      </c>
      <c r="E27" s="245">
        <v>32404402</v>
      </c>
      <c r="F27" s="248">
        <v>5946037</v>
      </c>
      <c r="G27" s="246"/>
      <c r="H27" s="247"/>
      <c r="I27" s="245">
        <v>38350439</v>
      </c>
    </row>
    <row r="28" spans="1:9" hidden="1" outlineLevel="1">
      <c r="A28" s="242"/>
      <c r="B28" s="243" t="s">
        <v>216</v>
      </c>
      <c r="C28" s="244"/>
      <c r="D28" s="245">
        <v>0</v>
      </c>
      <c r="E28" s="245">
        <v>0</v>
      </c>
      <c r="F28" s="245">
        <v>0</v>
      </c>
      <c r="G28" s="246"/>
      <c r="H28" s="247"/>
      <c r="I28" s="245">
        <v>0</v>
      </c>
    </row>
    <row r="29" spans="1:9" hidden="1" outlineLevel="1">
      <c r="A29" s="242"/>
      <c r="B29" s="243" t="s">
        <v>217</v>
      </c>
      <c r="C29" s="244"/>
      <c r="D29" s="245">
        <v>0</v>
      </c>
      <c r="E29" s="245">
        <v>8534104.9826522954</v>
      </c>
      <c r="F29" s="245">
        <v>30122579.109999999</v>
      </c>
      <c r="G29" s="246"/>
      <c r="H29" s="247"/>
      <c r="I29" s="245">
        <v>38656684.092652291</v>
      </c>
    </row>
    <row r="30" spans="1:9" hidden="1" outlineLevel="1">
      <c r="A30" s="242"/>
      <c r="B30" s="243" t="s">
        <v>218</v>
      </c>
      <c r="C30" s="244"/>
      <c r="D30" s="245">
        <v>69995723.479999989</v>
      </c>
      <c r="E30" s="245">
        <v>156718062</v>
      </c>
      <c r="F30" s="245">
        <v>3351927</v>
      </c>
      <c r="G30" s="246"/>
      <c r="H30" s="247"/>
      <c r="I30" s="245">
        <v>230065712.47999999</v>
      </c>
    </row>
    <row r="31" spans="1:9" hidden="1" outlineLevel="1">
      <c r="A31" s="242"/>
      <c r="B31" s="243" t="s">
        <v>219</v>
      </c>
      <c r="C31" s="244"/>
      <c r="D31" s="248"/>
      <c r="E31" s="248"/>
      <c r="F31" s="245">
        <v>11129450</v>
      </c>
      <c r="G31" s="246"/>
      <c r="H31" s="247"/>
      <c r="I31" s="245">
        <v>11129450</v>
      </c>
    </row>
    <row r="32" spans="1:9" hidden="1" outlineLevel="1">
      <c r="A32" s="242"/>
      <c r="B32" s="243" t="s">
        <v>323</v>
      </c>
      <c r="C32" s="244"/>
      <c r="D32" s="245">
        <v>0</v>
      </c>
      <c r="E32" s="245">
        <v>0</v>
      </c>
      <c r="F32" s="245">
        <v>3906187</v>
      </c>
      <c r="G32" s="246"/>
      <c r="H32" s="247"/>
      <c r="I32" s="245">
        <v>3906187</v>
      </c>
    </row>
    <row r="33" spans="1:9" hidden="1" outlineLevel="1">
      <c r="A33" s="242"/>
      <c r="B33" s="243" t="s">
        <v>220</v>
      </c>
      <c r="C33" s="244"/>
      <c r="D33" s="248"/>
      <c r="E33" s="248"/>
      <c r="F33" s="245">
        <v>2143632</v>
      </c>
      <c r="G33" s="246"/>
      <c r="H33" s="247"/>
      <c r="I33" s="245">
        <v>2143632</v>
      </c>
    </row>
    <row r="34" spans="1:9" hidden="1" outlineLevel="1">
      <c r="A34" s="242"/>
      <c r="B34" s="243" t="s">
        <v>221</v>
      </c>
      <c r="C34" s="244"/>
      <c r="D34" s="248"/>
      <c r="E34" s="245">
        <v>1783959</v>
      </c>
      <c r="F34" s="245">
        <v>7334918</v>
      </c>
      <c r="G34" s="246"/>
      <c r="H34" s="247"/>
      <c r="I34" s="245">
        <v>9118877</v>
      </c>
    </row>
    <row r="35" spans="1:9" hidden="1" outlineLevel="1">
      <c r="A35" s="242"/>
      <c r="B35" s="243" t="s">
        <v>274</v>
      </c>
      <c r="C35" s="244"/>
      <c r="D35" s="245">
        <v>0</v>
      </c>
      <c r="E35" s="245">
        <v>2536864.34</v>
      </c>
      <c r="F35" s="245">
        <v>0</v>
      </c>
      <c r="G35" s="246"/>
      <c r="H35" s="247"/>
      <c r="I35" s="245">
        <v>2536864.34</v>
      </c>
    </row>
    <row r="36" spans="1:9" hidden="1" outlineLevel="1">
      <c r="A36" s="242"/>
      <c r="B36" s="243" t="s">
        <v>222</v>
      </c>
      <c r="C36" s="244"/>
      <c r="D36" s="245">
        <v>16560595</v>
      </c>
      <c r="E36" s="245">
        <v>112780476</v>
      </c>
      <c r="F36" s="245">
        <v>147961685</v>
      </c>
      <c r="G36" s="246"/>
      <c r="H36" s="247"/>
      <c r="I36" s="245">
        <v>277302756</v>
      </c>
    </row>
    <row r="37" spans="1:9" hidden="1" outlineLevel="1">
      <c r="A37" s="242"/>
      <c r="B37" s="243" t="s">
        <v>278</v>
      </c>
      <c r="C37" s="244"/>
      <c r="D37" s="245">
        <v>0</v>
      </c>
      <c r="E37" s="245">
        <v>7835565</v>
      </c>
      <c r="F37" s="245">
        <v>13916167</v>
      </c>
      <c r="G37" s="246"/>
      <c r="H37" s="247"/>
      <c r="I37" s="245">
        <v>21751732</v>
      </c>
    </row>
    <row r="38" spans="1:9" hidden="1" outlineLevel="1">
      <c r="A38" s="242"/>
      <c r="B38" s="243" t="s">
        <v>223</v>
      </c>
      <c r="C38" s="244"/>
      <c r="D38" s="248"/>
      <c r="E38" s="245">
        <v>189029599</v>
      </c>
      <c r="F38" s="248"/>
      <c r="G38" s="246"/>
      <c r="H38" s="247"/>
      <c r="I38" s="245">
        <v>189029599</v>
      </c>
    </row>
    <row r="39" spans="1:9" hidden="1" outlineLevel="1">
      <c r="A39" s="242"/>
      <c r="B39" s="243" t="s">
        <v>224</v>
      </c>
      <c r="C39" s="244"/>
      <c r="D39" s="245">
        <v>34018</v>
      </c>
      <c r="E39" s="245">
        <v>86872742.995181799</v>
      </c>
      <c r="F39" s="245">
        <v>784197</v>
      </c>
      <c r="G39" s="246"/>
      <c r="H39" s="247"/>
      <c r="I39" s="245">
        <v>87690957.995181799</v>
      </c>
    </row>
    <row r="40" spans="1:9" hidden="1" outlineLevel="1">
      <c r="A40" s="242"/>
      <c r="B40" s="243" t="s">
        <v>225</v>
      </c>
      <c r="C40" s="244"/>
      <c r="D40" s="245">
        <v>0</v>
      </c>
      <c r="E40" s="245">
        <v>58310125</v>
      </c>
      <c r="F40" s="245">
        <v>9318846</v>
      </c>
      <c r="G40" s="246"/>
      <c r="H40" s="247"/>
      <c r="I40" s="245">
        <v>67628971</v>
      </c>
    </row>
    <row r="41" spans="1:9" collapsed="1">
      <c r="A41" s="242">
        <v>1</v>
      </c>
      <c r="B41" s="249" t="s">
        <v>526</v>
      </c>
      <c r="C41" s="244"/>
      <c r="D41" s="245">
        <f>SUM($D$13:$D$40)</f>
        <v>146319681.47999999</v>
      </c>
      <c r="E41" s="245">
        <f>SUM($E$13:$E$40)</f>
        <v>1397043445.457834</v>
      </c>
      <c r="F41" s="245">
        <f>SUM($F$13:$F$40)</f>
        <v>817579927.09000003</v>
      </c>
      <c r="G41" s="246"/>
      <c r="H41" s="247"/>
      <c r="I41" s="245">
        <f>SUM($I$13:$I$40)</f>
        <v>2360943054.0278339</v>
      </c>
    </row>
    <row r="42" spans="1:9" hidden="1" outlineLevel="1">
      <c r="A42" s="242"/>
      <c r="B42" s="250" t="s">
        <v>272</v>
      </c>
      <c r="C42" s="251"/>
      <c r="D42" s="252">
        <v>0</v>
      </c>
      <c r="E42" s="253">
        <v>7410083</v>
      </c>
      <c r="F42" s="253">
        <v>6518338</v>
      </c>
      <c r="G42" s="254"/>
      <c r="H42" s="255"/>
      <c r="I42" s="253">
        <v>13928421</v>
      </c>
    </row>
    <row r="43" spans="1:9" hidden="1" outlineLevel="1">
      <c r="A43" s="242"/>
      <c r="B43" s="250" t="s">
        <v>203</v>
      </c>
      <c r="C43" s="251"/>
      <c r="D43" s="252"/>
      <c r="E43" s="253">
        <v>26078457</v>
      </c>
      <c r="F43" s="253">
        <v>52367863</v>
      </c>
      <c r="G43" s="254"/>
      <c r="H43" s="255"/>
      <c r="I43" s="253">
        <v>78446320</v>
      </c>
    </row>
    <row r="44" spans="1:9" hidden="1" outlineLevel="1">
      <c r="A44" s="242"/>
      <c r="B44" s="250" t="s">
        <v>204</v>
      </c>
      <c r="C44" s="251"/>
      <c r="D44" s="252">
        <v>0</v>
      </c>
      <c r="E44" s="253">
        <v>53039242.026554905</v>
      </c>
      <c r="F44" s="253">
        <v>0</v>
      </c>
      <c r="G44" s="254"/>
      <c r="H44" s="255"/>
      <c r="I44" s="253">
        <v>53039242.026554905</v>
      </c>
    </row>
    <row r="45" spans="1:9" hidden="1" outlineLevel="1">
      <c r="A45" s="242"/>
      <c r="B45" s="250" t="s">
        <v>206</v>
      </c>
      <c r="C45" s="251"/>
      <c r="D45" s="252">
        <v>0</v>
      </c>
      <c r="E45" s="253">
        <v>0</v>
      </c>
      <c r="F45" s="253">
        <v>39922429</v>
      </c>
      <c r="G45" s="254"/>
      <c r="H45" s="255"/>
      <c r="I45" s="253">
        <v>39922429</v>
      </c>
    </row>
    <row r="46" spans="1:9" hidden="1" outlineLevel="1">
      <c r="A46" s="242"/>
      <c r="B46" s="250" t="s">
        <v>207</v>
      </c>
      <c r="C46" s="251"/>
      <c r="D46" s="252">
        <v>0</v>
      </c>
      <c r="E46" s="253">
        <v>277852</v>
      </c>
      <c r="F46" s="252">
        <v>873672</v>
      </c>
      <c r="G46" s="254"/>
      <c r="H46" s="255"/>
      <c r="I46" s="253">
        <v>1151524</v>
      </c>
    </row>
    <row r="47" spans="1:9" hidden="1" outlineLevel="1">
      <c r="A47" s="242"/>
      <c r="B47" s="250" t="s">
        <v>205</v>
      </c>
      <c r="C47" s="251"/>
      <c r="D47" s="253">
        <v>0</v>
      </c>
      <c r="E47" s="253">
        <v>0</v>
      </c>
      <c r="F47" s="253">
        <v>0</v>
      </c>
      <c r="G47" s="254"/>
      <c r="H47" s="255"/>
      <c r="I47" s="253">
        <v>0</v>
      </c>
    </row>
    <row r="48" spans="1:9" hidden="1" outlineLevel="1">
      <c r="A48" s="242"/>
      <c r="B48" s="250" t="s">
        <v>208</v>
      </c>
      <c r="C48" s="251"/>
      <c r="D48" s="253">
        <v>30444544</v>
      </c>
      <c r="E48" s="253">
        <v>60501416</v>
      </c>
      <c r="F48" s="253">
        <v>115148464</v>
      </c>
      <c r="G48" s="254"/>
      <c r="H48" s="255"/>
      <c r="I48" s="253">
        <v>206094424</v>
      </c>
    </row>
    <row r="49" spans="1:9" hidden="1" outlineLevel="1">
      <c r="A49" s="242"/>
      <c r="B49" s="250" t="s">
        <v>209</v>
      </c>
      <c r="C49" s="251"/>
      <c r="D49" s="252"/>
      <c r="E49" s="253">
        <v>25735478</v>
      </c>
      <c r="F49" s="253">
        <v>5259423</v>
      </c>
      <c r="G49" s="254"/>
      <c r="H49" s="255"/>
      <c r="I49" s="253">
        <v>30994901</v>
      </c>
    </row>
    <row r="50" spans="1:9" hidden="1" outlineLevel="1">
      <c r="A50" s="242"/>
      <c r="B50" s="250" t="s">
        <v>283</v>
      </c>
      <c r="C50" s="251"/>
      <c r="D50" s="253">
        <v>0</v>
      </c>
      <c r="E50" s="253">
        <v>0</v>
      </c>
      <c r="F50" s="253">
        <v>12596472</v>
      </c>
      <c r="G50" s="254"/>
      <c r="H50" s="255"/>
      <c r="I50" s="253">
        <v>12596472</v>
      </c>
    </row>
    <row r="51" spans="1:9" hidden="1" outlineLevel="1">
      <c r="A51" s="242"/>
      <c r="B51" s="250" t="s">
        <v>211</v>
      </c>
      <c r="C51" s="251"/>
      <c r="D51" s="252"/>
      <c r="E51" s="253">
        <v>144846797</v>
      </c>
      <c r="F51" s="253">
        <v>127221771</v>
      </c>
      <c r="G51" s="254"/>
      <c r="H51" s="255"/>
      <c r="I51" s="253">
        <v>272068568</v>
      </c>
    </row>
    <row r="52" spans="1:9" hidden="1" outlineLevel="1">
      <c r="A52" s="242"/>
      <c r="B52" s="250" t="s">
        <v>212</v>
      </c>
      <c r="C52" s="251"/>
      <c r="D52" s="252"/>
      <c r="E52" s="253">
        <v>116043896</v>
      </c>
      <c r="F52" s="253">
        <v>97822835</v>
      </c>
      <c r="G52" s="254"/>
      <c r="H52" s="255"/>
      <c r="I52" s="253">
        <v>213866731</v>
      </c>
    </row>
    <row r="53" spans="1:9" hidden="1" outlineLevel="1">
      <c r="A53" s="242"/>
      <c r="B53" s="250" t="s">
        <v>213</v>
      </c>
      <c r="C53" s="251"/>
      <c r="D53" s="253">
        <v>20325399</v>
      </c>
      <c r="E53" s="253">
        <v>66734098</v>
      </c>
      <c r="F53" s="253">
        <v>36745532</v>
      </c>
      <c r="G53" s="254"/>
      <c r="H53" s="255"/>
      <c r="I53" s="253">
        <v>123805029</v>
      </c>
    </row>
    <row r="54" spans="1:9" hidden="1" outlineLevel="1">
      <c r="A54" s="242"/>
      <c r="B54" s="250" t="s">
        <v>214</v>
      </c>
      <c r="C54" s="251"/>
      <c r="D54" s="252"/>
      <c r="E54" s="253">
        <v>128540262</v>
      </c>
      <c r="F54" s="252"/>
      <c r="G54" s="254"/>
      <c r="H54" s="255"/>
      <c r="I54" s="253">
        <v>128540262</v>
      </c>
    </row>
    <row r="55" spans="1:9" hidden="1" outlineLevel="1">
      <c r="A55" s="242"/>
      <c r="B55" s="250" t="s">
        <v>273</v>
      </c>
      <c r="C55" s="251"/>
      <c r="D55" s="253">
        <v>0</v>
      </c>
      <c r="E55" s="253">
        <v>0</v>
      </c>
      <c r="F55" s="253">
        <v>0</v>
      </c>
      <c r="G55" s="254"/>
      <c r="H55" s="255"/>
      <c r="I55" s="253">
        <v>0</v>
      </c>
    </row>
    <row r="56" spans="1:9" hidden="1" outlineLevel="1">
      <c r="A56" s="242"/>
      <c r="B56" s="250" t="s">
        <v>215</v>
      </c>
      <c r="C56" s="251"/>
      <c r="D56" s="253">
        <v>0</v>
      </c>
      <c r="E56" s="253">
        <v>27543742</v>
      </c>
      <c r="F56" s="253">
        <v>5054131</v>
      </c>
      <c r="G56" s="254"/>
      <c r="H56" s="255"/>
      <c r="I56" s="253">
        <v>32597873</v>
      </c>
    </row>
    <row r="57" spans="1:9" hidden="1" outlineLevel="1">
      <c r="A57" s="242"/>
      <c r="B57" s="250" t="s">
        <v>216</v>
      </c>
      <c r="C57" s="251"/>
      <c r="D57" s="253">
        <v>0</v>
      </c>
      <c r="E57" s="253">
        <v>0</v>
      </c>
      <c r="F57" s="253">
        <v>0</v>
      </c>
      <c r="G57" s="254"/>
      <c r="H57" s="255"/>
      <c r="I57" s="253">
        <v>0</v>
      </c>
    </row>
    <row r="58" spans="1:9" hidden="1" outlineLevel="1">
      <c r="A58" s="242"/>
      <c r="B58" s="250" t="s">
        <v>217</v>
      </c>
      <c r="C58" s="251"/>
      <c r="D58" s="253">
        <v>0</v>
      </c>
      <c r="E58" s="253">
        <v>7195912.3791923542</v>
      </c>
      <c r="F58" s="253">
        <v>25541034.49548487</v>
      </c>
      <c r="G58" s="254"/>
      <c r="H58" s="255"/>
      <c r="I58" s="253">
        <v>32736946.874677226</v>
      </c>
    </row>
    <row r="59" spans="1:9" hidden="1" outlineLevel="1">
      <c r="A59" s="242"/>
      <c r="B59" s="250" t="s">
        <v>218</v>
      </c>
      <c r="C59" s="251"/>
      <c r="D59" s="253">
        <v>59496364</v>
      </c>
      <c r="E59" s="253">
        <v>133241573</v>
      </c>
      <c r="F59" s="253">
        <v>2849138</v>
      </c>
      <c r="G59" s="254"/>
      <c r="H59" s="255"/>
      <c r="I59" s="253">
        <v>195587075</v>
      </c>
    </row>
    <row r="60" spans="1:9" hidden="1" outlineLevel="1">
      <c r="A60" s="242"/>
      <c r="B60" s="250" t="s">
        <v>219</v>
      </c>
      <c r="C60" s="251"/>
      <c r="D60" s="252"/>
      <c r="E60" s="252"/>
      <c r="F60" s="253">
        <v>9459555</v>
      </c>
      <c r="G60" s="254"/>
      <c r="H60" s="255"/>
      <c r="I60" s="253">
        <v>9459555</v>
      </c>
    </row>
    <row r="61" spans="1:9" hidden="1" outlineLevel="1">
      <c r="A61" s="242"/>
      <c r="B61" s="250" t="s">
        <v>323</v>
      </c>
      <c r="C61" s="251"/>
      <c r="D61" s="245">
        <v>0</v>
      </c>
      <c r="E61" s="245">
        <v>0</v>
      </c>
      <c r="F61" s="245">
        <v>3320263</v>
      </c>
      <c r="G61" s="254"/>
      <c r="H61" s="255"/>
      <c r="I61" s="245">
        <v>3320263</v>
      </c>
    </row>
    <row r="62" spans="1:9" hidden="1" outlineLevel="1">
      <c r="A62" s="242"/>
      <c r="B62" s="250" t="s">
        <v>220</v>
      </c>
      <c r="C62" s="251"/>
      <c r="D62" s="252"/>
      <c r="E62" s="252"/>
      <c r="F62" s="253">
        <v>1822087.2</v>
      </c>
      <c r="G62" s="254"/>
      <c r="H62" s="255"/>
      <c r="I62" s="253">
        <v>1822087.2</v>
      </c>
    </row>
    <row r="63" spans="1:9" hidden="1" outlineLevel="1">
      <c r="A63" s="242"/>
      <c r="B63" s="250" t="s">
        <v>221</v>
      </c>
      <c r="C63" s="251"/>
      <c r="D63" s="252"/>
      <c r="E63" s="253">
        <v>1516365</v>
      </c>
      <c r="F63" s="253">
        <v>6244322</v>
      </c>
      <c r="G63" s="254"/>
      <c r="H63" s="255"/>
      <c r="I63" s="253">
        <v>7760687</v>
      </c>
    </row>
    <row r="64" spans="1:9" hidden="1" outlineLevel="1">
      <c r="A64" s="242"/>
      <c r="B64" s="250" t="s">
        <v>274</v>
      </c>
      <c r="C64" s="251"/>
      <c r="D64" s="253">
        <v>0</v>
      </c>
      <c r="E64" s="253">
        <v>2155950.8199999998</v>
      </c>
      <c r="F64" s="253">
        <v>0</v>
      </c>
      <c r="G64" s="254"/>
      <c r="H64" s="255"/>
      <c r="I64" s="253">
        <v>2155950.8199999998</v>
      </c>
    </row>
    <row r="65" spans="1:9" hidden="1" outlineLevel="1">
      <c r="A65" s="242"/>
      <c r="B65" s="250" t="s">
        <v>222</v>
      </c>
      <c r="C65" s="251"/>
      <c r="D65" s="253">
        <v>14076506</v>
      </c>
      <c r="E65" s="253">
        <v>95863373</v>
      </c>
      <c r="F65" s="253">
        <v>125934037</v>
      </c>
      <c r="G65" s="254"/>
      <c r="H65" s="255"/>
      <c r="I65" s="253">
        <v>235873916</v>
      </c>
    </row>
    <row r="66" spans="1:9" hidden="1" outlineLevel="1">
      <c r="A66" s="242"/>
      <c r="B66" s="250" t="s">
        <v>278</v>
      </c>
      <c r="C66" s="251"/>
      <c r="D66" s="253">
        <v>0</v>
      </c>
      <c r="E66" s="253">
        <v>6642246.7999999998</v>
      </c>
      <c r="F66" s="253">
        <v>11828741.949999999</v>
      </c>
      <c r="G66" s="254"/>
      <c r="H66" s="255"/>
      <c r="I66" s="245">
        <v>18470988.75</v>
      </c>
    </row>
    <row r="67" spans="1:9" hidden="1" outlineLevel="1">
      <c r="A67" s="242"/>
      <c r="B67" s="250" t="s">
        <v>223</v>
      </c>
      <c r="C67" s="251"/>
      <c r="D67" s="252"/>
      <c r="E67" s="253">
        <v>160675088</v>
      </c>
      <c r="F67" s="252"/>
      <c r="G67" s="254"/>
      <c r="H67" s="255"/>
      <c r="I67" s="253">
        <v>160675088</v>
      </c>
    </row>
    <row r="68" spans="1:9" hidden="1" outlineLevel="1">
      <c r="A68" s="242"/>
      <c r="B68" s="250" t="s">
        <v>224</v>
      </c>
      <c r="C68" s="251"/>
      <c r="D68" s="253">
        <v>28916</v>
      </c>
      <c r="E68" s="253">
        <v>73841831.545904532</v>
      </c>
      <c r="F68" s="253">
        <v>666567.44999999995</v>
      </c>
      <c r="G68" s="254"/>
      <c r="H68" s="255"/>
      <c r="I68" s="253">
        <v>74537314.995904535</v>
      </c>
    </row>
    <row r="69" spans="1:9" hidden="1" outlineLevel="1">
      <c r="A69" s="242"/>
      <c r="B69" s="250" t="s">
        <v>225</v>
      </c>
      <c r="C69" s="251"/>
      <c r="D69" s="253">
        <v>0</v>
      </c>
      <c r="E69" s="253">
        <v>49563606.25</v>
      </c>
      <c r="F69" s="253">
        <v>7921019</v>
      </c>
      <c r="G69" s="254"/>
      <c r="H69" s="255"/>
      <c r="I69" s="253">
        <v>57484625.25</v>
      </c>
    </row>
    <row r="70" spans="1:9" ht="28.5" collapsed="1">
      <c r="A70" s="242">
        <v>2</v>
      </c>
      <c r="B70" s="256" t="s">
        <v>527</v>
      </c>
      <c r="C70" s="251"/>
      <c r="D70" s="253">
        <f>SUM($D$42:$D$69)</f>
        <v>124371729</v>
      </c>
      <c r="E70" s="253">
        <f>SUM($E$42:$E$69)</f>
        <v>1187447269.8216519</v>
      </c>
      <c r="F70" s="253">
        <f>SUM($F$42:$F$69)</f>
        <v>695117695.09548497</v>
      </c>
      <c r="G70" s="254"/>
      <c r="H70" s="255"/>
      <c r="I70" s="253">
        <f>SUM($I$42:$I$69)</f>
        <v>2006936693.9171367</v>
      </c>
    </row>
    <row r="71" spans="1:9" hidden="1" outlineLevel="1">
      <c r="A71" s="242"/>
      <c r="B71" s="250" t="s">
        <v>272</v>
      </c>
      <c r="C71" s="253">
        <v>2457957</v>
      </c>
      <c r="D71" s="257"/>
      <c r="E71" s="258"/>
      <c r="F71" s="259"/>
      <c r="G71" s="260"/>
      <c r="H71" s="255"/>
      <c r="I71" s="253">
        <v>2457957</v>
      </c>
    </row>
    <row r="72" spans="1:9" hidden="1" outlineLevel="1">
      <c r="A72" s="242"/>
      <c r="B72" s="250" t="s">
        <v>203</v>
      </c>
      <c r="C72" s="253">
        <v>13843468</v>
      </c>
      <c r="D72" s="257"/>
      <c r="E72" s="258"/>
      <c r="F72" s="259"/>
      <c r="G72" s="260"/>
      <c r="H72" s="255"/>
      <c r="I72" s="253">
        <v>13843468</v>
      </c>
    </row>
    <row r="73" spans="1:9" hidden="1" outlineLevel="1">
      <c r="A73" s="242"/>
      <c r="B73" s="250" t="s">
        <v>204</v>
      </c>
      <c r="C73" s="253">
        <v>9317210.4634450972</v>
      </c>
      <c r="D73" s="257"/>
      <c r="E73" s="258"/>
      <c r="F73" s="259"/>
      <c r="G73" s="260"/>
      <c r="H73" s="255"/>
      <c r="I73" s="253">
        <v>9317210.4634450972</v>
      </c>
    </row>
    <row r="74" spans="1:9" hidden="1" outlineLevel="1">
      <c r="A74" s="242"/>
      <c r="B74" s="250" t="s">
        <v>205</v>
      </c>
      <c r="C74" s="253">
        <v>0</v>
      </c>
      <c r="D74" s="257"/>
      <c r="E74" s="258"/>
      <c r="F74" s="259"/>
      <c r="G74" s="260"/>
      <c r="H74" s="255"/>
      <c r="I74" s="253">
        <v>0</v>
      </c>
    </row>
    <row r="75" spans="1:9" hidden="1" outlineLevel="1">
      <c r="A75" s="242"/>
      <c r="B75" s="250" t="s">
        <v>206</v>
      </c>
      <c r="C75" s="253">
        <v>6972026</v>
      </c>
      <c r="D75" s="257"/>
      <c r="E75" s="258"/>
      <c r="F75" s="259"/>
      <c r="G75" s="260"/>
      <c r="H75" s="255"/>
      <c r="I75" s="253">
        <v>6972026</v>
      </c>
    </row>
    <row r="76" spans="1:9" hidden="1" outlineLevel="1">
      <c r="A76" s="242"/>
      <c r="B76" s="250" t="s">
        <v>207</v>
      </c>
      <c r="C76" s="253">
        <v>203209.62999999989</v>
      </c>
      <c r="D76" s="257"/>
      <c r="E76" s="258"/>
      <c r="F76" s="259"/>
      <c r="G76" s="260"/>
      <c r="H76" s="255"/>
      <c r="I76" s="253">
        <v>203209.62999999989</v>
      </c>
    </row>
    <row r="77" spans="1:9" hidden="1" outlineLevel="1">
      <c r="A77" s="242"/>
      <c r="B77" s="250" t="s">
        <v>208</v>
      </c>
      <c r="C77" s="253">
        <v>36369604</v>
      </c>
      <c r="D77" s="257"/>
      <c r="E77" s="258"/>
      <c r="F77" s="259"/>
      <c r="G77" s="260"/>
      <c r="H77" s="255"/>
      <c r="I77" s="253">
        <v>36369604</v>
      </c>
    </row>
    <row r="78" spans="1:9" hidden="1" outlineLevel="1">
      <c r="A78" s="242"/>
      <c r="B78" s="250" t="s">
        <v>209</v>
      </c>
      <c r="C78" s="253">
        <v>5469688</v>
      </c>
      <c r="D78" s="257"/>
      <c r="E78" s="258"/>
      <c r="F78" s="259"/>
      <c r="G78" s="260"/>
      <c r="H78" s="255"/>
      <c r="I78" s="253">
        <v>5469688</v>
      </c>
    </row>
    <row r="79" spans="1:9" hidden="1" outlineLevel="1">
      <c r="A79" s="242"/>
      <c r="B79" s="250" t="s">
        <v>283</v>
      </c>
      <c r="C79" s="253">
        <v>2222907</v>
      </c>
      <c r="D79" s="257"/>
      <c r="E79" s="258"/>
      <c r="F79" s="259"/>
      <c r="G79" s="260"/>
      <c r="H79" s="255"/>
      <c r="I79" s="253">
        <v>2222907</v>
      </c>
    </row>
    <row r="80" spans="1:9" hidden="1" outlineLevel="1">
      <c r="A80" s="242"/>
      <c r="B80" s="250" t="s">
        <v>211</v>
      </c>
      <c r="C80" s="253">
        <v>48012100</v>
      </c>
      <c r="D80" s="257"/>
      <c r="E80" s="258"/>
      <c r="F80" s="259"/>
      <c r="G80" s="260"/>
      <c r="H80" s="255"/>
      <c r="I80" s="253">
        <v>48012100</v>
      </c>
    </row>
    <row r="81" spans="1:9" hidden="1" outlineLevel="1">
      <c r="A81" s="242"/>
      <c r="B81" s="250" t="s">
        <v>212</v>
      </c>
      <c r="C81" s="253">
        <v>37768349</v>
      </c>
      <c r="D81" s="257"/>
      <c r="E81" s="258"/>
      <c r="F81" s="259"/>
      <c r="G81" s="260"/>
      <c r="H81" s="255"/>
      <c r="I81" s="253">
        <v>37768349</v>
      </c>
    </row>
    <row r="82" spans="1:9" hidden="1" outlineLevel="1">
      <c r="A82" s="242"/>
      <c r="B82" s="250" t="s">
        <v>213</v>
      </c>
      <c r="C82" s="253">
        <v>21847947</v>
      </c>
      <c r="D82" s="257"/>
      <c r="E82" s="258"/>
      <c r="F82" s="259"/>
      <c r="G82" s="260"/>
      <c r="H82" s="255"/>
      <c r="I82" s="253">
        <v>21847947</v>
      </c>
    </row>
    <row r="83" spans="1:9" hidden="1" outlineLevel="1">
      <c r="A83" s="242"/>
      <c r="B83" s="250" t="s">
        <v>214</v>
      </c>
      <c r="C83" s="253">
        <v>22692403</v>
      </c>
      <c r="D83" s="257"/>
      <c r="E83" s="258"/>
      <c r="F83" s="259"/>
      <c r="G83" s="260"/>
      <c r="H83" s="255"/>
      <c r="I83" s="253">
        <v>22692403</v>
      </c>
    </row>
    <row r="84" spans="1:9" hidden="1" outlineLevel="1">
      <c r="A84" s="242"/>
      <c r="B84" s="250" t="s">
        <v>273</v>
      </c>
      <c r="C84" s="253">
        <v>0</v>
      </c>
      <c r="D84" s="257"/>
      <c r="E84" s="258"/>
      <c r="F84" s="259"/>
      <c r="G84" s="260"/>
      <c r="H84" s="255"/>
      <c r="I84" s="253">
        <v>0</v>
      </c>
    </row>
    <row r="85" spans="1:9" hidden="1" outlineLevel="1">
      <c r="A85" s="242"/>
      <c r="B85" s="250" t="s">
        <v>215</v>
      </c>
      <c r="C85" s="253">
        <v>5752566</v>
      </c>
      <c r="D85" s="257"/>
      <c r="E85" s="258"/>
      <c r="F85" s="259"/>
      <c r="G85" s="260"/>
      <c r="H85" s="255"/>
      <c r="I85" s="253">
        <v>5752566</v>
      </c>
    </row>
    <row r="86" spans="1:9" hidden="1" outlineLevel="1">
      <c r="A86" s="242"/>
      <c r="B86" s="250" t="s">
        <v>216</v>
      </c>
      <c r="C86" s="253">
        <v>0</v>
      </c>
      <c r="D86" s="257"/>
      <c r="E86" s="258"/>
      <c r="F86" s="259"/>
      <c r="G86" s="260"/>
      <c r="H86" s="255"/>
      <c r="I86" s="253">
        <v>0</v>
      </c>
    </row>
    <row r="87" spans="1:9" hidden="1" outlineLevel="1">
      <c r="A87" s="242"/>
      <c r="B87" s="250" t="s">
        <v>217</v>
      </c>
      <c r="C87" s="253">
        <v>5919737.2179750651</v>
      </c>
      <c r="D87" s="257"/>
      <c r="E87" s="258"/>
      <c r="F87" s="259"/>
      <c r="G87" s="260"/>
      <c r="H87" s="255"/>
      <c r="I87" s="253">
        <v>5919737.2179750651</v>
      </c>
    </row>
    <row r="88" spans="1:9" hidden="1" outlineLevel="1">
      <c r="A88" s="242"/>
      <c r="B88" s="250" t="s">
        <v>218</v>
      </c>
      <c r="C88" s="253">
        <v>34478637.479999989</v>
      </c>
      <c r="D88" s="257"/>
      <c r="E88" s="258"/>
      <c r="F88" s="259"/>
      <c r="G88" s="260"/>
      <c r="H88" s="255"/>
      <c r="I88" s="253">
        <v>34478637.479999989</v>
      </c>
    </row>
    <row r="89" spans="1:9" hidden="1" outlineLevel="1">
      <c r="A89" s="242"/>
      <c r="B89" s="250" t="s">
        <v>219</v>
      </c>
      <c r="C89" s="253">
        <v>1669895</v>
      </c>
      <c r="D89" s="257"/>
      <c r="E89" s="258"/>
      <c r="F89" s="259"/>
      <c r="G89" s="260"/>
      <c r="H89" s="255"/>
      <c r="I89" s="253">
        <v>1669895</v>
      </c>
    </row>
    <row r="90" spans="1:9" hidden="1" outlineLevel="1">
      <c r="A90" s="242"/>
      <c r="B90" s="250" t="s">
        <v>323</v>
      </c>
      <c r="C90" s="245">
        <v>585924</v>
      </c>
      <c r="D90" s="257"/>
      <c r="E90" s="258"/>
      <c r="F90" s="259"/>
      <c r="G90" s="260"/>
      <c r="H90" s="255"/>
      <c r="I90" s="245">
        <v>585924</v>
      </c>
    </row>
    <row r="91" spans="1:9" hidden="1" outlineLevel="1">
      <c r="A91" s="242"/>
      <c r="B91" s="250" t="s">
        <v>220</v>
      </c>
      <c r="C91" s="253">
        <v>321544.80000000005</v>
      </c>
      <c r="D91" s="257"/>
      <c r="E91" s="258"/>
      <c r="F91" s="259"/>
      <c r="G91" s="260"/>
      <c r="H91" s="255"/>
      <c r="I91" s="253">
        <v>321544.80000000005</v>
      </c>
    </row>
    <row r="92" spans="1:9" hidden="1" outlineLevel="1">
      <c r="A92" s="242"/>
      <c r="B92" s="250" t="s">
        <v>221</v>
      </c>
      <c r="C92" s="253">
        <v>1358190</v>
      </c>
      <c r="D92" s="257"/>
      <c r="E92" s="258"/>
      <c r="F92" s="259"/>
      <c r="G92" s="260"/>
      <c r="H92" s="255"/>
      <c r="I92" s="253">
        <v>1358190</v>
      </c>
    </row>
    <row r="93" spans="1:9" hidden="1" outlineLevel="1">
      <c r="A93" s="242"/>
      <c r="B93" s="250" t="s">
        <v>274</v>
      </c>
      <c r="C93" s="253">
        <v>380913.52</v>
      </c>
      <c r="D93" s="257"/>
      <c r="E93" s="258"/>
      <c r="F93" s="259"/>
      <c r="G93" s="260"/>
      <c r="H93" s="255"/>
      <c r="I93" s="253">
        <v>380913.52</v>
      </c>
    </row>
    <row r="94" spans="1:9" hidden="1" outlineLevel="1">
      <c r="A94" s="242"/>
      <c r="B94" s="250" t="s">
        <v>222</v>
      </c>
      <c r="C94" s="253">
        <v>41428840</v>
      </c>
      <c r="D94" s="257"/>
      <c r="E94" s="258"/>
      <c r="F94" s="259"/>
      <c r="G94" s="260"/>
      <c r="H94" s="255"/>
      <c r="I94" s="253">
        <v>41428840</v>
      </c>
    </row>
    <row r="95" spans="1:9" hidden="1" outlineLevel="1">
      <c r="A95" s="242"/>
      <c r="B95" s="250" t="s">
        <v>278</v>
      </c>
      <c r="C95" s="253">
        <v>3280743.25</v>
      </c>
      <c r="D95" s="257"/>
      <c r="E95" s="258"/>
      <c r="F95" s="259"/>
      <c r="G95" s="260"/>
      <c r="H95" s="255"/>
      <c r="I95" s="245">
        <v>3280743.25</v>
      </c>
    </row>
    <row r="96" spans="1:9" hidden="1" outlineLevel="1">
      <c r="A96" s="242"/>
      <c r="B96" s="250" t="s">
        <v>223</v>
      </c>
      <c r="C96" s="253">
        <v>28354511</v>
      </c>
      <c r="D96" s="257"/>
      <c r="E96" s="258"/>
      <c r="F96" s="259"/>
      <c r="G96" s="260"/>
      <c r="H96" s="255"/>
      <c r="I96" s="253">
        <v>28354511</v>
      </c>
    </row>
    <row r="97" spans="1:9" hidden="1" outlineLevel="1">
      <c r="A97" s="242"/>
      <c r="B97" s="250" t="s">
        <v>224</v>
      </c>
      <c r="C97" s="253">
        <v>13153642.999277264</v>
      </c>
      <c r="D97" s="257"/>
      <c r="E97" s="258"/>
      <c r="F97" s="259"/>
      <c r="G97" s="260"/>
      <c r="H97" s="255"/>
      <c r="I97" s="253">
        <v>13153642.999277264</v>
      </c>
    </row>
    <row r="98" spans="1:9" hidden="1" outlineLevel="1">
      <c r="A98" s="242"/>
      <c r="B98" s="250" t="s">
        <v>225</v>
      </c>
      <c r="C98" s="253">
        <v>10144345.75</v>
      </c>
      <c r="D98" s="257"/>
      <c r="E98" s="258"/>
      <c r="F98" s="259"/>
      <c r="G98" s="260"/>
      <c r="H98" s="255"/>
      <c r="I98" s="253">
        <v>10144345.75</v>
      </c>
    </row>
    <row r="99" spans="1:9" ht="28.5" collapsed="1">
      <c r="A99" s="242">
        <v>3</v>
      </c>
      <c r="B99" s="256" t="s">
        <v>528</v>
      </c>
      <c r="C99" s="253">
        <f>SUM($C$71:$C$98)</f>
        <v>354006360.11069739</v>
      </c>
      <c r="D99" s="257"/>
      <c r="E99" s="258"/>
      <c r="F99" s="259"/>
      <c r="G99" s="260"/>
      <c r="H99" s="255"/>
      <c r="I99" s="253">
        <f>SUM($I$71:$I$98)</f>
        <v>354006360.11069739</v>
      </c>
    </row>
    <row r="100" spans="1:9" hidden="1" outlineLevel="1">
      <c r="A100" s="242"/>
      <c r="B100" s="261" t="s">
        <v>272</v>
      </c>
      <c r="C100" s="253">
        <v>0</v>
      </c>
      <c r="D100" s="253">
        <v>0</v>
      </c>
      <c r="E100" s="251"/>
      <c r="F100" s="252">
        <v>1050605</v>
      </c>
      <c r="G100" s="254"/>
      <c r="H100" s="255"/>
      <c r="I100" s="262">
        <v>1050605</v>
      </c>
    </row>
    <row r="101" spans="1:9" hidden="1" outlineLevel="1">
      <c r="A101" s="242"/>
      <c r="B101" s="261" t="s">
        <v>203</v>
      </c>
      <c r="C101" s="253">
        <v>5957548</v>
      </c>
      <c r="D101" s="252"/>
      <c r="E101" s="251"/>
      <c r="F101" s="252"/>
      <c r="G101" s="254"/>
      <c r="H101" s="255"/>
      <c r="I101" s="262">
        <v>5957548</v>
      </c>
    </row>
    <row r="102" spans="1:9" hidden="1" outlineLevel="1">
      <c r="A102" s="242"/>
      <c r="B102" s="261" t="s">
        <v>204</v>
      </c>
      <c r="C102" s="253">
        <v>2590963.5100000012</v>
      </c>
      <c r="D102" s="252"/>
      <c r="E102" s="251"/>
      <c r="F102" s="252"/>
      <c r="G102" s="254"/>
      <c r="H102" s="255"/>
      <c r="I102" s="262">
        <v>2590963.5100000012</v>
      </c>
    </row>
    <row r="103" spans="1:9" hidden="1" outlineLevel="1">
      <c r="A103" s="242"/>
      <c r="B103" s="261" t="s">
        <v>205</v>
      </c>
      <c r="C103" s="253">
        <v>0</v>
      </c>
      <c r="D103" s="253">
        <v>0</v>
      </c>
      <c r="E103" s="251"/>
      <c r="F103" s="253">
        <v>0</v>
      </c>
      <c r="G103" s="254"/>
      <c r="H103" s="255"/>
      <c r="I103" s="262">
        <v>0</v>
      </c>
    </row>
    <row r="104" spans="1:9" hidden="1" outlineLevel="1">
      <c r="A104" s="242"/>
      <c r="B104" s="261" t="s">
        <v>206</v>
      </c>
      <c r="C104" s="253">
        <v>0</v>
      </c>
      <c r="D104" s="253">
        <v>0</v>
      </c>
      <c r="E104" s="251"/>
      <c r="F104" s="253">
        <v>50076</v>
      </c>
      <c r="G104" s="254"/>
      <c r="H104" s="255"/>
      <c r="I104" s="262">
        <v>50076</v>
      </c>
    </row>
    <row r="105" spans="1:9" hidden="1" outlineLevel="1">
      <c r="A105" s="242"/>
      <c r="B105" s="261" t="s">
        <v>207</v>
      </c>
      <c r="C105" s="253">
        <v>0</v>
      </c>
      <c r="D105" s="253">
        <v>0</v>
      </c>
      <c r="E105" s="251"/>
      <c r="F105" s="253">
        <v>0</v>
      </c>
      <c r="G105" s="254"/>
      <c r="H105" s="255"/>
      <c r="I105" s="262">
        <v>0</v>
      </c>
    </row>
    <row r="106" spans="1:9" hidden="1" outlineLevel="1">
      <c r="A106" s="242"/>
      <c r="B106" s="261" t="s">
        <v>208</v>
      </c>
      <c r="C106" s="253">
        <v>16865693</v>
      </c>
      <c r="D106" s="253">
        <v>0</v>
      </c>
      <c r="E106" s="251"/>
      <c r="F106" s="253">
        <v>0</v>
      </c>
      <c r="G106" s="254"/>
      <c r="H106" s="255"/>
      <c r="I106" s="262">
        <v>16865693</v>
      </c>
    </row>
    <row r="107" spans="1:9" hidden="1" outlineLevel="1">
      <c r="A107" s="242"/>
      <c r="B107" s="261" t="s">
        <v>209</v>
      </c>
      <c r="C107" s="253">
        <v>9740837</v>
      </c>
      <c r="D107" s="252"/>
      <c r="E107" s="251"/>
      <c r="F107" s="252"/>
      <c r="G107" s="254"/>
      <c r="H107" s="255"/>
      <c r="I107" s="262">
        <v>9740837</v>
      </c>
    </row>
    <row r="108" spans="1:9" hidden="1" outlineLevel="1">
      <c r="A108" s="242"/>
      <c r="B108" s="261" t="s">
        <v>283</v>
      </c>
      <c r="C108" s="253">
        <v>0</v>
      </c>
      <c r="D108" s="253">
        <v>0</v>
      </c>
      <c r="E108" s="251"/>
      <c r="F108" s="253">
        <v>260265</v>
      </c>
      <c r="G108" s="254"/>
      <c r="H108" s="255"/>
      <c r="I108" s="262">
        <v>260265</v>
      </c>
    </row>
    <row r="109" spans="1:9" hidden="1" outlineLevel="1">
      <c r="A109" s="242"/>
      <c r="B109" s="261" t="s">
        <v>211</v>
      </c>
      <c r="C109" s="253">
        <v>51101048</v>
      </c>
      <c r="D109" s="252"/>
      <c r="E109" s="251"/>
      <c r="F109" s="252"/>
      <c r="G109" s="254"/>
      <c r="H109" s="255"/>
      <c r="I109" s="262">
        <v>51101048</v>
      </c>
    </row>
    <row r="110" spans="1:9" hidden="1" outlineLevel="1">
      <c r="A110" s="242"/>
      <c r="B110" s="261" t="s">
        <v>212</v>
      </c>
      <c r="C110" s="253">
        <v>17529698</v>
      </c>
      <c r="D110" s="252">
        <v>0</v>
      </c>
      <c r="E110" s="251"/>
      <c r="F110" s="252">
        <v>3960348</v>
      </c>
      <c r="G110" s="254"/>
      <c r="H110" s="255"/>
      <c r="I110" s="262">
        <v>21490046</v>
      </c>
    </row>
    <row r="111" spans="1:9" hidden="1" outlineLevel="1">
      <c r="A111" s="242"/>
      <c r="B111" s="261" t="s">
        <v>213</v>
      </c>
      <c r="C111" s="253">
        <v>11644587</v>
      </c>
      <c r="D111" s="252">
        <v>3851330</v>
      </c>
      <c r="E111" s="251"/>
      <c r="F111" s="253">
        <v>30183718</v>
      </c>
      <c r="G111" s="254"/>
      <c r="H111" s="255"/>
      <c r="I111" s="262">
        <v>45679635</v>
      </c>
    </row>
    <row r="112" spans="1:9" hidden="1" outlineLevel="1">
      <c r="A112" s="242"/>
      <c r="B112" s="261" t="s">
        <v>273</v>
      </c>
      <c r="C112" s="253">
        <v>0</v>
      </c>
      <c r="D112" s="252">
        <v>0</v>
      </c>
      <c r="E112" s="251"/>
      <c r="F112" s="253">
        <v>0</v>
      </c>
      <c r="G112" s="254"/>
      <c r="H112" s="255"/>
      <c r="I112" s="262">
        <v>0</v>
      </c>
    </row>
    <row r="113" spans="1:9" hidden="1" outlineLevel="1">
      <c r="A113" s="242"/>
      <c r="B113" s="261" t="s">
        <v>214</v>
      </c>
      <c r="C113" s="253">
        <v>7261486</v>
      </c>
      <c r="D113" s="252"/>
      <c r="E113" s="251"/>
      <c r="F113" s="252"/>
      <c r="G113" s="254"/>
      <c r="H113" s="255"/>
      <c r="I113" s="262">
        <v>7261486</v>
      </c>
    </row>
    <row r="114" spans="1:9" hidden="1" outlineLevel="1">
      <c r="A114" s="242"/>
      <c r="B114" s="261" t="s">
        <v>215</v>
      </c>
      <c r="C114" s="252"/>
      <c r="D114" s="252"/>
      <c r="E114" s="251"/>
      <c r="F114" s="252"/>
      <c r="G114" s="254"/>
      <c r="H114" s="255"/>
      <c r="I114" s="262">
        <v>0</v>
      </c>
    </row>
    <row r="115" spans="1:9" hidden="1" outlineLevel="1">
      <c r="A115" s="242"/>
      <c r="B115" s="261" t="s">
        <v>216</v>
      </c>
      <c r="C115" s="253">
        <v>0</v>
      </c>
      <c r="D115" s="253">
        <v>0</v>
      </c>
      <c r="E115" s="251"/>
      <c r="F115" s="253">
        <v>0</v>
      </c>
      <c r="G115" s="254"/>
      <c r="H115" s="255"/>
      <c r="I115" s="262">
        <v>0</v>
      </c>
    </row>
    <row r="116" spans="1:9" hidden="1" outlineLevel="1">
      <c r="A116" s="242"/>
      <c r="B116" s="261" t="s">
        <v>217</v>
      </c>
      <c r="C116" s="253">
        <v>0</v>
      </c>
      <c r="D116" s="253">
        <v>0</v>
      </c>
      <c r="E116" s="251"/>
      <c r="F116" s="253">
        <v>3638935.8999999939</v>
      </c>
      <c r="G116" s="254"/>
      <c r="H116" s="255"/>
      <c r="I116" s="262">
        <v>3638935.8999999939</v>
      </c>
    </row>
    <row r="117" spans="1:9" hidden="1" outlineLevel="1">
      <c r="A117" s="242"/>
      <c r="B117" s="261" t="s">
        <v>218</v>
      </c>
      <c r="C117" s="252"/>
      <c r="D117" s="253">
        <v>6450101</v>
      </c>
      <c r="E117" s="251"/>
      <c r="F117" s="253">
        <v>1143606</v>
      </c>
      <c r="G117" s="254"/>
      <c r="H117" s="255"/>
      <c r="I117" s="262">
        <v>7593707</v>
      </c>
    </row>
    <row r="118" spans="1:9" hidden="1" outlineLevel="1">
      <c r="A118" s="242"/>
      <c r="B118" s="261" t="s">
        <v>219</v>
      </c>
      <c r="C118" s="252"/>
      <c r="D118" s="252"/>
      <c r="E118" s="251"/>
      <c r="F118" s="253">
        <v>0</v>
      </c>
      <c r="G118" s="254"/>
      <c r="H118" s="255"/>
      <c r="I118" s="262">
        <v>0</v>
      </c>
    </row>
    <row r="119" spans="1:9" hidden="1" outlineLevel="1">
      <c r="A119" s="242"/>
      <c r="B119" s="261" t="s">
        <v>323</v>
      </c>
      <c r="C119" s="245">
        <v>0</v>
      </c>
      <c r="D119" s="245">
        <v>0</v>
      </c>
      <c r="E119" s="251"/>
      <c r="F119" s="245">
        <v>0</v>
      </c>
      <c r="G119" s="254"/>
      <c r="H119" s="255"/>
      <c r="I119" s="245">
        <v>0</v>
      </c>
    </row>
    <row r="120" spans="1:9" hidden="1" outlineLevel="1">
      <c r="A120" s="242"/>
      <c r="B120" s="261" t="s">
        <v>220</v>
      </c>
      <c r="C120" s="252"/>
      <c r="D120" s="252"/>
      <c r="E120" s="251"/>
      <c r="F120" s="253"/>
      <c r="G120" s="254"/>
      <c r="H120" s="255"/>
      <c r="I120" s="262">
        <v>0</v>
      </c>
    </row>
    <row r="121" spans="1:9" hidden="1" outlineLevel="1">
      <c r="A121" s="242"/>
      <c r="B121" s="261" t="s">
        <v>221</v>
      </c>
      <c r="C121" s="252"/>
      <c r="D121" s="252"/>
      <c r="E121" s="251"/>
      <c r="F121" s="252"/>
      <c r="G121" s="254"/>
      <c r="H121" s="255"/>
      <c r="I121" s="262">
        <v>0</v>
      </c>
    </row>
    <row r="122" spans="1:9" hidden="1" outlineLevel="1">
      <c r="A122" s="242"/>
      <c r="B122" s="261" t="s">
        <v>274</v>
      </c>
      <c r="C122" s="253">
        <v>0</v>
      </c>
      <c r="D122" s="253">
        <v>0</v>
      </c>
      <c r="E122" s="251"/>
      <c r="F122" s="253">
        <v>0</v>
      </c>
      <c r="G122" s="254"/>
      <c r="H122" s="255"/>
      <c r="I122" s="262">
        <v>0</v>
      </c>
    </row>
    <row r="123" spans="1:9" hidden="1" outlineLevel="1">
      <c r="A123" s="242"/>
      <c r="B123" s="261" t="s">
        <v>222</v>
      </c>
      <c r="C123" s="253">
        <v>44713275</v>
      </c>
      <c r="D123" s="252"/>
      <c r="E123" s="251"/>
      <c r="F123" s="252"/>
      <c r="G123" s="254"/>
      <c r="H123" s="255"/>
      <c r="I123" s="262">
        <v>44713275</v>
      </c>
    </row>
    <row r="124" spans="1:9" hidden="1" outlineLevel="1">
      <c r="A124" s="242"/>
      <c r="B124" s="261" t="s">
        <v>278</v>
      </c>
      <c r="C124" s="253">
        <v>4758450</v>
      </c>
      <c r="D124" s="252"/>
      <c r="E124" s="251"/>
      <c r="F124" s="252"/>
      <c r="G124" s="254"/>
      <c r="H124" s="255"/>
      <c r="I124" s="262">
        <v>4758450</v>
      </c>
    </row>
    <row r="125" spans="1:9" hidden="1" outlineLevel="1">
      <c r="A125" s="242"/>
      <c r="B125" s="261" t="s">
        <v>223</v>
      </c>
      <c r="C125" s="253">
        <v>3517503</v>
      </c>
      <c r="D125" s="252"/>
      <c r="E125" s="251"/>
      <c r="F125" s="252"/>
      <c r="G125" s="254"/>
      <c r="H125" s="255"/>
      <c r="I125" s="262">
        <v>3517503</v>
      </c>
    </row>
    <row r="126" spans="1:9" hidden="1" outlineLevel="1">
      <c r="A126" s="242"/>
      <c r="B126" s="261" t="s">
        <v>224</v>
      </c>
      <c r="C126" s="253">
        <v>24072082.504818268</v>
      </c>
      <c r="D126" s="253">
        <v>0</v>
      </c>
      <c r="E126" s="251"/>
      <c r="F126" s="253">
        <v>0</v>
      </c>
      <c r="G126" s="254"/>
      <c r="H126" s="255"/>
      <c r="I126" s="262">
        <v>24072082.504818268</v>
      </c>
    </row>
    <row r="127" spans="1:9" hidden="1" outlineLevel="1">
      <c r="A127" s="242"/>
      <c r="B127" s="261" t="s">
        <v>225</v>
      </c>
      <c r="C127" s="253">
        <v>14721465</v>
      </c>
      <c r="D127" s="252"/>
      <c r="E127" s="251"/>
      <c r="F127" s="253">
        <v>1084112</v>
      </c>
      <c r="G127" s="254"/>
      <c r="H127" s="255"/>
      <c r="I127" s="262">
        <v>15805577</v>
      </c>
    </row>
    <row r="128" spans="1:9" ht="16.5" customHeight="1" collapsed="1">
      <c r="A128" s="242">
        <v>4</v>
      </c>
      <c r="B128" s="263" t="s">
        <v>529</v>
      </c>
      <c r="C128" s="253">
        <f>SUM($C$100:$C$127)</f>
        <v>214474636.01481825</v>
      </c>
      <c r="D128" s="253">
        <f>SUM($D$100:$D$127)</f>
        <v>10301431</v>
      </c>
      <c r="E128" s="251"/>
      <c r="F128" s="253">
        <f>SUM($F$100:$F$127)</f>
        <v>41371665.899999991</v>
      </c>
      <c r="G128" s="254"/>
      <c r="H128" s="255"/>
      <c r="I128" s="262">
        <f>SUM($I$100:$I$127)</f>
        <v>266147732.91481826</v>
      </c>
    </row>
    <row r="129" spans="1:9" hidden="1" outlineLevel="1">
      <c r="A129" s="242"/>
      <c r="B129" s="250" t="s">
        <v>272</v>
      </c>
      <c r="C129" s="251"/>
      <c r="D129" s="264">
        <v>0</v>
      </c>
      <c r="E129" s="264">
        <v>0</v>
      </c>
      <c r="F129" s="264">
        <v>893014</v>
      </c>
      <c r="G129" s="254"/>
      <c r="H129" s="255"/>
      <c r="I129" s="262">
        <v>893014</v>
      </c>
    </row>
    <row r="130" spans="1:9" hidden="1" outlineLevel="1">
      <c r="A130" s="242"/>
      <c r="B130" s="250" t="s">
        <v>203</v>
      </c>
      <c r="C130" s="251"/>
      <c r="D130" s="252"/>
      <c r="E130" s="264">
        <v>5063916</v>
      </c>
      <c r="F130" s="265"/>
      <c r="G130" s="254"/>
      <c r="H130" s="255"/>
      <c r="I130" s="262">
        <v>5063916</v>
      </c>
    </row>
    <row r="131" spans="1:9" hidden="1" outlineLevel="1">
      <c r="A131" s="242"/>
      <c r="B131" s="250" t="s">
        <v>204</v>
      </c>
      <c r="C131" s="251"/>
      <c r="D131" s="252"/>
      <c r="E131" s="264">
        <v>2203355.0634450954</v>
      </c>
      <c r="F131" s="265"/>
      <c r="G131" s="254"/>
      <c r="H131" s="255"/>
      <c r="I131" s="262">
        <v>2203355.0634450954</v>
      </c>
    </row>
    <row r="132" spans="1:9" hidden="1" outlineLevel="1">
      <c r="A132" s="242"/>
      <c r="B132" s="250" t="s">
        <v>205</v>
      </c>
      <c r="C132" s="251"/>
      <c r="D132" s="253">
        <v>0</v>
      </c>
      <c r="E132" s="264">
        <v>0</v>
      </c>
      <c r="F132" s="266">
        <v>0</v>
      </c>
      <c r="G132" s="254"/>
      <c r="H132" s="255"/>
      <c r="I132" s="262">
        <v>0</v>
      </c>
    </row>
    <row r="133" spans="1:9" hidden="1" outlineLevel="1">
      <c r="A133" s="242"/>
      <c r="B133" s="250" t="s">
        <v>206</v>
      </c>
      <c r="C133" s="251"/>
      <c r="D133" s="253">
        <v>0</v>
      </c>
      <c r="E133" s="264">
        <v>0</v>
      </c>
      <c r="F133" s="266">
        <v>0</v>
      </c>
      <c r="G133" s="254"/>
      <c r="H133" s="255"/>
      <c r="I133" s="262">
        <v>0</v>
      </c>
    </row>
    <row r="134" spans="1:9" hidden="1" outlineLevel="1">
      <c r="A134" s="242"/>
      <c r="B134" s="250" t="s">
        <v>207</v>
      </c>
      <c r="C134" s="251"/>
      <c r="D134" s="253">
        <v>0</v>
      </c>
      <c r="E134" s="264">
        <v>0</v>
      </c>
      <c r="F134" s="266">
        <v>0</v>
      </c>
      <c r="G134" s="254"/>
      <c r="H134" s="255"/>
      <c r="I134" s="262">
        <v>0</v>
      </c>
    </row>
    <row r="135" spans="1:9" hidden="1" outlineLevel="1">
      <c r="A135" s="242"/>
      <c r="B135" s="250" t="s">
        <v>208</v>
      </c>
      <c r="C135" s="251"/>
      <c r="D135" s="253">
        <v>0</v>
      </c>
      <c r="E135" s="264">
        <v>14335839</v>
      </c>
      <c r="F135" s="266">
        <v>0</v>
      </c>
      <c r="G135" s="254"/>
      <c r="H135" s="255"/>
      <c r="I135" s="262">
        <v>14335839</v>
      </c>
    </row>
    <row r="136" spans="1:9" hidden="1" outlineLevel="1">
      <c r="A136" s="242"/>
      <c r="B136" s="250" t="s">
        <v>209</v>
      </c>
      <c r="C136" s="251"/>
      <c r="D136" s="252"/>
      <c r="E136" s="264">
        <v>8279711</v>
      </c>
      <c r="F136" s="265"/>
      <c r="G136" s="254"/>
      <c r="H136" s="255"/>
      <c r="I136" s="262">
        <v>8279711</v>
      </c>
    </row>
    <row r="137" spans="1:9" hidden="1" outlineLevel="1">
      <c r="A137" s="242"/>
      <c r="B137" s="261" t="s">
        <v>283</v>
      </c>
      <c r="C137" s="251"/>
      <c r="D137" s="253">
        <v>0</v>
      </c>
      <c r="E137" s="264">
        <v>0</v>
      </c>
      <c r="F137" s="266">
        <v>221225</v>
      </c>
      <c r="G137" s="254"/>
      <c r="H137" s="255"/>
      <c r="I137" s="262">
        <v>221225</v>
      </c>
    </row>
    <row r="138" spans="1:9" hidden="1" outlineLevel="1">
      <c r="A138" s="242"/>
      <c r="B138" s="250" t="s">
        <v>211</v>
      </c>
      <c r="C138" s="251"/>
      <c r="D138" s="252"/>
      <c r="E138" s="264">
        <v>43435891</v>
      </c>
      <c r="F138" s="265"/>
      <c r="G138" s="254"/>
      <c r="H138" s="255"/>
      <c r="I138" s="262">
        <v>43435891</v>
      </c>
    </row>
    <row r="139" spans="1:9" hidden="1" outlineLevel="1">
      <c r="A139" s="242"/>
      <c r="B139" s="250" t="s">
        <v>212</v>
      </c>
      <c r="C139" s="251"/>
      <c r="D139" s="252">
        <v>0</v>
      </c>
      <c r="E139" s="264">
        <v>14897301</v>
      </c>
      <c r="F139" s="265">
        <v>3366289</v>
      </c>
      <c r="G139" s="254"/>
      <c r="H139" s="255"/>
      <c r="I139" s="262">
        <v>18263590</v>
      </c>
    </row>
    <row r="140" spans="1:9" hidden="1" outlineLevel="1">
      <c r="A140" s="242"/>
      <c r="B140" s="250" t="s">
        <v>213</v>
      </c>
      <c r="C140" s="251"/>
      <c r="D140" s="252">
        <v>3273631</v>
      </c>
      <c r="E140" s="264">
        <v>9897899</v>
      </c>
      <c r="F140" s="266">
        <v>25656160</v>
      </c>
      <c r="G140" s="254"/>
      <c r="H140" s="255"/>
      <c r="I140" s="262">
        <v>38827690</v>
      </c>
    </row>
    <row r="141" spans="1:9" hidden="1" outlineLevel="1">
      <c r="A141" s="242"/>
      <c r="B141" s="250" t="s">
        <v>214</v>
      </c>
      <c r="C141" s="251"/>
      <c r="D141" s="252"/>
      <c r="E141" s="264">
        <v>6172263.0999999996</v>
      </c>
      <c r="F141" s="265"/>
      <c r="G141" s="254"/>
      <c r="H141" s="255"/>
      <c r="I141" s="262">
        <v>6172263.0999999996</v>
      </c>
    </row>
    <row r="142" spans="1:9" hidden="1" outlineLevel="1">
      <c r="A142" s="242"/>
      <c r="B142" s="250" t="s">
        <v>273</v>
      </c>
      <c r="C142" s="251"/>
      <c r="D142" s="253">
        <v>0</v>
      </c>
      <c r="E142" s="264">
        <v>0</v>
      </c>
      <c r="F142" s="266">
        <v>0</v>
      </c>
      <c r="G142" s="254"/>
      <c r="H142" s="255"/>
      <c r="I142" s="262">
        <v>0</v>
      </c>
    </row>
    <row r="143" spans="1:9" hidden="1" outlineLevel="1">
      <c r="A143" s="242"/>
      <c r="B143" s="250" t="s">
        <v>215</v>
      </c>
      <c r="C143" s="251"/>
      <c r="D143" s="253">
        <v>0</v>
      </c>
      <c r="E143" s="264">
        <v>0</v>
      </c>
      <c r="F143" s="266">
        <v>0</v>
      </c>
      <c r="G143" s="254"/>
      <c r="H143" s="255"/>
      <c r="I143" s="262">
        <v>0</v>
      </c>
    </row>
    <row r="144" spans="1:9" hidden="1" outlineLevel="1">
      <c r="A144" s="242"/>
      <c r="B144" s="250" t="s">
        <v>216</v>
      </c>
      <c r="C144" s="251"/>
      <c r="D144" s="253">
        <v>0</v>
      </c>
      <c r="E144" s="264">
        <v>0</v>
      </c>
      <c r="F144" s="266">
        <v>0</v>
      </c>
      <c r="G144" s="254"/>
      <c r="H144" s="255"/>
      <c r="I144" s="262">
        <v>0</v>
      </c>
    </row>
    <row r="145" spans="1:9" hidden="1" outlineLevel="1">
      <c r="A145" s="242"/>
      <c r="B145" s="250" t="s">
        <v>217</v>
      </c>
      <c r="C145" s="251"/>
      <c r="D145" s="253">
        <v>0</v>
      </c>
      <c r="E145" s="264">
        <v>0</v>
      </c>
      <c r="F145" s="266">
        <v>3092923.3769395719</v>
      </c>
      <c r="G145" s="254"/>
      <c r="H145" s="255"/>
      <c r="I145" s="262">
        <v>3092923.3769395719</v>
      </c>
    </row>
    <row r="146" spans="1:9" hidden="1" outlineLevel="1">
      <c r="A146" s="242"/>
      <c r="B146" s="250" t="s">
        <v>218</v>
      </c>
      <c r="C146" s="251"/>
      <c r="D146" s="253">
        <v>5482583</v>
      </c>
      <c r="E146" s="267"/>
      <c r="F146" s="266">
        <v>972065</v>
      </c>
      <c r="G146" s="254"/>
      <c r="H146" s="255"/>
      <c r="I146" s="262">
        <v>6454648</v>
      </c>
    </row>
    <row r="147" spans="1:9" hidden="1" outlineLevel="1">
      <c r="A147" s="242"/>
      <c r="B147" s="250" t="s">
        <v>219</v>
      </c>
      <c r="C147" s="251"/>
      <c r="D147" s="252"/>
      <c r="E147" s="252"/>
      <c r="F147" s="266">
        <v>0</v>
      </c>
      <c r="G147" s="254"/>
      <c r="H147" s="255"/>
      <c r="I147" s="262">
        <v>0</v>
      </c>
    </row>
    <row r="148" spans="1:9" hidden="1" outlineLevel="1">
      <c r="A148" s="242"/>
      <c r="B148" s="250" t="s">
        <v>323</v>
      </c>
      <c r="C148" s="251"/>
      <c r="D148" s="252">
        <v>0</v>
      </c>
      <c r="E148" s="252">
        <v>0</v>
      </c>
      <c r="F148" s="245">
        <v>0</v>
      </c>
      <c r="G148" s="254"/>
      <c r="H148" s="255"/>
      <c r="I148" s="245">
        <v>0</v>
      </c>
    </row>
    <row r="149" spans="1:9" hidden="1" outlineLevel="1">
      <c r="A149" s="242"/>
      <c r="B149" s="250" t="s">
        <v>220</v>
      </c>
      <c r="C149" s="251"/>
      <c r="D149" s="252"/>
      <c r="E149" s="267"/>
      <c r="F149" s="266"/>
      <c r="G149" s="254"/>
      <c r="H149" s="255"/>
      <c r="I149" s="262">
        <v>0</v>
      </c>
    </row>
    <row r="150" spans="1:9" hidden="1" outlineLevel="1">
      <c r="A150" s="242"/>
      <c r="B150" s="250" t="s">
        <v>221</v>
      </c>
      <c r="C150" s="251"/>
      <c r="D150" s="252"/>
      <c r="E150" s="267"/>
      <c r="F150" s="265"/>
      <c r="G150" s="254"/>
      <c r="H150" s="255"/>
      <c r="I150" s="262">
        <v>0</v>
      </c>
    </row>
    <row r="151" spans="1:9" hidden="1" outlineLevel="1">
      <c r="A151" s="242"/>
      <c r="B151" s="250" t="s">
        <v>274</v>
      </c>
      <c r="C151" s="251"/>
      <c r="D151" s="253">
        <v>0</v>
      </c>
      <c r="E151" s="264">
        <v>0</v>
      </c>
      <c r="F151" s="266">
        <v>0</v>
      </c>
      <c r="G151" s="254"/>
      <c r="H151" s="255"/>
      <c r="I151" s="262">
        <v>0</v>
      </c>
    </row>
    <row r="152" spans="1:9" hidden="1" outlineLevel="1">
      <c r="A152" s="242"/>
      <c r="B152" s="250" t="s">
        <v>222</v>
      </c>
      <c r="C152" s="251"/>
      <c r="D152" s="252"/>
      <c r="E152" s="264">
        <v>7443641</v>
      </c>
      <c r="F152" s="265"/>
      <c r="G152" s="254"/>
      <c r="H152" s="255"/>
      <c r="I152" s="262">
        <v>7443641</v>
      </c>
    </row>
    <row r="153" spans="1:9" hidden="1" outlineLevel="1">
      <c r="A153" s="242"/>
      <c r="B153" s="250" t="s">
        <v>278</v>
      </c>
      <c r="C153" s="251"/>
      <c r="D153" s="253">
        <v>0</v>
      </c>
      <c r="E153" s="264">
        <v>3815129.8</v>
      </c>
      <c r="F153" s="266">
        <v>247536.24</v>
      </c>
      <c r="G153" s="254"/>
      <c r="H153" s="255"/>
      <c r="I153" s="262">
        <v>4062666.04</v>
      </c>
    </row>
    <row r="154" spans="1:9" hidden="1" outlineLevel="1">
      <c r="A154" s="242"/>
      <c r="B154" s="250" t="s">
        <v>223</v>
      </c>
      <c r="C154" s="251"/>
      <c r="D154" s="252"/>
      <c r="E154" s="264">
        <v>2989877</v>
      </c>
      <c r="F154" s="265"/>
      <c r="G154" s="254"/>
      <c r="H154" s="255"/>
      <c r="I154" s="262">
        <v>2989877</v>
      </c>
    </row>
    <row r="155" spans="1:9" hidden="1" outlineLevel="1">
      <c r="A155" s="242"/>
      <c r="B155" s="250" t="s">
        <v>224</v>
      </c>
      <c r="C155" s="251"/>
      <c r="D155" s="253">
        <v>0</v>
      </c>
      <c r="E155" s="264">
        <v>20155550.204095472</v>
      </c>
      <c r="F155" s="266">
        <v>305720.34999999998</v>
      </c>
      <c r="G155" s="254"/>
      <c r="H155" s="255"/>
      <c r="I155" s="262">
        <v>20461270.554095473</v>
      </c>
    </row>
    <row r="156" spans="1:9" hidden="1" outlineLevel="1">
      <c r="A156" s="242"/>
      <c r="B156" s="250" t="s">
        <v>225</v>
      </c>
      <c r="C156" s="251"/>
      <c r="D156" s="252"/>
      <c r="E156" s="264">
        <v>12513245.25</v>
      </c>
      <c r="F156" s="266">
        <v>921495</v>
      </c>
      <c r="G156" s="254"/>
      <c r="H156" s="255"/>
      <c r="I156" s="262">
        <v>13434740.25</v>
      </c>
    </row>
    <row r="157" spans="1:9" ht="28.5" collapsed="1">
      <c r="A157" s="242">
        <v>5</v>
      </c>
      <c r="B157" s="256" t="s">
        <v>530</v>
      </c>
      <c r="C157" s="251"/>
      <c r="D157" s="253">
        <f>SUM($D$129:$D$156)</f>
        <v>8756214</v>
      </c>
      <c r="E157" s="264">
        <f>SUM($E$129:$E$156)</f>
        <v>151203618.41754055</v>
      </c>
      <c r="F157" s="266">
        <f>SUM($F$129:$F$156)</f>
        <v>35676427.966939576</v>
      </c>
      <c r="G157" s="254"/>
      <c r="H157" s="255"/>
      <c r="I157" s="262">
        <f>SUM($I$129:$I$156)</f>
        <v>195636260.38448012</v>
      </c>
    </row>
    <row r="158" spans="1:9" hidden="1" outlineLevel="1">
      <c r="A158" s="242"/>
      <c r="B158" s="250" t="s">
        <v>272</v>
      </c>
      <c r="C158" s="253">
        <v>157591</v>
      </c>
      <c r="D158" s="257"/>
      <c r="E158" s="268"/>
      <c r="F158" s="268"/>
      <c r="G158" s="260"/>
      <c r="H158" s="255"/>
      <c r="I158" s="262">
        <v>157591</v>
      </c>
    </row>
    <row r="159" spans="1:9" hidden="1" outlineLevel="1">
      <c r="A159" s="242"/>
      <c r="B159" s="250" t="s">
        <v>203</v>
      </c>
      <c r="C159" s="253">
        <v>893632</v>
      </c>
      <c r="D159" s="257"/>
      <c r="E159" s="268"/>
      <c r="F159" s="268"/>
      <c r="G159" s="260"/>
      <c r="H159" s="255"/>
      <c r="I159" s="262">
        <v>893632</v>
      </c>
    </row>
    <row r="160" spans="1:9" hidden="1" outlineLevel="1">
      <c r="A160" s="242"/>
      <c r="B160" s="250" t="s">
        <v>204</v>
      </c>
      <c r="C160" s="253">
        <v>387608.44655490573</v>
      </c>
      <c r="D160" s="257"/>
      <c r="E160" s="268"/>
      <c r="F160" s="268"/>
      <c r="G160" s="260"/>
      <c r="H160" s="255"/>
      <c r="I160" s="262">
        <v>387608.44655490573</v>
      </c>
    </row>
    <row r="161" spans="1:9" hidden="1" outlineLevel="1">
      <c r="A161" s="242"/>
      <c r="B161" s="250" t="s">
        <v>205</v>
      </c>
      <c r="C161" s="253">
        <v>0</v>
      </c>
      <c r="D161" s="257"/>
      <c r="E161" s="268"/>
      <c r="F161" s="268"/>
      <c r="G161" s="260"/>
      <c r="H161" s="255"/>
      <c r="I161" s="262">
        <v>0</v>
      </c>
    </row>
    <row r="162" spans="1:9" hidden="1" outlineLevel="1">
      <c r="A162" s="242"/>
      <c r="B162" s="250" t="s">
        <v>206</v>
      </c>
      <c r="C162" s="253">
        <v>50076</v>
      </c>
      <c r="D162" s="257"/>
      <c r="E162" s="268"/>
      <c r="F162" s="268"/>
      <c r="G162" s="260"/>
      <c r="H162" s="255"/>
      <c r="I162" s="262">
        <v>50076</v>
      </c>
    </row>
    <row r="163" spans="1:9" hidden="1" outlineLevel="1">
      <c r="A163" s="242"/>
      <c r="B163" s="250" t="s">
        <v>207</v>
      </c>
      <c r="C163" s="253">
        <v>0</v>
      </c>
      <c r="D163" s="257"/>
      <c r="E163" s="268"/>
      <c r="F163" s="268"/>
      <c r="G163" s="260"/>
      <c r="H163" s="255"/>
      <c r="I163" s="262">
        <v>0</v>
      </c>
    </row>
    <row r="164" spans="1:9" hidden="1" outlineLevel="1">
      <c r="A164" s="242"/>
      <c r="B164" s="250" t="s">
        <v>208</v>
      </c>
      <c r="C164" s="253">
        <v>2529854</v>
      </c>
      <c r="D164" s="257"/>
      <c r="E164" s="268"/>
      <c r="F164" s="268"/>
      <c r="G164" s="260"/>
      <c r="H164" s="255"/>
      <c r="I164" s="262">
        <v>2529854</v>
      </c>
    </row>
    <row r="165" spans="1:9" hidden="1" outlineLevel="1">
      <c r="A165" s="242"/>
      <c r="B165" s="250" t="s">
        <v>209</v>
      </c>
      <c r="C165" s="253">
        <v>1461126</v>
      </c>
      <c r="D165" s="257"/>
      <c r="E165" s="268"/>
      <c r="F165" s="268"/>
      <c r="G165" s="260"/>
      <c r="H165" s="255"/>
      <c r="I165" s="262">
        <v>1461126</v>
      </c>
    </row>
    <row r="166" spans="1:9" hidden="1" outlineLevel="1">
      <c r="A166" s="242"/>
      <c r="B166" s="261" t="s">
        <v>283</v>
      </c>
      <c r="C166" s="253">
        <v>39040</v>
      </c>
      <c r="D166" s="257"/>
      <c r="E166" s="268"/>
      <c r="F166" s="268"/>
      <c r="G166" s="260"/>
      <c r="H166" s="255"/>
      <c r="I166" s="262">
        <v>39040</v>
      </c>
    </row>
    <row r="167" spans="1:9" hidden="1" outlineLevel="1">
      <c r="A167" s="242"/>
      <c r="B167" s="250" t="s">
        <v>211</v>
      </c>
      <c r="C167" s="253">
        <v>7665157</v>
      </c>
      <c r="D167" s="257"/>
      <c r="E167" s="268"/>
      <c r="F167" s="268"/>
      <c r="G167" s="260"/>
      <c r="H167" s="255"/>
      <c r="I167" s="262">
        <v>7665157</v>
      </c>
    </row>
    <row r="168" spans="1:9" hidden="1" outlineLevel="1">
      <c r="A168" s="242"/>
      <c r="B168" s="250" t="s">
        <v>212</v>
      </c>
      <c r="C168" s="253">
        <v>3226456</v>
      </c>
      <c r="D168" s="257"/>
      <c r="E168" s="268"/>
      <c r="F168" s="268"/>
      <c r="G168" s="260"/>
      <c r="H168" s="255"/>
      <c r="I168" s="262">
        <v>3226456</v>
      </c>
    </row>
    <row r="169" spans="1:9" hidden="1" outlineLevel="1">
      <c r="A169" s="242"/>
      <c r="B169" s="250" t="s">
        <v>213</v>
      </c>
      <c r="C169" s="253">
        <v>6851945</v>
      </c>
      <c r="D169" s="257"/>
      <c r="E169" s="268"/>
      <c r="F169" s="268"/>
      <c r="G169" s="260"/>
      <c r="H169" s="255"/>
      <c r="I169" s="262">
        <v>6851945</v>
      </c>
    </row>
    <row r="170" spans="1:9" hidden="1" outlineLevel="1">
      <c r="A170" s="242"/>
      <c r="B170" s="250" t="s">
        <v>214</v>
      </c>
      <c r="C170" s="253">
        <v>1089222.9000000004</v>
      </c>
      <c r="D170" s="257"/>
      <c r="E170" s="268"/>
      <c r="F170" s="268"/>
      <c r="G170" s="260"/>
      <c r="H170" s="255"/>
      <c r="I170" s="262">
        <v>1089222.9000000004</v>
      </c>
    </row>
    <row r="171" spans="1:9" hidden="1" outlineLevel="1">
      <c r="A171" s="242"/>
      <c r="B171" s="250" t="s">
        <v>273</v>
      </c>
      <c r="C171" s="253">
        <v>0</v>
      </c>
      <c r="D171" s="257"/>
      <c r="E171" s="268"/>
      <c r="F171" s="268"/>
      <c r="G171" s="260"/>
      <c r="H171" s="255"/>
      <c r="I171" s="262">
        <v>0</v>
      </c>
    </row>
    <row r="172" spans="1:9" hidden="1" outlineLevel="1">
      <c r="A172" s="242"/>
      <c r="B172" s="250" t="s">
        <v>215</v>
      </c>
      <c r="C172" s="253">
        <v>0</v>
      </c>
      <c r="D172" s="257"/>
      <c r="E172" s="268"/>
      <c r="F172" s="268"/>
      <c r="G172" s="260"/>
      <c r="H172" s="255"/>
      <c r="I172" s="262">
        <v>0</v>
      </c>
    </row>
    <row r="173" spans="1:9" hidden="1" outlineLevel="1">
      <c r="A173" s="242"/>
      <c r="B173" s="250" t="s">
        <v>216</v>
      </c>
      <c r="C173" s="253">
        <v>0</v>
      </c>
      <c r="D173" s="257"/>
      <c r="E173" s="268"/>
      <c r="F173" s="268"/>
      <c r="G173" s="260"/>
      <c r="H173" s="255"/>
      <c r="I173" s="262">
        <v>0</v>
      </c>
    </row>
    <row r="174" spans="1:9" hidden="1" outlineLevel="1">
      <c r="A174" s="242"/>
      <c r="B174" s="250" t="s">
        <v>217</v>
      </c>
      <c r="C174" s="253">
        <v>546012.52306042193</v>
      </c>
      <c r="D174" s="257"/>
      <c r="E174" s="268"/>
      <c r="F174" s="268"/>
      <c r="G174" s="260"/>
      <c r="H174" s="255"/>
      <c r="I174" s="262">
        <v>546012.52306042193</v>
      </c>
    </row>
    <row r="175" spans="1:9" hidden="1" outlineLevel="1">
      <c r="A175" s="242"/>
      <c r="B175" s="250" t="s">
        <v>218</v>
      </c>
      <c r="C175" s="253">
        <v>1139059</v>
      </c>
      <c r="D175" s="257"/>
      <c r="E175" s="268"/>
      <c r="F175" s="268"/>
      <c r="G175" s="260"/>
      <c r="H175" s="255"/>
      <c r="I175" s="262">
        <v>1139059</v>
      </c>
    </row>
    <row r="176" spans="1:9" hidden="1" outlineLevel="1">
      <c r="A176" s="242"/>
      <c r="B176" s="250" t="s">
        <v>219</v>
      </c>
      <c r="C176" s="253">
        <v>0</v>
      </c>
      <c r="D176" s="257"/>
      <c r="E176" s="268"/>
      <c r="F176" s="268"/>
      <c r="G176" s="260"/>
      <c r="H176" s="255"/>
      <c r="I176" s="262">
        <v>0</v>
      </c>
    </row>
    <row r="177" spans="1:9" hidden="1" outlineLevel="1">
      <c r="A177" s="242"/>
      <c r="B177" s="250" t="s">
        <v>323</v>
      </c>
      <c r="C177" s="245">
        <v>0</v>
      </c>
      <c r="D177" s="257"/>
      <c r="E177" s="268"/>
      <c r="F177" s="268"/>
      <c r="G177" s="260"/>
      <c r="H177" s="255"/>
      <c r="I177" s="245">
        <v>0</v>
      </c>
    </row>
    <row r="178" spans="1:9" hidden="1" outlineLevel="1">
      <c r="A178" s="242"/>
      <c r="B178" s="250" t="s">
        <v>220</v>
      </c>
      <c r="C178" s="253"/>
      <c r="D178" s="257"/>
      <c r="E178" s="268"/>
      <c r="F178" s="268"/>
      <c r="G178" s="260"/>
      <c r="H178" s="255"/>
      <c r="I178" s="262">
        <v>0</v>
      </c>
    </row>
    <row r="179" spans="1:9" hidden="1" outlineLevel="1">
      <c r="A179" s="242"/>
      <c r="B179" s="250" t="s">
        <v>221</v>
      </c>
      <c r="C179" s="253">
        <v>0</v>
      </c>
      <c r="D179" s="257"/>
      <c r="E179" s="268"/>
      <c r="F179" s="268"/>
      <c r="G179" s="260"/>
      <c r="H179" s="255"/>
      <c r="I179" s="262">
        <v>0</v>
      </c>
    </row>
    <row r="180" spans="1:9" hidden="1" outlineLevel="1">
      <c r="A180" s="242"/>
      <c r="B180" s="250" t="s">
        <v>274</v>
      </c>
      <c r="C180" s="253">
        <v>0</v>
      </c>
      <c r="D180" s="257"/>
      <c r="E180" s="268"/>
      <c r="F180" s="268"/>
      <c r="G180" s="260"/>
      <c r="H180" s="255"/>
      <c r="I180" s="262">
        <v>0</v>
      </c>
    </row>
    <row r="181" spans="1:9" hidden="1" outlineLevel="1">
      <c r="A181" s="242"/>
      <c r="B181" s="250" t="s">
        <v>222</v>
      </c>
      <c r="C181" s="253">
        <v>37269634</v>
      </c>
      <c r="D181" s="257"/>
      <c r="E181" s="268"/>
      <c r="F181" s="268"/>
      <c r="G181" s="260"/>
      <c r="H181" s="255"/>
      <c r="I181" s="262">
        <v>37269634</v>
      </c>
    </row>
    <row r="182" spans="1:9" hidden="1" outlineLevel="1">
      <c r="A182" s="242"/>
      <c r="B182" s="250" t="s">
        <v>278</v>
      </c>
      <c r="C182" s="253">
        <v>695783.96</v>
      </c>
      <c r="D182" s="257"/>
      <c r="E182" s="268"/>
      <c r="F182" s="268"/>
      <c r="G182" s="260"/>
      <c r="H182" s="255"/>
      <c r="I182" s="262">
        <v>695783.96</v>
      </c>
    </row>
    <row r="183" spans="1:9" hidden="1" outlineLevel="1">
      <c r="A183" s="242"/>
      <c r="B183" s="250" t="s">
        <v>223</v>
      </c>
      <c r="C183" s="253">
        <v>527626</v>
      </c>
      <c r="D183" s="257"/>
      <c r="E183" s="268"/>
      <c r="F183" s="268"/>
      <c r="G183" s="260"/>
      <c r="H183" s="255"/>
      <c r="I183" s="262">
        <v>527626</v>
      </c>
    </row>
    <row r="184" spans="1:9" hidden="1" outlineLevel="1">
      <c r="A184" s="242"/>
      <c r="B184" s="250" t="s">
        <v>224</v>
      </c>
      <c r="C184" s="253">
        <v>3610811.950722795</v>
      </c>
      <c r="D184" s="257"/>
      <c r="E184" s="268"/>
      <c r="F184" s="268"/>
      <c r="G184" s="260"/>
      <c r="H184" s="255"/>
      <c r="I184" s="262">
        <v>3610811.950722795</v>
      </c>
    </row>
    <row r="185" spans="1:9" hidden="1" outlineLevel="1">
      <c r="A185" s="242"/>
      <c r="B185" s="250" t="s">
        <v>225</v>
      </c>
      <c r="C185" s="253">
        <v>2370836.75</v>
      </c>
      <c r="D185" s="257"/>
      <c r="E185" s="268"/>
      <c r="F185" s="268"/>
      <c r="G185" s="260"/>
      <c r="H185" s="255"/>
      <c r="I185" s="262">
        <v>2370836.75</v>
      </c>
    </row>
    <row r="186" spans="1:9" ht="28.5" collapsed="1">
      <c r="A186" s="242">
        <v>6</v>
      </c>
      <c r="B186" s="256" t="s">
        <v>531</v>
      </c>
      <c r="C186" s="253">
        <f>SUM($C$158:$C$185)</f>
        <v>70511472.530338123</v>
      </c>
      <c r="D186" s="257"/>
      <c r="E186" s="268"/>
      <c r="F186" s="268"/>
      <c r="G186" s="260"/>
      <c r="H186" s="255"/>
      <c r="I186" s="262">
        <f>SUM($I$158:$I$185)</f>
        <v>70511472.530338123</v>
      </c>
    </row>
    <row r="187" spans="1:9" hidden="1" outlineLevel="1">
      <c r="A187" s="242"/>
      <c r="B187" s="261" t="s">
        <v>272</v>
      </c>
      <c r="C187" s="253">
        <v>0</v>
      </c>
      <c r="D187" s="253">
        <v>0</v>
      </c>
      <c r="E187" s="245">
        <v>8717745</v>
      </c>
      <c r="F187" s="245">
        <v>8719238</v>
      </c>
      <c r="G187" s="254"/>
      <c r="H187" s="255"/>
      <c r="I187" s="262">
        <v>17436983</v>
      </c>
    </row>
    <row r="188" spans="1:9" hidden="1" outlineLevel="1">
      <c r="A188" s="242"/>
      <c r="B188" s="261" t="s">
        <v>203</v>
      </c>
      <c r="C188" s="253">
        <v>5957548</v>
      </c>
      <c r="D188" s="253">
        <v>0</v>
      </c>
      <c r="E188" s="245">
        <v>30680538</v>
      </c>
      <c r="F188" s="245">
        <v>61609250</v>
      </c>
      <c r="G188" s="254"/>
      <c r="H188" s="255"/>
      <c r="I188" s="262">
        <v>98247336</v>
      </c>
    </row>
    <row r="189" spans="1:9" hidden="1" outlineLevel="1">
      <c r="A189" s="242"/>
      <c r="B189" s="261" t="s">
        <v>204</v>
      </c>
      <c r="C189" s="253">
        <v>2590963.5100000012</v>
      </c>
      <c r="D189" s="253">
        <v>0</v>
      </c>
      <c r="E189" s="245">
        <v>62356452.490000002</v>
      </c>
      <c r="F189" s="245">
        <v>0</v>
      </c>
      <c r="G189" s="254"/>
      <c r="H189" s="255"/>
      <c r="I189" s="262">
        <v>64947416</v>
      </c>
    </row>
    <row r="190" spans="1:9" hidden="1" outlineLevel="1">
      <c r="A190" s="242"/>
      <c r="B190" s="261" t="s">
        <v>205</v>
      </c>
      <c r="C190" s="253">
        <v>0</v>
      </c>
      <c r="D190" s="253">
        <v>0</v>
      </c>
      <c r="E190" s="245">
        <v>0</v>
      </c>
      <c r="F190" s="245">
        <v>0</v>
      </c>
      <c r="G190" s="254"/>
      <c r="H190" s="255"/>
      <c r="I190" s="262">
        <v>0</v>
      </c>
    </row>
    <row r="191" spans="1:9" hidden="1" outlineLevel="1">
      <c r="A191" s="242"/>
      <c r="B191" s="261" t="s">
        <v>206</v>
      </c>
      <c r="C191" s="253">
        <v>0</v>
      </c>
      <c r="D191" s="253">
        <v>0</v>
      </c>
      <c r="E191" s="245">
        <v>0</v>
      </c>
      <c r="F191" s="245">
        <v>46944531</v>
      </c>
      <c r="G191" s="254"/>
      <c r="H191" s="255"/>
      <c r="I191" s="262">
        <v>46944531</v>
      </c>
    </row>
    <row r="192" spans="1:9" hidden="1" outlineLevel="1">
      <c r="A192" s="242"/>
      <c r="B192" s="261" t="s">
        <v>207</v>
      </c>
      <c r="C192" s="253">
        <v>0</v>
      </c>
      <c r="D192" s="253">
        <v>0</v>
      </c>
      <c r="E192" s="245">
        <v>326884.65000000002</v>
      </c>
      <c r="F192" s="245">
        <v>1027848.98</v>
      </c>
      <c r="G192" s="254"/>
      <c r="H192" s="255"/>
      <c r="I192" s="262">
        <v>1354733.63</v>
      </c>
    </row>
    <row r="193" spans="1:9" hidden="1" outlineLevel="1">
      <c r="A193" s="242"/>
      <c r="B193" s="261" t="s">
        <v>208</v>
      </c>
      <c r="C193" s="253">
        <v>16865693</v>
      </c>
      <c r="D193" s="253">
        <v>35817111</v>
      </c>
      <c r="E193" s="245">
        <v>71178136</v>
      </c>
      <c r="F193" s="245">
        <v>135468781</v>
      </c>
      <c r="G193" s="254"/>
      <c r="H193" s="255"/>
      <c r="I193" s="262">
        <v>259329721</v>
      </c>
    </row>
    <row r="194" spans="1:9" hidden="1" outlineLevel="1">
      <c r="A194" s="242"/>
      <c r="B194" s="261" t="s">
        <v>209</v>
      </c>
      <c r="C194" s="253">
        <v>9740837</v>
      </c>
      <c r="D194" s="253">
        <v>0</v>
      </c>
      <c r="E194" s="245">
        <v>30277032</v>
      </c>
      <c r="F194" s="245">
        <v>6187557</v>
      </c>
      <c r="G194" s="254"/>
      <c r="H194" s="255"/>
      <c r="I194" s="262">
        <v>46205426</v>
      </c>
    </row>
    <row r="195" spans="1:9" hidden="1" outlineLevel="1">
      <c r="A195" s="242"/>
      <c r="B195" s="261" t="s">
        <v>283</v>
      </c>
      <c r="C195" s="253">
        <v>0</v>
      </c>
      <c r="D195" s="253">
        <v>0</v>
      </c>
      <c r="E195" s="245">
        <v>0</v>
      </c>
      <c r="F195" s="245">
        <v>15079644</v>
      </c>
      <c r="G195" s="254"/>
      <c r="H195" s="255"/>
      <c r="I195" s="262">
        <v>15079644</v>
      </c>
    </row>
    <row r="196" spans="1:9" hidden="1" outlineLevel="1">
      <c r="A196" s="242"/>
      <c r="B196" s="261" t="s">
        <v>211</v>
      </c>
      <c r="C196" s="253">
        <v>51101048</v>
      </c>
      <c r="D196" s="253">
        <v>0</v>
      </c>
      <c r="E196" s="245">
        <v>170407996</v>
      </c>
      <c r="F196" s="245">
        <v>149672672</v>
      </c>
      <c r="G196" s="254"/>
      <c r="H196" s="255"/>
      <c r="I196" s="262">
        <v>371181716</v>
      </c>
    </row>
    <row r="197" spans="1:9" hidden="1" outlineLevel="1">
      <c r="A197" s="242"/>
      <c r="B197" s="261" t="s">
        <v>212</v>
      </c>
      <c r="C197" s="253">
        <v>17529698</v>
      </c>
      <c r="D197" s="253">
        <v>0</v>
      </c>
      <c r="E197" s="245">
        <v>136549392</v>
      </c>
      <c r="F197" s="245">
        <v>119046036</v>
      </c>
      <c r="G197" s="254"/>
      <c r="H197" s="255"/>
      <c r="I197" s="262">
        <v>273125126</v>
      </c>
    </row>
    <row r="198" spans="1:9" hidden="1" outlineLevel="1">
      <c r="A198" s="242"/>
      <c r="B198" s="261" t="s">
        <v>213</v>
      </c>
      <c r="C198" s="253">
        <v>11644587</v>
      </c>
      <c r="D198" s="253">
        <v>27763564</v>
      </c>
      <c r="E198" s="245">
        <v>78510704</v>
      </c>
      <c r="F198" s="245">
        <v>73413756</v>
      </c>
      <c r="G198" s="254"/>
      <c r="H198" s="255"/>
      <c r="I198" s="262">
        <v>191332611</v>
      </c>
    </row>
    <row r="199" spans="1:9" hidden="1" outlineLevel="1">
      <c r="A199" s="242"/>
      <c r="B199" s="261" t="s">
        <v>214</v>
      </c>
      <c r="C199" s="253">
        <v>7261486</v>
      </c>
      <c r="D199" s="253">
        <v>0</v>
      </c>
      <c r="E199" s="245">
        <v>151232665</v>
      </c>
      <c r="F199" s="245">
        <v>0</v>
      </c>
      <c r="G199" s="254"/>
      <c r="H199" s="255"/>
      <c r="I199" s="262">
        <v>158494151</v>
      </c>
    </row>
    <row r="200" spans="1:9" hidden="1" outlineLevel="1">
      <c r="A200" s="242"/>
      <c r="B200" s="261" t="s">
        <v>273</v>
      </c>
      <c r="C200" s="253">
        <v>0</v>
      </c>
      <c r="D200" s="253">
        <v>0</v>
      </c>
      <c r="E200" s="245">
        <v>0</v>
      </c>
      <c r="F200" s="245">
        <v>0</v>
      </c>
      <c r="G200" s="254"/>
      <c r="H200" s="255"/>
      <c r="I200" s="262">
        <v>0</v>
      </c>
    </row>
    <row r="201" spans="1:9" hidden="1" outlineLevel="1">
      <c r="A201" s="242"/>
      <c r="B201" s="261" t="s">
        <v>215</v>
      </c>
      <c r="C201" s="253">
        <v>0</v>
      </c>
      <c r="D201" s="253">
        <v>0</v>
      </c>
      <c r="E201" s="245">
        <v>32404402</v>
      </c>
      <c r="F201" s="245">
        <v>5946037</v>
      </c>
      <c r="G201" s="254"/>
      <c r="H201" s="255"/>
      <c r="I201" s="262">
        <v>38350439</v>
      </c>
    </row>
    <row r="202" spans="1:9" hidden="1" outlineLevel="1">
      <c r="A202" s="242"/>
      <c r="B202" s="261" t="s">
        <v>216</v>
      </c>
      <c r="C202" s="253">
        <v>0</v>
      </c>
      <c r="D202" s="253">
        <v>0</v>
      </c>
      <c r="E202" s="245">
        <v>0</v>
      </c>
      <c r="F202" s="245">
        <v>0</v>
      </c>
      <c r="G202" s="254"/>
      <c r="H202" s="255"/>
      <c r="I202" s="262">
        <v>0</v>
      </c>
    </row>
    <row r="203" spans="1:9" hidden="1" outlineLevel="1">
      <c r="A203" s="242"/>
      <c r="B203" s="261" t="s">
        <v>217</v>
      </c>
      <c r="C203" s="253">
        <v>0</v>
      </c>
      <c r="D203" s="253">
        <v>0</v>
      </c>
      <c r="E203" s="245">
        <v>8534104.9826522954</v>
      </c>
      <c r="F203" s="245">
        <v>33761515.00999999</v>
      </c>
      <c r="G203" s="254"/>
      <c r="H203" s="255"/>
      <c r="I203" s="262">
        <v>42295619.992652282</v>
      </c>
    </row>
    <row r="204" spans="1:9" hidden="1" outlineLevel="1">
      <c r="A204" s="242"/>
      <c r="B204" s="261" t="s">
        <v>218</v>
      </c>
      <c r="C204" s="253">
        <v>0</v>
      </c>
      <c r="D204" s="253">
        <v>76445824.479999989</v>
      </c>
      <c r="E204" s="245">
        <v>156718062</v>
      </c>
      <c r="F204" s="245">
        <v>4495533</v>
      </c>
      <c r="G204" s="254"/>
      <c r="H204" s="255"/>
      <c r="I204" s="262">
        <v>237659419.47999999</v>
      </c>
    </row>
    <row r="205" spans="1:9" hidden="1" outlineLevel="1">
      <c r="A205" s="242"/>
      <c r="B205" s="261" t="s">
        <v>219</v>
      </c>
      <c r="C205" s="253">
        <v>0</v>
      </c>
      <c r="D205" s="253">
        <v>0</v>
      </c>
      <c r="E205" s="245">
        <v>0</v>
      </c>
      <c r="F205" s="245">
        <v>11129450</v>
      </c>
      <c r="G205" s="254"/>
      <c r="H205" s="255"/>
      <c r="I205" s="262">
        <v>11129450</v>
      </c>
    </row>
    <row r="206" spans="1:9" hidden="1" outlineLevel="1">
      <c r="A206" s="242"/>
      <c r="B206" s="261" t="s">
        <v>323</v>
      </c>
      <c r="C206" s="245">
        <v>0</v>
      </c>
      <c r="D206" s="245">
        <v>0</v>
      </c>
      <c r="E206" s="245">
        <v>0</v>
      </c>
      <c r="F206" s="245">
        <v>3906187</v>
      </c>
      <c r="G206" s="254"/>
      <c r="H206" s="255"/>
      <c r="I206" s="245">
        <v>3906187</v>
      </c>
    </row>
    <row r="207" spans="1:9" hidden="1" outlineLevel="1">
      <c r="A207" s="242"/>
      <c r="B207" s="261" t="s">
        <v>220</v>
      </c>
      <c r="C207" s="253">
        <v>0</v>
      </c>
      <c r="D207" s="253">
        <v>0</v>
      </c>
      <c r="E207" s="245">
        <v>0</v>
      </c>
      <c r="F207" s="245">
        <v>2143632</v>
      </c>
      <c r="G207" s="254"/>
      <c r="H207" s="255"/>
      <c r="I207" s="262">
        <v>2143632</v>
      </c>
    </row>
    <row r="208" spans="1:9" hidden="1" outlineLevel="1">
      <c r="A208" s="242"/>
      <c r="B208" s="261" t="s">
        <v>221</v>
      </c>
      <c r="C208" s="253">
        <v>0</v>
      </c>
      <c r="D208" s="253">
        <v>0</v>
      </c>
      <c r="E208" s="245">
        <v>1783959</v>
      </c>
      <c r="F208" s="245">
        <v>7334918</v>
      </c>
      <c r="G208" s="254"/>
      <c r="H208" s="255"/>
      <c r="I208" s="262">
        <v>9118877</v>
      </c>
    </row>
    <row r="209" spans="1:9" hidden="1" outlineLevel="1">
      <c r="A209" s="242"/>
      <c r="B209" s="261" t="s">
        <v>274</v>
      </c>
      <c r="C209" s="253">
        <v>0</v>
      </c>
      <c r="D209" s="253">
        <v>0</v>
      </c>
      <c r="E209" s="245">
        <v>2536864.34</v>
      </c>
      <c r="F209" s="245">
        <v>0</v>
      </c>
      <c r="G209" s="254"/>
      <c r="H209" s="255"/>
      <c r="I209" s="262">
        <v>2536864.34</v>
      </c>
    </row>
    <row r="210" spans="1:9" hidden="1" outlineLevel="1">
      <c r="A210" s="242"/>
      <c r="B210" s="261" t="s">
        <v>222</v>
      </c>
      <c r="C210" s="253">
        <v>44713275</v>
      </c>
      <c r="D210" s="253">
        <v>16560595</v>
      </c>
      <c r="E210" s="245">
        <v>112780476</v>
      </c>
      <c r="F210" s="245">
        <v>147961685</v>
      </c>
      <c r="G210" s="254"/>
      <c r="H210" s="255"/>
      <c r="I210" s="262">
        <v>322016031</v>
      </c>
    </row>
    <row r="211" spans="1:9" hidden="1" outlineLevel="1">
      <c r="A211" s="242"/>
      <c r="B211" s="261" t="s">
        <v>278</v>
      </c>
      <c r="C211" s="253">
        <v>4758450</v>
      </c>
      <c r="D211" s="253">
        <v>0</v>
      </c>
      <c r="E211" s="245">
        <v>7835565</v>
      </c>
      <c r="F211" s="245">
        <v>13916167</v>
      </c>
      <c r="G211" s="254"/>
      <c r="H211" s="255"/>
      <c r="I211" s="262">
        <v>26510182</v>
      </c>
    </row>
    <row r="212" spans="1:9" hidden="1" outlineLevel="1">
      <c r="A212" s="242"/>
      <c r="B212" s="261" t="s">
        <v>223</v>
      </c>
      <c r="C212" s="253">
        <v>3517503</v>
      </c>
      <c r="D212" s="253">
        <v>0</v>
      </c>
      <c r="E212" s="245">
        <v>189029599</v>
      </c>
      <c r="F212" s="245">
        <v>0</v>
      </c>
      <c r="G212" s="254"/>
      <c r="H212" s="255"/>
      <c r="I212" s="262">
        <v>192547102</v>
      </c>
    </row>
    <row r="213" spans="1:9" hidden="1" outlineLevel="1">
      <c r="A213" s="242"/>
      <c r="B213" s="261" t="s">
        <v>224</v>
      </c>
      <c r="C213" s="253">
        <v>24072082.504818268</v>
      </c>
      <c r="D213" s="253">
        <v>34018</v>
      </c>
      <c r="E213" s="245">
        <v>86872742.995181799</v>
      </c>
      <c r="F213" s="245">
        <v>784197</v>
      </c>
      <c r="G213" s="254"/>
      <c r="H213" s="255"/>
      <c r="I213" s="262">
        <v>111763040.50000006</v>
      </c>
    </row>
    <row r="214" spans="1:9" hidden="1" outlineLevel="1">
      <c r="A214" s="242"/>
      <c r="B214" s="261" t="s">
        <v>225</v>
      </c>
      <c r="C214" s="253">
        <v>14721465</v>
      </c>
      <c r="D214" s="253">
        <v>0</v>
      </c>
      <c r="E214" s="245">
        <v>58310125</v>
      </c>
      <c r="F214" s="245">
        <v>10402958</v>
      </c>
      <c r="G214" s="254"/>
      <c r="H214" s="255"/>
      <c r="I214" s="262">
        <v>83434548</v>
      </c>
    </row>
    <row r="215" spans="1:9" collapsed="1">
      <c r="A215" s="242">
        <v>7</v>
      </c>
      <c r="B215" s="269" t="s">
        <v>590</v>
      </c>
      <c r="C215" s="253">
        <f>SUM($C$187:$C$214)</f>
        <v>214474636.01481825</v>
      </c>
      <c r="D215" s="253">
        <f>SUM($D$187:$D$214)</f>
        <v>156621112.47999999</v>
      </c>
      <c r="E215" s="245">
        <f>SUM($E$187:$E$214)</f>
        <v>1397043445.457834</v>
      </c>
      <c r="F215" s="245">
        <f>SUM($F$187:$F$214)</f>
        <v>858951592.99000001</v>
      </c>
      <c r="G215" s="254"/>
      <c r="H215" s="255"/>
      <c r="I215" s="262">
        <f>SUM($I$187:$I$214)</f>
        <v>2627090786.9426522</v>
      </c>
    </row>
    <row r="216" spans="1:9" hidden="1" outlineLevel="1">
      <c r="A216" s="242"/>
      <c r="B216" s="250" t="s">
        <v>272</v>
      </c>
      <c r="C216" s="251"/>
      <c r="D216" s="253">
        <v>0</v>
      </c>
      <c r="E216" s="270"/>
      <c r="F216" s="266">
        <v>7411352</v>
      </c>
      <c r="G216" s="254"/>
      <c r="H216" s="255"/>
      <c r="I216" s="262">
        <v>7411352</v>
      </c>
    </row>
    <row r="217" spans="1:9" hidden="1" outlineLevel="1">
      <c r="A217" s="242"/>
      <c r="B217" s="250" t="s">
        <v>203</v>
      </c>
      <c r="C217" s="251"/>
      <c r="D217" s="253">
        <v>0</v>
      </c>
      <c r="E217" s="270"/>
      <c r="F217" s="266">
        <v>52367863</v>
      </c>
      <c r="G217" s="254"/>
      <c r="H217" s="255"/>
      <c r="I217" s="262">
        <v>52367863</v>
      </c>
    </row>
    <row r="218" spans="1:9" hidden="1" outlineLevel="1">
      <c r="A218" s="242"/>
      <c r="B218" s="250" t="s">
        <v>204</v>
      </c>
      <c r="C218" s="251"/>
      <c r="D218" s="253">
        <v>0</v>
      </c>
      <c r="E218" s="270"/>
      <c r="F218" s="266">
        <v>0</v>
      </c>
      <c r="G218" s="254"/>
      <c r="H218" s="255"/>
      <c r="I218" s="262">
        <v>0</v>
      </c>
    </row>
    <row r="219" spans="1:9" hidden="1" outlineLevel="1">
      <c r="A219" s="242"/>
      <c r="B219" s="250" t="s">
        <v>206</v>
      </c>
      <c r="C219" s="251"/>
      <c r="D219" s="253"/>
      <c r="E219" s="270"/>
      <c r="F219" s="266">
        <v>39922429</v>
      </c>
      <c r="G219" s="254"/>
      <c r="H219" s="255"/>
      <c r="I219" s="262">
        <v>39922429</v>
      </c>
    </row>
    <row r="220" spans="1:9" hidden="1" outlineLevel="1">
      <c r="A220" s="242"/>
      <c r="B220" s="250" t="s">
        <v>207</v>
      </c>
      <c r="C220" s="251"/>
      <c r="D220" s="253">
        <v>0</v>
      </c>
      <c r="E220" s="270"/>
      <c r="F220" s="266">
        <v>873672</v>
      </c>
      <c r="G220" s="254"/>
      <c r="H220" s="255"/>
      <c r="I220" s="262">
        <v>873672</v>
      </c>
    </row>
    <row r="221" spans="1:9" hidden="1" outlineLevel="1">
      <c r="A221" s="242"/>
      <c r="B221" s="250" t="s">
        <v>205</v>
      </c>
      <c r="C221" s="251"/>
      <c r="D221" s="253">
        <v>0</v>
      </c>
      <c r="E221" s="270"/>
      <c r="F221" s="266">
        <v>0</v>
      </c>
      <c r="G221" s="254"/>
      <c r="H221" s="255"/>
      <c r="I221" s="262">
        <v>0</v>
      </c>
    </row>
    <row r="222" spans="1:9" hidden="1" outlineLevel="1">
      <c r="A222" s="242"/>
      <c r="B222" s="250" t="s">
        <v>208</v>
      </c>
      <c r="C222" s="251"/>
      <c r="D222" s="253">
        <v>30444544</v>
      </c>
      <c r="E222" s="270"/>
      <c r="F222" s="266">
        <v>115148464</v>
      </c>
      <c r="G222" s="254"/>
      <c r="H222" s="255"/>
      <c r="I222" s="262">
        <v>145593008</v>
      </c>
    </row>
    <row r="223" spans="1:9" hidden="1" outlineLevel="1">
      <c r="A223" s="242"/>
      <c r="B223" s="250" t="s">
        <v>209</v>
      </c>
      <c r="C223" s="251"/>
      <c r="D223" s="253">
        <v>0</v>
      </c>
      <c r="E223" s="270"/>
      <c r="F223" s="266">
        <v>5259423</v>
      </c>
      <c r="G223" s="254"/>
      <c r="H223" s="255"/>
      <c r="I223" s="262">
        <v>5259423</v>
      </c>
    </row>
    <row r="224" spans="1:9" hidden="1" outlineLevel="1">
      <c r="A224" s="242"/>
      <c r="B224" s="261" t="s">
        <v>283</v>
      </c>
      <c r="C224" s="251"/>
      <c r="D224" s="253"/>
      <c r="E224" s="270"/>
      <c r="F224" s="266">
        <v>12817697</v>
      </c>
      <c r="G224" s="254"/>
      <c r="H224" s="255"/>
      <c r="I224" s="262">
        <v>12817697</v>
      </c>
    </row>
    <row r="225" spans="1:9" hidden="1" outlineLevel="1">
      <c r="A225" s="242"/>
      <c r="B225" s="250" t="s">
        <v>211</v>
      </c>
      <c r="C225" s="251"/>
      <c r="D225" s="253">
        <v>0</v>
      </c>
      <c r="E225" s="270"/>
      <c r="F225" s="266">
        <v>127221771</v>
      </c>
      <c r="G225" s="254"/>
      <c r="H225" s="255"/>
      <c r="I225" s="262">
        <v>127221771</v>
      </c>
    </row>
    <row r="226" spans="1:9" hidden="1" outlineLevel="1">
      <c r="A226" s="242"/>
      <c r="B226" s="250" t="s">
        <v>212</v>
      </c>
      <c r="C226" s="251"/>
      <c r="D226" s="253">
        <v>0</v>
      </c>
      <c r="E226" s="270"/>
      <c r="F226" s="266">
        <v>101189124</v>
      </c>
      <c r="G226" s="254"/>
      <c r="H226" s="255"/>
      <c r="I226" s="262">
        <v>101189124</v>
      </c>
    </row>
    <row r="227" spans="1:9" hidden="1" outlineLevel="1">
      <c r="A227" s="242"/>
      <c r="B227" s="250" t="s">
        <v>213</v>
      </c>
      <c r="C227" s="251"/>
      <c r="D227" s="253">
        <v>23599030</v>
      </c>
      <c r="E227" s="270"/>
      <c r="F227" s="266">
        <v>62401692</v>
      </c>
      <c r="G227" s="254"/>
      <c r="H227" s="255"/>
      <c r="I227" s="262">
        <v>86000722</v>
      </c>
    </row>
    <row r="228" spans="1:9" hidden="1" outlineLevel="1">
      <c r="A228" s="242"/>
      <c r="B228" s="250" t="s">
        <v>214</v>
      </c>
      <c r="C228" s="251"/>
      <c r="D228" s="253">
        <v>0</v>
      </c>
      <c r="E228" s="270"/>
      <c r="F228" s="266">
        <v>0</v>
      </c>
      <c r="G228" s="254"/>
      <c r="H228" s="255"/>
      <c r="I228" s="262">
        <v>0</v>
      </c>
    </row>
    <row r="229" spans="1:9" hidden="1" outlineLevel="1">
      <c r="A229" s="242"/>
      <c r="B229" s="250" t="s">
        <v>273</v>
      </c>
      <c r="C229" s="251"/>
      <c r="D229" s="253">
        <v>0</v>
      </c>
      <c r="E229" s="270"/>
      <c r="F229" s="266">
        <v>0</v>
      </c>
      <c r="G229" s="254"/>
      <c r="H229" s="255"/>
      <c r="I229" s="262">
        <v>0</v>
      </c>
    </row>
    <row r="230" spans="1:9" hidden="1" outlineLevel="1">
      <c r="A230" s="242"/>
      <c r="B230" s="250" t="s">
        <v>215</v>
      </c>
      <c r="C230" s="251"/>
      <c r="D230" s="253">
        <v>0</v>
      </c>
      <c r="E230" s="270"/>
      <c r="F230" s="266">
        <v>5054131</v>
      </c>
      <c r="G230" s="254"/>
      <c r="H230" s="255"/>
      <c r="I230" s="262">
        <v>5054131</v>
      </c>
    </row>
    <row r="231" spans="1:9" hidden="1" outlineLevel="1">
      <c r="A231" s="242"/>
      <c r="B231" s="250" t="s">
        <v>216</v>
      </c>
      <c r="C231" s="251"/>
      <c r="D231" s="253">
        <v>0</v>
      </c>
      <c r="E231" s="270"/>
      <c r="F231" s="266">
        <v>0</v>
      </c>
      <c r="G231" s="254"/>
      <c r="H231" s="255"/>
      <c r="I231" s="262">
        <v>0</v>
      </c>
    </row>
    <row r="232" spans="1:9" hidden="1" outlineLevel="1">
      <c r="A232" s="242"/>
      <c r="B232" s="250" t="s">
        <v>217</v>
      </c>
      <c r="C232" s="251"/>
      <c r="D232" s="253">
        <v>0</v>
      </c>
      <c r="E232" s="270"/>
      <c r="F232" s="266">
        <v>28633957.872424442</v>
      </c>
      <c r="G232" s="254"/>
      <c r="H232" s="255"/>
      <c r="I232" s="262">
        <v>28633957.872424442</v>
      </c>
    </row>
    <row r="233" spans="1:9" hidden="1" outlineLevel="1">
      <c r="A233" s="242"/>
      <c r="B233" s="250" t="s">
        <v>218</v>
      </c>
      <c r="C233" s="251"/>
      <c r="D233" s="253">
        <v>64978947</v>
      </c>
      <c r="E233" s="270"/>
      <c r="F233" s="266">
        <v>3821203</v>
      </c>
      <c r="G233" s="254"/>
      <c r="H233" s="255"/>
      <c r="I233" s="262">
        <v>68800150</v>
      </c>
    </row>
    <row r="234" spans="1:9" hidden="1" outlineLevel="1">
      <c r="A234" s="242"/>
      <c r="B234" s="250" t="s">
        <v>219</v>
      </c>
      <c r="C234" s="251"/>
      <c r="D234" s="253">
        <v>0</v>
      </c>
      <c r="E234" s="270"/>
      <c r="F234" s="266">
        <v>9459555</v>
      </c>
      <c r="G234" s="254"/>
      <c r="H234" s="255"/>
      <c r="I234" s="262">
        <v>9459555</v>
      </c>
    </row>
    <row r="235" spans="1:9" hidden="1" outlineLevel="1">
      <c r="A235" s="242"/>
      <c r="B235" s="250" t="s">
        <v>323</v>
      </c>
      <c r="C235" s="251"/>
      <c r="D235" s="245">
        <v>0</v>
      </c>
      <c r="E235" s="270"/>
      <c r="F235" s="245">
        <v>3320263</v>
      </c>
      <c r="G235" s="254"/>
      <c r="H235" s="255"/>
      <c r="I235" s="245">
        <v>3320263</v>
      </c>
    </row>
    <row r="236" spans="1:9" hidden="1" outlineLevel="1">
      <c r="A236" s="242"/>
      <c r="B236" s="250" t="s">
        <v>220</v>
      </c>
      <c r="C236" s="251"/>
      <c r="D236" s="253"/>
      <c r="E236" s="270"/>
      <c r="F236" s="266">
        <v>1822087.2</v>
      </c>
      <c r="G236" s="254"/>
      <c r="H236" s="255"/>
      <c r="I236" s="262">
        <v>1822087.2</v>
      </c>
    </row>
    <row r="237" spans="1:9" hidden="1" outlineLevel="1">
      <c r="A237" s="242"/>
      <c r="B237" s="250" t="s">
        <v>221</v>
      </c>
      <c r="C237" s="251"/>
      <c r="D237" s="253">
        <v>0</v>
      </c>
      <c r="E237" s="270"/>
      <c r="F237" s="266">
        <v>6244322</v>
      </c>
      <c r="G237" s="254"/>
      <c r="H237" s="255"/>
      <c r="I237" s="262">
        <v>6244322</v>
      </c>
    </row>
    <row r="238" spans="1:9" hidden="1" outlineLevel="1">
      <c r="A238" s="242"/>
      <c r="B238" s="250" t="s">
        <v>274</v>
      </c>
      <c r="C238" s="251"/>
      <c r="D238" s="253">
        <v>0</v>
      </c>
      <c r="E238" s="270"/>
      <c r="F238" s="266">
        <v>0</v>
      </c>
      <c r="G238" s="254"/>
      <c r="H238" s="255"/>
      <c r="I238" s="262">
        <v>0</v>
      </c>
    </row>
    <row r="239" spans="1:9" hidden="1" outlineLevel="1">
      <c r="A239" s="242"/>
      <c r="B239" s="250" t="s">
        <v>222</v>
      </c>
      <c r="C239" s="251"/>
      <c r="D239" s="253">
        <v>14076506</v>
      </c>
      <c r="E239" s="270"/>
      <c r="F239" s="266">
        <v>125934037</v>
      </c>
      <c r="G239" s="254"/>
      <c r="H239" s="255"/>
      <c r="I239" s="262">
        <v>140010543</v>
      </c>
    </row>
    <row r="240" spans="1:9" hidden="1" outlineLevel="1">
      <c r="A240" s="242"/>
      <c r="B240" s="250" t="s">
        <v>278</v>
      </c>
      <c r="C240" s="251"/>
      <c r="D240" s="253">
        <v>0</v>
      </c>
      <c r="E240" s="270"/>
      <c r="F240" s="266">
        <v>12076278.189999999</v>
      </c>
      <c r="G240" s="254"/>
      <c r="H240" s="255"/>
      <c r="I240" s="262">
        <v>12076278.189999999</v>
      </c>
    </row>
    <row r="241" spans="1:9" hidden="1" outlineLevel="1">
      <c r="A241" s="242"/>
      <c r="B241" s="250" t="s">
        <v>223</v>
      </c>
      <c r="C241" s="251"/>
      <c r="D241" s="253">
        <v>0</v>
      </c>
      <c r="E241" s="270"/>
      <c r="F241" s="266">
        <v>0</v>
      </c>
      <c r="G241" s="254"/>
      <c r="H241" s="255"/>
      <c r="I241" s="262">
        <v>0</v>
      </c>
    </row>
    <row r="242" spans="1:9" hidden="1" outlineLevel="1">
      <c r="A242" s="242"/>
      <c r="B242" s="250" t="s">
        <v>224</v>
      </c>
      <c r="C242" s="251"/>
      <c r="D242" s="253">
        <v>28916</v>
      </c>
      <c r="E242" s="270"/>
      <c r="F242" s="266">
        <v>972287.79999999993</v>
      </c>
      <c r="G242" s="254"/>
      <c r="H242" s="255"/>
      <c r="I242" s="262">
        <v>1001203.7999999999</v>
      </c>
    </row>
    <row r="243" spans="1:9" hidden="1" outlineLevel="1">
      <c r="A243" s="242"/>
      <c r="B243" s="250" t="s">
        <v>225</v>
      </c>
      <c r="C243" s="251"/>
      <c r="D243" s="253">
        <v>0</v>
      </c>
      <c r="E243" s="270"/>
      <c r="F243" s="266">
        <v>8842514</v>
      </c>
      <c r="G243" s="254"/>
      <c r="H243" s="255"/>
      <c r="I243" s="262">
        <v>8842514</v>
      </c>
    </row>
    <row r="244" spans="1:9" ht="28.5" collapsed="1">
      <c r="A244" s="242">
        <v>8</v>
      </c>
      <c r="B244" s="271" t="s">
        <v>591</v>
      </c>
      <c r="C244" s="251"/>
      <c r="D244" s="253">
        <f>SUM($D$216:$D$243)</f>
        <v>133127943</v>
      </c>
      <c r="E244" s="270"/>
      <c r="F244" s="266">
        <f>SUM($F$216:$F$243)</f>
        <v>730794123.06242454</v>
      </c>
      <c r="G244" s="254"/>
      <c r="H244" s="255"/>
      <c r="I244" s="262">
        <f>SUM($I$216:$I$243)</f>
        <v>863922066.06242454</v>
      </c>
    </row>
    <row r="245" spans="1:9" hidden="1" outlineLevel="1">
      <c r="A245" s="242"/>
      <c r="B245" s="272" t="s">
        <v>272</v>
      </c>
      <c r="C245" s="264">
        <v>2615548</v>
      </c>
      <c r="D245" s="257"/>
      <c r="E245" s="259"/>
      <c r="F245" s="259"/>
      <c r="G245" s="259"/>
      <c r="H245" s="273"/>
      <c r="I245" s="264">
        <v>2615548</v>
      </c>
    </row>
    <row r="246" spans="1:9" hidden="1" outlineLevel="1">
      <c r="A246" s="242"/>
      <c r="B246" s="272" t="s">
        <v>203</v>
      </c>
      <c r="C246" s="264">
        <v>14737100</v>
      </c>
      <c r="D246" s="257"/>
      <c r="E246" s="259"/>
      <c r="F246" s="259"/>
      <c r="G246" s="259"/>
      <c r="H246" s="273"/>
      <c r="I246" s="264">
        <v>14737100</v>
      </c>
    </row>
    <row r="247" spans="1:9" hidden="1" outlineLevel="1">
      <c r="A247" s="242"/>
      <c r="B247" s="272" t="s">
        <v>204</v>
      </c>
      <c r="C247" s="264">
        <v>9704818.9100000039</v>
      </c>
      <c r="D247" s="257"/>
      <c r="E247" s="259"/>
      <c r="F247" s="259"/>
      <c r="G247" s="259"/>
      <c r="H247" s="273"/>
      <c r="I247" s="264">
        <v>9704818.9100000039</v>
      </c>
    </row>
    <row r="248" spans="1:9" hidden="1" outlineLevel="1">
      <c r="A248" s="242"/>
      <c r="B248" s="272" t="s">
        <v>205</v>
      </c>
      <c r="C248" s="264">
        <v>0</v>
      </c>
      <c r="D248" s="257"/>
      <c r="E248" s="259"/>
      <c r="F248" s="259"/>
      <c r="G248" s="259"/>
      <c r="H248" s="273"/>
      <c r="I248" s="264">
        <v>0</v>
      </c>
    </row>
    <row r="249" spans="1:9" hidden="1" outlineLevel="1">
      <c r="A249" s="242"/>
      <c r="B249" s="272" t="s">
        <v>206</v>
      </c>
      <c r="C249" s="264">
        <v>7022102</v>
      </c>
      <c r="D249" s="257"/>
      <c r="E249" s="259"/>
      <c r="F249" s="259"/>
      <c r="G249" s="259"/>
      <c r="H249" s="273"/>
      <c r="I249" s="264">
        <v>7022102</v>
      </c>
    </row>
    <row r="250" spans="1:9" hidden="1" outlineLevel="1">
      <c r="A250" s="242"/>
      <c r="B250" s="272" t="s">
        <v>207</v>
      </c>
      <c r="C250" s="264">
        <v>203209.62999999989</v>
      </c>
      <c r="D250" s="257"/>
      <c r="E250" s="259"/>
      <c r="F250" s="259"/>
      <c r="G250" s="259"/>
      <c r="H250" s="273"/>
      <c r="I250" s="264">
        <v>203209.62999999989</v>
      </c>
    </row>
    <row r="251" spans="1:9" hidden="1" outlineLevel="1">
      <c r="A251" s="242"/>
      <c r="B251" s="272" t="s">
        <v>208</v>
      </c>
      <c r="C251" s="264">
        <v>38899458</v>
      </c>
      <c r="D251" s="257"/>
      <c r="E251" s="259"/>
      <c r="F251" s="259"/>
      <c r="G251" s="259"/>
      <c r="H251" s="273"/>
      <c r="I251" s="264">
        <v>38899458</v>
      </c>
    </row>
    <row r="252" spans="1:9" hidden="1" outlineLevel="1">
      <c r="A252" s="242"/>
      <c r="B252" s="272" t="s">
        <v>209</v>
      </c>
      <c r="C252" s="264">
        <v>6930814</v>
      </c>
      <c r="D252" s="257"/>
      <c r="E252" s="259"/>
      <c r="F252" s="259"/>
      <c r="G252" s="259"/>
      <c r="H252" s="273"/>
      <c r="I252" s="264">
        <v>6930814</v>
      </c>
    </row>
    <row r="253" spans="1:9" hidden="1" outlineLevel="1">
      <c r="A253" s="242"/>
      <c r="B253" s="272" t="s">
        <v>283</v>
      </c>
      <c r="C253" s="264">
        <v>2261947</v>
      </c>
      <c r="D253" s="257"/>
      <c r="E253" s="259"/>
      <c r="F253" s="259"/>
      <c r="G253" s="259"/>
      <c r="H253" s="273"/>
      <c r="I253" s="264">
        <v>2261947</v>
      </c>
    </row>
    <row r="254" spans="1:9" hidden="1" outlineLevel="1">
      <c r="A254" s="242"/>
      <c r="B254" s="272" t="s">
        <v>211</v>
      </c>
      <c r="C254" s="264">
        <v>55677257</v>
      </c>
      <c r="D254" s="257"/>
      <c r="E254" s="259"/>
      <c r="F254" s="259"/>
      <c r="G254" s="259"/>
      <c r="H254" s="273"/>
      <c r="I254" s="264">
        <v>55677257</v>
      </c>
    </row>
    <row r="255" spans="1:9" hidden="1" outlineLevel="1">
      <c r="A255" s="242"/>
      <c r="B255" s="272" t="s">
        <v>212</v>
      </c>
      <c r="C255" s="264">
        <v>40994805</v>
      </c>
      <c r="D255" s="257"/>
      <c r="E255" s="259"/>
      <c r="F255" s="259"/>
      <c r="G255" s="259"/>
      <c r="H255" s="273"/>
      <c r="I255" s="264">
        <v>40994805</v>
      </c>
    </row>
    <row r="256" spans="1:9" hidden="1" outlineLevel="1">
      <c r="A256" s="242"/>
      <c r="B256" s="272" t="s">
        <v>213</v>
      </c>
      <c r="C256" s="264">
        <v>28699892</v>
      </c>
      <c r="D256" s="257"/>
      <c r="E256" s="259"/>
      <c r="F256" s="259"/>
      <c r="G256" s="259"/>
      <c r="H256" s="273"/>
      <c r="I256" s="264">
        <v>28699892</v>
      </c>
    </row>
    <row r="257" spans="1:9" hidden="1" outlineLevel="1">
      <c r="A257" s="242"/>
      <c r="B257" s="272" t="s">
        <v>214</v>
      </c>
      <c r="C257" s="264">
        <v>23781625.899999999</v>
      </c>
      <c r="D257" s="257"/>
      <c r="E257" s="259"/>
      <c r="F257" s="259"/>
      <c r="G257" s="259"/>
      <c r="H257" s="273"/>
      <c r="I257" s="264">
        <v>23781625.899999999</v>
      </c>
    </row>
    <row r="258" spans="1:9" hidden="1" outlineLevel="1">
      <c r="A258" s="242"/>
      <c r="B258" s="272" t="s">
        <v>273</v>
      </c>
      <c r="C258" s="264">
        <v>0</v>
      </c>
      <c r="D258" s="257"/>
      <c r="E258" s="259"/>
      <c r="F258" s="259"/>
      <c r="G258" s="259"/>
      <c r="H258" s="273"/>
      <c r="I258" s="264">
        <v>0</v>
      </c>
    </row>
    <row r="259" spans="1:9" hidden="1" outlineLevel="1">
      <c r="A259" s="242"/>
      <c r="B259" s="272" t="s">
        <v>215</v>
      </c>
      <c r="C259" s="264">
        <v>5752566</v>
      </c>
      <c r="D259" s="257"/>
      <c r="E259" s="259"/>
      <c r="F259" s="259"/>
      <c r="G259" s="259"/>
      <c r="H259" s="273"/>
      <c r="I259" s="264">
        <v>5752566</v>
      </c>
    </row>
    <row r="260" spans="1:9" hidden="1" outlineLevel="1">
      <c r="A260" s="242"/>
      <c r="B260" s="272" t="s">
        <v>216</v>
      </c>
      <c r="C260" s="264">
        <v>0</v>
      </c>
      <c r="D260" s="257"/>
      <c r="E260" s="259"/>
      <c r="F260" s="259"/>
      <c r="G260" s="259"/>
      <c r="H260" s="273"/>
      <c r="I260" s="264">
        <v>0</v>
      </c>
    </row>
    <row r="261" spans="1:9" hidden="1" outlineLevel="1">
      <c r="A261" s="242"/>
      <c r="B261" s="272" t="s">
        <v>217</v>
      </c>
      <c r="C261" s="264">
        <v>6465749.7410354875</v>
      </c>
      <c r="D261" s="257"/>
      <c r="E261" s="259"/>
      <c r="F261" s="259"/>
      <c r="G261" s="259"/>
      <c r="H261" s="273"/>
      <c r="I261" s="264">
        <v>6465749.7410354875</v>
      </c>
    </row>
    <row r="262" spans="1:9" hidden="1" outlineLevel="1">
      <c r="A262" s="242"/>
      <c r="B262" s="272" t="s">
        <v>218</v>
      </c>
      <c r="C262" s="264">
        <v>35617696.479999989</v>
      </c>
      <c r="D262" s="257"/>
      <c r="E262" s="259"/>
      <c r="F262" s="259"/>
      <c r="G262" s="259"/>
      <c r="H262" s="273"/>
      <c r="I262" s="264">
        <v>35617696.479999989</v>
      </c>
    </row>
    <row r="263" spans="1:9" hidden="1" outlineLevel="1">
      <c r="A263" s="242"/>
      <c r="B263" s="272" t="s">
        <v>219</v>
      </c>
      <c r="C263" s="264">
        <v>1669895</v>
      </c>
      <c r="D263" s="257"/>
      <c r="E263" s="259"/>
      <c r="F263" s="259"/>
      <c r="G263" s="259"/>
      <c r="H263" s="273"/>
      <c r="I263" s="264">
        <v>1669895</v>
      </c>
    </row>
    <row r="264" spans="1:9" hidden="1" outlineLevel="1">
      <c r="A264" s="242"/>
      <c r="B264" s="272" t="s">
        <v>323</v>
      </c>
      <c r="C264" s="264">
        <v>585924</v>
      </c>
      <c r="D264" s="257"/>
      <c r="E264" s="259"/>
      <c r="F264" s="259"/>
      <c r="G264" s="259"/>
      <c r="H264" s="273"/>
      <c r="I264" s="264">
        <v>585924</v>
      </c>
    </row>
    <row r="265" spans="1:9" hidden="1" outlineLevel="1">
      <c r="A265" s="242"/>
      <c r="B265" s="272" t="s">
        <v>220</v>
      </c>
      <c r="C265" s="264">
        <v>321544.80000000005</v>
      </c>
      <c r="D265" s="257"/>
      <c r="E265" s="259"/>
      <c r="F265" s="259"/>
      <c r="G265" s="259"/>
      <c r="H265" s="273"/>
      <c r="I265" s="264">
        <v>321544.80000000005</v>
      </c>
    </row>
    <row r="266" spans="1:9" hidden="1" outlineLevel="1">
      <c r="A266" s="242"/>
      <c r="B266" s="272" t="s">
        <v>221</v>
      </c>
      <c r="C266" s="264">
        <v>1358190</v>
      </c>
      <c r="D266" s="257"/>
      <c r="E266" s="259"/>
      <c r="F266" s="259"/>
      <c r="G266" s="259"/>
      <c r="H266" s="273"/>
      <c r="I266" s="264">
        <v>1358190</v>
      </c>
    </row>
    <row r="267" spans="1:9" hidden="1" outlineLevel="1">
      <c r="A267" s="242"/>
      <c r="B267" s="272" t="s">
        <v>274</v>
      </c>
      <c r="C267" s="264">
        <v>380913.52</v>
      </c>
      <c r="D267" s="257"/>
      <c r="E267" s="259"/>
      <c r="F267" s="259"/>
      <c r="G267" s="259"/>
      <c r="H267" s="273"/>
      <c r="I267" s="264">
        <v>380913.52</v>
      </c>
    </row>
    <row r="268" spans="1:9" hidden="1" outlineLevel="1">
      <c r="A268" s="242"/>
      <c r="B268" s="272" t="s">
        <v>222</v>
      </c>
      <c r="C268" s="264">
        <v>78698474</v>
      </c>
      <c r="D268" s="257"/>
      <c r="E268" s="259"/>
      <c r="F268" s="259"/>
      <c r="G268" s="259"/>
      <c r="H268" s="273"/>
      <c r="I268" s="264">
        <v>78698474</v>
      </c>
    </row>
    <row r="269" spans="1:9" hidden="1" outlineLevel="1">
      <c r="A269" s="242"/>
      <c r="B269" s="272" t="s">
        <v>278</v>
      </c>
      <c r="C269" s="264">
        <v>3976527.21</v>
      </c>
      <c r="D269" s="257"/>
      <c r="E269" s="259"/>
      <c r="F269" s="259"/>
      <c r="G269" s="259"/>
      <c r="H269" s="273"/>
      <c r="I269" s="262">
        <v>3976527.21</v>
      </c>
    </row>
    <row r="270" spans="1:9" hidden="1" outlineLevel="1">
      <c r="A270" s="242"/>
      <c r="B270" s="272" t="s">
        <v>223</v>
      </c>
      <c r="C270" s="264">
        <v>28882137</v>
      </c>
      <c r="D270" s="257"/>
      <c r="E270" s="259"/>
      <c r="F270" s="259"/>
      <c r="G270" s="259"/>
      <c r="H270" s="273"/>
      <c r="I270" s="264">
        <v>28882137</v>
      </c>
    </row>
    <row r="271" spans="1:9" hidden="1" outlineLevel="1">
      <c r="A271" s="242"/>
      <c r="B271" s="272" t="s">
        <v>224</v>
      </c>
      <c r="C271" s="264">
        <v>16764454.950000059</v>
      </c>
      <c r="D271" s="257"/>
      <c r="E271" s="259"/>
      <c r="F271" s="259"/>
      <c r="G271" s="259"/>
      <c r="H271" s="273"/>
      <c r="I271" s="264">
        <v>16764454.950000059</v>
      </c>
    </row>
    <row r="272" spans="1:9" hidden="1" outlineLevel="1">
      <c r="A272" s="242"/>
      <c r="B272" s="272" t="s">
        <v>225</v>
      </c>
      <c r="C272" s="264">
        <v>12515182.5</v>
      </c>
      <c r="D272" s="257"/>
      <c r="E272" s="259"/>
      <c r="F272" s="259"/>
      <c r="G272" s="259"/>
      <c r="H272" s="273"/>
      <c r="I272" s="264">
        <v>12515182.5</v>
      </c>
    </row>
    <row r="273" spans="1:9" ht="28.5" collapsed="1">
      <c r="A273" s="242">
        <v>9</v>
      </c>
      <c r="B273" s="274" t="s">
        <v>592</v>
      </c>
      <c r="C273" s="264">
        <f>SUM($C$245:$C$272)</f>
        <v>424517832.64103556</v>
      </c>
      <c r="D273" s="257"/>
      <c r="E273" s="259"/>
      <c r="F273" s="259"/>
      <c r="G273" s="259"/>
      <c r="H273" s="273"/>
      <c r="I273" s="264">
        <f>SUM($I$245:$I$272)</f>
        <v>424517832.64103556</v>
      </c>
    </row>
    <row r="274" spans="1:9" ht="12.75" customHeight="1">
      <c r="A274" s="275" t="s">
        <v>532</v>
      </c>
      <c r="B274" s="276" t="s">
        <v>533</v>
      </c>
      <c r="C274" s="427"/>
      <c r="D274" s="427"/>
      <c r="E274" s="427"/>
      <c r="F274" s="427"/>
      <c r="G274" s="427"/>
      <c r="H274" s="427"/>
      <c r="I274" s="427"/>
    </row>
    <row r="275" spans="1:9" ht="12.75" hidden="1" customHeight="1" outlineLevel="1">
      <c r="A275" s="242"/>
      <c r="B275" s="277" t="s">
        <v>272</v>
      </c>
      <c r="C275" s="246"/>
      <c r="D275" s="258"/>
      <c r="E275" s="258"/>
      <c r="F275" s="247"/>
      <c r="G275" s="278">
        <v>0</v>
      </c>
      <c r="H275" s="244"/>
      <c r="I275" s="279">
        <v>0</v>
      </c>
    </row>
    <row r="276" spans="1:9" ht="12.75" hidden="1" customHeight="1" outlineLevel="1">
      <c r="A276" s="242"/>
      <c r="B276" s="277" t="s">
        <v>203</v>
      </c>
      <c r="C276" s="246"/>
      <c r="D276" s="258"/>
      <c r="E276" s="258"/>
      <c r="F276" s="247"/>
      <c r="G276" s="278">
        <v>69154</v>
      </c>
      <c r="H276" s="244"/>
      <c r="I276" s="279">
        <v>69154</v>
      </c>
    </row>
    <row r="277" spans="1:9" ht="12.75" hidden="1" customHeight="1" outlineLevel="1">
      <c r="A277" s="242"/>
      <c r="B277" s="277" t="s">
        <v>204</v>
      </c>
      <c r="C277" s="246"/>
      <c r="D277" s="258"/>
      <c r="E277" s="258"/>
      <c r="F277" s="247"/>
      <c r="G277" s="278">
        <v>155208</v>
      </c>
      <c r="H277" s="244"/>
      <c r="I277" s="279">
        <v>155208</v>
      </c>
    </row>
    <row r="278" spans="1:9" ht="12.75" hidden="1" customHeight="1" outlineLevel="1">
      <c r="A278" s="242"/>
      <c r="B278" s="277" t="s">
        <v>206</v>
      </c>
      <c r="C278" s="246"/>
      <c r="D278" s="258"/>
      <c r="E278" s="258"/>
      <c r="F278" s="247"/>
      <c r="G278" s="280"/>
      <c r="H278" s="244"/>
      <c r="I278" s="279">
        <v>0</v>
      </c>
    </row>
    <row r="279" spans="1:9" ht="12.75" hidden="1" customHeight="1" outlineLevel="1">
      <c r="A279" s="242"/>
      <c r="B279" s="277" t="s">
        <v>207</v>
      </c>
      <c r="C279" s="246"/>
      <c r="D279" s="258"/>
      <c r="E279" s="258"/>
      <c r="F279" s="247"/>
      <c r="G279" s="278">
        <v>754</v>
      </c>
      <c r="H279" s="244"/>
      <c r="I279" s="279">
        <v>754</v>
      </c>
    </row>
    <row r="280" spans="1:9" ht="12.75" hidden="1" customHeight="1" outlineLevel="1">
      <c r="A280" s="242"/>
      <c r="B280" s="277" t="s">
        <v>205</v>
      </c>
      <c r="C280" s="246"/>
      <c r="D280" s="258"/>
      <c r="E280" s="258"/>
      <c r="F280" s="247"/>
      <c r="G280" s="278">
        <v>0</v>
      </c>
      <c r="H280" s="244"/>
      <c r="I280" s="279">
        <v>0</v>
      </c>
    </row>
    <row r="281" spans="1:9" ht="12.75" hidden="1" customHeight="1" outlineLevel="1">
      <c r="A281" s="242"/>
      <c r="B281" s="277" t="s">
        <v>208</v>
      </c>
      <c r="C281" s="246"/>
      <c r="D281" s="258"/>
      <c r="E281" s="258"/>
      <c r="F281" s="247"/>
      <c r="G281" s="278">
        <v>6943.9172649907923</v>
      </c>
      <c r="H281" s="244"/>
      <c r="I281" s="279">
        <v>6943.9172649907923</v>
      </c>
    </row>
    <row r="282" spans="1:9" ht="12.75" hidden="1" customHeight="1" outlineLevel="1">
      <c r="A282" s="242"/>
      <c r="B282" s="277" t="s">
        <v>209</v>
      </c>
      <c r="C282" s="246"/>
      <c r="D282" s="258"/>
      <c r="E282" s="258"/>
      <c r="F282" s="247"/>
      <c r="G282" s="278">
        <v>19307</v>
      </c>
      <c r="H282" s="244"/>
      <c r="I282" s="279">
        <v>19307</v>
      </c>
    </row>
    <row r="283" spans="1:9" ht="12.75" hidden="1" customHeight="1" outlineLevel="1">
      <c r="A283" s="242"/>
      <c r="B283" s="277" t="s">
        <v>283</v>
      </c>
      <c r="C283" s="246"/>
      <c r="D283" s="258"/>
      <c r="E283" s="258"/>
      <c r="F283" s="247"/>
      <c r="G283" s="278"/>
      <c r="H283" s="244"/>
      <c r="I283" s="279"/>
    </row>
    <row r="284" spans="1:9" ht="12.75" hidden="1" customHeight="1" outlineLevel="1">
      <c r="A284" s="242"/>
      <c r="B284" s="277" t="s">
        <v>211</v>
      </c>
      <c r="C284" s="246"/>
      <c r="D284" s="258"/>
      <c r="E284" s="258"/>
      <c r="F284" s="247"/>
      <c r="G284" s="278">
        <v>64948</v>
      </c>
      <c r="H284" s="244"/>
      <c r="I284" s="279">
        <v>64948</v>
      </c>
    </row>
    <row r="285" spans="1:9" ht="12.75" hidden="1" customHeight="1" outlineLevel="1">
      <c r="A285" s="242"/>
      <c r="B285" s="277" t="s">
        <v>212</v>
      </c>
      <c r="C285" s="246"/>
      <c r="D285" s="258"/>
      <c r="E285" s="258"/>
      <c r="F285" s="247"/>
      <c r="G285" s="278">
        <v>0</v>
      </c>
      <c r="H285" s="244"/>
      <c r="I285" s="279">
        <v>0</v>
      </c>
    </row>
    <row r="286" spans="1:9" ht="12.75" hidden="1" customHeight="1" outlineLevel="1">
      <c r="A286" s="242"/>
      <c r="B286" s="277" t="s">
        <v>213</v>
      </c>
      <c r="C286" s="246"/>
      <c r="D286" s="258"/>
      <c r="E286" s="258"/>
      <c r="F286" s="247"/>
      <c r="G286" s="278">
        <v>0</v>
      </c>
      <c r="H286" s="244"/>
      <c r="I286" s="279">
        <v>0</v>
      </c>
    </row>
    <row r="287" spans="1:9" ht="12.75" hidden="1" customHeight="1" outlineLevel="1">
      <c r="A287" s="242"/>
      <c r="B287" s="277" t="s">
        <v>214</v>
      </c>
      <c r="C287" s="246"/>
      <c r="D287" s="258"/>
      <c r="E287" s="258"/>
      <c r="F287" s="247"/>
      <c r="G287" s="278">
        <v>0</v>
      </c>
      <c r="H287" s="244"/>
      <c r="I287" s="279">
        <v>0</v>
      </c>
    </row>
    <row r="288" spans="1:9" ht="12.75" hidden="1" customHeight="1" outlineLevel="1">
      <c r="A288" s="242"/>
      <c r="B288" s="277" t="s">
        <v>273</v>
      </c>
      <c r="C288" s="246"/>
      <c r="D288" s="258"/>
      <c r="E288" s="258"/>
      <c r="F288" s="247"/>
      <c r="G288" s="278">
        <v>-2580</v>
      </c>
      <c r="H288" s="244"/>
      <c r="I288" s="279">
        <v>-2580</v>
      </c>
    </row>
    <row r="289" spans="1:9" ht="12.75" hidden="1" customHeight="1" outlineLevel="1">
      <c r="A289" s="242"/>
      <c r="B289" s="277" t="s">
        <v>215</v>
      </c>
      <c r="C289" s="246"/>
      <c r="D289" s="258"/>
      <c r="E289" s="258"/>
      <c r="F289" s="247"/>
      <c r="G289" s="278">
        <v>189785</v>
      </c>
      <c r="H289" s="244"/>
      <c r="I289" s="279">
        <v>189785</v>
      </c>
    </row>
    <row r="290" spans="1:9" ht="12.75" hidden="1" customHeight="1" outlineLevel="1">
      <c r="A290" s="242"/>
      <c r="B290" s="277" t="s">
        <v>216</v>
      </c>
      <c r="C290" s="246"/>
      <c r="D290" s="258"/>
      <c r="E290" s="258"/>
      <c r="F290" s="247"/>
      <c r="G290" s="278">
        <v>539</v>
      </c>
      <c r="H290" s="244"/>
      <c r="I290" s="279">
        <v>539</v>
      </c>
    </row>
    <row r="291" spans="1:9" ht="12.75" hidden="1" customHeight="1" outlineLevel="1">
      <c r="A291" s="242"/>
      <c r="B291" s="277" t="s">
        <v>217</v>
      </c>
      <c r="C291" s="246"/>
      <c r="D291" s="258"/>
      <c r="E291" s="258"/>
      <c r="F291" s="247"/>
      <c r="G291" s="278">
        <v>0</v>
      </c>
      <c r="H291" s="244"/>
      <c r="I291" s="279">
        <v>0</v>
      </c>
    </row>
    <row r="292" spans="1:9" ht="12.75" hidden="1" customHeight="1" outlineLevel="1">
      <c r="A292" s="242"/>
      <c r="B292" s="277" t="s">
        <v>218</v>
      </c>
      <c r="C292" s="246"/>
      <c r="D292" s="258"/>
      <c r="E292" s="258"/>
      <c r="F292" s="247"/>
      <c r="G292" s="278">
        <v>293963.15412944928</v>
      </c>
      <c r="H292" s="244"/>
      <c r="I292" s="279">
        <v>293963.15412944928</v>
      </c>
    </row>
    <row r="293" spans="1:9" ht="12.75" hidden="1" customHeight="1" outlineLevel="1">
      <c r="A293" s="242"/>
      <c r="B293" s="277" t="s">
        <v>219</v>
      </c>
      <c r="C293" s="246"/>
      <c r="D293" s="258"/>
      <c r="E293" s="258"/>
      <c r="F293" s="247"/>
      <c r="G293" s="280"/>
      <c r="H293" s="244"/>
      <c r="I293" s="279">
        <v>0</v>
      </c>
    </row>
    <row r="294" spans="1:9" ht="12.75" hidden="1" customHeight="1" outlineLevel="1">
      <c r="A294" s="242"/>
      <c r="B294" s="277" t="s">
        <v>323</v>
      </c>
      <c r="C294" s="246"/>
      <c r="D294" s="258"/>
      <c r="E294" s="258"/>
      <c r="F294" s="247"/>
      <c r="G294" s="279">
        <v>0</v>
      </c>
      <c r="H294" s="244"/>
      <c r="I294" s="279">
        <v>0</v>
      </c>
    </row>
    <row r="295" spans="1:9" ht="12.75" hidden="1" customHeight="1" outlineLevel="1">
      <c r="A295" s="242"/>
      <c r="B295" s="277" t="s">
        <v>220</v>
      </c>
      <c r="C295" s="246"/>
      <c r="D295" s="258"/>
      <c r="E295" s="258"/>
      <c r="F295" s="247"/>
      <c r="G295" s="280">
        <v>0</v>
      </c>
      <c r="H295" s="244"/>
      <c r="I295" s="279">
        <v>0</v>
      </c>
    </row>
    <row r="296" spans="1:9" ht="12.75" hidden="1" customHeight="1" outlineLevel="1">
      <c r="A296" s="242"/>
      <c r="B296" s="277" t="s">
        <v>221</v>
      </c>
      <c r="C296" s="246"/>
      <c r="D296" s="258"/>
      <c r="E296" s="258"/>
      <c r="F296" s="247"/>
      <c r="G296" s="280"/>
      <c r="H296" s="244"/>
      <c r="I296" s="279">
        <v>0</v>
      </c>
    </row>
    <row r="297" spans="1:9" ht="12.75" hidden="1" customHeight="1" outlineLevel="1">
      <c r="A297" s="242"/>
      <c r="B297" s="277" t="s">
        <v>274</v>
      </c>
      <c r="C297" s="246"/>
      <c r="D297" s="258"/>
      <c r="E297" s="258"/>
      <c r="F297" s="247"/>
      <c r="G297" s="280">
        <v>56668</v>
      </c>
      <c r="H297" s="244"/>
      <c r="I297" s="279">
        <v>56668</v>
      </c>
    </row>
    <row r="298" spans="1:9" ht="12.75" hidden="1" customHeight="1" outlineLevel="1">
      <c r="A298" s="242"/>
      <c r="B298" s="277" t="s">
        <v>222</v>
      </c>
      <c r="C298" s="246"/>
      <c r="D298" s="258"/>
      <c r="E298" s="258"/>
      <c r="F298" s="247"/>
      <c r="G298" s="278">
        <v>101232</v>
      </c>
      <c r="H298" s="244"/>
      <c r="I298" s="279">
        <v>101232</v>
      </c>
    </row>
    <row r="299" spans="1:9" ht="12.75" hidden="1" customHeight="1" outlineLevel="1">
      <c r="A299" s="242"/>
      <c r="B299" s="277" t="s">
        <v>278</v>
      </c>
      <c r="C299" s="246"/>
      <c r="D299" s="258"/>
      <c r="E299" s="258"/>
      <c r="F299" s="247"/>
      <c r="G299" s="278"/>
      <c r="H299" s="244"/>
      <c r="I299" s="262">
        <v>0</v>
      </c>
    </row>
    <row r="300" spans="1:9" ht="12.75" hidden="1" customHeight="1" outlineLevel="1">
      <c r="A300" s="242"/>
      <c r="B300" s="277" t="s">
        <v>223</v>
      </c>
      <c r="C300" s="246"/>
      <c r="D300" s="258"/>
      <c r="E300" s="258"/>
      <c r="F300" s="247"/>
      <c r="G300" s="280"/>
      <c r="H300" s="244"/>
      <c r="I300" s="279">
        <v>0</v>
      </c>
    </row>
    <row r="301" spans="1:9" ht="12.75" hidden="1" customHeight="1" outlineLevel="1">
      <c r="A301" s="242"/>
      <c r="B301" s="277" t="s">
        <v>224</v>
      </c>
      <c r="C301" s="246"/>
      <c r="D301" s="258"/>
      <c r="E301" s="258"/>
      <c r="F301" s="247"/>
      <c r="G301" s="278">
        <v>155483.06661083587</v>
      </c>
      <c r="H301" s="244"/>
      <c r="I301" s="279">
        <v>155483.06661083587</v>
      </c>
    </row>
    <row r="302" spans="1:9" ht="12.75" hidden="1" customHeight="1" outlineLevel="1">
      <c r="A302" s="242"/>
      <c r="B302" s="277" t="s">
        <v>225</v>
      </c>
      <c r="C302" s="246"/>
      <c r="D302" s="258"/>
      <c r="E302" s="258"/>
      <c r="F302" s="247"/>
      <c r="G302" s="280"/>
      <c r="H302" s="244"/>
      <c r="I302" s="279">
        <v>0</v>
      </c>
    </row>
    <row r="303" spans="1:9" ht="12.75" customHeight="1" collapsed="1">
      <c r="A303" s="242">
        <v>10</v>
      </c>
      <c r="B303" s="281" t="s">
        <v>534</v>
      </c>
      <c r="C303" s="246"/>
      <c r="D303" s="258"/>
      <c r="E303" s="258"/>
      <c r="F303" s="247"/>
      <c r="G303" s="278">
        <f>SUM($G$275:$G$302)</f>
        <v>1111405.138005276</v>
      </c>
      <c r="H303" s="244"/>
      <c r="I303" s="279">
        <f>SUM($I$275:$I$302)</f>
        <v>1111405.138005276</v>
      </c>
    </row>
    <row r="304" spans="1:9" ht="12.75" hidden="1" customHeight="1" outlineLevel="1">
      <c r="A304" s="242"/>
      <c r="B304" s="282" t="s">
        <v>272</v>
      </c>
      <c r="C304" s="254"/>
      <c r="D304" s="260"/>
      <c r="E304" s="260"/>
      <c r="F304" s="255"/>
      <c r="G304" s="283">
        <v>0</v>
      </c>
      <c r="H304" s="270"/>
      <c r="I304" s="262">
        <v>0</v>
      </c>
    </row>
    <row r="305" spans="1:9" ht="12.75" hidden="1" customHeight="1" outlineLevel="1">
      <c r="A305" s="242"/>
      <c r="B305" s="282" t="s">
        <v>203</v>
      </c>
      <c r="C305" s="254"/>
      <c r="D305" s="260"/>
      <c r="E305" s="260"/>
      <c r="F305" s="255"/>
      <c r="G305" s="283">
        <v>0</v>
      </c>
      <c r="H305" s="270"/>
      <c r="I305" s="262">
        <v>0</v>
      </c>
    </row>
    <row r="306" spans="1:9" ht="12.75" hidden="1" customHeight="1" outlineLevel="1">
      <c r="A306" s="242"/>
      <c r="B306" s="282" t="s">
        <v>204</v>
      </c>
      <c r="C306" s="254"/>
      <c r="D306" s="260"/>
      <c r="E306" s="260"/>
      <c r="F306" s="255"/>
      <c r="G306" s="283">
        <v>55992.484499999999</v>
      </c>
      <c r="H306" s="270"/>
      <c r="I306" s="262">
        <v>55992.484499999999</v>
      </c>
    </row>
    <row r="307" spans="1:9" ht="12.75" hidden="1" customHeight="1" outlineLevel="1">
      <c r="A307" s="242"/>
      <c r="B307" s="282" t="s">
        <v>205</v>
      </c>
      <c r="C307" s="254"/>
      <c r="D307" s="260"/>
      <c r="E307" s="260"/>
      <c r="F307" s="255"/>
      <c r="G307" s="283">
        <v>0</v>
      </c>
      <c r="H307" s="270"/>
      <c r="I307" s="262">
        <v>0</v>
      </c>
    </row>
    <row r="308" spans="1:9" ht="12.75" hidden="1" customHeight="1" outlineLevel="1">
      <c r="A308" s="242"/>
      <c r="B308" s="282" t="s">
        <v>206</v>
      </c>
      <c r="C308" s="254"/>
      <c r="D308" s="260"/>
      <c r="E308" s="260"/>
      <c r="F308" s="255"/>
      <c r="G308" s="283">
        <v>0</v>
      </c>
      <c r="H308" s="270"/>
      <c r="I308" s="262">
        <v>0</v>
      </c>
    </row>
    <row r="309" spans="1:9" ht="12.75" hidden="1" customHeight="1" outlineLevel="1">
      <c r="A309" s="242"/>
      <c r="B309" s="282" t="s">
        <v>207</v>
      </c>
      <c r="C309" s="254"/>
      <c r="D309" s="260"/>
      <c r="E309" s="260"/>
      <c r="F309" s="255"/>
      <c r="G309" s="283">
        <v>0</v>
      </c>
      <c r="H309" s="270"/>
      <c r="I309" s="262">
        <v>0</v>
      </c>
    </row>
    <row r="310" spans="1:9" ht="12.75" hidden="1" customHeight="1" outlineLevel="1">
      <c r="A310" s="242"/>
      <c r="B310" s="282" t="s">
        <v>208</v>
      </c>
      <c r="C310" s="254"/>
      <c r="D310" s="260"/>
      <c r="E310" s="260"/>
      <c r="F310" s="255"/>
      <c r="G310" s="283">
        <v>8082046.6179005029</v>
      </c>
      <c r="H310" s="270"/>
      <c r="I310" s="262">
        <v>8082046.6179005029</v>
      </c>
    </row>
    <row r="311" spans="1:9" ht="12.75" hidden="1" customHeight="1" outlineLevel="1">
      <c r="A311" s="242"/>
      <c r="B311" s="282" t="s">
        <v>209</v>
      </c>
      <c r="C311" s="254"/>
      <c r="D311" s="260"/>
      <c r="E311" s="260"/>
      <c r="F311" s="255"/>
      <c r="G311" s="283">
        <v>587710</v>
      </c>
      <c r="H311" s="270"/>
      <c r="I311" s="262">
        <v>587710</v>
      </c>
    </row>
    <row r="312" spans="1:9" ht="12.75" hidden="1" customHeight="1" outlineLevel="1">
      <c r="A312" s="242"/>
      <c r="B312" s="282" t="s">
        <v>283</v>
      </c>
      <c r="C312" s="254"/>
      <c r="D312" s="260"/>
      <c r="E312" s="260"/>
      <c r="F312" s="255"/>
      <c r="G312" s="283"/>
      <c r="H312" s="270"/>
      <c r="I312" s="262">
        <v>0</v>
      </c>
    </row>
    <row r="313" spans="1:9" ht="12.75" hidden="1" customHeight="1" outlineLevel="1">
      <c r="A313" s="242"/>
      <c r="B313" s="282" t="s">
        <v>211</v>
      </c>
      <c r="C313" s="254"/>
      <c r="D313" s="260"/>
      <c r="E313" s="260"/>
      <c r="F313" s="255"/>
      <c r="G313" s="283">
        <v>2141208</v>
      </c>
      <c r="H313" s="270"/>
      <c r="I313" s="262">
        <v>2141208</v>
      </c>
    </row>
    <row r="314" spans="1:9" ht="12.75" hidden="1" customHeight="1" outlineLevel="1">
      <c r="A314" s="242"/>
      <c r="B314" s="282" t="s">
        <v>212</v>
      </c>
      <c r="C314" s="254"/>
      <c r="D314" s="260"/>
      <c r="E314" s="260"/>
      <c r="F314" s="255"/>
      <c r="G314" s="283">
        <v>670552</v>
      </c>
      <c r="H314" s="270"/>
      <c r="I314" s="262">
        <v>670552</v>
      </c>
    </row>
    <row r="315" spans="1:9" ht="12.75" hidden="1" customHeight="1" outlineLevel="1">
      <c r="A315" s="242"/>
      <c r="B315" s="282" t="s">
        <v>213</v>
      </c>
      <c r="C315" s="254"/>
      <c r="D315" s="260"/>
      <c r="E315" s="260"/>
      <c r="F315" s="255"/>
      <c r="G315" s="283">
        <v>1723058</v>
      </c>
      <c r="H315" s="270"/>
      <c r="I315" s="262">
        <v>1723058</v>
      </c>
    </row>
    <row r="316" spans="1:9" ht="12.75" hidden="1" customHeight="1" outlineLevel="1">
      <c r="A316" s="242"/>
      <c r="B316" s="282" t="s">
        <v>214</v>
      </c>
      <c r="C316" s="254"/>
      <c r="D316" s="260"/>
      <c r="E316" s="260"/>
      <c r="F316" s="255"/>
      <c r="G316" s="283">
        <v>172532</v>
      </c>
      <c r="H316" s="270"/>
      <c r="I316" s="262">
        <v>172532</v>
      </c>
    </row>
    <row r="317" spans="1:9" ht="12.75" hidden="1" customHeight="1" outlineLevel="1">
      <c r="A317" s="242"/>
      <c r="B317" s="282" t="s">
        <v>273</v>
      </c>
      <c r="C317" s="254"/>
      <c r="D317" s="260"/>
      <c r="E317" s="260"/>
      <c r="F317" s="255"/>
      <c r="G317" s="283">
        <v>-9712</v>
      </c>
      <c r="H317" s="270"/>
      <c r="I317" s="262">
        <v>-9712</v>
      </c>
    </row>
    <row r="318" spans="1:9" ht="12.75" hidden="1" customHeight="1" outlineLevel="1">
      <c r="A318" s="242"/>
      <c r="B318" s="282" t="s">
        <v>215</v>
      </c>
      <c r="C318" s="254"/>
      <c r="D318" s="260"/>
      <c r="E318" s="260"/>
      <c r="F318" s="255"/>
      <c r="G318" s="283">
        <v>233647</v>
      </c>
      <c r="H318" s="270"/>
      <c r="I318" s="262">
        <v>233647</v>
      </c>
    </row>
    <row r="319" spans="1:9" ht="12.75" hidden="1" customHeight="1" outlineLevel="1">
      <c r="A319" s="242"/>
      <c r="B319" s="282" t="s">
        <v>216</v>
      </c>
      <c r="C319" s="254"/>
      <c r="D319" s="260"/>
      <c r="E319" s="260"/>
      <c r="F319" s="255"/>
      <c r="G319" s="283">
        <v>460</v>
      </c>
      <c r="H319" s="270"/>
      <c r="I319" s="262">
        <v>460</v>
      </c>
    </row>
    <row r="320" spans="1:9" ht="12.75" hidden="1" customHeight="1" outlineLevel="1">
      <c r="A320" s="242"/>
      <c r="B320" s="282" t="s">
        <v>217</v>
      </c>
      <c r="C320" s="254"/>
      <c r="D320" s="260"/>
      <c r="E320" s="260"/>
      <c r="F320" s="255"/>
      <c r="G320" s="283">
        <v>0</v>
      </c>
      <c r="H320" s="270"/>
      <c r="I320" s="262">
        <v>0</v>
      </c>
    </row>
    <row r="321" spans="1:9" ht="12.75" hidden="1" customHeight="1" outlineLevel="1">
      <c r="A321" s="242"/>
      <c r="B321" s="282" t="s">
        <v>218</v>
      </c>
      <c r="C321" s="254"/>
      <c r="D321" s="260"/>
      <c r="E321" s="260"/>
      <c r="F321" s="255"/>
      <c r="G321" s="283">
        <v>1466597.3354864339</v>
      </c>
      <c r="H321" s="270"/>
      <c r="I321" s="262">
        <v>1466597.3354864339</v>
      </c>
    </row>
    <row r="322" spans="1:9" ht="12.75" hidden="1" customHeight="1" outlineLevel="1">
      <c r="A322" s="242"/>
      <c r="B322" s="282" t="s">
        <v>219</v>
      </c>
      <c r="C322" s="254"/>
      <c r="D322" s="260"/>
      <c r="E322" s="260"/>
      <c r="F322" s="255"/>
      <c r="G322" s="284"/>
      <c r="H322" s="270"/>
      <c r="I322" s="262">
        <v>0</v>
      </c>
    </row>
    <row r="323" spans="1:9" ht="12.75" hidden="1" customHeight="1" outlineLevel="1">
      <c r="A323" s="242"/>
      <c r="B323" s="282" t="s">
        <v>323</v>
      </c>
      <c r="C323" s="254"/>
      <c r="D323" s="260"/>
      <c r="E323" s="260"/>
      <c r="F323" s="255"/>
      <c r="G323" s="279">
        <v>68250</v>
      </c>
      <c r="H323" s="270"/>
      <c r="I323" s="279">
        <v>68250</v>
      </c>
    </row>
    <row r="324" spans="1:9" ht="12.75" hidden="1" customHeight="1" outlineLevel="1">
      <c r="A324" s="242"/>
      <c r="B324" s="282" t="s">
        <v>220</v>
      </c>
      <c r="C324" s="254"/>
      <c r="D324" s="260"/>
      <c r="E324" s="260"/>
      <c r="F324" s="255"/>
      <c r="G324" s="284"/>
      <c r="H324" s="270"/>
      <c r="I324" s="262">
        <v>0</v>
      </c>
    </row>
    <row r="325" spans="1:9" ht="12.75" hidden="1" customHeight="1" outlineLevel="1">
      <c r="A325" s="242"/>
      <c r="B325" s="282" t="s">
        <v>221</v>
      </c>
      <c r="C325" s="254"/>
      <c r="D325" s="260"/>
      <c r="E325" s="260"/>
      <c r="F325" s="255"/>
      <c r="G325" s="284"/>
      <c r="H325" s="270"/>
      <c r="I325" s="262">
        <v>0</v>
      </c>
    </row>
    <row r="326" spans="1:9" ht="12.75" hidden="1" customHeight="1" outlineLevel="1">
      <c r="A326" s="242"/>
      <c r="B326" s="282" t="s">
        <v>274</v>
      </c>
      <c r="C326" s="254"/>
      <c r="D326" s="260"/>
      <c r="E326" s="260"/>
      <c r="F326" s="255"/>
      <c r="G326" s="283">
        <v>0</v>
      </c>
      <c r="H326" s="270"/>
      <c r="I326" s="262">
        <v>0</v>
      </c>
    </row>
    <row r="327" spans="1:9" ht="12.75" hidden="1" customHeight="1" outlineLevel="1">
      <c r="A327" s="242"/>
      <c r="B327" s="282" t="s">
        <v>222</v>
      </c>
      <c r="C327" s="254"/>
      <c r="D327" s="260"/>
      <c r="E327" s="260"/>
      <c r="F327" s="255"/>
      <c r="G327" s="283">
        <v>5040379</v>
      </c>
      <c r="H327" s="270"/>
      <c r="I327" s="262">
        <v>5040379</v>
      </c>
    </row>
    <row r="328" spans="1:9" ht="12.75" hidden="1" customHeight="1" outlineLevel="1">
      <c r="A328" s="242"/>
      <c r="B328" s="282" t="s">
        <v>278</v>
      </c>
      <c r="C328" s="254"/>
      <c r="D328" s="260"/>
      <c r="E328" s="260"/>
      <c r="F328" s="255"/>
      <c r="G328" s="283">
        <v>54647</v>
      </c>
      <c r="H328" s="270"/>
      <c r="I328" s="262">
        <v>54647</v>
      </c>
    </row>
    <row r="329" spans="1:9" ht="12.75" hidden="1" customHeight="1" outlineLevel="1">
      <c r="A329" s="242"/>
      <c r="B329" s="282" t="s">
        <v>223</v>
      </c>
      <c r="C329" s="254"/>
      <c r="D329" s="260"/>
      <c r="E329" s="260"/>
      <c r="F329" s="255"/>
      <c r="G329" s="284"/>
      <c r="H329" s="270"/>
      <c r="I329" s="262">
        <v>0</v>
      </c>
    </row>
    <row r="330" spans="1:9" ht="12.75" hidden="1" customHeight="1" outlineLevel="1">
      <c r="A330" s="242"/>
      <c r="B330" s="282" t="s">
        <v>224</v>
      </c>
      <c r="C330" s="254"/>
      <c r="D330" s="260"/>
      <c r="E330" s="260"/>
      <c r="F330" s="255"/>
      <c r="G330" s="283">
        <v>0</v>
      </c>
      <c r="H330" s="270"/>
      <c r="I330" s="262">
        <v>0</v>
      </c>
    </row>
    <row r="331" spans="1:9" ht="12.75" hidden="1" customHeight="1" outlineLevel="1">
      <c r="A331" s="242"/>
      <c r="B331" s="282" t="s">
        <v>225</v>
      </c>
      <c r="C331" s="254"/>
      <c r="D331" s="260"/>
      <c r="E331" s="260"/>
      <c r="F331" s="255"/>
      <c r="G331" s="284"/>
      <c r="H331" s="270"/>
      <c r="I331" s="262">
        <v>0</v>
      </c>
    </row>
    <row r="332" spans="1:9" ht="12.75" customHeight="1" collapsed="1">
      <c r="A332" s="242">
        <v>11</v>
      </c>
      <c r="B332" s="285" t="s">
        <v>535</v>
      </c>
      <c r="C332" s="254"/>
      <c r="D332" s="260"/>
      <c r="E332" s="260"/>
      <c r="F332" s="255"/>
      <c r="G332" s="283">
        <f>SUM($G$304:$G$331)</f>
        <v>20287367.437886938</v>
      </c>
      <c r="H332" s="270"/>
      <c r="I332" s="262">
        <f>SUM($I$304:$I$331)</f>
        <v>20287367.437886938</v>
      </c>
    </row>
    <row r="333" spans="1:9" ht="12.75" hidden="1" customHeight="1" outlineLevel="1">
      <c r="A333" s="242"/>
      <c r="B333" s="282" t="s">
        <v>272</v>
      </c>
      <c r="C333" s="254"/>
      <c r="D333" s="260"/>
      <c r="E333" s="260"/>
      <c r="F333" s="255"/>
      <c r="G333" s="283">
        <v>6123</v>
      </c>
      <c r="H333" s="270"/>
      <c r="I333" s="262">
        <v>6123</v>
      </c>
    </row>
    <row r="334" spans="1:9" ht="12.75" hidden="1" customHeight="1" outlineLevel="1">
      <c r="A334" s="242"/>
      <c r="B334" s="282" t="s">
        <v>203</v>
      </c>
      <c r="C334" s="254"/>
      <c r="D334" s="260"/>
      <c r="E334" s="260"/>
      <c r="F334" s="255"/>
      <c r="G334" s="283">
        <v>815249</v>
      </c>
      <c r="H334" s="270"/>
      <c r="I334" s="262">
        <v>815249</v>
      </c>
    </row>
    <row r="335" spans="1:9" ht="12.75" hidden="1" customHeight="1" outlineLevel="1">
      <c r="A335" s="242"/>
      <c r="B335" s="282" t="s">
        <v>204</v>
      </c>
      <c r="C335" s="254"/>
      <c r="D335" s="260"/>
      <c r="E335" s="260"/>
      <c r="F335" s="255"/>
      <c r="G335" s="283">
        <v>62575.288999999997</v>
      </c>
      <c r="H335" s="270"/>
      <c r="I335" s="262">
        <v>62575.288999999997</v>
      </c>
    </row>
    <row r="336" spans="1:9" ht="12.75" hidden="1" customHeight="1" outlineLevel="1">
      <c r="A336" s="242"/>
      <c r="B336" s="282" t="s">
        <v>205</v>
      </c>
      <c r="C336" s="254"/>
      <c r="D336" s="260"/>
      <c r="E336" s="260"/>
      <c r="F336" s="255"/>
      <c r="G336" s="283">
        <v>0</v>
      </c>
      <c r="H336" s="270"/>
      <c r="I336" s="262">
        <v>0</v>
      </c>
    </row>
    <row r="337" spans="1:9" ht="12.75" hidden="1" customHeight="1" outlineLevel="1">
      <c r="A337" s="242"/>
      <c r="B337" s="282" t="s">
        <v>206</v>
      </c>
      <c r="C337" s="254"/>
      <c r="D337" s="260"/>
      <c r="E337" s="260"/>
      <c r="F337" s="255"/>
      <c r="G337" s="283">
        <v>68467</v>
      </c>
      <c r="H337" s="270"/>
      <c r="I337" s="262">
        <v>68467</v>
      </c>
    </row>
    <row r="338" spans="1:9" ht="12.75" hidden="1" customHeight="1" outlineLevel="1">
      <c r="A338" s="242"/>
      <c r="B338" s="282" t="s">
        <v>207</v>
      </c>
      <c r="C338" s="254"/>
      <c r="D338" s="260"/>
      <c r="E338" s="260"/>
      <c r="F338" s="255"/>
      <c r="G338" s="283">
        <v>9889</v>
      </c>
      <c r="H338" s="270"/>
      <c r="I338" s="262">
        <v>9889</v>
      </c>
    </row>
    <row r="339" spans="1:9" ht="12.75" hidden="1" customHeight="1" outlineLevel="1">
      <c r="A339" s="242"/>
      <c r="B339" s="282" t="s">
        <v>208</v>
      </c>
      <c r="C339" s="254"/>
      <c r="D339" s="260"/>
      <c r="E339" s="260"/>
      <c r="F339" s="255"/>
      <c r="G339" s="283">
        <v>2451631.5965414941</v>
      </c>
      <c r="H339" s="270"/>
      <c r="I339" s="262">
        <v>2451631.5965414941</v>
      </c>
    </row>
    <row r="340" spans="1:9" ht="12.75" hidden="1" customHeight="1" outlineLevel="1">
      <c r="A340" s="242"/>
      <c r="B340" s="282" t="s">
        <v>209</v>
      </c>
      <c r="C340" s="254"/>
      <c r="D340" s="260"/>
      <c r="E340" s="260"/>
      <c r="F340" s="255"/>
      <c r="G340" s="283">
        <v>625576</v>
      </c>
      <c r="H340" s="270"/>
      <c r="I340" s="262">
        <v>625576</v>
      </c>
    </row>
    <row r="341" spans="1:9" ht="12.75" hidden="1" customHeight="1" outlineLevel="1">
      <c r="A341" s="242"/>
      <c r="B341" s="282" t="s">
        <v>283</v>
      </c>
      <c r="C341" s="254"/>
      <c r="D341" s="260"/>
      <c r="E341" s="260"/>
      <c r="F341" s="255"/>
      <c r="G341" s="283"/>
      <c r="H341" s="270"/>
      <c r="I341" s="262">
        <v>0</v>
      </c>
    </row>
    <row r="342" spans="1:9" ht="12.75" hidden="1" customHeight="1" outlineLevel="1">
      <c r="A342" s="242"/>
      <c r="B342" s="282" t="s">
        <v>211</v>
      </c>
      <c r="C342" s="254"/>
      <c r="D342" s="260"/>
      <c r="E342" s="260"/>
      <c r="F342" s="255"/>
      <c r="G342" s="283">
        <v>3414633</v>
      </c>
      <c r="H342" s="270"/>
      <c r="I342" s="262">
        <v>3414633</v>
      </c>
    </row>
    <row r="343" spans="1:9" ht="12.75" hidden="1" customHeight="1" outlineLevel="1">
      <c r="A343" s="242"/>
      <c r="B343" s="282" t="s">
        <v>212</v>
      </c>
      <c r="C343" s="254"/>
      <c r="D343" s="260"/>
      <c r="E343" s="260"/>
      <c r="F343" s="255"/>
      <c r="G343" s="283">
        <v>182311</v>
      </c>
      <c r="H343" s="270"/>
      <c r="I343" s="262">
        <v>182311</v>
      </c>
    </row>
    <row r="344" spans="1:9" ht="12.75" hidden="1" customHeight="1" outlineLevel="1">
      <c r="A344" s="242"/>
      <c r="B344" s="282" t="s">
        <v>213</v>
      </c>
      <c r="C344" s="254"/>
      <c r="D344" s="260"/>
      <c r="E344" s="260"/>
      <c r="F344" s="255"/>
      <c r="G344" s="283">
        <v>5941094</v>
      </c>
      <c r="H344" s="270"/>
      <c r="I344" s="262">
        <v>5941094</v>
      </c>
    </row>
    <row r="345" spans="1:9" ht="12.75" hidden="1" customHeight="1" outlineLevel="1">
      <c r="A345" s="242"/>
      <c r="B345" s="282" t="s">
        <v>214</v>
      </c>
      <c r="C345" s="254"/>
      <c r="D345" s="260"/>
      <c r="E345" s="260"/>
      <c r="F345" s="255"/>
      <c r="G345" s="283">
        <v>325377</v>
      </c>
      <c r="H345" s="270"/>
      <c r="I345" s="262">
        <v>325377</v>
      </c>
    </row>
    <row r="346" spans="1:9" ht="12.75" hidden="1" customHeight="1" outlineLevel="1">
      <c r="A346" s="242"/>
      <c r="B346" s="282" t="s">
        <v>273</v>
      </c>
      <c r="C346" s="254"/>
      <c r="D346" s="260"/>
      <c r="E346" s="260"/>
      <c r="F346" s="255"/>
      <c r="G346" s="283">
        <v>-5707</v>
      </c>
      <c r="H346" s="270"/>
      <c r="I346" s="262">
        <v>-5707</v>
      </c>
    </row>
    <row r="347" spans="1:9" ht="12.75" hidden="1" customHeight="1" outlineLevel="1">
      <c r="A347" s="242"/>
      <c r="B347" s="282" t="s">
        <v>215</v>
      </c>
      <c r="C347" s="254"/>
      <c r="D347" s="260"/>
      <c r="E347" s="260"/>
      <c r="F347" s="255"/>
      <c r="G347" s="283">
        <v>51614</v>
      </c>
      <c r="H347" s="270"/>
      <c r="I347" s="262">
        <v>51614</v>
      </c>
    </row>
    <row r="348" spans="1:9" ht="12.75" hidden="1" customHeight="1" outlineLevel="1">
      <c r="A348" s="242"/>
      <c r="B348" s="282" t="s">
        <v>216</v>
      </c>
      <c r="C348" s="254"/>
      <c r="D348" s="260"/>
      <c r="E348" s="260"/>
      <c r="F348" s="255"/>
      <c r="G348" s="283">
        <v>27299</v>
      </c>
      <c r="H348" s="270"/>
      <c r="I348" s="262">
        <v>27299</v>
      </c>
    </row>
    <row r="349" spans="1:9" ht="12.75" hidden="1" customHeight="1" outlineLevel="1">
      <c r="A349" s="242"/>
      <c r="B349" s="282" t="s">
        <v>217</v>
      </c>
      <c r="C349" s="254"/>
      <c r="D349" s="260"/>
      <c r="E349" s="260"/>
      <c r="F349" s="255"/>
      <c r="G349" s="283">
        <v>251616.00771865834</v>
      </c>
      <c r="H349" s="270"/>
      <c r="I349" s="262">
        <v>251616.00771865834</v>
      </c>
    </row>
    <row r="350" spans="1:9" ht="12.75" hidden="1" customHeight="1" outlineLevel="1">
      <c r="A350" s="242"/>
      <c r="B350" s="282" t="s">
        <v>218</v>
      </c>
      <c r="C350" s="254"/>
      <c r="D350" s="260"/>
      <c r="E350" s="260"/>
      <c r="F350" s="255"/>
      <c r="G350" s="283">
        <v>2886873.5278355083</v>
      </c>
      <c r="H350" s="270"/>
      <c r="I350" s="262">
        <v>2886873.5278355083</v>
      </c>
    </row>
    <row r="351" spans="1:9" ht="12.75" hidden="1" customHeight="1" outlineLevel="1">
      <c r="A351" s="242"/>
      <c r="B351" s="282" t="s">
        <v>219</v>
      </c>
      <c r="C351" s="254"/>
      <c r="D351" s="260"/>
      <c r="E351" s="260"/>
      <c r="F351" s="255"/>
      <c r="G351" s="283">
        <v>13293</v>
      </c>
      <c r="H351" s="270"/>
      <c r="I351" s="262">
        <v>13293</v>
      </c>
    </row>
    <row r="352" spans="1:9" ht="12.75" hidden="1" customHeight="1" outlineLevel="1">
      <c r="A352" s="242"/>
      <c r="B352" s="282" t="s">
        <v>323</v>
      </c>
      <c r="C352" s="254"/>
      <c r="D352" s="260"/>
      <c r="E352" s="260"/>
      <c r="F352" s="255"/>
      <c r="G352" s="283"/>
      <c r="H352" s="270"/>
      <c r="I352" s="279">
        <v>0</v>
      </c>
    </row>
    <row r="353" spans="1:9" ht="12.75" hidden="1" customHeight="1" outlineLevel="1">
      <c r="A353" s="242"/>
      <c r="B353" s="282" t="s">
        <v>220</v>
      </c>
      <c r="C353" s="254"/>
      <c r="D353" s="260"/>
      <c r="E353" s="260"/>
      <c r="F353" s="255"/>
      <c r="G353" s="283">
        <v>69872</v>
      </c>
      <c r="H353" s="270"/>
      <c r="I353" s="262">
        <v>69872</v>
      </c>
    </row>
    <row r="354" spans="1:9" ht="12.75" hidden="1" customHeight="1" outlineLevel="1">
      <c r="A354" s="242"/>
      <c r="B354" s="282" t="s">
        <v>221</v>
      </c>
      <c r="C354" s="254"/>
      <c r="D354" s="260"/>
      <c r="E354" s="260"/>
      <c r="F354" s="255"/>
      <c r="G354" s="283">
        <v>69872</v>
      </c>
      <c r="H354" s="270"/>
      <c r="I354" s="262">
        <v>69872</v>
      </c>
    </row>
    <row r="355" spans="1:9" ht="12.75" hidden="1" customHeight="1" outlineLevel="1">
      <c r="A355" s="242"/>
      <c r="B355" s="282" t="s">
        <v>274</v>
      </c>
      <c r="C355" s="254"/>
      <c r="D355" s="260"/>
      <c r="E355" s="260"/>
      <c r="F355" s="255"/>
      <c r="G355" s="283">
        <v>0</v>
      </c>
      <c r="H355" s="270"/>
      <c r="I355" s="262">
        <v>0</v>
      </c>
    </row>
    <row r="356" spans="1:9" ht="12.75" hidden="1" customHeight="1" outlineLevel="1">
      <c r="A356" s="242"/>
      <c r="B356" s="282" t="s">
        <v>222</v>
      </c>
      <c r="C356" s="254"/>
      <c r="D356" s="260"/>
      <c r="E356" s="260"/>
      <c r="F356" s="255"/>
      <c r="G356" s="283">
        <v>3146613.4</v>
      </c>
      <c r="H356" s="270"/>
      <c r="I356" s="262">
        <v>3146613.4</v>
      </c>
    </row>
    <row r="357" spans="1:9" ht="12.75" hidden="1" customHeight="1" outlineLevel="1">
      <c r="A357" s="242"/>
      <c r="B357" s="282" t="s">
        <v>278</v>
      </c>
      <c r="C357" s="254"/>
      <c r="D357" s="260"/>
      <c r="E357" s="260"/>
      <c r="F357" s="255"/>
      <c r="G357" s="283">
        <v>2669</v>
      </c>
      <c r="H357" s="270"/>
      <c r="I357" s="262">
        <v>2669</v>
      </c>
    </row>
    <row r="358" spans="1:9" ht="12.75" hidden="1" customHeight="1" outlineLevel="1">
      <c r="A358" s="242"/>
      <c r="B358" s="282" t="s">
        <v>223</v>
      </c>
      <c r="C358" s="254"/>
      <c r="D358" s="260"/>
      <c r="E358" s="260"/>
      <c r="F358" s="255"/>
      <c r="G358" s="283">
        <v>229862</v>
      </c>
      <c r="H358" s="270"/>
      <c r="I358" s="262">
        <v>229862</v>
      </c>
    </row>
    <row r="359" spans="1:9" ht="12.75" hidden="1" customHeight="1" outlineLevel="1">
      <c r="A359" s="242"/>
      <c r="B359" s="282" t="s">
        <v>224</v>
      </c>
      <c r="C359" s="254"/>
      <c r="D359" s="260"/>
      <c r="E359" s="260"/>
      <c r="F359" s="255"/>
      <c r="G359" s="283">
        <v>7781.1605926121902</v>
      </c>
      <c r="H359" s="270"/>
      <c r="I359" s="262">
        <v>7781.1605926121902</v>
      </c>
    </row>
    <row r="360" spans="1:9" ht="12.75" hidden="1" customHeight="1" outlineLevel="1">
      <c r="A360" s="242"/>
      <c r="B360" s="282" t="s">
        <v>225</v>
      </c>
      <c r="C360" s="254"/>
      <c r="D360" s="260"/>
      <c r="E360" s="260"/>
      <c r="F360" s="255"/>
      <c r="G360" s="283">
        <v>52120</v>
      </c>
      <c r="H360" s="270"/>
      <c r="I360" s="262">
        <v>52120</v>
      </c>
    </row>
    <row r="361" spans="1:9" ht="12.75" customHeight="1" collapsed="1">
      <c r="A361" s="242">
        <v>12</v>
      </c>
      <c r="B361" s="285" t="s">
        <v>536</v>
      </c>
      <c r="C361" s="254"/>
      <c r="D361" s="260"/>
      <c r="E361" s="260"/>
      <c r="F361" s="255"/>
      <c r="G361" s="283">
        <f>SUM($G$333:$G$360)</f>
        <v>20706703.981688272</v>
      </c>
      <c r="H361" s="270"/>
      <c r="I361" s="262">
        <f>SUM($I$333:$I$360)</f>
        <v>20706703.981688272</v>
      </c>
    </row>
    <row r="362" spans="1:9" ht="12.75" hidden="1" customHeight="1" outlineLevel="1">
      <c r="A362" s="242"/>
      <c r="B362" s="282" t="s">
        <v>272</v>
      </c>
      <c r="C362" s="254"/>
      <c r="D362" s="260"/>
      <c r="E362" s="260"/>
      <c r="F362" s="255"/>
      <c r="G362" s="283">
        <v>0</v>
      </c>
      <c r="H362" s="270"/>
      <c r="I362" s="262">
        <v>0</v>
      </c>
    </row>
    <row r="363" spans="1:9" ht="12.75" hidden="1" customHeight="1" outlineLevel="1">
      <c r="A363" s="242"/>
      <c r="B363" s="282" t="s">
        <v>203</v>
      </c>
      <c r="C363" s="254"/>
      <c r="D363" s="260"/>
      <c r="E363" s="260"/>
      <c r="F363" s="255"/>
      <c r="G363" s="283">
        <v>8209</v>
      </c>
      <c r="H363" s="270"/>
      <c r="I363" s="262">
        <v>8209</v>
      </c>
    </row>
    <row r="364" spans="1:9" ht="12.75" hidden="1" customHeight="1" outlineLevel="1">
      <c r="A364" s="242"/>
      <c r="B364" s="282" t="s">
        <v>204</v>
      </c>
      <c r="C364" s="254"/>
      <c r="D364" s="260"/>
      <c r="E364" s="260"/>
      <c r="F364" s="255"/>
      <c r="G364" s="283">
        <v>19009</v>
      </c>
      <c r="H364" s="270"/>
      <c r="I364" s="262">
        <v>19009</v>
      </c>
    </row>
    <row r="365" spans="1:9" ht="12.75" hidden="1" customHeight="1" outlineLevel="1">
      <c r="A365" s="242"/>
      <c r="B365" s="282" t="s">
        <v>205</v>
      </c>
      <c r="C365" s="254"/>
      <c r="D365" s="260"/>
      <c r="E365" s="260"/>
      <c r="F365" s="255"/>
      <c r="G365" s="283">
        <v>0</v>
      </c>
      <c r="H365" s="270"/>
      <c r="I365" s="262">
        <v>0</v>
      </c>
    </row>
    <row r="366" spans="1:9" ht="12.75" hidden="1" customHeight="1" outlineLevel="1">
      <c r="A366" s="242"/>
      <c r="B366" s="282" t="s">
        <v>206</v>
      </c>
      <c r="C366" s="254"/>
      <c r="D366" s="260"/>
      <c r="E366" s="260"/>
      <c r="F366" s="255"/>
      <c r="G366" s="283">
        <v>0</v>
      </c>
      <c r="H366" s="270"/>
      <c r="I366" s="262">
        <v>0</v>
      </c>
    </row>
    <row r="367" spans="1:9" ht="12.75" hidden="1" customHeight="1" outlineLevel="1">
      <c r="A367" s="242"/>
      <c r="B367" s="282" t="s">
        <v>207</v>
      </c>
      <c r="C367" s="254"/>
      <c r="D367" s="260"/>
      <c r="E367" s="260"/>
      <c r="F367" s="255"/>
      <c r="G367" s="283">
        <v>476</v>
      </c>
      <c r="H367" s="270"/>
      <c r="I367" s="262">
        <v>476</v>
      </c>
    </row>
    <row r="368" spans="1:9" ht="12.75" hidden="1" customHeight="1" outlineLevel="1">
      <c r="A368" s="242"/>
      <c r="B368" s="282" t="s">
        <v>208</v>
      </c>
      <c r="C368" s="254"/>
      <c r="D368" s="260"/>
      <c r="E368" s="260"/>
      <c r="F368" s="255"/>
      <c r="G368" s="283">
        <v>-1919524.2436233754</v>
      </c>
      <c r="H368" s="270"/>
      <c r="I368" s="262">
        <v>-1919524.2436233754</v>
      </c>
    </row>
    <row r="369" spans="1:9" ht="12.75" hidden="1" customHeight="1" outlineLevel="1">
      <c r="A369" s="242"/>
      <c r="B369" s="282" t="s">
        <v>209</v>
      </c>
      <c r="C369" s="254"/>
      <c r="D369" s="260"/>
      <c r="E369" s="260"/>
      <c r="F369" s="255"/>
      <c r="G369" s="283">
        <v>-657206</v>
      </c>
      <c r="H369" s="270"/>
      <c r="I369" s="262">
        <v>-657206</v>
      </c>
    </row>
    <row r="370" spans="1:9" ht="12.75" hidden="1" customHeight="1" outlineLevel="1">
      <c r="A370" s="242"/>
      <c r="B370" s="282" t="s">
        <v>283</v>
      </c>
      <c r="C370" s="254"/>
      <c r="D370" s="260"/>
      <c r="E370" s="260"/>
      <c r="F370" s="255"/>
      <c r="G370" s="283"/>
      <c r="H370" s="270"/>
      <c r="I370" s="262">
        <v>0</v>
      </c>
    </row>
    <row r="371" spans="1:9" ht="12.75" hidden="1" customHeight="1" outlineLevel="1">
      <c r="A371" s="242"/>
      <c r="B371" s="282" t="s">
        <v>211</v>
      </c>
      <c r="C371" s="254"/>
      <c r="D371" s="260"/>
      <c r="E371" s="260"/>
      <c r="F371" s="255"/>
      <c r="G371" s="283">
        <v>-2698919</v>
      </c>
      <c r="H371" s="270"/>
      <c r="I371" s="262">
        <v>-2698919</v>
      </c>
    </row>
    <row r="372" spans="1:9" ht="12.75" hidden="1" customHeight="1" outlineLevel="1">
      <c r="A372" s="242"/>
      <c r="B372" s="282" t="s">
        <v>212</v>
      </c>
      <c r="C372" s="254"/>
      <c r="D372" s="260"/>
      <c r="E372" s="260"/>
      <c r="F372" s="255"/>
      <c r="G372" s="283">
        <v>0</v>
      </c>
      <c r="H372" s="270"/>
      <c r="I372" s="262">
        <v>0</v>
      </c>
    </row>
    <row r="373" spans="1:9" ht="12.75" hidden="1" customHeight="1" outlineLevel="1">
      <c r="A373" s="242"/>
      <c r="B373" s="282" t="s">
        <v>213</v>
      </c>
      <c r="C373" s="254"/>
      <c r="D373" s="260"/>
      <c r="E373" s="260"/>
      <c r="F373" s="255"/>
      <c r="G373" s="283">
        <v>544499</v>
      </c>
      <c r="H373" s="270"/>
      <c r="I373" s="262">
        <v>544499</v>
      </c>
    </row>
    <row r="374" spans="1:9" ht="12.75" hidden="1" customHeight="1" outlineLevel="1">
      <c r="A374" s="242"/>
      <c r="B374" s="282" t="s">
        <v>214</v>
      </c>
      <c r="C374" s="254"/>
      <c r="D374" s="260"/>
      <c r="E374" s="260"/>
      <c r="F374" s="255"/>
      <c r="G374" s="283">
        <v>-144033</v>
      </c>
      <c r="H374" s="270"/>
      <c r="I374" s="262">
        <v>-144033</v>
      </c>
    </row>
    <row r="375" spans="1:9" ht="12.75" hidden="1" customHeight="1" outlineLevel="1">
      <c r="A375" s="242"/>
      <c r="B375" s="282" t="s">
        <v>273</v>
      </c>
      <c r="C375" s="254"/>
      <c r="D375" s="260"/>
      <c r="E375" s="260"/>
      <c r="F375" s="255"/>
      <c r="G375" s="283">
        <v>-271</v>
      </c>
      <c r="H375" s="270"/>
      <c r="I375" s="262">
        <v>-271</v>
      </c>
    </row>
    <row r="376" spans="1:9" ht="12.75" hidden="1" customHeight="1" outlineLevel="1">
      <c r="A376" s="242"/>
      <c r="B376" s="282" t="s">
        <v>215</v>
      </c>
      <c r="C376" s="254"/>
      <c r="D376" s="260"/>
      <c r="E376" s="260"/>
      <c r="F376" s="255"/>
      <c r="G376" s="283">
        <v>-191344</v>
      </c>
      <c r="H376" s="270"/>
      <c r="I376" s="262">
        <v>-191344</v>
      </c>
    </row>
    <row r="377" spans="1:9" ht="12.75" hidden="1" customHeight="1" outlineLevel="1">
      <c r="A377" s="242"/>
      <c r="B377" s="282" t="s">
        <v>216</v>
      </c>
      <c r="C377" s="254"/>
      <c r="D377" s="260"/>
      <c r="E377" s="260"/>
      <c r="F377" s="255"/>
      <c r="G377" s="283">
        <v>-241</v>
      </c>
      <c r="H377" s="270"/>
      <c r="I377" s="262">
        <v>-241</v>
      </c>
    </row>
    <row r="378" spans="1:9" ht="12.75" hidden="1" customHeight="1" outlineLevel="1">
      <c r="A378" s="242"/>
      <c r="B378" s="282" t="s">
        <v>217</v>
      </c>
      <c r="C378" s="254"/>
      <c r="D378" s="260"/>
      <c r="E378" s="260"/>
      <c r="F378" s="255"/>
      <c r="G378" s="283">
        <v>17198.401880919562</v>
      </c>
      <c r="H378" s="270"/>
      <c r="I378" s="262">
        <v>17198.401880919562</v>
      </c>
    </row>
    <row r="379" spans="1:9" ht="12.75" hidden="1" customHeight="1" outlineLevel="1">
      <c r="A379" s="242"/>
      <c r="B379" s="282" t="s">
        <v>218</v>
      </c>
      <c r="C379" s="254"/>
      <c r="D379" s="260"/>
      <c r="E379" s="260"/>
      <c r="F379" s="255"/>
      <c r="G379" s="283">
        <v>-1434425.7627520585</v>
      </c>
      <c r="H379" s="270"/>
      <c r="I379" s="262">
        <v>-1434425.7627520585</v>
      </c>
    </row>
    <row r="380" spans="1:9" ht="12.75" hidden="1" customHeight="1" outlineLevel="1">
      <c r="A380" s="242"/>
      <c r="B380" s="282" t="s">
        <v>219</v>
      </c>
      <c r="C380" s="254"/>
      <c r="D380" s="260"/>
      <c r="E380" s="260"/>
      <c r="F380" s="255"/>
      <c r="G380" s="284"/>
      <c r="H380" s="270"/>
      <c r="I380" s="262">
        <v>0</v>
      </c>
    </row>
    <row r="381" spans="1:9" ht="12.75" hidden="1" customHeight="1" outlineLevel="1">
      <c r="A381" s="242"/>
      <c r="B381" s="282" t="s">
        <v>323</v>
      </c>
      <c r="C381" s="254"/>
      <c r="D381" s="260"/>
      <c r="E381" s="260"/>
      <c r="F381" s="255"/>
      <c r="G381" s="283">
        <v>14</v>
      </c>
      <c r="H381" s="270"/>
      <c r="I381" s="279">
        <v>14</v>
      </c>
    </row>
    <row r="382" spans="1:9" ht="12.75" hidden="1" customHeight="1" outlineLevel="1">
      <c r="A382" s="242"/>
      <c r="B382" s="282" t="s">
        <v>220</v>
      </c>
      <c r="C382" s="254"/>
      <c r="D382" s="260"/>
      <c r="E382" s="260"/>
      <c r="F382" s="255"/>
      <c r="G382" s="284"/>
      <c r="H382" s="270"/>
      <c r="I382" s="262">
        <v>0</v>
      </c>
    </row>
    <row r="383" spans="1:9" ht="12.75" hidden="1" customHeight="1" outlineLevel="1">
      <c r="A383" s="242"/>
      <c r="B383" s="282" t="s">
        <v>221</v>
      </c>
      <c r="C383" s="254"/>
      <c r="D383" s="260"/>
      <c r="E383" s="260"/>
      <c r="F383" s="255"/>
      <c r="G383" s="283">
        <v>134409</v>
      </c>
      <c r="H383" s="270"/>
      <c r="I383" s="262">
        <v>134409</v>
      </c>
    </row>
    <row r="384" spans="1:9" ht="12.75" hidden="1" customHeight="1" outlineLevel="1">
      <c r="A384" s="242"/>
      <c r="B384" s="282" t="s">
        <v>274</v>
      </c>
      <c r="C384" s="254"/>
      <c r="D384" s="260"/>
      <c r="E384" s="260"/>
      <c r="F384" s="255"/>
      <c r="G384" s="283">
        <v>-2029</v>
      </c>
      <c r="H384" s="270"/>
      <c r="I384" s="262">
        <v>-2029</v>
      </c>
    </row>
    <row r="385" spans="1:9" ht="12.75" hidden="1" customHeight="1" outlineLevel="1">
      <c r="A385" s="242"/>
      <c r="B385" s="282" t="s">
        <v>222</v>
      </c>
      <c r="C385" s="254"/>
      <c r="D385" s="260"/>
      <c r="E385" s="260"/>
      <c r="F385" s="255"/>
      <c r="G385" s="283">
        <v>92262.399999999994</v>
      </c>
      <c r="H385" s="270"/>
      <c r="I385" s="262">
        <v>92262.399999999994</v>
      </c>
    </row>
    <row r="386" spans="1:9" ht="12.75" hidden="1" customHeight="1" outlineLevel="1">
      <c r="A386" s="242"/>
      <c r="B386" s="282" t="s">
        <v>278</v>
      </c>
      <c r="C386" s="254"/>
      <c r="D386" s="260"/>
      <c r="E386" s="260"/>
      <c r="F386" s="255"/>
      <c r="G386" s="283">
        <v>-9526</v>
      </c>
      <c r="H386" s="270"/>
      <c r="I386" s="262">
        <v>-9526</v>
      </c>
    </row>
    <row r="387" spans="1:9" ht="12.75" hidden="1" customHeight="1" outlineLevel="1">
      <c r="A387" s="242"/>
      <c r="B387" s="282" t="s">
        <v>223</v>
      </c>
      <c r="C387" s="254"/>
      <c r="D387" s="260"/>
      <c r="E387" s="260"/>
      <c r="F387" s="255"/>
      <c r="G387" s="284"/>
      <c r="H387" s="270"/>
      <c r="I387" s="262">
        <v>0</v>
      </c>
    </row>
    <row r="388" spans="1:9" ht="12.75" hidden="1" customHeight="1" outlineLevel="1">
      <c r="A388" s="242"/>
      <c r="B388" s="282" t="s">
        <v>224</v>
      </c>
      <c r="C388" s="254"/>
      <c r="D388" s="260"/>
      <c r="E388" s="260"/>
      <c r="F388" s="255"/>
      <c r="G388" s="283">
        <v>-1383.7817148840079</v>
      </c>
      <c r="H388" s="270"/>
      <c r="I388" s="262">
        <v>-1383.7817148840079</v>
      </c>
    </row>
    <row r="389" spans="1:9" ht="12.75" hidden="1" customHeight="1" outlineLevel="1">
      <c r="A389" s="242"/>
      <c r="B389" s="282" t="s">
        <v>225</v>
      </c>
      <c r="C389" s="254"/>
      <c r="D389" s="260"/>
      <c r="E389" s="260"/>
      <c r="F389" s="255"/>
      <c r="G389" s="283">
        <v>5135</v>
      </c>
      <c r="H389" s="270"/>
      <c r="I389" s="262">
        <v>5135</v>
      </c>
    </row>
    <row r="390" spans="1:9" ht="12.75" customHeight="1" collapsed="1">
      <c r="A390" s="242">
        <v>13</v>
      </c>
      <c r="B390" s="285" t="s">
        <v>537</v>
      </c>
      <c r="C390" s="254"/>
      <c r="D390" s="260"/>
      <c r="E390" s="260"/>
      <c r="F390" s="255"/>
      <c r="G390" s="283">
        <f>SUM($G$362:$G$389)</f>
        <v>-6237690.9862093972</v>
      </c>
      <c r="H390" s="270"/>
      <c r="I390" s="262">
        <f>SUM($I$362:$I$389)</f>
        <v>-6237690.9862093972</v>
      </c>
    </row>
    <row r="391" spans="1:9" ht="12.75" hidden="1" customHeight="1" outlineLevel="1">
      <c r="A391" s="242"/>
      <c r="B391" s="282" t="s">
        <v>272</v>
      </c>
      <c r="C391" s="254"/>
      <c r="D391" s="260"/>
      <c r="E391" s="260"/>
      <c r="F391" s="255"/>
      <c r="G391" s="284">
        <v>0</v>
      </c>
      <c r="H391" s="270"/>
      <c r="I391" s="262">
        <v>0</v>
      </c>
    </row>
    <row r="392" spans="1:9" ht="12.75" hidden="1" customHeight="1" outlineLevel="1">
      <c r="A392" s="242"/>
      <c r="B392" s="282" t="s">
        <v>203</v>
      </c>
      <c r="C392" s="254"/>
      <c r="D392" s="260"/>
      <c r="E392" s="260"/>
      <c r="F392" s="255"/>
      <c r="G392" s="284">
        <v>0</v>
      </c>
      <c r="H392" s="270"/>
      <c r="I392" s="262">
        <v>0</v>
      </c>
    </row>
    <row r="393" spans="1:9" ht="12.75" hidden="1" customHeight="1" outlineLevel="1">
      <c r="A393" s="242"/>
      <c r="B393" s="282" t="s">
        <v>204</v>
      </c>
      <c r="C393" s="254"/>
      <c r="D393" s="260"/>
      <c r="E393" s="260"/>
      <c r="F393" s="255"/>
      <c r="G393" s="284">
        <v>55671.451000000001</v>
      </c>
      <c r="H393" s="270"/>
      <c r="I393" s="262">
        <v>55671.451000000001</v>
      </c>
    </row>
    <row r="394" spans="1:9" ht="12.75" hidden="1" customHeight="1" outlineLevel="1">
      <c r="A394" s="242"/>
      <c r="B394" s="282" t="s">
        <v>205</v>
      </c>
      <c r="C394" s="254"/>
      <c r="D394" s="260"/>
      <c r="E394" s="260"/>
      <c r="F394" s="255"/>
      <c r="G394" s="283">
        <v>0</v>
      </c>
      <c r="H394" s="270"/>
      <c r="I394" s="262">
        <v>0</v>
      </c>
    </row>
    <row r="395" spans="1:9" ht="12.75" hidden="1" customHeight="1" outlineLevel="1">
      <c r="A395" s="242"/>
      <c r="B395" s="282" t="s">
        <v>206</v>
      </c>
      <c r="C395" s="254"/>
      <c r="D395" s="260"/>
      <c r="E395" s="260"/>
      <c r="F395" s="255"/>
      <c r="G395" s="283">
        <v>0</v>
      </c>
      <c r="H395" s="270"/>
      <c r="I395" s="262">
        <v>0</v>
      </c>
    </row>
    <row r="396" spans="1:9" ht="12.75" hidden="1" customHeight="1" outlineLevel="1">
      <c r="A396" s="242"/>
      <c r="B396" s="282" t="s">
        <v>207</v>
      </c>
      <c r="C396" s="254"/>
      <c r="D396" s="260"/>
      <c r="E396" s="260"/>
      <c r="F396" s="255"/>
      <c r="G396" s="283">
        <v>0</v>
      </c>
      <c r="H396" s="270"/>
      <c r="I396" s="262">
        <v>0</v>
      </c>
    </row>
    <row r="397" spans="1:9" ht="12.75" hidden="1" customHeight="1" outlineLevel="1">
      <c r="A397" s="242"/>
      <c r="B397" s="282" t="s">
        <v>208</v>
      </c>
      <c r="C397" s="254"/>
      <c r="D397" s="260"/>
      <c r="E397" s="260"/>
      <c r="F397" s="255"/>
      <c r="G397" s="283">
        <v>6164990.0360584445</v>
      </c>
      <c r="H397" s="270"/>
      <c r="I397" s="262">
        <v>6164990.0360584445</v>
      </c>
    </row>
    <row r="398" spans="1:9" ht="12.75" hidden="1" customHeight="1" outlineLevel="1">
      <c r="A398" s="242"/>
      <c r="B398" s="282" t="s">
        <v>209</v>
      </c>
      <c r="C398" s="254"/>
      <c r="D398" s="260"/>
      <c r="E398" s="260"/>
      <c r="F398" s="255"/>
      <c r="G398" s="283">
        <v>799469</v>
      </c>
      <c r="H398" s="270"/>
      <c r="I398" s="262">
        <v>799469</v>
      </c>
    </row>
    <row r="399" spans="1:9" ht="12.75" hidden="1" customHeight="1" outlineLevel="1">
      <c r="A399" s="242"/>
      <c r="B399" s="282" t="s">
        <v>283</v>
      </c>
      <c r="C399" s="254"/>
      <c r="D399" s="260"/>
      <c r="E399" s="260"/>
      <c r="F399" s="255"/>
      <c r="G399" s="283"/>
      <c r="H399" s="270"/>
      <c r="I399" s="262">
        <v>0</v>
      </c>
    </row>
    <row r="400" spans="1:9" ht="12.75" hidden="1" customHeight="1" outlineLevel="1">
      <c r="A400" s="242"/>
      <c r="B400" s="282" t="s">
        <v>211</v>
      </c>
      <c r="C400" s="254"/>
      <c r="D400" s="260"/>
      <c r="E400" s="260"/>
      <c r="F400" s="255"/>
      <c r="G400" s="283">
        <v>8237477</v>
      </c>
      <c r="H400" s="270"/>
      <c r="I400" s="262">
        <v>8237477</v>
      </c>
    </row>
    <row r="401" spans="1:9" ht="12.75" hidden="1" customHeight="1" outlineLevel="1">
      <c r="A401" s="242"/>
      <c r="B401" s="282" t="s">
        <v>212</v>
      </c>
      <c r="C401" s="254"/>
      <c r="D401" s="260"/>
      <c r="E401" s="260"/>
      <c r="F401" s="255"/>
      <c r="G401" s="283">
        <v>891280</v>
      </c>
      <c r="H401" s="270"/>
      <c r="I401" s="262">
        <v>891280</v>
      </c>
    </row>
    <row r="402" spans="1:9" ht="12.75" hidden="1" customHeight="1" outlineLevel="1">
      <c r="A402" s="242"/>
      <c r="B402" s="282" t="s">
        <v>213</v>
      </c>
      <c r="C402" s="254"/>
      <c r="D402" s="260"/>
      <c r="E402" s="260"/>
      <c r="F402" s="255"/>
      <c r="G402" s="283">
        <v>1245761</v>
      </c>
      <c r="H402" s="270"/>
      <c r="I402" s="262">
        <v>1245761</v>
      </c>
    </row>
    <row r="403" spans="1:9" ht="12.75" hidden="1" customHeight="1" outlineLevel="1">
      <c r="A403" s="242"/>
      <c r="B403" s="282" t="s">
        <v>214</v>
      </c>
      <c r="C403" s="254"/>
      <c r="D403" s="260"/>
      <c r="E403" s="260"/>
      <c r="F403" s="255"/>
      <c r="G403" s="283">
        <v>3510739</v>
      </c>
      <c r="H403" s="270"/>
      <c r="I403" s="262">
        <v>3510739</v>
      </c>
    </row>
    <row r="404" spans="1:9" ht="12.75" hidden="1" customHeight="1" outlineLevel="1">
      <c r="A404" s="242"/>
      <c r="B404" s="282" t="s">
        <v>273</v>
      </c>
      <c r="C404" s="254"/>
      <c r="D404" s="260"/>
      <c r="E404" s="260"/>
      <c r="F404" s="255"/>
      <c r="G404" s="283">
        <v>-6581</v>
      </c>
      <c r="H404" s="270"/>
      <c r="I404" s="262">
        <v>-6581</v>
      </c>
    </row>
    <row r="405" spans="1:9" ht="12.75" hidden="1" customHeight="1" outlineLevel="1">
      <c r="A405" s="242"/>
      <c r="B405" s="282" t="s">
        <v>215</v>
      </c>
      <c r="C405" s="254"/>
      <c r="D405" s="260"/>
      <c r="E405" s="260"/>
      <c r="F405" s="255"/>
      <c r="G405" s="283">
        <v>441718</v>
      </c>
      <c r="H405" s="270"/>
      <c r="I405" s="262">
        <v>441718</v>
      </c>
    </row>
    <row r="406" spans="1:9" ht="12.75" hidden="1" customHeight="1" outlineLevel="1">
      <c r="A406" s="242"/>
      <c r="B406" s="282" t="s">
        <v>216</v>
      </c>
      <c r="C406" s="254"/>
      <c r="D406" s="260"/>
      <c r="E406" s="260"/>
      <c r="F406" s="255"/>
      <c r="G406" s="283">
        <v>-439</v>
      </c>
      <c r="H406" s="270"/>
      <c r="I406" s="262">
        <v>-439</v>
      </c>
    </row>
    <row r="407" spans="1:9" ht="12.75" hidden="1" customHeight="1" outlineLevel="1">
      <c r="A407" s="242"/>
      <c r="B407" s="282" t="s">
        <v>217</v>
      </c>
      <c r="C407" s="254"/>
      <c r="D407" s="260"/>
      <c r="E407" s="260"/>
      <c r="F407" s="255"/>
      <c r="G407" s="283">
        <v>0</v>
      </c>
      <c r="H407" s="270"/>
      <c r="I407" s="262">
        <v>0</v>
      </c>
    </row>
    <row r="408" spans="1:9" ht="12.75" hidden="1" customHeight="1" outlineLevel="1">
      <c r="A408" s="242"/>
      <c r="B408" s="282" t="s">
        <v>218</v>
      </c>
      <c r="C408" s="254"/>
      <c r="D408" s="260"/>
      <c r="E408" s="260"/>
      <c r="F408" s="255"/>
      <c r="G408" s="283">
        <v>608192.95225313737</v>
      </c>
      <c r="H408" s="270"/>
      <c r="I408" s="262">
        <v>608192.95225313737</v>
      </c>
    </row>
    <row r="409" spans="1:9" ht="12.75" hidden="1" customHeight="1" outlineLevel="1">
      <c r="A409" s="242"/>
      <c r="B409" s="282" t="s">
        <v>219</v>
      </c>
      <c r="C409" s="254"/>
      <c r="D409" s="260"/>
      <c r="E409" s="260"/>
      <c r="F409" s="255"/>
      <c r="G409" s="284"/>
      <c r="H409" s="270"/>
      <c r="I409" s="262">
        <v>0</v>
      </c>
    </row>
    <row r="410" spans="1:9" ht="12.75" hidden="1" customHeight="1" outlineLevel="1">
      <c r="A410" s="242"/>
      <c r="B410" s="282" t="s">
        <v>323</v>
      </c>
      <c r="C410" s="254"/>
      <c r="D410" s="260"/>
      <c r="E410" s="260"/>
      <c r="F410" s="255"/>
      <c r="G410" s="284"/>
      <c r="H410" s="270"/>
      <c r="I410" s="279">
        <v>0</v>
      </c>
    </row>
    <row r="411" spans="1:9" ht="12.75" hidden="1" customHeight="1" outlineLevel="1">
      <c r="A411" s="242"/>
      <c r="B411" s="282" t="s">
        <v>220</v>
      </c>
      <c r="C411" s="254"/>
      <c r="D411" s="260"/>
      <c r="E411" s="260"/>
      <c r="F411" s="255"/>
      <c r="G411" s="284"/>
      <c r="H411" s="270"/>
      <c r="I411" s="262">
        <v>0</v>
      </c>
    </row>
    <row r="412" spans="1:9" ht="12.75" hidden="1" customHeight="1" outlineLevel="1">
      <c r="A412" s="242"/>
      <c r="B412" s="282" t="s">
        <v>221</v>
      </c>
      <c r="C412" s="254"/>
      <c r="D412" s="260"/>
      <c r="E412" s="260"/>
      <c r="F412" s="255"/>
      <c r="G412" s="284"/>
      <c r="H412" s="270"/>
      <c r="I412" s="262">
        <v>0</v>
      </c>
    </row>
    <row r="413" spans="1:9" ht="12.75" hidden="1" customHeight="1" outlineLevel="1">
      <c r="A413" s="242"/>
      <c r="B413" s="282" t="s">
        <v>274</v>
      </c>
      <c r="C413" s="254"/>
      <c r="D413" s="260"/>
      <c r="E413" s="260"/>
      <c r="F413" s="255"/>
      <c r="G413" s="283">
        <v>0</v>
      </c>
      <c r="H413" s="270"/>
      <c r="I413" s="262">
        <v>0</v>
      </c>
    </row>
    <row r="414" spans="1:9" ht="12.75" hidden="1" customHeight="1" outlineLevel="1">
      <c r="A414" s="242"/>
      <c r="B414" s="282" t="s">
        <v>222</v>
      </c>
      <c r="C414" s="254"/>
      <c r="D414" s="260"/>
      <c r="E414" s="260"/>
      <c r="F414" s="255"/>
      <c r="G414" s="283">
        <v>0</v>
      </c>
      <c r="H414" s="270"/>
      <c r="I414" s="262">
        <v>0</v>
      </c>
    </row>
    <row r="415" spans="1:9" ht="12.75" hidden="1" customHeight="1" outlineLevel="1">
      <c r="A415" s="242"/>
      <c r="B415" s="282" t="s">
        <v>278</v>
      </c>
      <c r="C415" s="254"/>
      <c r="D415" s="260"/>
      <c r="E415" s="260"/>
      <c r="F415" s="255"/>
      <c r="G415" s="283">
        <v>221126</v>
      </c>
      <c r="H415" s="270"/>
      <c r="I415" s="262">
        <v>221126</v>
      </c>
    </row>
    <row r="416" spans="1:9" ht="12.75" hidden="1" customHeight="1" outlineLevel="1">
      <c r="A416" s="242"/>
      <c r="B416" s="282" t="s">
        <v>223</v>
      </c>
      <c r="C416" s="254"/>
      <c r="D416" s="260"/>
      <c r="E416" s="260"/>
      <c r="F416" s="255"/>
      <c r="G416" s="284"/>
      <c r="H416" s="270"/>
      <c r="I416" s="262">
        <v>0</v>
      </c>
    </row>
    <row r="417" spans="1:9" ht="12.75" hidden="1" customHeight="1" outlineLevel="1">
      <c r="A417" s="242"/>
      <c r="B417" s="282" t="s">
        <v>224</v>
      </c>
      <c r="C417" s="254"/>
      <c r="D417" s="260"/>
      <c r="E417" s="260"/>
      <c r="F417" s="255"/>
      <c r="G417" s="283">
        <v>0</v>
      </c>
      <c r="H417" s="270"/>
      <c r="I417" s="262">
        <v>0</v>
      </c>
    </row>
    <row r="418" spans="1:9" ht="12.75" hidden="1" customHeight="1" outlineLevel="1">
      <c r="A418" s="242"/>
      <c r="B418" s="282" t="s">
        <v>225</v>
      </c>
      <c r="C418" s="254"/>
      <c r="D418" s="260"/>
      <c r="E418" s="260"/>
      <c r="F418" s="255"/>
      <c r="G418" s="284"/>
      <c r="H418" s="270"/>
      <c r="I418" s="262">
        <v>0</v>
      </c>
    </row>
    <row r="419" spans="1:9" ht="12.75" customHeight="1" collapsed="1">
      <c r="A419" s="242">
        <v>14</v>
      </c>
      <c r="B419" s="285" t="s">
        <v>538</v>
      </c>
      <c r="C419" s="254"/>
      <c r="D419" s="260"/>
      <c r="E419" s="260"/>
      <c r="F419" s="255"/>
      <c r="G419" s="283">
        <f>SUM($G$391:$G$418)</f>
        <v>22169404.439311583</v>
      </c>
      <c r="H419" s="270"/>
      <c r="I419" s="262">
        <f>SUM($I$391:$I$418)</f>
        <v>22169404.439311583</v>
      </c>
    </row>
    <row r="420" spans="1:9" ht="12.75" hidden="1" customHeight="1" outlineLevel="1">
      <c r="A420" s="242"/>
      <c r="B420" s="286" t="s">
        <v>272</v>
      </c>
      <c r="C420" s="257"/>
      <c r="D420" s="259"/>
      <c r="E420" s="259"/>
      <c r="F420" s="273"/>
      <c r="G420" s="287">
        <v>6123</v>
      </c>
      <c r="H420" s="251"/>
      <c r="I420" s="288">
        <v>6123</v>
      </c>
    </row>
    <row r="421" spans="1:9" ht="12.75" hidden="1" customHeight="1" outlineLevel="1">
      <c r="A421" s="242"/>
      <c r="B421" s="286" t="s">
        <v>203</v>
      </c>
      <c r="C421" s="257"/>
      <c r="D421" s="259"/>
      <c r="E421" s="259"/>
      <c r="F421" s="273"/>
      <c r="G421" s="287">
        <v>892612</v>
      </c>
      <c r="H421" s="251"/>
      <c r="I421" s="288">
        <v>892612</v>
      </c>
    </row>
    <row r="422" spans="1:9" ht="12.75" hidden="1" customHeight="1" outlineLevel="1">
      <c r="A422" s="242"/>
      <c r="B422" s="286" t="s">
        <v>204</v>
      </c>
      <c r="C422" s="257"/>
      <c r="D422" s="259"/>
      <c r="E422" s="259"/>
      <c r="F422" s="273"/>
      <c r="G422" s="287">
        <v>348456.22450000001</v>
      </c>
      <c r="H422" s="251"/>
      <c r="I422" s="288">
        <v>348456.22450000001</v>
      </c>
    </row>
    <row r="423" spans="1:9" ht="12.75" hidden="1" customHeight="1" outlineLevel="1">
      <c r="A423" s="242"/>
      <c r="B423" s="286" t="s">
        <v>205</v>
      </c>
      <c r="C423" s="257"/>
      <c r="D423" s="259"/>
      <c r="E423" s="259"/>
      <c r="F423" s="273"/>
      <c r="G423" s="287">
        <v>0</v>
      </c>
      <c r="H423" s="251"/>
      <c r="I423" s="288">
        <v>0</v>
      </c>
    </row>
    <row r="424" spans="1:9" ht="12.75" hidden="1" customHeight="1" outlineLevel="1">
      <c r="A424" s="242"/>
      <c r="B424" s="286" t="s">
        <v>206</v>
      </c>
      <c r="C424" s="257"/>
      <c r="D424" s="259"/>
      <c r="E424" s="259"/>
      <c r="F424" s="273"/>
      <c r="G424" s="287">
        <v>68467</v>
      </c>
      <c r="H424" s="251"/>
      <c r="I424" s="288">
        <v>68467</v>
      </c>
    </row>
    <row r="425" spans="1:9" ht="12.75" hidden="1" customHeight="1" outlineLevel="1">
      <c r="A425" s="242"/>
      <c r="B425" s="286" t="s">
        <v>207</v>
      </c>
      <c r="C425" s="257"/>
      <c r="D425" s="259"/>
      <c r="E425" s="259"/>
      <c r="F425" s="273"/>
      <c r="G425" s="287">
        <v>11119</v>
      </c>
      <c r="H425" s="251"/>
      <c r="I425" s="288">
        <v>11119</v>
      </c>
    </row>
    <row r="426" spans="1:9" ht="12.75" hidden="1" customHeight="1" outlineLevel="1">
      <c r="A426" s="242"/>
      <c r="B426" s="286" t="s">
        <v>208</v>
      </c>
      <c r="C426" s="257"/>
      <c r="D426" s="259"/>
      <c r="E426" s="259"/>
      <c r="F426" s="273"/>
      <c r="G426" s="287">
        <v>14786087.924142055</v>
      </c>
      <c r="H426" s="251"/>
      <c r="I426" s="288">
        <v>14786087.924142055</v>
      </c>
    </row>
    <row r="427" spans="1:9" ht="12.75" hidden="1" customHeight="1" outlineLevel="1">
      <c r="A427" s="242"/>
      <c r="B427" s="286" t="s">
        <v>209</v>
      </c>
      <c r="C427" s="257"/>
      <c r="D427" s="259"/>
      <c r="E427" s="259"/>
      <c r="F427" s="273"/>
      <c r="G427" s="287">
        <v>1374856</v>
      </c>
      <c r="H427" s="251"/>
      <c r="I427" s="288">
        <v>1374856</v>
      </c>
    </row>
    <row r="428" spans="1:9" ht="12.75" hidden="1" customHeight="1" outlineLevel="1">
      <c r="A428" s="242"/>
      <c r="B428" s="286" t="s">
        <v>283</v>
      </c>
      <c r="C428" s="257"/>
      <c r="D428" s="259"/>
      <c r="E428" s="259"/>
      <c r="F428" s="273"/>
      <c r="G428" s="287"/>
      <c r="H428" s="251"/>
      <c r="I428" s="288">
        <v>0</v>
      </c>
    </row>
    <row r="429" spans="1:9" ht="12.75" hidden="1" customHeight="1" outlineLevel="1">
      <c r="A429" s="242"/>
      <c r="B429" s="286" t="s">
        <v>211</v>
      </c>
      <c r="C429" s="257"/>
      <c r="D429" s="259"/>
      <c r="E429" s="259"/>
      <c r="F429" s="273"/>
      <c r="G429" s="287">
        <v>11159347</v>
      </c>
      <c r="H429" s="251"/>
      <c r="I429" s="288">
        <v>11159347</v>
      </c>
    </row>
    <row r="430" spans="1:9" ht="12.75" hidden="1" customHeight="1" outlineLevel="1">
      <c r="A430" s="242"/>
      <c r="B430" s="286" t="s">
        <v>212</v>
      </c>
      <c r="C430" s="257"/>
      <c r="D430" s="259"/>
      <c r="E430" s="259"/>
      <c r="F430" s="273"/>
      <c r="G430" s="287">
        <v>1744143</v>
      </c>
      <c r="H430" s="251"/>
      <c r="I430" s="288">
        <v>1744143</v>
      </c>
    </row>
    <row r="431" spans="1:9" ht="12.75" hidden="1" customHeight="1" outlineLevel="1">
      <c r="A431" s="242"/>
      <c r="B431" s="286" t="s">
        <v>213</v>
      </c>
      <c r="C431" s="257"/>
      <c r="D431" s="259"/>
      <c r="E431" s="259"/>
      <c r="F431" s="273"/>
      <c r="G431" s="287">
        <v>9454412</v>
      </c>
      <c r="H431" s="251"/>
      <c r="I431" s="288">
        <v>9454412</v>
      </c>
    </row>
    <row r="432" spans="1:9" ht="12.75" hidden="1" customHeight="1" outlineLevel="1">
      <c r="A432" s="242"/>
      <c r="B432" s="286" t="s">
        <v>214</v>
      </c>
      <c r="C432" s="257"/>
      <c r="D432" s="259"/>
      <c r="E432" s="259"/>
      <c r="F432" s="273"/>
      <c r="G432" s="287">
        <v>3864615</v>
      </c>
      <c r="H432" s="251"/>
      <c r="I432" s="288">
        <v>3864615</v>
      </c>
    </row>
    <row r="433" spans="1:9" ht="12.75" hidden="1" customHeight="1" outlineLevel="1">
      <c r="A433" s="242"/>
      <c r="B433" s="286" t="s">
        <v>273</v>
      </c>
      <c r="C433" s="257"/>
      <c r="D433" s="259"/>
      <c r="E433" s="259"/>
      <c r="F433" s="273"/>
      <c r="G433" s="287">
        <v>-24851</v>
      </c>
      <c r="H433" s="251"/>
      <c r="I433" s="288">
        <v>-24851</v>
      </c>
    </row>
    <row r="434" spans="1:9" ht="12.75" hidden="1" customHeight="1" outlineLevel="1">
      <c r="A434" s="242"/>
      <c r="B434" s="286" t="s">
        <v>215</v>
      </c>
      <c r="C434" s="257"/>
      <c r="D434" s="259"/>
      <c r="E434" s="259"/>
      <c r="F434" s="273"/>
      <c r="G434" s="287">
        <v>725420</v>
      </c>
      <c r="H434" s="251"/>
      <c r="I434" s="288">
        <v>725420</v>
      </c>
    </row>
    <row r="435" spans="1:9" ht="12.75" hidden="1" customHeight="1" outlineLevel="1">
      <c r="A435" s="242"/>
      <c r="B435" s="286" t="s">
        <v>216</v>
      </c>
      <c r="C435" s="257"/>
      <c r="D435" s="259"/>
      <c r="E435" s="259"/>
      <c r="F435" s="273"/>
      <c r="G435" s="287">
        <v>27618</v>
      </c>
      <c r="H435" s="251"/>
      <c r="I435" s="288">
        <v>27618</v>
      </c>
    </row>
    <row r="436" spans="1:9" ht="12.75" hidden="1" customHeight="1" outlineLevel="1">
      <c r="A436" s="242"/>
      <c r="B436" s="286" t="s">
        <v>217</v>
      </c>
      <c r="C436" s="257"/>
      <c r="D436" s="259"/>
      <c r="E436" s="259"/>
      <c r="F436" s="273"/>
      <c r="G436" s="287">
        <v>268814.40959957789</v>
      </c>
      <c r="H436" s="251"/>
      <c r="I436" s="288">
        <v>268814.40959957789</v>
      </c>
    </row>
    <row r="437" spans="1:9" ht="12.75" hidden="1" customHeight="1" outlineLevel="1">
      <c r="A437" s="242"/>
      <c r="B437" s="286" t="s">
        <v>218</v>
      </c>
      <c r="C437" s="257"/>
      <c r="D437" s="259"/>
      <c r="E437" s="259"/>
      <c r="F437" s="273"/>
      <c r="G437" s="287">
        <v>3821201.2069524704</v>
      </c>
      <c r="H437" s="251"/>
      <c r="I437" s="288">
        <v>3821201.2069524704</v>
      </c>
    </row>
    <row r="438" spans="1:9" ht="12.75" hidden="1" customHeight="1" outlineLevel="1">
      <c r="A438" s="242"/>
      <c r="B438" s="286" t="s">
        <v>219</v>
      </c>
      <c r="C438" s="257"/>
      <c r="D438" s="259"/>
      <c r="E438" s="259"/>
      <c r="F438" s="273"/>
      <c r="G438" s="287">
        <v>13293</v>
      </c>
      <c r="H438" s="251"/>
      <c r="I438" s="288">
        <v>13293</v>
      </c>
    </row>
    <row r="439" spans="1:9" ht="12.75" hidden="1" customHeight="1" outlineLevel="1">
      <c r="A439" s="242"/>
      <c r="B439" s="286" t="s">
        <v>323</v>
      </c>
      <c r="C439" s="257"/>
      <c r="D439" s="259"/>
      <c r="E439" s="259"/>
      <c r="F439" s="273"/>
      <c r="G439" s="288">
        <v>68264</v>
      </c>
      <c r="H439" s="251"/>
      <c r="I439" s="288">
        <v>68264</v>
      </c>
    </row>
    <row r="440" spans="1:9" ht="12.75" hidden="1" customHeight="1" outlineLevel="1">
      <c r="A440" s="242"/>
      <c r="B440" s="286" t="s">
        <v>220</v>
      </c>
      <c r="C440" s="257"/>
      <c r="D440" s="259"/>
      <c r="E440" s="259"/>
      <c r="F440" s="273"/>
      <c r="G440" s="287">
        <v>0</v>
      </c>
      <c r="H440" s="251"/>
      <c r="I440" s="288">
        <v>0</v>
      </c>
    </row>
    <row r="441" spans="1:9" ht="12.75" hidden="1" customHeight="1" outlineLevel="1">
      <c r="A441" s="242"/>
      <c r="B441" s="286" t="s">
        <v>221</v>
      </c>
      <c r="C441" s="257"/>
      <c r="D441" s="259"/>
      <c r="E441" s="259"/>
      <c r="F441" s="273"/>
      <c r="G441" s="287">
        <v>204281</v>
      </c>
      <c r="H441" s="251"/>
      <c r="I441" s="288">
        <v>204281</v>
      </c>
    </row>
    <row r="442" spans="1:9" ht="12.75" hidden="1" customHeight="1" outlineLevel="1">
      <c r="A442" s="242"/>
      <c r="B442" s="286" t="s">
        <v>274</v>
      </c>
      <c r="C442" s="257"/>
      <c r="D442" s="259"/>
      <c r="E442" s="259"/>
      <c r="F442" s="273"/>
      <c r="G442" s="287">
        <v>54639</v>
      </c>
      <c r="H442" s="251"/>
      <c r="I442" s="288">
        <v>54639</v>
      </c>
    </row>
    <row r="443" spans="1:9" ht="12.75" hidden="1" customHeight="1" outlineLevel="1">
      <c r="A443" s="242"/>
      <c r="B443" s="286" t="s">
        <v>222</v>
      </c>
      <c r="C443" s="257"/>
      <c r="D443" s="259"/>
      <c r="E443" s="259"/>
      <c r="F443" s="273"/>
      <c r="G443" s="287">
        <v>8380486.8000000007</v>
      </c>
      <c r="H443" s="251"/>
      <c r="I443" s="288">
        <v>8380486.8000000007</v>
      </c>
    </row>
    <row r="444" spans="1:9" ht="12.75" hidden="1" customHeight="1" outlineLevel="1">
      <c r="A444" s="242"/>
      <c r="B444" s="286" t="s">
        <v>278</v>
      </c>
      <c r="C444" s="257"/>
      <c r="D444" s="259"/>
      <c r="E444" s="259"/>
      <c r="F444" s="273"/>
      <c r="G444" s="287">
        <v>268916</v>
      </c>
      <c r="H444" s="251"/>
      <c r="I444" s="262">
        <v>268916</v>
      </c>
    </row>
    <row r="445" spans="1:9" ht="12.75" hidden="1" customHeight="1" outlineLevel="1">
      <c r="A445" s="242"/>
      <c r="B445" s="286" t="s">
        <v>223</v>
      </c>
      <c r="C445" s="257"/>
      <c r="D445" s="259"/>
      <c r="E445" s="259"/>
      <c r="F445" s="273"/>
      <c r="G445" s="287">
        <v>229862</v>
      </c>
      <c r="H445" s="251"/>
      <c r="I445" s="288">
        <v>229862</v>
      </c>
    </row>
    <row r="446" spans="1:9" ht="12.75" hidden="1" customHeight="1" outlineLevel="1">
      <c r="A446" s="242"/>
      <c r="B446" s="286" t="s">
        <v>224</v>
      </c>
      <c r="C446" s="257"/>
      <c r="D446" s="259"/>
      <c r="E446" s="259"/>
      <c r="F446" s="273"/>
      <c r="G446" s="287">
        <v>161880.44548856406</v>
      </c>
      <c r="H446" s="251"/>
      <c r="I446" s="288">
        <v>161880.44548856406</v>
      </c>
    </row>
    <row r="447" spans="1:9" ht="12.75" hidden="1" customHeight="1" outlineLevel="1">
      <c r="A447" s="242"/>
      <c r="B447" s="286" t="s">
        <v>225</v>
      </c>
      <c r="C447" s="257"/>
      <c r="D447" s="259"/>
      <c r="E447" s="259"/>
      <c r="F447" s="273"/>
      <c r="G447" s="287">
        <v>57255</v>
      </c>
      <c r="H447" s="251"/>
      <c r="I447" s="288">
        <v>57255</v>
      </c>
    </row>
    <row r="448" spans="1:9" ht="12.75" customHeight="1" collapsed="1">
      <c r="A448" s="242">
        <v>15</v>
      </c>
      <c r="B448" s="289" t="s">
        <v>593</v>
      </c>
      <c r="C448" s="257"/>
      <c r="D448" s="259"/>
      <c r="E448" s="259"/>
      <c r="F448" s="273"/>
      <c r="G448" s="287">
        <f>SUM($G$420:$G$447)</f>
        <v>57967318.010682665</v>
      </c>
      <c r="H448" s="251"/>
      <c r="I448" s="288">
        <f>SUM($I$420:$I$447)</f>
        <v>57967318.010682665</v>
      </c>
    </row>
    <row r="449" spans="1:9" ht="12.75" customHeight="1">
      <c r="A449" s="290" t="s">
        <v>539</v>
      </c>
      <c r="B449" s="291" t="s">
        <v>540</v>
      </c>
      <c r="C449" s="428"/>
      <c r="D449" s="428"/>
      <c r="E449" s="428"/>
      <c r="F449" s="428"/>
      <c r="G449" s="428"/>
      <c r="H449" s="428"/>
      <c r="I449" s="428"/>
    </row>
    <row r="450" spans="1:9" ht="12.75" hidden="1" customHeight="1" outlineLevel="1">
      <c r="A450" s="242"/>
      <c r="B450" s="277" t="s">
        <v>272</v>
      </c>
      <c r="C450" s="292"/>
      <c r="D450" s="268"/>
      <c r="E450" s="258"/>
      <c r="F450" s="268"/>
      <c r="G450" s="293"/>
      <c r="H450" s="279">
        <v>0</v>
      </c>
      <c r="I450" s="245">
        <v>0</v>
      </c>
    </row>
    <row r="451" spans="1:9" ht="12.75" hidden="1" customHeight="1" outlineLevel="1">
      <c r="A451" s="242"/>
      <c r="B451" s="277" t="s">
        <v>203</v>
      </c>
      <c r="C451" s="292"/>
      <c r="D451" s="268"/>
      <c r="E451" s="258"/>
      <c r="F451" s="268"/>
      <c r="G451" s="293"/>
      <c r="H451" s="279">
        <v>0</v>
      </c>
      <c r="I451" s="245">
        <v>0</v>
      </c>
    </row>
    <row r="452" spans="1:9" ht="12.75" hidden="1" customHeight="1" outlineLevel="1">
      <c r="A452" s="242"/>
      <c r="B452" s="277" t="s">
        <v>204</v>
      </c>
      <c r="C452" s="292"/>
      <c r="D452" s="268"/>
      <c r="E452" s="258"/>
      <c r="F452" s="268"/>
      <c r="G452" s="293"/>
      <c r="H452" s="294"/>
      <c r="I452" s="245">
        <v>0</v>
      </c>
    </row>
    <row r="453" spans="1:9" ht="12.75" hidden="1" customHeight="1" outlineLevel="1">
      <c r="A453" s="242"/>
      <c r="B453" s="277" t="s">
        <v>205</v>
      </c>
      <c r="C453" s="292"/>
      <c r="D453" s="268"/>
      <c r="E453" s="258"/>
      <c r="F453" s="268"/>
      <c r="G453" s="293"/>
      <c r="H453" s="279">
        <v>0</v>
      </c>
      <c r="I453" s="245">
        <v>0</v>
      </c>
    </row>
    <row r="454" spans="1:9" ht="12.75" hidden="1" customHeight="1" outlineLevel="1">
      <c r="A454" s="242"/>
      <c r="B454" s="277" t="s">
        <v>206</v>
      </c>
      <c r="C454" s="292"/>
      <c r="D454" s="268"/>
      <c r="E454" s="258"/>
      <c r="F454" s="268"/>
      <c r="G454" s="293"/>
      <c r="H454" s="279">
        <v>0</v>
      </c>
      <c r="I454" s="245">
        <v>0</v>
      </c>
    </row>
    <row r="455" spans="1:9" ht="12.75" hidden="1" customHeight="1" outlineLevel="1">
      <c r="A455" s="242"/>
      <c r="B455" s="277" t="s">
        <v>207</v>
      </c>
      <c r="C455" s="292"/>
      <c r="D455" s="268"/>
      <c r="E455" s="258"/>
      <c r="F455" s="268"/>
      <c r="G455" s="293"/>
      <c r="H455" s="279">
        <v>0</v>
      </c>
      <c r="I455" s="245">
        <v>0</v>
      </c>
    </row>
    <row r="456" spans="1:9" ht="12.75" hidden="1" customHeight="1" outlineLevel="1">
      <c r="A456" s="242"/>
      <c r="B456" s="277" t="s">
        <v>208</v>
      </c>
      <c r="C456" s="292"/>
      <c r="D456" s="268"/>
      <c r="E456" s="258"/>
      <c r="F456" s="268"/>
      <c r="G456" s="293"/>
      <c r="H456" s="279">
        <v>177973</v>
      </c>
      <c r="I456" s="245">
        <v>177973</v>
      </c>
    </row>
    <row r="457" spans="1:9" ht="12.75" hidden="1" customHeight="1" outlineLevel="1">
      <c r="A457" s="242"/>
      <c r="B457" s="277" t="s">
        <v>209</v>
      </c>
      <c r="C457" s="292"/>
      <c r="D457" s="268"/>
      <c r="E457" s="258"/>
      <c r="F457" s="268"/>
      <c r="G457" s="293"/>
      <c r="H457" s="279">
        <v>52424</v>
      </c>
      <c r="I457" s="245">
        <v>52424</v>
      </c>
    </row>
    <row r="458" spans="1:9" ht="12.75" hidden="1" customHeight="1" outlineLevel="1">
      <c r="A458" s="242"/>
      <c r="B458" s="277" t="s">
        <v>283</v>
      </c>
      <c r="C458" s="292"/>
      <c r="D458" s="268"/>
      <c r="E458" s="258"/>
      <c r="F458" s="268"/>
      <c r="G458" s="293"/>
      <c r="H458" s="279"/>
      <c r="I458" s="245">
        <v>0</v>
      </c>
    </row>
    <row r="459" spans="1:9" ht="12.75" hidden="1" customHeight="1" outlineLevel="1">
      <c r="A459" s="242"/>
      <c r="B459" s="277" t="s">
        <v>211</v>
      </c>
      <c r="C459" s="292"/>
      <c r="D459" s="268"/>
      <c r="E459" s="258"/>
      <c r="F459" s="268"/>
      <c r="G459" s="293"/>
      <c r="H459" s="279">
        <v>291109</v>
      </c>
      <c r="I459" s="245">
        <v>291109</v>
      </c>
    </row>
    <row r="460" spans="1:9" ht="12.75" hidden="1" customHeight="1" outlineLevel="1">
      <c r="A460" s="242"/>
      <c r="B460" s="277" t="s">
        <v>212</v>
      </c>
      <c r="C460" s="292"/>
      <c r="D460" s="268"/>
      <c r="E460" s="258"/>
      <c r="F460" s="268"/>
      <c r="G460" s="293"/>
      <c r="H460" s="279">
        <v>0</v>
      </c>
      <c r="I460" s="245">
        <v>0</v>
      </c>
    </row>
    <row r="461" spans="1:9" ht="12.75" hidden="1" customHeight="1" outlineLevel="1">
      <c r="A461" s="242"/>
      <c r="B461" s="277" t="s">
        <v>213</v>
      </c>
      <c r="C461" s="292"/>
      <c r="D461" s="268"/>
      <c r="E461" s="258"/>
      <c r="F461" s="268"/>
      <c r="G461" s="293"/>
      <c r="H461" s="279">
        <v>3689367</v>
      </c>
      <c r="I461" s="245">
        <v>3689367</v>
      </c>
    </row>
    <row r="462" spans="1:9" ht="12.75" hidden="1" customHeight="1" outlineLevel="1">
      <c r="A462" s="242"/>
      <c r="B462" s="277" t="s">
        <v>214</v>
      </c>
      <c r="C462" s="292"/>
      <c r="D462" s="268"/>
      <c r="E462" s="258"/>
      <c r="F462" s="268"/>
      <c r="G462" s="293"/>
      <c r="H462" s="279">
        <v>7930</v>
      </c>
      <c r="I462" s="245">
        <v>7930</v>
      </c>
    </row>
    <row r="463" spans="1:9" ht="12.75" hidden="1" customHeight="1" outlineLevel="1">
      <c r="A463" s="242"/>
      <c r="B463" s="277" t="s">
        <v>273</v>
      </c>
      <c r="C463" s="292"/>
      <c r="D463" s="268"/>
      <c r="E463" s="258"/>
      <c r="F463" s="268"/>
      <c r="G463" s="293"/>
      <c r="H463" s="279">
        <v>226734</v>
      </c>
      <c r="I463" s="245">
        <v>226734</v>
      </c>
    </row>
    <row r="464" spans="1:9" ht="12.75" hidden="1" customHeight="1" outlineLevel="1">
      <c r="A464" s="242"/>
      <c r="B464" s="277" t="s">
        <v>215</v>
      </c>
      <c r="C464" s="292"/>
      <c r="D464" s="268"/>
      <c r="E464" s="258"/>
      <c r="F464" s="268"/>
      <c r="G464" s="293"/>
      <c r="H464" s="279">
        <v>0</v>
      </c>
      <c r="I464" s="245">
        <v>0</v>
      </c>
    </row>
    <row r="465" spans="1:9" ht="12.75" hidden="1" customHeight="1" outlineLevel="1">
      <c r="A465" s="242"/>
      <c r="B465" s="277" t="s">
        <v>216</v>
      </c>
      <c r="C465" s="292"/>
      <c r="D465" s="268"/>
      <c r="E465" s="258"/>
      <c r="F465" s="268"/>
      <c r="G465" s="293"/>
      <c r="H465" s="279">
        <v>0</v>
      </c>
      <c r="I465" s="245">
        <v>0</v>
      </c>
    </row>
    <row r="466" spans="1:9" ht="12.75" hidden="1" customHeight="1" outlineLevel="1">
      <c r="A466" s="242"/>
      <c r="B466" s="277" t="s">
        <v>217</v>
      </c>
      <c r="C466" s="292"/>
      <c r="D466" s="268"/>
      <c r="E466" s="258"/>
      <c r="F466" s="268"/>
      <c r="G466" s="293"/>
      <c r="H466" s="279">
        <v>0</v>
      </c>
      <c r="I466" s="245">
        <v>0</v>
      </c>
    </row>
    <row r="467" spans="1:9" ht="12.75" hidden="1" customHeight="1" outlineLevel="1">
      <c r="A467" s="242"/>
      <c r="B467" s="277" t="s">
        <v>218</v>
      </c>
      <c r="C467" s="292"/>
      <c r="D467" s="268"/>
      <c r="E467" s="258"/>
      <c r="F467" s="268"/>
      <c r="G467" s="293"/>
      <c r="H467" s="279">
        <v>363438</v>
      </c>
      <c r="I467" s="245">
        <v>363438</v>
      </c>
    </row>
    <row r="468" spans="1:9" ht="12.75" hidden="1" customHeight="1" outlineLevel="1">
      <c r="A468" s="242"/>
      <c r="B468" s="277" t="s">
        <v>219</v>
      </c>
      <c r="C468" s="292"/>
      <c r="D468" s="268"/>
      <c r="E468" s="258"/>
      <c r="F468" s="268"/>
      <c r="G468" s="293"/>
      <c r="H468" s="294"/>
      <c r="I468" s="245">
        <v>0</v>
      </c>
    </row>
    <row r="469" spans="1:9" ht="12.75" hidden="1" customHeight="1" outlineLevel="1">
      <c r="A469" s="242"/>
      <c r="B469" s="277" t="s">
        <v>323</v>
      </c>
      <c r="C469" s="292"/>
      <c r="D469" s="268"/>
      <c r="E469" s="258"/>
      <c r="F469" s="268"/>
      <c r="G469" s="293"/>
      <c r="H469" s="294"/>
      <c r="I469" s="245">
        <v>0</v>
      </c>
    </row>
    <row r="470" spans="1:9" ht="12.75" hidden="1" customHeight="1" outlineLevel="1">
      <c r="A470" s="242"/>
      <c r="B470" s="277" t="s">
        <v>220</v>
      </c>
      <c r="C470" s="292"/>
      <c r="D470" s="268"/>
      <c r="E470" s="258"/>
      <c r="F470" s="268"/>
      <c r="G470" s="293"/>
      <c r="H470" s="294"/>
      <c r="I470" s="245">
        <v>0</v>
      </c>
    </row>
    <row r="471" spans="1:9" ht="12.75" hidden="1" customHeight="1" outlineLevel="1">
      <c r="A471" s="242"/>
      <c r="B471" s="277" t="s">
        <v>221</v>
      </c>
      <c r="C471" s="292"/>
      <c r="D471" s="268"/>
      <c r="E471" s="258"/>
      <c r="F471" s="268"/>
      <c r="G471" s="293"/>
      <c r="H471" s="294"/>
      <c r="I471" s="245">
        <v>0</v>
      </c>
    </row>
    <row r="472" spans="1:9" ht="12.75" hidden="1" customHeight="1" outlineLevel="1">
      <c r="A472" s="242"/>
      <c r="B472" s="277" t="s">
        <v>274</v>
      </c>
      <c r="C472" s="292"/>
      <c r="D472" s="268"/>
      <c r="E472" s="258"/>
      <c r="F472" s="268"/>
      <c r="G472" s="293"/>
      <c r="H472" s="279">
        <v>0</v>
      </c>
      <c r="I472" s="245">
        <v>0</v>
      </c>
    </row>
    <row r="473" spans="1:9" ht="12.75" hidden="1" customHeight="1" outlineLevel="1">
      <c r="A473" s="242"/>
      <c r="B473" s="277" t="s">
        <v>222</v>
      </c>
      <c r="C473" s="292"/>
      <c r="D473" s="268"/>
      <c r="E473" s="258"/>
      <c r="F473" s="268"/>
      <c r="G473" s="293"/>
      <c r="H473" s="279">
        <v>0</v>
      </c>
      <c r="I473" s="245">
        <v>0</v>
      </c>
    </row>
    <row r="474" spans="1:9" ht="12.75" hidden="1" customHeight="1" outlineLevel="1">
      <c r="A474" s="242"/>
      <c r="B474" s="277" t="s">
        <v>278</v>
      </c>
      <c r="C474" s="292"/>
      <c r="D474" s="268"/>
      <c r="E474" s="258"/>
      <c r="F474" s="268"/>
      <c r="G474" s="293"/>
      <c r="H474" s="279">
        <v>0</v>
      </c>
      <c r="I474" s="262">
        <v>0</v>
      </c>
    </row>
    <row r="475" spans="1:9" ht="12.75" hidden="1" customHeight="1" outlineLevel="1">
      <c r="A475" s="242"/>
      <c r="B475" s="277" t="s">
        <v>223</v>
      </c>
      <c r="C475" s="292"/>
      <c r="D475" s="268"/>
      <c r="E475" s="258"/>
      <c r="F475" s="268"/>
      <c r="G475" s="293"/>
      <c r="H475" s="294"/>
      <c r="I475" s="245">
        <v>0</v>
      </c>
    </row>
    <row r="476" spans="1:9" ht="12.75" hidden="1" customHeight="1" outlineLevel="1">
      <c r="A476" s="242"/>
      <c r="B476" s="277" t="s">
        <v>224</v>
      </c>
      <c r="C476" s="292"/>
      <c r="D476" s="268"/>
      <c r="E476" s="258"/>
      <c r="F476" s="268"/>
      <c r="G476" s="293"/>
      <c r="H476" s="294"/>
      <c r="I476" s="245">
        <v>0</v>
      </c>
    </row>
    <row r="477" spans="1:9" ht="12.75" hidden="1" customHeight="1" outlineLevel="1">
      <c r="A477" s="242"/>
      <c r="B477" s="277" t="s">
        <v>225</v>
      </c>
      <c r="C477" s="292"/>
      <c r="D477" s="268"/>
      <c r="E477" s="258"/>
      <c r="F477" s="268"/>
      <c r="G477" s="293"/>
      <c r="H477" s="294"/>
      <c r="I477" s="245">
        <v>0</v>
      </c>
    </row>
    <row r="478" spans="1:9" ht="12.75" customHeight="1" collapsed="1">
      <c r="A478" s="242">
        <v>16</v>
      </c>
      <c r="B478" s="281" t="s">
        <v>541</v>
      </c>
      <c r="C478" s="292"/>
      <c r="D478" s="268"/>
      <c r="E478" s="258"/>
      <c r="F478" s="268"/>
      <c r="G478" s="293"/>
      <c r="H478" s="279">
        <f>SUM($H$450:$H$477)</f>
        <v>4808975</v>
      </c>
      <c r="I478" s="245">
        <f>SUM($I$450:$I$477)</f>
        <v>4808975</v>
      </c>
    </row>
    <row r="479" spans="1:9" ht="12.75" hidden="1" customHeight="1" outlineLevel="1">
      <c r="A479" s="242"/>
      <c r="B479" s="261" t="s">
        <v>272</v>
      </c>
      <c r="C479" s="245">
        <v>0</v>
      </c>
      <c r="D479" s="245">
        <v>0</v>
      </c>
      <c r="E479" s="270"/>
      <c r="F479" s="245">
        <v>0</v>
      </c>
      <c r="G479" s="245">
        <v>0</v>
      </c>
      <c r="H479" s="245">
        <v>0</v>
      </c>
      <c r="I479" s="253">
        <v>0</v>
      </c>
    </row>
    <row r="480" spans="1:9" ht="12.75" hidden="1" customHeight="1" outlineLevel="1">
      <c r="A480" s="242"/>
      <c r="B480" s="261" t="s">
        <v>203</v>
      </c>
      <c r="C480" s="245">
        <v>0</v>
      </c>
      <c r="D480" s="245">
        <v>0</v>
      </c>
      <c r="E480" s="270"/>
      <c r="F480" s="245">
        <v>10022607</v>
      </c>
      <c r="G480" s="245">
        <v>0</v>
      </c>
      <c r="H480" s="245">
        <v>0</v>
      </c>
      <c r="I480" s="253">
        <v>10022607</v>
      </c>
    </row>
    <row r="481" spans="1:9" ht="12.75" hidden="1" customHeight="1" outlineLevel="1">
      <c r="A481" s="242"/>
      <c r="B481" s="261" t="s">
        <v>204</v>
      </c>
      <c r="C481" s="245">
        <v>0</v>
      </c>
      <c r="D481" s="245">
        <v>0</v>
      </c>
      <c r="E481" s="270"/>
      <c r="F481" s="245">
        <v>0</v>
      </c>
      <c r="G481" s="245">
        <v>0</v>
      </c>
      <c r="H481" s="245">
        <v>0</v>
      </c>
      <c r="I481" s="253">
        <v>0</v>
      </c>
    </row>
    <row r="482" spans="1:9" ht="12.75" hidden="1" customHeight="1" outlineLevel="1">
      <c r="A482" s="242"/>
      <c r="B482" s="261" t="s">
        <v>205</v>
      </c>
      <c r="C482" s="245">
        <v>0</v>
      </c>
      <c r="D482" s="245">
        <v>0</v>
      </c>
      <c r="E482" s="270"/>
      <c r="F482" s="245">
        <v>0</v>
      </c>
      <c r="G482" s="245">
        <v>0</v>
      </c>
      <c r="H482" s="245">
        <v>0</v>
      </c>
      <c r="I482" s="253">
        <v>0</v>
      </c>
    </row>
    <row r="483" spans="1:9" ht="12.75" hidden="1" customHeight="1" outlineLevel="1">
      <c r="A483" s="242"/>
      <c r="B483" s="261" t="s">
        <v>206</v>
      </c>
      <c r="C483" s="245">
        <v>0</v>
      </c>
      <c r="D483" s="245">
        <v>0</v>
      </c>
      <c r="E483" s="270"/>
      <c r="F483" s="245">
        <v>0</v>
      </c>
      <c r="G483" s="245">
        <v>-4809</v>
      </c>
      <c r="H483" s="245">
        <v>0</v>
      </c>
      <c r="I483" s="253">
        <v>-4809</v>
      </c>
    </row>
    <row r="484" spans="1:9" ht="12.75" hidden="1" customHeight="1" outlineLevel="1">
      <c r="A484" s="242"/>
      <c r="B484" s="261" t="s">
        <v>207</v>
      </c>
      <c r="C484" s="245"/>
      <c r="D484" s="245"/>
      <c r="E484" s="270"/>
      <c r="F484" s="245"/>
      <c r="G484" s="245"/>
      <c r="H484" s="245"/>
      <c r="I484" s="253">
        <v>0</v>
      </c>
    </row>
    <row r="485" spans="1:9" ht="12.75" hidden="1" customHeight="1" outlineLevel="1">
      <c r="A485" s="242"/>
      <c r="B485" s="261" t="s">
        <v>208</v>
      </c>
      <c r="C485" s="245">
        <v>0</v>
      </c>
      <c r="D485" s="245">
        <v>2475470</v>
      </c>
      <c r="E485" s="270"/>
      <c r="F485" s="245">
        <v>14593871</v>
      </c>
      <c r="G485" s="245">
        <v>0</v>
      </c>
      <c r="H485" s="245">
        <v>0</v>
      </c>
      <c r="I485" s="253">
        <v>17069341</v>
      </c>
    </row>
    <row r="486" spans="1:9" ht="12.75" hidden="1" customHeight="1" outlineLevel="1">
      <c r="A486" s="242"/>
      <c r="B486" s="261" t="s">
        <v>209</v>
      </c>
      <c r="C486" s="245">
        <v>0</v>
      </c>
      <c r="D486" s="245">
        <v>0</v>
      </c>
      <c r="E486" s="270"/>
      <c r="F486" s="245">
        <v>2697346</v>
      </c>
      <c r="G486" s="245">
        <v>0</v>
      </c>
      <c r="H486" s="245">
        <v>0</v>
      </c>
      <c r="I486" s="253">
        <v>2697346</v>
      </c>
    </row>
    <row r="487" spans="1:9" ht="12.75" hidden="1" customHeight="1" outlineLevel="1">
      <c r="A487" s="242"/>
      <c r="B487" s="261" t="s">
        <v>283</v>
      </c>
      <c r="C487" s="245"/>
      <c r="D487" s="245"/>
      <c r="E487" s="270"/>
      <c r="F487" s="245"/>
      <c r="G487" s="245"/>
      <c r="H487" s="245"/>
      <c r="I487" s="253">
        <v>0</v>
      </c>
    </row>
    <row r="488" spans="1:9" ht="12.75" hidden="1" customHeight="1" outlineLevel="1">
      <c r="A488" s="242"/>
      <c r="B488" s="261" t="s">
        <v>211</v>
      </c>
      <c r="C488" s="245">
        <v>140030</v>
      </c>
      <c r="D488" s="245">
        <v>0</v>
      </c>
      <c r="E488" s="270"/>
      <c r="F488" s="245">
        <v>22750004</v>
      </c>
      <c r="G488" s="245">
        <v>0</v>
      </c>
      <c r="H488" s="245">
        <v>0</v>
      </c>
      <c r="I488" s="253">
        <v>22890034</v>
      </c>
    </row>
    <row r="489" spans="1:9" ht="12.75" hidden="1" customHeight="1" outlineLevel="1">
      <c r="A489" s="242"/>
      <c r="B489" s="261" t="s">
        <v>212</v>
      </c>
      <c r="C489" s="245">
        <v>0</v>
      </c>
      <c r="D489" s="245">
        <v>0</v>
      </c>
      <c r="E489" s="270"/>
      <c r="F489" s="245">
        <v>28966247</v>
      </c>
      <c r="G489" s="245">
        <v>0</v>
      </c>
      <c r="H489" s="245">
        <v>27258091</v>
      </c>
      <c r="I489" s="253">
        <v>56224338</v>
      </c>
    </row>
    <row r="490" spans="1:9" ht="12.75" hidden="1" customHeight="1" outlineLevel="1">
      <c r="A490" s="242"/>
      <c r="B490" s="261" t="s">
        <v>213</v>
      </c>
      <c r="C490" s="245">
        <v>0</v>
      </c>
      <c r="D490" s="245">
        <v>5167235</v>
      </c>
      <c r="E490" s="270"/>
      <c r="F490" s="245">
        <v>14127912</v>
      </c>
      <c r="G490" s="245">
        <v>0</v>
      </c>
      <c r="H490" s="245">
        <v>14311266</v>
      </c>
      <c r="I490" s="253">
        <v>33606413</v>
      </c>
    </row>
    <row r="491" spans="1:9" ht="12.75" hidden="1" customHeight="1" outlineLevel="1">
      <c r="A491" s="242"/>
      <c r="B491" s="261" t="s">
        <v>214</v>
      </c>
      <c r="C491" s="245">
        <v>23019</v>
      </c>
      <c r="D491" s="245">
        <v>1092851</v>
      </c>
      <c r="E491" s="270"/>
      <c r="F491" s="245">
        <v>0</v>
      </c>
      <c r="G491" s="245">
        <v>0</v>
      </c>
      <c r="H491" s="245">
        <v>0</v>
      </c>
      <c r="I491" s="253">
        <v>1115870</v>
      </c>
    </row>
    <row r="492" spans="1:9" ht="12.75" hidden="1" customHeight="1" outlineLevel="1">
      <c r="A492" s="242"/>
      <c r="B492" s="261" t="s">
        <v>273</v>
      </c>
      <c r="C492" s="245"/>
      <c r="D492" s="245"/>
      <c r="E492" s="270"/>
      <c r="F492" s="245"/>
      <c r="G492" s="245"/>
      <c r="H492" s="245"/>
      <c r="I492" s="253">
        <v>0</v>
      </c>
    </row>
    <row r="493" spans="1:9" ht="12.75" hidden="1" customHeight="1" outlineLevel="1">
      <c r="A493" s="242"/>
      <c r="B493" s="261" t="s">
        <v>215</v>
      </c>
      <c r="C493" s="245">
        <v>0</v>
      </c>
      <c r="D493" s="245">
        <v>0</v>
      </c>
      <c r="E493" s="270"/>
      <c r="F493" s="245">
        <v>1461694</v>
      </c>
      <c r="G493" s="245">
        <v>0</v>
      </c>
      <c r="H493" s="245">
        <v>1670161</v>
      </c>
      <c r="I493" s="253">
        <v>3131855</v>
      </c>
    </row>
    <row r="494" spans="1:9" ht="12.75" hidden="1" customHeight="1" outlineLevel="1">
      <c r="A494" s="242"/>
      <c r="B494" s="261" t="s">
        <v>216</v>
      </c>
      <c r="C494" s="245">
        <v>0</v>
      </c>
      <c r="D494" s="245">
        <v>0</v>
      </c>
      <c r="E494" s="270"/>
      <c r="F494" s="245">
        <v>0</v>
      </c>
      <c r="G494" s="245">
        <v>0</v>
      </c>
      <c r="H494" s="245">
        <v>0</v>
      </c>
      <c r="I494" s="253">
        <v>0</v>
      </c>
    </row>
    <row r="495" spans="1:9" ht="12.75" hidden="1" customHeight="1" outlineLevel="1">
      <c r="A495" s="242"/>
      <c r="B495" s="261" t="s">
        <v>217</v>
      </c>
      <c r="C495" s="245">
        <v>0</v>
      </c>
      <c r="D495" s="245">
        <v>0</v>
      </c>
      <c r="E495" s="270"/>
      <c r="F495" s="245">
        <v>1051928</v>
      </c>
      <c r="G495" s="245">
        <v>0</v>
      </c>
      <c r="H495" s="245">
        <v>0</v>
      </c>
      <c r="I495" s="253">
        <v>1051928</v>
      </c>
    </row>
    <row r="496" spans="1:9" ht="12.75" hidden="1" customHeight="1" outlineLevel="1">
      <c r="A496" s="242"/>
      <c r="B496" s="261" t="s">
        <v>218</v>
      </c>
      <c r="C496" s="245">
        <v>794802</v>
      </c>
      <c r="D496" s="245">
        <v>4476860</v>
      </c>
      <c r="E496" s="270"/>
      <c r="F496" s="245">
        <v>383454</v>
      </c>
      <c r="G496" s="245">
        <v>0</v>
      </c>
      <c r="H496" s="245">
        <v>0</v>
      </c>
      <c r="I496" s="253">
        <v>5655116</v>
      </c>
    </row>
    <row r="497" spans="1:9" ht="12.75" hidden="1" customHeight="1" outlineLevel="1">
      <c r="A497" s="242"/>
      <c r="B497" s="261" t="s">
        <v>219</v>
      </c>
      <c r="C497" s="245">
        <v>0</v>
      </c>
      <c r="D497" s="245">
        <v>0</v>
      </c>
      <c r="E497" s="270"/>
      <c r="F497" s="245">
        <v>857732</v>
      </c>
      <c r="G497" s="245">
        <v>0</v>
      </c>
      <c r="H497" s="245">
        <v>0</v>
      </c>
      <c r="I497" s="253">
        <v>857732</v>
      </c>
    </row>
    <row r="498" spans="1:9" ht="12.75" hidden="1" customHeight="1" outlineLevel="1">
      <c r="A498" s="242"/>
      <c r="B498" s="261" t="s">
        <v>323</v>
      </c>
      <c r="C498" s="245"/>
      <c r="D498" s="245"/>
      <c r="E498" s="270"/>
      <c r="F498" s="245"/>
      <c r="G498" s="245"/>
      <c r="H498" s="245"/>
      <c r="I498" s="245">
        <v>0</v>
      </c>
    </row>
    <row r="499" spans="1:9" ht="12.75" hidden="1" customHeight="1" outlineLevel="1">
      <c r="A499" s="242"/>
      <c r="B499" s="261" t="s">
        <v>220</v>
      </c>
      <c r="C499" s="245"/>
      <c r="D499" s="245"/>
      <c r="E499" s="270"/>
      <c r="F499" s="245"/>
      <c r="G499" s="245"/>
      <c r="H499" s="245"/>
      <c r="I499" s="253">
        <v>0</v>
      </c>
    </row>
    <row r="500" spans="1:9" ht="12.75" hidden="1" customHeight="1" outlineLevel="1">
      <c r="A500" s="242"/>
      <c r="B500" s="261" t="s">
        <v>221</v>
      </c>
      <c r="C500" s="245">
        <v>0</v>
      </c>
      <c r="D500" s="245">
        <v>0</v>
      </c>
      <c r="E500" s="270"/>
      <c r="F500" s="245">
        <v>0</v>
      </c>
      <c r="G500" s="245">
        <v>0</v>
      </c>
      <c r="H500" s="245">
        <v>0</v>
      </c>
      <c r="I500" s="253">
        <v>0</v>
      </c>
    </row>
    <row r="501" spans="1:9" ht="12.75" hidden="1" customHeight="1" outlineLevel="1">
      <c r="A501" s="242"/>
      <c r="B501" s="261" t="s">
        <v>274</v>
      </c>
      <c r="C501" s="245"/>
      <c r="D501" s="245"/>
      <c r="E501" s="270"/>
      <c r="F501" s="245"/>
      <c r="G501" s="245"/>
      <c r="H501" s="245"/>
      <c r="I501" s="253">
        <v>0</v>
      </c>
    </row>
    <row r="502" spans="1:9" ht="12.75" hidden="1" customHeight="1" outlineLevel="1">
      <c r="A502" s="242"/>
      <c r="B502" s="261" t="s">
        <v>222</v>
      </c>
      <c r="C502" s="245">
        <v>648398</v>
      </c>
      <c r="D502" s="245">
        <v>90558</v>
      </c>
      <c r="E502" s="270"/>
      <c r="F502" s="245">
        <v>29246278</v>
      </c>
      <c r="G502" s="245">
        <v>0</v>
      </c>
      <c r="H502" s="245">
        <v>0</v>
      </c>
      <c r="I502" s="253">
        <v>29985234</v>
      </c>
    </row>
    <row r="503" spans="1:9" ht="12.75" hidden="1" customHeight="1" outlineLevel="1">
      <c r="A503" s="242"/>
      <c r="B503" s="261" t="s">
        <v>278</v>
      </c>
      <c r="C503" s="245"/>
      <c r="D503" s="245"/>
      <c r="E503" s="270"/>
      <c r="F503" s="245"/>
      <c r="G503" s="245"/>
      <c r="H503" s="245"/>
      <c r="I503" s="262">
        <v>0</v>
      </c>
    </row>
    <row r="504" spans="1:9" ht="12.75" hidden="1" customHeight="1" outlineLevel="1">
      <c r="A504" s="242"/>
      <c r="B504" s="261" t="s">
        <v>223</v>
      </c>
      <c r="C504" s="245">
        <v>0</v>
      </c>
      <c r="D504" s="245">
        <v>0</v>
      </c>
      <c r="E504" s="270"/>
      <c r="F504" s="245">
        <v>0</v>
      </c>
      <c r="G504" s="245">
        <v>0</v>
      </c>
      <c r="H504" s="245">
        <v>0</v>
      </c>
      <c r="I504" s="253">
        <v>0</v>
      </c>
    </row>
    <row r="505" spans="1:9" ht="12.75" hidden="1" customHeight="1" outlineLevel="1">
      <c r="A505" s="242"/>
      <c r="B505" s="261" t="s">
        <v>224</v>
      </c>
      <c r="C505" s="245">
        <v>0</v>
      </c>
      <c r="D505" s="245">
        <v>150734</v>
      </c>
      <c r="E505" s="270"/>
      <c r="F505" s="245">
        <v>4065596</v>
      </c>
      <c r="G505" s="245">
        <v>0</v>
      </c>
      <c r="H505" s="245">
        <v>8977821</v>
      </c>
      <c r="I505" s="253">
        <v>13194151</v>
      </c>
    </row>
    <row r="506" spans="1:9" ht="12.75" hidden="1" customHeight="1" outlineLevel="1">
      <c r="A506" s="242"/>
      <c r="B506" s="261" t="s">
        <v>225</v>
      </c>
      <c r="C506" s="245">
        <v>0</v>
      </c>
      <c r="D506" s="245">
        <v>0</v>
      </c>
      <c r="E506" s="270"/>
      <c r="F506" s="245">
        <v>471301</v>
      </c>
      <c r="G506" s="245">
        <v>0</v>
      </c>
      <c r="H506" s="245">
        <v>0</v>
      </c>
      <c r="I506" s="253">
        <v>471301</v>
      </c>
    </row>
    <row r="507" spans="1:9" ht="12.75" customHeight="1" collapsed="1">
      <c r="A507" s="242">
        <v>17</v>
      </c>
      <c r="B507" s="263" t="s">
        <v>594</v>
      </c>
      <c r="C507" s="245">
        <f>SUM($C$479:$C$506)</f>
        <v>1606249</v>
      </c>
      <c r="D507" s="245">
        <f>SUM($D$479:$D$506)</f>
        <v>13453708</v>
      </c>
      <c r="E507" s="270"/>
      <c r="F507" s="245">
        <f>SUM($F$479:$F$506)</f>
        <v>130695970</v>
      </c>
      <c r="G507" s="245">
        <f>SUM($G$479:$G$506)</f>
        <v>-4809</v>
      </c>
      <c r="H507" s="245">
        <f>SUM($H$479:$H$506)</f>
        <v>52217339</v>
      </c>
      <c r="I507" s="253">
        <f>SUM($I$479:$I$506)</f>
        <v>197968457</v>
      </c>
    </row>
    <row r="508" spans="1:9" ht="12.75" hidden="1" customHeight="1" outlineLevel="1">
      <c r="A508" s="242"/>
      <c r="B508" s="261" t="s">
        <v>272</v>
      </c>
      <c r="C508" s="257"/>
      <c r="D508" s="268"/>
      <c r="E508" s="260"/>
      <c r="F508" s="268"/>
      <c r="G508" s="273"/>
      <c r="H508" s="253">
        <v>0</v>
      </c>
      <c r="I508" s="253">
        <v>0</v>
      </c>
    </row>
    <row r="509" spans="1:9" ht="12.75" hidden="1" customHeight="1" outlineLevel="1">
      <c r="A509" s="242"/>
      <c r="B509" s="261" t="s">
        <v>203</v>
      </c>
      <c r="C509" s="257"/>
      <c r="D509" s="268"/>
      <c r="E509" s="260"/>
      <c r="F509" s="268"/>
      <c r="G509" s="273"/>
      <c r="H509" s="253">
        <v>15893937</v>
      </c>
      <c r="I509" s="253">
        <v>15893937</v>
      </c>
    </row>
    <row r="510" spans="1:9" ht="12.75" hidden="1" customHeight="1" outlineLevel="1">
      <c r="A510" s="242"/>
      <c r="B510" s="261" t="s">
        <v>204</v>
      </c>
      <c r="C510" s="257"/>
      <c r="D510" s="268"/>
      <c r="E510" s="260"/>
      <c r="F510" s="268"/>
      <c r="G510" s="273"/>
      <c r="H510" s="253">
        <v>0</v>
      </c>
      <c r="I510" s="253">
        <v>0</v>
      </c>
    </row>
    <row r="511" spans="1:9" ht="12.75" hidden="1" customHeight="1" outlineLevel="1">
      <c r="A511" s="242"/>
      <c r="B511" s="261" t="s">
        <v>205</v>
      </c>
      <c r="C511" s="257"/>
      <c r="D511" s="268"/>
      <c r="E511" s="260"/>
      <c r="F511" s="268"/>
      <c r="G511" s="273"/>
      <c r="H511" s="253">
        <v>0</v>
      </c>
      <c r="I511" s="253">
        <v>0</v>
      </c>
    </row>
    <row r="512" spans="1:9" ht="12.75" hidden="1" customHeight="1" outlineLevel="1">
      <c r="A512" s="242"/>
      <c r="B512" s="261" t="s">
        <v>206</v>
      </c>
      <c r="C512" s="257"/>
      <c r="D512" s="268"/>
      <c r="E512" s="260"/>
      <c r="F512" s="268"/>
      <c r="G512" s="273"/>
      <c r="H512" s="253">
        <v>0</v>
      </c>
      <c r="I512" s="253">
        <v>0</v>
      </c>
    </row>
    <row r="513" spans="1:9" ht="12.75" hidden="1" customHeight="1" outlineLevel="1">
      <c r="A513" s="242"/>
      <c r="B513" s="261" t="s">
        <v>207</v>
      </c>
      <c r="C513" s="257"/>
      <c r="D513" s="268"/>
      <c r="E513" s="260"/>
      <c r="F513" s="268"/>
      <c r="G513" s="273"/>
      <c r="H513" s="253">
        <v>0</v>
      </c>
      <c r="I513" s="253">
        <v>0</v>
      </c>
    </row>
    <row r="514" spans="1:9" ht="12.75" hidden="1" customHeight="1" outlineLevel="1">
      <c r="A514" s="242"/>
      <c r="B514" s="261" t="s">
        <v>208</v>
      </c>
      <c r="C514" s="257"/>
      <c r="D514" s="268"/>
      <c r="E514" s="260"/>
      <c r="F514" s="268"/>
      <c r="G514" s="273"/>
      <c r="H514" s="253">
        <v>25663974</v>
      </c>
      <c r="I514" s="253">
        <v>25663974</v>
      </c>
    </row>
    <row r="515" spans="1:9" ht="12.75" hidden="1" customHeight="1" outlineLevel="1">
      <c r="A515" s="242"/>
      <c r="B515" s="261" t="s">
        <v>209</v>
      </c>
      <c r="C515" s="257"/>
      <c r="D515" s="268"/>
      <c r="E515" s="260"/>
      <c r="F515" s="268"/>
      <c r="G515" s="273"/>
      <c r="H515" s="253">
        <v>82801</v>
      </c>
      <c r="I515" s="253">
        <v>82801</v>
      </c>
    </row>
    <row r="516" spans="1:9" ht="12.75" hidden="1" customHeight="1" outlineLevel="1">
      <c r="A516" s="242"/>
      <c r="B516" s="261" t="s">
        <v>283</v>
      </c>
      <c r="C516" s="257"/>
      <c r="D516" s="268"/>
      <c r="E516" s="260"/>
      <c r="F516" s="268"/>
      <c r="G516" s="273"/>
      <c r="H516" s="253"/>
      <c r="I516" s="253">
        <v>0</v>
      </c>
    </row>
    <row r="517" spans="1:9" ht="12.75" hidden="1" customHeight="1" outlineLevel="1">
      <c r="A517" s="242"/>
      <c r="B517" s="261" t="s">
        <v>211</v>
      </c>
      <c r="C517" s="257"/>
      <c r="D517" s="268"/>
      <c r="E517" s="260"/>
      <c r="F517" s="268"/>
      <c r="G517" s="273"/>
      <c r="H517" s="253">
        <v>26518298</v>
      </c>
      <c r="I517" s="253">
        <v>26518298</v>
      </c>
    </row>
    <row r="518" spans="1:9" ht="12.75" hidden="1" customHeight="1" outlineLevel="1">
      <c r="A518" s="242"/>
      <c r="B518" s="261" t="s">
        <v>212</v>
      </c>
      <c r="C518" s="257"/>
      <c r="D518" s="268"/>
      <c r="E518" s="260"/>
      <c r="F518" s="268"/>
      <c r="G518" s="273"/>
      <c r="H518" s="253"/>
      <c r="I518" s="253">
        <v>0</v>
      </c>
    </row>
    <row r="519" spans="1:9" ht="12.75" hidden="1" customHeight="1" outlineLevel="1">
      <c r="A519" s="242"/>
      <c r="B519" s="261" t="s">
        <v>213</v>
      </c>
      <c r="C519" s="257"/>
      <c r="D519" s="268"/>
      <c r="E519" s="260"/>
      <c r="F519" s="268"/>
      <c r="G519" s="273"/>
      <c r="H519" s="252"/>
      <c r="I519" s="253">
        <v>0</v>
      </c>
    </row>
    <row r="520" spans="1:9" ht="12.75" hidden="1" customHeight="1" outlineLevel="1">
      <c r="A520" s="242"/>
      <c r="B520" s="261" t="s">
        <v>214</v>
      </c>
      <c r="C520" s="257"/>
      <c r="D520" s="268"/>
      <c r="E520" s="260"/>
      <c r="F520" s="268"/>
      <c r="G520" s="273"/>
      <c r="H520" s="253">
        <v>0</v>
      </c>
      <c r="I520" s="253">
        <v>0</v>
      </c>
    </row>
    <row r="521" spans="1:9" ht="12.75" hidden="1" customHeight="1" outlineLevel="1">
      <c r="A521" s="242"/>
      <c r="B521" s="261" t="s">
        <v>273</v>
      </c>
      <c r="C521" s="257"/>
      <c r="D521" s="268"/>
      <c r="E521" s="260"/>
      <c r="F521" s="268"/>
      <c r="G521" s="273"/>
      <c r="H521" s="253">
        <v>19173</v>
      </c>
      <c r="I521" s="253">
        <v>19173</v>
      </c>
    </row>
    <row r="522" spans="1:9" ht="12.75" hidden="1" customHeight="1" outlineLevel="1">
      <c r="A522" s="242"/>
      <c r="B522" s="261" t="s">
        <v>215</v>
      </c>
      <c r="C522" s="257"/>
      <c r="D522" s="268"/>
      <c r="E522" s="260"/>
      <c r="F522" s="268"/>
      <c r="G522" s="273"/>
      <c r="H522" s="252"/>
      <c r="I522" s="253">
        <v>0</v>
      </c>
    </row>
    <row r="523" spans="1:9" ht="12.75" hidden="1" customHeight="1" outlineLevel="1">
      <c r="A523" s="242"/>
      <c r="B523" s="261" t="s">
        <v>216</v>
      </c>
      <c r="C523" s="257"/>
      <c r="D523" s="268"/>
      <c r="E523" s="260"/>
      <c r="F523" s="268"/>
      <c r="G523" s="273"/>
      <c r="H523" s="253">
        <v>0</v>
      </c>
      <c r="I523" s="253">
        <v>0</v>
      </c>
    </row>
    <row r="524" spans="1:9" ht="12.75" hidden="1" customHeight="1" outlineLevel="1">
      <c r="A524" s="242"/>
      <c r="B524" s="261" t="s">
        <v>217</v>
      </c>
      <c r="C524" s="257"/>
      <c r="D524" s="268"/>
      <c r="E524" s="260"/>
      <c r="F524" s="268"/>
      <c r="G524" s="273"/>
      <c r="H524" s="253">
        <v>0</v>
      </c>
      <c r="I524" s="253">
        <v>0</v>
      </c>
    </row>
    <row r="525" spans="1:9" ht="12.75" hidden="1" customHeight="1" outlineLevel="1">
      <c r="A525" s="242"/>
      <c r="B525" s="261" t="s">
        <v>218</v>
      </c>
      <c r="C525" s="257"/>
      <c r="D525" s="268"/>
      <c r="E525" s="260"/>
      <c r="F525" s="268"/>
      <c r="G525" s="273"/>
      <c r="H525" s="252"/>
      <c r="I525" s="253">
        <v>0</v>
      </c>
    </row>
    <row r="526" spans="1:9" ht="12.75" hidden="1" customHeight="1" outlineLevel="1">
      <c r="A526" s="242"/>
      <c r="B526" s="261" t="s">
        <v>219</v>
      </c>
      <c r="C526" s="257"/>
      <c r="D526" s="268"/>
      <c r="E526" s="260"/>
      <c r="F526" s="268"/>
      <c r="G526" s="273"/>
      <c r="H526" s="252"/>
      <c r="I526" s="253">
        <v>0</v>
      </c>
    </row>
    <row r="527" spans="1:9" ht="12.75" hidden="1" customHeight="1" outlineLevel="1">
      <c r="A527" s="242"/>
      <c r="B527" s="261" t="s">
        <v>323</v>
      </c>
      <c r="C527" s="257"/>
      <c r="D527" s="268"/>
      <c r="E527" s="260"/>
      <c r="F527" s="268"/>
      <c r="G527" s="273"/>
      <c r="H527" s="245">
        <v>0</v>
      </c>
      <c r="I527" s="245">
        <v>0</v>
      </c>
    </row>
    <row r="528" spans="1:9" ht="12.75" hidden="1" customHeight="1" outlineLevel="1">
      <c r="A528" s="242"/>
      <c r="B528" s="261" t="s">
        <v>220</v>
      </c>
      <c r="C528" s="257"/>
      <c r="D528" s="268"/>
      <c r="E528" s="260"/>
      <c r="F528" s="268"/>
      <c r="G528" s="273"/>
      <c r="H528" s="252"/>
      <c r="I528" s="253">
        <v>0</v>
      </c>
    </row>
    <row r="529" spans="1:9" ht="12.75" hidden="1" customHeight="1" outlineLevel="1">
      <c r="A529" s="242"/>
      <c r="B529" s="261" t="s">
        <v>221</v>
      </c>
      <c r="C529" s="257"/>
      <c r="D529" s="268"/>
      <c r="E529" s="260"/>
      <c r="F529" s="268"/>
      <c r="G529" s="273"/>
      <c r="H529" s="252"/>
      <c r="I529" s="253">
        <v>0</v>
      </c>
    </row>
    <row r="530" spans="1:9" ht="12.75" hidden="1" customHeight="1" outlineLevel="1">
      <c r="A530" s="242"/>
      <c r="B530" s="261" t="s">
        <v>274</v>
      </c>
      <c r="C530" s="257"/>
      <c r="D530" s="268"/>
      <c r="E530" s="260"/>
      <c r="F530" s="268"/>
      <c r="G530" s="273"/>
      <c r="H530" s="252"/>
      <c r="I530" s="253">
        <v>0</v>
      </c>
    </row>
    <row r="531" spans="1:9" ht="12.75" hidden="1" customHeight="1" outlineLevel="1">
      <c r="A531" s="242"/>
      <c r="B531" s="261" t="s">
        <v>222</v>
      </c>
      <c r="C531" s="257"/>
      <c r="D531" s="268"/>
      <c r="E531" s="260"/>
      <c r="F531" s="268"/>
      <c r="G531" s="273"/>
      <c r="H531" s="253">
        <v>38350402</v>
      </c>
      <c r="I531" s="253">
        <v>38350402</v>
      </c>
    </row>
    <row r="532" spans="1:9" ht="12.75" hidden="1" customHeight="1" outlineLevel="1">
      <c r="A532" s="242"/>
      <c r="B532" s="261" t="s">
        <v>278</v>
      </c>
      <c r="C532" s="257"/>
      <c r="D532" s="268"/>
      <c r="E532" s="260"/>
      <c r="F532" s="268"/>
      <c r="G532" s="273"/>
      <c r="H532" s="253"/>
      <c r="I532" s="262">
        <v>0</v>
      </c>
    </row>
    <row r="533" spans="1:9" ht="12.75" hidden="1" customHeight="1" outlineLevel="1">
      <c r="A533" s="242"/>
      <c r="B533" s="261" t="s">
        <v>223</v>
      </c>
      <c r="C533" s="257"/>
      <c r="D533" s="268"/>
      <c r="E533" s="260"/>
      <c r="F533" s="268"/>
      <c r="G533" s="273"/>
      <c r="H533" s="252"/>
      <c r="I533" s="253">
        <v>0</v>
      </c>
    </row>
    <row r="534" spans="1:9" ht="12.75" hidden="1" customHeight="1" outlineLevel="1">
      <c r="A534" s="242"/>
      <c r="B534" s="261" t="s">
        <v>224</v>
      </c>
      <c r="C534" s="257"/>
      <c r="D534" s="268"/>
      <c r="E534" s="260"/>
      <c r="F534" s="268"/>
      <c r="G534" s="273"/>
      <c r="H534" s="252">
        <v>0</v>
      </c>
      <c r="I534" s="253">
        <v>0</v>
      </c>
    </row>
    <row r="535" spans="1:9" ht="12.75" hidden="1" customHeight="1" outlineLevel="1">
      <c r="A535" s="242"/>
      <c r="B535" s="261" t="s">
        <v>225</v>
      </c>
      <c r="C535" s="257"/>
      <c r="D535" s="268"/>
      <c r="E535" s="260"/>
      <c r="F535" s="268"/>
      <c r="G535" s="273"/>
      <c r="H535" s="253">
        <v>0</v>
      </c>
      <c r="I535" s="253">
        <v>0</v>
      </c>
    </row>
    <row r="536" spans="1:9" ht="12.75" customHeight="1" collapsed="1">
      <c r="A536" s="242">
        <v>18</v>
      </c>
      <c r="B536" s="263" t="s">
        <v>542</v>
      </c>
      <c r="C536" s="257"/>
      <c r="D536" s="268"/>
      <c r="E536" s="260"/>
      <c r="F536" s="268"/>
      <c r="G536" s="273"/>
      <c r="H536" s="253">
        <f>SUM($H$508:$H$535)</f>
        <v>106528585</v>
      </c>
      <c r="I536" s="253">
        <f>SUM($I$508:$I$535)</f>
        <v>106528585</v>
      </c>
    </row>
    <row r="537" spans="1:9" ht="12.75" hidden="1" customHeight="1" outlineLevel="1">
      <c r="A537" s="242"/>
      <c r="B537" s="261" t="s">
        <v>272</v>
      </c>
      <c r="C537" s="253">
        <v>0</v>
      </c>
      <c r="D537" s="253">
        <v>0</v>
      </c>
      <c r="E537" s="270"/>
      <c r="F537" s="279">
        <v>0</v>
      </c>
      <c r="G537" s="279">
        <v>0</v>
      </c>
      <c r="H537" s="279">
        <v>0</v>
      </c>
      <c r="I537" s="253">
        <v>0</v>
      </c>
    </row>
    <row r="538" spans="1:9" ht="12.75" hidden="1" customHeight="1" outlineLevel="1">
      <c r="A538" s="242"/>
      <c r="B538" s="261" t="s">
        <v>203</v>
      </c>
      <c r="C538" s="253">
        <v>0</v>
      </c>
      <c r="D538" s="253">
        <v>0</v>
      </c>
      <c r="E538" s="270"/>
      <c r="F538" s="279">
        <v>11139650</v>
      </c>
      <c r="G538" s="279">
        <v>0</v>
      </c>
      <c r="H538" s="279">
        <v>160397</v>
      </c>
      <c r="I538" s="253">
        <v>11300047</v>
      </c>
    </row>
    <row r="539" spans="1:9" ht="12.75" hidden="1" customHeight="1" outlineLevel="1">
      <c r="A539" s="242"/>
      <c r="B539" s="261" t="s">
        <v>204</v>
      </c>
      <c r="C539" s="253">
        <v>27064</v>
      </c>
      <c r="D539" s="253">
        <v>0</v>
      </c>
      <c r="E539" s="270"/>
      <c r="F539" s="279">
        <v>0</v>
      </c>
      <c r="G539" s="279">
        <v>0</v>
      </c>
      <c r="H539" s="279">
        <v>0</v>
      </c>
      <c r="I539" s="253">
        <v>27064</v>
      </c>
    </row>
    <row r="540" spans="1:9" ht="12.75" hidden="1" customHeight="1" outlineLevel="1">
      <c r="A540" s="242"/>
      <c r="B540" s="261" t="s">
        <v>205</v>
      </c>
      <c r="C540" s="253">
        <v>0</v>
      </c>
      <c r="D540" s="253">
        <v>0</v>
      </c>
      <c r="E540" s="270"/>
      <c r="F540" s="279">
        <v>0</v>
      </c>
      <c r="G540" s="279">
        <v>0</v>
      </c>
      <c r="H540" s="279">
        <v>0</v>
      </c>
      <c r="I540" s="253">
        <v>0</v>
      </c>
    </row>
    <row r="541" spans="1:9" ht="12.75" hidden="1" customHeight="1" outlineLevel="1">
      <c r="A541" s="242"/>
      <c r="B541" s="261" t="s">
        <v>206</v>
      </c>
      <c r="C541" s="253"/>
      <c r="D541" s="253"/>
      <c r="E541" s="270"/>
      <c r="F541" s="279"/>
      <c r="G541" s="279"/>
      <c r="H541" s="279"/>
      <c r="I541" s="253">
        <v>0</v>
      </c>
    </row>
    <row r="542" spans="1:9" ht="12.75" hidden="1" customHeight="1" outlineLevel="1">
      <c r="A542" s="242"/>
      <c r="B542" s="261" t="s">
        <v>207</v>
      </c>
      <c r="C542" s="253"/>
      <c r="D542" s="253"/>
      <c r="E542" s="270"/>
      <c r="F542" s="279"/>
      <c r="G542" s="279"/>
      <c r="H542" s="279"/>
      <c r="I542" s="253">
        <v>0</v>
      </c>
    </row>
    <row r="543" spans="1:9" ht="12.75" hidden="1" customHeight="1" outlineLevel="1">
      <c r="A543" s="242"/>
      <c r="B543" s="261" t="s">
        <v>208</v>
      </c>
      <c r="C543" s="253">
        <v>934666.65999999992</v>
      </c>
      <c r="D543" s="253">
        <v>30655</v>
      </c>
      <c r="E543" s="270"/>
      <c r="F543" s="279">
        <v>996621</v>
      </c>
      <c r="G543" s="279">
        <v>0</v>
      </c>
      <c r="H543" s="279">
        <v>4491388</v>
      </c>
      <c r="I543" s="253">
        <v>6453330.6600000001</v>
      </c>
    </row>
    <row r="544" spans="1:9" ht="12.75" hidden="1" customHeight="1" outlineLevel="1">
      <c r="A544" s="242"/>
      <c r="B544" s="261" t="s">
        <v>209</v>
      </c>
      <c r="C544" s="253">
        <v>549246</v>
      </c>
      <c r="D544" s="253">
        <v>0</v>
      </c>
      <c r="E544" s="270"/>
      <c r="F544" s="279">
        <v>125411</v>
      </c>
      <c r="G544" s="279">
        <v>0</v>
      </c>
      <c r="H544" s="279">
        <v>129646</v>
      </c>
      <c r="I544" s="253">
        <v>804303</v>
      </c>
    </row>
    <row r="545" spans="1:9" ht="12.75" hidden="1" customHeight="1" outlineLevel="1">
      <c r="A545" s="242"/>
      <c r="B545" s="261" t="s">
        <v>283</v>
      </c>
      <c r="C545" s="253"/>
      <c r="D545" s="253"/>
      <c r="E545" s="270"/>
      <c r="F545" s="279"/>
      <c r="G545" s="279"/>
      <c r="H545" s="279"/>
      <c r="I545" s="253">
        <v>0</v>
      </c>
    </row>
    <row r="546" spans="1:9" ht="12.75" hidden="1" customHeight="1" outlineLevel="1">
      <c r="A546" s="242"/>
      <c r="B546" s="261" t="s">
        <v>211</v>
      </c>
      <c r="C546" s="253">
        <v>305856</v>
      </c>
      <c r="D546" s="253">
        <v>0</v>
      </c>
      <c r="E546" s="270"/>
      <c r="F546" s="279">
        <v>15264428</v>
      </c>
      <c r="G546" s="279">
        <v>0</v>
      </c>
      <c r="H546" s="279">
        <v>426826</v>
      </c>
      <c r="I546" s="253">
        <v>15997110</v>
      </c>
    </row>
    <row r="547" spans="1:9" ht="12.75" hidden="1" customHeight="1" outlineLevel="1">
      <c r="A547" s="242"/>
      <c r="B547" s="261" t="s">
        <v>212</v>
      </c>
      <c r="C547" s="253">
        <v>1799703</v>
      </c>
      <c r="D547" s="253">
        <v>0</v>
      </c>
      <c r="E547" s="270"/>
      <c r="F547" s="279">
        <v>18394345</v>
      </c>
      <c r="G547" s="279">
        <v>0</v>
      </c>
      <c r="H547" s="279">
        <v>0</v>
      </c>
      <c r="I547" s="253">
        <v>20194048</v>
      </c>
    </row>
    <row r="548" spans="1:9" ht="12.75" hidden="1" customHeight="1" outlineLevel="1">
      <c r="A548" s="242"/>
      <c r="B548" s="261" t="s">
        <v>213</v>
      </c>
      <c r="C548" s="253">
        <v>0</v>
      </c>
      <c r="D548" s="253">
        <v>6573659</v>
      </c>
      <c r="E548" s="270"/>
      <c r="F548" s="279">
        <v>1857913</v>
      </c>
      <c r="G548" s="279">
        <v>0</v>
      </c>
      <c r="H548" s="279">
        <v>0</v>
      </c>
      <c r="I548" s="253">
        <v>8431572</v>
      </c>
    </row>
    <row r="549" spans="1:9" ht="12.75" hidden="1" customHeight="1" outlineLevel="1">
      <c r="A549" s="242"/>
      <c r="B549" s="261" t="s">
        <v>214</v>
      </c>
      <c r="C549" s="253">
        <v>0</v>
      </c>
      <c r="D549" s="253">
        <v>0</v>
      </c>
      <c r="E549" s="270"/>
      <c r="F549" s="279">
        <v>0</v>
      </c>
      <c r="G549" s="279">
        <v>0</v>
      </c>
      <c r="H549" s="279">
        <v>682620</v>
      </c>
      <c r="I549" s="253">
        <v>682620</v>
      </c>
    </row>
    <row r="550" spans="1:9" ht="12.75" hidden="1" customHeight="1" outlineLevel="1">
      <c r="A550" s="242"/>
      <c r="B550" s="261" t="s">
        <v>273</v>
      </c>
      <c r="C550" s="253"/>
      <c r="D550" s="253"/>
      <c r="E550" s="270"/>
      <c r="F550" s="279"/>
      <c r="G550" s="279"/>
      <c r="H550" s="279"/>
      <c r="I550" s="253">
        <v>0</v>
      </c>
    </row>
    <row r="551" spans="1:9" ht="12.75" hidden="1" customHeight="1" outlineLevel="1">
      <c r="A551" s="242"/>
      <c r="B551" s="261" t="s">
        <v>215</v>
      </c>
      <c r="C551" s="253">
        <v>0</v>
      </c>
      <c r="D551" s="253">
        <v>0</v>
      </c>
      <c r="E551" s="270"/>
      <c r="F551" s="279">
        <v>1740229</v>
      </c>
      <c r="G551" s="279">
        <v>0</v>
      </c>
      <c r="H551" s="279">
        <v>17681</v>
      </c>
      <c r="I551" s="253">
        <v>1757910</v>
      </c>
    </row>
    <row r="552" spans="1:9" ht="12.75" hidden="1" customHeight="1" outlineLevel="1">
      <c r="A552" s="242"/>
      <c r="B552" s="261" t="s">
        <v>216</v>
      </c>
      <c r="C552" s="253">
        <v>0</v>
      </c>
      <c r="D552" s="253">
        <v>0</v>
      </c>
      <c r="E552" s="270"/>
      <c r="F552" s="279">
        <v>0</v>
      </c>
      <c r="G552" s="279">
        <v>0</v>
      </c>
      <c r="H552" s="279">
        <v>0</v>
      </c>
      <c r="I552" s="253">
        <v>0</v>
      </c>
    </row>
    <row r="553" spans="1:9" ht="12.75" hidden="1" customHeight="1" outlineLevel="1">
      <c r="A553" s="242"/>
      <c r="B553" s="261" t="s">
        <v>217</v>
      </c>
      <c r="C553" s="253">
        <v>0</v>
      </c>
      <c r="D553" s="253">
        <v>0</v>
      </c>
      <c r="E553" s="270"/>
      <c r="F553" s="279">
        <v>2711593</v>
      </c>
      <c r="G553" s="279">
        <v>0</v>
      </c>
      <c r="H553" s="279">
        <v>3307517</v>
      </c>
      <c r="I553" s="253">
        <v>6019110</v>
      </c>
    </row>
    <row r="554" spans="1:9" ht="12.75" hidden="1" customHeight="1" outlineLevel="1">
      <c r="A554" s="242"/>
      <c r="B554" s="261" t="s">
        <v>218</v>
      </c>
      <c r="C554" s="253">
        <v>0</v>
      </c>
      <c r="D554" s="253">
        <v>685974</v>
      </c>
      <c r="E554" s="270"/>
      <c r="F554" s="279">
        <v>0</v>
      </c>
      <c r="G554" s="279">
        <v>0</v>
      </c>
      <c r="H554" s="279">
        <v>20842124</v>
      </c>
      <c r="I554" s="253">
        <v>21528098</v>
      </c>
    </row>
    <row r="555" spans="1:9" ht="12.75" hidden="1" customHeight="1" outlineLevel="1">
      <c r="A555" s="242"/>
      <c r="B555" s="261" t="s">
        <v>219</v>
      </c>
      <c r="C555" s="253">
        <v>0</v>
      </c>
      <c r="D555" s="253">
        <v>0</v>
      </c>
      <c r="E555" s="270"/>
      <c r="F555" s="279">
        <v>814123</v>
      </c>
      <c r="G555" s="279">
        <v>0</v>
      </c>
      <c r="H555" s="279">
        <v>3360868</v>
      </c>
      <c r="I555" s="253">
        <v>4174991</v>
      </c>
    </row>
    <row r="556" spans="1:9" ht="12.75" hidden="1" customHeight="1" outlineLevel="1">
      <c r="A556" s="242"/>
      <c r="B556" s="261" t="s">
        <v>323</v>
      </c>
      <c r="C556" s="245">
        <v>0</v>
      </c>
      <c r="D556" s="245">
        <v>0</v>
      </c>
      <c r="E556" s="270"/>
      <c r="F556" s="245">
        <v>0</v>
      </c>
      <c r="G556" s="245">
        <v>0</v>
      </c>
      <c r="H556" s="245">
        <v>0</v>
      </c>
      <c r="I556" s="245">
        <v>0</v>
      </c>
    </row>
    <row r="557" spans="1:9" ht="12.75" hidden="1" customHeight="1" outlineLevel="1">
      <c r="A557" s="242"/>
      <c r="B557" s="261" t="s">
        <v>220</v>
      </c>
      <c r="C557" s="253"/>
      <c r="D557" s="253"/>
      <c r="E557" s="270"/>
      <c r="F557" s="279"/>
      <c r="G557" s="279"/>
      <c r="H557" s="279"/>
      <c r="I557" s="253">
        <v>0</v>
      </c>
    </row>
    <row r="558" spans="1:9" ht="12.75" hidden="1" customHeight="1" outlineLevel="1">
      <c r="A558" s="242"/>
      <c r="B558" s="261" t="s">
        <v>221</v>
      </c>
      <c r="C558" s="253">
        <v>0</v>
      </c>
      <c r="D558" s="253">
        <v>0</v>
      </c>
      <c r="E558" s="270"/>
      <c r="F558" s="279">
        <v>0</v>
      </c>
      <c r="G558" s="279">
        <v>0</v>
      </c>
      <c r="H558" s="279">
        <v>0</v>
      </c>
      <c r="I558" s="253">
        <v>0</v>
      </c>
    </row>
    <row r="559" spans="1:9" ht="12.75" hidden="1" customHeight="1" outlineLevel="1">
      <c r="A559" s="242"/>
      <c r="B559" s="261" t="s">
        <v>274</v>
      </c>
      <c r="C559" s="253"/>
      <c r="D559" s="253"/>
      <c r="E559" s="270"/>
      <c r="F559" s="279"/>
      <c r="G559" s="279"/>
      <c r="H559" s="279"/>
      <c r="I559" s="253">
        <v>0</v>
      </c>
    </row>
    <row r="560" spans="1:9" ht="12.75" hidden="1" customHeight="1" outlineLevel="1">
      <c r="A560" s="242"/>
      <c r="B560" s="261" t="s">
        <v>222</v>
      </c>
      <c r="C560" s="253">
        <v>556790</v>
      </c>
      <c r="D560" s="253">
        <v>159176</v>
      </c>
      <c r="E560" s="270"/>
      <c r="F560" s="279">
        <v>1987659</v>
      </c>
      <c r="G560" s="279">
        <v>0</v>
      </c>
      <c r="H560" s="279">
        <v>44</v>
      </c>
      <c r="I560" s="253">
        <v>2703669</v>
      </c>
    </row>
    <row r="561" spans="1:9" ht="12.75" hidden="1" customHeight="1" outlineLevel="1">
      <c r="A561" s="242"/>
      <c r="B561" s="261" t="s">
        <v>278</v>
      </c>
      <c r="C561" s="253"/>
      <c r="D561" s="253"/>
      <c r="E561" s="270"/>
      <c r="F561" s="279"/>
      <c r="G561" s="279"/>
      <c r="H561" s="279"/>
      <c r="I561" s="262">
        <v>0</v>
      </c>
    </row>
    <row r="562" spans="1:9" ht="12.75" hidden="1" customHeight="1" outlineLevel="1">
      <c r="A562" s="242"/>
      <c r="B562" s="261" t="s">
        <v>223</v>
      </c>
      <c r="C562" s="253">
        <v>0</v>
      </c>
      <c r="D562" s="253">
        <v>0</v>
      </c>
      <c r="E562" s="270"/>
      <c r="F562" s="279">
        <v>0</v>
      </c>
      <c r="G562" s="279">
        <v>0</v>
      </c>
      <c r="H562" s="279">
        <v>0</v>
      </c>
      <c r="I562" s="253">
        <v>0</v>
      </c>
    </row>
    <row r="563" spans="1:9" ht="12.75" hidden="1" customHeight="1" outlineLevel="1">
      <c r="A563" s="242"/>
      <c r="B563" s="261" t="s">
        <v>224</v>
      </c>
      <c r="C563" s="253">
        <v>0</v>
      </c>
      <c r="D563" s="253">
        <v>0</v>
      </c>
      <c r="E563" s="270"/>
      <c r="F563" s="279">
        <v>8991499</v>
      </c>
      <c r="G563" s="279">
        <v>0</v>
      </c>
      <c r="H563" s="279">
        <v>13200</v>
      </c>
      <c r="I563" s="253">
        <v>9004699</v>
      </c>
    </row>
    <row r="564" spans="1:9" ht="12.75" hidden="1" customHeight="1" outlineLevel="1">
      <c r="A564" s="242"/>
      <c r="B564" s="261" t="s">
        <v>225</v>
      </c>
      <c r="C564" s="253">
        <v>0</v>
      </c>
      <c r="D564" s="253">
        <v>0</v>
      </c>
      <c r="E564" s="270"/>
      <c r="F564" s="279">
        <v>20451</v>
      </c>
      <c r="G564" s="279">
        <v>0</v>
      </c>
      <c r="H564" s="279">
        <v>0</v>
      </c>
      <c r="I564" s="253">
        <v>20451</v>
      </c>
    </row>
    <row r="565" spans="1:9" ht="12.75" customHeight="1" collapsed="1">
      <c r="A565" s="242">
        <v>19</v>
      </c>
      <c r="B565" s="263" t="s">
        <v>595</v>
      </c>
      <c r="C565" s="253">
        <f>SUM($C$537:$C$564)</f>
        <v>4173325.66</v>
      </c>
      <c r="D565" s="253">
        <f>SUM($D$537:$D$564)</f>
        <v>7449464</v>
      </c>
      <c r="E565" s="270"/>
      <c r="F565" s="279">
        <f>SUM($F$537:$F$564)</f>
        <v>64043922</v>
      </c>
      <c r="G565" s="279">
        <f>SUM($G$537:$G$564)</f>
        <v>0</v>
      </c>
      <c r="H565" s="279">
        <f>SUM($H$537:$H$564)</f>
        <v>33432311</v>
      </c>
      <c r="I565" s="253">
        <f>SUM($I$537:$I$564)</f>
        <v>109099022.66</v>
      </c>
    </row>
    <row r="566" spans="1:9" ht="12.75" hidden="1" customHeight="1" outlineLevel="1">
      <c r="A566" s="242"/>
      <c r="B566" s="261" t="s">
        <v>272</v>
      </c>
      <c r="C566" s="266">
        <v>0</v>
      </c>
      <c r="D566" s="266">
        <v>0</v>
      </c>
      <c r="E566" s="270"/>
      <c r="F566" s="262">
        <v>0</v>
      </c>
      <c r="G566" s="253">
        <v>0</v>
      </c>
      <c r="H566" s="253">
        <v>0</v>
      </c>
      <c r="I566" s="253">
        <v>0</v>
      </c>
    </row>
    <row r="567" spans="1:9" ht="12.75" hidden="1" customHeight="1" outlineLevel="1">
      <c r="A567" s="242"/>
      <c r="B567" s="261" t="s">
        <v>203</v>
      </c>
      <c r="C567" s="266">
        <v>0</v>
      </c>
      <c r="D567" s="266">
        <v>0</v>
      </c>
      <c r="E567" s="270"/>
      <c r="F567" s="262">
        <v>21162257</v>
      </c>
      <c r="G567" s="253">
        <v>0</v>
      </c>
      <c r="H567" s="253">
        <v>16054334</v>
      </c>
      <c r="I567" s="253">
        <v>37216591</v>
      </c>
    </row>
    <row r="568" spans="1:9" ht="12.75" hidden="1" customHeight="1" outlineLevel="1">
      <c r="A568" s="242"/>
      <c r="B568" s="261" t="s">
        <v>204</v>
      </c>
      <c r="C568" s="266">
        <v>27064</v>
      </c>
      <c r="D568" s="266">
        <v>0</v>
      </c>
      <c r="E568" s="270"/>
      <c r="F568" s="262">
        <v>0</v>
      </c>
      <c r="G568" s="253">
        <v>0</v>
      </c>
      <c r="H568" s="253">
        <v>0</v>
      </c>
      <c r="I568" s="253">
        <v>27064</v>
      </c>
    </row>
    <row r="569" spans="1:9" ht="12.75" hidden="1" customHeight="1" outlineLevel="1">
      <c r="A569" s="242"/>
      <c r="B569" s="261" t="s">
        <v>205</v>
      </c>
      <c r="C569" s="266">
        <v>0</v>
      </c>
      <c r="D569" s="266">
        <v>0</v>
      </c>
      <c r="E569" s="270"/>
      <c r="F569" s="262">
        <v>0</v>
      </c>
      <c r="G569" s="253">
        <v>0</v>
      </c>
      <c r="H569" s="253">
        <v>0</v>
      </c>
      <c r="I569" s="253">
        <v>0</v>
      </c>
    </row>
    <row r="570" spans="1:9" ht="12.75" hidden="1" customHeight="1" outlineLevel="1">
      <c r="A570" s="242"/>
      <c r="B570" s="261" t="s">
        <v>206</v>
      </c>
      <c r="C570" s="266"/>
      <c r="D570" s="266"/>
      <c r="E570" s="270"/>
      <c r="F570" s="262">
        <v>0</v>
      </c>
      <c r="G570" s="253">
        <v>-4809</v>
      </c>
      <c r="H570" s="253">
        <v>0</v>
      </c>
      <c r="I570" s="253">
        <v>-4809</v>
      </c>
    </row>
    <row r="571" spans="1:9" ht="12.75" hidden="1" customHeight="1" outlineLevel="1">
      <c r="A571" s="242"/>
      <c r="B571" s="261" t="s">
        <v>207</v>
      </c>
      <c r="C571" s="266"/>
      <c r="D571" s="266"/>
      <c r="E571" s="270"/>
      <c r="F571" s="262"/>
      <c r="G571" s="253"/>
      <c r="H571" s="253"/>
      <c r="I571" s="253">
        <v>0</v>
      </c>
    </row>
    <row r="572" spans="1:9" ht="12.75" hidden="1" customHeight="1" outlineLevel="1">
      <c r="A572" s="242"/>
      <c r="B572" s="261" t="s">
        <v>208</v>
      </c>
      <c r="C572" s="266">
        <v>934666.65999999992</v>
      </c>
      <c r="D572" s="266">
        <v>2506125</v>
      </c>
      <c r="E572" s="270"/>
      <c r="F572" s="262">
        <v>15590492</v>
      </c>
      <c r="G572" s="253">
        <v>0</v>
      </c>
      <c r="H572" s="253">
        <v>30333335</v>
      </c>
      <c r="I572" s="253">
        <v>49364618.659999996</v>
      </c>
    </row>
    <row r="573" spans="1:9" ht="12.75" hidden="1" customHeight="1" outlineLevel="1">
      <c r="A573" s="242"/>
      <c r="B573" s="261" t="s">
        <v>209</v>
      </c>
      <c r="C573" s="266">
        <v>549246</v>
      </c>
      <c r="D573" s="266">
        <v>0</v>
      </c>
      <c r="E573" s="270"/>
      <c r="F573" s="262">
        <v>2822757</v>
      </c>
      <c r="G573" s="253">
        <v>0</v>
      </c>
      <c r="H573" s="253">
        <v>264871</v>
      </c>
      <c r="I573" s="253">
        <v>3636874</v>
      </c>
    </row>
    <row r="574" spans="1:9" ht="12.75" hidden="1" customHeight="1" outlineLevel="1">
      <c r="A574" s="242"/>
      <c r="B574" s="261" t="s">
        <v>283</v>
      </c>
      <c r="C574" s="266"/>
      <c r="D574" s="266"/>
      <c r="E574" s="270"/>
      <c r="F574" s="262"/>
      <c r="G574" s="253"/>
      <c r="H574" s="253"/>
      <c r="I574" s="253">
        <v>0</v>
      </c>
    </row>
    <row r="575" spans="1:9" ht="12.75" hidden="1" customHeight="1" outlineLevel="1">
      <c r="A575" s="242"/>
      <c r="B575" s="261" t="s">
        <v>211</v>
      </c>
      <c r="C575" s="266">
        <v>445886</v>
      </c>
      <c r="D575" s="266">
        <v>0</v>
      </c>
      <c r="E575" s="270"/>
      <c r="F575" s="262">
        <v>38014432</v>
      </c>
      <c r="G575" s="253">
        <v>0</v>
      </c>
      <c r="H575" s="253">
        <v>27236233</v>
      </c>
      <c r="I575" s="253">
        <v>65696551</v>
      </c>
    </row>
    <row r="576" spans="1:9" ht="12.75" hidden="1" customHeight="1" outlineLevel="1">
      <c r="A576" s="242"/>
      <c r="B576" s="261" t="s">
        <v>212</v>
      </c>
      <c r="C576" s="266">
        <v>1799703</v>
      </c>
      <c r="D576" s="266">
        <v>0</v>
      </c>
      <c r="E576" s="270"/>
      <c r="F576" s="262">
        <v>47360592</v>
      </c>
      <c r="G576" s="253">
        <v>0</v>
      </c>
      <c r="H576" s="253">
        <v>27258091</v>
      </c>
      <c r="I576" s="253">
        <v>76418386</v>
      </c>
    </row>
    <row r="577" spans="1:9" ht="12.75" hidden="1" customHeight="1" outlineLevel="1">
      <c r="A577" s="242"/>
      <c r="B577" s="261" t="s">
        <v>213</v>
      </c>
      <c r="C577" s="266">
        <v>0</v>
      </c>
      <c r="D577" s="266">
        <v>11740894</v>
      </c>
      <c r="E577" s="270"/>
      <c r="F577" s="262">
        <v>15985825</v>
      </c>
      <c r="G577" s="253">
        <v>0</v>
      </c>
      <c r="H577" s="253">
        <v>18000633</v>
      </c>
      <c r="I577" s="253">
        <v>45727352</v>
      </c>
    </row>
    <row r="578" spans="1:9" ht="12.75" hidden="1" customHeight="1" outlineLevel="1">
      <c r="A578" s="242"/>
      <c r="B578" s="261" t="s">
        <v>214</v>
      </c>
      <c r="C578" s="266">
        <v>23019</v>
      </c>
      <c r="D578" s="266">
        <v>1092851</v>
      </c>
      <c r="E578" s="270"/>
      <c r="F578" s="262">
        <v>0</v>
      </c>
      <c r="G578" s="253">
        <v>0</v>
      </c>
      <c r="H578" s="253">
        <v>690550</v>
      </c>
      <c r="I578" s="253">
        <v>1806420</v>
      </c>
    </row>
    <row r="579" spans="1:9" ht="12.75" hidden="1" customHeight="1" outlineLevel="1">
      <c r="A579" s="242"/>
      <c r="B579" s="261" t="s">
        <v>273</v>
      </c>
      <c r="C579" s="266">
        <v>0</v>
      </c>
      <c r="D579" s="266">
        <v>0</v>
      </c>
      <c r="E579" s="270"/>
      <c r="F579" s="253">
        <v>0</v>
      </c>
      <c r="G579" s="253">
        <v>0</v>
      </c>
      <c r="H579" s="253">
        <v>245907</v>
      </c>
      <c r="I579" s="253">
        <v>245907</v>
      </c>
    </row>
    <row r="580" spans="1:9" ht="12.75" hidden="1" customHeight="1" outlineLevel="1">
      <c r="A580" s="242"/>
      <c r="B580" s="261" t="s">
        <v>215</v>
      </c>
      <c r="C580" s="266">
        <v>0</v>
      </c>
      <c r="D580" s="266">
        <v>0</v>
      </c>
      <c r="E580" s="270"/>
      <c r="F580" s="262">
        <v>3201923</v>
      </c>
      <c r="G580" s="253">
        <v>0</v>
      </c>
      <c r="H580" s="253">
        <v>1687842</v>
      </c>
      <c r="I580" s="253">
        <v>4889765</v>
      </c>
    </row>
    <row r="581" spans="1:9" ht="12.75" hidden="1" customHeight="1" outlineLevel="1">
      <c r="A581" s="242"/>
      <c r="B581" s="261" t="s">
        <v>216</v>
      </c>
      <c r="C581" s="266">
        <v>0</v>
      </c>
      <c r="D581" s="266">
        <v>0</v>
      </c>
      <c r="E581" s="270"/>
      <c r="F581" s="262">
        <v>0</v>
      </c>
      <c r="G581" s="253">
        <v>0</v>
      </c>
      <c r="H581" s="253">
        <v>0</v>
      </c>
      <c r="I581" s="253">
        <v>0</v>
      </c>
    </row>
    <row r="582" spans="1:9" ht="12.75" hidden="1" customHeight="1" outlineLevel="1">
      <c r="A582" s="242"/>
      <c r="B582" s="261" t="s">
        <v>217</v>
      </c>
      <c r="C582" s="266">
        <v>0</v>
      </c>
      <c r="D582" s="266">
        <v>0</v>
      </c>
      <c r="E582" s="270"/>
      <c r="F582" s="262">
        <v>3763521</v>
      </c>
      <c r="G582" s="253">
        <v>0</v>
      </c>
      <c r="H582" s="253">
        <v>3307517</v>
      </c>
      <c r="I582" s="253">
        <v>7071038</v>
      </c>
    </row>
    <row r="583" spans="1:9" ht="12.75" hidden="1" customHeight="1" outlineLevel="1">
      <c r="A583" s="242"/>
      <c r="B583" s="261" t="s">
        <v>218</v>
      </c>
      <c r="C583" s="266">
        <v>794802</v>
      </c>
      <c r="D583" s="266">
        <v>5162834</v>
      </c>
      <c r="E583" s="270"/>
      <c r="F583" s="262">
        <v>383454</v>
      </c>
      <c r="G583" s="253">
        <v>0</v>
      </c>
      <c r="H583" s="253">
        <v>21205562</v>
      </c>
      <c r="I583" s="253">
        <v>27546652</v>
      </c>
    </row>
    <row r="584" spans="1:9" ht="12.75" hidden="1" customHeight="1" outlineLevel="1">
      <c r="A584" s="242"/>
      <c r="B584" s="261" t="s">
        <v>219</v>
      </c>
      <c r="C584" s="266">
        <v>0</v>
      </c>
      <c r="D584" s="266">
        <v>0</v>
      </c>
      <c r="E584" s="270"/>
      <c r="F584" s="262">
        <v>1671855</v>
      </c>
      <c r="G584" s="253">
        <v>0</v>
      </c>
      <c r="H584" s="253">
        <v>3360868</v>
      </c>
      <c r="I584" s="253">
        <v>5032723</v>
      </c>
    </row>
    <row r="585" spans="1:9" ht="12.75" hidden="1" customHeight="1" outlineLevel="1">
      <c r="A585" s="242"/>
      <c r="B585" s="261" t="s">
        <v>323</v>
      </c>
      <c r="C585" s="266"/>
      <c r="D585" s="266"/>
      <c r="E585" s="270"/>
      <c r="F585" s="245">
        <v>0</v>
      </c>
      <c r="G585" s="245">
        <v>0</v>
      </c>
      <c r="H585" s="245">
        <v>0</v>
      </c>
      <c r="I585" s="245">
        <v>0</v>
      </c>
    </row>
    <row r="586" spans="1:9" ht="12.75" hidden="1" customHeight="1" outlineLevel="1">
      <c r="A586" s="242"/>
      <c r="B586" s="261" t="s">
        <v>220</v>
      </c>
      <c r="C586" s="266"/>
      <c r="D586" s="266"/>
      <c r="E586" s="270"/>
      <c r="F586" s="262"/>
      <c r="G586" s="253"/>
      <c r="H586" s="253"/>
      <c r="I586" s="253">
        <v>0</v>
      </c>
    </row>
    <row r="587" spans="1:9" ht="12.75" hidden="1" customHeight="1" outlineLevel="1">
      <c r="A587" s="242"/>
      <c r="B587" s="261" t="s">
        <v>221</v>
      </c>
      <c r="C587" s="266">
        <v>0</v>
      </c>
      <c r="D587" s="266">
        <v>0</v>
      </c>
      <c r="E587" s="270"/>
      <c r="F587" s="262">
        <v>0</v>
      </c>
      <c r="G587" s="253">
        <v>0</v>
      </c>
      <c r="H587" s="253">
        <v>0</v>
      </c>
      <c r="I587" s="253">
        <v>0</v>
      </c>
    </row>
    <row r="588" spans="1:9" ht="12.75" hidden="1" customHeight="1" outlineLevel="1">
      <c r="A588" s="242"/>
      <c r="B588" s="261" t="s">
        <v>274</v>
      </c>
      <c r="C588" s="266"/>
      <c r="D588" s="266"/>
      <c r="E588" s="270"/>
      <c r="F588" s="262"/>
      <c r="G588" s="253"/>
      <c r="H588" s="253"/>
      <c r="I588" s="253">
        <v>0</v>
      </c>
    </row>
    <row r="589" spans="1:9" ht="12.75" hidden="1" customHeight="1" outlineLevel="1">
      <c r="A589" s="242"/>
      <c r="B589" s="261" t="s">
        <v>222</v>
      </c>
      <c r="C589" s="266">
        <v>1205188</v>
      </c>
      <c r="D589" s="266">
        <v>249734</v>
      </c>
      <c r="E589" s="270"/>
      <c r="F589" s="262">
        <v>31233937</v>
      </c>
      <c r="G589" s="253">
        <v>0</v>
      </c>
      <c r="H589" s="253">
        <v>38350446</v>
      </c>
      <c r="I589" s="253">
        <v>71039305</v>
      </c>
    </row>
    <row r="590" spans="1:9" ht="12.75" hidden="1" customHeight="1" outlineLevel="1">
      <c r="A590" s="242"/>
      <c r="B590" s="261" t="s">
        <v>278</v>
      </c>
      <c r="C590" s="266"/>
      <c r="D590" s="266"/>
      <c r="E590" s="270"/>
      <c r="F590" s="262"/>
      <c r="G590" s="253"/>
      <c r="H590" s="253"/>
      <c r="I590" s="262">
        <v>0</v>
      </c>
    </row>
    <row r="591" spans="1:9" ht="12.75" hidden="1" customHeight="1" outlineLevel="1">
      <c r="A591" s="242"/>
      <c r="B591" s="261" t="s">
        <v>223</v>
      </c>
      <c r="C591" s="266">
        <v>0</v>
      </c>
      <c r="D591" s="266">
        <v>0</v>
      </c>
      <c r="E591" s="270"/>
      <c r="F591" s="262">
        <v>0</v>
      </c>
      <c r="G591" s="253">
        <v>0</v>
      </c>
      <c r="H591" s="253">
        <v>0</v>
      </c>
      <c r="I591" s="253">
        <v>0</v>
      </c>
    </row>
    <row r="592" spans="1:9" ht="12.75" hidden="1" customHeight="1" outlineLevel="1">
      <c r="A592" s="242"/>
      <c r="B592" s="261" t="s">
        <v>224</v>
      </c>
      <c r="C592" s="266">
        <v>0</v>
      </c>
      <c r="D592" s="266">
        <v>150734</v>
      </c>
      <c r="E592" s="270"/>
      <c r="F592" s="262">
        <v>13057095</v>
      </c>
      <c r="G592" s="253">
        <v>0</v>
      </c>
      <c r="H592" s="253">
        <v>8991021</v>
      </c>
      <c r="I592" s="253">
        <v>22198850</v>
      </c>
    </row>
    <row r="593" spans="1:9" ht="12.75" hidden="1" customHeight="1" outlineLevel="1">
      <c r="A593" s="242"/>
      <c r="B593" s="261" t="s">
        <v>225</v>
      </c>
      <c r="C593" s="266">
        <v>0</v>
      </c>
      <c r="D593" s="266">
        <v>0</v>
      </c>
      <c r="E593" s="270"/>
      <c r="F593" s="262">
        <v>491752</v>
      </c>
      <c r="G593" s="253">
        <v>0</v>
      </c>
      <c r="H593" s="253">
        <v>0</v>
      </c>
      <c r="I593" s="253">
        <v>491752</v>
      </c>
    </row>
    <row r="594" spans="1:9" ht="12.75" customHeight="1" collapsed="1">
      <c r="A594" s="242">
        <v>20</v>
      </c>
      <c r="B594" s="269" t="s">
        <v>596</v>
      </c>
      <c r="C594" s="266">
        <f>SUM($C$566:$C$593)</f>
        <v>5779574.6600000001</v>
      </c>
      <c r="D594" s="266">
        <f>SUM($D$566:$D$593)</f>
        <v>20903172</v>
      </c>
      <c r="E594" s="270"/>
      <c r="F594" s="262">
        <f>SUM($F$566:$F$593)</f>
        <v>194739892</v>
      </c>
      <c r="G594" s="253">
        <f>SUM($G$566:$G$593)</f>
        <v>-4809</v>
      </c>
      <c r="H594" s="253">
        <f>SUM($H$566:$H$593)</f>
        <v>196987210</v>
      </c>
      <c r="I594" s="253">
        <f>SUM($I$566:$I$593)</f>
        <v>418405039.65999997</v>
      </c>
    </row>
    <row r="595" spans="1:9" ht="15.75" hidden="1" customHeight="1" outlineLevel="1">
      <c r="A595" s="224"/>
      <c r="B595" s="296" t="s">
        <v>272</v>
      </c>
      <c r="C595" s="253">
        <v>2615548</v>
      </c>
      <c r="D595" s="297">
        <v>0</v>
      </c>
      <c r="E595" s="251"/>
      <c r="F595" s="288">
        <v>7411352</v>
      </c>
      <c r="G595" s="264">
        <v>6123</v>
      </c>
      <c r="H595" s="264">
        <v>0</v>
      </c>
      <c r="I595" s="253">
        <v>10033023</v>
      </c>
    </row>
    <row r="596" spans="1:9" ht="15.75" hidden="1" customHeight="1" outlineLevel="1">
      <c r="A596" s="224"/>
      <c r="B596" s="296" t="s">
        <v>203</v>
      </c>
      <c r="C596" s="253">
        <v>14737100</v>
      </c>
      <c r="D596" s="297">
        <v>0</v>
      </c>
      <c r="E596" s="251"/>
      <c r="F596" s="288">
        <v>73530120</v>
      </c>
      <c r="G596" s="264">
        <v>892612</v>
      </c>
      <c r="H596" s="264">
        <v>16054334</v>
      </c>
      <c r="I596" s="253">
        <v>105214166</v>
      </c>
    </row>
    <row r="597" spans="1:9" ht="15.75" hidden="1" customHeight="1" outlineLevel="1">
      <c r="A597" s="224"/>
      <c r="B597" s="296" t="s">
        <v>204</v>
      </c>
      <c r="C597" s="253">
        <v>9731882.9100000039</v>
      </c>
      <c r="D597" s="297">
        <v>0</v>
      </c>
      <c r="E597" s="251"/>
      <c r="F597" s="288">
        <v>0</v>
      </c>
      <c r="G597" s="264">
        <v>348456.22450000001</v>
      </c>
      <c r="H597" s="264">
        <v>0</v>
      </c>
      <c r="I597" s="253">
        <v>10080339.134500004</v>
      </c>
    </row>
    <row r="598" spans="1:9" ht="15.75" hidden="1" customHeight="1" outlineLevel="1">
      <c r="A598" s="224"/>
      <c r="B598" s="296" t="s">
        <v>205</v>
      </c>
      <c r="C598" s="253">
        <v>0</v>
      </c>
      <c r="D598" s="297">
        <v>0</v>
      </c>
      <c r="E598" s="251"/>
      <c r="F598" s="288">
        <v>0</v>
      </c>
      <c r="G598" s="264">
        <v>0</v>
      </c>
      <c r="H598" s="264">
        <v>0</v>
      </c>
      <c r="I598" s="253">
        <v>0</v>
      </c>
    </row>
    <row r="599" spans="1:9" ht="15.75" hidden="1" customHeight="1" outlineLevel="1">
      <c r="A599" s="224"/>
      <c r="B599" s="296" t="s">
        <v>206</v>
      </c>
      <c r="C599" s="253">
        <v>7022102</v>
      </c>
      <c r="D599" s="297">
        <v>0</v>
      </c>
      <c r="E599" s="251"/>
      <c r="F599" s="288">
        <v>39922429</v>
      </c>
      <c r="G599" s="264">
        <v>63658</v>
      </c>
      <c r="H599" s="264">
        <v>0</v>
      </c>
      <c r="I599" s="253">
        <v>47008189</v>
      </c>
    </row>
    <row r="600" spans="1:9" ht="15.75" hidden="1" customHeight="1" outlineLevel="1">
      <c r="A600" s="224"/>
      <c r="B600" s="296" t="s">
        <v>207</v>
      </c>
      <c r="C600" s="253">
        <v>203209.62999999989</v>
      </c>
      <c r="D600" s="297">
        <v>0</v>
      </c>
      <c r="E600" s="251"/>
      <c r="F600" s="288">
        <v>873672</v>
      </c>
      <c r="G600" s="264">
        <v>11119</v>
      </c>
      <c r="H600" s="264">
        <v>0</v>
      </c>
      <c r="I600" s="253">
        <v>1088000.6299999999</v>
      </c>
    </row>
    <row r="601" spans="1:9" ht="15.75" hidden="1" customHeight="1" outlineLevel="1">
      <c r="A601" s="224"/>
      <c r="B601" s="296" t="s">
        <v>208</v>
      </c>
      <c r="C601" s="253">
        <v>39834124.659999996</v>
      </c>
      <c r="D601" s="297">
        <v>32950669</v>
      </c>
      <c r="E601" s="251"/>
      <c r="F601" s="288">
        <v>130738956</v>
      </c>
      <c r="G601" s="264">
        <v>14786087.924142055</v>
      </c>
      <c r="H601" s="264">
        <v>30333335</v>
      </c>
      <c r="I601" s="253">
        <v>248643172.58414206</v>
      </c>
    </row>
    <row r="602" spans="1:9" ht="15.75" hidden="1" customHeight="1" outlineLevel="1">
      <c r="A602" s="224"/>
      <c r="B602" s="296" t="s">
        <v>209</v>
      </c>
      <c r="C602" s="253">
        <v>7480060</v>
      </c>
      <c r="D602" s="297">
        <v>0</v>
      </c>
      <c r="E602" s="251"/>
      <c r="F602" s="288">
        <v>8082180</v>
      </c>
      <c r="G602" s="264">
        <v>1374856</v>
      </c>
      <c r="H602" s="264">
        <v>264871</v>
      </c>
      <c r="I602" s="253">
        <v>17201967</v>
      </c>
    </row>
    <row r="603" spans="1:9" ht="15.75" hidden="1" customHeight="1" outlineLevel="1">
      <c r="A603" s="224"/>
      <c r="B603" s="296" t="s">
        <v>283</v>
      </c>
      <c r="C603" s="253">
        <v>2261947</v>
      </c>
      <c r="D603" s="297">
        <v>0</v>
      </c>
      <c r="E603" s="251"/>
      <c r="F603" s="288">
        <v>12817697</v>
      </c>
      <c r="G603" s="264">
        <v>0</v>
      </c>
      <c r="H603" s="264">
        <v>0</v>
      </c>
      <c r="I603" s="253">
        <v>15079644</v>
      </c>
    </row>
    <row r="604" spans="1:9" ht="15.75" hidden="1" customHeight="1" outlineLevel="1">
      <c r="A604" s="224"/>
      <c r="B604" s="296" t="s">
        <v>211</v>
      </c>
      <c r="C604" s="253">
        <v>56123143</v>
      </c>
      <c r="D604" s="297">
        <v>0</v>
      </c>
      <c r="E604" s="251"/>
      <c r="F604" s="288">
        <v>165236203</v>
      </c>
      <c r="G604" s="264">
        <v>11159347</v>
      </c>
      <c r="H604" s="264">
        <v>27236233</v>
      </c>
      <c r="I604" s="253">
        <v>259754926</v>
      </c>
    </row>
    <row r="605" spans="1:9" ht="15.75" hidden="1" customHeight="1" outlineLevel="1">
      <c r="A605" s="224"/>
      <c r="B605" s="296" t="s">
        <v>212</v>
      </c>
      <c r="C605" s="253">
        <v>42794508</v>
      </c>
      <c r="D605" s="253">
        <v>0</v>
      </c>
      <c r="E605" s="251"/>
      <c r="F605" s="253">
        <v>148549716</v>
      </c>
      <c r="G605" s="253">
        <v>1744143</v>
      </c>
      <c r="H605" s="253">
        <v>27258091</v>
      </c>
      <c r="I605" s="253">
        <v>220346458</v>
      </c>
    </row>
    <row r="606" spans="1:9" ht="15.75" hidden="1" customHeight="1" outlineLevel="1">
      <c r="A606" s="224"/>
      <c r="B606" s="296" t="s">
        <v>213</v>
      </c>
      <c r="C606" s="253">
        <v>28699892</v>
      </c>
      <c r="D606" s="297">
        <v>35339924</v>
      </c>
      <c r="E606" s="251"/>
      <c r="F606" s="288">
        <v>78387517</v>
      </c>
      <c r="G606" s="264">
        <v>9454412</v>
      </c>
      <c r="H606" s="264">
        <v>18000633</v>
      </c>
      <c r="I606" s="253">
        <v>169882378</v>
      </c>
    </row>
    <row r="607" spans="1:9" ht="15.75" hidden="1" customHeight="1" outlineLevel="1">
      <c r="A607" s="224"/>
      <c r="B607" s="296" t="s">
        <v>214</v>
      </c>
      <c r="C607" s="253">
        <v>23804644.899999999</v>
      </c>
      <c r="D607" s="297">
        <v>1092851</v>
      </c>
      <c r="E607" s="251"/>
      <c r="F607" s="288">
        <v>0</v>
      </c>
      <c r="G607" s="264">
        <v>3864615</v>
      </c>
      <c r="H607" s="264">
        <v>690550</v>
      </c>
      <c r="I607" s="253">
        <v>29452660.899999999</v>
      </c>
    </row>
    <row r="608" spans="1:9" ht="15.75" hidden="1" customHeight="1" outlineLevel="1">
      <c r="A608" s="224"/>
      <c r="B608" s="296" t="s">
        <v>273</v>
      </c>
      <c r="C608" s="253">
        <v>0</v>
      </c>
      <c r="D608" s="297">
        <v>0</v>
      </c>
      <c r="E608" s="251"/>
      <c r="F608" s="288">
        <v>0</v>
      </c>
      <c r="G608" s="264">
        <v>-24851</v>
      </c>
      <c r="H608" s="264">
        <v>245907</v>
      </c>
      <c r="I608" s="253">
        <v>221056</v>
      </c>
    </row>
    <row r="609" spans="1:9" ht="15.75" hidden="1" customHeight="1" outlineLevel="1">
      <c r="A609" s="224"/>
      <c r="B609" s="296" t="s">
        <v>215</v>
      </c>
      <c r="C609" s="253">
        <v>5752566</v>
      </c>
      <c r="D609" s="297">
        <v>0</v>
      </c>
      <c r="E609" s="251"/>
      <c r="F609" s="288">
        <v>8256054</v>
      </c>
      <c r="G609" s="264">
        <v>725420</v>
      </c>
      <c r="H609" s="264">
        <v>1687842</v>
      </c>
      <c r="I609" s="253">
        <v>16421882</v>
      </c>
    </row>
    <row r="610" spans="1:9" ht="15.75" hidden="1" customHeight="1" outlineLevel="1">
      <c r="A610" s="224"/>
      <c r="B610" s="296" t="s">
        <v>216</v>
      </c>
      <c r="C610" s="253">
        <v>0</v>
      </c>
      <c r="D610" s="297">
        <v>0</v>
      </c>
      <c r="E610" s="251"/>
      <c r="F610" s="288">
        <v>0</v>
      </c>
      <c r="G610" s="264">
        <v>27618</v>
      </c>
      <c r="H610" s="264">
        <v>0</v>
      </c>
      <c r="I610" s="253">
        <v>27618</v>
      </c>
    </row>
    <row r="611" spans="1:9" ht="15.75" hidden="1" customHeight="1" outlineLevel="1">
      <c r="A611" s="224"/>
      <c r="B611" s="296" t="s">
        <v>217</v>
      </c>
      <c r="C611" s="253">
        <v>6465749.7410354875</v>
      </c>
      <c r="D611" s="297">
        <v>0</v>
      </c>
      <c r="E611" s="251"/>
      <c r="F611" s="288">
        <v>32397478.872424442</v>
      </c>
      <c r="G611" s="264">
        <v>268814.40959957789</v>
      </c>
      <c r="H611" s="264">
        <v>3307517</v>
      </c>
      <c r="I611" s="253">
        <v>42439560.02305951</v>
      </c>
    </row>
    <row r="612" spans="1:9" ht="15.75" hidden="1" customHeight="1" outlineLevel="1">
      <c r="A612" s="224"/>
      <c r="B612" s="296" t="s">
        <v>218</v>
      </c>
      <c r="C612" s="253">
        <v>36412498.479999989</v>
      </c>
      <c r="D612" s="297">
        <v>70141781</v>
      </c>
      <c r="E612" s="251"/>
      <c r="F612" s="288">
        <v>4204657</v>
      </c>
      <c r="G612" s="264">
        <v>3821201.2069524704</v>
      </c>
      <c r="H612" s="264">
        <v>21205562</v>
      </c>
      <c r="I612" s="253">
        <v>135785699.68695247</v>
      </c>
    </row>
    <row r="613" spans="1:9" ht="15.75" hidden="1" customHeight="1" outlineLevel="1">
      <c r="A613" s="224"/>
      <c r="B613" s="296" t="s">
        <v>219</v>
      </c>
      <c r="C613" s="253">
        <v>1669895</v>
      </c>
      <c r="D613" s="253">
        <v>0</v>
      </c>
      <c r="E613" s="251"/>
      <c r="F613" s="253">
        <v>11131410</v>
      </c>
      <c r="G613" s="253">
        <v>13293</v>
      </c>
      <c r="H613" s="253">
        <v>3360868</v>
      </c>
      <c r="I613" s="253">
        <v>16175466</v>
      </c>
    </row>
    <row r="614" spans="1:9" ht="15.75" hidden="1" customHeight="1" outlineLevel="1">
      <c r="A614" s="224"/>
      <c r="B614" s="296" t="s">
        <v>323</v>
      </c>
      <c r="C614" s="245">
        <v>585924</v>
      </c>
      <c r="D614" s="245">
        <v>0</v>
      </c>
      <c r="E614" s="251"/>
      <c r="F614" s="245">
        <v>3320263</v>
      </c>
      <c r="G614" s="245">
        <v>68264</v>
      </c>
      <c r="H614" s="245">
        <v>0</v>
      </c>
      <c r="I614" s="245">
        <v>3974451</v>
      </c>
    </row>
    <row r="615" spans="1:9" ht="15.75" hidden="1" customHeight="1" outlineLevel="1">
      <c r="A615" s="224"/>
      <c r="B615" s="296" t="s">
        <v>220</v>
      </c>
      <c r="C615" s="253">
        <v>321544.80000000005</v>
      </c>
      <c r="D615" s="297">
        <v>0</v>
      </c>
      <c r="E615" s="251"/>
      <c r="F615" s="288">
        <v>1822087.2</v>
      </c>
      <c r="G615" s="264">
        <v>0</v>
      </c>
      <c r="H615" s="264">
        <v>0</v>
      </c>
      <c r="I615" s="253">
        <v>2143632</v>
      </c>
    </row>
    <row r="616" spans="1:9" ht="15.75" hidden="1" customHeight="1" outlineLevel="1">
      <c r="A616" s="224"/>
      <c r="B616" s="296" t="s">
        <v>221</v>
      </c>
      <c r="C616" s="253">
        <v>1358190</v>
      </c>
      <c r="D616" s="297">
        <v>0</v>
      </c>
      <c r="E616" s="251"/>
      <c r="F616" s="288">
        <v>6244322</v>
      </c>
      <c r="G616" s="264">
        <v>204281</v>
      </c>
      <c r="H616" s="264">
        <v>0</v>
      </c>
      <c r="I616" s="253">
        <v>7806793</v>
      </c>
    </row>
    <row r="617" spans="1:9" ht="15.75" hidden="1" customHeight="1" outlineLevel="1">
      <c r="A617" s="224"/>
      <c r="B617" s="296" t="s">
        <v>274</v>
      </c>
      <c r="C617" s="253">
        <v>380913.52</v>
      </c>
      <c r="D617" s="253">
        <v>0</v>
      </c>
      <c r="E617" s="251"/>
      <c r="F617" s="288">
        <v>0</v>
      </c>
      <c r="G617" s="264">
        <v>54639</v>
      </c>
      <c r="H617" s="264">
        <v>0</v>
      </c>
      <c r="I617" s="253">
        <v>435552.52</v>
      </c>
    </row>
    <row r="618" spans="1:9" ht="15.75" hidden="1" customHeight="1" outlineLevel="1">
      <c r="A618" s="224"/>
      <c r="B618" s="296" t="s">
        <v>222</v>
      </c>
      <c r="C618" s="253">
        <v>79903662</v>
      </c>
      <c r="D618" s="297">
        <v>14326240</v>
      </c>
      <c r="E618" s="251"/>
      <c r="F618" s="288">
        <v>157167974</v>
      </c>
      <c r="G618" s="264">
        <v>8380486.8000000007</v>
      </c>
      <c r="H618" s="264">
        <v>38350446</v>
      </c>
      <c r="I618" s="253">
        <v>298128808.80000001</v>
      </c>
    </row>
    <row r="619" spans="1:9" ht="15.75" hidden="1" customHeight="1" outlineLevel="1">
      <c r="A619" s="224"/>
      <c r="B619" s="296" t="s">
        <v>278</v>
      </c>
      <c r="C619" s="253">
        <v>3976527.21</v>
      </c>
      <c r="D619" s="297">
        <v>0</v>
      </c>
      <c r="E619" s="251"/>
      <c r="F619" s="288">
        <v>12076278.189999999</v>
      </c>
      <c r="G619" s="264">
        <v>268916</v>
      </c>
      <c r="H619" s="264">
        <v>0</v>
      </c>
      <c r="I619" s="262">
        <v>16321721.399999999</v>
      </c>
    </row>
    <row r="620" spans="1:9" ht="15.75" hidden="1" customHeight="1" outlineLevel="1">
      <c r="A620" s="224"/>
      <c r="B620" s="296" t="s">
        <v>223</v>
      </c>
      <c r="C620" s="253">
        <v>28882137</v>
      </c>
      <c r="D620" s="297">
        <v>0</v>
      </c>
      <c r="E620" s="251"/>
      <c r="F620" s="288">
        <v>0</v>
      </c>
      <c r="G620" s="264">
        <v>229862</v>
      </c>
      <c r="H620" s="264">
        <v>0</v>
      </c>
      <c r="I620" s="253">
        <v>29111999</v>
      </c>
    </row>
    <row r="621" spans="1:9" ht="15.75" hidden="1" customHeight="1" outlineLevel="1">
      <c r="A621" s="224"/>
      <c r="B621" s="296" t="s">
        <v>224</v>
      </c>
      <c r="C621" s="253">
        <v>16764454.950000059</v>
      </c>
      <c r="D621" s="297">
        <v>179650</v>
      </c>
      <c r="E621" s="251"/>
      <c r="F621" s="288">
        <v>14029382.800000001</v>
      </c>
      <c r="G621" s="264">
        <v>161880.44548856406</v>
      </c>
      <c r="H621" s="264">
        <v>8991021</v>
      </c>
      <c r="I621" s="253">
        <v>40126389.195488624</v>
      </c>
    </row>
    <row r="622" spans="1:9" ht="15.75" hidden="1" customHeight="1" outlineLevel="1">
      <c r="A622" s="224"/>
      <c r="B622" s="296" t="s">
        <v>225</v>
      </c>
      <c r="C622" s="253">
        <v>12515182.5</v>
      </c>
      <c r="D622" s="297">
        <v>0</v>
      </c>
      <c r="E622" s="251"/>
      <c r="F622" s="288">
        <v>9334266</v>
      </c>
      <c r="G622" s="264">
        <v>57255</v>
      </c>
      <c r="H622" s="264">
        <v>0</v>
      </c>
      <c r="I622" s="253">
        <v>21906703.5</v>
      </c>
    </row>
    <row r="623" spans="1:9" ht="15.75" customHeight="1" collapsed="1">
      <c r="A623" s="224">
        <v>21</v>
      </c>
      <c r="B623" s="298" t="s">
        <v>543</v>
      </c>
      <c r="C623" s="253">
        <f>SUM($C$595:$C$622)</f>
        <v>430297407.30103552</v>
      </c>
      <c r="D623" s="297">
        <f>SUM($D$595:$D$622)</f>
        <v>154031115</v>
      </c>
      <c r="E623" s="251"/>
      <c r="F623" s="288">
        <f>SUM($F$595:$F$622)</f>
        <v>925534015.06242454</v>
      </c>
      <c r="G623" s="264">
        <f>SUM($G$595:$G$622)</f>
        <v>57962509.010682665</v>
      </c>
      <c r="H623" s="264">
        <f>SUM($H$595:$H$622)</f>
        <v>196987210</v>
      </c>
      <c r="I623" s="253">
        <f>SUM($I$595:$I$622)</f>
        <v>1764812256.3741431</v>
      </c>
    </row>
    <row r="624" spans="1:9" ht="9.75" customHeight="1">
      <c r="A624" s="426"/>
      <c r="B624" s="426"/>
      <c r="C624" s="426"/>
      <c r="D624" s="426"/>
      <c r="E624" s="426"/>
      <c r="F624" s="426"/>
      <c r="G624" s="426"/>
      <c r="H624" s="426"/>
      <c r="I624" s="426"/>
    </row>
    <row r="625" spans="1:9" ht="69.75" customHeight="1">
      <c r="A625" s="299"/>
      <c r="B625" s="300"/>
      <c r="C625" s="301" t="s">
        <v>544</v>
      </c>
      <c r="D625" s="302" t="s">
        <v>597</v>
      </c>
      <c r="E625" s="303" t="s">
        <v>598</v>
      </c>
      <c r="F625" s="429" t="s">
        <v>599</v>
      </c>
      <c r="G625" s="430"/>
      <c r="H625" s="431"/>
      <c r="I625" s="225" t="s">
        <v>192</v>
      </c>
    </row>
    <row r="626" spans="1:9" ht="13.5" hidden="1" customHeight="1" outlineLevel="1">
      <c r="A626" s="301"/>
      <c r="B626" s="304" t="s">
        <v>272</v>
      </c>
      <c r="C626" s="279">
        <v>1323</v>
      </c>
      <c r="D626" s="262">
        <v>8363</v>
      </c>
      <c r="E626" s="253">
        <v>2817</v>
      </c>
      <c r="F626" s="422">
        <v>0</v>
      </c>
      <c r="G626" s="423"/>
      <c r="H626" s="424"/>
      <c r="I626" s="305">
        <v>12503</v>
      </c>
    </row>
    <row r="627" spans="1:9" ht="13.5" hidden="1" customHeight="1" outlineLevel="1">
      <c r="A627" s="301"/>
      <c r="B627" s="304" t="s">
        <v>203</v>
      </c>
      <c r="C627" s="279">
        <v>34766</v>
      </c>
      <c r="D627" s="262">
        <v>3711</v>
      </c>
      <c r="E627" s="253">
        <v>25292</v>
      </c>
      <c r="F627" s="422">
        <v>200215</v>
      </c>
      <c r="G627" s="423"/>
      <c r="H627" s="424"/>
      <c r="I627" s="305">
        <v>263984</v>
      </c>
    </row>
    <row r="628" spans="1:9" ht="13.5" hidden="1" customHeight="1" outlineLevel="1">
      <c r="A628" s="301"/>
      <c r="B628" s="304" t="s">
        <v>204</v>
      </c>
      <c r="C628" s="279">
        <v>58141</v>
      </c>
      <c r="D628" s="262">
        <v>0</v>
      </c>
      <c r="E628" s="253">
        <v>0</v>
      </c>
      <c r="F628" s="422">
        <v>0</v>
      </c>
      <c r="G628" s="423"/>
      <c r="H628" s="424"/>
      <c r="I628" s="305">
        <v>58141</v>
      </c>
    </row>
    <row r="629" spans="1:9" ht="13.5" hidden="1" customHeight="1" outlineLevel="1">
      <c r="A629" s="301"/>
      <c r="B629" s="304" t="s">
        <v>205</v>
      </c>
      <c r="C629" s="279">
        <v>0</v>
      </c>
      <c r="D629" s="262">
        <v>0</v>
      </c>
      <c r="E629" s="253">
        <v>0</v>
      </c>
      <c r="F629" s="422">
        <v>0</v>
      </c>
      <c r="G629" s="423"/>
      <c r="H629" s="424"/>
      <c r="I629" s="305">
        <v>0</v>
      </c>
    </row>
    <row r="630" spans="1:9" ht="13.5" hidden="1" customHeight="1" outlineLevel="1">
      <c r="A630" s="301"/>
      <c r="B630" s="304" t="s">
        <v>206</v>
      </c>
      <c r="C630" s="279">
        <v>30</v>
      </c>
      <c r="D630" s="262">
        <v>37399</v>
      </c>
      <c r="E630" s="253">
        <v>31</v>
      </c>
      <c r="F630" s="422">
        <v>0</v>
      </c>
      <c r="G630" s="423"/>
      <c r="H630" s="424"/>
      <c r="I630" s="305">
        <v>37460</v>
      </c>
    </row>
    <row r="631" spans="1:9" ht="13.5" hidden="1" customHeight="1" outlineLevel="1">
      <c r="A631" s="301"/>
      <c r="B631" s="304" t="s">
        <v>207</v>
      </c>
      <c r="C631" s="279">
        <v>37</v>
      </c>
      <c r="D631" s="262">
        <v>28</v>
      </c>
      <c r="E631" s="253">
        <v>44</v>
      </c>
      <c r="F631" s="422">
        <v>0</v>
      </c>
      <c r="G631" s="423"/>
      <c r="H631" s="424"/>
      <c r="I631" s="305">
        <v>109</v>
      </c>
    </row>
    <row r="632" spans="1:9" ht="13.5" hidden="1" customHeight="1" outlineLevel="1">
      <c r="A632" s="301"/>
      <c r="B632" s="304" t="s">
        <v>208</v>
      </c>
      <c r="C632" s="279">
        <v>43612</v>
      </c>
      <c r="D632" s="262">
        <v>12910</v>
      </c>
      <c r="E632" s="253">
        <v>31219</v>
      </c>
      <c r="F632" s="422">
        <v>425985</v>
      </c>
      <c r="G632" s="423"/>
      <c r="H632" s="424"/>
      <c r="I632" s="305">
        <v>513726</v>
      </c>
    </row>
    <row r="633" spans="1:9" ht="13.5" hidden="1" customHeight="1" outlineLevel="1">
      <c r="A633" s="301"/>
      <c r="B633" s="304" t="s">
        <v>209</v>
      </c>
      <c r="C633" s="279">
        <v>10833</v>
      </c>
      <c r="D633" s="262">
        <v>1744</v>
      </c>
      <c r="E633" s="253">
        <v>7876</v>
      </c>
      <c r="F633" s="422">
        <v>55689</v>
      </c>
      <c r="G633" s="423"/>
      <c r="H633" s="424"/>
      <c r="I633" s="305">
        <v>76142</v>
      </c>
    </row>
    <row r="634" spans="1:9" ht="13.5" hidden="1" customHeight="1" outlineLevel="1">
      <c r="A634" s="301"/>
      <c r="B634" s="296" t="s">
        <v>283</v>
      </c>
      <c r="C634" s="279">
        <v>6743</v>
      </c>
      <c r="D634" s="262">
        <v>0</v>
      </c>
      <c r="E634" s="253">
        <v>6391</v>
      </c>
      <c r="F634" s="422">
        <v>1</v>
      </c>
      <c r="G634" s="423"/>
      <c r="H634" s="424"/>
      <c r="I634" s="305">
        <v>13135</v>
      </c>
    </row>
    <row r="635" spans="1:9" ht="13.5" hidden="1" customHeight="1" outlineLevel="1">
      <c r="A635" s="301"/>
      <c r="B635" s="304" t="s">
        <v>211</v>
      </c>
      <c r="C635" s="279">
        <v>83910</v>
      </c>
      <c r="D635" s="262">
        <v>12917</v>
      </c>
      <c r="E635" s="253">
        <v>60528</v>
      </c>
      <c r="F635" s="422">
        <v>609234</v>
      </c>
      <c r="G635" s="423"/>
      <c r="H635" s="424"/>
      <c r="I635" s="305">
        <v>766589</v>
      </c>
    </row>
    <row r="636" spans="1:9" ht="13.5" hidden="1" customHeight="1" outlineLevel="1">
      <c r="A636" s="301"/>
      <c r="B636" s="304" t="s">
        <v>212</v>
      </c>
      <c r="C636" s="279">
        <v>78126</v>
      </c>
      <c r="D636" s="279">
        <v>62171</v>
      </c>
      <c r="E636" s="279">
        <v>58899</v>
      </c>
      <c r="F636" s="422">
        <v>628630</v>
      </c>
      <c r="G636" s="423"/>
      <c r="H636" s="424"/>
      <c r="I636" s="279">
        <v>827826</v>
      </c>
    </row>
    <row r="637" spans="1:9" ht="13.5" hidden="1" customHeight="1" outlineLevel="1">
      <c r="A637" s="301"/>
      <c r="B637" s="304" t="s">
        <v>213</v>
      </c>
      <c r="C637" s="279">
        <v>18950</v>
      </c>
      <c r="D637" s="262">
        <v>11976</v>
      </c>
      <c r="E637" s="253">
        <v>15285</v>
      </c>
      <c r="F637" s="422">
        <v>152554</v>
      </c>
      <c r="G637" s="423"/>
      <c r="H637" s="424"/>
      <c r="I637" s="305">
        <v>198765</v>
      </c>
    </row>
    <row r="638" spans="1:9" ht="13.5" hidden="1" customHeight="1" outlineLevel="1">
      <c r="A638" s="301"/>
      <c r="B638" s="304" t="s">
        <v>214</v>
      </c>
      <c r="C638" s="279">
        <v>36932</v>
      </c>
      <c r="D638" s="262">
        <v>0</v>
      </c>
      <c r="E638" s="253">
        <v>36941</v>
      </c>
      <c r="F638" s="422">
        <v>381997</v>
      </c>
      <c r="G638" s="423"/>
      <c r="H638" s="424"/>
      <c r="I638" s="305">
        <v>455870</v>
      </c>
    </row>
    <row r="639" spans="1:9" ht="13.5" hidden="1" customHeight="1" outlineLevel="1">
      <c r="A639" s="301"/>
      <c r="B639" s="304" t="s">
        <v>273</v>
      </c>
      <c r="C639" s="279">
        <v>0</v>
      </c>
      <c r="D639" s="262">
        <v>0</v>
      </c>
      <c r="E639" s="253">
        <v>0</v>
      </c>
      <c r="F639" s="422">
        <v>0</v>
      </c>
      <c r="G639" s="423"/>
      <c r="H639" s="424"/>
      <c r="I639" s="305">
        <v>0</v>
      </c>
    </row>
    <row r="640" spans="1:9" ht="13.5" hidden="1" customHeight="1" outlineLevel="1">
      <c r="A640" s="301"/>
      <c r="B640" s="304" t="s">
        <v>215</v>
      </c>
      <c r="C640" s="279">
        <v>4518</v>
      </c>
      <c r="D640" s="262">
        <v>4840</v>
      </c>
      <c r="E640" s="253">
        <v>9533</v>
      </c>
      <c r="F640" s="422">
        <v>0</v>
      </c>
      <c r="G640" s="423"/>
      <c r="H640" s="424"/>
      <c r="I640" s="305">
        <v>18891</v>
      </c>
    </row>
    <row r="641" spans="1:9" ht="13.5" hidden="1" customHeight="1" outlineLevel="1">
      <c r="A641" s="301"/>
      <c r="B641" s="304" t="s">
        <v>216</v>
      </c>
      <c r="C641" s="279">
        <v>0</v>
      </c>
      <c r="D641" s="262">
        <v>0</v>
      </c>
      <c r="E641" s="253">
        <v>0</v>
      </c>
      <c r="F641" s="422">
        <v>0</v>
      </c>
      <c r="G641" s="423"/>
      <c r="H641" s="424"/>
      <c r="I641" s="305">
        <v>0</v>
      </c>
    </row>
    <row r="642" spans="1:9" ht="13.5" hidden="1" customHeight="1" outlineLevel="1">
      <c r="A642" s="301"/>
      <c r="B642" s="304" t="s">
        <v>217</v>
      </c>
      <c r="C642" s="279">
        <v>1768</v>
      </c>
      <c r="D642" s="262">
        <v>0</v>
      </c>
      <c r="E642" s="253">
        <v>18921</v>
      </c>
      <c r="F642" s="422">
        <v>12529</v>
      </c>
      <c r="G642" s="423"/>
      <c r="H642" s="424"/>
      <c r="I642" s="305">
        <v>33218</v>
      </c>
    </row>
    <row r="643" spans="1:9" ht="13.5" hidden="1" customHeight="1" outlineLevel="1">
      <c r="A643" s="301"/>
      <c r="B643" s="304" t="s">
        <v>218</v>
      </c>
      <c r="C643" s="279">
        <v>46586</v>
      </c>
      <c r="D643" s="262">
        <v>0</v>
      </c>
      <c r="E643" s="253">
        <v>46695</v>
      </c>
      <c r="F643" s="422">
        <v>56346</v>
      </c>
      <c r="G643" s="423"/>
      <c r="H643" s="424"/>
      <c r="I643" s="305">
        <v>149627</v>
      </c>
    </row>
    <row r="644" spans="1:9" ht="13.5" hidden="1" customHeight="1" outlineLevel="1">
      <c r="A644" s="301"/>
      <c r="B644" s="304" t="s">
        <v>219</v>
      </c>
      <c r="C644" s="279">
        <v>4632</v>
      </c>
      <c r="D644" s="262">
        <v>46</v>
      </c>
      <c r="E644" s="253">
        <v>4202</v>
      </c>
      <c r="F644" s="422">
        <v>34856</v>
      </c>
      <c r="G644" s="423"/>
      <c r="H644" s="424"/>
      <c r="I644" s="305">
        <v>43736</v>
      </c>
    </row>
    <row r="645" spans="1:9" ht="13.5" hidden="1" customHeight="1" outlineLevel="1">
      <c r="A645" s="301"/>
      <c r="B645" s="296" t="s">
        <v>323</v>
      </c>
      <c r="C645" s="245">
        <v>19</v>
      </c>
      <c r="D645" s="245">
        <v>0</v>
      </c>
      <c r="E645" s="245">
        <v>0</v>
      </c>
      <c r="F645" s="422">
        <v>2957</v>
      </c>
      <c r="G645" s="423"/>
      <c r="H645" s="424"/>
      <c r="I645" s="245">
        <v>2976</v>
      </c>
    </row>
    <row r="646" spans="1:9" ht="13.5" hidden="1" customHeight="1" outlineLevel="1">
      <c r="A646" s="301"/>
      <c r="B646" s="304" t="s">
        <v>220</v>
      </c>
      <c r="C646" s="279">
        <v>0</v>
      </c>
      <c r="D646" s="262">
        <v>3573</v>
      </c>
      <c r="E646" s="253">
        <v>0</v>
      </c>
      <c r="F646" s="422">
        <v>0</v>
      </c>
      <c r="G646" s="423"/>
      <c r="H646" s="424"/>
      <c r="I646" s="305">
        <v>3573</v>
      </c>
    </row>
    <row r="647" spans="1:9" ht="13.5" hidden="1" customHeight="1" outlineLevel="1">
      <c r="A647" s="301"/>
      <c r="B647" s="304" t="s">
        <v>221</v>
      </c>
      <c r="C647" s="279">
        <v>5954</v>
      </c>
      <c r="D647" s="262">
        <v>836</v>
      </c>
      <c r="E647" s="253">
        <v>4115</v>
      </c>
      <c r="F647" s="422">
        <v>558</v>
      </c>
      <c r="G647" s="423"/>
      <c r="H647" s="424"/>
      <c r="I647" s="305">
        <v>11463</v>
      </c>
    </row>
    <row r="648" spans="1:9" ht="13.5" hidden="1" customHeight="1" outlineLevel="1">
      <c r="A648" s="301"/>
      <c r="B648" s="304" t="s">
        <v>274</v>
      </c>
      <c r="C648" s="279">
        <v>1363</v>
      </c>
      <c r="D648" s="262">
        <v>284</v>
      </c>
      <c r="E648" s="253">
        <v>905</v>
      </c>
      <c r="F648" s="422">
        <v>5753</v>
      </c>
      <c r="G648" s="423"/>
      <c r="H648" s="424"/>
      <c r="I648" s="305">
        <v>8305</v>
      </c>
    </row>
    <row r="649" spans="1:9" ht="13.5" hidden="1" customHeight="1" outlineLevel="1">
      <c r="A649" s="301"/>
      <c r="B649" s="304" t="s">
        <v>222</v>
      </c>
      <c r="C649" s="279">
        <v>86082</v>
      </c>
      <c r="D649" s="262">
        <v>11239</v>
      </c>
      <c r="E649" s="253">
        <v>61817</v>
      </c>
      <c r="F649" s="422">
        <v>351622</v>
      </c>
      <c r="G649" s="423"/>
      <c r="H649" s="424"/>
      <c r="I649" s="305">
        <v>510760</v>
      </c>
    </row>
    <row r="650" spans="1:9" ht="13.5" hidden="1" customHeight="1" outlineLevel="1">
      <c r="A650" s="301"/>
      <c r="B650" s="296" t="s">
        <v>278</v>
      </c>
      <c r="C650" s="279">
        <v>9933</v>
      </c>
      <c r="D650" s="262">
        <v>1447</v>
      </c>
      <c r="E650" s="253">
        <v>6782</v>
      </c>
      <c r="F650" s="422">
        <v>4663</v>
      </c>
      <c r="G650" s="423"/>
      <c r="H650" s="424"/>
      <c r="I650" s="262">
        <v>22825</v>
      </c>
    </row>
    <row r="651" spans="1:9" ht="13.5" hidden="1" customHeight="1" outlineLevel="1">
      <c r="A651" s="301"/>
      <c r="B651" s="304" t="s">
        <v>223</v>
      </c>
      <c r="C651" s="279">
        <v>62143</v>
      </c>
      <c r="D651" s="262">
        <v>37714</v>
      </c>
      <c r="E651" s="253">
        <v>46944</v>
      </c>
      <c r="F651" s="422">
        <v>445381</v>
      </c>
      <c r="G651" s="423"/>
      <c r="H651" s="424"/>
      <c r="I651" s="305">
        <v>592182</v>
      </c>
    </row>
    <row r="652" spans="1:9" ht="13.5" hidden="1" customHeight="1" outlineLevel="1">
      <c r="A652" s="301"/>
      <c r="B652" s="304" t="s">
        <v>224</v>
      </c>
      <c r="C652" s="279">
        <v>13378</v>
      </c>
      <c r="D652" s="262">
        <v>0</v>
      </c>
      <c r="E652" s="253">
        <v>13439</v>
      </c>
      <c r="F652" s="422">
        <v>60853</v>
      </c>
      <c r="G652" s="423"/>
      <c r="H652" s="424"/>
      <c r="I652" s="305">
        <v>87670</v>
      </c>
    </row>
    <row r="653" spans="1:9" ht="13.5" hidden="1" customHeight="1" outlineLevel="1">
      <c r="A653" s="301"/>
      <c r="B653" s="304" t="s">
        <v>225</v>
      </c>
      <c r="C653" s="279">
        <v>8225</v>
      </c>
      <c r="D653" s="262">
        <v>33082</v>
      </c>
      <c r="E653" s="253">
        <v>15877</v>
      </c>
      <c r="F653" s="422">
        <v>0</v>
      </c>
      <c r="G653" s="423"/>
      <c r="H653" s="424"/>
      <c r="I653" s="305">
        <v>57184</v>
      </c>
    </row>
    <row r="654" spans="1:9" ht="13.5" customHeight="1" collapsed="1">
      <c r="A654" s="301">
        <v>22</v>
      </c>
      <c r="B654" s="306" t="s">
        <v>546</v>
      </c>
      <c r="C654" s="279">
        <f>SUM($C$626:$C$653)</f>
        <v>618004</v>
      </c>
      <c r="D654" s="262">
        <f>SUM($D$626:$D$653)</f>
        <v>244280</v>
      </c>
      <c r="E654" s="253">
        <f>SUM($E$626:$E$653)</f>
        <v>474553</v>
      </c>
      <c r="F654" s="422">
        <f>SUM($F$626:$F$653)</f>
        <v>3429823</v>
      </c>
      <c r="G654" s="423"/>
      <c r="H654" s="424"/>
      <c r="I654" s="305">
        <f>SUM($I$626:$I$653)</f>
        <v>4766660</v>
      </c>
    </row>
  </sheetData>
  <sheetProtection selectLockedCells="1"/>
  <mergeCells count="39">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2:H652"/>
    <mergeCell ref="F653:H653"/>
    <mergeCell ref="F654:H654"/>
    <mergeCell ref="F646:H646"/>
    <mergeCell ref="F647:H647"/>
    <mergeCell ref="F648:H648"/>
    <mergeCell ref="F649:H649"/>
    <mergeCell ref="F650:H650"/>
    <mergeCell ref="F651:H651"/>
  </mergeCells>
  <printOptions horizontalCentered="1"/>
  <pageMargins left="0.37" right="0.4" top="0.38" bottom="0.6" header="0.4" footer="0.2"/>
  <pageSetup scale="85" firstPageNumber="72" orientation="landscape" useFirstPageNumber="1" horizontalDpi="300" verticalDpi="300"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77248-4247-4E1A-844F-ED4DC2518C65}">
  <sheetPr>
    <tabColor rgb="FF963634"/>
  </sheetPr>
  <dimension ref="A1:I1306"/>
  <sheetViews>
    <sheetView showGridLines="0" zoomScaleNormal="100" workbookViewId="0">
      <selection activeCell="A701" sqref="A701:H701"/>
    </sheetView>
  </sheetViews>
  <sheetFormatPr defaultRowHeight="14.25" outlineLevelRow="1"/>
  <cols>
    <col min="1" max="1" width="4.42578125" style="217" customWidth="1"/>
    <col min="2" max="2" width="40.7109375" style="307" customWidth="1"/>
    <col min="3" max="3" width="17.140625" style="217" customWidth="1"/>
    <col min="4" max="4" width="13.7109375" style="217" customWidth="1"/>
    <col min="5" max="5" width="13.85546875" style="217" customWidth="1"/>
    <col min="6" max="7" width="13.7109375" style="217" customWidth="1"/>
    <col min="8" max="8" width="14.5703125" style="217" customWidth="1"/>
    <col min="9" max="9" width="16.42578125" style="307" customWidth="1"/>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20" t="s">
        <v>547</v>
      </c>
      <c r="B1" s="420"/>
      <c r="C1" s="420"/>
      <c r="D1" s="420"/>
      <c r="E1" s="420"/>
      <c r="F1" s="420"/>
      <c r="G1" s="420"/>
      <c r="H1" s="420"/>
    </row>
    <row r="2" spans="1:9">
      <c r="A2" s="420" t="s">
        <v>548</v>
      </c>
      <c r="B2" s="420"/>
      <c r="C2" s="420"/>
      <c r="D2" s="420"/>
      <c r="E2" s="420"/>
      <c r="F2" s="420"/>
      <c r="G2" s="420"/>
      <c r="H2" s="420"/>
    </row>
    <row r="3" spans="1:9">
      <c r="A3" s="420" t="s">
        <v>461</v>
      </c>
      <c r="B3" s="420"/>
      <c r="C3" s="420"/>
      <c r="D3" s="420"/>
      <c r="E3" s="420"/>
      <c r="F3" s="420"/>
      <c r="G3" s="420"/>
      <c r="H3" s="420"/>
    </row>
    <row r="4" spans="1:9">
      <c r="A4" s="420" t="s">
        <v>499</v>
      </c>
      <c r="B4" s="420"/>
      <c r="C4" s="420"/>
      <c r="D4" s="420"/>
      <c r="E4" s="420"/>
      <c r="F4" s="420"/>
      <c r="G4" s="420"/>
      <c r="H4" s="420"/>
    </row>
    <row r="5" spans="1:9">
      <c r="A5" s="420"/>
      <c r="B5" s="420"/>
      <c r="C5" s="420"/>
      <c r="D5" s="420"/>
      <c r="E5" s="420"/>
      <c r="F5" s="420"/>
      <c r="G5" s="420"/>
      <c r="H5" s="420"/>
    </row>
    <row r="6" spans="1:9">
      <c r="A6" s="420" t="s">
        <v>34</v>
      </c>
      <c r="B6" s="420"/>
      <c r="C6" s="420"/>
      <c r="D6" s="420"/>
      <c r="E6" s="420"/>
      <c r="F6" s="420"/>
      <c r="G6" s="420"/>
      <c r="H6" s="420"/>
    </row>
    <row r="7" spans="1:9" ht="12.75" customHeight="1" thickBot="1">
      <c r="A7" s="435" t="s">
        <v>513</v>
      </c>
      <c r="B7" s="435"/>
      <c r="C7" s="435"/>
      <c r="D7" s="435"/>
      <c r="E7" s="435"/>
      <c r="F7" s="435"/>
      <c r="G7" s="435"/>
      <c r="H7" s="435"/>
    </row>
    <row r="8" spans="1:9">
      <c r="A8" s="308"/>
      <c r="B8" s="309"/>
      <c r="C8" s="310" t="s">
        <v>500</v>
      </c>
      <c r="D8" s="311" t="s">
        <v>501</v>
      </c>
      <c r="E8" s="311" t="s">
        <v>502</v>
      </c>
      <c r="F8" s="312" t="s">
        <v>503</v>
      </c>
      <c r="G8" s="312" t="s">
        <v>504</v>
      </c>
      <c r="H8" s="313" t="s">
        <v>505</v>
      </c>
      <c r="I8" s="314"/>
    </row>
    <row r="9" spans="1:9">
      <c r="A9" s="315"/>
      <c r="B9" s="316"/>
      <c r="C9" s="436" t="s">
        <v>508</v>
      </c>
      <c r="D9" s="437"/>
      <c r="E9" s="438"/>
      <c r="F9" s="432" t="s">
        <v>549</v>
      </c>
      <c r="G9" s="432" t="s">
        <v>600</v>
      </c>
      <c r="H9" s="440" t="s">
        <v>551</v>
      </c>
      <c r="I9" s="314"/>
    </row>
    <row r="10" spans="1:9">
      <c r="A10" s="315"/>
      <c r="B10" s="44" t="s">
        <v>552</v>
      </c>
      <c r="C10" s="443"/>
      <c r="D10" s="444"/>
      <c r="E10" s="445"/>
      <c r="F10" s="439"/>
      <c r="G10" s="439"/>
      <c r="H10" s="441"/>
      <c r="I10" s="314"/>
    </row>
    <row r="11" spans="1:9">
      <c r="A11" s="315"/>
      <c r="B11" s="2"/>
      <c r="C11" s="432" t="s">
        <v>553</v>
      </c>
      <c r="D11" s="432" t="s">
        <v>554</v>
      </c>
      <c r="E11" s="432" t="s">
        <v>555</v>
      </c>
      <c r="F11" s="439"/>
      <c r="G11" s="439"/>
      <c r="H11" s="441"/>
      <c r="I11" s="314"/>
    </row>
    <row r="12" spans="1:9" ht="19.5" customHeight="1">
      <c r="A12" s="317"/>
      <c r="B12" s="318"/>
      <c r="C12" s="433"/>
      <c r="D12" s="433"/>
      <c r="E12" s="433"/>
      <c r="F12" s="433"/>
      <c r="G12" s="433"/>
      <c r="H12" s="442"/>
      <c r="I12" s="314"/>
    </row>
    <row r="13" spans="1:9" hidden="1" outlineLevel="1">
      <c r="A13" s="317"/>
      <c r="B13" s="277" t="s">
        <v>272</v>
      </c>
      <c r="C13" s="244"/>
      <c r="D13" s="319"/>
      <c r="E13" s="320">
        <v>0</v>
      </c>
      <c r="F13" s="244"/>
      <c r="G13" s="320">
        <v>0</v>
      </c>
      <c r="H13" s="321">
        <v>0</v>
      </c>
      <c r="I13" s="322"/>
    </row>
    <row r="14" spans="1:9" hidden="1" outlineLevel="1">
      <c r="A14" s="317"/>
      <c r="B14" s="277" t="s">
        <v>203</v>
      </c>
      <c r="C14" s="244"/>
      <c r="D14" s="320">
        <v>0</v>
      </c>
      <c r="E14" s="320">
        <v>30169169</v>
      </c>
      <c r="F14" s="244"/>
      <c r="G14" s="320">
        <v>6622501</v>
      </c>
      <c r="H14" s="321">
        <v>36791670</v>
      </c>
      <c r="I14" s="322"/>
    </row>
    <row r="15" spans="1:9" hidden="1" outlineLevel="1">
      <c r="A15" s="317"/>
      <c r="B15" s="277" t="s">
        <v>204</v>
      </c>
      <c r="C15" s="244"/>
      <c r="D15" s="320">
        <v>0</v>
      </c>
      <c r="E15" s="319"/>
      <c r="F15" s="244"/>
      <c r="G15" s="319"/>
      <c r="H15" s="321">
        <v>0</v>
      </c>
      <c r="I15" s="322"/>
    </row>
    <row r="16" spans="1:9" hidden="1" outlineLevel="1">
      <c r="A16" s="317"/>
      <c r="B16" s="277" t="s">
        <v>205</v>
      </c>
      <c r="C16" s="244"/>
      <c r="D16" s="320">
        <v>0</v>
      </c>
      <c r="E16" s="320">
        <v>0</v>
      </c>
      <c r="F16" s="244"/>
      <c r="G16" s="320">
        <v>0</v>
      </c>
      <c r="H16" s="321">
        <v>0</v>
      </c>
      <c r="I16" s="322"/>
    </row>
    <row r="17" spans="1:9" hidden="1" outlineLevel="1">
      <c r="A17" s="317"/>
      <c r="B17" s="277" t="s">
        <v>206</v>
      </c>
      <c r="C17" s="244"/>
      <c r="D17" s="320">
        <v>0</v>
      </c>
      <c r="E17" s="320">
        <v>225515</v>
      </c>
      <c r="F17" s="244"/>
      <c r="G17" s="320">
        <v>0</v>
      </c>
      <c r="H17" s="321">
        <v>225515</v>
      </c>
      <c r="I17" s="322"/>
    </row>
    <row r="18" spans="1:9" hidden="1" outlineLevel="1">
      <c r="A18" s="317"/>
      <c r="B18" s="277" t="s">
        <v>207</v>
      </c>
      <c r="C18" s="244"/>
      <c r="D18" s="320">
        <v>0</v>
      </c>
      <c r="E18" s="320">
        <v>6598</v>
      </c>
      <c r="F18" s="244"/>
      <c r="G18" s="320"/>
      <c r="H18" s="321">
        <v>6598</v>
      </c>
      <c r="I18" s="322"/>
    </row>
    <row r="19" spans="1:9" hidden="1" outlineLevel="1">
      <c r="A19" s="317"/>
      <c r="B19" s="277" t="s">
        <v>208</v>
      </c>
      <c r="C19" s="244"/>
      <c r="D19" s="320">
        <v>14939551</v>
      </c>
      <c r="E19" s="320">
        <v>48275797</v>
      </c>
      <c r="F19" s="244"/>
      <c r="G19" s="320">
        <v>10308141</v>
      </c>
      <c r="H19" s="321">
        <v>73523489</v>
      </c>
      <c r="I19" s="322"/>
    </row>
    <row r="20" spans="1:9" hidden="1" outlineLevel="1">
      <c r="A20" s="317"/>
      <c r="B20" s="277" t="s">
        <v>209</v>
      </c>
      <c r="C20" s="244"/>
      <c r="D20" s="320">
        <v>0</v>
      </c>
      <c r="E20" s="320">
        <v>3248480</v>
      </c>
      <c r="F20" s="244"/>
      <c r="G20" s="320">
        <v>32159</v>
      </c>
      <c r="H20" s="321">
        <v>3280639</v>
      </c>
      <c r="I20" s="322"/>
    </row>
    <row r="21" spans="1:9" hidden="1" outlineLevel="1">
      <c r="A21" s="317"/>
      <c r="B21" s="277" t="s">
        <v>211</v>
      </c>
      <c r="C21" s="244"/>
      <c r="D21" s="320">
        <v>0</v>
      </c>
      <c r="E21" s="320">
        <v>59016573</v>
      </c>
      <c r="F21" s="244"/>
      <c r="G21" s="320">
        <v>9835521</v>
      </c>
      <c r="H21" s="321">
        <v>68852094</v>
      </c>
      <c r="I21" s="322"/>
    </row>
    <row r="22" spans="1:9" hidden="1" outlineLevel="1">
      <c r="A22" s="317"/>
      <c r="B22" s="277" t="s">
        <v>212</v>
      </c>
      <c r="C22" s="244"/>
      <c r="D22" s="319">
        <v>0</v>
      </c>
      <c r="E22" s="320">
        <v>63044605</v>
      </c>
      <c r="F22" s="244"/>
      <c r="G22" s="320">
        <v>12022400</v>
      </c>
      <c r="H22" s="321">
        <v>75067005</v>
      </c>
      <c r="I22" s="322"/>
    </row>
    <row r="23" spans="1:9" hidden="1" outlineLevel="1">
      <c r="A23" s="317"/>
      <c r="B23" s="277" t="s">
        <v>213</v>
      </c>
      <c r="C23" s="244"/>
      <c r="D23" s="319">
        <v>12441066</v>
      </c>
      <c r="E23" s="320">
        <v>30030620</v>
      </c>
      <c r="F23" s="244"/>
      <c r="G23" s="320">
        <v>6961241</v>
      </c>
      <c r="H23" s="321">
        <v>49432927</v>
      </c>
      <c r="I23" s="322"/>
    </row>
    <row r="24" spans="1:9" hidden="1" outlineLevel="1">
      <c r="A24" s="317"/>
      <c r="B24" s="277" t="s">
        <v>214</v>
      </c>
      <c r="C24" s="244"/>
      <c r="D24" s="319">
        <v>402210.05</v>
      </c>
      <c r="E24" s="319"/>
      <c r="F24" s="244"/>
      <c r="G24" s="319"/>
      <c r="H24" s="321">
        <v>402210.05</v>
      </c>
      <c r="I24" s="322"/>
    </row>
    <row r="25" spans="1:9" hidden="1" outlineLevel="1">
      <c r="A25" s="317"/>
      <c r="B25" s="277" t="s">
        <v>601</v>
      </c>
      <c r="C25" s="244"/>
      <c r="D25" s="319">
        <v>0</v>
      </c>
      <c r="E25" s="319">
        <v>0</v>
      </c>
      <c r="F25" s="244"/>
      <c r="G25" s="319">
        <v>0</v>
      </c>
      <c r="H25" s="321">
        <v>0</v>
      </c>
      <c r="I25" s="322"/>
    </row>
    <row r="26" spans="1:9" hidden="1" outlineLevel="1">
      <c r="A26" s="317"/>
      <c r="B26" s="277" t="s">
        <v>215</v>
      </c>
      <c r="C26" s="244"/>
      <c r="D26" s="319">
        <v>0</v>
      </c>
      <c r="E26" s="319">
        <v>3457315</v>
      </c>
      <c r="F26" s="244"/>
      <c r="G26" s="321">
        <v>758922</v>
      </c>
      <c r="H26" s="321">
        <v>4216237</v>
      </c>
      <c r="I26" s="322"/>
    </row>
    <row r="27" spans="1:9" hidden="1" outlineLevel="1">
      <c r="A27" s="317"/>
      <c r="B27" s="277" t="s">
        <v>216</v>
      </c>
      <c r="C27" s="244"/>
      <c r="D27" s="320">
        <v>0</v>
      </c>
      <c r="E27" s="320">
        <v>0</v>
      </c>
      <c r="F27" s="244"/>
      <c r="G27" s="320">
        <v>0</v>
      </c>
      <c r="H27" s="321">
        <v>0</v>
      </c>
      <c r="I27" s="322"/>
    </row>
    <row r="28" spans="1:9" hidden="1" outlineLevel="1">
      <c r="A28" s="317"/>
      <c r="B28" s="277" t="s">
        <v>217</v>
      </c>
      <c r="C28" s="244"/>
      <c r="D28" s="320">
        <v>0</v>
      </c>
      <c r="E28" s="320">
        <v>5825680</v>
      </c>
      <c r="F28" s="244"/>
      <c r="G28" s="320">
        <v>1740138</v>
      </c>
      <c r="H28" s="321">
        <v>7565818</v>
      </c>
      <c r="I28" s="322"/>
    </row>
    <row r="29" spans="1:9" hidden="1" outlineLevel="1">
      <c r="A29" s="317"/>
      <c r="B29" s="277" t="s">
        <v>218</v>
      </c>
      <c r="C29" s="244"/>
      <c r="D29" s="320">
        <v>35355514.829999998</v>
      </c>
      <c r="E29" s="320">
        <v>2022260</v>
      </c>
      <c r="F29" s="244"/>
      <c r="G29" s="320">
        <v>8797105</v>
      </c>
      <c r="H29" s="321">
        <v>46174879.829999998</v>
      </c>
      <c r="I29" s="322"/>
    </row>
    <row r="30" spans="1:9" hidden="1" outlineLevel="1">
      <c r="A30" s="317"/>
      <c r="B30" s="277" t="s">
        <v>219</v>
      </c>
      <c r="C30" s="244"/>
      <c r="D30" s="320">
        <v>0</v>
      </c>
      <c r="E30" s="320">
        <v>1825450</v>
      </c>
      <c r="F30" s="244"/>
      <c r="G30" s="320">
        <v>540455</v>
      </c>
      <c r="H30" s="321">
        <v>2365905</v>
      </c>
      <c r="I30" s="322"/>
    </row>
    <row r="31" spans="1:9" hidden="1" outlineLevel="1">
      <c r="A31" s="317"/>
      <c r="B31" s="277" t="s">
        <v>323</v>
      </c>
      <c r="C31" s="244"/>
      <c r="D31" s="321">
        <v>0</v>
      </c>
      <c r="E31" s="321">
        <v>219684</v>
      </c>
      <c r="F31" s="244"/>
      <c r="G31" s="321">
        <v>0</v>
      </c>
      <c r="H31" s="321">
        <v>219684</v>
      </c>
      <c r="I31" s="322"/>
    </row>
    <row r="32" spans="1:9" hidden="1" outlineLevel="1">
      <c r="A32" s="317"/>
      <c r="B32" s="277" t="s">
        <v>220</v>
      </c>
      <c r="C32" s="244"/>
      <c r="D32" s="320"/>
      <c r="E32" s="320"/>
      <c r="F32" s="244"/>
      <c r="G32" s="320"/>
      <c r="H32" s="321">
        <v>0</v>
      </c>
      <c r="I32" s="322"/>
    </row>
    <row r="33" spans="1:9" hidden="1" outlineLevel="1">
      <c r="A33" s="317"/>
      <c r="B33" s="277" t="s">
        <v>221</v>
      </c>
      <c r="C33" s="244"/>
      <c r="D33" s="320">
        <v>0</v>
      </c>
      <c r="E33" s="319"/>
      <c r="F33" s="244"/>
      <c r="G33" s="319"/>
      <c r="H33" s="321">
        <v>0</v>
      </c>
      <c r="I33" s="322"/>
    </row>
    <row r="34" spans="1:9" hidden="1" outlineLevel="1">
      <c r="A34" s="317"/>
      <c r="B34" s="277" t="s">
        <v>274</v>
      </c>
      <c r="C34" s="244"/>
      <c r="D34" s="320">
        <v>0</v>
      </c>
      <c r="E34" s="320">
        <v>0</v>
      </c>
      <c r="F34" s="244"/>
      <c r="G34" s="320">
        <v>0</v>
      </c>
      <c r="H34" s="321">
        <v>0</v>
      </c>
      <c r="I34" s="322"/>
    </row>
    <row r="35" spans="1:9" hidden="1" outlineLevel="1">
      <c r="A35" s="317"/>
      <c r="B35" s="277" t="s">
        <v>222</v>
      </c>
      <c r="C35" s="244"/>
      <c r="D35" s="320">
        <v>10167707</v>
      </c>
      <c r="E35" s="320">
        <v>52973831</v>
      </c>
      <c r="F35" s="244"/>
      <c r="G35" s="320">
        <v>19399539</v>
      </c>
      <c r="H35" s="321">
        <v>82541077</v>
      </c>
      <c r="I35" s="322"/>
    </row>
    <row r="36" spans="1:9" hidden="1" outlineLevel="1">
      <c r="A36" s="317"/>
      <c r="B36" s="277" t="s">
        <v>278</v>
      </c>
      <c r="C36" s="244"/>
      <c r="D36" s="320"/>
      <c r="E36" s="321">
        <v>1394415</v>
      </c>
      <c r="F36" s="244"/>
      <c r="G36" s="320"/>
      <c r="H36" s="321">
        <v>1394415</v>
      </c>
      <c r="I36" s="322"/>
    </row>
    <row r="37" spans="1:9" hidden="1" outlineLevel="1">
      <c r="A37" s="317"/>
      <c r="B37" s="277" t="s">
        <v>223</v>
      </c>
      <c r="C37" s="244"/>
      <c r="D37" s="320">
        <v>0</v>
      </c>
      <c r="E37" s="319"/>
      <c r="F37" s="244"/>
      <c r="G37" s="319"/>
      <c r="H37" s="321">
        <v>0</v>
      </c>
      <c r="I37" s="322"/>
    </row>
    <row r="38" spans="1:9" hidden="1" outlineLevel="1">
      <c r="A38" s="317"/>
      <c r="B38" s="277" t="s">
        <v>224</v>
      </c>
      <c r="C38" s="244"/>
      <c r="D38" s="320">
        <v>100990</v>
      </c>
      <c r="E38" s="320">
        <v>13098521</v>
      </c>
      <c r="F38" s="244"/>
      <c r="G38" s="320">
        <v>3975645</v>
      </c>
      <c r="H38" s="321">
        <v>17175156</v>
      </c>
      <c r="I38" s="322"/>
    </row>
    <row r="39" spans="1:9" hidden="1" outlineLevel="1">
      <c r="A39" s="317"/>
      <c r="B39" s="277" t="s">
        <v>225</v>
      </c>
      <c r="C39" s="244"/>
      <c r="D39" s="320">
        <v>0</v>
      </c>
      <c r="E39" s="320">
        <v>2574061</v>
      </c>
      <c r="F39" s="244"/>
      <c r="G39" s="319"/>
      <c r="H39" s="321">
        <v>2574061</v>
      </c>
      <c r="I39" s="322"/>
    </row>
    <row r="40" spans="1:9" collapsed="1">
      <c r="A40" s="317" t="s">
        <v>556</v>
      </c>
      <c r="B40" s="281" t="s">
        <v>557</v>
      </c>
      <c r="C40" s="244"/>
      <c r="D40" s="320">
        <f>SUM($D$13:$D$39)</f>
        <v>73407038.879999995</v>
      </c>
      <c r="E40" s="320">
        <f>SUM($E$13:$E$39)</f>
        <v>317408574</v>
      </c>
      <c r="F40" s="244"/>
      <c r="G40" s="320">
        <f>SUM($G$13:$G$39)</f>
        <v>80993767</v>
      </c>
      <c r="H40" s="321">
        <f>SUM($H$13:$H$39)</f>
        <v>471809379.88</v>
      </c>
      <c r="I40" s="322"/>
    </row>
    <row r="41" spans="1:9" hidden="1" outlineLevel="1">
      <c r="A41" s="323"/>
      <c r="B41" s="277" t="s">
        <v>272</v>
      </c>
      <c r="C41" s="254"/>
      <c r="D41" s="266">
        <v>0</v>
      </c>
      <c r="E41" s="265"/>
      <c r="F41" s="254"/>
      <c r="G41" s="265"/>
      <c r="H41" s="324">
        <v>0</v>
      </c>
      <c r="I41" s="322"/>
    </row>
    <row r="42" spans="1:9" hidden="1" outlineLevel="1">
      <c r="A42" s="323"/>
      <c r="B42" s="277" t="s">
        <v>203</v>
      </c>
      <c r="C42" s="254"/>
      <c r="D42" s="266">
        <v>0</v>
      </c>
      <c r="E42" s="265"/>
      <c r="F42" s="254"/>
      <c r="G42" s="265"/>
      <c r="H42" s="324">
        <v>0</v>
      </c>
      <c r="I42" s="322"/>
    </row>
    <row r="43" spans="1:9" hidden="1" outlineLevel="1">
      <c r="A43" s="323"/>
      <c r="B43" s="277" t="s">
        <v>204</v>
      </c>
      <c r="C43" s="254"/>
      <c r="D43" s="266">
        <v>0</v>
      </c>
      <c r="E43" s="265"/>
      <c r="F43" s="254"/>
      <c r="G43" s="265"/>
      <c r="H43" s="324">
        <v>0</v>
      </c>
      <c r="I43" s="322"/>
    </row>
    <row r="44" spans="1:9" hidden="1" outlineLevel="1">
      <c r="A44" s="323"/>
      <c r="B44" s="277" t="s">
        <v>205</v>
      </c>
      <c r="C44" s="254"/>
      <c r="D44" s="266">
        <v>0</v>
      </c>
      <c r="E44" s="266">
        <v>0</v>
      </c>
      <c r="F44" s="254"/>
      <c r="G44" s="266">
        <v>0</v>
      </c>
      <c r="H44" s="324">
        <v>0</v>
      </c>
      <c r="I44" s="322"/>
    </row>
    <row r="45" spans="1:9" hidden="1" outlineLevel="1">
      <c r="A45" s="323"/>
      <c r="B45" s="277" t="s">
        <v>206</v>
      </c>
      <c r="C45" s="254"/>
      <c r="D45" s="266"/>
      <c r="E45" s="266"/>
      <c r="F45" s="254"/>
      <c r="G45" s="266"/>
      <c r="H45" s="324">
        <v>0</v>
      </c>
      <c r="I45" s="322"/>
    </row>
    <row r="46" spans="1:9" hidden="1" outlineLevel="1">
      <c r="A46" s="323"/>
      <c r="B46" s="277" t="s">
        <v>207</v>
      </c>
      <c r="C46" s="254"/>
      <c r="D46" s="266"/>
      <c r="E46" s="266"/>
      <c r="F46" s="254"/>
      <c r="G46" s="266"/>
      <c r="H46" s="324">
        <v>0</v>
      </c>
      <c r="I46" s="322"/>
    </row>
    <row r="47" spans="1:9" hidden="1" outlineLevel="1">
      <c r="A47" s="323"/>
      <c r="B47" s="277" t="s">
        <v>208</v>
      </c>
      <c r="C47" s="254"/>
      <c r="D47" s="266">
        <v>0</v>
      </c>
      <c r="E47" s="266">
        <v>0</v>
      </c>
      <c r="F47" s="254"/>
      <c r="G47" s="266">
        <v>0</v>
      </c>
      <c r="H47" s="324">
        <v>0</v>
      </c>
      <c r="I47" s="322"/>
    </row>
    <row r="48" spans="1:9" hidden="1" outlineLevel="1">
      <c r="A48" s="323"/>
      <c r="B48" s="277" t="s">
        <v>209</v>
      </c>
      <c r="C48" s="254"/>
      <c r="D48" s="265"/>
      <c r="E48" s="265"/>
      <c r="F48" s="254"/>
      <c r="G48" s="265"/>
      <c r="H48" s="324">
        <v>0</v>
      </c>
      <c r="I48" s="322"/>
    </row>
    <row r="49" spans="1:9" hidden="1" outlineLevel="1">
      <c r="A49" s="323"/>
      <c r="B49" s="277" t="s">
        <v>211</v>
      </c>
      <c r="C49" s="254"/>
      <c r="D49" s="265"/>
      <c r="E49" s="324">
        <v>233896</v>
      </c>
      <c r="F49" s="254"/>
      <c r="G49" s="324">
        <v>58474</v>
      </c>
      <c r="H49" s="324">
        <v>292370</v>
      </c>
      <c r="I49" s="322"/>
    </row>
    <row r="50" spans="1:9" hidden="1" outlineLevel="1">
      <c r="A50" s="323"/>
      <c r="B50" s="277" t="s">
        <v>212</v>
      </c>
      <c r="C50" s="254"/>
      <c r="D50" s="265">
        <v>0</v>
      </c>
      <c r="E50" s="265"/>
      <c r="F50" s="254"/>
      <c r="G50" s="265"/>
      <c r="H50" s="324">
        <v>0</v>
      </c>
      <c r="I50" s="322"/>
    </row>
    <row r="51" spans="1:9" hidden="1" outlineLevel="1">
      <c r="A51" s="323"/>
      <c r="B51" s="277" t="s">
        <v>213</v>
      </c>
      <c r="C51" s="254"/>
      <c r="D51" s="265"/>
      <c r="E51" s="265"/>
      <c r="F51" s="254"/>
      <c r="G51" s="265"/>
      <c r="H51" s="324">
        <v>0</v>
      </c>
      <c r="I51" s="322"/>
    </row>
    <row r="52" spans="1:9" hidden="1" outlineLevel="1">
      <c r="A52" s="323"/>
      <c r="B52" s="277" t="s">
        <v>214</v>
      </c>
      <c r="C52" s="254"/>
      <c r="D52" s="265"/>
      <c r="E52" s="265"/>
      <c r="F52" s="254"/>
      <c r="G52" s="265"/>
      <c r="H52" s="324">
        <v>0</v>
      </c>
      <c r="I52" s="322"/>
    </row>
    <row r="53" spans="1:9" hidden="1" outlineLevel="1">
      <c r="A53" s="323"/>
      <c r="B53" s="277" t="s">
        <v>601</v>
      </c>
      <c r="C53" s="254"/>
      <c r="D53" s="265"/>
      <c r="E53" s="265"/>
      <c r="F53" s="254"/>
      <c r="G53" s="265"/>
      <c r="H53" s="324">
        <v>0</v>
      </c>
      <c r="I53" s="322"/>
    </row>
    <row r="54" spans="1:9" hidden="1" outlineLevel="1">
      <c r="A54" s="323"/>
      <c r="B54" s="277" t="s">
        <v>215</v>
      </c>
      <c r="C54" s="254"/>
      <c r="D54" s="265"/>
      <c r="E54" s="265"/>
      <c r="F54" s="254"/>
      <c r="G54" s="265"/>
      <c r="H54" s="324">
        <v>0</v>
      </c>
      <c r="I54" s="322"/>
    </row>
    <row r="55" spans="1:9" hidden="1" outlineLevel="1">
      <c r="A55" s="323"/>
      <c r="B55" s="277" t="s">
        <v>216</v>
      </c>
      <c r="C55" s="254"/>
      <c r="D55" s="266">
        <v>0</v>
      </c>
      <c r="E55" s="266">
        <v>0</v>
      </c>
      <c r="F55" s="254"/>
      <c r="G55" s="266">
        <v>0</v>
      </c>
      <c r="H55" s="324">
        <v>0</v>
      </c>
      <c r="I55" s="322"/>
    </row>
    <row r="56" spans="1:9" hidden="1" outlineLevel="1">
      <c r="A56" s="323"/>
      <c r="B56" s="277" t="s">
        <v>217</v>
      </c>
      <c r="C56" s="254"/>
      <c r="D56" s="266">
        <v>0</v>
      </c>
      <c r="E56" s="266">
        <v>0</v>
      </c>
      <c r="F56" s="254"/>
      <c r="G56" s="265"/>
      <c r="H56" s="324">
        <v>0</v>
      </c>
      <c r="I56" s="322"/>
    </row>
    <row r="57" spans="1:9" hidden="1" outlineLevel="1">
      <c r="A57" s="323"/>
      <c r="B57" s="277" t="s">
        <v>218</v>
      </c>
      <c r="C57" s="254"/>
      <c r="D57" s="266">
        <v>0</v>
      </c>
      <c r="E57" s="266">
        <v>0</v>
      </c>
      <c r="F57" s="254"/>
      <c r="G57" s="265"/>
      <c r="H57" s="324">
        <v>0</v>
      </c>
      <c r="I57" s="322"/>
    </row>
    <row r="58" spans="1:9" hidden="1" outlineLevel="1">
      <c r="A58" s="323"/>
      <c r="B58" s="277" t="s">
        <v>219</v>
      </c>
      <c r="C58" s="254"/>
      <c r="D58" s="265"/>
      <c r="E58" s="265"/>
      <c r="F58" s="254"/>
      <c r="G58" s="265"/>
      <c r="H58" s="324">
        <v>0</v>
      </c>
      <c r="I58" s="322"/>
    </row>
    <row r="59" spans="1:9" hidden="1" outlineLevel="1">
      <c r="A59" s="323"/>
      <c r="B59" s="277" t="s">
        <v>323</v>
      </c>
      <c r="C59" s="254"/>
      <c r="D59" s="265"/>
      <c r="E59" s="265"/>
      <c r="F59" s="254"/>
      <c r="G59" s="265"/>
      <c r="H59" s="321">
        <v>0</v>
      </c>
      <c r="I59" s="322"/>
    </row>
    <row r="60" spans="1:9" hidden="1" outlineLevel="1">
      <c r="A60" s="323"/>
      <c r="B60" s="277" t="s">
        <v>220</v>
      </c>
      <c r="C60" s="254"/>
      <c r="D60" s="265"/>
      <c r="E60" s="265"/>
      <c r="F60" s="254"/>
      <c r="G60" s="265"/>
      <c r="H60" s="324">
        <v>0</v>
      </c>
      <c r="I60" s="322"/>
    </row>
    <row r="61" spans="1:9" hidden="1" outlineLevel="1">
      <c r="A61" s="323"/>
      <c r="B61" s="277" t="s">
        <v>221</v>
      </c>
      <c r="C61" s="254"/>
      <c r="D61" s="265"/>
      <c r="E61" s="265"/>
      <c r="F61" s="254"/>
      <c r="G61" s="265"/>
      <c r="H61" s="324">
        <v>0</v>
      </c>
      <c r="I61" s="322"/>
    </row>
    <row r="62" spans="1:9" hidden="1" outlineLevel="1">
      <c r="A62" s="323"/>
      <c r="B62" s="277" t="s">
        <v>274</v>
      </c>
      <c r="C62" s="254"/>
      <c r="D62" s="265"/>
      <c r="E62" s="265"/>
      <c r="F62" s="254"/>
      <c r="G62" s="265"/>
      <c r="H62" s="324">
        <v>0</v>
      </c>
      <c r="I62" s="322"/>
    </row>
    <row r="63" spans="1:9" hidden="1" outlineLevel="1">
      <c r="A63" s="323"/>
      <c r="B63" s="277" t="s">
        <v>222</v>
      </c>
      <c r="C63" s="254"/>
      <c r="D63" s="265"/>
      <c r="E63" s="266">
        <v>96952</v>
      </c>
      <c r="F63" s="254"/>
      <c r="G63" s="266">
        <v>16004</v>
      </c>
      <c r="H63" s="324">
        <v>112956</v>
      </c>
      <c r="I63" s="322"/>
    </row>
    <row r="64" spans="1:9" hidden="1" outlineLevel="1">
      <c r="A64" s="323"/>
      <c r="B64" s="277" t="s">
        <v>278</v>
      </c>
      <c r="C64" s="254"/>
      <c r="D64" s="265"/>
      <c r="E64" s="266"/>
      <c r="F64" s="254"/>
      <c r="G64" s="266"/>
      <c r="H64" s="324">
        <v>0</v>
      </c>
      <c r="I64" s="322"/>
    </row>
    <row r="65" spans="1:9" hidden="1" outlineLevel="1">
      <c r="A65" s="323"/>
      <c r="B65" s="277" t="s">
        <v>223</v>
      </c>
      <c r="C65" s="254"/>
      <c r="D65" s="265"/>
      <c r="E65" s="265"/>
      <c r="F65" s="254"/>
      <c r="G65" s="265"/>
      <c r="H65" s="324">
        <v>0</v>
      </c>
      <c r="I65" s="322"/>
    </row>
    <row r="66" spans="1:9" hidden="1" outlineLevel="1">
      <c r="A66" s="323"/>
      <c r="B66" s="277" t="s">
        <v>224</v>
      </c>
      <c r="C66" s="254"/>
      <c r="D66" s="265"/>
      <c r="E66" s="266">
        <v>0</v>
      </c>
      <c r="F66" s="254"/>
      <c r="G66" s="265"/>
      <c r="H66" s="324">
        <v>0</v>
      </c>
      <c r="I66" s="322"/>
    </row>
    <row r="67" spans="1:9" hidden="1" outlineLevel="1">
      <c r="A67" s="323"/>
      <c r="B67" s="277" t="s">
        <v>225</v>
      </c>
      <c r="C67" s="254"/>
      <c r="D67" s="265"/>
      <c r="E67" s="266">
        <v>0</v>
      </c>
      <c r="F67" s="254"/>
      <c r="G67" s="265"/>
      <c r="H67" s="324">
        <v>0</v>
      </c>
      <c r="I67" s="322"/>
    </row>
    <row r="68" spans="1:9" collapsed="1">
      <c r="A68" s="323" t="s">
        <v>558</v>
      </c>
      <c r="B68" s="281" t="s">
        <v>559</v>
      </c>
      <c r="C68" s="254"/>
      <c r="D68" s="266">
        <f>SUM($D$41:$D$67)</f>
        <v>0</v>
      </c>
      <c r="E68" s="266">
        <f>SUM($E$41:$E$67)</f>
        <v>330848</v>
      </c>
      <c r="F68" s="254"/>
      <c r="G68" s="266">
        <f>SUM($G$41:$G$67)</f>
        <v>74478</v>
      </c>
      <c r="H68" s="324">
        <f>SUM($H$41:$H$67)</f>
        <v>405326</v>
      </c>
      <c r="I68" s="322"/>
    </row>
    <row r="69" spans="1:9" hidden="1" outlineLevel="1">
      <c r="A69" s="323"/>
      <c r="B69" s="277" t="s">
        <v>272</v>
      </c>
      <c r="C69" s="266">
        <v>0</v>
      </c>
      <c r="D69" s="325"/>
      <c r="E69" s="326"/>
      <c r="F69" s="265"/>
      <c r="G69" s="327"/>
      <c r="H69" s="324">
        <v>0</v>
      </c>
      <c r="I69" s="322"/>
    </row>
    <row r="70" spans="1:9" hidden="1" outlineLevel="1">
      <c r="A70" s="323"/>
      <c r="B70" s="277" t="s">
        <v>203</v>
      </c>
      <c r="C70" s="266">
        <v>1199309</v>
      </c>
      <c r="D70" s="292"/>
      <c r="E70" s="258"/>
      <c r="F70" s="266">
        <v>0</v>
      </c>
      <c r="G70" s="246"/>
      <c r="H70" s="324">
        <v>1199309</v>
      </c>
      <c r="I70" s="322"/>
    </row>
    <row r="71" spans="1:9" hidden="1" outlineLevel="1">
      <c r="A71" s="323"/>
      <c r="B71" s="277" t="s">
        <v>204</v>
      </c>
      <c r="C71" s="266">
        <v>2870192.3433840731</v>
      </c>
      <c r="D71" s="325"/>
      <c r="E71" s="258"/>
      <c r="F71" s="266">
        <v>0</v>
      </c>
      <c r="G71" s="246"/>
      <c r="H71" s="324">
        <v>2870192.3433840731</v>
      </c>
      <c r="I71" s="322"/>
    </row>
    <row r="72" spans="1:9" hidden="1" outlineLevel="1">
      <c r="A72" s="323"/>
      <c r="B72" s="277" t="s">
        <v>205</v>
      </c>
      <c r="C72" s="266">
        <v>0</v>
      </c>
      <c r="D72" s="292"/>
      <c r="E72" s="258"/>
      <c r="F72" s="266">
        <v>0</v>
      </c>
      <c r="G72" s="246"/>
      <c r="H72" s="324">
        <v>0</v>
      </c>
      <c r="I72" s="322"/>
    </row>
    <row r="73" spans="1:9" hidden="1" outlineLevel="1">
      <c r="A73" s="323"/>
      <c r="B73" s="277" t="s">
        <v>206</v>
      </c>
      <c r="C73" s="266">
        <v>0</v>
      </c>
      <c r="D73" s="292"/>
      <c r="E73" s="258"/>
      <c r="F73" s="266">
        <v>0</v>
      </c>
      <c r="G73" s="246"/>
      <c r="H73" s="324">
        <v>0</v>
      </c>
      <c r="I73" s="322"/>
    </row>
    <row r="74" spans="1:9" hidden="1" outlineLevel="1">
      <c r="A74" s="323"/>
      <c r="B74" s="277" t="s">
        <v>207</v>
      </c>
      <c r="C74" s="266">
        <v>0</v>
      </c>
      <c r="D74" s="292"/>
      <c r="E74" s="258"/>
      <c r="F74" s="266">
        <v>0</v>
      </c>
      <c r="G74" s="246"/>
      <c r="H74" s="324">
        <v>0</v>
      </c>
      <c r="I74" s="322"/>
    </row>
    <row r="75" spans="1:9" hidden="1" outlineLevel="1">
      <c r="A75" s="323"/>
      <c r="B75" s="277" t="s">
        <v>208</v>
      </c>
      <c r="C75" s="266">
        <v>5728253.7103732731</v>
      </c>
      <c r="D75" s="292"/>
      <c r="E75" s="258"/>
      <c r="F75" s="266">
        <v>0</v>
      </c>
      <c r="G75" s="246"/>
      <c r="H75" s="324">
        <v>5728253.7103732731</v>
      </c>
      <c r="I75" s="322"/>
    </row>
    <row r="76" spans="1:9" hidden="1" outlineLevel="1">
      <c r="A76" s="323"/>
      <c r="B76" s="277" t="s">
        <v>209</v>
      </c>
      <c r="C76" s="266">
        <v>1028732</v>
      </c>
      <c r="D76" s="292"/>
      <c r="E76" s="258"/>
      <c r="F76" s="266">
        <v>0</v>
      </c>
      <c r="G76" s="246"/>
      <c r="H76" s="324">
        <v>1028732</v>
      </c>
      <c r="I76" s="322"/>
    </row>
    <row r="77" spans="1:9" hidden="1" outlineLevel="1">
      <c r="A77" s="323"/>
      <c r="B77" s="277" t="s">
        <v>283</v>
      </c>
      <c r="C77" s="266">
        <v>290191</v>
      </c>
      <c r="D77" s="292"/>
      <c r="E77" s="258"/>
      <c r="F77" s="266"/>
      <c r="G77" s="246"/>
      <c r="H77" s="324">
        <v>290191</v>
      </c>
      <c r="I77" s="322"/>
    </row>
    <row r="78" spans="1:9" hidden="1" outlineLevel="1">
      <c r="A78" s="323"/>
      <c r="B78" s="277" t="s">
        <v>211</v>
      </c>
      <c r="C78" s="266">
        <v>7308174</v>
      </c>
      <c r="D78" s="292"/>
      <c r="E78" s="258"/>
      <c r="F78" s="266">
        <v>0</v>
      </c>
      <c r="G78" s="246"/>
      <c r="H78" s="324">
        <v>7308174</v>
      </c>
      <c r="I78" s="322"/>
    </row>
    <row r="79" spans="1:9" hidden="1" outlineLevel="1">
      <c r="A79" s="323"/>
      <c r="B79" s="277" t="s">
        <v>212</v>
      </c>
      <c r="C79" s="266">
        <v>1270897</v>
      </c>
      <c r="D79" s="292"/>
      <c r="E79" s="258"/>
      <c r="F79" s="265">
        <v>0</v>
      </c>
      <c r="G79" s="246"/>
      <c r="H79" s="324">
        <v>1270897</v>
      </c>
      <c r="I79" s="322"/>
    </row>
    <row r="80" spans="1:9" hidden="1" outlineLevel="1">
      <c r="A80" s="323"/>
      <c r="B80" s="277" t="s">
        <v>213</v>
      </c>
      <c r="C80" s="266">
        <v>3174105</v>
      </c>
      <c r="D80" s="292"/>
      <c r="E80" s="258"/>
      <c r="F80" s="265">
        <v>0</v>
      </c>
      <c r="G80" s="246"/>
      <c r="H80" s="324">
        <v>3174105</v>
      </c>
      <c r="I80" s="322"/>
    </row>
    <row r="81" spans="1:9" hidden="1" outlineLevel="1">
      <c r="A81" s="323"/>
      <c r="B81" s="277" t="s">
        <v>214</v>
      </c>
      <c r="C81" s="266">
        <v>2817249.6378255617</v>
      </c>
      <c r="D81" s="292"/>
      <c r="E81" s="258"/>
      <c r="F81" s="266">
        <v>2273</v>
      </c>
      <c r="G81" s="246"/>
      <c r="H81" s="324">
        <v>2819522.6378255617</v>
      </c>
      <c r="I81" s="322"/>
    </row>
    <row r="82" spans="1:9" hidden="1" outlineLevel="1">
      <c r="A82" s="323"/>
      <c r="B82" s="277" t="s">
        <v>601</v>
      </c>
      <c r="C82" s="266">
        <v>0</v>
      </c>
      <c r="D82" s="292"/>
      <c r="E82" s="258"/>
      <c r="F82" s="266">
        <v>0</v>
      </c>
      <c r="G82" s="246"/>
      <c r="H82" s="324">
        <v>0</v>
      </c>
      <c r="I82" s="322"/>
    </row>
    <row r="83" spans="1:9" hidden="1" outlineLevel="1">
      <c r="A83" s="323"/>
      <c r="B83" s="277" t="s">
        <v>215</v>
      </c>
      <c r="C83" s="266">
        <v>2084738</v>
      </c>
      <c r="D83" s="292"/>
      <c r="E83" s="258"/>
      <c r="F83" s="266">
        <v>0</v>
      </c>
      <c r="G83" s="246"/>
      <c r="H83" s="324">
        <v>2084738</v>
      </c>
      <c r="I83" s="322"/>
    </row>
    <row r="84" spans="1:9" hidden="1" outlineLevel="1">
      <c r="A84" s="323"/>
      <c r="B84" s="277" t="s">
        <v>216</v>
      </c>
      <c r="C84" s="266">
        <v>-442</v>
      </c>
      <c r="D84" s="292"/>
      <c r="E84" s="258"/>
      <c r="F84" s="266">
        <v>0</v>
      </c>
      <c r="G84" s="246"/>
      <c r="H84" s="324">
        <v>-442</v>
      </c>
      <c r="I84" s="322"/>
    </row>
    <row r="85" spans="1:9" hidden="1" outlineLevel="1">
      <c r="A85" s="323"/>
      <c r="B85" s="277" t="s">
        <v>217</v>
      </c>
      <c r="C85" s="266">
        <v>1014391.9782008633</v>
      </c>
      <c r="D85" s="292"/>
      <c r="E85" s="258"/>
      <c r="F85" s="265"/>
      <c r="G85" s="246"/>
      <c r="H85" s="324">
        <v>1014391.9782008633</v>
      </c>
      <c r="I85" s="322"/>
    </row>
    <row r="86" spans="1:9" hidden="1" outlineLevel="1">
      <c r="A86" s="323"/>
      <c r="B86" s="277" t="s">
        <v>218</v>
      </c>
      <c r="C86" s="266">
        <v>14071162</v>
      </c>
      <c r="D86" s="292"/>
      <c r="E86" s="258"/>
      <c r="F86" s="266">
        <v>0</v>
      </c>
      <c r="G86" s="246"/>
      <c r="H86" s="324">
        <v>14071162</v>
      </c>
      <c r="I86" s="322"/>
    </row>
    <row r="87" spans="1:9" hidden="1" outlineLevel="1">
      <c r="A87" s="323"/>
      <c r="B87" s="277" t="s">
        <v>219</v>
      </c>
      <c r="C87" s="266">
        <v>52983</v>
      </c>
      <c r="D87" s="292"/>
      <c r="E87" s="258"/>
      <c r="F87" s="266">
        <v>0</v>
      </c>
      <c r="G87" s="246"/>
      <c r="H87" s="324">
        <v>52983</v>
      </c>
      <c r="I87" s="322"/>
    </row>
    <row r="88" spans="1:9" hidden="1" outlineLevel="1">
      <c r="A88" s="323"/>
      <c r="B88" s="277" t="s">
        <v>323</v>
      </c>
      <c r="C88" s="266"/>
      <c r="D88" s="292"/>
      <c r="E88" s="258"/>
      <c r="F88" s="266"/>
      <c r="G88" s="246"/>
      <c r="H88" s="321">
        <v>0</v>
      </c>
      <c r="I88" s="322"/>
    </row>
    <row r="89" spans="1:9" hidden="1" outlineLevel="1">
      <c r="A89" s="323"/>
      <c r="B89" s="277" t="s">
        <v>220</v>
      </c>
      <c r="C89" s="266"/>
      <c r="D89" s="292"/>
      <c r="E89" s="258"/>
      <c r="F89" s="266"/>
      <c r="G89" s="246"/>
      <c r="H89" s="324">
        <v>0</v>
      </c>
      <c r="I89" s="322"/>
    </row>
    <row r="90" spans="1:9" hidden="1" outlineLevel="1">
      <c r="A90" s="323"/>
      <c r="B90" s="277" t="s">
        <v>221</v>
      </c>
      <c r="C90" s="266">
        <v>63568</v>
      </c>
      <c r="D90" s="292"/>
      <c r="E90" s="258"/>
      <c r="F90" s="266">
        <v>0</v>
      </c>
      <c r="G90" s="246"/>
      <c r="H90" s="324">
        <v>63568</v>
      </c>
      <c r="I90" s="322"/>
    </row>
    <row r="91" spans="1:9" hidden="1" outlineLevel="1">
      <c r="A91" s="323"/>
      <c r="B91" s="277" t="s">
        <v>274</v>
      </c>
      <c r="C91" s="266">
        <v>243356.85</v>
      </c>
      <c r="D91" s="292"/>
      <c r="E91" s="258"/>
      <c r="F91" s="266">
        <v>0</v>
      </c>
      <c r="G91" s="246"/>
      <c r="H91" s="324">
        <v>243356.85</v>
      </c>
      <c r="I91" s="322"/>
    </row>
    <row r="92" spans="1:9" hidden="1" outlineLevel="1">
      <c r="A92" s="323"/>
      <c r="B92" s="277" t="s">
        <v>222</v>
      </c>
      <c r="C92" s="266">
        <v>18380272</v>
      </c>
      <c r="D92" s="292"/>
      <c r="E92" s="258"/>
      <c r="F92" s="266">
        <v>0</v>
      </c>
      <c r="G92" s="246"/>
      <c r="H92" s="324">
        <v>18380272</v>
      </c>
      <c r="I92" s="322"/>
    </row>
    <row r="93" spans="1:9" hidden="1" outlineLevel="1">
      <c r="A93" s="323"/>
      <c r="B93" s="277" t="s">
        <v>278</v>
      </c>
      <c r="C93" s="266"/>
      <c r="D93" s="292"/>
      <c r="E93" s="258"/>
      <c r="F93" s="266"/>
      <c r="G93" s="246"/>
      <c r="H93" s="324">
        <v>0</v>
      </c>
      <c r="I93" s="322"/>
    </row>
    <row r="94" spans="1:9" hidden="1" outlineLevel="1">
      <c r="A94" s="323"/>
      <c r="B94" s="277" t="s">
        <v>223</v>
      </c>
      <c r="C94" s="266">
        <v>1733092</v>
      </c>
      <c r="D94" s="292"/>
      <c r="E94" s="258"/>
      <c r="F94" s="266">
        <v>0</v>
      </c>
      <c r="G94" s="246"/>
      <c r="H94" s="324">
        <v>1733092</v>
      </c>
      <c r="I94" s="322"/>
    </row>
    <row r="95" spans="1:9" hidden="1" outlineLevel="1">
      <c r="A95" s="323"/>
      <c r="B95" s="277" t="s">
        <v>224</v>
      </c>
      <c r="C95" s="266">
        <v>1439726.7944551194</v>
      </c>
      <c r="D95" s="292"/>
      <c r="E95" s="258"/>
      <c r="F95" s="266">
        <v>0</v>
      </c>
      <c r="G95" s="246"/>
      <c r="H95" s="324">
        <v>1439726.7944551194</v>
      </c>
      <c r="I95" s="322"/>
    </row>
    <row r="96" spans="1:9" hidden="1" outlineLevel="1">
      <c r="A96" s="323"/>
      <c r="B96" s="277" t="s">
        <v>225</v>
      </c>
      <c r="C96" s="266">
        <v>1676163</v>
      </c>
      <c r="D96" s="292"/>
      <c r="E96" s="258"/>
      <c r="F96" s="266">
        <v>0</v>
      </c>
      <c r="G96" s="246"/>
      <c r="H96" s="324">
        <v>1676163</v>
      </c>
      <c r="I96" s="322"/>
    </row>
    <row r="97" spans="1:9" collapsed="1">
      <c r="A97" s="323" t="s">
        <v>560</v>
      </c>
      <c r="B97" s="281" t="s">
        <v>561</v>
      </c>
      <c r="C97" s="266">
        <f>SUM($C$69:$C$96)</f>
        <v>66446115.314238891</v>
      </c>
      <c r="D97" s="292"/>
      <c r="E97" s="258"/>
      <c r="F97" s="266">
        <f>SUM($F$69:$F$96)</f>
        <v>2273</v>
      </c>
      <c r="G97" s="246"/>
      <c r="H97" s="324">
        <f>SUM($H$69:$H$96)</f>
        <v>66448388.314238891</v>
      </c>
      <c r="I97" s="322"/>
    </row>
    <row r="98" spans="1:9" hidden="1" outlineLevel="1">
      <c r="A98" s="323"/>
      <c r="B98" s="277" t="s">
        <v>272</v>
      </c>
      <c r="C98" s="266">
        <v>579</v>
      </c>
      <c r="D98" s="265"/>
      <c r="E98" s="266">
        <v>0</v>
      </c>
      <c r="F98" s="328"/>
      <c r="G98" s="297">
        <v>0</v>
      </c>
      <c r="H98" s="324">
        <v>579</v>
      </c>
      <c r="I98" s="322"/>
    </row>
    <row r="99" spans="1:9" hidden="1" outlineLevel="1">
      <c r="A99" s="323"/>
      <c r="B99" s="277" t="s">
        <v>203</v>
      </c>
      <c r="C99" s="266">
        <v>190450</v>
      </c>
      <c r="D99" s="265"/>
      <c r="E99" s="266">
        <v>4890053</v>
      </c>
      <c r="F99" s="328"/>
      <c r="G99" s="297">
        <v>1073426</v>
      </c>
      <c r="H99" s="324">
        <v>6153929</v>
      </c>
      <c r="I99" s="322"/>
    </row>
    <row r="100" spans="1:9" hidden="1" outlineLevel="1">
      <c r="A100" s="323"/>
      <c r="B100" s="277" t="s">
        <v>204</v>
      </c>
      <c r="C100" s="266">
        <v>594133.45439999993</v>
      </c>
      <c r="D100" s="266">
        <v>0</v>
      </c>
      <c r="E100" s="266">
        <v>0</v>
      </c>
      <c r="F100" s="328"/>
      <c r="G100" s="297">
        <v>0</v>
      </c>
      <c r="H100" s="324">
        <v>594133.45439999993</v>
      </c>
      <c r="I100" s="322"/>
    </row>
    <row r="101" spans="1:9" hidden="1" outlineLevel="1">
      <c r="A101" s="323"/>
      <c r="B101" s="277" t="s">
        <v>205</v>
      </c>
      <c r="C101" s="266">
        <v>0</v>
      </c>
      <c r="D101" s="266">
        <v>0</v>
      </c>
      <c r="E101" s="266">
        <v>0</v>
      </c>
      <c r="F101" s="297">
        <v>0</v>
      </c>
      <c r="G101" s="297">
        <v>0</v>
      </c>
      <c r="H101" s="324">
        <v>0</v>
      </c>
      <c r="I101" s="322"/>
    </row>
    <row r="102" spans="1:9" hidden="1" outlineLevel="1">
      <c r="A102" s="323"/>
      <c r="B102" s="277" t="s">
        <v>206</v>
      </c>
      <c r="C102" s="266"/>
      <c r="D102" s="266"/>
      <c r="E102" s="297">
        <v>41847</v>
      </c>
      <c r="F102" s="297">
        <v>0</v>
      </c>
      <c r="G102" s="297">
        <v>0</v>
      </c>
      <c r="H102" s="324">
        <v>41847</v>
      </c>
      <c r="I102" s="322"/>
    </row>
    <row r="103" spans="1:9" hidden="1" outlineLevel="1">
      <c r="A103" s="323"/>
      <c r="B103" s="277" t="s">
        <v>207</v>
      </c>
      <c r="C103" s="266">
        <v>117</v>
      </c>
      <c r="D103" s="266">
        <v>0</v>
      </c>
      <c r="E103" s="266">
        <v>366</v>
      </c>
      <c r="F103" s="297">
        <v>0</v>
      </c>
      <c r="G103" s="297">
        <v>0</v>
      </c>
      <c r="H103" s="324">
        <v>483</v>
      </c>
      <c r="I103" s="322"/>
    </row>
    <row r="104" spans="1:9" hidden="1" outlineLevel="1">
      <c r="A104" s="323"/>
      <c r="B104" s="277" t="s">
        <v>208</v>
      </c>
      <c r="C104" s="266">
        <v>661517.34421552927</v>
      </c>
      <c r="D104" s="266">
        <v>1527068</v>
      </c>
      <c r="E104" s="266">
        <v>7341960</v>
      </c>
      <c r="F104" s="297">
        <v>0</v>
      </c>
      <c r="G104" s="297">
        <v>1536336</v>
      </c>
      <c r="H104" s="324">
        <v>11066881.344215529</v>
      </c>
      <c r="I104" s="322"/>
    </row>
    <row r="105" spans="1:9" hidden="1" outlineLevel="1">
      <c r="A105" s="323"/>
      <c r="B105" s="277" t="s">
        <v>209</v>
      </c>
      <c r="C105" s="266">
        <v>84631</v>
      </c>
      <c r="D105" s="265"/>
      <c r="E105" s="266">
        <v>314604</v>
      </c>
      <c r="F105" s="328"/>
      <c r="G105" s="297">
        <v>3095</v>
      </c>
      <c r="H105" s="324">
        <v>402330</v>
      </c>
      <c r="I105" s="322"/>
    </row>
    <row r="106" spans="1:9" hidden="1" outlineLevel="1">
      <c r="A106" s="323"/>
      <c r="B106" s="277" t="s">
        <v>283</v>
      </c>
      <c r="C106" s="266">
        <v>28261</v>
      </c>
      <c r="D106" s="265"/>
      <c r="E106" s="266"/>
      <c r="F106" s="328"/>
      <c r="G106" s="297"/>
      <c r="H106" s="324">
        <v>28261</v>
      </c>
      <c r="I106" s="322"/>
    </row>
    <row r="107" spans="1:9" hidden="1" outlineLevel="1">
      <c r="A107" s="323"/>
      <c r="B107" s="277" t="s">
        <v>211</v>
      </c>
      <c r="C107" s="266">
        <v>1466387</v>
      </c>
      <c r="D107" s="265"/>
      <c r="E107" s="266">
        <v>8636570</v>
      </c>
      <c r="F107" s="328"/>
      <c r="G107" s="297">
        <v>1426598</v>
      </c>
      <c r="H107" s="324">
        <v>11529555</v>
      </c>
      <c r="I107" s="322"/>
    </row>
    <row r="108" spans="1:9" hidden="1" outlineLevel="1">
      <c r="A108" s="323"/>
      <c r="B108" s="277" t="s">
        <v>212</v>
      </c>
      <c r="C108" s="266">
        <v>96887</v>
      </c>
      <c r="D108" s="265">
        <v>0</v>
      </c>
      <c r="E108" s="266">
        <v>9720717</v>
      </c>
      <c r="F108" s="328">
        <v>0</v>
      </c>
      <c r="G108" s="297">
        <v>2005495</v>
      </c>
      <c r="H108" s="324">
        <v>11823099</v>
      </c>
      <c r="I108" s="322"/>
    </row>
    <row r="109" spans="1:9" hidden="1" outlineLevel="1">
      <c r="A109" s="323"/>
      <c r="B109" s="277" t="s">
        <v>213</v>
      </c>
      <c r="C109" s="266">
        <v>477081</v>
      </c>
      <c r="D109" s="266">
        <v>2364649</v>
      </c>
      <c r="E109" s="266">
        <v>3413350</v>
      </c>
      <c r="F109" s="328"/>
      <c r="G109" s="297">
        <v>1029474</v>
      </c>
      <c r="H109" s="324">
        <v>7284554</v>
      </c>
      <c r="I109" s="322"/>
    </row>
    <row r="110" spans="1:9" hidden="1" outlineLevel="1">
      <c r="A110" s="323"/>
      <c r="B110" s="277" t="s">
        <v>214</v>
      </c>
      <c r="C110" s="266">
        <v>561595.91213764623</v>
      </c>
      <c r="D110" s="266">
        <v>85185.94</v>
      </c>
      <c r="E110" s="266">
        <v>0</v>
      </c>
      <c r="F110" s="297">
        <v>114</v>
      </c>
      <c r="G110" s="328"/>
      <c r="H110" s="324">
        <v>646895.85213764617</v>
      </c>
      <c r="I110" s="322"/>
    </row>
    <row r="111" spans="1:9" hidden="1" outlineLevel="1">
      <c r="A111" s="323"/>
      <c r="B111" s="277" t="s">
        <v>273</v>
      </c>
      <c r="C111" s="266"/>
      <c r="D111" s="265"/>
      <c r="E111" s="265"/>
      <c r="F111" s="297"/>
      <c r="G111" s="328"/>
      <c r="H111" s="324">
        <v>0</v>
      </c>
      <c r="I111" s="322"/>
    </row>
    <row r="112" spans="1:9" hidden="1" outlineLevel="1">
      <c r="A112" s="323"/>
      <c r="B112" s="277" t="s">
        <v>215</v>
      </c>
      <c r="C112" s="266">
        <v>404290</v>
      </c>
      <c r="D112" s="266">
        <v>0</v>
      </c>
      <c r="E112" s="266">
        <v>977233</v>
      </c>
      <c r="F112" s="266">
        <v>0</v>
      </c>
      <c r="G112" s="266">
        <v>214514</v>
      </c>
      <c r="H112" s="324">
        <v>1596037</v>
      </c>
      <c r="I112" s="322"/>
    </row>
    <row r="113" spans="1:9" hidden="1" outlineLevel="1">
      <c r="A113" s="323"/>
      <c r="B113" s="277" t="s">
        <v>216</v>
      </c>
      <c r="C113" s="266">
        <v>-87</v>
      </c>
      <c r="D113" s="266">
        <v>0</v>
      </c>
      <c r="E113" s="266">
        <v>0</v>
      </c>
      <c r="F113" s="297">
        <v>0</v>
      </c>
      <c r="G113" s="297">
        <v>0</v>
      </c>
      <c r="H113" s="324">
        <v>-87</v>
      </c>
      <c r="I113" s="322"/>
    </row>
    <row r="114" spans="1:9" hidden="1" outlineLevel="1">
      <c r="A114" s="323"/>
      <c r="B114" s="277" t="s">
        <v>217</v>
      </c>
      <c r="C114" s="266">
        <v>115645.43622531979</v>
      </c>
      <c r="D114" s="266">
        <v>0</v>
      </c>
      <c r="E114" s="266">
        <v>1368807</v>
      </c>
      <c r="F114" s="328"/>
      <c r="G114" s="297">
        <v>408864</v>
      </c>
      <c r="H114" s="324">
        <v>1893316.4362253197</v>
      </c>
      <c r="I114" s="322"/>
    </row>
    <row r="115" spans="1:9" hidden="1" outlineLevel="1">
      <c r="A115" s="323"/>
      <c r="B115" s="277" t="s">
        <v>218</v>
      </c>
      <c r="C115" s="266">
        <v>2034296</v>
      </c>
      <c r="D115" s="266">
        <v>7044560.4900000002</v>
      </c>
      <c r="E115" s="266">
        <v>437720</v>
      </c>
      <c r="F115" s="328"/>
      <c r="G115" s="297">
        <v>1851182</v>
      </c>
      <c r="H115" s="324">
        <v>11367758.49</v>
      </c>
      <c r="I115" s="322"/>
    </row>
    <row r="116" spans="1:9" hidden="1" outlineLevel="1">
      <c r="A116" s="323"/>
      <c r="B116" s="277" t="s">
        <v>219</v>
      </c>
      <c r="C116" s="266">
        <v>3823</v>
      </c>
      <c r="D116" s="265"/>
      <c r="E116" s="324">
        <v>342558</v>
      </c>
      <c r="F116" s="328"/>
      <c r="G116" s="324">
        <v>101420</v>
      </c>
      <c r="H116" s="324">
        <v>447801</v>
      </c>
      <c r="I116" s="322"/>
    </row>
    <row r="117" spans="1:9" hidden="1" outlineLevel="1">
      <c r="A117" s="323"/>
      <c r="B117" s="277" t="s">
        <v>323</v>
      </c>
      <c r="C117" s="266"/>
      <c r="D117" s="321">
        <v>0</v>
      </c>
      <c r="E117" s="321">
        <v>62001</v>
      </c>
      <c r="F117" s="328"/>
      <c r="G117" s="321">
        <v>0</v>
      </c>
      <c r="H117" s="321">
        <v>62001</v>
      </c>
      <c r="I117" s="322"/>
    </row>
    <row r="118" spans="1:9" hidden="1" outlineLevel="1">
      <c r="A118" s="323"/>
      <c r="B118" s="277" t="s">
        <v>220</v>
      </c>
      <c r="C118" s="266"/>
      <c r="D118" s="265"/>
      <c r="E118" s="266"/>
      <c r="F118" s="328"/>
      <c r="G118" s="297"/>
      <c r="H118" s="324">
        <v>0</v>
      </c>
      <c r="I118" s="322"/>
    </row>
    <row r="119" spans="1:9" hidden="1" outlineLevel="1">
      <c r="A119" s="323"/>
      <c r="B119" s="277" t="s">
        <v>221</v>
      </c>
      <c r="C119" s="266">
        <v>0</v>
      </c>
      <c r="D119" s="265"/>
      <c r="E119" s="265"/>
      <c r="F119" s="328"/>
      <c r="G119" s="328"/>
      <c r="H119" s="324">
        <v>0</v>
      </c>
      <c r="I119" s="322"/>
    </row>
    <row r="120" spans="1:9" hidden="1" outlineLevel="1">
      <c r="A120" s="323"/>
      <c r="B120" s="277" t="s">
        <v>274</v>
      </c>
      <c r="C120" s="266">
        <v>0</v>
      </c>
      <c r="D120" s="266"/>
      <c r="E120" s="266"/>
      <c r="F120" s="297"/>
      <c r="G120" s="297"/>
      <c r="H120" s="324">
        <v>0</v>
      </c>
      <c r="I120" s="322"/>
    </row>
    <row r="121" spans="1:9" hidden="1" outlineLevel="1">
      <c r="A121" s="323"/>
      <c r="B121" s="277" t="s">
        <v>222</v>
      </c>
      <c r="C121" s="266">
        <v>2924269</v>
      </c>
      <c r="D121" s="266">
        <v>1130010</v>
      </c>
      <c r="E121" s="266">
        <v>10014774</v>
      </c>
      <c r="F121" s="297">
        <v>0</v>
      </c>
      <c r="G121" s="297">
        <v>1031747</v>
      </c>
      <c r="H121" s="324">
        <v>15100800</v>
      </c>
      <c r="I121" s="322"/>
    </row>
    <row r="122" spans="1:9" hidden="1" outlineLevel="1">
      <c r="A122" s="323"/>
      <c r="B122" s="277" t="s">
        <v>278</v>
      </c>
      <c r="C122" s="266"/>
      <c r="D122" s="266"/>
      <c r="E122" s="266">
        <v>180224</v>
      </c>
      <c r="F122" s="297"/>
      <c r="G122" s="297"/>
      <c r="H122" s="324">
        <v>180224</v>
      </c>
      <c r="I122" s="322"/>
    </row>
    <row r="123" spans="1:9" hidden="1" outlineLevel="1">
      <c r="A123" s="323"/>
      <c r="B123" s="277" t="s">
        <v>223</v>
      </c>
      <c r="C123" s="266">
        <v>649443</v>
      </c>
      <c r="D123" s="265"/>
      <c r="E123" s="265"/>
      <c r="F123" s="297">
        <v>0</v>
      </c>
      <c r="G123" s="328"/>
      <c r="H123" s="324">
        <v>649443</v>
      </c>
      <c r="I123" s="322"/>
    </row>
    <row r="124" spans="1:9" hidden="1" outlineLevel="1">
      <c r="A124" s="323"/>
      <c r="B124" s="277" t="s">
        <v>224</v>
      </c>
      <c r="C124" s="266">
        <v>157909.7303910148</v>
      </c>
      <c r="D124" s="265">
        <v>22966</v>
      </c>
      <c r="E124" s="266">
        <v>1687586</v>
      </c>
      <c r="F124" s="297">
        <v>0</v>
      </c>
      <c r="G124" s="297">
        <v>513919</v>
      </c>
      <c r="H124" s="324">
        <v>2382380.7303910148</v>
      </c>
      <c r="I124" s="322"/>
    </row>
    <row r="125" spans="1:9" hidden="1" outlineLevel="1">
      <c r="A125" s="323"/>
      <c r="B125" s="277" t="s">
        <v>225</v>
      </c>
      <c r="C125" s="266">
        <v>502002</v>
      </c>
      <c r="D125" s="265">
        <v>0</v>
      </c>
      <c r="E125" s="266">
        <v>389230</v>
      </c>
      <c r="F125" s="328"/>
      <c r="G125" s="328"/>
      <c r="H125" s="324">
        <v>891232</v>
      </c>
      <c r="I125" s="322"/>
    </row>
    <row r="126" spans="1:9" collapsed="1">
      <c r="A126" s="323">
        <v>2</v>
      </c>
      <c r="B126" s="281" t="s">
        <v>562</v>
      </c>
      <c r="C126" s="266">
        <f>SUM($C$98:$C$125)</f>
        <v>10953230.87736951</v>
      </c>
      <c r="D126" s="266">
        <f>SUM($D$98:$D$125)</f>
        <v>12174439.43</v>
      </c>
      <c r="E126" s="266">
        <f>SUM($E$98:$E$125)</f>
        <v>49819600</v>
      </c>
      <c r="F126" s="297">
        <f>SUM($F$98:$F$125)</f>
        <v>114</v>
      </c>
      <c r="G126" s="297">
        <f>SUM($G$98:$G$125)</f>
        <v>11196070</v>
      </c>
      <c r="H126" s="324">
        <f>SUM($H$98:$H$125)</f>
        <v>84143454.307369515</v>
      </c>
      <c r="I126" s="322"/>
    </row>
    <row r="127" spans="1:9" hidden="1" outlineLevel="1">
      <c r="A127" s="329"/>
      <c r="B127" s="330" t="s">
        <v>272</v>
      </c>
      <c r="C127" s="266">
        <v>8569023</v>
      </c>
      <c r="D127" s="266">
        <v>0</v>
      </c>
      <c r="E127" s="266">
        <v>8334550</v>
      </c>
      <c r="F127" s="246"/>
      <c r="G127" s="247"/>
      <c r="H127" s="331">
        <v>16903573</v>
      </c>
      <c r="I127" s="322"/>
    </row>
    <row r="128" spans="1:9" hidden="1" outlineLevel="1">
      <c r="A128" s="329"/>
      <c r="B128" s="330" t="s">
        <v>203</v>
      </c>
      <c r="C128" s="266">
        <v>2377</v>
      </c>
      <c r="D128" s="266">
        <v>0</v>
      </c>
      <c r="E128" s="266">
        <v>436088</v>
      </c>
      <c r="F128" s="246"/>
      <c r="G128" s="247"/>
      <c r="H128" s="331">
        <v>438465</v>
      </c>
      <c r="I128" s="322"/>
    </row>
    <row r="129" spans="1:9" hidden="1" outlineLevel="1">
      <c r="A129" s="329"/>
      <c r="B129" s="330" t="s">
        <v>204</v>
      </c>
      <c r="C129" s="266">
        <v>0</v>
      </c>
      <c r="D129" s="266">
        <v>0</v>
      </c>
      <c r="E129" s="265"/>
      <c r="F129" s="246"/>
      <c r="G129" s="247"/>
      <c r="H129" s="331">
        <v>0</v>
      </c>
      <c r="I129" s="322"/>
    </row>
    <row r="130" spans="1:9" hidden="1" outlineLevel="1">
      <c r="A130" s="329"/>
      <c r="B130" s="330" t="s">
        <v>205</v>
      </c>
      <c r="C130" s="266">
        <v>0</v>
      </c>
      <c r="D130" s="266">
        <v>0</v>
      </c>
      <c r="E130" s="266">
        <v>0</v>
      </c>
      <c r="F130" s="246"/>
      <c r="G130" s="247"/>
      <c r="H130" s="331">
        <v>0</v>
      </c>
      <c r="I130" s="322"/>
    </row>
    <row r="131" spans="1:9" hidden="1" outlineLevel="1">
      <c r="A131" s="329"/>
      <c r="B131" s="330" t="s">
        <v>206</v>
      </c>
      <c r="C131" s="266"/>
      <c r="D131" s="266"/>
      <c r="E131" s="266"/>
      <c r="F131" s="246"/>
      <c r="G131" s="247"/>
      <c r="H131" s="331">
        <v>0</v>
      </c>
      <c r="I131" s="322"/>
    </row>
    <row r="132" spans="1:9" hidden="1" outlineLevel="1">
      <c r="A132" s="329"/>
      <c r="B132" s="330" t="s">
        <v>207</v>
      </c>
      <c r="C132" s="266">
        <v>478</v>
      </c>
      <c r="D132" s="266">
        <v>0</v>
      </c>
      <c r="E132" s="266">
        <v>1663</v>
      </c>
      <c r="F132" s="246"/>
      <c r="G132" s="247"/>
      <c r="H132" s="331">
        <v>2141</v>
      </c>
      <c r="I132" s="322"/>
    </row>
    <row r="133" spans="1:9" hidden="1" outlineLevel="1">
      <c r="A133" s="329"/>
      <c r="B133" s="330" t="s">
        <v>208</v>
      </c>
      <c r="C133" s="266">
        <v>7487.9955942033803</v>
      </c>
      <c r="D133" s="266">
        <v>801016</v>
      </c>
      <c r="E133" s="266">
        <v>873512</v>
      </c>
      <c r="F133" s="246"/>
      <c r="G133" s="247"/>
      <c r="H133" s="331">
        <v>1682015.9955942035</v>
      </c>
      <c r="I133" s="322"/>
    </row>
    <row r="134" spans="1:9" hidden="1" outlineLevel="1">
      <c r="A134" s="329"/>
      <c r="B134" s="330" t="s">
        <v>209</v>
      </c>
      <c r="C134" s="266">
        <v>2998</v>
      </c>
      <c r="D134" s="265"/>
      <c r="E134" s="266">
        <v>1608</v>
      </c>
      <c r="F134" s="246"/>
      <c r="G134" s="247"/>
      <c r="H134" s="331">
        <v>4606</v>
      </c>
      <c r="I134" s="322"/>
    </row>
    <row r="135" spans="1:9" hidden="1" outlineLevel="1">
      <c r="A135" s="329"/>
      <c r="B135" s="330" t="s">
        <v>211</v>
      </c>
      <c r="C135" s="266">
        <v>498519</v>
      </c>
      <c r="D135" s="265"/>
      <c r="E135" s="266">
        <v>1423712</v>
      </c>
      <c r="F135" s="246"/>
      <c r="G135" s="247"/>
      <c r="H135" s="331">
        <v>1922231</v>
      </c>
      <c r="I135" s="322"/>
    </row>
    <row r="136" spans="1:9" hidden="1" outlineLevel="1">
      <c r="A136" s="329"/>
      <c r="B136" s="330" t="s">
        <v>212</v>
      </c>
      <c r="C136" s="266">
        <v>0</v>
      </c>
      <c r="D136" s="265">
        <v>0</v>
      </c>
      <c r="E136" s="266">
        <v>6779360</v>
      </c>
      <c r="F136" s="246"/>
      <c r="G136" s="247"/>
      <c r="H136" s="331">
        <v>6779360</v>
      </c>
      <c r="I136" s="322"/>
    </row>
    <row r="137" spans="1:9" hidden="1" outlineLevel="1">
      <c r="A137" s="329"/>
      <c r="B137" s="330" t="s">
        <v>213</v>
      </c>
      <c r="C137" s="266">
        <v>0</v>
      </c>
      <c r="D137" s="266">
        <v>2520174</v>
      </c>
      <c r="E137" s="266">
        <v>0</v>
      </c>
      <c r="F137" s="246"/>
      <c r="G137" s="247"/>
      <c r="H137" s="331">
        <v>2520174</v>
      </c>
      <c r="I137" s="322"/>
    </row>
    <row r="138" spans="1:9" hidden="1" outlineLevel="1">
      <c r="A138" s="329"/>
      <c r="B138" s="330" t="s">
        <v>214</v>
      </c>
      <c r="C138" s="265"/>
      <c r="D138" s="265"/>
      <c r="E138" s="265"/>
      <c r="F138" s="246"/>
      <c r="G138" s="247"/>
      <c r="H138" s="331">
        <v>0</v>
      </c>
      <c r="I138" s="322"/>
    </row>
    <row r="139" spans="1:9" hidden="1" outlineLevel="1">
      <c r="A139" s="329"/>
      <c r="B139" s="330" t="s">
        <v>273</v>
      </c>
      <c r="C139" s="265"/>
      <c r="D139" s="265"/>
      <c r="E139" s="265"/>
      <c r="F139" s="246"/>
      <c r="G139" s="247"/>
      <c r="H139" s="331">
        <v>0</v>
      </c>
      <c r="I139" s="322"/>
    </row>
    <row r="140" spans="1:9" hidden="1" outlineLevel="1">
      <c r="A140" s="329"/>
      <c r="B140" s="330" t="s">
        <v>215</v>
      </c>
      <c r="C140" s="266">
        <v>0</v>
      </c>
      <c r="D140" s="266">
        <v>0</v>
      </c>
      <c r="E140" s="266">
        <v>15285</v>
      </c>
      <c r="F140" s="246"/>
      <c r="G140" s="247"/>
      <c r="H140" s="331">
        <v>15285</v>
      </c>
      <c r="I140" s="322"/>
    </row>
    <row r="141" spans="1:9" hidden="1" outlineLevel="1">
      <c r="A141" s="329"/>
      <c r="B141" s="330" t="s">
        <v>216</v>
      </c>
      <c r="C141" s="266">
        <v>0</v>
      </c>
      <c r="D141" s="266">
        <v>0</v>
      </c>
      <c r="E141" s="266">
        <v>0</v>
      </c>
      <c r="F141" s="246"/>
      <c r="G141" s="247"/>
      <c r="H141" s="331">
        <v>0</v>
      </c>
      <c r="I141" s="322"/>
    </row>
    <row r="142" spans="1:9" hidden="1" outlineLevel="1">
      <c r="A142" s="329"/>
      <c r="B142" s="330" t="s">
        <v>217</v>
      </c>
      <c r="C142" s="266">
        <v>0</v>
      </c>
      <c r="D142" s="266">
        <v>0</v>
      </c>
      <c r="E142" s="266">
        <v>0</v>
      </c>
      <c r="F142" s="246"/>
      <c r="G142" s="247"/>
      <c r="H142" s="331">
        <v>0</v>
      </c>
      <c r="I142" s="322"/>
    </row>
    <row r="143" spans="1:9" hidden="1" outlineLevel="1">
      <c r="A143" s="329"/>
      <c r="B143" s="332" t="s">
        <v>218</v>
      </c>
      <c r="C143" s="266">
        <v>2333800</v>
      </c>
      <c r="D143" s="266">
        <v>1673373</v>
      </c>
      <c r="E143" s="266">
        <v>0</v>
      </c>
      <c r="F143" s="246"/>
      <c r="G143" s="247"/>
      <c r="H143" s="331">
        <v>4007173</v>
      </c>
      <c r="I143" s="322"/>
    </row>
    <row r="144" spans="1:9" hidden="1" outlineLevel="1">
      <c r="A144" s="329"/>
      <c r="B144" s="330" t="s">
        <v>219</v>
      </c>
      <c r="C144" s="265"/>
      <c r="D144" s="265"/>
      <c r="E144" s="265"/>
      <c r="F144" s="246"/>
      <c r="G144" s="247"/>
      <c r="H144" s="331">
        <v>0</v>
      </c>
      <c r="I144" s="322"/>
    </row>
    <row r="145" spans="1:9" hidden="1" outlineLevel="1">
      <c r="A145" s="329"/>
      <c r="B145" s="330" t="s">
        <v>323</v>
      </c>
      <c r="C145" s="265"/>
      <c r="D145" s="265"/>
      <c r="E145" s="265"/>
      <c r="F145" s="246"/>
      <c r="G145" s="247"/>
      <c r="H145" s="321">
        <v>0</v>
      </c>
      <c r="I145" s="322"/>
    </row>
    <row r="146" spans="1:9" hidden="1" outlineLevel="1">
      <c r="A146" s="329"/>
      <c r="B146" s="330" t="s">
        <v>220</v>
      </c>
      <c r="C146" s="265"/>
      <c r="D146" s="265"/>
      <c r="E146" s="265"/>
      <c r="F146" s="246"/>
      <c r="G146" s="247"/>
      <c r="H146" s="331">
        <v>0</v>
      </c>
      <c r="I146" s="322"/>
    </row>
    <row r="147" spans="1:9" hidden="1" outlineLevel="1">
      <c r="A147" s="329"/>
      <c r="B147" s="330" t="s">
        <v>221</v>
      </c>
      <c r="C147" s="265"/>
      <c r="D147" s="265"/>
      <c r="E147" s="265"/>
      <c r="F147" s="246"/>
      <c r="G147" s="247"/>
      <c r="H147" s="331">
        <v>0</v>
      </c>
      <c r="I147" s="322"/>
    </row>
    <row r="148" spans="1:9" hidden="1" outlineLevel="1">
      <c r="A148" s="329"/>
      <c r="B148" s="330" t="s">
        <v>274</v>
      </c>
      <c r="C148" s="265"/>
      <c r="D148" s="265"/>
      <c r="E148" s="265"/>
      <c r="F148" s="246"/>
      <c r="G148" s="247"/>
      <c r="H148" s="331">
        <v>0</v>
      </c>
      <c r="I148" s="322"/>
    </row>
    <row r="149" spans="1:9" hidden="1" outlineLevel="1">
      <c r="A149" s="329"/>
      <c r="B149" s="330" t="s">
        <v>222</v>
      </c>
      <c r="C149" s="266">
        <v>885833</v>
      </c>
      <c r="D149" s="266">
        <v>882234</v>
      </c>
      <c r="E149" s="266">
        <v>2009480</v>
      </c>
      <c r="F149" s="246"/>
      <c r="G149" s="247"/>
      <c r="H149" s="331">
        <v>3777547</v>
      </c>
      <c r="I149" s="322"/>
    </row>
    <row r="150" spans="1:9" hidden="1" outlineLevel="1">
      <c r="A150" s="329"/>
      <c r="B150" s="330" t="s">
        <v>278</v>
      </c>
      <c r="C150" s="266"/>
      <c r="D150" s="266"/>
      <c r="E150" s="266"/>
      <c r="F150" s="246"/>
      <c r="G150" s="247"/>
      <c r="H150" s="331">
        <v>0</v>
      </c>
      <c r="I150" s="322"/>
    </row>
    <row r="151" spans="1:9" hidden="1" outlineLevel="1">
      <c r="A151" s="329"/>
      <c r="B151" s="330" t="s">
        <v>223</v>
      </c>
      <c r="C151" s="266">
        <v>0</v>
      </c>
      <c r="D151" s="265"/>
      <c r="E151" s="265"/>
      <c r="F151" s="246"/>
      <c r="G151" s="247"/>
      <c r="H151" s="331">
        <v>0</v>
      </c>
      <c r="I151" s="322"/>
    </row>
    <row r="152" spans="1:9" hidden="1" outlineLevel="1">
      <c r="A152" s="329"/>
      <c r="B152" s="330" t="s">
        <v>224</v>
      </c>
      <c r="C152" s="266">
        <v>0</v>
      </c>
      <c r="D152" s="266">
        <v>1700</v>
      </c>
      <c r="E152" s="266">
        <v>325172</v>
      </c>
      <c r="F152" s="246"/>
      <c r="G152" s="247"/>
      <c r="H152" s="331">
        <v>326872</v>
      </c>
      <c r="I152" s="322"/>
    </row>
    <row r="153" spans="1:9" hidden="1" outlineLevel="1">
      <c r="A153" s="329"/>
      <c r="B153" s="330" t="s">
        <v>225</v>
      </c>
      <c r="C153" s="266">
        <v>0</v>
      </c>
      <c r="D153" s="266">
        <v>0</v>
      </c>
      <c r="E153" s="266">
        <v>0</v>
      </c>
      <c r="F153" s="246"/>
      <c r="G153" s="247"/>
      <c r="H153" s="331">
        <v>0</v>
      </c>
      <c r="I153" s="322"/>
    </row>
    <row r="154" spans="1:9" ht="28.5" collapsed="1">
      <c r="A154" s="329" t="s">
        <v>563</v>
      </c>
      <c r="B154" s="330" t="s">
        <v>564</v>
      </c>
      <c r="C154" s="266">
        <f>SUM($C$127:$C$153)</f>
        <v>12300515.995594203</v>
      </c>
      <c r="D154" s="266">
        <f>SUM($D$127:$D$153)</f>
        <v>5878497</v>
      </c>
      <c r="E154" s="266">
        <f>SUM($E$127:$E$153)</f>
        <v>20200430</v>
      </c>
      <c r="F154" s="246"/>
      <c r="G154" s="247"/>
      <c r="H154" s="331">
        <f>SUM($H$127:$H$153)</f>
        <v>38379442.995594203</v>
      </c>
      <c r="I154" s="322"/>
    </row>
    <row r="155" spans="1:9" hidden="1" outlineLevel="1">
      <c r="A155" s="333"/>
      <c r="B155" s="330" t="s">
        <v>272</v>
      </c>
      <c r="C155" s="266">
        <v>0</v>
      </c>
      <c r="D155" s="265"/>
      <c r="E155" s="266">
        <v>0</v>
      </c>
      <c r="F155" s="254"/>
      <c r="G155" s="255"/>
      <c r="H155" s="331">
        <v>0</v>
      </c>
      <c r="I155" s="322"/>
    </row>
    <row r="156" spans="1:9" hidden="1" outlineLevel="1">
      <c r="A156" s="333"/>
      <c r="B156" s="330" t="s">
        <v>203</v>
      </c>
      <c r="C156" s="266">
        <v>24833</v>
      </c>
      <c r="D156" s="265"/>
      <c r="E156" s="266">
        <v>0</v>
      </c>
      <c r="F156" s="254"/>
      <c r="G156" s="255"/>
      <c r="H156" s="331">
        <v>24833</v>
      </c>
      <c r="I156" s="322"/>
    </row>
    <row r="157" spans="1:9" hidden="1" outlineLevel="1">
      <c r="A157" s="333"/>
      <c r="B157" s="330" t="s">
        <v>204</v>
      </c>
      <c r="C157" s="265"/>
      <c r="D157" s="265"/>
      <c r="E157" s="265"/>
      <c r="F157" s="254"/>
      <c r="G157" s="255"/>
      <c r="H157" s="331">
        <v>0</v>
      </c>
      <c r="I157" s="322"/>
    </row>
    <row r="158" spans="1:9" hidden="1" outlineLevel="1">
      <c r="A158" s="333"/>
      <c r="B158" s="330" t="s">
        <v>205</v>
      </c>
      <c r="C158" s="266">
        <v>0</v>
      </c>
      <c r="D158" s="266">
        <v>0</v>
      </c>
      <c r="E158" s="266">
        <v>0</v>
      </c>
      <c r="F158" s="254"/>
      <c r="G158" s="255"/>
      <c r="H158" s="331">
        <v>0</v>
      </c>
      <c r="I158" s="322"/>
    </row>
    <row r="159" spans="1:9" hidden="1" outlineLevel="1">
      <c r="A159" s="333"/>
      <c r="B159" s="330" t="s">
        <v>206</v>
      </c>
      <c r="C159" s="266"/>
      <c r="D159" s="266"/>
      <c r="E159" s="266"/>
      <c r="F159" s="254"/>
      <c r="G159" s="255"/>
      <c r="H159" s="331">
        <v>0</v>
      </c>
      <c r="I159" s="322"/>
    </row>
    <row r="160" spans="1:9" hidden="1" outlineLevel="1">
      <c r="A160" s="333"/>
      <c r="B160" s="330" t="s">
        <v>207</v>
      </c>
      <c r="C160" s="266"/>
      <c r="D160" s="266"/>
      <c r="E160" s="266"/>
      <c r="F160" s="254"/>
      <c r="G160" s="255"/>
      <c r="H160" s="331">
        <v>0</v>
      </c>
      <c r="I160" s="322"/>
    </row>
    <row r="161" spans="1:9" hidden="1" outlineLevel="1">
      <c r="A161" s="333"/>
      <c r="B161" s="330" t="s">
        <v>208</v>
      </c>
      <c r="C161" s="266">
        <v>458147.92371496651</v>
      </c>
      <c r="D161" s="266">
        <v>0</v>
      </c>
      <c r="E161" s="266">
        <v>0</v>
      </c>
      <c r="F161" s="254"/>
      <c r="G161" s="255"/>
      <c r="H161" s="331">
        <v>458147.92371496651</v>
      </c>
      <c r="I161" s="322"/>
    </row>
    <row r="162" spans="1:9" hidden="1" outlineLevel="1">
      <c r="A162" s="333"/>
      <c r="B162" s="330" t="s">
        <v>209</v>
      </c>
      <c r="C162" s="266">
        <v>43279</v>
      </c>
      <c r="D162" s="265"/>
      <c r="E162" s="265"/>
      <c r="F162" s="254"/>
      <c r="G162" s="255"/>
      <c r="H162" s="331">
        <v>43279</v>
      </c>
      <c r="I162" s="322"/>
    </row>
    <row r="163" spans="1:9" hidden="1" outlineLevel="1">
      <c r="A163" s="333"/>
      <c r="B163" s="330" t="s">
        <v>211</v>
      </c>
      <c r="C163" s="266">
        <v>1320279</v>
      </c>
      <c r="D163" s="265"/>
      <c r="E163" s="266">
        <v>79456</v>
      </c>
      <c r="F163" s="254"/>
      <c r="G163" s="255"/>
      <c r="H163" s="331">
        <v>1399735</v>
      </c>
      <c r="I163" s="322"/>
    </row>
    <row r="164" spans="1:9" hidden="1" outlineLevel="1">
      <c r="A164" s="333"/>
      <c r="B164" s="330" t="s">
        <v>212</v>
      </c>
      <c r="C164" s="266">
        <v>0</v>
      </c>
      <c r="D164" s="265">
        <v>0</v>
      </c>
      <c r="E164" s="266">
        <v>0</v>
      </c>
      <c r="F164" s="254"/>
      <c r="G164" s="255"/>
      <c r="H164" s="331">
        <v>0</v>
      </c>
      <c r="I164" s="322"/>
    </row>
    <row r="165" spans="1:9" hidden="1" outlineLevel="1">
      <c r="A165" s="333"/>
      <c r="B165" s="330" t="s">
        <v>213</v>
      </c>
      <c r="C165" s="266">
        <v>0</v>
      </c>
      <c r="D165" s="265"/>
      <c r="E165" s="266">
        <v>0</v>
      </c>
      <c r="F165" s="254"/>
      <c r="G165" s="255"/>
      <c r="H165" s="331">
        <v>0</v>
      </c>
      <c r="I165" s="322"/>
    </row>
    <row r="166" spans="1:9" hidden="1" outlineLevel="1">
      <c r="A166" s="333"/>
      <c r="B166" s="330" t="s">
        <v>214</v>
      </c>
      <c r="C166" s="266">
        <v>0</v>
      </c>
      <c r="D166" s="265">
        <v>279618</v>
      </c>
      <c r="E166" s="266">
        <v>0</v>
      </c>
      <c r="F166" s="254"/>
      <c r="G166" s="255"/>
      <c r="H166" s="331">
        <v>279618</v>
      </c>
      <c r="I166" s="322"/>
    </row>
    <row r="167" spans="1:9" hidden="1" outlineLevel="1">
      <c r="A167" s="333"/>
      <c r="B167" s="330" t="s">
        <v>273</v>
      </c>
      <c r="C167" s="265"/>
      <c r="D167" s="265"/>
      <c r="E167" s="265"/>
      <c r="F167" s="254"/>
      <c r="G167" s="255"/>
      <c r="H167" s="331">
        <v>0</v>
      </c>
      <c r="I167" s="322"/>
    </row>
    <row r="168" spans="1:9" hidden="1" outlineLevel="1">
      <c r="A168" s="333"/>
      <c r="B168" s="330" t="s">
        <v>215</v>
      </c>
      <c r="C168" s="266">
        <v>0</v>
      </c>
      <c r="D168" s="265"/>
      <c r="E168" s="265"/>
      <c r="F168" s="254"/>
      <c r="G168" s="255"/>
      <c r="H168" s="331">
        <v>0</v>
      </c>
      <c r="I168" s="322"/>
    </row>
    <row r="169" spans="1:9" hidden="1" outlineLevel="1">
      <c r="A169" s="333"/>
      <c r="B169" s="330" t="s">
        <v>216</v>
      </c>
      <c r="C169" s="266">
        <v>-5</v>
      </c>
      <c r="D169" s="266">
        <v>0</v>
      </c>
      <c r="E169" s="266">
        <v>0</v>
      </c>
      <c r="F169" s="254"/>
      <c r="G169" s="255"/>
      <c r="H169" s="331">
        <v>-5</v>
      </c>
      <c r="I169" s="322"/>
    </row>
    <row r="170" spans="1:9" hidden="1" outlineLevel="1">
      <c r="A170" s="333"/>
      <c r="B170" s="330" t="s">
        <v>217</v>
      </c>
      <c r="C170" s="266">
        <v>0</v>
      </c>
      <c r="D170" s="266">
        <v>0</v>
      </c>
      <c r="E170" s="266">
        <v>0</v>
      </c>
      <c r="F170" s="254"/>
      <c r="G170" s="255"/>
      <c r="H170" s="331">
        <v>0</v>
      </c>
      <c r="I170" s="322"/>
    </row>
    <row r="171" spans="1:9" hidden="1" outlineLevel="1">
      <c r="A171" s="333"/>
      <c r="B171" s="332" t="s">
        <v>218</v>
      </c>
      <c r="C171" s="266">
        <v>0</v>
      </c>
      <c r="D171" s="266">
        <v>0</v>
      </c>
      <c r="E171" s="266">
        <v>0</v>
      </c>
      <c r="F171" s="254"/>
      <c r="G171" s="255"/>
      <c r="H171" s="331">
        <v>0</v>
      </c>
      <c r="I171" s="322"/>
    </row>
    <row r="172" spans="1:9" hidden="1" outlineLevel="1">
      <c r="A172" s="333"/>
      <c r="B172" s="330" t="s">
        <v>219</v>
      </c>
      <c r="C172" s="265"/>
      <c r="D172" s="265"/>
      <c r="E172" s="265"/>
      <c r="F172" s="254"/>
      <c r="G172" s="255"/>
      <c r="H172" s="331">
        <v>0</v>
      </c>
      <c r="I172" s="322"/>
    </row>
    <row r="173" spans="1:9" hidden="1" outlineLevel="1">
      <c r="A173" s="333"/>
      <c r="B173" s="330" t="s">
        <v>323</v>
      </c>
      <c r="C173" s="321">
        <v>0</v>
      </c>
      <c r="D173" s="321">
        <v>0</v>
      </c>
      <c r="E173" s="321">
        <v>0</v>
      </c>
      <c r="F173" s="254"/>
      <c r="G173" s="255"/>
      <c r="H173" s="321">
        <v>0</v>
      </c>
      <c r="I173" s="322"/>
    </row>
    <row r="174" spans="1:9" hidden="1" outlineLevel="1">
      <c r="A174" s="333"/>
      <c r="B174" s="330" t="s">
        <v>220</v>
      </c>
      <c r="C174" s="265"/>
      <c r="D174" s="265"/>
      <c r="E174" s="265"/>
      <c r="F174" s="254"/>
      <c r="G174" s="255"/>
      <c r="H174" s="331">
        <v>0</v>
      </c>
      <c r="I174" s="322"/>
    </row>
    <row r="175" spans="1:9" hidden="1" outlineLevel="1">
      <c r="A175" s="333"/>
      <c r="B175" s="330" t="s">
        <v>221</v>
      </c>
      <c r="C175" s="265"/>
      <c r="D175" s="265"/>
      <c r="E175" s="265"/>
      <c r="F175" s="254"/>
      <c r="G175" s="255"/>
      <c r="H175" s="331">
        <v>0</v>
      </c>
      <c r="I175" s="322"/>
    </row>
    <row r="176" spans="1:9" hidden="1" outlineLevel="1">
      <c r="A176" s="333"/>
      <c r="B176" s="330" t="s">
        <v>274</v>
      </c>
      <c r="C176" s="265"/>
      <c r="D176" s="265"/>
      <c r="E176" s="265"/>
      <c r="F176" s="254"/>
      <c r="G176" s="255"/>
      <c r="H176" s="331">
        <v>0</v>
      </c>
      <c r="I176" s="322"/>
    </row>
    <row r="177" spans="1:9" hidden="1" outlineLevel="1">
      <c r="A177" s="333"/>
      <c r="B177" s="330" t="s">
        <v>222</v>
      </c>
      <c r="C177" s="265"/>
      <c r="D177" s="265"/>
      <c r="E177" s="266">
        <v>698759</v>
      </c>
      <c r="F177" s="254"/>
      <c r="G177" s="255"/>
      <c r="H177" s="331">
        <v>698759</v>
      </c>
      <c r="I177" s="322"/>
    </row>
    <row r="178" spans="1:9" hidden="1" outlineLevel="1">
      <c r="A178" s="333"/>
      <c r="B178" s="330" t="s">
        <v>278</v>
      </c>
      <c r="C178" s="265"/>
      <c r="D178" s="265"/>
      <c r="E178" s="266"/>
      <c r="F178" s="254"/>
      <c r="G178" s="255"/>
      <c r="H178" s="331">
        <v>0</v>
      </c>
      <c r="I178" s="322"/>
    </row>
    <row r="179" spans="1:9" hidden="1" outlineLevel="1">
      <c r="A179" s="333"/>
      <c r="B179" s="330" t="s">
        <v>223</v>
      </c>
      <c r="C179" s="265"/>
      <c r="D179" s="265"/>
      <c r="E179" s="265"/>
      <c r="F179" s="254"/>
      <c r="G179" s="255"/>
      <c r="H179" s="331">
        <v>0</v>
      </c>
      <c r="I179" s="322"/>
    </row>
    <row r="180" spans="1:9" hidden="1" outlineLevel="1">
      <c r="A180" s="333"/>
      <c r="B180" s="330" t="s">
        <v>224</v>
      </c>
      <c r="C180" s="266">
        <v>186518.95273526351</v>
      </c>
      <c r="D180" s="265"/>
      <c r="E180" s="266">
        <v>1549876</v>
      </c>
      <c r="F180" s="254"/>
      <c r="G180" s="255"/>
      <c r="H180" s="331">
        <v>1736394.9527352634</v>
      </c>
      <c r="I180" s="322"/>
    </row>
    <row r="181" spans="1:9" hidden="1" outlineLevel="1">
      <c r="A181" s="333"/>
      <c r="B181" s="330" t="s">
        <v>225</v>
      </c>
      <c r="C181" s="266">
        <v>116348</v>
      </c>
      <c r="D181" s="265"/>
      <c r="E181" s="266">
        <v>88339</v>
      </c>
      <c r="F181" s="254"/>
      <c r="G181" s="255"/>
      <c r="H181" s="331">
        <v>204687</v>
      </c>
      <c r="I181" s="322"/>
    </row>
    <row r="182" spans="1:9" ht="27.2" customHeight="1" collapsed="1">
      <c r="A182" s="333" t="s">
        <v>565</v>
      </c>
      <c r="B182" s="334" t="s">
        <v>566</v>
      </c>
      <c r="C182" s="266">
        <f>SUM($C$155:$C$181)</f>
        <v>2149400.8764502299</v>
      </c>
      <c r="D182" s="266">
        <f>SUM($D$155:$D$181)</f>
        <v>279618</v>
      </c>
      <c r="E182" s="266">
        <f>SUM($E$155:$E$181)</f>
        <v>2416430</v>
      </c>
      <c r="F182" s="254"/>
      <c r="G182" s="255"/>
      <c r="H182" s="331">
        <f>SUM($H$155:$H$181)</f>
        <v>4845448.8764502294</v>
      </c>
      <c r="I182" s="322"/>
    </row>
    <row r="183" spans="1:9" hidden="1" outlineLevel="1">
      <c r="A183" s="323"/>
      <c r="B183" s="277" t="s">
        <v>272</v>
      </c>
      <c r="C183" s="265"/>
      <c r="D183" s="265"/>
      <c r="E183" s="266">
        <v>0</v>
      </c>
      <c r="F183" s="254"/>
      <c r="G183" s="255"/>
      <c r="H183" s="331">
        <v>0</v>
      </c>
      <c r="I183" s="322"/>
    </row>
    <row r="184" spans="1:9" hidden="1" outlineLevel="1">
      <c r="A184" s="323"/>
      <c r="B184" s="277" t="s">
        <v>203</v>
      </c>
      <c r="C184" s="265"/>
      <c r="D184" s="265"/>
      <c r="E184" s="266">
        <v>3271</v>
      </c>
      <c r="F184" s="254"/>
      <c r="G184" s="255"/>
      <c r="H184" s="331">
        <v>3271</v>
      </c>
      <c r="I184" s="322"/>
    </row>
    <row r="185" spans="1:9" hidden="1" outlineLevel="1">
      <c r="A185" s="323"/>
      <c r="B185" s="277" t="s">
        <v>204</v>
      </c>
      <c r="C185" s="265"/>
      <c r="D185" s="265"/>
      <c r="E185" s="265"/>
      <c r="F185" s="254"/>
      <c r="G185" s="255"/>
      <c r="H185" s="331">
        <v>0</v>
      </c>
      <c r="I185" s="322"/>
    </row>
    <row r="186" spans="1:9" hidden="1" outlineLevel="1">
      <c r="A186" s="323"/>
      <c r="B186" s="277" t="s">
        <v>205</v>
      </c>
      <c r="C186" s="266">
        <v>0</v>
      </c>
      <c r="D186" s="266">
        <v>0</v>
      </c>
      <c r="E186" s="266">
        <v>0</v>
      </c>
      <c r="F186" s="254"/>
      <c r="G186" s="255"/>
      <c r="H186" s="331">
        <v>0</v>
      </c>
      <c r="I186" s="322"/>
    </row>
    <row r="187" spans="1:9" hidden="1" outlineLevel="1">
      <c r="A187" s="323"/>
      <c r="B187" s="277" t="s">
        <v>206</v>
      </c>
      <c r="C187" s="266"/>
      <c r="D187" s="266"/>
      <c r="E187" s="266"/>
      <c r="F187" s="254"/>
      <c r="G187" s="255"/>
      <c r="H187" s="331">
        <v>0</v>
      </c>
      <c r="I187" s="322"/>
    </row>
    <row r="188" spans="1:9" hidden="1" outlineLevel="1">
      <c r="A188" s="323"/>
      <c r="B188" s="277" t="s">
        <v>207</v>
      </c>
      <c r="C188" s="266"/>
      <c r="D188" s="266"/>
      <c r="E188" s="266"/>
      <c r="F188" s="254"/>
      <c r="G188" s="255"/>
      <c r="H188" s="331">
        <v>0</v>
      </c>
      <c r="I188" s="322"/>
    </row>
    <row r="189" spans="1:9" hidden="1" outlineLevel="1">
      <c r="A189" s="323"/>
      <c r="B189" s="277" t="s">
        <v>208</v>
      </c>
      <c r="C189" s="266">
        <v>0</v>
      </c>
      <c r="D189" s="266">
        <v>112274</v>
      </c>
      <c r="E189" s="266">
        <v>549</v>
      </c>
      <c r="F189" s="254"/>
      <c r="G189" s="255"/>
      <c r="H189" s="331">
        <v>112823</v>
      </c>
      <c r="I189" s="322"/>
    </row>
    <row r="190" spans="1:9" hidden="1" outlineLevel="1">
      <c r="A190" s="323"/>
      <c r="B190" s="277" t="s">
        <v>209</v>
      </c>
      <c r="C190" s="265"/>
      <c r="D190" s="265"/>
      <c r="E190" s="266">
        <v>0</v>
      </c>
      <c r="F190" s="254"/>
      <c r="G190" s="255"/>
      <c r="H190" s="331">
        <v>0</v>
      </c>
      <c r="I190" s="322"/>
    </row>
    <row r="191" spans="1:9" hidden="1" outlineLevel="1">
      <c r="A191" s="323"/>
      <c r="B191" s="277" t="s">
        <v>283</v>
      </c>
      <c r="C191" s="266">
        <v>12596472</v>
      </c>
      <c r="D191" s="265"/>
      <c r="E191" s="266">
        <v>221225</v>
      </c>
      <c r="F191" s="254"/>
      <c r="G191" s="255"/>
      <c r="H191" s="331">
        <v>12817697</v>
      </c>
      <c r="I191" s="322"/>
    </row>
    <row r="192" spans="1:9" hidden="1" outlineLevel="1">
      <c r="A192" s="323"/>
      <c r="B192" s="277" t="s">
        <v>211</v>
      </c>
      <c r="C192" s="266">
        <v>0</v>
      </c>
      <c r="D192" s="265"/>
      <c r="E192" s="266">
        <v>6318675</v>
      </c>
      <c r="F192" s="254"/>
      <c r="G192" s="255"/>
      <c r="H192" s="331">
        <v>6318675</v>
      </c>
      <c r="I192" s="322"/>
    </row>
    <row r="193" spans="1:9" hidden="1" outlineLevel="1">
      <c r="A193" s="323"/>
      <c r="B193" s="277" t="s">
        <v>212</v>
      </c>
      <c r="C193" s="266">
        <v>0</v>
      </c>
      <c r="D193" s="265">
        <v>0</v>
      </c>
      <c r="E193" s="266">
        <v>2760896</v>
      </c>
      <c r="F193" s="254"/>
      <c r="G193" s="255"/>
      <c r="H193" s="331">
        <v>2760896</v>
      </c>
      <c r="I193" s="322"/>
    </row>
    <row r="194" spans="1:9" hidden="1" outlineLevel="1">
      <c r="A194" s="323"/>
      <c r="B194" s="277" t="s">
        <v>213</v>
      </c>
      <c r="C194" s="266">
        <v>0</v>
      </c>
      <c r="D194" s="266">
        <v>92868</v>
      </c>
      <c r="E194" s="266">
        <v>2507966</v>
      </c>
      <c r="F194" s="254"/>
      <c r="G194" s="255"/>
      <c r="H194" s="331">
        <v>2600834</v>
      </c>
      <c r="I194" s="322"/>
    </row>
    <row r="195" spans="1:9" hidden="1" outlineLevel="1">
      <c r="A195" s="323"/>
      <c r="B195" s="277" t="s">
        <v>214</v>
      </c>
      <c r="C195" s="265"/>
      <c r="D195" s="265"/>
      <c r="E195" s="265"/>
      <c r="F195" s="254"/>
      <c r="G195" s="255"/>
      <c r="H195" s="331">
        <v>0</v>
      </c>
      <c r="I195" s="322"/>
    </row>
    <row r="196" spans="1:9" hidden="1" outlineLevel="1">
      <c r="A196" s="323"/>
      <c r="B196" s="277" t="s">
        <v>273</v>
      </c>
      <c r="C196" s="265"/>
      <c r="D196" s="265"/>
      <c r="E196" s="265"/>
      <c r="F196" s="254"/>
      <c r="G196" s="255"/>
      <c r="H196" s="331">
        <v>0</v>
      </c>
      <c r="I196" s="322"/>
    </row>
    <row r="197" spans="1:9" hidden="1" outlineLevel="1">
      <c r="A197" s="323"/>
      <c r="B197" s="277" t="s">
        <v>215</v>
      </c>
      <c r="C197" s="266">
        <v>0</v>
      </c>
      <c r="D197" s="266">
        <v>0</v>
      </c>
      <c r="E197" s="266">
        <v>1939</v>
      </c>
      <c r="F197" s="254"/>
      <c r="G197" s="255"/>
      <c r="H197" s="331">
        <v>1939</v>
      </c>
      <c r="I197" s="322"/>
    </row>
    <row r="198" spans="1:9" hidden="1" outlineLevel="1">
      <c r="A198" s="323"/>
      <c r="B198" s="277" t="s">
        <v>216</v>
      </c>
      <c r="C198" s="266">
        <v>0</v>
      </c>
      <c r="D198" s="266">
        <v>0</v>
      </c>
      <c r="E198" s="266">
        <v>0</v>
      </c>
      <c r="F198" s="254"/>
      <c r="G198" s="255"/>
      <c r="H198" s="331">
        <v>0</v>
      </c>
      <c r="I198" s="322"/>
    </row>
    <row r="199" spans="1:9" hidden="1" outlineLevel="1">
      <c r="A199" s="323"/>
      <c r="B199" s="277" t="s">
        <v>217</v>
      </c>
      <c r="C199" s="266">
        <v>0</v>
      </c>
      <c r="D199" s="266">
        <v>0</v>
      </c>
      <c r="E199" s="266">
        <v>0</v>
      </c>
      <c r="F199" s="254"/>
      <c r="G199" s="255"/>
      <c r="H199" s="331">
        <v>0</v>
      </c>
      <c r="I199" s="322"/>
    </row>
    <row r="200" spans="1:9" hidden="1" outlineLevel="1">
      <c r="A200" s="323"/>
      <c r="B200" s="277" t="s">
        <v>218</v>
      </c>
      <c r="C200" s="266">
        <v>0</v>
      </c>
      <c r="D200" s="266">
        <v>0</v>
      </c>
      <c r="E200" s="266">
        <v>0</v>
      </c>
      <c r="F200" s="254"/>
      <c r="G200" s="255"/>
      <c r="H200" s="331">
        <v>0</v>
      </c>
      <c r="I200" s="322"/>
    </row>
    <row r="201" spans="1:9" hidden="1" outlineLevel="1">
      <c r="A201" s="323"/>
      <c r="B201" s="277" t="s">
        <v>219</v>
      </c>
      <c r="C201" s="265"/>
      <c r="D201" s="265"/>
      <c r="E201" s="265"/>
      <c r="F201" s="254"/>
      <c r="G201" s="255"/>
      <c r="H201" s="331">
        <v>0</v>
      </c>
      <c r="I201" s="322"/>
    </row>
    <row r="202" spans="1:9" hidden="1" outlineLevel="1">
      <c r="A202" s="323"/>
      <c r="B202" s="277" t="s">
        <v>323</v>
      </c>
      <c r="C202" s="265"/>
      <c r="D202" s="265"/>
      <c r="E202" s="265"/>
      <c r="F202" s="254"/>
      <c r="G202" s="255"/>
      <c r="H202" s="321">
        <v>0</v>
      </c>
      <c r="I202" s="322"/>
    </row>
    <row r="203" spans="1:9" hidden="1" outlineLevel="1">
      <c r="A203" s="323"/>
      <c r="B203" s="277" t="s">
        <v>220</v>
      </c>
      <c r="C203" s="265"/>
      <c r="D203" s="265"/>
      <c r="E203" s="265"/>
      <c r="F203" s="254"/>
      <c r="G203" s="255"/>
      <c r="H203" s="331">
        <v>0</v>
      </c>
      <c r="I203" s="322"/>
    </row>
    <row r="204" spans="1:9" hidden="1" outlineLevel="1">
      <c r="A204" s="323"/>
      <c r="B204" s="277" t="s">
        <v>221</v>
      </c>
      <c r="C204" s="265"/>
      <c r="D204" s="265"/>
      <c r="E204" s="265"/>
      <c r="F204" s="254"/>
      <c r="G204" s="255"/>
      <c r="H204" s="331">
        <v>0</v>
      </c>
      <c r="I204" s="322"/>
    </row>
    <row r="205" spans="1:9" hidden="1" outlineLevel="1">
      <c r="A205" s="323"/>
      <c r="B205" s="277" t="s">
        <v>274</v>
      </c>
      <c r="C205" s="265"/>
      <c r="D205" s="265"/>
      <c r="E205" s="265"/>
      <c r="F205" s="254"/>
      <c r="G205" s="255"/>
      <c r="H205" s="331">
        <v>0</v>
      </c>
      <c r="I205" s="322"/>
    </row>
    <row r="206" spans="1:9" hidden="1" outlineLevel="1">
      <c r="A206" s="323"/>
      <c r="B206" s="277" t="s">
        <v>222</v>
      </c>
      <c r="C206" s="265"/>
      <c r="D206" s="266">
        <v>107401</v>
      </c>
      <c r="E206" s="266">
        <v>5543630</v>
      </c>
      <c r="F206" s="254"/>
      <c r="G206" s="255"/>
      <c r="H206" s="331">
        <v>5651031</v>
      </c>
      <c r="I206" s="322"/>
    </row>
    <row r="207" spans="1:9" hidden="1" outlineLevel="1">
      <c r="A207" s="323"/>
      <c r="B207" s="277" t="s">
        <v>278</v>
      </c>
      <c r="C207" s="265"/>
      <c r="D207" s="266"/>
      <c r="E207" s="266"/>
      <c r="F207" s="254"/>
      <c r="G207" s="255"/>
      <c r="H207" s="331">
        <v>0</v>
      </c>
      <c r="I207" s="322"/>
    </row>
    <row r="208" spans="1:9" hidden="1" outlineLevel="1">
      <c r="A208" s="323"/>
      <c r="B208" s="277" t="s">
        <v>223</v>
      </c>
      <c r="C208" s="265"/>
      <c r="D208" s="265"/>
      <c r="E208" s="265"/>
      <c r="F208" s="254"/>
      <c r="G208" s="255"/>
      <c r="H208" s="331">
        <v>0</v>
      </c>
      <c r="I208" s="322"/>
    </row>
    <row r="209" spans="1:9" hidden="1" outlineLevel="1">
      <c r="A209" s="323"/>
      <c r="B209" s="277" t="s">
        <v>224</v>
      </c>
      <c r="C209" s="266">
        <v>0</v>
      </c>
      <c r="D209" s="266">
        <v>0</v>
      </c>
      <c r="E209" s="266">
        <v>0</v>
      </c>
      <c r="F209" s="254"/>
      <c r="G209" s="255"/>
      <c r="H209" s="331">
        <v>0</v>
      </c>
      <c r="I209" s="322"/>
    </row>
    <row r="210" spans="1:9" hidden="1" outlineLevel="1">
      <c r="A210" s="323"/>
      <c r="B210" s="277" t="s">
        <v>225</v>
      </c>
      <c r="C210" s="266">
        <v>0</v>
      </c>
      <c r="D210" s="265"/>
      <c r="E210" s="266">
        <v>0</v>
      </c>
      <c r="F210" s="254"/>
      <c r="G210" s="255"/>
      <c r="H210" s="331">
        <v>0</v>
      </c>
      <c r="I210" s="322"/>
    </row>
    <row r="211" spans="1:9" collapsed="1">
      <c r="A211" s="323" t="s">
        <v>567</v>
      </c>
      <c r="B211" s="281" t="s">
        <v>568</v>
      </c>
      <c r="C211" s="266">
        <f>SUM($C$183:$C$210)</f>
        <v>12596472</v>
      </c>
      <c r="D211" s="266">
        <f>SUM($D$183:$D$210)</f>
        <v>312543</v>
      </c>
      <c r="E211" s="266">
        <f>SUM($E$183:$E$210)</f>
        <v>17358151</v>
      </c>
      <c r="F211" s="254"/>
      <c r="G211" s="255"/>
      <c r="H211" s="331">
        <f>SUM($H$183:$H$210)</f>
        <v>30267166</v>
      </c>
      <c r="I211" s="322"/>
    </row>
    <row r="212" spans="1:9" hidden="1" outlineLevel="1">
      <c r="A212" s="323"/>
      <c r="B212" s="277" t="s">
        <v>272</v>
      </c>
      <c r="C212" s="265"/>
      <c r="D212" s="265"/>
      <c r="E212" s="266">
        <v>0</v>
      </c>
      <c r="F212" s="257"/>
      <c r="G212" s="273"/>
      <c r="H212" s="331">
        <v>0</v>
      </c>
      <c r="I212" s="322"/>
    </row>
    <row r="213" spans="1:9" hidden="1" outlineLevel="1">
      <c r="A213" s="323"/>
      <c r="B213" s="277" t="s">
        <v>203</v>
      </c>
      <c r="C213" s="266">
        <v>0</v>
      </c>
      <c r="D213" s="266">
        <v>0</v>
      </c>
      <c r="E213" s="266">
        <v>9013511</v>
      </c>
      <c r="F213" s="257"/>
      <c r="G213" s="273"/>
      <c r="H213" s="331">
        <v>9013511</v>
      </c>
      <c r="I213" s="322"/>
    </row>
    <row r="214" spans="1:9" hidden="1" outlineLevel="1">
      <c r="A214" s="323"/>
      <c r="B214" s="277" t="s">
        <v>204</v>
      </c>
      <c r="C214" s="266">
        <v>0</v>
      </c>
      <c r="D214" s="266">
        <v>0</v>
      </c>
      <c r="E214" s="265"/>
      <c r="F214" s="257"/>
      <c r="G214" s="273"/>
      <c r="H214" s="331">
        <v>0</v>
      </c>
      <c r="I214" s="322"/>
    </row>
    <row r="215" spans="1:9" hidden="1" outlineLevel="1">
      <c r="A215" s="323"/>
      <c r="B215" s="277" t="s">
        <v>205</v>
      </c>
      <c r="C215" s="266">
        <v>0</v>
      </c>
      <c r="D215" s="266">
        <v>0</v>
      </c>
      <c r="E215" s="266">
        <v>0</v>
      </c>
      <c r="F215" s="257"/>
      <c r="G215" s="273"/>
      <c r="H215" s="331">
        <v>0</v>
      </c>
      <c r="I215" s="322"/>
    </row>
    <row r="216" spans="1:9" hidden="1" outlineLevel="1">
      <c r="A216" s="323"/>
      <c r="B216" s="277" t="s">
        <v>206</v>
      </c>
      <c r="C216" s="266"/>
      <c r="D216" s="266"/>
      <c r="E216" s="266"/>
      <c r="F216" s="257"/>
      <c r="G216" s="273"/>
      <c r="H216" s="331">
        <v>0</v>
      </c>
      <c r="I216" s="322"/>
    </row>
    <row r="217" spans="1:9" hidden="1" outlineLevel="1">
      <c r="A217" s="323"/>
      <c r="B217" s="277" t="s">
        <v>207</v>
      </c>
      <c r="C217" s="266"/>
      <c r="D217" s="266"/>
      <c r="E217" s="266"/>
      <c r="F217" s="257"/>
      <c r="G217" s="273"/>
      <c r="H217" s="331">
        <v>0</v>
      </c>
      <c r="I217" s="322"/>
    </row>
    <row r="218" spans="1:9" hidden="1" outlineLevel="1">
      <c r="A218" s="323"/>
      <c r="B218" s="277" t="s">
        <v>208</v>
      </c>
      <c r="C218" s="266">
        <v>-689122.88641824713</v>
      </c>
      <c r="D218" s="266">
        <v>0</v>
      </c>
      <c r="E218" s="266">
        <v>17166867</v>
      </c>
      <c r="F218" s="257"/>
      <c r="G218" s="273"/>
      <c r="H218" s="331">
        <v>16477744.113581752</v>
      </c>
      <c r="I218" s="322"/>
    </row>
    <row r="219" spans="1:9" hidden="1" outlineLevel="1">
      <c r="A219" s="323"/>
      <c r="B219" s="277" t="s">
        <v>209</v>
      </c>
      <c r="C219" s="266">
        <v>45</v>
      </c>
      <c r="D219" s="266">
        <v>0</v>
      </c>
      <c r="E219" s="266">
        <v>2419325</v>
      </c>
      <c r="F219" s="257"/>
      <c r="G219" s="273"/>
      <c r="H219" s="331">
        <v>2419370</v>
      </c>
      <c r="I219" s="322"/>
    </row>
    <row r="220" spans="1:9" hidden="1" outlineLevel="1">
      <c r="A220" s="323"/>
      <c r="B220" s="277" t="s">
        <v>211</v>
      </c>
      <c r="C220" s="266">
        <v>177</v>
      </c>
      <c r="D220" s="265"/>
      <c r="E220" s="266">
        <v>22658249</v>
      </c>
      <c r="F220" s="257"/>
      <c r="G220" s="273"/>
      <c r="H220" s="331">
        <v>22658426</v>
      </c>
      <c r="I220" s="322"/>
    </row>
    <row r="221" spans="1:9" hidden="1" outlineLevel="1">
      <c r="A221" s="323"/>
      <c r="B221" s="277" t="s">
        <v>212</v>
      </c>
      <c r="C221" s="266">
        <v>0</v>
      </c>
      <c r="D221" s="265">
        <v>0</v>
      </c>
      <c r="E221" s="266">
        <v>7894075</v>
      </c>
      <c r="F221" s="257"/>
      <c r="G221" s="273"/>
      <c r="H221" s="331">
        <v>7894075</v>
      </c>
      <c r="I221" s="322"/>
    </row>
    <row r="222" spans="1:9" hidden="1" outlineLevel="1">
      <c r="A222" s="323"/>
      <c r="B222" s="277" t="s">
        <v>213</v>
      </c>
      <c r="C222" s="266">
        <v>0</v>
      </c>
      <c r="D222" s="266">
        <v>1021791</v>
      </c>
      <c r="E222" s="266">
        <v>7439</v>
      </c>
      <c r="F222" s="257"/>
      <c r="G222" s="273"/>
      <c r="H222" s="331">
        <v>1029230</v>
      </c>
      <c r="I222" s="322"/>
    </row>
    <row r="223" spans="1:9" hidden="1" outlineLevel="1">
      <c r="A223" s="323"/>
      <c r="B223" s="277" t="s">
        <v>214</v>
      </c>
      <c r="C223" s="265"/>
      <c r="D223" s="265"/>
      <c r="E223" s="265"/>
      <c r="F223" s="257"/>
      <c r="G223" s="273"/>
      <c r="H223" s="331">
        <v>0</v>
      </c>
      <c r="I223" s="322"/>
    </row>
    <row r="224" spans="1:9" hidden="1" outlineLevel="1">
      <c r="A224" s="323"/>
      <c r="B224" s="277" t="s">
        <v>273</v>
      </c>
      <c r="C224" s="266">
        <v>0</v>
      </c>
      <c r="D224" s="266">
        <v>0</v>
      </c>
      <c r="E224" s="266">
        <v>0</v>
      </c>
      <c r="F224" s="257"/>
      <c r="G224" s="273"/>
      <c r="H224" s="331">
        <v>0</v>
      </c>
      <c r="I224" s="322"/>
    </row>
    <row r="225" spans="1:9" hidden="1" outlineLevel="1">
      <c r="A225" s="323"/>
      <c r="B225" s="277" t="s">
        <v>215</v>
      </c>
      <c r="C225" s="266">
        <v>0</v>
      </c>
      <c r="D225" s="266">
        <v>0</v>
      </c>
      <c r="E225" s="266">
        <v>142996</v>
      </c>
      <c r="F225" s="257"/>
      <c r="G225" s="273"/>
      <c r="H225" s="331">
        <v>142996</v>
      </c>
      <c r="I225" s="322"/>
    </row>
    <row r="226" spans="1:9" hidden="1" outlineLevel="1">
      <c r="A226" s="323"/>
      <c r="B226" s="277" t="s">
        <v>216</v>
      </c>
      <c r="C226" s="266">
        <v>0</v>
      </c>
      <c r="D226" s="266">
        <v>0</v>
      </c>
      <c r="E226" s="266">
        <v>0</v>
      </c>
      <c r="F226" s="257"/>
      <c r="G226" s="273"/>
      <c r="H226" s="331">
        <v>0</v>
      </c>
      <c r="I226" s="322"/>
    </row>
    <row r="227" spans="1:9" hidden="1" outlineLevel="1">
      <c r="A227" s="323"/>
      <c r="B227" s="277" t="s">
        <v>217</v>
      </c>
      <c r="C227" s="266">
        <v>0</v>
      </c>
      <c r="D227" s="266">
        <v>0</v>
      </c>
      <c r="E227" s="266">
        <v>704597</v>
      </c>
      <c r="F227" s="257"/>
      <c r="G227" s="273"/>
      <c r="H227" s="331">
        <v>704597</v>
      </c>
      <c r="I227" s="322"/>
    </row>
    <row r="228" spans="1:9" hidden="1" outlineLevel="1">
      <c r="A228" s="323"/>
      <c r="B228" s="277" t="s">
        <v>218</v>
      </c>
      <c r="C228" s="266">
        <v>-4275</v>
      </c>
      <c r="D228" s="266">
        <v>1537185</v>
      </c>
      <c r="E228" s="266">
        <v>8437</v>
      </c>
      <c r="F228" s="257"/>
      <c r="G228" s="273"/>
      <c r="H228" s="331">
        <v>1541347</v>
      </c>
      <c r="I228" s="322"/>
    </row>
    <row r="229" spans="1:9" hidden="1" outlineLevel="1">
      <c r="A229" s="323"/>
      <c r="B229" s="277" t="s">
        <v>219</v>
      </c>
      <c r="C229" s="265"/>
      <c r="D229" s="265"/>
      <c r="E229" s="266">
        <v>0</v>
      </c>
      <c r="F229" s="257"/>
      <c r="G229" s="273"/>
      <c r="H229" s="331">
        <v>0</v>
      </c>
      <c r="I229" s="322"/>
    </row>
    <row r="230" spans="1:9" hidden="1" outlineLevel="1">
      <c r="A230" s="323"/>
      <c r="B230" s="277" t="s">
        <v>323</v>
      </c>
      <c r="C230" s="265"/>
      <c r="D230" s="321">
        <v>0</v>
      </c>
      <c r="E230" s="321">
        <v>24178</v>
      </c>
      <c r="F230" s="257"/>
      <c r="G230" s="273"/>
      <c r="H230" s="321">
        <v>24178</v>
      </c>
      <c r="I230" s="322"/>
    </row>
    <row r="231" spans="1:9" hidden="1" outlineLevel="1">
      <c r="A231" s="323"/>
      <c r="B231" s="277" t="s">
        <v>220</v>
      </c>
      <c r="C231" s="265"/>
      <c r="D231" s="265"/>
      <c r="E231" s="266"/>
      <c r="F231" s="257"/>
      <c r="G231" s="273"/>
      <c r="H231" s="331">
        <v>0</v>
      </c>
      <c r="I231" s="322"/>
    </row>
    <row r="232" spans="1:9" hidden="1" outlineLevel="1">
      <c r="A232" s="323"/>
      <c r="B232" s="277" t="s">
        <v>221</v>
      </c>
      <c r="C232" s="265"/>
      <c r="D232" s="265"/>
      <c r="E232" s="265"/>
      <c r="F232" s="257"/>
      <c r="G232" s="273"/>
      <c r="H232" s="331">
        <v>0</v>
      </c>
      <c r="I232" s="322"/>
    </row>
    <row r="233" spans="1:9" hidden="1" outlineLevel="1">
      <c r="A233" s="323"/>
      <c r="B233" s="277" t="s">
        <v>274</v>
      </c>
      <c r="C233" s="265"/>
      <c r="D233" s="265"/>
      <c r="E233" s="265"/>
      <c r="F233" s="257"/>
      <c r="G233" s="273"/>
      <c r="H233" s="331">
        <v>0</v>
      </c>
      <c r="I233" s="322"/>
    </row>
    <row r="234" spans="1:9" hidden="1" outlineLevel="1">
      <c r="A234" s="323"/>
      <c r="B234" s="277" t="s">
        <v>222</v>
      </c>
      <c r="C234" s="265"/>
      <c r="D234" s="266">
        <v>0</v>
      </c>
      <c r="E234" s="266">
        <v>5477860</v>
      </c>
      <c r="F234" s="257"/>
      <c r="G234" s="273"/>
      <c r="H234" s="331">
        <v>5477860</v>
      </c>
      <c r="I234" s="322"/>
    </row>
    <row r="235" spans="1:9" hidden="1" outlineLevel="1">
      <c r="A235" s="323"/>
      <c r="B235" s="277" t="s">
        <v>278</v>
      </c>
      <c r="C235" s="265"/>
      <c r="D235" s="266"/>
      <c r="E235" s="266"/>
      <c r="F235" s="257"/>
      <c r="G235" s="273"/>
      <c r="H235" s="331">
        <v>0</v>
      </c>
      <c r="I235" s="322"/>
    </row>
    <row r="236" spans="1:9" hidden="1" outlineLevel="1">
      <c r="A236" s="323"/>
      <c r="B236" s="277" t="s">
        <v>223</v>
      </c>
      <c r="C236" s="265"/>
      <c r="D236" s="265"/>
      <c r="E236" s="265"/>
      <c r="F236" s="257"/>
      <c r="G236" s="273"/>
      <c r="H236" s="331">
        <v>0</v>
      </c>
      <c r="I236" s="322"/>
    </row>
    <row r="237" spans="1:9" hidden="1" outlineLevel="1">
      <c r="A237" s="323"/>
      <c r="B237" s="277" t="s">
        <v>224</v>
      </c>
      <c r="C237" s="266">
        <v>0</v>
      </c>
      <c r="D237" s="265"/>
      <c r="E237" s="266">
        <v>0</v>
      </c>
      <c r="F237" s="257"/>
      <c r="G237" s="273"/>
      <c r="H237" s="331">
        <v>0</v>
      </c>
      <c r="I237" s="322"/>
    </row>
    <row r="238" spans="1:9" hidden="1" outlineLevel="1">
      <c r="A238" s="323"/>
      <c r="B238" s="277" t="s">
        <v>225</v>
      </c>
      <c r="C238" s="266">
        <v>0</v>
      </c>
      <c r="D238" s="265"/>
      <c r="E238" s="266">
        <v>0</v>
      </c>
      <c r="F238" s="257"/>
      <c r="G238" s="273"/>
      <c r="H238" s="331">
        <v>0</v>
      </c>
      <c r="I238" s="322"/>
    </row>
    <row r="239" spans="1:9" collapsed="1">
      <c r="A239" s="323" t="s">
        <v>569</v>
      </c>
      <c r="B239" s="281" t="s">
        <v>570</v>
      </c>
      <c r="C239" s="266">
        <f>SUM($C$212:$C$238)</f>
        <v>-693175.88641824713</v>
      </c>
      <c r="D239" s="266">
        <f>SUM($D$212:$D$238)</f>
        <v>2558976</v>
      </c>
      <c r="E239" s="266">
        <f>SUM($E$212:$E$238)</f>
        <v>65517534</v>
      </c>
      <c r="F239" s="257"/>
      <c r="G239" s="273"/>
      <c r="H239" s="331">
        <f>SUM($H$212:$H$238)</f>
        <v>67383334.113581747</v>
      </c>
      <c r="I239" s="322"/>
    </row>
    <row r="240" spans="1:9" hidden="1" outlineLevel="1">
      <c r="A240" s="323"/>
      <c r="B240" s="277" t="s">
        <v>272</v>
      </c>
      <c r="C240" s="266">
        <v>8250</v>
      </c>
      <c r="D240" s="265"/>
      <c r="E240" s="266">
        <v>0</v>
      </c>
      <c r="F240" s="319"/>
      <c r="G240" s="320">
        <v>0</v>
      </c>
      <c r="H240" s="324">
        <v>8250</v>
      </c>
      <c r="I240" s="322"/>
    </row>
    <row r="241" spans="1:9" hidden="1" outlineLevel="1">
      <c r="A241" s="323"/>
      <c r="B241" s="277" t="s">
        <v>203</v>
      </c>
      <c r="C241" s="266">
        <v>405049</v>
      </c>
      <c r="D241" s="265"/>
      <c r="E241" s="266">
        <v>2139403</v>
      </c>
      <c r="F241" s="319"/>
      <c r="G241" s="320">
        <v>469625</v>
      </c>
      <c r="H241" s="324">
        <v>3014077</v>
      </c>
      <c r="I241" s="322"/>
    </row>
    <row r="242" spans="1:9" hidden="1" outlineLevel="1">
      <c r="A242" s="323"/>
      <c r="B242" s="277" t="s">
        <v>204</v>
      </c>
      <c r="C242" s="266">
        <v>63462.9133</v>
      </c>
      <c r="D242" s="266">
        <v>0</v>
      </c>
      <c r="E242" s="266">
        <v>0</v>
      </c>
      <c r="F242" s="320">
        <v>0</v>
      </c>
      <c r="G242" s="320">
        <v>0</v>
      </c>
      <c r="H242" s="324">
        <v>63462.9133</v>
      </c>
      <c r="I242" s="322"/>
    </row>
    <row r="243" spans="1:9" hidden="1" outlineLevel="1">
      <c r="A243" s="323"/>
      <c r="B243" s="277" t="s">
        <v>205</v>
      </c>
      <c r="C243" s="266">
        <v>0</v>
      </c>
      <c r="D243" s="266">
        <v>0</v>
      </c>
      <c r="E243" s="266">
        <v>0</v>
      </c>
      <c r="F243" s="320">
        <v>0</v>
      </c>
      <c r="G243" s="320">
        <v>0</v>
      </c>
      <c r="H243" s="324">
        <v>0</v>
      </c>
      <c r="I243" s="322"/>
    </row>
    <row r="244" spans="1:9" hidden="1" outlineLevel="1">
      <c r="A244" s="323"/>
      <c r="B244" s="277" t="s">
        <v>206</v>
      </c>
      <c r="C244" s="266">
        <v>0</v>
      </c>
      <c r="D244" s="266">
        <v>0</v>
      </c>
      <c r="E244" s="266">
        <v>7223</v>
      </c>
      <c r="F244" s="320">
        <v>0</v>
      </c>
      <c r="G244" s="320">
        <v>0</v>
      </c>
      <c r="H244" s="324">
        <v>7223</v>
      </c>
      <c r="I244" s="322"/>
    </row>
    <row r="245" spans="1:9" hidden="1" outlineLevel="1">
      <c r="A245" s="323"/>
      <c r="B245" s="277" t="s">
        <v>207</v>
      </c>
      <c r="C245" s="266">
        <v>313</v>
      </c>
      <c r="D245" s="266">
        <v>0</v>
      </c>
      <c r="E245" s="266">
        <v>984</v>
      </c>
      <c r="F245" s="320">
        <v>0</v>
      </c>
      <c r="G245" s="320">
        <v>0</v>
      </c>
      <c r="H245" s="324">
        <v>1297</v>
      </c>
      <c r="I245" s="322"/>
    </row>
    <row r="246" spans="1:9" hidden="1" outlineLevel="1">
      <c r="A246" s="323"/>
      <c r="B246" s="277" t="s">
        <v>208</v>
      </c>
      <c r="C246" s="266">
        <v>380556.20163087151</v>
      </c>
      <c r="D246" s="266">
        <v>1113315</v>
      </c>
      <c r="E246" s="266">
        <v>3312648</v>
      </c>
      <c r="F246" s="320">
        <v>0</v>
      </c>
      <c r="G246" s="320">
        <v>702081</v>
      </c>
      <c r="H246" s="324">
        <v>5508600.2016308717</v>
      </c>
      <c r="I246" s="322"/>
    </row>
    <row r="247" spans="1:9" hidden="1" outlineLevel="1">
      <c r="A247" s="323"/>
      <c r="B247" s="277" t="s">
        <v>209</v>
      </c>
      <c r="C247" s="266">
        <v>169694</v>
      </c>
      <c r="D247" s="265"/>
      <c r="E247" s="266">
        <v>188611</v>
      </c>
      <c r="F247" s="319"/>
      <c r="G247" s="320">
        <v>1889</v>
      </c>
      <c r="H247" s="324">
        <v>360194</v>
      </c>
      <c r="I247" s="322"/>
    </row>
    <row r="248" spans="1:9" hidden="1" outlineLevel="1">
      <c r="A248" s="323"/>
      <c r="B248" s="277" t="s">
        <v>283</v>
      </c>
      <c r="C248" s="266">
        <v>11587</v>
      </c>
      <c r="D248" s="265"/>
      <c r="E248" s="266"/>
      <c r="F248" s="319"/>
      <c r="G248" s="320"/>
      <c r="H248" s="324">
        <v>11587</v>
      </c>
      <c r="I248" s="322"/>
    </row>
    <row r="249" spans="1:9" hidden="1" outlineLevel="1">
      <c r="A249" s="323"/>
      <c r="B249" s="277" t="s">
        <v>211</v>
      </c>
      <c r="C249" s="266">
        <v>465338</v>
      </c>
      <c r="D249" s="265"/>
      <c r="E249" s="266">
        <v>4672244</v>
      </c>
      <c r="F249" s="319"/>
      <c r="G249" s="320">
        <v>742048</v>
      </c>
      <c r="H249" s="324">
        <v>5879630</v>
      </c>
      <c r="I249" s="322"/>
    </row>
    <row r="250" spans="1:9" hidden="1" outlineLevel="1">
      <c r="A250" s="323"/>
      <c r="B250" s="277" t="s">
        <v>212</v>
      </c>
      <c r="C250" s="266">
        <v>16299</v>
      </c>
      <c r="D250" s="265">
        <v>0</v>
      </c>
      <c r="E250" s="266">
        <v>7208965</v>
      </c>
      <c r="F250" s="319">
        <v>0</v>
      </c>
      <c r="G250" s="320">
        <v>1476978</v>
      </c>
      <c r="H250" s="324">
        <v>8702242</v>
      </c>
      <c r="I250" s="322"/>
    </row>
    <row r="251" spans="1:9" hidden="1" outlineLevel="1">
      <c r="A251" s="323"/>
      <c r="B251" s="277" t="s">
        <v>213</v>
      </c>
      <c r="C251" s="266">
        <v>266851</v>
      </c>
      <c r="D251" s="266">
        <v>1723311</v>
      </c>
      <c r="E251" s="266">
        <v>2579868</v>
      </c>
      <c r="F251" s="319"/>
      <c r="G251" s="320">
        <v>752478</v>
      </c>
      <c r="H251" s="324">
        <v>5322508</v>
      </c>
      <c r="I251" s="322"/>
    </row>
    <row r="252" spans="1:9" hidden="1" outlineLevel="1">
      <c r="A252" s="323"/>
      <c r="B252" s="277" t="s">
        <v>214</v>
      </c>
      <c r="C252" s="266">
        <v>261670.64000000004</v>
      </c>
      <c r="D252" s="265"/>
      <c r="E252" s="265"/>
      <c r="F252" s="320">
        <v>180</v>
      </c>
      <c r="G252" s="319"/>
      <c r="H252" s="324">
        <v>261850.64000000004</v>
      </c>
      <c r="I252" s="322"/>
    </row>
    <row r="253" spans="1:9" hidden="1" outlineLevel="1">
      <c r="A253" s="323"/>
      <c r="B253" s="277" t="s">
        <v>273</v>
      </c>
      <c r="C253" s="266"/>
      <c r="D253" s="265"/>
      <c r="E253" s="265"/>
      <c r="F253" s="320"/>
      <c r="G253" s="319"/>
      <c r="H253" s="324">
        <v>0</v>
      </c>
      <c r="I253" s="322"/>
    </row>
    <row r="254" spans="1:9" hidden="1" outlineLevel="1">
      <c r="A254" s="323"/>
      <c r="B254" s="277" t="s">
        <v>215</v>
      </c>
      <c r="C254" s="266">
        <v>61045.71</v>
      </c>
      <c r="D254" s="266">
        <v>0</v>
      </c>
      <c r="E254" s="266">
        <v>281843</v>
      </c>
      <c r="F254" s="320">
        <v>0</v>
      </c>
      <c r="G254" s="320">
        <v>61868</v>
      </c>
      <c r="H254" s="324">
        <v>404756.71</v>
      </c>
      <c r="I254" s="322"/>
    </row>
    <row r="255" spans="1:9" hidden="1" outlineLevel="1">
      <c r="A255" s="323"/>
      <c r="B255" s="277" t="s">
        <v>216</v>
      </c>
      <c r="C255" s="266">
        <v>-57</v>
      </c>
      <c r="D255" s="266">
        <v>0</v>
      </c>
      <c r="E255" s="266">
        <v>0</v>
      </c>
      <c r="F255" s="320">
        <v>0</v>
      </c>
      <c r="G255" s="320">
        <v>0</v>
      </c>
      <c r="H255" s="324">
        <v>-57</v>
      </c>
      <c r="I255" s="322"/>
    </row>
    <row r="256" spans="1:9" hidden="1" outlineLevel="1">
      <c r="A256" s="323"/>
      <c r="B256" s="277" t="s">
        <v>217</v>
      </c>
      <c r="C256" s="266">
        <v>43733.716858447209</v>
      </c>
      <c r="D256" s="266">
        <v>0</v>
      </c>
      <c r="E256" s="266">
        <v>1335283</v>
      </c>
      <c r="F256" s="319"/>
      <c r="G256" s="320">
        <v>398851</v>
      </c>
      <c r="H256" s="324">
        <v>1777867.7168584473</v>
      </c>
      <c r="I256" s="322"/>
    </row>
    <row r="257" spans="1:9" hidden="1" outlineLevel="1">
      <c r="A257" s="323"/>
      <c r="B257" s="277" t="s">
        <v>218</v>
      </c>
      <c r="C257" s="266">
        <v>274111</v>
      </c>
      <c r="D257" s="266">
        <v>4048150</v>
      </c>
      <c r="E257" s="266">
        <v>215250</v>
      </c>
      <c r="F257" s="320">
        <v>0</v>
      </c>
      <c r="G257" s="320">
        <v>1074795</v>
      </c>
      <c r="H257" s="324">
        <v>5612306</v>
      </c>
      <c r="I257" s="322"/>
    </row>
    <row r="258" spans="1:9" hidden="1" outlineLevel="1">
      <c r="A258" s="323"/>
      <c r="B258" s="277" t="s">
        <v>219</v>
      </c>
      <c r="C258" s="266">
        <v>7410</v>
      </c>
      <c r="D258" s="265"/>
      <c r="E258" s="266">
        <v>274956</v>
      </c>
      <c r="F258" s="319"/>
      <c r="G258" s="319">
        <v>81405</v>
      </c>
      <c r="H258" s="324">
        <v>363771</v>
      </c>
      <c r="I258" s="322"/>
    </row>
    <row r="259" spans="1:9" hidden="1" outlineLevel="1">
      <c r="A259" s="323"/>
      <c r="B259" s="277" t="s">
        <v>323</v>
      </c>
      <c r="C259" s="319">
        <v>0</v>
      </c>
      <c r="D259" s="319">
        <v>0</v>
      </c>
      <c r="E259" s="319">
        <v>27978</v>
      </c>
      <c r="F259" s="319"/>
      <c r="G259" s="319">
        <v>0</v>
      </c>
      <c r="H259" s="321">
        <v>27978</v>
      </c>
      <c r="I259" s="322"/>
    </row>
    <row r="260" spans="1:9" hidden="1" outlineLevel="1">
      <c r="A260" s="323"/>
      <c r="B260" s="277" t="s">
        <v>220</v>
      </c>
      <c r="C260" s="266"/>
      <c r="D260" s="265"/>
      <c r="E260" s="266"/>
      <c r="F260" s="319"/>
      <c r="G260" s="320"/>
      <c r="H260" s="324">
        <v>0</v>
      </c>
      <c r="I260" s="322"/>
    </row>
    <row r="261" spans="1:9" hidden="1" outlineLevel="1">
      <c r="A261" s="323"/>
      <c r="B261" s="277" t="s">
        <v>221</v>
      </c>
      <c r="C261" s="266">
        <v>27000</v>
      </c>
      <c r="D261" s="265"/>
      <c r="E261" s="265"/>
      <c r="F261" s="319"/>
      <c r="G261" s="319"/>
      <c r="H261" s="324">
        <v>27000</v>
      </c>
      <c r="I261" s="322"/>
    </row>
    <row r="262" spans="1:9" hidden="1" outlineLevel="1">
      <c r="A262" s="323"/>
      <c r="B262" s="277" t="s">
        <v>274</v>
      </c>
      <c r="C262" s="266">
        <v>58397.61</v>
      </c>
      <c r="D262" s="266">
        <v>0</v>
      </c>
      <c r="E262" s="266">
        <v>0</v>
      </c>
      <c r="F262" s="319"/>
      <c r="G262" s="320">
        <v>0</v>
      </c>
      <c r="H262" s="324">
        <v>58397.61</v>
      </c>
      <c r="I262" s="322"/>
    </row>
    <row r="263" spans="1:9" hidden="1" outlineLevel="1">
      <c r="A263" s="323"/>
      <c r="B263" s="277" t="s">
        <v>222</v>
      </c>
      <c r="C263" s="266">
        <v>563935</v>
      </c>
      <c r="D263" s="266">
        <v>608768</v>
      </c>
      <c r="E263" s="266">
        <v>6954036</v>
      </c>
      <c r="F263" s="319"/>
      <c r="G263" s="320">
        <v>2108801</v>
      </c>
      <c r="H263" s="324">
        <v>10235540</v>
      </c>
      <c r="I263" s="322"/>
    </row>
    <row r="264" spans="1:9" hidden="1" outlineLevel="1">
      <c r="A264" s="323"/>
      <c r="B264" s="277" t="s">
        <v>278</v>
      </c>
      <c r="C264" s="266"/>
      <c r="D264" s="266"/>
      <c r="E264" s="324">
        <v>55624</v>
      </c>
      <c r="F264" s="319"/>
      <c r="G264" s="320"/>
      <c r="H264" s="324">
        <v>55624</v>
      </c>
      <c r="I264" s="322"/>
    </row>
    <row r="265" spans="1:9" hidden="1" outlineLevel="1">
      <c r="A265" s="323"/>
      <c r="B265" s="277" t="s">
        <v>223</v>
      </c>
      <c r="C265" s="266">
        <v>69008</v>
      </c>
      <c r="D265" s="266">
        <v>0</v>
      </c>
      <c r="E265" s="265"/>
      <c r="F265" s="319"/>
      <c r="G265" s="319"/>
      <c r="H265" s="324">
        <v>69008</v>
      </c>
      <c r="I265" s="322"/>
    </row>
    <row r="266" spans="1:9" hidden="1" outlineLevel="1">
      <c r="A266" s="323"/>
      <c r="B266" s="277" t="s">
        <v>224</v>
      </c>
      <c r="C266" s="266">
        <v>33990.295522044173</v>
      </c>
      <c r="D266" s="266">
        <v>5826</v>
      </c>
      <c r="E266" s="266">
        <v>1195105</v>
      </c>
      <c r="F266" s="319"/>
      <c r="G266" s="320">
        <v>360119</v>
      </c>
      <c r="H266" s="324">
        <v>1595040.2955220442</v>
      </c>
      <c r="I266" s="322"/>
    </row>
    <row r="267" spans="1:9" hidden="1" outlineLevel="1">
      <c r="A267" s="323"/>
      <c r="B267" s="277" t="s">
        <v>225</v>
      </c>
      <c r="C267" s="266">
        <v>184312</v>
      </c>
      <c r="D267" s="266">
        <v>0</v>
      </c>
      <c r="E267" s="266">
        <v>353642</v>
      </c>
      <c r="F267" s="319"/>
      <c r="G267" s="319"/>
      <c r="H267" s="324">
        <v>537954</v>
      </c>
      <c r="I267" s="322"/>
    </row>
    <row r="268" spans="1:9" collapsed="1">
      <c r="A268" s="323">
        <v>5</v>
      </c>
      <c r="B268" s="281" t="s">
        <v>58</v>
      </c>
      <c r="C268" s="266">
        <f>SUM($C$240:$C$267)</f>
        <v>3371957.0873113624</v>
      </c>
      <c r="D268" s="266">
        <f>SUM($D$240:$D$267)</f>
        <v>7499370</v>
      </c>
      <c r="E268" s="266">
        <f>SUM($E$240:$E$267)</f>
        <v>30803663</v>
      </c>
      <c r="F268" s="320">
        <f>SUM($F$240:$F$267)</f>
        <v>180</v>
      </c>
      <c r="G268" s="320">
        <f>SUM($G$240:$G$267)</f>
        <v>8230938</v>
      </c>
      <c r="H268" s="324">
        <f>SUM($H$240:$H$267)</f>
        <v>49906108.087311365</v>
      </c>
      <c r="I268" s="322"/>
    </row>
    <row r="269" spans="1:9" hidden="1" outlineLevel="1">
      <c r="A269" s="323"/>
      <c r="B269" s="277" t="s">
        <v>272</v>
      </c>
      <c r="C269" s="266">
        <v>0</v>
      </c>
      <c r="D269" s="265"/>
      <c r="E269" s="266">
        <v>0</v>
      </c>
      <c r="F269" s="265"/>
      <c r="G269" s="266">
        <v>0</v>
      </c>
      <c r="H269" s="324">
        <v>0</v>
      </c>
      <c r="I269" s="322"/>
    </row>
    <row r="270" spans="1:9" hidden="1" outlineLevel="1">
      <c r="A270" s="323"/>
      <c r="B270" s="277" t="s">
        <v>203</v>
      </c>
      <c r="C270" s="266">
        <v>699</v>
      </c>
      <c r="D270" s="265"/>
      <c r="E270" s="266">
        <v>96647</v>
      </c>
      <c r="F270" s="265"/>
      <c r="G270" s="266">
        <v>21215</v>
      </c>
      <c r="H270" s="324">
        <v>118561</v>
      </c>
      <c r="I270" s="322"/>
    </row>
    <row r="271" spans="1:9" hidden="1" outlineLevel="1">
      <c r="A271" s="323"/>
      <c r="B271" s="277" t="s">
        <v>204</v>
      </c>
      <c r="C271" s="265"/>
      <c r="D271" s="265"/>
      <c r="E271" s="265"/>
      <c r="F271" s="265"/>
      <c r="G271" s="265"/>
      <c r="H271" s="324">
        <v>0</v>
      </c>
      <c r="I271" s="322"/>
    </row>
    <row r="272" spans="1:9" hidden="1" outlineLevel="1">
      <c r="A272" s="323"/>
      <c r="B272" s="277" t="s">
        <v>205</v>
      </c>
      <c r="C272" s="266">
        <v>0</v>
      </c>
      <c r="D272" s="266">
        <v>0</v>
      </c>
      <c r="E272" s="266">
        <v>0</v>
      </c>
      <c r="F272" s="266">
        <v>0</v>
      </c>
      <c r="G272" s="266">
        <v>0</v>
      </c>
      <c r="H272" s="324">
        <v>0</v>
      </c>
      <c r="I272" s="322"/>
    </row>
    <row r="273" spans="1:9" hidden="1" outlineLevel="1">
      <c r="A273" s="323"/>
      <c r="B273" s="277" t="s">
        <v>206</v>
      </c>
      <c r="C273" s="266">
        <v>0</v>
      </c>
      <c r="D273" s="266">
        <v>0</v>
      </c>
      <c r="E273" s="266">
        <v>0</v>
      </c>
      <c r="F273" s="266">
        <v>0</v>
      </c>
      <c r="G273" s="266">
        <v>0</v>
      </c>
      <c r="H273" s="324">
        <v>0</v>
      </c>
      <c r="I273" s="322"/>
    </row>
    <row r="274" spans="1:9" hidden="1" outlineLevel="1">
      <c r="A274" s="323"/>
      <c r="B274" s="277" t="s">
        <v>207</v>
      </c>
      <c r="C274" s="266"/>
      <c r="D274" s="266"/>
      <c r="E274" s="266"/>
      <c r="F274" s="266"/>
      <c r="G274" s="266"/>
      <c r="H274" s="324">
        <v>0</v>
      </c>
      <c r="I274" s="322"/>
    </row>
    <row r="275" spans="1:9" hidden="1" outlineLevel="1">
      <c r="A275" s="323"/>
      <c r="B275" s="277" t="s">
        <v>208</v>
      </c>
      <c r="C275" s="266">
        <v>6974.2925348338977</v>
      </c>
      <c r="D275" s="266">
        <v>13577</v>
      </c>
      <c r="E275" s="266">
        <v>89379</v>
      </c>
      <c r="F275" s="266">
        <v>0</v>
      </c>
      <c r="G275" s="266">
        <v>15984</v>
      </c>
      <c r="H275" s="324">
        <v>125914.29253483389</v>
      </c>
      <c r="I275" s="322"/>
    </row>
    <row r="276" spans="1:9" hidden="1" outlineLevel="1">
      <c r="A276" s="323"/>
      <c r="B276" s="277" t="s">
        <v>209</v>
      </c>
      <c r="C276" s="266">
        <v>1312</v>
      </c>
      <c r="D276" s="265"/>
      <c r="E276" s="266">
        <v>13398</v>
      </c>
      <c r="F276" s="265"/>
      <c r="G276" s="266">
        <v>134</v>
      </c>
      <c r="H276" s="324">
        <v>14844</v>
      </c>
      <c r="I276" s="322"/>
    </row>
    <row r="277" spans="1:9" hidden="1" outlineLevel="1">
      <c r="A277" s="323"/>
      <c r="B277" s="277" t="s">
        <v>211</v>
      </c>
      <c r="C277" s="266">
        <v>4937</v>
      </c>
      <c r="D277" s="265"/>
      <c r="E277" s="266">
        <v>153823</v>
      </c>
      <c r="F277" s="265"/>
      <c r="G277" s="266">
        <v>28301</v>
      </c>
      <c r="H277" s="324">
        <v>187061</v>
      </c>
      <c r="I277" s="322"/>
    </row>
    <row r="278" spans="1:9" hidden="1" outlineLevel="1">
      <c r="A278" s="323"/>
      <c r="B278" s="277" t="s">
        <v>212</v>
      </c>
      <c r="C278" s="266"/>
      <c r="D278" s="265">
        <v>0</v>
      </c>
      <c r="E278" s="266">
        <v>237276</v>
      </c>
      <c r="F278" s="265">
        <v>0</v>
      </c>
      <c r="G278" s="266">
        <v>42626</v>
      </c>
      <c r="H278" s="324">
        <v>279902</v>
      </c>
      <c r="I278" s="322"/>
    </row>
    <row r="279" spans="1:9" hidden="1" outlineLevel="1">
      <c r="A279" s="323"/>
      <c r="B279" s="277" t="s">
        <v>213</v>
      </c>
      <c r="C279" s="266">
        <v>1980</v>
      </c>
      <c r="D279" s="266">
        <v>39114</v>
      </c>
      <c r="E279" s="266">
        <v>131894</v>
      </c>
      <c r="F279" s="265"/>
      <c r="G279" s="266">
        <v>26079</v>
      </c>
      <c r="H279" s="324">
        <v>199067</v>
      </c>
      <c r="I279" s="322"/>
    </row>
    <row r="280" spans="1:9" hidden="1" outlineLevel="1">
      <c r="A280" s="323"/>
      <c r="B280" s="277" t="s">
        <v>214</v>
      </c>
      <c r="C280" s="265"/>
      <c r="D280" s="265"/>
      <c r="E280" s="265"/>
      <c r="F280" s="265"/>
      <c r="G280" s="265"/>
      <c r="H280" s="324">
        <v>0</v>
      </c>
      <c r="I280" s="322"/>
    </row>
    <row r="281" spans="1:9" hidden="1" outlineLevel="1">
      <c r="A281" s="323"/>
      <c r="B281" s="277" t="s">
        <v>273</v>
      </c>
      <c r="C281" s="265"/>
      <c r="D281" s="265"/>
      <c r="E281" s="265"/>
      <c r="F281" s="265"/>
      <c r="G281" s="265"/>
      <c r="H281" s="324"/>
      <c r="I281" s="322"/>
    </row>
    <row r="282" spans="1:9" hidden="1" outlineLevel="1">
      <c r="A282" s="323"/>
      <c r="B282" s="277" t="s">
        <v>215</v>
      </c>
      <c r="C282" s="266">
        <v>0</v>
      </c>
      <c r="D282" s="266">
        <v>0</v>
      </c>
      <c r="E282" s="266">
        <v>18169</v>
      </c>
      <c r="F282" s="266">
        <v>0</v>
      </c>
      <c r="G282" s="266">
        <v>3989</v>
      </c>
      <c r="H282" s="324">
        <v>22158</v>
      </c>
      <c r="I282" s="322"/>
    </row>
    <row r="283" spans="1:9" hidden="1" outlineLevel="1">
      <c r="A283" s="323"/>
      <c r="B283" s="277" t="s">
        <v>216</v>
      </c>
      <c r="C283" s="266">
        <v>0</v>
      </c>
      <c r="D283" s="266">
        <v>0</v>
      </c>
      <c r="E283" s="266">
        <v>0</v>
      </c>
      <c r="F283" s="266">
        <v>0</v>
      </c>
      <c r="G283" s="266">
        <v>0</v>
      </c>
      <c r="H283" s="324">
        <v>0</v>
      </c>
      <c r="I283" s="322"/>
    </row>
    <row r="284" spans="1:9" hidden="1" outlineLevel="1">
      <c r="A284" s="323"/>
      <c r="B284" s="277" t="s">
        <v>217</v>
      </c>
      <c r="C284" s="266">
        <v>0</v>
      </c>
      <c r="D284" s="266">
        <v>0</v>
      </c>
      <c r="E284" s="266">
        <v>46458</v>
      </c>
      <c r="F284" s="265"/>
      <c r="G284" s="266">
        <v>13877</v>
      </c>
      <c r="H284" s="324">
        <v>60335</v>
      </c>
      <c r="I284" s="322"/>
    </row>
    <row r="285" spans="1:9" hidden="1" outlineLevel="1">
      <c r="A285" s="323"/>
      <c r="B285" s="277" t="s">
        <v>218</v>
      </c>
      <c r="C285" s="266">
        <v>8506</v>
      </c>
      <c r="D285" s="266">
        <v>106483</v>
      </c>
      <c r="E285" s="266">
        <v>12122</v>
      </c>
      <c r="F285" s="266">
        <v>0</v>
      </c>
      <c r="G285" s="266">
        <v>31118</v>
      </c>
      <c r="H285" s="324">
        <v>158229</v>
      </c>
      <c r="I285" s="322"/>
    </row>
    <row r="286" spans="1:9" hidden="1" outlineLevel="1">
      <c r="A286" s="323"/>
      <c r="B286" s="277" t="s">
        <v>219</v>
      </c>
      <c r="C286" s="265"/>
      <c r="D286" s="265"/>
      <c r="E286" s="265"/>
      <c r="F286" s="265"/>
      <c r="G286" s="265"/>
      <c r="H286" s="324">
        <v>0</v>
      </c>
      <c r="I286" s="322"/>
    </row>
    <row r="287" spans="1:9" hidden="1" outlineLevel="1">
      <c r="A287" s="323"/>
      <c r="B287" s="277" t="s">
        <v>323</v>
      </c>
      <c r="C287" s="265"/>
      <c r="D287" s="265"/>
      <c r="E287" s="265"/>
      <c r="F287" s="265"/>
      <c r="G287" s="265"/>
      <c r="H287" s="324">
        <v>0</v>
      </c>
      <c r="I287" s="322"/>
    </row>
    <row r="288" spans="1:9" hidden="1" outlineLevel="1">
      <c r="A288" s="323"/>
      <c r="B288" s="277" t="s">
        <v>220</v>
      </c>
      <c r="C288" s="265"/>
      <c r="D288" s="265"/>
      <c r="E288" s="265"/>
      <c r="F288" s="265"/>
      <c r="G288" s="265"/>
      <c r="H288" s="324">
        <v>0</v>
      </c>
      <c r="I288" s="322"/>
    </row>
    <row r="289" spans="1:9" hidden="1" outlineLevel="1">
      <c r="A289" s="323"/>
      <c r="B289" s="277" t="s">
        <v>221</v>
      </c>
      <c r="C289" s="324">
        <v>14366</v>
      </c>
      <c r="D289" s="324">
        <v>0</v>
      </c>
      <c r="E289" s="324">
        <v>0</v>
      </c>
      <c r="F289" s="324">
        <v>0</v>
      </c>
      <c r="G289" s="324">
        <v>0</v>
      </c>
      <c r="H289" s="324">
        <v>14366</v>
      </c>
      <c r="I289" s="322"/>
    </row>
    <row r="290" spans="1:9" hidden="1" outlineLevel="1">
      <c r="A290" s="323"/>
      <c r="B290" s="277" t="s">
        <v>274</v>
      </c>
      <c r="C290" s="265"/>
      <c r="D290" s="265"/>
      <c r="E290" s="265"/>
      <c r="F290" s="265"/>
      <c r="G290" s="265"/>
      <c r="H290" s="324">
        <v>0</v>
      </c>
      <c r="I290" s="322"/>
    </row>
    <row r="291" spans="1:9" hidden="1" outlineLevel="1">
      <c r="A291" s="323"/>
      <c r="B291" s="277" t="s">
        <v>222</v>
      </c>
      <c r="C291" s="266">
        <v>802868</v>
      </c>
      <c r="D291" s="265">
        <v>19497</v>
      </c>
      <c r="E291" s="266">
        <v>364368</v>
      </c>
      <c r="F291" s="265"/>
      <c r="G291" s="266">
        <v>190223</v>
      </c>
      <c r="H291" s="324">
        <v>1376956</v>
      </c>
      <c r="I291" s="322"/>
    </row>
    <row r="292" spans="1:9" hidden="1" outlineLevel="1">
      <c r="A292" s="323"/>
      <c r="B292" s="277" t="s">
        <v>278</v>
      </c>
      <c r="C292" s="266"/>
      <c r="D292" s="265"/>
      <c r="E292" s="266"/>
      <c r="F292" s="265"/>
      <c r="G292" s="266"/>
      <c r="H292" s="324">
        <v>0</v>
      </c>
      <c r="I292" s="322"/>
    </row>
    <row r="293" spans="1:9" hidden="1" outlineLevel="1">
      <c r="A293" s="323"/>
      <c r="B293" s="277" t="s">
        <v>223</v>
      </c>
      <c r="C293" s="266">
        <v>5488</v>
      </c>
      <c r="D293" s="265">
        <v>0</v>
      </c>
      <c r="E293" s="266">
        <v>0</v>
      </c>
      <c r="F293" s="265"/>
      <c r="G293" s="266">
        <v>0</v>
      </c>
      <c r="H293" s="324">
        <v>5488</v>
      </c>
      <c r="I293" s="322"/>
    </row>
    <row r="294" spans="1:9" hidden="1" outlineLevel="1">
      <c r="A294" s="323"/>
      <c r="B294" s="277" t="s">
        <v>224</v>
      </c>
      <c r="C294" s="266">
        <v>3861.7574527821489</v>
      </c>
      <c r="D294" s="266">
        <v>572</v>
      </c>
      <c r="E294" s="266">
        <v>52600</v>
      </c>
      <c r="F294" s="265"/>
      <c r="G294" s="266">
        <v>15966</v>
      </c>
      <c r="H294" s="324">
        <v>72999.757452782156</v>
      </c>
      <c r="I294" s="322"/>
    </row>
    <row r="295" spans="1:9" hidden="1" outlineLevel="1">
      <c r="A295" s="323"/>
      <c r="B295" s="277" t="s">
        <v>225</v>
      </c>
      <c r="C295" s="266">
        <v>0</v>
      </c>
      <c r="D295" s="265"/>
      <c r="E295" s="266">
        <v>82269</v>
      </c>
      <c r="F295" s="265"/>
      <c r="G295" s="265"/>
      <c r="H295" s="324">
        <v>82269</v>
      </c>
      <c r="I295" s="322"/>
    </row>
    <row r="296" spans="1:9" collapsed="1">
      <c r="A296" s="323">
        <v>6</v>
      </c>
      <c r="B296" s="281" t="s">
        <v>60</v>
      </c>
      <c r="C296" s="266">
        <f>SUM($C$269:$C$295)</f>
        <v>850992.04998761602</v>
      </c>
      <c r="D296" s="266">
        <f>SUM($D$269:$D$295)</f>
        <v>179243</v>
      </c>
      <c r="E296" s="266">
        <f>SUM($E$269:$E$295)</f>
        <v>1298403</v>
      </c>
      <c r="F296" s="266">
        <f>SUM($F$269:$F$295)</f>
        <v>0</v>
      </c>
      <c r="G296" s="266">
        <f>SUM($G$269:$G$295)</f>
        <v>389512</v>
      </c>
      <c r="H296" s="324">
        <f>SUM($H$269:$H$295)</f>
        <v>2718150.049987616</v>
      </c>
      <c r="I296" s="322"/>
    </row>
    <row r="297" spans="1:9" hidden="1" outlineLevel="1">
      <c r="A297" s="323"/>
      <c r="B297" s="277" t="s">
        <v>272</v>
      </c>
      <c r="C297" s="266">
        <v>0</v>
      </c>
      <c r="D297" s="265"/>
      <c r="E297" s="266">
        <v>0</v>
      </c>
      <c r="F297" s="265"/>
      <c r="G297" s="266">
        <v>0</v>
      </c>
      <c r="H297" s="324">
        <v>0</v>
      </c>
      <c r="I297" s="322"/>
    </row>
    <row r="298" spans="1:9" hidden="1" outlineLevel="1">
      <c r="A298" s="323"/>
      <c r="B298" s="277" t="s">
        <v>203</v>
      </c>
      <c r="C298" s="266">
        <v>78065</v>
      </c>
      <c r="D298" s="265"/>
      <c r="E298" s="266">
        <v>433809</v>
      </c>
      <c r="F298" s="265"/>
      <c r="G298" s="266">
        <v>95226</v>
      </c>
      <c r="H298" s="324">
        <v>607100</v>
      </c>
      <c r="I298" s="322"/>
    </row>
    <row r="299" spans="1:9" hidden="1" outlineLevel="1">
      <c r="A299" s="323"/>
      <c r="B299" s="277" t="s">
        <v>204</v>
      </c>
      <c r="C299" s="266">
        <v>61473.35977823232</v>
      </c>
      <c r="D299" s="266">
        <v>0</v>
      </c>
      <c r="E299" s="266">
        <v>0</v>
      </c>
      <c r="F299" s="266">
        <v>0</v>
      </c>
      <c r="G299" s="266">
        <v>0</v>
      </c>
      <c r="H299" s="324">
        <v>61473.35977823232</v>
      </c>
      <c r="I299" s="322"/>
    </row>
    <row r="300" spans="1:9" hidden="1" outlineLevel="1">
      <c r="A300" s="323"/>
      <c r="B300" s="277" t="s">
        <v>205</v>
      </c>
      <c r="C300" s="266">
        <v>0</v>
      </c>
      <c r="D300" s="266">
        <v>0</v>
      </c>
      <c r="E300" s="266">
        <v>0</v>
      </c>
      <c r="F300" s="266">
        <v>0</v>
      </c>
      <c r="G300" s="266">
        <v>0</v>
      </c>
      <c r="H300" s="324">
        <v>0</v>
      </c>
      <c r="I300" s="322"/>
    </row>
    <row r="301" spans="1:9" hidden="1" outlineLevel="1">
      <c r="A301" s="323"/>
      <c r="B301" s="277" t="s">
        <v>206</v>
      </c>
      <c r="C301" s="266">
        <v>0</v>
      </c>
      <c r="D301" s="266">
        <v>0</v>
      </c>
      <c r="E301" s="266">
        <v>14203</v>
      </c>
      <c r="F301" s="266">
        <v>0</v>
      </c>
      <c r="G301" s="266">
        <v>0</v>
      </c>
      <c r="H301" s="324">
        <v>14203</v>
      </c>
      <c r="I301" s="322"/>
    </row>
    <row r="302" spans="1:9" hidden="1" outlineLevel="1">
      <c r="A302" s="323"/>
      <c r="B302" s="277" t="s">
        <v>207</v>
      </c>
      <c r="C302" s="266">
        <v>139</v>
      </c>
      <c r="D302" s="266">
        <v>0</v>
      </c>
      <c r="E302" s="266">
        <v>436</v>
      </c>
      <c r="F302" s="266"/>
      <c r="G302" s="266"/>
      <c r="H302" s="324">
        <v>575</v>
      </c>
      <c r="I302" s="322"/>
    </row>
    <row r="303" spans="1:9" hidden="1" outlineLevel="1">
      <c r="A303" s="323"/>
      <c r="B303" s="277" t="s">
        <v>208</v>
      </c>
      <c r="C303" s="266">
        <v>-43006.189247193048</v>
      </c>
      <c r="D303" s="266">
        <v>213871</v>
      </c>
      <c r="E303" s="266">
        <v>588310</v>
      </c>
      <c r="F303" s="266">
        <v>0</v>
      </c>
      <c r="G303" s="266">
        <v>103708</v>
      </c>
      <c r="H303" s="324">
        <v>862882.81075280695</v>
      </c>
      <c r="I303" s="322"/>
    </row>
    <row r="304" spans="1:9" hidden="1" outlineLevel="1">
      <c r="A304" s="323"/>
      <c r="B304" s="277" t="s">
        <v>209</v>
      </c>
      <c r="C304" s="266">
        <v>25968</v>
      </c>
      <c r="D304" s="265"/>
      <c r="E304" s="266">
        <v>78570</v>
      </c>
      <c r="F304" s="265"/>
      <c r="G304" s="266">
        <v>548</v>
      </c>
      <c r="H304" s="324">
        <v>105086</v>
      </c>
      <c r="I304" s="322"/>
    </row>
    <row r="305" spans="1:9" hidden="1" outlineLevel="1">
      <c r="A305" s="323"/>
      <c r="B305" s="277" t="s">
        <v>283</v>
      </c>
      <c r="C305" s="266">
        <v>178250</v>
      </c>
      <c r="D305" s="265"/>
      <c r="E305" s="266">
        <v>0</v>
      </c>
      <c r="F305" s="265"/>
      <c r="G305" s="266"/>
      <c r="H305" s="324">
        <v>178250</v>
      </c>
      <c r="I305" s="322"/>
    </row>
    <row r="306" spans="1:9" hidden="1" outlineLevel="1">
      <c r="A306" s="323"/>
      <c r="B306" s="277" t="s">
        <v>211</v>
      </c>
      <c r="C306" s="266">
        <v>33973</v>
      </c>
      <c r="D306" s="265"/>
      <c r="E306" s="266">
        <v>1036947</v>
      </c>
      <c r="F306" s="265"/>
      <c r="G306" s="266">
        <v>147588</v>
      </c>
      <c r="H306" s="324">
        <v>1218508</v>
      </c>
      <c r="I306" s="322"/>
    </row>
    <row r="307" spans="1:9" hidden="1" outlineLevel="1">
      <c r="A307" s="323"/>
      <c r="B307" s="277" t="s">
        <v>212</v>
      </c>
      <c r="C307" s="266">
        <v>0</v>
      </c>
      <c r="D307" s="265">
        <v>0</v>
      </c>
      <c r="E307" s="266">
        <v>959</v>
      </c>
      <c r="F307" s="265">
        <v>0</v>
      </c>
      <c r="G307" s="266">
        <v>103278</v>
      </c>
      <c r="H307" s="324">
        <v>104237</v>
      </c>
      <c r="I307" s="322"/>
    </row>
    <row r="308" spans="1:9" hidden="1" outlineLevel="1">
      <c r="A308" s="323"/>
      <c r="B308" s="277" t="s">
        <v>213</v>
      </c>
      <c r="C308" s="266">
        <v>4491</v>
      </c>
      <c r="D308" s="265"/>
      <c r="E308" s="266">
        <v>958</v>
      </c>
      <c r="F308" s="265"/>
      <c r="G308" s="266">
        <v>49718</v>
      </c>
      <c r="H308" s="324">
        <v>55167</v>
      </c>
      <c r="I308" s="322"/>
    </row>
    <row r="309" spans="1:9" hidden="1" outlineLevel="1">
      <c r="A309" s="323"/>
      <c r="B309" s="277" t="s">
        <v>214</v>
      </c>
      <c r="C309" s="266">
        <v>70409</v>
      </c>
      <c r="D309" s="266">
        <v>2000</v>
      </c>
      <c r="E309" s="266">
        <v>0</v>
      </c>
      <c r="F309" s="265"/>
      <c r="G309" s="265"/>
      <c r="H309" s="324">
        <v>72409</v>
      </c>
      <c r="I309" s="322"/>
    </row>
    <row r="310" spans="1:9" hidden="1" outlineLevel="1">
      <c r="A310" s="323"/>
      <c r="B310" s="277" t="s">
        <v>273</v>
      </c>
      <c r="C310" s="266"/>
      <c r="D310" s="265"/>
      <c r="E310" s="265"/>
      <c r="F310" s="265"/>
      <c r="G310" s="265"/>
      <c r="H310" s="324">
        <v>0</v>
      </c>
      <c r="I310" s="322"/>
    </row>
    <row r="311" spans="1:9" hidden="1" outlineLevel="1">
      <c r="A311" s="323"/>
      <c r="B311" s="277" t="s">
        <v>215</v>
      </c>
      <c r="C311" s="266">
        <v>0</v>
      </c>
      <c r="D311" s="266">
        <v>0</v>
      </c>
      <c r="E311" s="266">
        <v>0</v>
      </c>
      <c r="F311" s="266">
        <v>0</v>
      </c>
      <c r="G311" s="266">
        <v>0</v>
      </c>
      <c r="H311" s="324">
        <v>0</v>
      </c>
      <c r="I311" s="322"/>
    </row>
    <row r="312" spans="1:9" hidden="1" outlineLevel="1">
      <c r="A312" s="323"/>
      <c r="B312" s="277" t="s">
        <v>216</v>
      </c>
      <c r="C312" s="266">
        <v>-1</v>
      </c>
      <c r="D312" s="266">
        <v>0</v>
      </c>
      <c r="E312" s="266">
        <v>0</v>
      </c>
      <c r="F312" s="266">
        <v>0</v>
      </c>
      <c r="G312" s="266">
        <v>0</v>
      </c>
      <c r="H312" s="324">
        <v>-1</v>
      </c>
      <c r="I312" s="322"/>
    </row>
    <row r="313" spans="1:9" hidden="1" outlineLevel="1">
      <c r="A313" s="323"/>
      <c r="B313" s="277" t="s">
        <v>217</v>
      </c>
      <c r="C313" s="266">
        <v>0</v>
      </c>
      <c r="D313" s="266">
        <v>0</v>
      </c>
      <c r="E313" s="266">
        <v>14784</v>
      </c>
      <c r="F313" s="265"/>
      <c r="G313" s="266">
        <v>4416</v>
      </c>
      <c r="H313" s="324">
        <v>19200</v>
      </c>
      <c r="I313" s="322"/>
    </row>
    <row r="314" spans="1:9" hidden="1" outlineLevel="1">
      <c r="A314" s="323"/>
      <c r="B314" s="277" t="s">
        <v>218</v>
      </c>
      <c r="C314" s="266">
        <v>0</v>
      </c>
      <c r="D314" s="266">
        <v>23265</v>
      </c>
      <c r="E314" s="266">
        <v>4070</v>
      </c>
      <c r="F314" s="266">
        <v>0</v>
      </c>
      <c r="G314" s="266">
        <v>7748</v>
      </c>
      <c r="H314" s="324">
        <v>35083</v>
      </c>
      <c r="I314" s="322"/>
    </row>
    <row r="315" spans="1:9" hidden="1" outlineLevel="1">
      <c r="A315" s="323"/>
      <c r="B315" s="277" t="s">
        <v>219</v>
      </c>
      <c r="C315" s="266">
        <v>13942</v>
      </c>
      <c r="D315" s="265"/>
      <c r="E315" s="265"/>
      <c r="F315" s="265"/>
      <c r="G315" s="266">
        <v>51420</v>
      </c>
      <c r="H315" s="324">
        <v>65362</v>
      </c>
      <c r="I315" s="322"/>
    </row>
    <row r="316" spans="1:9" hidden="1" outlineLevel="1">
      <c r="A316" s="323"/>
      <c r="B316" s="277" t="s">
        <v>323</v>
      </c>
      <c r="C316" s="266"/>
      <c r="D316" s="265"/>
      <c r="E316" s="265"/>
      <c r="F316" s="265"/>
      <c r="G316" s="266"/>
      <c r="H316" s="324">
        <v>0</v>
      </c>
      <c r="I316" s="322"/>
    </row>
    <row r="317" spans="1:9" hidden="1" outlineLevel="1">
      <c r="A317" s="323"/>
      <c r="B317" s="277" t="s">
        <v>220</v>
      </c>
      <c r="C317" s="266"/>
      <c r="D317" s="265"/>
      <c r="E317" s="265"/>
      <c r="F317" s="265"/>
      <c r="G317" s="266"/>
      <c r="H317" s="324">
        <v>0</v>
      </c>
      <c r="I317" s="322"/>
    </row>
    <row r="318" spans="1:9" hidden="1" outlineLevel="1">
      <c r="A318" s="323"/>
      <c r="B318" s="277" t="s">
        <v>221</v>
      </c>
      <c r="C318" s="266">
        <v>79196</v>
      </c>
      <c r="D318" s="265"/>
      <c r="E318" s="265"/>
      <c r="F318" s="265"/>
      <c r="G318" s="265"/>
      <c r="H318" s="324">
        <v>79196</v>
      </c>
      <c r="I318" s="322"/>
    </row>
    <row r="319" spans="1:9" hidden="1" outlineLevel="1">
      <c r="A319" s="323"/>
      <c r="B319" s="277" t="s">
        <v>274</v>
      </c>
      <c r="C319" s="324">
        <v>69985</v>
      </c>
      <c r="D319" s="324">
        <v>0</v>
      </c>
      <c r="E319" s="324">
        <v>0</v>
      </c>
      <c r="F319" s="324">
        <v>0</v>
      </c>
      <c r="G319" s="324">
        <v>0</v>
      </c>
      <c r="H319" s="324">
        <v>69985</v>
      </c>
      <c r="I319" s="322"/>
    </row>
    <row r="320" spans="1:9" hidden="1" outlineLevel="1">
      <c r="A320" s="323"/>
      <c r="B320" s="277" t="s">
        <v>222</v>
      </c>
      <c r="C320" s="266">
        <v>861115</v>
      </c>
      <c r="D320" s="265">
        <v>5891</v>
      </c>
      <c r="E320" s="266">
        <v>181969</v>
      </c>
      <c r="F320" s="266">
        <v>113892</v>
      </c>
      <c r="G320" s="266">
        <v>109520</v>
      </c>
      <c r="H320" s="324">
        <v>1272387</v>
      </c>
      <c r="I320" s="322"/>
    </row>
    <row r="321" spans="1:9" hidden="1" outlineLevel="1">
      <c r="A321" s="323"/>
      <c r="B321" s="277" t="s">
        <v>278</v>
      </c>
      <c r="C321" s="266"/>
      <c r="D321" s="265"/>
      <c r="E321" s="266">
        <v>46526</v>
      </c>
      <c r="F321" s="266"/>
      <c r="G321" s="266"/>
      <c r="H321" s="324">
        <v>46526</v>
      </c>
      <c r="I321" s="322"/>
    </row>
    <row r="322" spans="1:9" hidden="1" outlineLevel="1">
      <c r="A322" s="323"/>
      <c r="B322" s="277" t="s">
        <v>223</v>
      </c>
      <c r="C322" s="266">
        <v>0</v>
      </c>
      <c r="D322" s="265"/>
      <c r="E322" s="265"/>
      <c r="F322" s="265"/>
      <c r="G322" s="265"/>
      <c r="H322" s="324">
        <v>0</v>
      </c>
      <c r="I322" s="322"/>
    </row>
    <row r="323" spans="1:9" hidden="1" outlineLevel="1">
      <c r="A323" s="323"/>
      <c r="B323" s="277" t="s">
        <v>224</v>
      </c>
      <c r="C323" s="266">
        <v>9823.7310583438393</v>
      </c>
      <c r="D323" s="265">
        <v>0</v>
      </c>
      <c r="E323" s="266">
        <v>3312</v>
      </c>
      <c r="F323" s="265"/>
      <c r="G323" s="266">
        <v>1006</v>
      </c>
      <c r="H323" s="324">
        <v>14141.731058343839</v>
      </c>
      <c r="I323" s="322"/>
    </row>
    <row r="324" spans="1:9" hidden="1" outlineLevel="1">
      <c r="A324" s="323"/>
      <c r="B324" s="277" t="s">
        <v>225</v>
      </c>
      <c r="C324" s="266">
        <v>15690</v>
      </c>
      <c r="D324" s="265">
        <v>0</v>
      </c>
      <c r="E324" s="266">
        <v>17746</v>
      </c>
      <c r="F324" s="265"/>
      <c r="G324" s="265"/>
      <c r="H324" s="324">
        <v>33436</v>
      </c>
      <c r="I324" s="322"/>
    </row>
    <row r="325" spans="1:9" collapsed="1">
      <c r="A325" s="323">
        <v>7</v>
      </c>
      <c r="B325" s="281" t="s">
        <v>120</v>
      </c>
      <c r="C325" s="266">
        <f>SUM($C$297:$C$324)</f>
        <v>1459512.9015893829</v>
      </c>
      <c r="D325" s="266">
        <f>SUM($D$297:$D$324)</f>
        <v>245027</v>
      </c>
      <c r="E325" s="266">
        <f>SUM($E$297:$E$324)</f>
        <v>2422599</v>
      </c>
      <c r="F325" s="266">
        <f>SUM($F$297:$F$324)</f>
        <v>113892</v>
      </c>
      <c r="G325" s="266">
        <f>SUM($G$297:$G$324)</f>
        <v>674176</v>
      </c>
      <c r="H325" s="324">
        <f>SUM($H$297:$H$324)</f>
        <v>4915206.9015893834</v>
      </c>
      <c r="I325" s="322"/>
    </row>
    <row r="326" spans="1:9" hidden="1" outlineLevel="1">
      <c r="A326" s="323"/>
      <c r="B326" s="277" t="s">
        <v>272</v>
      </c>
      <c r="C326" s="266">
        <v>12724</v>
      </c>
      <c r="D326" s="265"/>
      <c r="E326" s="266">
        <v>0</v>
      </c>
      <c r="F326" s="265"/>
      <c r="G326" s="266">
        <v>0</v>
      </c>
      <c r="H326" s="324">
        <v>12724</v>
      </c>
      <c r="I326" s="322"/>
    </row>
    <row r="327" spans="1:9" hidden="1" outlineLevel="1">
      <c r="A327" s="323"/>
      <c r="B327" s="277" t="s">
        <v>203</v>
      </c>
      <c r="C327" s="266">
        <v>17115</v>
      </c>
      <c r="D327" s="265"/>
      <c r="E327" s="266">
        <v>993300</v>
      </c>
      <c r="F327" s="265"/>
      <c r="G327" s="266">
        <v>218041</v>
      </c>
      <c r="H327" s="324">
        <v>1228456</v>
      </c>
      <c r="I327" s="322"/>
    </row>
    <row r="328" spans="1:9" hidden="1" outlineLevel="1">
      <c r="A328" s="323"/>
      <c r="B328" s="277" t="s">
        <v>204</v>
      </c>
      <c r="C328" s="266">
        <v>109369</v>
      </c>
      <c r="D328" s="266">
        <v>0</v>
      </c>
      <c r="E328" s="266">
        <v>0</v>
      </c>
      <c r="F328" s="265"/>
      <c r="G328" s="266">
        <v>0</v>
      </c>
      <c r="H328" s="324">
        <v>109369</v>
      </c>
      <c r="I328" s="322"/>
    </row>
    <row r="329" spans="1:9" hidden="1" outlineLevel="1">
      <c r="A329" s="323"/>
      <c r="B329" s="277" t="s">
        <v>205</v>
      </c>
      <c r="C329" s="266">
        <v>0</v>
      </c>
      <c r="D329" s="266">
        <v>0</v>
      </c>
      <c r="E329" s="266">
        <v>0</v>
      </c>
      <c r="F329" s="266">
        <v>0</v>
      </c>
      <c r="G329" s="266">
        <v>0</v>
      </c>
      <c r="H329" s="324">
        <v>0</v>
      </c>
      <c r="I329" s="322"/>
    </row>
    <row r="330" spans="1:9" hidden="1" outlineLevel="1">
      <c r="A330" s="323"/>
      <c r="B330" s="277" t="s">
        <v>206</v>
      </c>
      <c r="C330" s="266">
        <v>0</v>
      </c>
      <c r="D330" s="266">
        <v>0</v>
      </c>
      <c r="E330" s="266">
        <v>0</v>
      </c>
      <c r="F330" s="266">
        <v>0</v>
      </c>
      <c r="G330" s="266">
        <v>0</v>
      </c>
      <c r="H330" s="324">
        <v>0</v>
      </c>
      <c r="I330" s="322"/>
    </row>
    <row r="331" spans="1:9" hidden="1" outlineLevel="1">
      <c r="A331" s="323"/>
      <c r="B331" s="277" t="s">
        <v>207</v>
      </c>
      <c r="C331" s="266">
        <v>69</v>
      </c>
      <c r="D331" s="266">
        <v>0</v>
      </c>
      <c r="E331" s="266">
        <v>219</v>
      </c>
      <c r="F331" s="266">
        <v>0</v>
      </c>
      <c r="G331" s="266">
        <v>0</v>
      </c>
      <c r="H331" s="324">
        <v>288</v>
      </c>
      <c r="I331" s="322"/>
    </row>
    <row r="332" spans="1:9" hidden="1" outlineLevel="1">
      <c r="A332" s="323"/>
      <c r="B332" s="277" t="s">
        <v>208</v>
      </c>
      <c r="C332" s="266">
        <v>69021.657687723578</v>
      </c>
      <c r="D332" s="266">
        <v>483520</v>
      </c>
      <c r="E332" s="266">
        <v>1088541</v>
      </c>
      <c r="F332" s="266">
        <v>0</v>
      </c>
      <c r="G332" s="266">
        <v>211472</v>
      </c>
      <c r="H332" s="324">
        <v>1852554.6576877236</v>
      </c>
      <c r="I332" s="322"/>
    </row>
    <row r="333" spans="1:9" hidden="1" outlineLevel="1">
      <c r="A333" s="323"/>
      <c r="B333" s="277" t="s">
        <v>209</v>
      </c>
      <c r="C333" s="266">
        <v>10529</v>
      </c>
      <c r="D333" s="265"/>
      <c r="E333" s="266">
        <v>19039</v>
      </c>
      <c r="F333" s="265"/>
      <c r="G333" s="266">
        <v>192</v>
      </c>
      <c r="H333" s="324">
        <v>29760</v>
      </c>
      <c r="I333" s="322"/>
    </row>
    <row r="334" spans="1:9" hidden="1" outlineLevel="1">
      <c r="A334" s="323"/>
      <c r="B334" s="277" t="s">
        <v>211</v>
      </c>
      <c r="C334" s="266">
        <v>150064</v>
      </c>
      <c r="D334" s="265"/>
      <c r="E334" s="266">
        <v>1971333</v>
      </c>
      <c r="F334" s="265"/>
      <c r="G334" s="266">
        <v>337317</v>
      </c>
      <c r="H334" s="324">
        <v>2458714</v>
      </c>
      <c r="I334" s="322"/>
    </row>
    <row r="335" spans="1:9" hidden="1" outlineLevel="1">
      <c r="A335" s="323"/>
      <c r="B335" s="277" t="s">
        <v>212</v>
      </c>
      <c r="C335" s="266">
        <v>7234</v>
      </c>
      <c r="D335" s="265">
        <v>0</v>
      </c>
      <c r="E335" s="266">
        <v>822025</v>
      </c>
      <c r="F335" s="265">
        <v>0</v>
      </c>
      <c r="G335" s="266">
        <v>148814</v>
      </c>
      <c r="H335" s="324">
        <v>978073</v>
      </c>
      <c r="I335" s="322"/>
    </row>
    <row r="336" spans="1:9" hidden="1" outlineLevel="1">
      <c r="A336" s="323"/>
      <c r="B336" s="277" t="s">
        <v>213</v>
      </c>
      <c r="C336" s="266">
        <v>89893</v>
      </c>
      <c r="D336" s="266">
        <v>138855</v>
      </c>
      <c r="E336" s="266">
        <v>450495</v>
      </c>
      <c r="F336" s="265"/>
      <c r="G336" s="266">
        <v>91118</v>
      </c>
      <c r="H336" s="324">
        <v>770361</v>
      </c>
      <c r="I336" s="322"/>
    </row>
    <row r="337" spans="1:9" hidden="1" outlineLevel="1">
      <c r="A337" s="323"/>
      <c r="B337" s="277" t="s">
        <v>214</v>
      </c>
      <c r="C337" s="266">
        <v>378106.96431455365</v>
      </c>
      <c r="D337" s="265"/>
      <c r="E337" s="265"/>
      <c r="F337" s="265"/>
      <c r="G337" s="265"/>
      <c r="H337" s="324">
        <v>378106.96431455365</v>
      </c>
      <c r="I337" s="322"/>
    </row>
    <row r="338" spans="1:9" hidden="1" outlineLevel="1">
      <c r="A338" s="323"/>
      <c r="B338" s="277" t="s">
        <v>273</v>
      </c>
      <c r="C338" s="266"/>
      <c r="D338" s="265"/>
      <c r="E338" s="265"/>
      <c r="F338" s="265"/>
      <c r="G338" s="265"/>
      <c r="H338" s="324">
        <v>0</v>
      </c>
      <c r="I338" s="322"/>
    </row>
    <row r="339" spans="1:9" hidden="1" outlineLevel="1">
      <c r="A339" s="323"/>
      <c r="B339" s="277" t="s">
        <v>215</v>
      </c>
      <c r="C339" s="266">
        <v>60478.959999999992</v>
      </c>
      <c r="D339" s="266">
        <v>0</v>
      </c>
      <c r="E339" s="266">
        <v>57953</v>
      </c>
      <c r="F339" s="266">
        <v>0</v>
      </c>
      <c r="G339" s="266">
        <v>12722</v>
      </c>
      <c r="H339" s="324">
        <v>131153.96</v>
      </c>
      <c r="I339" s="322"/>
    </row>
    <row r="340" spans="1:9" hidden="1" outlineLevel="1">
      <c r="A340" s="323"/>
      <c r="B340" s="277" t="s">
        <v>216</v>
      </c>
      <c r="C340" s="266">
        <v>0</v>
      </c>
      <c r="D340" s="266">
        <v>0</v>
      </c>
      <c r="E340" s="266">
        <v>0</v>
      </c>
      <c r="F340" s="266">
        <v>0</v>
      </c>
      <c r="G340" s="266">
        <v>0</v>
      </c>
      <c r="H340" s="324">
        <v>0</v>
      </c>
      <c r="I340" s="322"/>
    </row>
    <row r="341" spans="1:9" hidden="1" outlineLevel="1">
      <c r="A341" s="323"/>
      <c r="B341" s="277" t="s">
        <v>217</v>
      </c>
      <c r="C341" s="266">
        <v>22232.121824694663</v>
      </c>
      <c r="D341" s="266">
        <v>0</v>
      </c>
      <c r="E341" s="266">
        <v>108861</v>
      </c>
      <c r="F341" s="265"/>
      <c r="G341" s="266">
        <v>32517</v>
      </c>
      <c r="H341" s="324">
        <v>163610.12182469465</v>
      </c>
      <c r="I341" s="322"/>
    </row>
    <row r="342" spans="1:9" hidden="1" outlineLevel="1">
      <c r="A342" s="323"/>
      <c r="B342" s="277" t="s">
        <v>218</v>
      </c>
      <c r="C342" s="266">
        <v>736564</v>
      </c>
      <c r="D342" s="266">
        <v>870891</v>
      </c>
      <c r="E342" s="266">
        <v>34234</v>
      </c>
      <c r="F342" s="266">
        <v>0</v>
      </c>
      <c r="G342" s="266">
        <v>219386</v>
      </c>
      <c r="H342" s="324">
        <v>1861075</v>
      </c>
      <c r="I342" s="322"/>
    </row>
    <row r="343" spans="1:9" hidden="1" outlineLevel="1">
      <c r="A343" s="323"/>
      <c r="B343" s="277" t="s">
        <v>219</v>
      </c>
      <c r="C343" s="266">
        <v>0</v>
      </c>
      <c r="D343" s="265"/>
      <c r="E343" s="266">
        <v>0</v>
      </c>
      <c r="F343" s="265"/>
      <c r="G343" s="266">
        <v>0</v>
      </c>
      <c r="H343" s="324">
        <v>0</v>
      </c>
      <c r="I343" s="322"/>
    </row>
    <row r="344" spans="1:9" hidden="1" outlineLevel="1">
      <c r="A344" s="323"/>
      <c r="B344" s="277" t="s">
        <v>323</v>
      </c>
      <c r="C344" s="266"/>
      <c r="D344" s="266">
        <v>0</v>
      </c>
      <c r="E344" s="266">
        <v>6777</v>
      </c>
      <c r="F344" s="266">
        <v>0</v>
      </c>
      <c r="G344" s="266">
        <v>0</v>
      </c>
      <c r="H344" s="324">
        <v>6777</v>
      </c>
      <c r="I344" s="322"/>
    </row>
    <row r="345" spans="1:9" hidden="1" outlineLevel="1">
      <c r="A345" s="323"/>
      <c r="B345" s="277" t="s">
        <v>220</v>
      </c>
      <c r="C345" s="266"/>
      <c r="D345" s="265"/>
      <c r="E345" s="266"/>
      <c r="F345" s="265"/>
      <c r="G345" s="266"/>
      <c r="H345" s="324">
        <v>0</v>
      </c>
      <c r="I345" s="322"/>
    </row>
    <row r="346" spans="1:9" hidden="1" outlineLevel="1">
      <c r="A346" s="323"/>
      <c r="B346" s="277" t="s">
        <v>221</v>
      </c>
      <c r="C346" s="266">
        <v>0</v>
      </c>
      <c r="D346" s="265"/>
      <c r="E346" s="265"/>
      <c r="F346" s="265"/>
      <c r="G346" s="265"/>
      <c r="H346" s="324">
        <v>0</v>
      </c>
      <c r="I346" s="322"/>
    </row>
    <row r="347" spans="1:9" hidden="1" outlineLevel="1">
      <c r="A347" s="323"/>
      <c r="B347" s="277" t="s">
        <v>274</v>
      </c>
      <c r="C347" s="266">
        <v>19693.189999999999</v>
      </c>
      <c r="D347" s="265">
        <v>0</v>
      </c>
      <c r="E347" s="265">
        <v>0</v>
      </c>
      <c r="F347" s="265">
        <v>0</v>
      </c>
      <c r="G347" s="265">
        <v>0</v>
      </c>
      <c r="H347" s="324">
        <v>19693.189999999999</v>
      </c>
      <c r="I347" s="322"/>
    </row>
    <row r="348" spans="1:9" hidden="1" outlineLevel="1">
      <c r="A348" s="323"/>
      <c r="B348" s="277" t="s">
        <v>222</v>
      </c>
      <c r="C348" s="266">
        <v>946679</v>
      </c>
      <c r="D348" s="266">
        <v>207931</v>
      </c>
      <c r="E348" s="266">
        <v>1117061</v>
      </c>
      <c r="F348" s="265"/>
      <c r="G348" s="266">
        <v>433071</v>
      </c>
      <c r="H348" s="324">
        <v>2704742</v>
      </c>
      <c r="I348" s="322"/>
    </row>
    <row r="349" spans="1:9" hidden="1" outlineLevel="1">
      <c r="A349" s="323"/>
      <c r="B349" s="277" t="s">
        <v>278</v>
      </c>
      <c r="C349" s="266"/>
      <c r="D349" s="266"/>
      <c r="E349" s="324">
        <v>115189</v>
      </c>
      <c r="F349" s="265"/>
      <c r="G349" s="266"/>
      <c r="H349" s="324">
        <v>115189</v>
      </c>
      <c r="I349" s="322"/>
    </row>
    <row r="350" spans="1:9" hidden="1" outlineLevel="1">
      <c r="A350" s="323"/>
      <c r="B350" s="277" t="s">
        <v>223</v>
      </c>
      <c r="C350" s="266">
        <v>132692</v>
      </c>
      <c r="D350" s="265"/>
      <c r="E350" s="265"/>
      <c r="F350" s="265"/>
      <c r="G350" s="265"/>
      <c r="H350" s="324">
        <v>132692</v>
      </c>
      <c r="I350" s="322"/>
    </row>
    <row r="351" spans="1:9" hidden="1" outlineLevel="1">
      <c r="A351" s="323"/>
      <c r="B351" s="277" t="s">
        <v>224</v>
      </c>
      <c r="C351" s="266">
        <v>18205.052398895685</v>
      </c>
      <c r="D351" s="265">
        <v>235</v>
      </c>
      <c r="E351" s="266">
        <v>171341</v>
      </c>
      <c r="F351" s="265"/>
      <c r="G351" s="266">
        <v>51537</v>
      </c>
      <c r="H351" s="324">
        <v>241318.05239889567</v>
      </c>
      <c r="I351" s="322"/>
    </row>
    <row r="352" spans="1:9" hidden="1" outlineLevel="1">
      <c r="A352" s="323"/>
      <c r="B352" s="277" t="s">
        <v>225</v>
      </c>
      <c r="C352" s="266">
        <v>46328</v>
      </c>
      <c r="D352" s="265">
        <v>0</v>
      </c>
      <c r="E352" s="266">
        <v>31369</v>
      </c>
      <c r="F352" s="265"/>
      <c r="G352" s="266">
        <v>0</v>
      </c>
      <c r="H352" s="324">
        <v>77697</v>
      </c>
      <c r="I352" s="322"/>
    </row>
    <row r="353" spans="1:9" collapsed="1">
      <c r="A353" s="323">
        <v>8</v>
      </c>
      <c r="B353" s="281" t="s">
        <v>571</v>
      </c>
      <c r="C353" s="266">
        <f>SUM($C$326:$C$352)</f>
        <v>2826997.9462258676</v>
      </c>
      <c r="D353" s="266">
        <f>SUM($D$326:$D$352)</f>
        <v>1701432</v>
      </c>
      <c r="E353" s="266">
        <f>SUM($E$326:$E$352)</f>
        <v>6987737</v>
      </c>
      <c r="F353" s="266">
        <f>SUM($F$326:$F$352)</f>
        <v>0</v>
      </c>
      <c r="G353" s="266">
        <f>SUM($G$326:$G$352)</f>
        <v>1756187</v>
      </c>
      <c r="H353" s="324">
        <f>SUM($H$326:$H$352)</f>
        <v>13272353.946225867</v>
      </c>
      <c r="I353" s="322"/>
    </row>
    <row r="354" spans="1:9" hidden="1" outlineLevel="1">
      <c r="A354" s="323"/>
      <c r="B354" s="277" t="s">
        <v>272</v>
      </c>
      <c r="C354" s="266">
        <v>52681</v>
      </c>
      <c r="D354" s="265"/>
      <c r="E354" s="266">
        <v>0</v>
      </c>
      <c r="F354" s="265"/>
      <c r="G354" s="266">
        <v>0</v>
      </c>
      <c r="H354" s="324">
        <v>52681</v>
      </c>
      <c r="I354" s="322"/>
    </row>
    <row r="355" spans="1:9" hidden="1" outlineLevel="1">
      <c r="A355" s="323"/>
      <c r="B355" s="277" t="s">
        <v>203</v>
      </c>
      <c r="C355" s="266">
        <v>21551</v>
      </c>
      <c r="D355" s="265"/>
      <c r="E355" s="266">
        <v>153280</v>
      </c>
      <c r="F355" s="265"/>
      <c r="G355" s="266">
        <v>33647</v>
      </c>
      <c r="H355" s="324">
        <v>208478</v>
      </c>
      <c r="I355" s="322"/>
    </row>
    <row r="356" spans="1:9" hidden="1" outlineLevel="1">
      <c r="A356" s="323"/>
      <c r="B356" s="277" t="s">
        <v>204</v>
      </c>
      <c r="C356" s="266">
        <v>153828.65673431076</v>
      </c>
      <c r="D356" s="265">
        <v>0</v>
      </c>
      <c r="E356" s="266">
        <v>0</v>
      </c>
      <c r="F356" s="265"/>
      <c r="G356" s="266">
        <v>0</v>
      </c>
      <c r="H356" s="324">
        <v>153828.65673431076</v>
      </c>
      <c r="I356" s="322"/>
    </row>
    <row r="357" spans="1:9" hidden="1" outlineLevel="1">
      <c r="A357" s="323"/>
      <c r="B357" s="277" t="s">
        <v>206</v>
      </c>
      <c r="C357" s="266">
        <v>0</v>
      </c>
      <c r="D357" s="265">
        <v>0</v>
      </c>
      <c r="E357" s="265">
        <v>342</v>
      </c>
      <c r="F357" s="265">
        <v>0</v>
      </c>
      <c r="G357" s="265">
        <v>0</v>
      </c>
      <c r="H357" s="324">
        <v>342</v>
      </c>
      <c r="I357" s="322"/>
    </row>
    <row r="358" spans="1:9" hidden="1" outlineLevel="1">
      <c r="A358" s="323"/>
      <c r="B358" s="277" t="s">
        <v>207</v>
      </c>
      <c r="C358" s="266">
        <v>68</v>
      </c>
      <c r="D358" s="265">
        <v>0</v>
      </c>
      <c r="E358" s="266">
        <v>214</v>
      </c>
      <c r="F358" s="265">
        <v>0</v>
      </c>
      <c r="G358" s="266">
        <v>0</v>
      </c>
      <c r="H358" s="324">
        <v>282</v>
      </c>
      <c r="I358" s="322"/>
    </row>
    <row r="359" spans="1:9" hidden="1" outlineLevel="1">
      <c r="A359" s="323"/>
      <c r="B359" s="277" t="s">
        <v>205</v>
      </c>
      <c r="C359" s="266">
        <v>0</v>
      </c>
      <c r="D359" s="266">
        <v>0</v>
      </c>
      <c r="E359" s="266">
        <v>0</v>
      </c>
      <c r="F359" s="266">
        <v>0</v>
      </c>
      <c r="G359" s="266">
        <v>0</v>
      </c>
      <c r="H359" s="324">
        <v>0</v>
      </c>
      <c r="I359" s="322"/>
    </row>
    <row r="360" spans="1:9" hidden="1" outlineLevel="1">
      <c r="A360" s="323"/>
      <c r="B360" s="277" t="s">
        <v>208</v>
      </c>
      <c r="C360" s="266">
        <v>165159.60589262276</v>
      </c>
      <c r="D360" s="266">
        <v>170237</v>
      </c>
      <c r="E360" s="266">
        <v>392813</v>
      </c>
      <c r="F360" s="266">
        <v>0</v>
      </c>
      <c r="G360" s="266">
        <v>86309</v>
      </c>
      <c r="H360" s="324">
        <v>814518.60589262273</v>
      </c>
      <c r="I360" s="322"/>
    </row>
    <row r="361" spans="1:9" hidden="1" outlineLevel="1">
      <c r="A361" s="323"/>
      <c r="B361" s="277" t="s">
        <v>209</v>
      </c>
      <c r="C361" s="266">
        <v>17632</v>
      </c>
      <c r="D361" s="265"/>
      <c r="E361" s="266">
        <v>8950</v>
      </c>
      <c r="F361" s="265"/>
      <c r="G361" s="266">
        <v>89</v>
      </c>
      <c r="H361" s="324">
        <v>26671</v>
      </c>
      <c r="I361" s="322"/>
    </row>
    <row r="362" spans="1:9" hidden="1" outlineLevel="1">
      <c r="A362" s="323"/>
      <c r="B362" s="277" t="s">
        <v>283</v>
      </c>
      <c r="C362" s="266">
        <v>1816</v>
      </c>
      <c r="D362" s="265"/>
      <c r="E362" s="266"/>
      <c r="F362" s="265"/>
      <c r="G362" s="266"/>
      <c r="H362" s="324">
        <v>1816</v>
      </c>
      <c r="I362" s="322"/>
    </row>
    <row r="363" spans="1:9" hidden="1" outlineLevel="1">
      <c r="A363" s="323"/>
      <c r="B363" s="277" t="s">
        <v>211</v>
      </c>
      <c r="C363" s="266">
        <v>92695</v>
      </c>
      <c r="D363" s="265"/>
      <c r="E363" s="266">
        <v>492222</v>
      </c>
      <c r="F363" s="265"/>
      <c r="G363" s="266">
        <v>83293</v>
      </c>
      <c r="H363" s="324">
        <v>668210</v>
      </c>
      <c r="I363" s="322"/>
    </row>
    <row r="364" spans="1:9" hidden="1" outlineLevel="1">
      <c r="A364" s="323"/>
      <c r="B364" s="277" t="s">
        <v>212</v>
      </c>
      <c r="C364" s="266">
        <v>4483</v>
      </c>
      <c r="D364" s="265">
        <v>0</v>
      </c>
      <c r="E364" s="266">
        <v>210118</v>
      </c>
      <c r="F364" s="265">
        <v>0</v>
      </c>
      <c r="G364" s="266">
        <v>45700</v>
      </c>
      <c r="H364" s="324">
        <v>260301</v>
      </c>
      <c r="I364" s="322"/>
    </row>
    <row r="365" spans="1:9" hidden="1" outlineLevel="1">
      <c r="A365" s="323"/>
      <c r="B365" s="277" t="s">
        <v>213</v>
      </c>
      <c r="C365" s="266">
        <v>50778</v>
      </c>
      <c r="D365" s="266">
        <v>58049</v>
      </c>
      <c r="E365" s="266">
        <v>60074</v>
      </c>
      <c r="F365" s="265"/>
      <c r="G365" s="266">
        <v>23711</v>
      </c>
      <c r="H365" s="324">
        <v>192612</v>
      </c>
      <c r="I365" s="322"/>
    </row>
    <row r="366" spans="1:9" hidden="1" outlineLevel="1">
      <c r="A366" s="323"/>
      <c r="B366" s="277" t="s">
        <v>214</v>
      </c>
      <c r="C366" s="266">
        <v>144276.959757734</v>
      </c>
      <c r="D366" s="266">
        <v>1997.2199999999998</v>
      </c>
      <c r="E366" s="266">
        <v>0</v>
      </c>
      <c r="F366" s="266">
        <v>242</v>
      </c>
      <c r="G366" s="266">
        <v>0</v>
      </c>
      <c r="H366" s="324">
        <v>146516.179757734</v>
      </c>
      <c r="I366" s="322"/>
    </row>
    <row r="367" spans="1:9" hidden="1" outlineLevel="1">
      <c r="A367" s="323"/>
      <c r="B367" s="277" t="s">
        <v>273</v>
      </c>
      <c r="C367" s="266"/>
      <c r="D367" s="265"/>
      <c r="E367" s="265"/>
      <c r="F367" s="266"/>
      <c r="G367" s="265"/>
      <c r="H367" s="324">
        <v>0</v>
      </c>
      <c r="I367" s="322"/>
    </row>
    <row r="368" spans="1:9" hidden="1" outlineLevel="1">
      <c r="A368" s="323"/>
      <c r="B368" s="277" t="s">
        <v>215</v>
      </c>
      <c r="C368" s="266">
        <v>71687</v>
      </c>
      <c r="D368" s="266">
        <v>0</v>
      </c>
      <c r="E368" s="266">
        <v>36719</v>
      </c>
      <c r="F368" s="266">
        <v>0</v>
      </c>
      <c r="G368" s="266">
        <v>8060</v>
      </c>
      <c r="H368" s="324">
        <v>116466</v>
      </c>
      <c r="I368" s="322"/>
    </row>
    <row r="369" spans="1:9" hidden="1" outlineLevel="1">
      <c r="A369" s="323"/>
      <c r="B369" s="277" t="s">
        <v>216</v>
      </c>
      <c r="C369" s="266">
        <v>-4</v>
      </c>
      <c r="D369" s="266">
        <v>0</v>
      </c>
      <c r="E369" s="266">
        <v>0</v>
      </c>
      <c r="F369" s="266">
        <v>0</v>
      </c>
      <c r="G369" s="266">
        <v>0</v>
      </c>
      <c r="H369" s="324">
        <v>-4</v>
      </c>
      <c r="I369" s="322"/>
    </row>
    <row r="370" spans="1:9" hidden="1" outlineLevel="1">
      <c r="A370" s="323"/>
      <c r="B370" s="277" t="s">
        <v>217</v>
      </c>
      <c r="C370" s="266">
        <v>16153.266266129274</v>
      </c>
      <c r="D370" s="266">
        <v>0</v>
      </c>
      <c r="E370" s="266">
        <v>43219</v>
      </c>
      <c r="F370" s="265"/>
      <c r="G370" s="266">
        <v>12909</v>
      </c>
      <c r="H370" s="324">
        <v>72281.266266129271</v>
      </c>
      <c r="I370" s="322"/>
    </row>
    <row r="371" spans="1:9" hidden="1" outlineLevel="1">
      <c r="A371" s="323"/>
      <c r="B371" s="277" t="s">
        <v>218</v>
      </c>
      <c r="C371" s="266">
        <v>420304</v>
      </c>
      <c r="D371" s="266">
        <v>238706</v>
      </c>
      <c r="E371" s="266">
        <v>8890</v>
      </c>
      <c r="F371" s="266">
        <v>0</v>
      </c>
      <c r="G371" s="266">
        <v>34835</v>
      </c>
      <c r="H371" s="324">
        <v>702735</v>
      </c>
      <c r="I371" s="322"/>
    </row>
    <row r="372" spans="1:9" hidden="1" outlineLevel="1">
      <c r="A372" s="323"/>
      <c r="B372" s="277" t="s">
        <v>219</v>
      </c>
      <c r="C372" s="266">
        <v>0</v>
      </c>
      <c r="D372" s="265"/>
      <c r="E372" s="266">
        <v>19063</v>
      </c>
      <c r="F372" s="265"/>
      <c r="G372" s="266">
        <v>5644</v>
      </c>
      <c r="H372" s="324">
        <v>24707</v>
      </c>
      <c r="I372" s="322"/>
    </row>
    <row r="373" spans="1:9" hidden="1" outlineLevel="1">
      <c r="A373" s="323"/>
      <c r="B373" s="277" t="s">
        <v>323</v>
      </c>
      <c r="C373" s="266"/>
      <c r="D373" s="266">
        <v>0</v>
      </c>
      <c r="E373" s="266">
        <v>334</v>
      </c>
      <c r="F373" s="266">
        <v>0</v>
      </c>
      <c r="G373" s="266">
        <v>0</v>
      </c>
      <c r="H373" s="324">
        <v>334</v>
      </c>
      <c r="I373" s="322"/>
    </row>
    <row r="374" spans="1:9" hidden="1" outlineLevel="1">
      <c r="A374" s="323"/>
      <c r="B374" s="277" t="s">
        <v>220</v>
      </c>
      <c r="C374" s="266">
        <v>0</v>
      </c>
      <c r="D374" s="265"/>
      <c r="E374" s="266">
        <v>0</v>
      </c>
      <c r="F374" s="265"/>
      <c r="G374" s="266">
        <v>0</v>
      </c>
      <c r="H374" s="324">
        <v>0</v>
      </c>
      <c r="I374" s="322"/>
    </row>
    <row r="375" spans="1:9" hidden="1" outlineLevel="1">
      <c r="A375" s="323"/>
      <c r="B375" s="277" t="s">
        <v>221</v>
      </c>
      <c r="C375" s="266">
        <v>0</v>
      </c>
      <c r="D375" s="265"/>
      <c r="E375" s="265"/>
      <c r="F375" s="265"/>
      <c r="G375" s="265"/>
      <c r="H375" s="324">
        <v>0</v>
      </c>
      <c r="I375" s="322"/>
    </row>
    <row r="376" spans="1:9" hidden="1" outlineLevel="1">
      <c r="A376" s="323"/>
      <c r="B376" s="277" t="s">
        <v>274</v>
      </c>
      <c r="C376" s="265">
        <v>24951.040000000001</v>
      </c>
      <c r="D376" s="265">
        <v>0</v>
      </c>
      <c r="E376" s="265">
        <v>0</v>
      </c>
      <c r="F376" s="265">
        <v>0</v>
      </c>
      <c r="G376" s="265">
        <v>0</v>
      </c>
      <c r="H376" s="324">
        <v>24951.040000000001</v>
      </c>
      <c r="I376" s="322"/>
    </row>
    <row r="377" spans="1:9" hidden="1" outlineLevel="1">
      <c r="A377" s="323"/>
      <c r="B377" s="277" t="s">
        <v>222</v>
      </c>
      <c r="C377" s="266">
        <v>249245</v>
      </c>
      <c r="D377" s="266">
        <v>223551</v>
      </c>
      <c r="E377" s="266">
        <v>628325</v>
      </c>
      <c r="F377" s="265"/>
      <c r="G377" s="266">
        <v>306711</v>
      </c>
      <c r="H377" s="324">
        <v>1407832</v>
      </c>
      <c r="I377" s="322"/>
    </row>
    <row r="378" spans="1:9" hidden="1" outlineLevel="1">
      <c r="A378" s="323"/>
      <c r="B378" s="277" t="s">
        <v>278</v>
      </c>
      <c r="C378" s="266"/>
      <c r="D378" s="266"/>
      <c r="E378" s="324">
        <v>80223</v>
      </c>
      <c r="F378" s="265"/>
      <c r="G378" s="266"/>
      <c r="H378" s="324">
        <v>80223</v>
      </c>
      <c r="I378" s="322"/>
    </row>
    <row r="379" spans="1:9" hidden="1" outlineLevel="1">
      <c r="A379" s="323"/>
      <c r="B379" s="277" t="s">
        <v>223</v>
      </c>
      <c r="C379" s="266">
        <v>42105</v>
      </c>
      <c r="D379" s="265"/>
      <c r="E379" s="265"/>
      <c r="F379" s="265"/>
      <c r="G379" s="265"/>
      <c r="H379" s="324">
        <v>42105</v>
      </c>
      <c r="I379" s="322"/>
    </row>
    <row r="380" spans="1:9" hidden="1" outlineLevel="1">
      <c r="A380" s="323"/>
      <c r="B380" s="277" t="s">
        <v>224</v>
      </c>
      <c r="C380" s="266">
        <v>18044.511979476196</v>
      </c>
      <c r="D380" s="265">
        <v>425</v>
      </c>
      <c r="E380" s="266">
        <v>13775</v>
      </c>
      <c r="F380" s="265"/>
      <c r="G380" s="266">
        <v>4344</v>
      </c>
      <c r="H380" s="324">
        <v>36588.511979476199</v>
      </c>
      <c r="I380" s="322"/>
    </row>
    <row r="381" spans="1:9" hidden="1" outlineLevel="1">
      <c r="A381" s="323"/>
      <c r="B381" s="277" t="s">
        <v>225</v>
      </c>
      <c r="C381" s="266">
        <v>103375</v>
      </c>
      <c r="D381" s="265">
        <v>0</v>
      </c>
      <c r="E381" s="266">
        <v>55109</v>
      </c>
      <c r="F381" s="265"/>
      <c r="G381" s="265"/>
      <c r="H381" s="324">
        <v>158484</v>
      </c>
      <c r="I381" s="322"/>
    </row>
    <row r="382" spans="1:9" collapsed="1">
      <c r="A382" s="323">
        <v>9</v>
      </c>
      <c r="B382" s="281" t="s">
        <v>572</v>
      </c>
      <c r="C382" s="266">
        <f>SUM($C$354:$C$381)</f>
        <v>1650830.0406302731</v>
      </c>
      <c r="D382" s="266">
        <f>SUM($D$354:$D$381)</f>
        <v>692965.22</v>
      </c>
      <c r="E382" s="266">
        <f>SUM($E$354:$E$381)</f>
        <v>2203670</v>
      </c>
      <c r="F382" s="266">
        <f>SUM($F$354:$F$381)</f>
        <v>242</v>
      </c>
      <c r="G382" s="266">
        <f>SUM($G$354:$G$381)</f>
        <v>645252</v>
      </c>
      <c r="H382" s="324">
        <f>SUM($H$354:$H$381)</f>
        <v>5192959.2606302733</v>
      </c>
      <c r="I382" s="322"/>
    </row>
    <row r="383" spans="1:9" hidden="1" outlineLevel="1">
      <c r="A383" s="323"/>
      <c r="B383" s="277" t="s">
        <v>272</v>
      </c>
      <c r="C383" s="266">
        <v>0</v>
      </c>
      <c r="D383" s="265"/>
      <c r="E383" s="266">
        <v>0</v>
      </c>
      <c r="F383" s="265"/>
      <c r="G383" s="266">
        <v>0</v>
      </c>
      <c r="H383" s="324">
        <v>0</v>
      </c>
      <c r="I383" s="322"/>
    </row>
    <row r="384" spans="1:9" hidden="1" outlineLevel="1">
      <c r="A384" s="323"/>
      <c r="B384" s="277" t="s">
        <v>203</v>
      </c>
      <c r="C384" s="266">
        <v>15936</v>
      </c>
      <c r="D384" s="265"/>
      <c r="E384" s="266">
        <v>234304</v>
      </c>
      <c r="F384" s="265"/>
      <c r="G384" s="266">
        <v>51432</v>
      </c>
      <c r="H384" s="324">
        <v>301672</v>
      </c>
      <c r="I384" s="322"/>
    </row>
    <row r="385" spans="1:9" hidden="1" outlineLevel="1">
      <c r="A385" s="323"/>
      <c r="B385" s="277" t="s">
        <v>204</v>
      </c>
      <c r="C385" s="266">
        <v>25000</v>
      </c>
      <c r="D385" s="266">
        <v>0</v>
      </c>
      <c r="E385" s="266">
        <v>0</v>
      </c>
      <c r="F385" s="265"/>
      <c r="G385" s="266">
        <v>0</v>
      </c>
      <c r="H385" s="324">
        <v>25000</v>
      </c>
      <c r="I385" s="322"/>
    </row>
    <row r="386" spans="1:9" hidden="1" outlineLevel="1">
      <c r="A386" s="323"/>
      <c r="B386" s="277" t="s">
        <v>205</v>
      </c>
      <c r="C386" s="266">
        <v>0</v>
      </c>
      <c r="D386" s="266">
        <v>0</v>
      </c>
      <c r="E386" s="266">
        <v>0</v>
      </c>
      <c r="F386" s="266">
        <v>0</v>
      </c>
      <c r="G386" s="266">
        <v>0</v>
      </c>
      <c r="H386" s="324">
        <v>0</v>
      </c>
      <c r="I386" s="322"/>
    </row>
    <row r="387" spans="1:9" hidden="1" outlineLevel="1">
      <c r="A387" s="323"/>
      <c r="B387" s="277" t="s">
        <v>206</v>
      </c>
      <c r="C387" s="266">
        <v>0</v>
      </c>
      <c r="D387" s="266">
        <v>0</v>
      </c>
      <c r="E387" s="266">
        <v>2160</v>
      </c>
      <c r="F387" s="266">
        <v>0</v>
      </c>
      <c r="G387" s="266">
        <v>0</v>
      </c>
      <c r="H387" s="324">
        <v>2160</v>
      </c>
      <c r="I387" s="322"/>
    </row>
    <row r="388" spans="1:9" hidden="1" outlineLevel="1">
      <c r="A388" s="323"/>
      <c r="B388" s="277" t="s">
        <v>207</v>
      </c>
      <c r="C388" s="324">
        <v>171</v>
      </c>
      <c r="D388" s="324">
        <v>0</v>
      </c>
      <c r="E388" s="324">
        <v>536</v>
      </c>
      <c r="F388" s="324">
        <v>0</v>
      </c>
      <c r="G388" s="324">
        <v>0</v>
      </c>
      <c r="H388" s="324">
        <v>707</v>
      </c>
      <c r="I388" s="322"/>
    </row>
    <row r="389" spans="1:9" hidden="1" outlineLevel="1">
      <c r="A389" s="323"/>
      <c r="B389" s="277" t="s">
        <v>208</v>
      </c>
      <c r="C389" s="266">
        <v>74756.632807809874</v>
      </c>
      <c r="D389" s="266">
        <v>112313</v>
      </c>
      <c r="E389" s="266">
        <v>387897</v>
      </c>
      <c r="F389" s="266">
        <v>0</v>
      </c>
      <c r="G389" s="266">
        <v>84483</v>
      </c>
      <c r="H389" s="324">
        <v>659449.63280780986</v>
      </c>
      <c r="I389" s="322"/>
    </row>
    <row r="390" spans="1:9" hidden="1" outlineLevel="1">
      <c r="A390" s="323"/>
      <c r="B390" s="277" t="s">
        <v>209</v>
      </c>
      <c r="C390" s="266">
        <v>13035</v>
      </c>
      <c r="D390" s="265"/>
      <c r="E390" s="266">
        <v>25381</v>
      </c>
      <c r="F390" s="265"/>
      <c r="G390" s="266">
        <v>248</v>
      </c>
      <c r="H390" s="324">
        <v>38664</v>
      </c>
      <c r="I390" s="322"/>
    </row>
    <row r="391" spans="1:9" hidden="1" outlineLevel="1">
      <c r="A391" s="323"/>
      <c r="B391" s="277" t="s">
        <v>211</v>
      </c>
      <c r="C391" s="266">
        <v>115450</v>
      </c>
      <c r="D391" s="265"/>
      <c r="E391" s="266">
        <v>500182</v>
      </c>
      <c r="F391" s="265"/>
      <c r="G391" s="266">
        <v>81456</v>
      </c>
      <c r="H391" s="324">
        <v>697088</v>
      </c>
      <c r="I391" s="322"/>
    </row>
    <row r="392" spans="1:9" hidden="1" outlineLevel="1">
      <c r="A392" s="323"/>
      <c r="B392" s="277" t="s">
        <v>212</v>
      </c>
      <c r="C392" s="266"/>
      <c r="D392" s="265">
        <v>0</v>
      </c>
      <c r="E392" s="266">
        <v>71911</v>
      </c>
      <c r="F392" s="265">
        <v>0</v>
      </c>
      <c r="G392" s="266">
        <v>8773</v>
      </c>
      <c r="H392" s="324">
        <v>80684</v>
      </c>
      <c r="I392" s="322"/>
    </row>
    <row r="393" spans="1:9" hidden="1" outlineLevel="1">
      <c r="A393" s="323"/>
      <c r="B393" s="277" t="s">
        <v>213</v>
      </c>
      <c r="C393" s="266">
        <v>0</v>
      </c>
      <c r="D393" s="266">
        <v>438</v>
      </c>
      <c r="E393" s="266">
        <v>69410</v>
      </c>
      <c r="F393" s="265"/>
      <c r="G393" s="266">
        <v>8942</v>
      </c>
      <c r="H393" s="324">
        <v>78790</v>
      </c>
      <c r="I393" s="322"/>
    </row>
    <row r="394" spans="1:9" hidden="1" outlineLevel="1">
      <c r="A394" s="323"/>
      <c r="B394" s="277" t="s">
        <v>214</v>
      </c>
      <c r="C394" s="266">
        <v>25538.44063972796</v>
      </c>
      <c r="D394" s="266">
        <v>200</v>
      </c>
      <c r="E394" s="266">
        <v>0</v>
      </c>
      <c r="F394" s="266">
        <v>0</v>
      </c>
      <c r="G394" s="266">
        <v>0</v>
      </c>
      <c r="H394" s="324">
        <v>25738.44063972796</v>
      </c>
      <c r="I394" s="322"/>
    </row>
    <row r="395" spans="1:9" hidden="1" outlineLevel="1">
      <c r="A395" s="323"/>
      <c r="B395" s="277" t="s">
        <v>273</v>
      </c>
      <c r="C395" s="266"/>
      <c r="D395" s="265"/>
      <c r="E395" s="265"/>
      <c r="F395" s="265"/>
      <c r="G395" s="265"/>
      <c r="H395" s="324">
        <v>0</v>
      </c>
      <c r="I395" s="322"/>
    </row>
    <row r="396" spans="1:9" hidden="1" outlineLevel="1">
      <c r="A396" s="323"/>
      <c r="B396" s="277" t="s">
        <v>215</v>
      </c>
      <c r="C396" s="266">
        <v>0</v>
      </c>
      <c r="D396" s="266">
        <v>0</v>
      </c>
      <c r="E396" s="266">
        <v>36770</v>
      </c>
      <c r="F396" s="266">
        <v>0</v>
      </c>
      <c r="G396" s="266">
        <v>8071</v>
      </c>
      <c r="H396" s="324">
        <v>44841</v>
      </c>
      <c r="I396" s="322"/>
    </row>
    <row r="397" spans="1:9" hidden="1" outlineLevel="1">
      <c r="A397" s="323"/>
      <c r="B397" s="277" t="s">
        <v>216</v>
      </c>
      <c r="C397" s="266">
        <v>-2</v>
      </c>
      <c r="D397" s="266">
        <v>0</v>
      </c>
      <c r="E397" s="266">
        <v>0</v>
      </c>
      <c r="F397" s="266">
        <v>0</v>
      </c>
      <c r="G397" s="266">
        <v>0</v>
      </c>
      <c r="H397" s="324">
        <v>-2</v>
      </c>
      <c r="I397" s="322"/>
    </row>
    <row r="398" spans="1:9" hidden="1" outlineLevel="1">
      <c r="A398" s="323"/>
      <c r="B398" s="277" t="s">
        <v>217</v>
      </c>
      <c r="C398" s="266">
        <v>11449.729835661519</v>
      </c>
      <c r="D398" s="266">
        <v>0</v>
      </c>
      <c r="E398" s="266">
        <v>6585</v>
      </c>
      <c r="F398" s="265"/>
      <c r="G398" s="266">
        <v>1967</v>
      </c>
      <c r="H398" s="324">
        <v>20001.729835661521</v>
      </c>
      <c r="I398" s="322"/>
    </row>
    <row r="399" spans="1:9" hidden="1" outlineLevel="1">
      <c r="A399" s="323"/>
      <c r="B399" s="277" t="s">
        <v>218</v>
      </c>
      <c r="C399" s="266">
        <v>71932</v>
      </c>
      <c r="D399" s="266">
        <v>244627</v>
      </c>
      <c r="E399" s="266">
        <v>18175</v>
      </c>
      <c r="F399" s="266">
        <v>0</v>
      </c>
      <c r="G399" s="266">
        <v>68752</v>
      </c>
      <c r="H399" s="324">
        <v>403486</v>
      </c>
      <c r="I399" s="322"/>
    </row>
    <row r="400" spans="1:9" hidden="1" outlineLevel="1">
      <c r="A400" s="323"/>
      <c r="B400" s="277" t="s">
        <v>219</v>
      </c>
      <c r="C400" s="266">
        <v>0</v>
      </c>
      <c r="D400" s="265"/>
      <c r="E400" s="266">
        <v>10092</v>
      </c>
      <c r="F400" s="265"/>
      <c r="G400" s="266">
        <v>2988</v>
      </c>
      <c r="H400" s="324">
        <v>13080</v>
      </c>
      <c r="I400" s="322"/>
    </row>
    <row r="401" spans="1:9" hidden="1" outlineLevel="1">
      <c r="A401" s="323"/>
      <c r="B401" s="277" t="s">
        <v>323</v>
      </c>
      <c r="C401" s="266"/>
      <c r="D401" s="266">
        <v>0</v>
      </c>
      <c r="E401" s="266">
        <v>137</v>
      </c>
      <c r="F401" s="266">
        <v>0</v>
      </c>
      <c r="G401" s="266">
        <v>0</v>
      </c>
      <c r="H401" s="324">
        <v>137</v>
      </c>
      <c r="I401" s="322"/>
    </row>
    <row r="402" spans="1:9" hidden="1" outlineLevel="1">
      <c r="A402" s="323"/>
      <c r="B402" s="277" t="s">
        <v>220</v>
      </c>
      <c r="C402" s="266"/>
      <c r="D402" s="265"/>
      <c r="E402" s="266"/>
      <c r="F402" s="265"/>
      <c r="G402" s="266"/>
      <c r="H402" s="324">
        <v>0</v>
      </c>
      <c r="I402" s="322"/>
    </row>
    <row r="403" spans="1:9" hidden="1" outlineLevel="1">
      <c r="A403" s="323"/>
      <c r="B403" s="277" t="s">
        <v>221</v>
      </c>
      <c r="C403" s="266">
        <v>1907</v>
      </c>
      <c r="D403" s="266">
        <v>0</v>
      </c>
      <c r="E403" s="266">
        <v>0</v>
      </c>
      <c r="F403" s="266">
        <v>0</v>
      </c>
      <c r="G403" s="266">
        <v>0</v>
      </c>
      <c r="H403" s="324">
        <v>1907</v>
      </c>
      <c r="I403" s="322"/>
    </row>
    <row r="404" spans="1:9" hidden="1" outlineLevel="1">
      <c r="A404" s="323"/>
      <c r="B404" s="277" t="s">
        <v>274</v>
      </c>
      <c r="C404" s="266">
        <v>130</v>
      </c>
      <c r="D404" s="265"/>
      <c r="E404" s="265"/>
      <c r="F404" s="265"/>
      <c r="G404" s="265"/>
      <c r="H404" s="324">
        <v>130</v>
      </c>
      <c r="I404" s="322"/>
    </row>
    <row r="405" spans="1:9" hidden="1" outlineLevel="1">
      <c r="A405" s="323"/>
      <c r="B405" s="277" t="s">
        <v>222</v>
      </c>
      <c r="C405" s="266">
        <v>-53961</v>
      </c>
      <c r="D405" s="265">
        <v>264</v>
      </c>
      <c r="E405" s="266">
        <v>391208</v>
      </c>
      <c r="F405" s="265"/>
      <c r="G405" s="266">
        <v>689402</v>
      </c>
      <c r="H405" s="324">
        <v>1026913</v>
      </c>
      <c r="I405" s="322"/>
    </row>
    <row r="406" spans="1:9" hidden="1" outlineLevel="1">
      <c r="A406" s="323"/>
      <c r="B406" s="277" t="s">
        <v>278</v>
      </c>
      <c r="C406" s="266"/>
      <c r="D406" s="265"/>
      <c r="E406" s="324">
        <v>3556</v>
      </c>
      <c r="F406" s="265"/>
      <c r="G406" s="266"/>
      <c r="H406" s="324">
        <v>3556</v>
      </c>
      <c r="I406" s="322"/>
    </row>
    <row r="407" spans="1:9" hidden="1" outlineLevel="1">
      <c r="A407" s="323"/>
      <c r="B407" s="277" t="s">
        <v>223</v>
      </c>
      <c r="C407" s="265">
        <v>2510</v>
      </c>
      <c r="D407" s="265"/>
      <c r="E407" s="265"/>
      <c r="F407" s="265"/>
      <c r="G407" s="265"/>
      <c r="H407" s="324">
        <v>2510</v>
      </c>
      <c r="I407" s="322"/>
    </row>
    <row r="408" spans="1:9" hidden="1" outlineLevel="1">
      <c r="A408" s="323"/>
      <c r="B408" s="277" t="s">
        <v>224</v>
      </c>
      <c r="C408" s="266">
        <v>21495.57075121763</v>
      </c>
      <c r="D408" s="265">
        <v>0</v>
      </c>
      <c r="E408" s="266">
        <v>3689</v>
      </c>
      <c r="F408" s="265"/>
      <c r="G408" s="266">
        <v>1184</v>
      </c>
      <c r="H408" s="324">
        <v>26368.57075121763</v>
      </c>
      <c r="I408" s="322"/>
    </row>
    <row r="409" spans="1:9" hidden="1" outlineLevel="1">
      <c r="A409" s="323"/>
      <c r="B409" s="277" t="s">
        <v>225</v>
      </c>
      <c r="C409" s="266">
        <v>43895</v>
      </c>
      <c r="D409" s="265">
        <v>0</v>
      </c>
      <c r="E409" s="266">
        <v>24923</v>
      </c>
      <c r="F409" s="265"/>
      <c r="G409" s="265"/>
      <c r="H409" s="324">
        <v>68818</v>
      </c>
      <c r="I409" s="322"/>
    </row>
    <row r="410" spans="1:9" collapsed="1">
      <c r="A410" s="323">
        <v>10</v>
      </c>
      <c r="B410" s="281" t="s">
        <v>66</v>
      </c>
      <c r="C410" s="266">
        <f>SUM($C$383:$C$409)</f>
        <v>369243.37403441698</v>
      </c>
      <c r="D410" s="266">
        <f>SUM($D$383:$D$409)</f>
        <v>357842</v>
      </c>
      <c r="E410" s="266">
        <f>SUM($E$383:$E$409)</f>
        <v>1786916</v>
      </c>
      <c r="F410" s="266">
        <f>SUM($F$383:$F$409)</f>
        <v>0</v>
      </c>
      <c r="G410" s="266">
        <f>SUM($G$383:$G$409)</f>
        <v>1007698</v>
      </c>
      <c r="H410" s="324">
        <f>SUM($H$383:$H$409)</f>
        <v>3521699.3740344173</v>
      </c>
      <c r="I410" s="322"/>
    </row>
    <row r="411" spans="1:9" hidden="1" outlineLevel="1">
      <c r="A411" s="323"/>
      <c r="B411" s="277" t="s">
        <v>272</v>
      </c>
      <c r="C411" s="265"/>
      <c r="D411" s="265"/>
      <c r="E411" s="265"/>
      <c r="F411" s="265"/>
      <c r="G411" s="266">
        <v>0</v>
      </c>
      <c r="H411" s="324">
        <v>0</v>
      </c>
      <c r="I411" s="322"/>
    </row>
    <row r="412" spans="1:9" hidden="1" outlineLevel="1">
      <c r="A412" s="323"/>
      <c r="B412" s="277" t="s">
        <v>203</v>
      </c>
      <c r="C412" s="265"/>
      <c r="D412" s="265"/>
      <c r="E412" s="265"/>
      <c r="F412" s="265"/>
      <c r="G412" s="266">
        <v>0</v>
      </c>
      <c r="H412" s="324">
        <v>0</v>
      </c>
      <c r="I412" s="322"/>
    </row>
    <row r="413" spans="1:9" hidden="1" outlineLevel="1">
      <c r="A413" s="323"/>
      <c r="B413" s="277" t="s">
        <v>204</v>
      </c>
      <c r="C413" s="265"/>
      <c r="D413" s="265"/>
      <c r="E413" s="265"/>
      <c r="F413" s="265"/>
      <c r="G413" s="265"/>
      <c r="H413" s="324">
        <v>0</v>
      </c>
      <c r="I413" s="322"/>
    </row>
    <row r="414" spans="1:9" hidden="1" outlineLevel="1">
      <c r="A414" s="323"/>
      <c r="B414" s="277" t="s">
        <v>205</v>
      </c>
      <c r="C414" s="266">
        <v>0</v>
      </c>
      <c r="D414" s="266">
        <v>0</v>
      </c>
      <c r="E414" s="266">
        <v>0</v>
      </c>
      <c r="F414" s="266">
        <v>0</v>
      </c>
      <c r="G414" s="266">
        <v>0</v>
      </c>
      <c r="H414" s="324">
        <v>0</v>
      </c>
      <c r="I414" s="322"/>
    </row>
    <row r="415" spans="1:9" hidden="1" outlineLevel="1">
      <c r="A415" s="323"/>
      <c r="B415" s="277" t="s">
        <v>206</v>
      </c>
      <c r="C415" s="266">
        <v>0</v>
      </c>
      <c r="D415" s="266">
        <v>0</v>
      </c>
      <c r="E415" s="266">
        <v>287156</v>
      </c>
      <c r="F415" s="266">
        <v>0</v>
      </c>
      <c r="G415" s="266">
        <v>0</v>
      </c>
      <c r="H415" s="324">
        <v>287156</v>
      </c>
      <c r="I415" s="322"/>
    </row>
    <row r="416" spans="1:9" hidden="1" outlineLevel="1">
      <c r="A416" s="323"/>
      <c r="B416" s="277" t="s">
        <v>207</v>
      </c>
      <c r="C416" s="266"/>
      <c r="D416" s="266"/>
      <c r="E416" s="266"/>
      <c r="F416" s="266"/>
      <c r="G416" s="266"/>
      <c r="H416" s="324">
        <v>0</v>
      </c>
      <c r="I416" s="322"/>
    </row>
    <row r="417" spans="1:9" hidden="1" outlineLevel="1">
      <c r="A417" s="323"/>
      <c r="B417" s="277" t="s">
        <v>208</v>
      </c>
      <c r="C417" s="266">
        <v>0</v>
      </c>
      <c r="D417" s="266">
        <v>0</v>
      </c>
      <c r="E417" s="266">
        <v>0</v>
      </c>
      <c r="F417" s="266">
        <v>0</v>
      </c>
      <c r="G417" s="266">
        <v>0</v>
      </c>
      <c r="H417" s="324">
        <v>0</v>
      </c>
      <c r="I417" s="322"/>
    </row>
    <row r="418" spans="1:9" hidden="1" outlineLevel="1">
      <c r="A418" s="323"/>
      <c r="B418" s="277" t="s">
        <v>209</v>
      </c>
      <c r="C418" s="266">
        <v>86</v>
      </c>
      <c r="D418" s="265"/>
      <c r="E418" s="265"/>
      <c r="F418" s="265"/>
      <c r="G418" s="265"/>
      <c r="H418" s="324">
        <v>86</v>
      </c>
      <c r="I418" s="322"/>
    </row>
    <row r="419" spans="1:9" hidden="1" outlineLevel="1">
      <c r="A419" s="323"/>
      <c r="B419" s="277" t="s">
        <v>211</v>
      </c>
      <c r="C419" s="266">
        <v>700</v>
      </c>
      <c r="D419" s="265"/>
      <c r="E419" s="266">
        <v>0</v>
      </c>
      <c r="F419" s="265"/>
      <c r="G419" s="266">
        <v>0</v>
      </c>
      <c r="H419" s="324">
        <v>700</v>
      </c>
      <c r="I419" s="322"/>
    </row>
    <row r="420" spans="1:9" hidden="1" outlineLevel="1">
      <c r="A420" s="323"/>
      <c r="B420" s="277" t="s">
        <v>212</v>
      </c>
      <c r="C420" s="266"/>
      <c r="D420" s="265">
        <v>0</v>
      </c>
      <c r="E420" s="266">
        <v>0</v>
      </c>
      <c r="F420" s="265">
        <v>0</v>
      </c>
      <c r="G420" s="266">
        <v>0</v>
      </c>
      <c r="H420" s="324">
        <v>0</v>
      </c>
      <c r="I420" s="322"/>
    </row>
    <row r="421" spans="1:9" hidden="1" outlineLevel="1">
      <c r="A421" s="323"/>
      <c r="B421" s="277" t="s">
        <v>213</v>
      </c>
      <c r="C421" s="266">
        <v>0</v>
      </c>
      <c r="D421" s="266">
        <v>0</v>
      </c>
      <c r="E421" s="266">
        <v>0</v>
      </c>
      <c r="F421" s="266">
        <v>0</v>
      </c>
      <c r="G421" s="266">
        <v>0</v>
      </c>
      <c r="H421" s="324">
        <v>0</v>
      </c>
      <c r="I421" s="322"/>
    </row>
    <row r="422" spans="1:9" hidden="1" outlineLevel="1">
      <c r="A422" s="323"/>
      <c r="B422" s="277" t="s">
        <v>214</v>
      </c>
      <c r="C422" s="265"/>
      <c r="D422" s="265"/>
      <c r="E422" s="265"/>
      <c r="F422" s="265"/>
      <c r="G422" s="265"/>
      <c r="H422" s="324">
        <v>0</v>
      </c>
      <c r="I422" s="322"/>
    </row>
    <row r="423" spans="1:9" hidden="1" outlineLevel="1">
      <c r="A423" s="323"/>
      <c r="B423" s="277" t="s">
        <v>273</v>
      </c>
      <c r="C423" s="265"/>
      <c r="D423" s="265"/>
      <c r="E423" s="265"/>
      <c r="F423" s="265"/>
      <c r="G423" s="265"/>
      <c r="H423" s="324">
        <v>0</v>
      </c>
      <c r="I423" s="322"/>
    </row>
    <row r="424" spans="1:9" hidden="1" outlineLevel="1">
      <c r="A424" s="323"/>
      <c r="B424" s="277" t="s">
        <v>215</v>
      </c>
      <c r="C424" s="266">
        <v>0</v>
      </c>
      <c r="D424" s="265"/>
      <c r="E424" s="265"/>
      <c r="F424" s="265"/>
      <c r="G424" s="265"/>
      <c r="H424" s="324">
        <v>0</v>
      </c>
      <c r="I424" s="322"/>
    </row>
    <row r="425" spans="1:9" hidden="1" outlineLevel="1">
      <c r="A425" s="323"/>
      <c r="B425" s="277" t="s">
        <v>216</v>
      </c>
      <c r="C425" s="266">
        <v>0</v>
      </c>
      <c r="D425" s="266">
        <v>0</v>
      </c>
      <c r="E425" s="266">
        <v>0</v>
      </c>
      <c r="F425" s="266">
        <v>0</v>
      </c>
      <c r="G425" s="266">
        <v>0</v>
      </c>
      <c r="H425" s="324">
        <v>0</v>
      </c>
      <c r="I425" s="322"/>
    </row>
    <row r="426" spans="1:9" hidden="1" outlineLevel="1">
      <c r="A426" s="323"/>
      <c r="B426" s="277" t="s">
        <v>217</v>
      </c>
      <c r="C426" s="265"/>
      <c r="D426" s="266">
        <v>0</v>
      </c>
      <c r="E426" s="266">
        <v>89</v>
      </c>
      <c r="F426" s="265"/>
      <c r="G426" s="266">
        <v>26</v>
      </c>
      <c r="H426" s="324">
        <v>115</v>
      </c>
      <c r="I426" s="322"/>
    </row>
    <row r="427" spans="1:9" hidden="1" outlineLevel="1">
      <c r="A427" s="323"/>
      <c r="B427" s="277" t="s">
        <v>218</v>
      </c>
      <c r="C427" s="266">
        <v>0</v>
      </c>
      <c r="D427" s="266">
        <v>0</v>
      </c>
      <c r="E427" s="266">
        <v>0</v>
      </c>
      <c r="F427" s="266">
        <v>0</v>
      </c>
      <c r="G427" s="266">
        <v>0</v>
      </c>
      <c r="H427" s="324">
        <v>0</v>
      </c>
      <c r="I427" s="322"/>
    </row>
    <row r="428" spans="1:9" hidden="1" outlineLevel="1">
      <c r="A428" s="323"/>
      <c r="B428" s="277" t="s">
        <v>219</v>
      </c>
      <c r="C428" s="266">
        <v>0</v>
      </c>
      <c r="D428" s="265"/>
      <c r="E428" s="266">
        <v>0</v>
      </c>
      <c r="F428" s="265"/>
      <c r="G428" s="266">
        <v>0</v>
      </c>
      <c r="H428" s="324">
        <v>0</v>
      </c>
      <c r="I428" s="322"/>
    </row>
    <row r="429" spans="1:9" hidden="1" outlineLevel="1">
      <c r="A429" s="323"/>
      <c r="B429" s="277" t="s">
        <v>323</v>
      </c>
      <c r="C429" s="266"/>
      <c r="D429" s="265"/>
      <c r="E429" s="266"/>
      <c r="F429" s="265"/>
      <c r="G429" s="266"/>
      <c r="H429" s="324">
        <v>0</v>
      </c>
      <c r="I429" s="322"/>
    </row>
    <row r="430" spans="1:9" hidden="1" outlineLevel="1">
      <c r="A430" s="323"/>
      <c r="B430" s="277" t="s">
        <v>220</v>
      </c>
      <c r="C430" s="266"/>
      <c r="D430" s="265"/>
      <c r="E430" s="266"/>
      <c r="F430" s="265"/>
      <c r="G430" s="266"/>
      <c r="H430" s="324">
        <v>0</v>
      </c>
      <c r="I430" s="322"/>
    </row>
    <row r="431" spans="1:9" hidden="1" outlineLevel="1">
      <c r="A431" s="323"/>
      <c r="B431" s="277" t="s">
        <v>221</v>
      </c>
      <c r="C431" s="265"/>
      <c r="D431" s="265"/>
      <c r="E431" s="265"/>
      <c r="F431" s="265"/>
      <c r="G431" s="265"/>
      <c r="H431" s="324">
        <v>0</v>
      </c>
      <c r="I431" s="322"/>
    </row>
    <row r="432" spans="1:9" hidden="1" outlineLevel="1">
      <c r="A432" s="323"/>
      <c r="B432" s="277" t="s">
        <v>274</v>
      </c>
      <c r="C432" s="265">
        <v>1820.63</v>
      </c>
      <c r="D432" s="265"/>
      <c r="E432" s="265"/>
      <c r="F432" s="265"/>
      <c r="G432" s="265">
        <v>0</v>
      </c>
      <c r="H432" s="324">
        <v>1820.63</v>
      </c>
      <c r="I432" s="322"/>
    </row>
    <row r="433" spans="1:9" hidden="1" outlineLevel="1">
      <c r="A433" s="323"/>
      <c r="B433" s="277" t="s">
        <v>222</v>
      </c>
      <c r="C433" s="265"/>
      <c r="D433" s="265"/>
      <c r="E433" s="266">
        <v>20140</v>
      </c>
      <c r="F433" s="265"/>
      <c r="G433" s="266">
        <v>297092</v>
      </c>
      <c r="H433" s="324">
        <v>317232</v>
      </c>
      <c r="I433" s="322"/>
    </row>
    <row r="434" spans="1:9" hidden="1" outlineLevel="1">
      <c r="A434" s="323"/>
      <c r="B434" s="277" t="s">
        <v>278</v>
      </c>
      <c r="C434" s="265"/>
      <c r="D434" s="265"/>
      <c r="E434" s="266"/>
      <c r="F434" s="265"/>
      <c r="G434" s="266"/>
      <c r="H434" s="324">
        <v>0</v>
      </c>
      <c r="I434" s="322"/>
    </row>
    <row r="435" spans="1:9" hidden="1" outlineLevel="1">
      <c r="A435" s="323"/>
      <c r="B435" s="277" t="s">
        <v>223</v>
      </c>
      <c r="C435" s="265">
        <v>162</v>
      </c>
      <c r="D435" s="265"/>
      <c r="E435" s="265"/>
      <c r="F435" s="265"/>
      <c r="G435" s="265"/>
      <c r="H435" s="324">
        <v>162</v>
      </c>
      <c r="I435" s="322"/>
    </row>
    <row r="436" spans="1:9" hidden="1" outlineLevel="1">
      <c r="A436" s="323"/>
      <c r="B436" s="277" t="s">
        <v>224</v>
      </c>
      <c r="C436" s="266">
        <v>0</v>
      </c>
      <c r="D436" s="265"/>
      <c r="E436" s="266">
        <v>1</v>
      </c>
      <c r="F436" s="265"/>
      <c r="G436" s="266">
        <v>0</v>
      </c>
      <c r="H436" s="324">
        <v>1</v>
      </c>
      <c r="I436" s="322"/>
    </row>
    <row r="437" spans="1:9" hidden="1" outlineLevel="1">
      <c r="A437" s="323"/>
      <c r="B437" s="277" t="s">
        <v>225</v>
      </c>
      <c r="C437" s="266">
        <v>0</v>
      </c>
      <c r="D437" s="265"/>
      <c r="E437" s="266">
        <v>1734</v>
      </c>
      <c r="F437" s="265"/>
      <c r="G437" s="265"/>
      <c r="H437" s="324">
        <v>1734</v>
      </c>
      <c r="I437" s="322"/>
    </row>
    <row r="438" spans="1:9" collapsed="1">
      <c r="A438" s="323">
        <v>11</v>
      </c>
      <c r="B438" s="281" t="s">
        <v>573</v>
      </c>
      <c r="C438" s="266">
        <f>SUM($C$411:$C$437)</f>
        <v>2768.63</v>
      </c>
      <c r="D438" s="266">
        <f>SUM($D$411:$D$437)</f>
        <v>0</v>
      </c>
      <c r="E438" s="266">
        <f>SUM($E$411:$E$437)</f>
        <v>309120</v>
      </c>
      <c r="F438" s="266">
        <f>SUM($F$411:$F$437)</f>
        <v>0</v>
      </c>
      <c r="G438" s="266">
        <f>SUM($G$411:$G$437)</f>
        <v>297118</v>
      </c>
      <c r="H438" s="324">
        <f>SUM($H$411:$H$437)</f>
        <v>609006.63</v>
      </c>
      <c r="I438" s="322"/>
    </row>
    <row r="439" spans="1:9" hidden="1" outlineLevel="1">
      <c r="A439" s="323"/>
      <c r="B439" s="277" t="s">
        <v>272</v>
      </c>
      <c r="C439" s="266">
        <v>25400</v>
      </c>
      <c r="D439" s="265"/>
      <c r="E439" s="266">
        <v>0</v>
      </c>
      <c r="F439" s="265"/>
      <c r="G439" s="266">
        <v>0</v>
      </c>
      <c r="H439" s="324">
        <v>25400</v>
      </c>
      <c r="I439" s="322"/>
    </row>
    <row r="440" spans="1:9" hidden="1" outlineLevel="1">
      <c r="A440" s="323"/>
      <c r="B440" s="277" t="s">
        <v>203</v>
      </c>
      <c r="C440" s="266">
        <v>137011</v>
      </c>
      <c r="D440" s="265"/>
      <c r="E440" s="266">
        <v>100573</v>
      </c>
      <c r="F440" s="265"/>
      <c r="G440" s="266">
        <v>22077</v>
      </c>
      <c r="H440" s="324">
        <v>259661</v>
      </c>
      <c r="I440" s="322"/>
    </row>
    <row r="441" spans="1:9" hidden="1" outlineLevel="1">
      <c r="A441" s="323"/>
      <c r="B441" s="277" t="s">
        <v>204</v>
      </c>
      <c r="C441" s="266">
        <v>69611.841614577643</v>
      </c>
      <c r="D441" s="266">
        <v>0</v>
      </c>
      <c r="E441" s="266">
        <v>0</v>
      </c>
      <c r="F441" s="266">
        <v>0</v>
      </c>
      <c r="G441" s="266">
        <v>0</v>
      </c>
      <c r="H441" s="324">
        <v>69611.841614577643</v>
      </c>
      <c r="I441" s="322"/>
    </row>
    <row r="442" spans="1:9" hidden="1" outlineLevel="1">
      <c r="A442" s="323"/>
      <c r="B442" s="277" t="s">
        <v>205</v>
      </c>
      <c r="C442" s="266">
        <v>0</v>
      </c>
      <c r="D442" s="266">
        <v>0</v>
      </c>
      <c r="E442" s="266">
        <v>0</v>
      </c>
      <c r="F442" s="266">
        <v>0</v>
      </c>
      <c r="G442" s="266">
        <v>0</v>
      </c>
      <c r="H442" s="324">
        <v>0</v>
      </c>
      <c r="I442" s="322"/>
    </row>
    <row r="443" spans="1:9" hidden="1" outlineLevel="1">
      <c r="A443" s="323"/>
      <c r="B443" s="277" t="s">
        <v>206</v>
      </c>
      <c r="C443" s="266">
        <v>0</v>
      </c>
      <c r="D443" s="266">
        <v>0</v>
      </c>
      <c r="E443" s="266">
        <v>48273</v>
      </c>
      <c r="F443" s="266">
        <v>0</v>
      </c>
      <c r="G443" s="266">
        <v>0</v>
      </c>
      <c r="H443" s="324">
        <v>48273</v>
      </c>
      <c r="I443" s="322"/>
    </row>
    <row r="444" spans="1:9" hidden="1" outlineLevel="1">
      <c r="A444" s="323"/>
      <c r="B444" s="277" t="s">
        <v>207</v>
      </c>
      <c r="C444" s="324">
        <v>0</v>
      </c>
      <c r="D444" s="324">
        <v>0</v>
      </c>
      <c r="E444" s="324">
        <v>0</v>
      </c>
      <c r="F444" s="324">
        <v>0</v>
      </c>
      <c r="G444" s="324">
        <v>0</v>
      </c>
      <c r="H444" s="324">
        <v>0</v>
      </c>
      <c r="I444" s="322"/>
    </row>
    <row r="445" spans="1:9" hidden="1" outlineLevel="1">
      <c r="A445" s="323"/>
      <c r="B445" s="277" t="s">
        <v>208</v>
      </c>
      <c r="C445" s="266">
        <v>746358.07652892044</v>
      </c>
      <c r="D445" s="266">
        <v>0</v>
      </c>
      <c r="E445" s="266">
        <v>14435</v>
      </c>
      <c r="F445" s="266">
        <v>0</v>
      </c>
      <c r="G445" s="266">
        <v>5991</v>
      </c>
      <c r="H445" s="324">
        <v>766784.07652892044</v>
      </c>
      <c r="I445" s="322"/>
    </row>
    <row r="446" spans="1:9" hidden="1" outlineLevel="1">
      <c r="A446" s="323"/>
      <c r="B446" s="277" t="s">
        <v>209</v>
      </c>
      <c r="C446" s="266">
        <v>88790</v>
      </c>
      <c r="D446" s="265"/>
      <c r="E446" s="266">
        <v>0</v>
      </c>
      <c r="F446" s="265"/>
      <c r="G446" s="266">
        <v>0</v>
      </c>
      <c r="H446" s="324">
        <v>88790</v>
      </c>
      <c r="I446" s="322"/>
    </row>
    <row r="447" spans="1:9" hidden="1" outlineLevel="1">
      <c r="A447" s="323"/>
      <c r="B447" s="277" t="s">
        <v>283</v>
      </c>
      <c r="C447" s="266">
        <v>154301</v>
      </c>
      <c r="D447" s="265"/>
      <c r="E447" s="266"/>
      <c r="F447" s="265"/>
      <c r="G447" s="266"/>
      <c r="H447" s="324">
        <v>154301</v>
      </c>
      <c r="I447" s="322"/>
    </row>
    <row r="448" spans="1:9" hidden="1" outlineLevel="1">
      <c r="A448" s="323"/>
      <c r="B448" s="277" t="s">
        <v>211</v>
      </c>
      <c r="C448" s="266">
        <v>643822</v>
      </c>
      <c r="D448" s="265"/>
      <c r="E448" s="266">
        <v>45136</v>
      </c>
      <c r="F448" s="265"/>
      <c r="G448" s="266">
        <v>3454</v>
      </c>
      <c r="H448" s="324">
        <v>692412</v>
      </c>
      <c r="I448" s="322"/>
    </row>
    <row r="449" spans="1:9" hidden="1" outlineLevel="1">
      <c r="A449" s="323"/>
      <c r="B449" s="277" t="s">
        <v>212</v>
      </c>
      <c r="C449" s="266"/>
      <c r="D449" s="265">
        <v>0</v>
      </c>
      <c r="E449" s="266">
        <v>-42769</v>
      </c>
      <c r="F449" s="265">
        <v>0</v>
      </c>
      <c r="G449" s="266">
        <v>-13837</v>
      </c>
      <c r="H449" s="324">
        <v>-56606</v>
      </c>
      <c r="I449" s="322"/>
    </row>
    <row r="450" spans="1:9" hidden="1" outlineLevel="1">
      <c r="A450" s="323"/>
      <c r="B450" s="277" t="s">
        <v>213</v>
      </c>
      <c r="C450" s="266">
        <v>0</v>
      </c>
      <c r="D450" s="266">
        <v>-25143</v>
      </c>
      <c r="E450" s="266">
        <v>24837</v>
      </c>
      <c r="F450" s="265"/>
      <c r="G450" s="266">
        <v>-3216</v>
      </c>
      <c r="H450" s="324">
        <v>-3522</v>
      </c>
      <c r="I450" s="322"/>
    </row>
    <row r="451" spans="1:9" hidden="1" outlineLevel="1">
      <c r="A451" s="323"/>
      <c r="B451" s="277" t="s">
        <v>214</v>
      </c>
      <c r="C451" s="266">
        <v>17915.339050086175</v>
      </c>
      <c r="D451" s="266">
        <v>0</v>
      </c>
      <c r="E451" s="266">
        <v>0</v>
      </c>
      <c r="F451" s="266">
        <v>0</v>
      </c>
      <c r="G451" s="266">
        <v>0</v>
      </c>
      <c r="H451" s="324">
        <v>17915.339050086175</v>
      </c>
      <c r="I451" s="322"/>
    </row>
    <row r="452" spans="1:9" hidden="1" outlineLevel="1">
      <c r="A452" s="323"/>
      <c r="B452" s="277" t="s">
        <v>273</v>
      </c>
      <c r="C452" s="266"/>
      <c r="D452" s="265"/>
      <c r="E452" s="265"/>
      <c r="F452" s="265"/>
      <c r="G452" s="265"/>
      <c r="H452" s="324">
        <v>0</v>
      </c>
      <c r="I452" s="322"/>
    </row>
    <row r="453" spans="1:9" hidden="1" outlineLevel="1">
      <c r="A453" s="323"/>
      <c r="B453" s="277" t="s">
        <v>215</v>
      </c>
      <c r="C453" s="266">
        <v>25554</v>
      </c>
      <c r="D453" s="266">
        <v>0</v>
      </c>
      <c r="E453" s="266">
        <v>30420</v>
      </c>
      <c r="F453" s="266">
        <v>0</v>
      </c>
      <c r="G453" s="266">
        <v>6677</v>
      </c>
      <c r="H453" s="324">
        <v>62651</v>
      </c>
      <c r="I453" s="322"/>
    </row>
    <row r="454" spans="1:9" hidden="1" outlineLevel="1">
      <c r="A454" s="323"/>
      <c r="B454" s="277" t="s">
        <v>216</v>
      </c>
      <c r="C454" s="266">
        <v>0</v>
      </c>
      <c r="D454" s="266">
        <v>0</v>
      </c>
      <c r="E454" s="266">
        <v>0</v>
      </c>
      <c r="F454" s="266">
        <v>0</v>
      </c>
      <c r="G454" s="266">
        <v>0</v>
      </c>
      <c r="H454" s="324">
        <v>0</v>
      </c>
      <c r="I454" s="322"/>
    </row>
    <row r="455" spans="1:9" hidden="1" outlineLevel="1">
      <c r="A455" s="323"/>
      <c r="B455" s="277" t="s">
        <v>217</v>
      </c>
      <c r="C455" s="266">
        <v>22600.448469405714</v>
      </c>
      <c r="D455" s="266">
        <v>0</v>
      </c>
      <c r="E455" s="266">
        <v>22499</v>
      </c>
      <c r="F455" s="265"/>
      <c r="G455" s="266">
        <v>6720</v>
      </c>
      <c r="H455" s="324">
        <v>51819.448469405717</v>
      </c>
      <c r="I455" s="322"/>
    </row>
    <row r="456" spans="1:9" hidden="1" outlineLevel="1">
      <c r="A456" s="323"/>
      <c r="B456" s="277" t="s">
        <v>218</v>
      </c>
      <c r="C456" s="266">
        <v>0</v>
      </c>
      <c r="D456" s="266">
        <v>0</v>
      </c>
      <c r="E456" s="266">
        <v>0</v>
      </c>
      <c r="F456" s="266">
        <v>0</v>
      </c>
      <c r="G456" s="266">
        <v>0</v>
      </c>
      <c r="H456" s="324">
        <v>0</v>
      </c>
      <c r="I456" s="322"/>
    </row>
    <row r="457" spans="1:9" hidden="1" outlineLevel="1">
      <c r="A457" s="323"/>
      <c r="B457" s="277" t="s">
        <v>219</v>
      </c>
      <c r="C457" s="266">
        <v>-449</v>
      </c>
      <c r="D457" s="265"/>
      <c r="E457" s="266">
        <v>0</v>
      </c>
      <c r="F457" s="265"/>
      <c r="G457" s="266">
        <v>0</v>
      </c>
      <c r="H457" s="324">
        <v>-449</v>
      </c>
      <c r="I457" s="322"/>
    </row>
    <row r="458" spans="1:9" hidden="1" outlineLevel="1">
      <c r="A458" s="323"/>
      <c r="B458" s="277" t="s">
        <v>323</v>
      </c>
      <c r="C458" s="266"/>
      <c r="D458" s="324">
        <v>0</v>
      </c>
      <c r="E458" s="266"/>
      <c r="F458" s="265"/>
      <c r="G458" s="266">
        <v>0</v>
      </c>
      <c r="H458" s="324">
        <v>0</v>
      </c>
      <c r="I458" s="322"/>
    </row>
    <row r="459" spans="1:9" hidden="1" outlineLevel="1">
      <c r="A459" s="323"/>
      <c r="B459" s="277" t="s">
        <v>220</v>
      </c>
      <c r="C459" s="266"/>
      <c r="D459" s="265"/>
      <c r="E459" s="266"/>
      <c r="F459" s="265"/>
      <c r="G459" s="266"/>
      <c r="H459" s="324">
        <v>0</v>
      </c>
      <c r="I459" s="322"/>
    </row>
    <row r="460" spans="1:9" hidden="1" outlineLevel="1">
      <c r="A460" s="323"/>
      <c r="B460" s="277" t="s">
        <v>221</v>
      </c>
      <c r="C460" s="266">
        <v>56303</v>
      </c>
      <c r="D460" s="265"/>
      <c r="E460" s="265"/>
      <c r="F460" s="265"/>
      <c r="G460" s="265"/>
      <c r="H460" s="324">
        <v>56303</v>
      </c>
      <c r="I460" s="322"/>
    </row>
    <row r="461" spans="1:9" hidden="1" outlineLevel="1">
      <c r="A461" s="323"/>
      <c r="B461" s="277" t="s">
        <v>274</v>
      </c>
      <c r="C461" s="266">
        <v>4305.3</v>
      </c>
      <c r="D461" s="266"/>
      <c r="E461" s="266"/>
      <c r="F461" s="266"/>
      <c r="G461" s="266"/>
      <c r="H461" s="266">
        <v>4305.3</v>
      </c>
      <c r="I461" s="322"/>
    </row>
    <row r="462" spans="1:9" hidden="1" outlineLevel="1">
      <c r="A462" s="323"/>
      <c r="B462" s="277" t="s">
        <v>222</v>
      </c>
      <c r="C462" s="266">
        <v>10372</v>
      </c>
      <c r="D462" s="266">
        <v>0</v>
      </c>
      <c r="E462" s="266">
        <v>107045</v>
      </c>
      <c r="F462" s="265"/>
      <c r="G462" s="266">
        <v>108454</v>
      </c>
      <c r="H462" s="324">
        <v>225871</v>
      </c>
      <c r="I462" s="322"/>
    </row>
    <row r="463" spans="1:9" hidden="1" outlineLevel="1">
      <c r="A463" s="323"/>
      <c r="B463" s="277" t="s">
        <v>278</v>
      </c>
      <c r="C463" s="266"/>
      <c r="D463" s="266"/>
      <c r="E463" s="266">
        <v>18888</v>
      </c>
      <c r="F463" s="265"/>
      <c r="G463" s="266"/>
      <c r="H463" s="324">
        <v>18888</v>
      </c>
      <c r="I463" s="322"/>
    </row>
    <row r="464" spans="1:9" hidden="1" outlineLevel="1">
      <c r="A464" s="323"/>
      <c r="B464" s="277" t="s">
        <v>223</v>
      </c>
      <c r="C464" s="266">
        <v>103320</v>
      </c>
      <c r="D464" s="265"/>
      <c r="E464" s="265"/>
      <c r="F464" s="265"/>
      <c r="G464" s="265"/>
      <c r="H464" s="324">
        <v>103320</v>
      </c>
      <c r="I464" s="322"/>
    </row>
    <row r="465" spans="1:9" hidden="1" outlineLevel="1">
      <c r="A465" s="323"/>
      <c r="B465" s="277" t="s">
        <v>224</v>
      </c>
      <c r="C465" s="266">
        <v>547479.52116028557</v>
      </c>
      <c r="D465" s="265">
        <v>3458</v>
      </c>
      <c r="E465" s="266">
        <v>1508</v>
      </c>
      <c r="F465" s="265"/>
      <c r="G465" s="266">
        <v>986</v>
      </c>
      <c r="H465" s="324">
        <v>553431.52116028557</v>
      </c>
      <c r="I465" s="322"/>
    </row>
    <row r="466" spans="1:9" hidden="1" outlineLevel="1">
      <c r="A466" s="323"/>
      <c r="B466" s="277" t="s">
        <v>225</v>
      </c>
      <c r="C466" s="266">
        <v>0</v>
      </c>
      <c r="D466" s="265"/>
      <c r="E466" s="266">
        <v>77591</v>
      </c>
      <c r="F466" s="265"/>
      <c r="G466" s="265"/>
      <c r="H466" s="324">
        <v>77591</v>
      </c>
      <c r="I466" s="322"/>
    </row>
    <row r="467" spans="1:9" collapsed="1">
      <c r="A467" s="323">
        <v>12</v>
      </c>
      <c r="B467" s="281" t="s">
        <v>574</v>
      </c>
      <c r="C467" s="266">
        <f>SUM($C$439:$C$466)</f>
        <v>2652694.5268232753</v>
      </c>
      <c r="D467" s="266">
        <f>SUM($D$439:$D$466)</f>
        <v>-21685</v>
      </c>
      <c r="E467" s="266">
        <f>SUM($E$439:$E$466)</f>
        <v>448436</v>
      </c>
      <c r="F467" s="266">
        <f>SUM($F$439:$F$466)</f>
        <v>0</v>
      </c>
      <c r="G467" s="266">
        <f>SUM($G$439:$G$466)</f>
        <v>137306</v>
      </c>
      <c r="H467" s="324">
        <f>SUM($H$439:$H$466)</f>
        <v>3216751.5268232748</v>
      </c>
      <c r="I467" s="322"/>
    </row>
    <row r="468" spans="1:9" hidden="1" outlineLevel="1">
      <c r="A468" s="323"/>
      <c r="B468" s="277" t="s">
        <v>272</v>
      </c>
      <c r="C468" s="266">
        <v>360428</v>
      </c>
      <c r="D468" s="265"/>
      <c r="E468" s="266">
        <v>0</v>
      </c>
      <c r="F468" s="265"/>
      <c r="G468" s="266">
        <v>0</v>
      </c>
      <c r="H468" s="324">
        <v>360428</v>
      </c>
      <c r="I468" s="322"/>
    </row>
    <row r="469" spans="1:9" hidden="1" outlineLevel="1">
      <c r="A469" s="323"/>
      <c r="B469" s="277" t="s">
        <v>203</v>
      </c>
      <c r="C469" s="266">
        <v>1327136</v>
      </c>
      <c r="D469" s="265"/>
      <c r="E469" s="266">
        <v>183869</v>
      </c>
      <c r="F469" s="265"/>
      <c r="G469" s="266">
        <v>40361</v>
      </c>
      <c r="H469" s="324">
        <v>1551366</v>
      </c>
      <c r="I469" s="322"/>
    </row>
    <row r="470" spans="1:9" hidden="1" outlineLevel="1">
      <c r="A470" s="323"/>
      <c r="B470" s="277" t="s">
        <v>204</v>
      </c>
      <c r="C470" s="266">
        <v>1002483.38</v>
      </c>
      <c r="D470" s="266">
        <v>0</v>
      </c>
      <c r="E470" s="266">
        <v>0</v>
      </c>
      <c r="F470" s="266">
        <v>0</v>
      </c>
      <c r="G470" s="266">
        <v>0</v>
      </c>
      <c r="H470" s="324">
        <v>1002483.38</v>
      </c>
      <c r="I470" s="322"/>
    </row>
    <row r="471" spans="1:9" hidden="1" outlineLevel="1">
      <c r="A471" s="323"/>
      <c r="B471" s="277" t="s">
        <v>205</v>
      </c>
      <c r="C471" s="266">
        <v>650</v>
      </c>
      <c r="D471" s="266">
        <v>0</v>
      </c>
      <c r="E471" s="266">
        <v>0</v>
      </c>
      <c r="F471" s="266">
        <v>0</v>
      </c>
      <c r="G471" s="266">
        <v>0</v>
      </c>
      <c r="H471" s="324">
        <v>650</v>
      </c>
      <c r="I471" s="322"/>
    </row>
    <row r="472" spans="1:9" hidden="1" outlineLevel="1">
      <c r="A472" s="323"/>
      <c r="B472" s="277" t="s">
        <v>206</v>
      </c>
      <c r="C472" s="266">
        <v>0</v>
      </c>
      <c r="D472" s="266">
        <v>0</v>
      </c>
      <c r="E472" s="266">
        <v>667378</v>
      </c>
      <c r="F472" s="266">
        <v>0</v>
      </c>
      <c r="G472" s="266">
        <v>0</v>
      </c>
      <c r="H472" s="324">
        <v>667378</v>
      </c>
      <c r="I472" s="322"/>
    </row>
    <row r="473" spans="1:9" hidden="1" outlineLevel="1">
      <c r="A473" s="323"/>
      <c r="B473" s="277" t="s">
        <v>207</v>
      </c>
      <c r="C473" s="266">
        <v>11999</v>
      </c>
      <c r="D473" s="265">
        <v>0</v>
      </c>
      <c r="E473" s="266">
        <v>37728</v>
      </c>
      <c r="F473" s="265"/>
      <c r="G473" s="266"/>
      <c r="H473" s="324">
        <v>49727</v>
      </c>
      <c r="I473" s="322"/>
    </row>
    <row r="474" spans="1:9" hidden="1" outlineLevel="1">
      <c r="A474" s="323"/>
      <c r="B474" s="277" t="s">
        <v>208</v>
      </c>
      <c r="C474" s="266">
        <v>4516883.6365347868</v>
      </c>
      <c r="D474" s="266">
        <v>20048</v>
      </c>
      <c r="E474" s="266">
        <v>160019</v>
      </c>
      <c r="F474" s="266">
        <v>0</v>
      </c>
      <c r="G474" s="266">
        <v>30968</v>
      </c>
      <c r="H474" s="324">
        <v>4727918.6365347868</v>
      </c>
      <c r="I474" s="322"/>
    </row>
    <row r="475" spans="1:9" hidden="1" outlineLevel="1">
      <c r="A475" s="323"/>
      <c r="B475" s="277" t="s">
        <v>209</v>
      </c>
      <c r="C475" s="266">
        <v>815879</v>
      </c>
      <c r="D475" s="265"/>
      <c r="E475" s="266">
        <v>1441</v>
      </c>
      <c r="F475" s="265"/>
      <c r="G475" s="266">
        <v>6</v>
      </c>
      <c r="H475" s="324">
        <v>817326</v>
      </c>
      <c r="I475" s="322"/>
    </row>
    <row r="476" spans="1:9" hidden="1" outlineLevel="1">
      <c r="A476" s="323"/>
      <c r="B476" s="277" t="s">
        <v>283</v>
      </c>
      <c r="C476" s="266">
        <v>218606</v>
      </c>
      <c r="D476" s="265"/>
      <c r="E476" s="266"/>
      <c r="F476" s="265"/>
      <c r="G476" s="266"/>
      <c r="H476" s="324">
        <v>218606</v>
      </c>
      <c r="I476" s="322"/>
    </row>
    <row r="477" spans="1:9" hidden="1" outlineLevel="1">
      <c r="A477" s="323"/>
      <c r="B477" s="277" t="s">
        <v>211</v>
      </c>
      <c r="C477" s="266">
        <v>6301074</v>
      </c>
      <c r="D477" s="265"/>
      <c r="E477" s="266">
        <v>240106</v>
      </c>
      <c r="F477" s="265"/>
      <c r="G477" s="266">
        <v>40342</v>
      </c>
      <c r="H477" s="324">
        <v>6581522</v>
      </c>
      <c r="I477" s="322"/>
    </row>
    <row r="478" spans="1:9" hidden="1" outlineLevel="1">
      <c r="A478" s="323"/>
      <c r="B478" s="277" t="s">
        <v>212</v>
      </c>
      <c r="C478" s="266">
        <v>39818</v>
      </c>
      <c r="D478" s="265">
        <v>0</v>
      </c>
      <c r="E478" s="266">
        <v>89717</v>
      </c>
      <c r="F478" s="265">
        <v>0</v>
      </c>
      <c r="G478" s="266">
        <v>19798</v>
      </c>
      <c r="H478" s="324">
        <v>149333</v>
      </c>
      <c r="I478" s="322"/>
    </row>
    <row r="479" spans="1:9" hidden="1" outlineLevel="1">
      <c r="A479" s="323"/>
      <c r="B479" s="277" t="s">
        <v>213</v>
      </c>
      <c r="C479" s="266">
        <v>6791471</v>
      </c>
      <c r="D479" s="266">
        <v>26196</v>
      </c>
      <c r="E479" s="266">
        <v>17800</v>
      </c>
      <c r="F479" s="265"/>
      <c r="G479" s="266">
        <v>8799</v>
      </c>
      <c r="H479" s="324">
        <v>6844266</v>
      </c>
      <c r="I479" s="322"/>
    </row>
    <row r="480" spans="1:9" hidden="1" outlineLevel="1">
      <c r="A480" s="323"/>
      <c r="B480" s="277" t="s">
        <v>214</v>
      </c>
      <c r="C480" s="266">
        <v>2226594</v>
      </c>
      <c r="D480" s="266">
        <v>0</v>
      </c>
      <c r="E480" s="266">
        <v>0</v>
      </c>
      <c r="F480" s="265"/>
      <c r="G480" s="265"/>
      <c r="H480" s="324">
        <v>2226594</v>
      </c>
      <c r="I480" s="322"/>
    </row>
    <row r="481" spans="1:9" hidden="1" outlineLevel="1">
      <c r="A481" s="323"/>
      <c r="B481" s="277" t="s">
        <v>273</v>
      </c>
      <c r="C481" s="266">
        <v>2517</v>
      </c>
      <c r="D481" s="265">
        <v>0</v>
      </c>
      <c r="E481" s="266">
        <v>0</v>
      </c>
      <c r="F481" s="265">
        <v>0</v>
      </c>
      <c r="G481" s="266">
        <v>0</v>
      </c>
      <c r="H481" s="324">
        <v>2517</v>
      </c>
      <c r="I481" s="322"/>
    </row>
    <row r="482" spans="1:9" hidden="1" outlineLevel="1">
      <c r="A482" s="323"/>
      <c r="B482" s="277" t="s">
        <v>215</v>
      </c>
      <c r="C482" s="266">
        <v>622095</v>
      </c>
      <c r="D482" s="266">
        <v>0</v>
      </c>
      <c r="E482" s="266">
        <v>20374</v>
      </c>
      <c r="F482" s="266">
        <v>0</v>
      </c>
      <c r="G482" s="266">
        <v>4472</v>
      </c>
      <c r="H482" s="324">
        <v>646941</v>
      </c>
      <c r="I482" s="322"/>
    </row>
    <row r="483" spans="1:9" hidden="1" outlineLevel="1">
      <c r="A483" s="323"/>
      <c r="B483" s="277" t="s">
        <v>216</v>
      </c>
      <c r="C483" s="266">
        <v>546.83999999999992</v>
      </c>
      <c r="D483" s="266">
        <v>0</v>
      </c>
      <c r="E483" s="266">
        <v>0</v>
      </c>
      <c r="F483" s="266">
        <v>0</v>
      </c>
      <c r="G483" s="266">
        <v>0</v>
      </c>
      <c r="H483" s="324">
        <v>546.83999999999992</v>
      </c>
      <c r="I483" s="322"/>
    </row>
    <row r="484" spans="1:9" hidden="1" outlineLevel="1">
      <c r="A484" s="323"/>
      <c r="B484" s="277" t="s">
        <v>217</v>
      </c>
      <c r="C484" s="266">
        <v>265985.84010214644</v>
      </c>
      <c r="D484" s="266">
        <v>0</v>
      </c>
      <c r="E484" s="266">
        <v>17980</v>
      </c>
      <c r="F484" s="265"/>
      <c r="G484" s="266">
        <v>5371</v>
      </c>
      <c r="H484" s="324">
        <v>289336.84010214644</v>
      </c>
      <c r="I484" s="322"/>
    </row>
    <row r="485" spans="1:9" hidden="1" outlineLevel="1">
      <c r="A485" s="323"/>
      <c r="B485" s="277" t="s">
        <v>218</v>
      </c>
      <c r="C485" s="266">
        <v>2237137</v>
      </c>
      <c r="D485" s="266">
        <v>1155460</v>
      </c>
      <c r="E485" s="266">
        <v>15717</v>
      </c>
      <c r="F485" s="266">
        <v>0</v>
      </c>
      <c r="G485" s="266">
        <v>280677</v>
      </c>
      <c r="H485" s="324">
        <v>3688991</v>
      </c>
      <c r="I485" s="322"/>
    </row>
    <row r="486" spans="1:9" hidden="1" outlineLevel="1">
      <c r="A486" s="323"/>
      <c r="B486" s="277" t="s">
        <v>219</v>
      </c>
      <c r="C486" s="266">
        <v>189506</v>
      </c>
      <c r="D486" s="265"/>
      <c r="E486" s="266">
        <v>7844</v>
      </c>
      <c r="F486" s="265"/>
      <c r="G486" s="266">
        <v>2322</v>
      </c>
      <c r="H486" s="324">
        <v>199672</v>
      </c>
      <c r="I486" s="322"/>
    </row>
    <row r="487" spans="1:9" hidden="1" outlineLevel="1">
      <c r="A487" s="323"/>
      <c r="B487" s="277" t="s">
        <v>323</v>
      </c>
      <c r="C487" s="266"/>
      <c r="D487" s="265">
        <v>0</v>
      </c>
      <c r="E487" s="266"/>
      <c r="F487" s="265"/>
      <c r="G487" s="266">
        <v>0</v>
      </c>
      <c r="H487" s="324">
        <v>0</v>
      </c>
      <c r="I487" s="322"/>
    </row>
    <row r="488" spans="1:9" hidden="1" outlineLevel="1">
      <c r="A488" s="323"/>
      <c r="B488" s="277" t="s">
        <v>220</v>
      </c>
      <c r="C488" s="266"/>
      <c r="D488" s="265"/>
      <c r="E488" s="266">
        <v>0</v>
      </c>
      <c r="F488" s="265"/>
      <c r="G488" s="266">
        <v>0</v>
      </c>
      <c r="H488" s="324">
        <v>0</v>
      </c>
      <c r="I488" s="322"/>
    </row>
    <row r="489" spans="1:9" hidden="1" outlineLevel="1">
      <c r="A489" s="323"/>
      <c r="B489" s="277" t="s">
        <v>221</v>
      </c>
      <c r="C489" s="266">
        <v>128642</v>
      </c>
      <c r="D489" s="265"/>
      <c r="E489" s="265"/>
      <c r="F489" s="265"/>
      <c r="G489" s="265"/>
      <c r="H489" s="324">
        <v>128642</v>
      </c>
      <c r="I489" s="322"/>
    </row>
    <row r="490" spans="1:9" hidden="1" outlineLevel="1">
      <c r="A490" s="323"/>
      <c r="B490" s="277" t="s">
        <v>274</v>
      </c>
      <c r="C490" s="266">
        <v>2517</v>
      </c>
      <c r="D490" s="265">
        <v>0</v>
      </c>
      <c r="E490" s="266">
        <v>0</v>
      </c>
      <c r="F490" s="265">
        <v>0</v>
      </c>
      <c r="G490" s="266">
        <v>0</v>
      </c>
      <c r="H490" s="324">
        <v>2517</v>
      </c>
      <c r="I490" s="322"/>
    </row>
    <row r="491" spans="1:9" hidden="1" outlineLevel="1">
      <c r="A491" s="323"/>
      <c r="B491" s="277" t="s">
        <v>222</v>
      </c>
      <c r="C491" s="266">
        <v>4329026</v>
      </c>
      <c r="D491" s="265">
        <v>497308</v>
      </c>
      <c r="E491" s="266">
        <v>386142</v>
      </c>
      <c r="F491" s="265"/>
      <c r="G491" s="266">
        <v>169705</v>
      </c>
      <c r="H491" s="324">
        <v>5382181</v>
      </c>
      <c r="I491" s="322"/>
    </row>
    <row r="492" spans="1:9" hidden="1" outlineLevel="1">
      <c r="A492" s="323"/>
      <c r="B492" s="277" t="s">
        <v>278</v>
      </c>
      <c r="C492" s="266"/>
      <c r="D492" s="265"/>
      <c r="E492" s="266">
        <v>382687</v>
      </c>
      <c r="F492" s="265"/>
      <c r="G492" s="266"/>
      <c r="H492" s="324">
        <v>382687</v>
      </c>
      <c r="I492" s="322"/>
    </row>
    <row r="493" spans="1:9" hidden="1" outlineLevel="1">
      <c r="A493" s="323"/>
      <c r="B493" s="277" t="s">
        <v>223</v>
      </c>
      <c r="C493" s="266">
        <v>2645045</v>
      </c>
      <c r="D493" s="265"/>
      <c r="E493" s="265"/>
      <c r="F493" s="265"/>
      <c r="G493" s="265"/>
      <c r="H493" s="324">
        <v>2645045</v>
      </c>
      <c r="I493" s="322"/>
    </row>
    <row r="494" spans="1:9" hidden="1" outlineLevel="1">
      <c r="A494" s="323"/>
      <c r="B494" s="277" t="s">
        <v>224</v>
      </c>
      <c r="C494" s="266">
        <v>1695606.7348188967</v>
      </c>
      <c r="D494" s="265">
        <v>21464</v>
      </c>
      <c r="E494" s="266">
        <v>29770</v>
      </c>
      <c r="F494" s="265">
        <v>0</v>
      </c>
      <c r="G494" s="266">
        <v>12185</v>
      </c>
      <c r="H494" s="324">
        <v>1759025.7348188967</v>
      </c>
      <c r="I494" s="322"/>
    </row>
    <row r="495" spans="1:9" hidden="1" outlineLevel="1">
      <c r="A495" s="323"/>
      <c r="B495" s="277" t="s">
        <v>225</v>
      </c>
      <c r="C495" s="266">
        <v>1673137</v>
      </c>
      <c r="D495" s="265">
        <v>0</v>
      </c>
      <c r="E495" s="266">
        <v>14777</v>
      </c>
      <c r="F495" s="265"/>
      <c r="G495" s="265">
        <v>0</v>
      </c>
      <c r="H495" s="324">
        <v>1687914</v>
      </c>
      <c r="I495" s="322"/>
    </row>
    <row r="496" spans="1:9" collapsed="1">
      <c r="A496" s="323">
        <v>13</v>
      </c>
      <c r="B496" s="281" t="s">
        <v>575</v>
      </c>
      <c r="C496" s="266">
        <f>SUM($C$468:$C$495)</f>
        <v>37404783.431455828</v>
      </c>
      <c r="D496" s="266">
        <f>SUM($D$468:$D$495)</f>
        <v>1720476</v>
      </c>
      <c r="E496" s="266">
        <f>SUM($E$468:$E$495)</f>
        <v>2273349</v>
      </c>
      <c r="F496" s="266">
        <f>SUM($F$468:$F$495)</f>
        <v>0</v>
      </c>
      <c r="G496" s="266">
        <f>SUM($G$468:$G$495)</f>
        <v>615006</v>
      </c>
      <c r="H496" s="324">
        <f>SUM($H$468:$H$495)</f>
        <v>42013614.431455828</v>
      </c>
      <c r="I496" s="322"/>
    </row>
    <row r="497" spans="1:9" hidden="1" outlineLevel="1">
      <c r="A497" s="323"/>
      <c r="B497" s="277" t="s">
        <v>272</v>
      </c>
      <c r="C497" s="266">
        <v>-9502</v>
      </c>
      <c r="D497" s="265"/>
      <c r="E497" s="266">
        <v>0</v>
      </c>
      <c r="F497" s="265"/>
      <c r="G497" s="266">
        <v>0</v>
      </c>
      <c r="H497" s="324">
        <v>-9502</v>
      </c>
      <c r="I497" s="322"/>
    </row>
    <row r="498" spans="1:9" hidden="1" outlineLevel="1">
      <c r="A498" s="323"/>
      <c r="B498" s="277" t="s">
        <v>203</v>
      </c>
      <c r="C498" s="266">
        <v>3824</v>
      </c>
      <c r="D498" s="265"/>
      <c r="E498" s="266">
        <v>549136</v>
      </c>
      <c r="F498" s="265"/>
      <c r="G498" s="266">
        <v>120542</v>
      </c>
      <c r="H498" s="324">
        <v>673502</v>
      </c>
      <c r="I498" s="322"/>
    </row>
    <row r="499" spans="1:9" hidden="1" outlineLevel="1">
      <c r="A499" s="323"/>
      <c r="B499" s="277" t="s">
        <v>204</v>
      </c>
      <c r="C499" s="265">
        <v>8226</v>
      </c>
      <c r="D499" s="265"/>
      <c r="E499" s="265"/>
      <c r="F499" s="265"/>
      <c r="G499" s="265"/>
      <c r="H499" s="324">
        <v>8226</v>
      </c>
      <c r="I499" s="322"/>
    </row>
    <row r="500" spans="1:9" hidden="1" outlineLevel="1">
      <c r="A500" s="323"/>
      <c r="B500" s="277" t="s">
        <v>205</v>
      </c>
      <c r="C500" s="266">
        <v>0</v>
      </c>
      <c r="D500" s="266">
        <v>0</v>
      </c>
      <c r="E500" s="266">
        <v>0</v>
      </c>
      <c r="F500" s="266">
        <v>0</v>
      </c>
      <c r="G500" s="266">
        <v>0</v>
      </c>
      <c r="H500" s="324">
        <v>0</v>
      </c>
      <c r="I500" s="322"/>
    </row>
    <row r="501" spans="1:9" hidden="1" outlineLevel="1">
      <c r="A501" s="323"/>
      <c r="B501" s="277" t="s">
        <v>206</v>
      </c>
      <c r="C501" s="266">
        <v>0</v>
      </c>
      <c r="D501" s="266">
        <v>0</v>
      </c>
      <c r="E501" s="266">
        <v>0</v>
      </c>
      <c r="F501" s="266">
        <v>0</v>
      </c>
      <c r="G501" s="266">
        <v>0</v>
      </c>
      <c r="H501" s="324">
        <v>0</v>
      </c>
      <c r="I501" s="322"/>
    </row>
    <row r="502" spans="1:9" hidden="1" outlineLevel="1">
      <c r="A502" s="323"/>
      <c r="B502" s="277" t="s">
        <v>207</v>
      </c>
      <c r="C502" s="266">
        <v>0</v>
      </c>
      <c r="D502" s="265">
        <v>0</v>
      </c>
      <c r="E502" s="266">
        <v>0</v>
      </c>
      <c r="F502" s="265">
        <v>0</v>
      </c>
      <c r="G502" s="266">
        <v>0</v>
      </c>
      <c r="H502" s="324">
        <v>0</v>
      </c>
      <c r="I502" s="322"/>
    </row>
    <row r="503" spans="1:9" hidden="1" outlineLevel="1">
      <c r="A503" s="323"/>
      <c r="B503" s="277" t="s">
        <v>208</v>
      </c>
      <c r="C503" s="266">
        <v>24545.080830217314</v>
      </c>
      <c r="D503" s="266">
        <v>49882</v>
      </c>
      <c r="E503" s="266">
        <v>774865</v>
      </c>
      <c r="F503" s="266">
        <v>0</v>
      </c>
      <c r="G503" s="266">
        <v>239510</v>
      </c>
      <c r="H503" s="324">
        <v>1088802.0808302173</v>
      </c>
      <c r="I503" s="322"/>
    </row>
    <row r="504" spans="1:9" hidden="1" outlineLevel="1">
      <c r="A504" s="323"/>
      <c r="B504" s="277" t="s">
        <v>209</v>
      </c>
      <c r="C504" s="266">
        <v>2301</v>
      </c>
      <c r="D504" s="265"/>
      <c r="E504" s="266">
        <v>1560</v>
      </c>
      <c r="F504" s="265"/>
      <c r="G504" s="266">
        <v>12</v>
      </c>
      <c r="H504" s="324">
        <v>3873</v>
      </c>
      <c r="I504" s="322"/>
    </row>
    <row r="505" spans="1:9" hidden="1" outlineLevel="1">
      <c r="A505" s="323"/>
      <c r="B505" s="277" t="s">
        <v>211</v>
      </c>
      <c r="C505" s="266">
        <v>30553</v>
      </c>
      <c r="D505" s="265"/>
      <c r="E505" s="266">
        <v>903560</v>
      </c>
      <c r="F505" s="265"/>
      <c r="G505" s="266">
        <v>161793</v>
      </c>
      <c r="H505" s="324">
        <v>1095906</v>
      </c>
      <c r="I505" s="322"/>
    </row>
    <row r="506" spans="1:9" hidden="1" outlineLevel="1">
      <c r="A506" s="323"/>
      <c r="B506" s="277" t="s">
        <v>212</v>
      </c>
      <c r="C506" s="266">
        <v>987</v>
      </c>
      <c r="D506" s="265">
        <v>0</v>
      </c>
      <c r="E506" s="266">
        <v>605598</v>
      </c>
      <c r="F506" s="265">
        <v>0</v>
      </c>
      <c r="G506" s="266">
        <v>104461</v>
      </c>
      <c r="H506" s="324">
        <v>711046</v>
      </c>
      <c r="I506" s="322"/>
    </row>
    <row r="507" spans="1:9" hidden="1" outlineLevel="1">
      <c r="A507" s="323"/>
      <c r="B507" s="277" t="s">
        <v>213</v>
      </c>
      <c r="C507" s="266">
        <v>29926</v>
      </c>
      <c r="D507" s="266">
        <v>97081</v>
      </c>
      <c r="E507" s="266">
        <v>316917</v>
      </c>
      <c r="F507" s="265"/>
      <c r="G507" s="266">
        <v>63529</v>
      </c>
      <c r="H507" s="324">
        <v>507453</v>
      </c>
      <c r="I507" s="322"/>
    </row>
    <row r="508" spans="1:9" hidden="1" outlineLevel="1">
      <c r="A508" s="323"/>
      <c r="B508" s="277" t="s">
        <v>214</v>
      </c>
      <c r="C508" s="265"/>
      <c r="D508" s="265"/>
      <c r="E508" s="265"/>
      <c r="F508" s="265"/>
      <c r="G508" s="265"/>
      <c r="H508" s="324">
        <v>0</v>
      </c>
      <c r="I508" s="322"/>
    </row>
    <row r="509" spans="1:9" hidden="1" outlineLevel="1">
      <c r="A509" s="323"/>
      <c r="B509" s="277" t="s">
        <v>273</v>
      </c>
      <c r="C509" s="265"/>
      <c r="D509" s="265"/>
      <c r="E509" s="265"/>
      <c r="F509" s="265"/>
      <c r="G509" s="265"/>
      <c r="H509" s="324">
        <v>0</v>
      </c>
      <c r="I509" s="322"/>
    </row>
    <row r="510" spans="1:9" hidden="1" outlineLevel="1">
      <c r="A510" s="323"/>
      <c r="B510" s="277" t="s">
        <v>215</v>
      </c>
      <c r="C510" s="266">
        <v>13143.34</v>
      </c>
      <c r="D510" s="266">
        <v>0</v>
      </c>
      <c r="E510" s="266">
        <v>26712</v>
      </c>
      <c r="F510" s="266">
        <v>0</v>
      </c>
      <c r="G510" s="266">
        <v>5864</v>
      </c>
      <c r="H510" s="324">
        <v>45719.34</v>
      </c>
      <c r="I510" s="322"/>
    </row>
    <row r="511" spans="1:9" hidden="1" outlineLevel="1">
      <c r="A511" s="323"/>
      <c r="B511" s="277" t="s">
        <v>216</v>
      </c>
      <c r="C511" s="266">
        <v>-4</v>
      </c>
      <c r="D511" s="266">
        <v>0</v>
      </c>
      <c r="E511" s="266">
        <v>0</v>
      </c>
      <c r="F511" s="266">
        <v>0</v>
      </c>
      <c r="G511" s="266">
        <v>0</v>
      </c>
      <c r="H511" s="324">
        <v>-4</v>
      </c>
      <c r="I511" s="322"/>
    </row>
    <row r="512" spans="1:9" hidden="1" outlineLevel="1">
      <c r="A512" s="323"/>
      <c r="B512" s="277" t="s">
        <v>217</v>
      </c>
      <c r="C512" s="266">
        <v>13178.665716706844</v>
      </c>
      <c r="D512" s="266">
        <v>0</v>
      </c>
      <c r="E512" s="266">
        <v>33094</v>
      </c>
      <c r="F512" s="265"/>
      <c r="G512" s="266">
        <v>9885</v>
      </c>
      <c r="H512" s="324">
        <v>56157.665716706848</v>
      </c>
      <c r="I512" s="322"/>
    </row>
    <row r="513" spans="1:9" hidden="1" outlineLevel="1">
      <c r="A513" s="323"/>
      <c r="B513" s="277" t="s">
        <v>218</v>
      </c>
      <c r="C513" s="266">
        <v>4503</v>
      </c>
      <c r="D513" s="266">
        <v>344110</v>
      </c>
      <c r="E513" s="266">
        <v>8863</v>
      </c>
      <c r="F513" s="266">
        <v>0</v>
      </c>
      <c r="G513" s="266">
        <v>87254</v>
      </c>
      <c r="H513" s="324">
        <v>444730</v>
      </c>
      <c r="I513" s="322"/>
    </row>
    <row r="514" spans="1:9" hidden="1" outlineLevel="1">
      <c r="A514" s="323"/>
      <c r="B514" s="277" t="s">
        <v>219</v>
      </c>
      <c r="C514" s="266">
        <v>640</v>
      </c>
      <c r="D514" s="265"/>
      <c r="E514" s="266">
        <v>5188</v>
      </c>
      <c r="F514" s="265"/>
      <c r="G514" s="266">
        <v>1536</v>
      </c>
      <c r="H514" s="324">
        <v>7364</v>
      </c>
      <c r="I514" s="322"/>
    </row>
    <row r="515" spans="1:9" hidden="1" outlineLevel="1">
      <c r="A515" s="323"/>
      <c r="B515" s="277" t="s">
        <v>323</v>
      </c>
      <c r="C515" s="266">
        <v>0</v>
      </c>
      <c r="D515" s="266">
        <v>0</v>
      </c>
      <c r="E515" s="266">
        <v>14737</v>
      </c>
      <c r="F515" s="265"/>
      <c r="G515" s="266"/>
      <c r="H515" s="324">
        <v>14737</v>
      </c>
      <c r="I515" s="322"/>
    </row>
    <row r="516" spans="1:9" hidden="1" outlineLevel="1">
      <c r="A516" s="323"/>
      <c r="B516" s="277" t="s">
        <v>220</v>
      </c>
      <c r="C516" s="266"/>
      <c r="D516" s="265"/>
      <c r="E516" s="266"/>
      <c r="F516" s="265"/>
      <c r="G516" s="266"/>
      <c r="H516" s="324">
        <v>0</v>
      </c>
      <c r="I516" s="322"/>
    </row>
    <row r="517" spans="1:9" hidden="1" outlineLevel="1">
      <c r="A517" s="323"/>
      <c r="B517" s="277" t="s">
        <v>221</v>
      </c>
      <c r="C517" s="266">
        <v>0</v>
      </c>
      <c r="D517" s="265"/>
      <c r="E517" s="265"/>
      <c r="F517" s="265"/>
      <c r="G517" s="265"/>
      <c r="H517" s="324">
        <v>0</v>
      </c>
      <c r="I517" s="322"/>
    </row>
    <row r="518" spans="1:9" hidden="1" outlineLevel="1">
      <c r="A518" s="323"/>
      <c r="B518" s="277" t="s">
        <v>274</v>
      </c>
      <c r="C518" s="266">
        <v>908.29</v>
      </c>
      <c r="D518" s="265">
        <v>0</v>
      </c>
      <c r="E518" s="265"/>
      <c r="F518" s="265"/>
      <c r="G518" s="265"/>
      <c r="H518" s="324">
        <v>908.29</v>
      </c>
      <c r="I518" s="322"/>
    </row>
    <row r="519" spans="1:9" hidden="1" outlineLevel="1">
      <c r="A519" s="323"/>
      <c r="B519" s="277" t="s">
        <v>222</v>
      </c>
      <c r="C519" s="266">
        <v>23629</v>
      </c>
      <c r="D519" s="266">
        <v>2072</v>
      </c>
      <c r="E519" s="266">
        <v>262978</v>
      </c>
      <c r="F519" s="265"/>
      <c r="G519" s="266">
        <v>63717</v>
      </c>
      <c r="H519" s="324">
        <v>352396</v>
      </c>
      <c r="I519" s="322"/>
    </row>
    <row r="520" spans="1:9" hidden="1" outlineLevel="1">
      <c r="A520" s="323"/>
      <c r="B520" s="277" t="s">
        <v>278</v>
      </c>
      <c r="C520" s="266"/>
      <c r="D520" s="266"/>
      <c r="E520" s="266">
        <v>7229</v>
      </c>
      <c r="F520" s="265"/>
      <c r="G520" s="266"/>
      <c r="H520" s="324">
        <v>7229</v>
      </c>
      <c r="I520" s="322"/>
    </row>
    <row r="521" spans="1:9" hidden="1" outlineLevel="1">
      <c r="A521" s="323"/>
      <c r="B521" s="277" t="s">
        <v>223</v>
      </c>
      <c r="C521" s="266">
        <v>270</v>
      </c>
      <c r="D521" s="265"/>
      <c r="E521" s="265"/>
      <c r="F521" s="265"/>
      <c r="G521" s="265"/>
      <c r="H521" s="324">
        <v>270</v>
      </c>
      <c r="I521" s="322"/>
    </row>
    <row r="522" spans="1:9" hidden="1" outlineLevel="1">
      <c r="A522" s="323"/>
      <c r="B522" s="277" t="s">
        <v>224</v>
      </c>
      <c r="C522" s="266">
        <v>3053.0695189783337</v>
      </c>
      <c r="D522" s="266">
        <v>421</v>
      </c>
      <c r="E522" s="266">
        <v>61328</v>
      </c>
      <c r="F522" s="265"/>
      <c r="G522" s="266">
        <v>18671</v>
      </c>
      <c r="H522" s="324">
        <v>83473.069518978329</v>
      </c>
      <c r="I522" s="322"/>
    </row>
    <row r="523" spans="1:9" hidden="1" outlineLevel="1">
      <c r="A523" s="323"/>
      <c r="B523" s="277" t="s">
        <v>225</v>
      </c>
      <c r="C523" s="266">
        <v>48712</v>
      </c>
      <c r="D523" s="265">
        <v>0</v>
      </c>
      <c r="E523" s="266">
        <v>9008</v>
      </c>
      <c r="F523" s="265"/>
      <c r="G523" s="266">
        <v>0</v>
      </c>
      <c r="H523" s="324">
        <v>57720</v>
      </c>
      <c r="I523" s="322"/>
    </row>
    <row r="524" spans="1:9" collapsed="1">
      <c r="A524" s="323">
        <v>14</v>
      </c>
      <c r="B524" s="281" t="s">
        <v>123</v>
      </c>
      <c r="C524" s="266">
        <f>SUM($C$497:$C$523)</f>
        <v>198893.44606590248</v>
      </c>
      <c r="D524" s="266">
        <f>SUM($D$497:$D$523)</f>
        <v>493566</v>
      </c>
      <c r="E524" s="266">
        <f>SUM($E$497:$E$523)</f>
        <v>3580773</v>
      </c>
      <c r="F524" s="266">
        <f>SUM($F$497:$F$523)</f>
        <v>0</v>
      </c>
      <c r="G524" s="266">
        <f>SUM($G$497:$G$523)</f>
        <v>876774</v>
      </c>
      <c r="H524" s="324">
        <f>SUM($H$497:$H$523)</f>
        <v>5150006.4460659027</v>
      </c>
      <c r="I524" s="322"/>
    </row>
    <row r="525" spans="1:9" hidden="1" outlineLevel="1">
      <c r="A525" s="323"/>
      <c r="B525" s="277" t="s">
        <v>272</v>
      </c>
      <c r="C525" s="266">
        <v>0</v>
      </c>
      <c r="D525" s="265"/>
      <c r="E525" s="266">
        <v>0</v>
      </c>
      <c r="F525" s="265"/>
      <c r="G525" s="266">
        <v>0</v>
      </c>
      <c r="H525" s="324">
        <v>0</v>
      </c>
      <c r="I525" s="322"/>
    </row>
    <row r="526" spans="1:9" hidden="1" outlineLevel="1">
      <c r="A526" s="323"/>
      <c r="B526" s="277" t="s">
        <v>203</v>
      </c>
      <c r="C526" s="266">
        <v>4112</v>
      </c>
      <c r="D526" s="265"/>
      <c r="E526" s="266">
        <v>158266</v>
      </c>
      <c r="F526" s="265"/>
      <c r="G526" s="266">
        <v>0</v>
      </c>
      <c r="H526" s="324">
        <v>162378</v>
      </c>
      <c r="I526" s="322"/>
    </row>
    <row r="527" spans="1:9" hidden="1" outlineLevel="1">
      <c r="A527" s="323"/>
      <c r="B527" s="277" t="s">
        <v>204</v>
      </c>
      <c r="C527" s="266">
        <v>0</v>
      </c>
      <c r="D527" s="266">
        <v>0</v>
      </c>
      <c r="E527" s="266">
        <v>0</v>
      </c>
      <c r="F527" s="265"/>
      <c r="G527" s="266">
        <v>0</v>
      </c>
      <c r="H527" s="324">
        <v>0</v>
      </c>
      <c r="I527" s="322"/>
    </row>
    <row r="528" spans="1:9" hidden="1" outlineLevel="1">
      <c r="A528" s="323"/>
      <c r="B528" s="277" t="s">
        <v>205</v>
      </c>
      <c r="C528" s="266">
        <v>0</v>
      </c>
      <c r="D528" s="266">
        <v>0</v>
      </c>
      <c r="E528" s="266">
        <v>0</v>
      </c>
      <c r="F528" s="266">
        <v>0</v>
      </c>
      <c r="G528" s="266">
        <v>0</v>
      </c>
      <c r="H528" s="324">
        <v>0</v>
      </c>
      <c r="I528" s="322"/>
    </row>
    <row r="529" spans="1:9" hidden="1" outlineLevel="1">
      <c r="A529" s="323"/>
      <c r="B529" s="277" t="s">
        <v>206</v>
      </c>
      <c r="C529" s="266">
        <v>0</v>
      </c>
      <c r="D529" s="266">
        <v>0</v>
      </c>
      <c r="E529" s="266">
        <v>0</v>
      </c>
      <c r="F529" s="266">
        <v>0</v>
      </c>
      <c r="G529" s="266">
        <v>0</v>
      </c>
      <c r="H529" s="324">
        <v>0</v>
      </c>
      <c r="I529" s="322"/>
    </row>
    <row r="530" spans="1:9" hidden="1" outlineLevel="1">
      <c r="A530" s="323"/>
      <c r="B530" s="277" t="s">
        <v>207</v>
      </c>
      <c r="C530" s="324">
        <v>0</v>
      </c>
      <c r="D530" s="324">
        <v>0</v>
      </c>
      <c r="E530" s="324">
        <v>0</v>
      </c>
      <c r="F530" s="324">
        <v>0</v>
      </c>
      <c r="G530" s="324">
        <v>0</v>
      </c>
      <c r="H530" s="324">
        <v>0</v>
      </c>
      <c r="I530" s="322"/>
    </row>
    <row r="531" spans="1:9" hidden="1" outlineLevel="1">
      <c r="A531" s="323"/>
      <c r="B531" s="277" t="s">
        <v>208</v>
      </c>
      <c r="C531" s="266">
        <v>24624.671372909208</v>
      </c>
      <c r="D531" s="266">
        <v>29540</v>
      </c>
      <c r="E531" s="266">
        <v>190040</v>
      </c>
      <c r="F531" s="266">
        <v>0</v>
      </c>
      <c r="G531" s="266">
        <v>0</v>
      </c>
      <c r="H531" s="324">
        <v>244204.67137290922</v>
      </c>
      <c r="I531" s="322"/>
    </row>
    <row r="532" spans="1:9" hidden="1" outlineLevel="1">
      <c r="A532" s="323"/>
      <c r="B532" s="277" t="s">
        <v>209</v>
      </c>
      <c r="C532" s="266">
        <v>2570</v>
      </c>
      <c r="D532" s="265"/>
      <c r="E532" s="266">
        <v>7855</v>
      </c>
      <c r="F532" s="265"/>
      <c r="G532" s="265"/>
      <c r="H532" s="324">
        <v>10425</v>
      </c>
      <c r="I532" s="322"/>
    </row>
    <row r="533" spans="1:9" hidden="1" outlineLevel="1">
      <c r="A533" s="323"/>
      <c r="B533" s="277" t="s">
        <v>211</v>
      </c>
      <c r="C533" s="266">
        <v>21645</v>
      </c>
      <c r="D533" s="265"/>
      <c r="E533" s="266">
        <v>358635</v>
      </c>
      <c r="F533" s="265"/>
      <c r="G533" s="266">
        <v>0</v>
      </c>
      <c r="H533" s="324">
        <v>380280</v>
      </c>
      <c r="I533" s="322"/>
    </row>
    <row r="534" spans="1:9" hidden="1" outlineLevel="1">
      <c r="A534" s="323"/>
      <c r="B534" s="277" t="s">
        <v>212</v>
      </c>
      <c r="C534" s="266"/>
      <c r="D534" s="265">
        <v>0</v>
      </c>
      <c r="E534" s="266">
        <v>840969</v>
      </c>
      <c r="F534" s="265">
        <v>0</v>
      </c>
      <c r="G534" s="266">
        <v>0</v>
      </c>
      <c r="H534" s="324">
        <v>840969</v>
      </c>
      <c r="I534" s="322"/>
    </row>
    <row r="535" spans="1:9" hidden="1" outlineLevel="1">
      <c r="A535" s="323"/>
      <c r="B535" s="277" t="s">
        <v>213</v>
      </c>
      <c r="C535" s="266">
        <v>0</v>
      </c>
      <c r="D535" s="266">
        <v>301222</v>
      </c>
      <c r="E535" s="266">
        <v>29994</v>
      </c>
      <c r="F535" s="265"/>
      <c r="G535" s="265"/>
      <c r="H535" s="324">
        <v>331216</v>
      </c>
      <c r="I535" s="322"/>
    </row>
    <row r="536" spans="1:9" hidden="1" outlineLevel="1">
      <c r="A536" s="323"/>
      <c r="B536" s="277" t="s">
        <v>214</v>
      </c>
      <c r="C536" s="266">
        <v>17220.707845454242</v>
      </c>
      <c r="D536" s="265"/>
      <c r="E536" s="265"/>
      <c r="F536" s="265"/>
      <c r="G536" s="265"/>
      <c r="H536" s="324">
        <v>17220.707845454242</v>
      </c>
      <c r="I536" s="322"/>
    </row>
    <row r="537" spans="1:9" hidden="1" outlineLevel="1">
      <c r="A537" s="323"/>
      <c r="B537" s="277" t="s">
        <v>273</v>
      </c>
      <c r="C537" s="266"/>
      <c r="D537" s="265"/>
      <c r="E537" s="265"/>
      <c r="F537" s="265"/>
      <c r="G537" s="265"/>
      <c r="H537" s="324">
        <v>0</v>
      </c>
      <c r="I537" s="322"/>
    </row>
    <row r="538" spans="1:9" hidden="1" outlineLevel="1">
      <c r="A538" s="323"/>
      <c r="B538" s="277" t="s">
        <v>215</v>
      </c>
      <c r="C538" s="266">
        <v>0</v>
      </c>
      <c r="D538" s="266">
        <v>0</v>
      </c>
      <c r="E538" s="266">
        <v>135818</v>
      </c>
      <c r="F538" s="266"/>
      <c r="G538" s="266"/>
      <c r="H538" s="324">
        <v>135818</v>
      </c>
      <c r="I538" s="322"/>
    </row>
    <row r="539" spans="1:9" hidden="1" outlineLevel="1">
      <c r="A539" s="323"/>
      <c r="B539" s="277" t="s">
        <v>216</v>
      </c>
      <c r="C539" s="266">
        <v>0</v>
      </c>
      <c r="D539" s="266">
        <v>0</v>
      </c>
      <c r="E539" s="266">
        <v>0</v>
      </c>
      <c r="F539" s="266">
        <v>0</v>
      </c>
      <c r="G539" s="266">
        <v>0</v>
      </c>
      <c r="H539" s="324">
        <v>0</v>
      </c>
      <c r="I539" s="322"/>
    </row>
    <row r="540" spans="1:9" hidden="1" outlineLevel="1">
      <c r="A540" s="323"/>
      <c r="B540" s="277" t="s">
        <v>217</v>
      </c>
      <c r="C540" s="266">
        <v>0</v>
      </c>
      <c r="D540" s="266">
        <v>0</v>
      </c>
      <c r="E540" s="266">
        <v>140957</v>
      </c>
      <c r="F540" s="265"/>
      <c r="G540" s="265"/>
      <c r="H540" s="324">
        <v>140957</v>
      </c>
      <c r="I540" s="322"/>
    </row>
    <row r="541" spans="1:9" hidden="1" outlineLevel="1">
      <c r="A541" s="323"/>
      <c r="B541" s="277" t="s">
        <v>218</v>
      </c>
      <c r="C541" s="266">
        <v>64679</v>
      </c>
      <c r="D541" s="266">
        <v>779333</v>
      </c>
      <c r="E541" s="266">
        <v>89875</v>
      </c>
      <c r="F541" s="266">
        <v>0</v>
      </c>
      <c r="G541" s="266">
        <v>0</v>
      </c>
      <c r="H541" s="324">
        <v>933887</v>
      </c>
      <c r="I541" s="322"/>
    </row>
    <row r="542" spans="1:9" hidden="1" outlineLevel="1">
      <c r="A542" s="323"/>
      <c r="B542" s="277" t="s">
        <v>219</v>
      </c>
      <c r="C542" s="266">
        <v>72</v>
      </c>
      <c r="D542" s="265"/>
      <c r="E542" s="266">
        <v>68281</v>
      </c>
      <c r="F542" s="265"/>
      <c r="G542" s="265"/>
      <c r="H542" s="324">
        <v>68353</v>
      </c>
      <c r="I542" s="322"/>
    </row>
    <row r="543" spans="1:9" hidden="1" outlineLevel="1">
      <c r="A543" s="323"/>
      <c r="B543" s="277" t="s">
        <v>323</v>
      </c>
      <c r="C543" s="266"/>
      <c r="D543" s="266">
        <v>0</v>
      </c>
      <c r="E543" s="266"/>
      <c r="F543" s="266"/>
      <c r="G543" s="266">
        <v>0</v>
      </c>
      <c r="H543" s="324">
        <v>0</v>
      </c>
      <c r="I543" s="322"/>
    </row>
    <row r="544" spans="1:9" hidden="1" outlineLevel="1">
      <c r="A544" s="323"/>
      <c r="B544" s="277" t="s">
        <v>220</v>
      </c>
      <c r="C544" s="266"/>
      <c r="D544" s="265"/>
      <c r="E544" s="266"/>
      <c r="F544" s="265"/>
      <c r="G544" s="265"/>
      <c r="H544" s="324">
        <v>0</v>
      </c>
      <c r="I544" s="322"/>
    </row>
    <row r="545" spans="1:9" hidden="1" outlineLevel="1">
      <c r="A545" s="323"/>
      <c r="B545" s="277" t="s">
        <v>221</v>
      </c>
      <c r="C545" s="266">
        <v>0</v>
      </c>
      <c r="D545" s="265">
        <v>0</v>
      </c>
      <c r="E545" s="266">
        <v>0</v>
      </c>
      <c r="F545" s="265">
        <v>0</v>
      </c>
      <c r="G545" s="265">
        <v>0</v>
      </c>
      <c r="H545" s="324">
        <v>0</v>
      </c>
      <c r="I545" s="322"/>
    </row>
    <row r="546" spans="1:9" hidden="1" outlineLevel="1">
      <c r="A546" s="323"/>
      <c r="B546" s="277" t="s">
        <v>274</v>
      </c>
      <c r="C546" s="265"/>
      <c r="D546" s="265"/>
      <c r="E546" s="265"/>
      <c r="F546" s="265"/>
      <c r="G546" s="265"/>
      <c r="H546" s="324">
        <v>0</v>
      </c>
      <c r="I546" s="322"/>
    </row>
    <row r="547" spans="1:9" hidden="1" outlineLevel="1">
      <c r="A547" s="323"/>
      <c r="B547" s="277" t="s">
        <v>222</v>
      </c>
      <c r="C547" s="266">
        <v>63922</v>
      </c>
      <c r="D547" s="266">
        <v>15851</v>
      </c>
      <c r="E547" s="266">
        <v>1512659</v>
      </c>
      <c r="F547" s="265"/>
      <c r="G547" s="266">
        <v>12659</v>
      </c>
      <c r="H547" s="324">
        <v>1605091</v>
      </c>
      <c r="I547" s="322"/>
    </row>
    <row r="548" spans="1:9" hidden="1" outlineLevel="1">
      <c r="A548" s="323"/>
      <c r="B548" s="277" t="s">
        <v>278</v>
      </c>
      <c r="C548" s="266"/>
      <c r="D548" s="266"/>
      <c r="E548" s="266"/>
      <c r="F548" s="265"/>
      <c r="G548" s="266"/>
      <c r="H548" s="324">
        <v>0</v>
      </c>
      <c r="I548" s="322"/>
    </row>
    <row r="549" spans="1:9" hidden="1" outlineLevel="1">
      <c r="A549" s="323"/>
      <c r="B549" s="277" t="s">
        <v>223</v>
      </c>
      <c r="C549" s="266">
        <v>14128</v>
      </c>
      <c r="D549" s="265"/>
      <c r="E549" s="265"/>
      <c r="F549" s="265"/>
      <c r="G549" s="265"/>
      <c r="H549" s="324">
        <v>14128</v>
      </c>
      <c r="I549" s="322"/>
    </row>
    <row r="550" spans="1:9" hidden="1" outlineLevel="1">
      <c r="A550" s="323"/>
      <c r="B550" s="277" t="s">
        <v>224</v>
      </c>
      <c r="C550" s="266">
        <v>0</v>
      </c>
      <c r="D550" s="266">
        <v>0</v>
      </c>
      <c r="E550" s="266">
        <v>546814</v>
      </c>
      <c r="F550" s="265"/>
      <c r="G550" s="266">
        <v>0</v>
      </c>
      <c r="H550" s="324">
        <v>546814</v>
      </c>
      <c r="I550" s="322"/>
    </row>
    <row r="551" spans="1:9" hidden="1" outlineLevel="1">
      <c r="A551" s="323"/>
      <c r="B551" s="277" t="s">
        <v>225</v>
      </c>
      <c r="C551" s="266">
        <v>0</v>
      </c>
      <c r="D551" s="265"/>
      <c r="E551" s="266">
        <v>186252</v>
      </c>
      <c r="F551" s="265"/>
      <c r="G551" s="265"/>
      <c r="H551" s="324">
        <v>186252</v>
      </c>
      <c r="I551" s="322"/>
    </row>
    <row r="552" spans="1:9" collapsed="1">
      <c r="A552" s="323">
        <v>15</v>
      </c>
      <c r="B552" s="281" t="s">
        <v>124</v>
      </c>
      <c r="C552" s="266">
        <f>SUM($C$525:$C$551)</f>
        <v>212973.37921836344</v>
      </c>
      <c r="D552" s="266">
        <f>SUM($D$525:$D$551)</f>
        <v>1125946</v>
      </c>
      <c r="E552" s="266">
        <f>SUM($E$525:$E$551)</f>
        <v>4266415</v>
      </c>
      <c r="F552" s="266">
        <f>SUM($F$525:$F$551)</f>
        <v>0</v>
      </c>
      <c r="G552" s="266">
        <f>SUM($G$525:$G$551)</f>
        <v>12659</v>
      </c>
      <c r="H552" s="324">
        <f>SUM($H$525:$H$551)</f>
        <v>5617993.3792183632</v>
      </c>
      <c r="I552" s="322"/>
    </row>
    <row r="553" spans="1:9" hidden="1" outlineLevel="1">
      <c r="A553" s="323"/>
      <c r="B553" s="277" t="s">
        <v>272</v>
      </c>
      <c r="C553" s="266">
        <v>7650</v>
      </c>
      <c r="D553" s="265"/>
      <c r="E553" s="266">
        <v>0</v>
      </c>
      <c r="F553" s="265"/>
      <c r="G553" s="266">
        <v>0</v>
      </c>
      <c r="H553" s="324">
        <v>7650</v>
      </c>
      <c r="I553" s="322"/>
    </row>
    <row r="554" spans="1:9" hidden="1" outlineLevel="1">
      <c r="A554" s="323"/>
      <c r="B554" s="277" t="s">
        <v>203</v>
      </c>
      <c r="C554" s="266">
        <v>-4738</v>
      </c>
      <c r="D554" s="265"/>
      <c r="E554" s="266">
        <v>319318</v>
      </c>
      <c r="F554" s="265"/>
      <c r="G554" s="266">
        <v>70094</v>
      </c>
      <c r="H554" s="324">
        <v>384674</v>
      </c>
      <c r="I554" s="322"/>
    </row>
    <row r="555" spans="1:9" hidden="1" outlineLevel="1">
      <c r="A555" s="323"/>
      <c r="B555" s="277" t="s">
        <v>204</v>
      </c>
      <c r="C555" s="266">
        <v>3825</v>
      </c>
      <c r="D555" s="266">
        <v>0</v>
      </c>
      <c r="E555" s="266">
        <v>0</v>
      </c>
      <c r="F555" s="265"/>
      <c r="G555" s="266">
        <v>0</v>
      </c>
      <c r="H555" s="324">
        <v>3825</v>
      </c>
      <c r="I555" s="322"/>
    </row>
    <row r="556" spans="1:9" hidden="1" outlineLevel="1">
      <c r="A556" s="323"/>
      <c r="B556" s="277" t="s">
        <v>205</v>
      </c>
      <c r="C556" s="266">
        <v>0</v>
      </c>
      <c r="D556" s="266">
        <v>0</v>
      </c>
      <c r="E556" s="266">
        <v>0</v>
      </c>
      <c r="F556" s="266">
        <v>0</v>
      </c>
      <c r="G556" s="266">
        <v>0</v>
      </c>
      <c r="H556" s="324">
        <v>0</v>
      </c>
      <c r="I556" s="322"/>
    </row>
    <row r="557" spans="1:9" hidden="1" outlineLevel="1">
      <c r="A557" s="323"/>
      <c r="B557" s="277" t="s">
        <v>206</v>
      </c>
      <c r="C557" s="266">
        <v>0</v>
      </c>
      <c r="D557" s="266">
        <v>0</v>
      </c>
      <c r="E557" s="266">
        <v>0</v>
      </c>
      <c r="F557" s="266">
        <v>0</v>
      </c>
      <c r="G557" s="266">
        <v>0</v>
      </c>
      <c r="H557" s="324">
        <v>0</v>
      </c>
      <c r="I557" s="322"/>
    </row>
    <row r="558" spans="1:9" hidden="1" outlineLevel="1">
      <c r="A558" s="323"/>
      <c r="B558" s="277" t="s">
        <v>207</v>
      </c>
      <c r="C558" s="266">
        <v>12</v>
      </c>
      <c r="D558" s="266">
        <v>0</v>
      </c>
      <c r="E558" s="266">
        <v>39</v>
      </c>
      <c r="F558" s="266"/>
      <c r="G558" s="266"/>
      <c r="H558" s="324">
        <v>51</v>
      </c>
      <c r="I558" s="322"/>
    </row>
    <row r="559" spans="1:9" hidden="1" outlineLevel="1">
      <c r="A559" s="323"/>
      <c r="B559" s="277" t="s">
        <v>208</v>
      </c>
      <c r="C559" s="266">
        <v>-40520.268723109002</v>
      </c>
      <c r="D559" s="266">
        <v>58341</v>
      </c>
      <c r="E559" s="266">
        <v>430074</v>
      </c>
      <c r="F559" s="266">
        <v>0</v>
      </c>
      <c r="G559" s="266">
        <v>94610</v>
      </c>
      <c r="H559" s="324">
        <v>542504.73127689096</v>
      </c>
      <c r="I559" s="322"/>
    </row>
    <row r="560" spans="1:9" hidden="1" outlineLevel="1">
      <c r="A560" s="323"/>
      <c r="B560" s="277" t="s">
        <v>209</v>
      </c>
      <c r="C560" s="266">
        <v>-4673</v>
      </c>
      <c r="D560" s="265"/>
      <c r="E560" s="266">
        <v>20706</v>
      </c>
      <c r="F560" s="265"/>
      <c r="G560" s="266">
        <v>206</v>
      </c>
      <c r="H560" s="324">
        <v>16239</v>
      </c>
      <c r="I560" s="322"/>
    </row>
    <row r="561" spans="1:9" hidden="1" outlineLevel="1">
      <c r="A561" s="323"/>
      <c r="B561" s="277" t="s">
        <v>283</v>
      </c>
      <c r="C561" s="266">
        <v>733</v>
      </c>
      <c r="D561" s="265"/>
      <c r="E561" s="266"/>
      <c r="F561" s="265"/>
      <c r="G561" s="266"/>
      <c r="H561" s="324">
        <v>733</v>
      </c>
      <c r="I561" s="322"/>
    </row>
    <row r="562" spans="1:9" hidden="1" outlineLevel="1">
      <c r="A562" s="323"/>
      <c r="B562" s="277" t="s">
        <v>211</v>
      </c>
      <c r="C562" s="266">
        <v>18070</v>
      </c>
      <c r="D562" s="265"/>
      <c r="E562" s="266">
        <v>605835</v>
      </c>
      <c r="F562" s="265"/>
      <c r="G562" s="266">
        <v>105850</v>
      </c>
      <c r="H562" s="324">
        <v>729755</v>
      </c>
      <c r="I562" s="322"/>
    </row>
    <row r="563" spans="1:9" hidden="1" outlineLevel="1">
      <c r="A563" s="323"/>
      <c r="B563" s="277" t="s">
        <v>212</v>
      </c>
      <c r="C563" s="266">
        <v>11698</v>
      </c>
      <c r="D563" s="265">
        <v>0</v>
      </c>
      <c r="E563" s="266">
        <v>822976</v>
      </c>
      <c r="F563" s="265">
        <v>0</v>
      </c>
      <c r="G563" s="266">
        <v>151794</v>
      </c>
      <c r="H563" s="324">
        <v>986468</v>
      </c>
      <c r="I563" s="322"/>
    </row>
    <row r="564" spans="1:9" hidden="1" outlineLevel="1">
      <c r="A564" s="323"/>
      <c r="B564" s="277" t="s">
        <v>213</v>
      </c>
      <c r="C564" s="266">
        <v>46911</v>
      </c>
      <c r="D564" s="266">
        <v>159979</v>
      </c>
      <c r="E564" s="266">
        <v>357864</v>
      </c>
      <c r="F564" s="265"/>
      <c r="G564" s="266">
        <v>84386</v>
      </c>
      <c r="H564" s="324">
        <v>649140</v>
      </c>
      <c r="I564" s="322"/>
    </row>
    <row r="565" spans="1:9" hidden="1" outlineLevel="1">
      <c r="A565" s="323"/>
      <c r="B565" s="277" t="s">
        <v>214</v>
      </c>
      <c r="C565" s="266">
        <v>34740.259913277827</v>
      </c>
      <c r="D565" s="265"/>
      <c r="E565" s="265"/>
      <c r="F565" s="265"/>
      <c r="G565" s="265"/>
      <c r="H565" s="324">
        <v>34740.259913277827</v>
      </c>
      <c r="I565" s="322"/>
    </row>
    <row r="566" spans="1:9" hidden="1" outlineLevel="1">
      <c r="A566" s="323"/>
      <c r="B566" s="277" t="s">
        <v>273</v>
      </c>
      <c r="C566" s="266"/>
      <c r="D566" s="265"/>
      <c r="E566" s="265"/>
      <c r="F566" s="265"/>
      <c r="G566" s="265"/>
      <c r="H566" s="324">
        <v>0</v>
      </c>
      <c r="I566" s="322"/>
    </row>
    <row r="567" spans="1:9" hidden="1" outlineLevel="1">
      <c r="A567" s="323"/>
      <c r="B567" s="277" t="s">
        <v>215</v>
      </c>
      <c r="C567" s="266">
        <v>25199.89</v>
      </c>
      <c r="D567" s="266">
        <v>0</v>
      </c>
      <c r="E567" s="266">
        <v>56560</v>
      </c>
      <c r="F567" s="266">
        <v>0</v>
      </c>
      <c r="G567" s="266">
        <v>12416</v>
      </c>
      <c r="H567" s="324">
        <v>94175.89</v>
      </c>
      <c r="I567" s="322"/>
    </row>
    <row r="568" spans="1:9" hidden="1" outlineLevel="1">
      <c r="A568" s="323"/>
      <c r="B568" s="277" t="s">
        <v>216</v>
      </c>
      <c r="C568" s="266">
        <v>0</v>
      </c>
      <c r="D568" s="266">
        <v>0</v>
      </c>
      <c r="E568" s="266">
        <v>0</v>
      </c>
      <c r="F568" s="266">
        <v>0</v>
      </c>
      <c r="G568" s="266">
        <v>0</v>
      </c>
      <c r="H568" s="324">
        <v>0</v>
      </c>
      <c r="I568" s="322"/>
    </row>
    <row r="569" spans="1:9" hidden="1" outlineLevel="1">
      <c r="A569" s="323"/>
      <c r="B569" s="277" t="s">
        <v>217</v>
      </c>
      <c r="C569" s="266">
        <v>0</v>
      </c>
      <c r="D569" s="266">
        <v>0</v>
      </c>
      <c r="E569" s="266">
        <v>105603</v>
      </c>
      <c r="F569" s="265"/>
      <c r="G569" s="266">
        <v>31544</v>
      </c>
      <c r="H569" s="324">
        <v>137147</v>
      </c>
      <c r="I569" s="322"/>
    </row>
    <row r="570" spans="1:9" hidden="1" outlineLevel="1">
      <c r="A570" s="323"/>
      <c r="B570" s="277" t="s">
        <v>218</v>
      </c>
      <c r="C570" s="266">
        <v>50458</v>
      </c>
      <c r="D570" s="266">
        <v>274779</v>
      </c>
      <c r="E570" s="266">
        <v>26850</v>
      </c>
      <c r="F570" s="266">
        <v>0</v>
      </c>
      <c r="G570" s="266">
        <v>75646</v>
      </c>
      <c r="H570" s="324">
        <v>427733</v>
      </c>
      <c r="I570" s="322"/>
    </row>
    <row r="571" spans="1:9" hidden="1" outlineLevel="1">
      <c r="A571" s="323"/>
      <c r="B571" s="277" t="s">
        <v>219</v>
      </c>
      <c r="C571" s="266">
        <v>0</v>
      </c>
      <c r="D571" s="265"/>
      <c r="E571" s="266">
        <v>5036</v>
      </c>
      <c r="F571" s="265"/>
      <c r="G571" s="266">
        <v>1491</v>
      </c>
      <c r="H571" s="324">
        <v>6527</v>
      </c>
      <c r="I571" s="322"/>
    </row>
    <row r="572" spans="1:9" hidden="1" outlineLevel="1">
      <c r="A572" s="323"/>
      <c r="B572" s="277" t="s">
        <v>323</v>
      </c>
      <c r="C572" s="266"/>
      <c r="D572" s="265">
        <v>0</v>
      </c>
      <c r="E572" s="266"/>
      <c r="F572" s="265"/>
      <c r="G572" s="266">
        <v>0</v>
      </c>
      <c r="H572" s="324">
        <v>0</v>
      </c>
      <c r="I572" s="322"/>
    </row>
    <row r="573" spans="1:9" hidden="1" outlineLevel="1">
      <c r="A573" s="323"/>
      <c r="B573" s="277" t="s">
        <v>220</v>
      </c>
      <c r="C573" s="266"/>
      <c r="D573" s="265"/>
      <c r="E573" s="266"/>
      <c r="F573" s="265"/>
      <c r="G573" s="266"/>
      <c r="H573" s="324">
        <v>0</v>
      </c>
      <c r="I573" s="322"/>
    </row>
    <row r="574" spans="1:9" hidden="1" outlineLevel="1">
      <c r="A574" s="323"/>
      <c r="B574" s="277" t="s">
        <v>221</v>
      </c>
      <c r="C574" s="265"/>
      <c r="D574" s="265"/>
      <c r="E574" s="265"/>
      <c r="F574" s="265"/>
      <c r="G574" s="265"/>
      <c r="H574" s="324">
        <v>0</v>
      </c>
      <c r="I574" s="322"/>
    </row>
    <row r="575" spans="1:9" hidden="1" outlineLevel="1">
      <c r="A575" s="323"/>
      <c r="B575" s="277" t="s">
        <v>274</v>
      </c>
      <c r="C575" s="266">
        <v>5283.53</v>
      </c>
      <c r="D575" s="265">
        <v>0</v>
      </c>
      <c r="E575" s="266">
        <v>0</v>
      </c>
      <c r="F575" s="265">
        <v>0</v>
      </c>
      <c r="G575" s="266">
        <v>0</v>
      </c>
      <c r="H575" s="324">
        <v>5283.53</v>
      </c>
      <c r="I575" s="322"/>
    </row>
    <row r="576" spans="1:9" hidden="1" outlineLevel="1">
      <c r="A576" s="323"/>
      <c r="B576" s="277" t="s">
        <v>222</v>
      </c>
      <c r="C576" s="266">
        <v>-36321</v>
      </c>
      <c r="D576" s="266">
        <v>26162</v>
      </c>
      <c r="E576" s="266">
        <v>1010504</v>
      </c>
      <c r="F576" s="265"/>
      <c r="G576" s="266">
        <v>1144421</v>
      </c>
      <c r="H576" s="324">
        <v>2144766</v>
      </c>
      <c r="I576" s="322"/>
    </row>
    <row r="577" spans="1:9" hidden="1" outlineLevel="1">
      <c r="A577" s="323"/>
      <c r="B577" s="277" t="s">
        <v>278</v>
      </c>
      <c r="C577" s="266"/>
      <c r="D577" s="266"/>
      <c r="E577" s="266">
        <v>8739</v>
      </c>
      <c r="F577" s="265"/>
      <c r="G577" s="266"/>
      <c r="H577" s="324">
        <v>8739</v>
      </c>
      <c r="I577" s="322"/>
    </row>
    <row r="578" spans="1:9" hidden="1" outlineLevel="1">
      <c r="A578" s="323"/>
      <c r="B578" s="277" t="s">
        <v>223</v>
      </c>
      <c r="C578" s="266">
        <v>12623</v>
      </c>
      <c r="D578" s="265"/>
      <c r="E578" s="265"/>
      <c r="F578" s="265"/>
      <c r="G578" s="265"/>
      <c r="H578" s="324">
        <v>12623</v>
      </c>
      <c r="I578" s="322"/>
    </row>
    <row r="579" spans="1:9" hidden="1" outlineLevel="1">
      <c r="A579" s="323"/>
      <c r="B579" s="277" t="s">
        <v>224</v>
      </c>
      <c r="C579" s="266">
        <v>32127.68408270496</v>
      </c>
      <c r="D579" s="265">
        <v>1114</v>
      </c>
      <c r="E579" s="266">
        <v>26722</v>
      </c>
      <c r="F579" s="265"/>
      <c r="G579" s="266">
        <v>8357</v>
      </c>
      <c r="H579" s="324">
        <v>68320.68408270496</v>
      </c>
      <c r="I579" s="322"/>
    </row>
    <row r="580" spans="1:9" hidden="1" outlineLevel="1">
      <c r="A580" s="323"/>
      <c r="B580" s="277" t="s">
        <v>225</v>
      </c>
      <c r="C580" s="266">
        <v>19258</v>
      </c>
      <c r="D580" s="265"/>
      <c r="E580" s="266">
        <v>55344</v>
      </c>
      <c r="F580" s="265"/>
      <c r="G580" s="265"/>
      <c r="H580" s="324">
        <v>74602</v>
      </c>
      <c r="I580" s="322"/>
    </row>
    <row r="581" spans="1:9" collapsed="1">
      <c r="A581" s="323">
        <v>16</v>
      </c>
      <c r="B581" s="281" t="s">
        <v>576</v>
      </c>
      <c r="C581" s="266">
        <f>SUM($C$553:$C$580)</f>
        <v>182337.09527287382</v>
      </c>
      <c r="D581" s="266">
        <f>SUM($D$553:$D$580)</f>
        <v>520375</v>
      </c>
      <c r="E581" s="266">
        <f>SUM($E$553:$E$580)</f>
        <v>3852170</v>
      </c>
      <c r="F581" s="266">
        <f>SUM($F$553:$F$580)</f>
        <v>0</v>
      </c>
      <c r="G581" s="266">
        <f>SUM($G$553:$G$580)</f>
        <v>1780815</v>
      </c>
      <c r="H581" s="324">
        <f>SUM($H$553:$H$580)</f>
        <v>6335697.0952728735</v>
      </c>
      <c r="I581" s="322"/>
    </row>
    <row r="582" spans="1:9" hidden="1" outlineLevel="1">
      <c r="A582" s="323"/>
      <c r="B582" s="277" t="s">
        <v>272</v>
      </c>
      <c r="C582" s="266">
        <v>0</v>
      </c>
      <c r="D582" s="265"/>
      <c r="E582" s="266">
        <v>0</v>
      </c>
      <c r="F582" s="265"/>
      <c r="G582" s="266">
        <v>0</v>
      </c>
      <c r="H582" s="324">
        <v>0</v>
      </c>
      <c r="I582" s="322"/>
    </row>
    <row r="583" spans="1:9" hidden="1" outlineLevel="1">
      <c r="A583" s="323"/>
      <c r="B583" s="277" t="s">
        <v>203</v>
      </c>
      <c r="C583" s="266">
        <v>2995</v>
      </c>
      <c r="D583" s="265"/>
      <c r="E583" s="266">
        <v>144894</v>
      </c>
      <c r="F583" s="265"/>
      <c r="G583" s="266">
        <v>31806</v>
      </c>
      <c r="H583" s="324">
        <v>179695</v>
      </c>
      <c r="I583" s="322"/>
    </row>
    <row r="584" spans="1:9" hidden="1" outlineLevel="1">
      <c r="A584" s="323"/>
      <c r="B584" s="277" t="s">
        <v>204</v>
      </c>
      <c r="C584" s="266">
        <v>7373</v>
      </c>
      <c r="D584" s="266">
        <v>0</v>
      </c>
      <c r="E584" s="266">
        <v>0</v>
      </c>
      <c r="F584" s="265"/>
      <c r="G584" s="266">
        <v>0</v>
      </c>
      <c r="H584" s="324">
        <v>7373</v>
      </c>
      <c r="I584" s="322"/>
    </row>
    <row r="585" spans="1:9" hidden="1" outlineLevel="1">
      <c r="A585" s="323"/>
      <c r="B585" s="277" t="s">
        <v>205</v>
      </c>
      <c r="C585" s="266">
        <v>0</v>
      </c>
      <c r="D585" s="266">
        <v>0</v>
      </c>
      <c r="E585" s="266">
        <v>0</v>
      </c>
      <c r="F585" s="266">
        <v>0</v>
      </c>
      <c r="G585" s="266">
        <v>0</v>
      </c>
      <c r="H585" s="324">
        <v>0</v>
      </c>
      <c r="I585" s="322"/>
    </row>
    <row r="586" spans="1:9" hidden="1" outlineLevel="1">
      <c r="A586" s="323"/>
      <c r="B586" s="277" t="s">
        <v>206</v>
      </c>
      <c r="C586" s="266">
        <v>0</v>
      </c>
      <c r="D586" s="266">
        <v>0</v>
      </c>
      <c r="E586" s="266">
        <v>0</v>
      </c>
      <c r="F586" s="266">
        <v>0</v>
      </c>
      <c r="G586" s="266">
        <v>0</v>
      </c>
      <c r="H586" s="324">
        <v>0</v>
      </c>
      <c r="I586" s="322"/>
    </row>
    <row r="587" spans="1:9" hidden="1" outlineLevel="1">
      <c r="A587" s="323"/>
      <c r="B587" s="277" t="s">
        <v>207</v>
      </c>
      <c r="C587" s="266">
        <v>49</v>
      </c>
      <c r="D587" s="265">
        <v>0</v>
      </c>
      <c r="E587" s="266">
        <v>153</v>
      </c>
      <c r="F587" s="265">
        <v>0</v>
      </c>
      <c r="G587" s="266">
        <v>0</v>
      </c>
      <c r="H587" s="324">
        <v>202</v>
      </c>
      <c r="I587" s="322"/>
    </row>
    <row r="588" spans="1:9" hidden="1" outlineLevel="1">
      <c r="A588" s="323"/>
      <c r="B588" s="277" t="s">
        <v>208</v>
      </c>
      <c r="C588" s="266">
        <v>19580.290936044279</v>
      </c>
      <c r="D588" s="266">
        <v>13987</v>
      </c>
      <c r="E588" s="266">
        <v>209317</v>
      </c>
      <c r="F588" s="266">
        <v>0</v>
      </c>
      <c r="G588" s="266">
        <v>38515</v>
      </c>
      <c r="H588" s="324">
        <v>281399.2909360443</v>
      </c>
      <c r="I588" s="322"/>
    </row>
    <row r="589" spans="1:9" hidden="1" outlineLevel="1">
      <c r="A589" s="323"/>
      <c r="B589" s="277" t="s">
        <v>209</v>
      </c>
      <c r="C589" s="266">
        <v>2688</v>
      </c>
      <c r="D589" s="265"/>
      <c r="E589" s="266">
        <v>4162</v>
      </c>
      <c r="F589" s="265"/>
      <c r="G589" s="266">
        <v>41</v>
      </c>
      <c r="H589" s="324">
        <v>6891</v>
      </c>
      <c r="I589" s="322"/>
    </row>
    <row r="590" spans="1:9" hidden="1" outlineLevel="1">
      <c r="A590" s="323"/>
      <c r="B590" s="277" t="s">
        <v>283</v>
      </c>
      <c r="C590" s="266">
        <v>433</v>
      </c>
      <c r="D590" s="265"/>
      <c r="E590" s="266"/>
      <c r="F590" s="265"/>
      <c r="G590" s="266"/>
      <c r="H590" s="324">
        <v>433</v>
      </c>
      <c r="I590" s="322"/>
    </row>
    <row r="591" spans="1:9" hidden="1" outlineLevel="1">
      <c r="A591" s="323"/>
      <c r="B591" s="277" t="s">
        <v>211</v>
      </c>
      <c r="C591" s="266">
        <v>19219</v>
      </c>
      <c r="D591" s="265"/>
      <c r="E591" s="266">
        <v>200731</v>
      </c>
      <c r="F591" s="265"/>
      <c r="G591" s="266">
        <v>33126</v>
      </c>
      <c r="H591" s="324">
        <v>253076</v>
      </c>
      <c r="I591" s="322"/>
    </row>
    <row r="592" spans="1:9" hidden="1" outlineLevel="1">
      <c r="A592" s="323"/>
      <c r="B592" s="277" t="s">
        <v>212</v>
      </c>
      <c r="C592" s="266">
        <v>0</v>
      </c>
      <c r="D592" s="265">
        <v>0</v>
      </c>
      <c r="E592" s="266">
        <v>19325</v>
      </c>
      <c r="F592" s="265">
        <v>0</v>
      </c>
      <c r="G592" s="266">
        <v>3497</v>
      </c>
      <c r="H592" s="324">
        <v>22822</v>
      </c>
      <c r="I592" s="322"/>
    </row>
    <row r="593" spans="1:9" hidden="1" outlineLevel="1">
      <c r="A593" s="323"/>
      <c r="B593" s="277" t="s">
        <v>213</v>
      </c>
      <c r="C593" s="266">
        <v>322</v>
      </c>
      <c r="D593" s="266">
        <v>3363</v>
      </c>
      <c r="E593" s="266">
        <v>10055</v>
      </c>
      <c r="F593" s="265"/>
      <c r="G593" s="266">
        <v>2103</v>
      </c>
      <c r="H593" s="324">
        <v>15843</v>
      </c>
      <c r="I593" s="322"/>
    </row>
    <row r="594" spans="1:9" hidden="1" outlineLevel="1">
      <c r="A594" s="323"/>
      <c r="B594" s="277" t="s">
        <v>214</v>
      </c>
      <c r="C594" s="266">
        <v>778.75933511202709</v>
      </c>
      <c r="D594" s="265"/>
      <c r="E594" s="265"/>
      <c r="F594" s="265"/>
      <c r="G594" s="265"/>
      <c r="H594" s="324">
        <v>778.75933511202709</v>
      </c>
      <c r="I594" s="322"/>
    </row>
    <row r="595" spans="1:9" hidden="1" outlineLevel="1">
      <c r="A595" s="323"/>
      <c r="B595" s="277" t="s">
        <v>273</v>
      </c>
      <c r="C595" s="266"/>
      <c r="D595" s="265"/>
      <c r="E595" s="265"/>
      <c r="F595" s="265"/>
      <c r="G595" s="265"/>
      <c r="H595" s="324">
        <v>0</v>
      </c>
      <c r="I595" s="322"/>
    </row>
    <row r="596" spans="1:9" hidden="1" outlineLevel="1">
      <c r="A596" s="323"/>
      <c r="B596" s="277" t="s">
        <v>215</v>
      </c>
      <c r="C596" s="266">
        <v>1913.81</v>
      </c>
      <c r="D596" s="266">
        <v>0</v>
      </c>
      <c r="E596" s="266">
        <v>17909</v>
      </c>
      <c r="F596" s="266">
        <v>0</v>
      </c>
      <c r="G596" s="266">
        <v>3931</v>
      </c>
      <c r="H596" s="324">
        <v>23753.81</v>
      </c>
      <c r="I596" s="322"/>
    </row>
    <row r="597" spans="1:9" hidden="1" outlineLevel="1">
      <c r="A597" s="323"/>
      <c r="B597" s="277" t="s">
        <v>216</v>
      </c>
      <c r="C597" s="266">
        <v>-13</v>
      </c>
      <c r="D597" s="266">
        <v>0</v>
      </c>
      <c r="E597" s="266">
        <v>0</v>
      </c>
      <c r="F597" s="266">
        <v>0</v>
      </c>
      <c r="G597" s="266">
        <v>0</v>
      </c>
      <c r="H597" s="324">
        <v>-13</v>
      </c>
      <c r="I597" s="322"/>
    </row>
    <row r="598" spans="1:9" hidden="1" outlineLevel="1">
      <c r="A598" s="323"/>
      <c r="B598" s="277" t="s">
        <v>217</v>
      </c>
      <c r="C598" s="266">
        <v>7421.5290975585131</v>
      </c>
      <c r="D598" s="266">
        <v>0</v>
      </c>
      <c r="E598" s="266">
        <v>29956</v>
      </c>
      <c r="F598" s="265"/>
      <c r="G598" s="266">
        <v>8948</v>
      </c>
      <c r="H598" s="324">
        <v>46325.529097558516</v>
      </c>
      <c r="I598" s="322"/>
    </row>
    <row r="599" spans="1:9" hidden="1" outlineLevel="1">
      <c r="A599" s="323"/>
      <c r="B599" s="277" t="s">
        <v>218</v>
      </c>
      <c r="C599" s="266">
        <v>12929</v>
      </c>
      <c r="D599" s="266">
        <v>63334</v>
      </c>
      <c r="E599" s="266">
        <v>4362</v>
      </c>
      <c r="F599" s="266">
        <v>0</v>
      </c>
      <c r="G599" s="266">
        <v>17136</v>
      </c>
      <c r="H599" s="324">
        <v>97761</v>
      </c>
      <c r="I599" s="322"/>
    </row>
    <row r="600" spans="1:9" hidden="1" outlineLevel="1">
      <c r="A600" s="323"/>
      <c r="B600" s="277" t="s">
        <v>219</v>
      </c>
      <c r="C600" s="266">
        <v>0</v>
      </c>
      <c r="D600" s="265"/>
      <c r="E600" s="266">
        <v>0</v>
      </c>
      <c r="F600" s="265"/>
      <c r="G600" s="266">
        <v>0</v>
      </c>
      <c r="H600" s="324">
        <v>0</v>
      </c>
      <c r="I600" s="322"/>
    </row>
    <row r="601" spans="1:9" hidden="1" outlineLevel="1">
      <c r="A601" s="323"/>
      <c r="B601" s="277" t="s">
        <v>323</v>
      </c>
      <c r="C601" s="266">
        <v>0</v>
      </c>
      <c r="D601" s="266">
        <v>0</v>
      </c>
      <c r="E601" s="266">
        <v>3390</v>
      </c>
      <c r="F601" s="265"/>
      <c r="G601" s="266"/>
      <c r="H601" s="324">
        <v>3390</v>
      </c>
      <c r="I601" s="322"/>
    </row>
    <row r="602" spans="1:9" hidden="1" outlineLevel="1">
      <c r="A602" s="323"/>
      <c r="B602" s="277" t="s">
        <v>220</v>
      </c>
      <c r="C602" s="266"/>
      <c r="D602" s="265"/>
      <c r="E602" s="266"/>
      <c r="F602" s="265"/>
      <c r="G602" s="266"/>
      <c r="H602" s="324">
        <v>0</v>
      </c>
      <c r="I602" s="322"/>
    </row>
    <row r="603" spans="1:9" hidden="1" outlineLevel="1">
      <c r="A603" s="323"/>
      <c r="B603" s="277" t="s">
        <v>221</v>
      </c>
      <c r="C603" s="265">
        <v>19</v>
      </c>
      <c r="D603" s="265"/>
      <c r="E603" s="265"/>
      <c r="F603" s="265"/>
      <c r="G603" s="265"/>
      <c r="H603" s="324">
        <v>19</v>
      </c>
      <c r="I603" s="322"/>
    </row>
    <row r="604" spans="1:9" hidden="1" outlineLevel="1">
      <c r="A604" s="323"/>
      <c r="B604" s="277" t="s">
        <v>274</v>
      </c>
      <c r="C604" s="265"/>
      <c r="D604" s="265"/>
      <c r="E604" s="265"/>
      <c r="F604" s="265"/>
      <c r="G604" s="265"/>
      <c r="H604" s="324">
        <v>0</v>
      </c>
      <c r="I604" s="322"/>
    </row>
    <row r="605" spans="1:9" hidden="1" outlineLevel="1">
      <c r="A605" s="323"/>
      <c r="B605" s="277" t="s">
        <v>222</v>
      </c>
      <c r="C605" s="266">
        <v>4945</v>
      </c>
      <c r="D605" s="266">
        <v>27506</v>
      </c>
      <c r="E605" s="266">
        <v>242054</v>
      </c>
      <c r="F605" s="265"/>
      <c r="G605" s="266">
        <v>58881</v>
      </c>
      <c r="H605" s="324">
        <v>333386</v>
      </c>
      <c r="I605" s="322"/>
    </row>
    <row r="606" spans="1:9" hidden="1" outlineLevel="1">
      <c r="A606" s="323"/>
      <c r="B606" s="277" t="s">
        <v>278</v>
      </c>
      <c r="C606" s="266"/>
      <c r="D606" s="266"/>
      <c r="E606" s="266"/>
      <c r="F606" s="265"/>
      <c r="G606" s="266"/>
      <c r="H606" s="324">
        <v>0</v>
      </c>
      <c r="I606" s="322"/>
    </row>
    <row r="607" spans="1:9" hidden="1" outlineLevel="1">
      <c r="A607" s="323"/>
      <c r="B607" s="277" t="s">
        <v>223</v>
      </c>
      <c r="C607" s="266">
        <v>13479</v>
      </c>
      <c r="D607" s="265"/>
      <c r="E607" s="265"/>
      <c r="F607" s="265"/>
      <c r="G607" s="265"/>
      <c r="H607" s="324">
        <v>13479</v>
      </c>
      <c r="I607" s="322"/>
    </row>
    <row r="608" spans="1:9" hidden="1" outlineLevel="1">
      <c r="A608" s="323"/>
      <c r="B608" s="277" t="s">
        <v>224</v>
      </c>
      <c r="C608" s="266">
        <v>6988.6913764307183</v>
      </c>
      <c r="D608" s="265">
        <v>1416</v>
      </c>
      <c r="E608" s="266">
        <v>0</v>
      </c>
      <c r="F608" s="265"/>
      <c r="G608" s="266">
        <v>212</v>
      </c>
      <c r="H608" s="324">
        <v>8616.6913764307174</v>
      </c>
      <c r="I608" s="322"/>
    </row>
    <row r="609" spans="1:9" hidden="1" outlineLevel="1">
      <c r="A609" s="323"/>
      <c r="B609" s="277" t="s">
        <v>225</v>
      </c>
      <c r="C609" s="266">
        <v>0</v>
      </c>
      <c r="D609" s="265">
        <v>0</v>
      </c>
      <c r="E609" s="266">
        <v>2969</v>
      </c>
      <c r="F609" s="265"/>
      <c r="G609" s="265"/>
      <c r="H609" s="324">
        <v>2969</v>
      </c>
      <c r="I609" s="322"/>
    </row>
    <row r="610" spans="1:9" collapsed="1">
      <c r="A610" s="323">
        <v>17</v>
      </c>
      <c r="B610" s="281" t="s">
        <v>577</v>
      </c>
      <c r="C610" s="266">
        <f>SUM($C$582:$C$609)</f>
        <v>101121.08074514555</v>
      </c>
      <c r="D610" s="266">
        <f>SUM($D$582:$D$609)</f>
        <v>109606</v>
      </c>
      <c r="E610" s="266">
        <f>SUM($E$582:$E$609)</f>
        <v>889277</v>
      </c>
      <c r="F610" s="266">
        <f>SUM($F$582:$F$609)</f>
        <v>0</v>
      </c>
      <c r="G610" s="266">
        <f>SUM($G$582:$G$609)</f>
        <v>198196</v>
      </c>
      <c r="H610" s="324">
        <f>SUM($H$582:$H$609)</f>
        <v>1298200.0807451454</v>
      </c>
      <c r="I610" s="322"/>
    </row>
    <row r="611" spans="1:9" hidden="1" outlineLevel="1">
      <c r="A611" s="323"/>
      <c r="B611" s="277" t="s">
        <v>272</v>
      </c>
      <c r="C611" s="266">
        <v>3326</v>
      </c>
      <c r="D611" s="265"/>
      <c r="E611" s="266">
        <v>0</v>
      </c>
      <c r="F611" s="265"/>
      <c r="G611" s="266">
        <v>0</v>
      </c>
      <c r="H611" s="324">
        <v>3326</v>
      </c>
      <c r="I611" s="322"/>
    </row>
    <row r="612" spans="1:9" hidden="1" outlineLevel="1">
      <c r="A612" s="323"/>
      <c r="B612" s="277" t="s">
        <v>203</v>
      </c>
      <c r="C612" s="266">
        <v>3845</v>
      </c>
      <c r="D612" s="265"/>
      <c r="E612" s="266">
        <v>424163</v>
      </c>
      <c r="F612" s="265"/>
      <c r="G612" s="266">
        <v>93109</v>
      </c>
      <c r="H612" s="324">
        <v>521117</v>
      </c>
      <c r="I612" s="322"/>
    </row>
    <row r="613" spans="1:9" hidden="1" outlineLevel="1">
      <c r="A613" s="323"/>
      <c r="B613" s="277" t="s">
        <v>204</v>
      </c>
      <c r="C613" s="266">
        <v>0</v>
      </c>
      <c r="D613" s="266">
        <v>0</v>
      </c>
      <c r="E613" s="266">
        <v>0</v>
      </c>
      <c r="F613" s="265"/>
      <c r="G613" s="266">
        <v>0</v>
      </c>
      <c r="H613" s="324">
        <v>0</v>
      </c>
      <c r="I613" s="322"/>
    </row>
    <row r="614" spans="1:9" hidden="1" outlineLevel="1">
      <c r="A614" s="323"/>
      <c r="B614" s="277" t="s">
        <v>205</v>
      </c>
      <c r="C614" s="266">
        <v>0</v>
      </c>
      <c r="D614" s="266">
        <v>0</v>
      </c>
      <c r="E614" s="266">
        <v>0</v>
      </c>
      <c r="F614" s="266">
        <v>0</v>
      </c>
      <c r="G614" s="266">
        <v>0</v>
      </c>
      <c r="H614" s="324">
        <v>0</v>
      </c>
      <c r="I614" s="322"/>
    </row>
    <row r="615" spans="1:9" hidden="1" outlineLevel="1">
      <c r="A615" s="323"/>
      <c r="B615" s="277" t="s">
        <v>206</v>
      </c>
      <c r="C615" s="266">
        <v>0</v>
      </c>
      <c r="D615" s="266">
        <v>0</v>
      </c>
      <c r="E615" s="266">
        <v>745</v>
      </c>
      <c r="F615" s="266">
        <v>0</v>
      </c>
      <c r="G615" s="266">
        <v>0</v>
      </c>
      <c r="H615" s="324">
        <v>745</v>
      </c>
      <c r="I615" s="322"/>
    </row>
    <row r="616" spans="1:9" hidden="1" outlineLevel="1">
      <c r="A616" s="323"/>
      <c r="B616" s="277" t="s">
        <v>207</v>
      </c>
      <c r="C616" s="266"/>
      <c r="D616" s="266"/>
      <c r="E616" s="266"/>
      <c r="F616" s="266"/>
      <c r="G616" s="266"/>
      <c r="H616" s="324">
        <v>0</v>
      </c>
      <c r="I616" s="322"/>
    </row>
    <row r="617" spans="1:9" hidden="1" outlineLevel="1">
      <c r="A617" s="323"/>
      <c r="B617" s="277" t="s">
        <v>208</v>
      </c>
      <c r="C617" s="266">
        <v>7616.3713800522773</v>
      </c>
      <c r="D617" s="266">
        <v>80382</v>
      </c>
      <c r="E617" s="266">
        <v>533163</v>
      </c>
      <c r="F617" s="266">
        <v>0</v>
      </c>
      <c r="G617" s="266">
        <v>104983</v>
      </c>
      <c r="H617" s="324">
        <v>726144.3713800523</v>
      </c>
      <c r="I617" s="322"/>
    </row>
    <row r="618" spans="1:9" hidden="1" outlineLevel="1">
      <c r="A618" s="323"/>
      <c r="B618" s="277" t="s">
        <v>209</v>
      </c>
      <c r="C618" s="266">
        <v>1579</v>
      </c>
      <c r="D618" s="265"/>
      <c r="E618" s="266">
        <v>7854</v>
      </c>
      <c r="F618" s="265"/>
      <c r="G618" s="266">
        <v>72</v>
      </c>
      <c r="H618" s="324">
        <v>9505</v>
      </c>
      <c r="I618" s="322"/>
    </row>
    <row r="619" spans="1:9" hidden="1" outlineLevel="1">
      <c r="A619" s="323"/>
      <c r="B619" s="277" t="s">
        <v>211</v>
      </c>
      <c r="C619" s="266">
        <v>29593</v>
      </c>
      <c r="D619" s="265"/>
      <c r="E619" s="266">
        <v>755640</v>
      </c>
      <c r="F619" s="265"/>
      <c r="G619" s="266">
        <v>129667</v>
      </c>
      <c r="H619" s="324">
        <v>914900</v>
      </c>
      <c r="I619" s="322"/>
    </row>
    <row r="620" spans="1:9" hidden="1" outlineLevel="1">
      <c r="A620" s="323"/>
      <c r="B620" s="277" t="s">
        <v>212</v>
      </c>
      <c r="C620" s="266">
        <v>104</v>
      </c>
      <c r="D620" s="265">
        <v>0</v>
      </c>
      <c r="E620" s="266">
        <v>378146</v>
      </c>
      <c r="F620" s="265">
        <v>0</v>
      </c>
      <c r="G620" s="266">
        <v>75603</v>
      </c>
      <c r="H620" s="324">
        <v>453853</v>
      </c>
      <c r="I620" s="322"/>
    </row>
    <row r="621" spans="1:9" hidden="1" outlineLevel="1">
      <c r="A621" s="323"/>
      <c r="B621" s="277" t="s">
        <v>213</v>
      </c>
      <c r="C621" s="266">
        <v>19448</v>
      </c>
      <c r="D621" s="266">
        <v>85792</v>
      </c>
      <c r="E621" s="266">
        <v>145167</v>
      </c>
      <c r="F621" s="265"/>
      <c r="G621" s="266">
        <v>39520</v>
      </c>
      <c r="H621" s="324">
        <v>289927</v>
      </c>
      <c r="I621" s="322"/>
    </row>
    <row r="622" spans="1:9" hidden="1" outlineLevel="1">
      <c r="A622" s="323"/>
      <c r="B622" s="277" t="s">
        <v>214</v>
      </c>
      <c r="C622" s="266">
        <v>12204.751219383385</v>
      </c>
      <c r="D622" s="265"/>
      <c r="E622" s="265"/>
      <c r="F622" s="266">
        <v>8</v>
      </c>
      <c r="G622" s="265"/>
      <c r="H622" s="324">
        <v>12212.751219383385</v>
      </c>
      <c r="I622" s="322"/>
    </row>
    <row r="623" spans="1:9" hidden="1" outlineLevel="1">
      <c r="A623" s="323"/>
      <c r="B623" s="277" t="s">
        <v>273</v>
      </c>
      <c r="C623" s="266"/>
      <c r="D623" s="265"/>
      <c r="E623" s="265"/>
      <c r="F623" s="266"/>
      <c r="G623" s="265"/>
      <c r="H623" s="324">
        <v>0</v>
      </c>
      <c r="I623" s="322"/>
    </row>
    <row r="624" spans="1:9" hidden="1" outlineLevel="1">
      <c r="A624" s="323"/>
      <c r="B624" s="277" t="s">
        <v>215</v>
      </c>
      <c r="C624" s="266">
        <v>11909</v>
      </c>
      <c r="D624" s="266">
        <v>0</v>
      </c>
      <c r="E624" s="266">
        <v>80070</v>
      </c>
      <c r="F624" s="266">
        <v>0</v>
      </c>
      <c r="G624" s="266">
        <v>17576</v>
      </c>
      <c r="H624" s="324">
        <v>109555</v>
      </c>
      <c r="I624" s="322"/>
    </row>
    <row r="625" spans="1:9" hidden="1" outlineLevel="1">
      <c r="A625" s="323"/>
      <c r="B625" s="277" t="s">
        <v>216</v>
      </c>
      <c r="C625" s="266">
        <v>0</v>
      </c>
      <c r="D625" s="266">
        <v>0</v>
      </c>
      <c r="E625" s="266">
        <v>0</v>
      </c>
      <c r="F625" s="266">
        <v>0</v>
      </c>
      <c r="G625" s="266">
        <v>0</v>
      </c>
      <c r="H625" s="324">
        <v>0</v>
      </c>
      <c r="I625" s="322"/>
    </row>
    <row r="626" spans="1:9" hidden="1" outlineLevel="1">
      <c r="A626" s="323"/>
      <c r="B626" s="277" t="s">
        <v>217</v>
      </c>
      <c r="C626" s="266">
        <v>0</v>
      </c>
      <c r="D626" s="266">
        <v>0</v>
      </c>
      <c r="E626" s="266">
        <v>39851</v>
      </c>
      <c r="F626" s="265"/>
      <c r="G626" s="266">
        <v>11904</v>
      </c>
      <c r="H626" s="324">
        <v>51755</v>
      </c>
      <c r="I626" s="322"/>
    </row>
    <row r="627" spans="1:9" hidden="1" outlineLevel="1">
      <c r="A627" s="323"/>
      <c r="B627" s="277" t="s">
        <v>218</v>
      </c>
      <c r="C627" s="266">
        <v>41157</v>
      </c>
      <c r="D627" s="266">
        <v>365265</v>
      </c>
      <c r="E627" s="266">
        <v>35631</v>
      </c>
      <c r="F627" s="266">
        <v>0</v>
      </c>
      <c r="G627" s="266">
        <v>101961</v>
      </c>
      <c r="H627" s="324">
        <v>544014</v>
      </c>
      <c r="I627" s="322"/>
    </row>
    <row r="628" spans="1:9" hidden="1" outlineLevel="1">
      <c r="A628" s="323"/>
      <c r="B628" s="277" t="s">
        <v>219</v>
      </c>
      <c r="C628" s="266">
        <v>374</v>
      </c>
      <c r="D628" s="265"/>
      <c r="E628" s="266">
        <v>35883</v>
      </c>
      <c r="F628" s="265"/>
      <c r="G628" s="266">
        <v>10624</v>
      </c>
      <c r="H628" s="324">
        <v>46881</v>
      </c>
      <c r="I628" s="322"/>
    </row>
    <row r="629" spans="1:9" hidden="1" outlineLevel="1">
      <c r="A629" s="323"/>
      <c r="B629" s="277" t="s">
        <v>323</v>
      </c>
      <c r="C629" s="266"/>
      <c r="D629" s="266">
        <v>0</v>
      </c>
      <c r="E629" s="266"/>
      <c r="F629" s="265"/>
      <c r="G629" s="266">
        <v>0</v>
      </c>
      <c r="H629" s="324">
        <v>0</v>
      </c>
      <c r="I629" s="322"/>
    </row>
    <row r="630" spans="1:9" hidden="1" outlineLevel="1">
      <c r="A630" s="323"/>
      <c r="B630" s="277" t="s">
        <v>220</v>
      </c>
      <c r="C630" s="266"/>
      <c r="D630" s="265"/>
      <c r="E630" s="266"/>
      <c r="F630" s="265"/>
      <c r="G630" s="266"/>
      <c r="H630" s="324">
        <v>0</v>
      </c>
      <c r="I630" s="322"/>
    </row>
    <row r="631" spans="1:9" hidden="1" outlineLevel="1">
      <c r="A631" s="323"/>
      <c r="B631" s="277" t="s">
        <v>221</v>
      </c>
      <c r="C631" s="266">
        <v>113</v>
      </c>
      <c r="D631" s="265"/>
      <c r="E631" s="265"/>
      <c r="F631" s="265"/>
      <c r="G631" s="265"/>
      <c r="H631" s="324">
        <v>113</v>
      </c>
      <c r="I631" s="322"/>
    </row>
    <row r="632" spans="1:9" hidden="1" outlineLevel="1">
      <c r="A632" s="323"/>
      <c r="B632" s="277" t="s">
        <v>274</v>
      </c>
      <c r="C632" s="266">
        <v>3011.59</v>
      </c>
      <c r="D632" s="266"/>
      <c r="E632" s="266"/>
      <c r="F632" s="265"/>
      <c r="G632" s="266"/>
      <c r="H632" s="324">
        <v>3011.59</v>
      </c>
      <c r="I632" s="322"/>
    </row>
    <row r="633" spans="1:9" hidden="1" outlineLevel="1">
      <c r="A633" s="323"/>
      <c r="B633" s="277" t="s">
        <v>222</v>
      </c>
      <c r="C633" s="266">
        <v>79330</v>
      </c>
      <c r="D633" s="266">
        <v>16063</v>
      </c>
      <c r="E633" s="266">
        <v>535456</v>
      </c>
      <c r="F633" s="265"/>
      <c r="G633" s="266">
        <v>178356</v>
      </c>
      <c r="H633" s="324">
        <v>809205</v>
      </c>
      <c r="I633" s="322"/>
    </row>
    <row r="634" spans="1:9" hidden="1" outlineLevel="1">
      <c r="A634" s="323"/>
      <c r="B634" s="277" t="s">
        <v>278</v>
      </c>
      <c r="C634" s="266"/>
      <c r="D634" s="266"/>
      <c r="E634" s="266">
        <v>20777</v>
      </c>
      <c r="F634" s="265"/>
      <c r="G634" s="266"/>
      <c r="H634" s="324">
        <v>20777</v>
      </c>
      <c r="I634" s="322"/>
    </row>
    <row r="635" spans="1:9" hidden="1" outlineLevel="1">
      <c r="A635" s="323"/>
      <c r="B635" s="277" t="s">
        <v>223</v>
      </c>
      <c r="C635" s="266">
        <v>21144</v>
      </c>
      <c r="D635" s="265"/>
      <c r="E635" s="265"/>
      <c r="F635" s="265"/>
      <c r="G635" s="265"/>
      <c r="H635" s="324">
        <v>21144</v>
      </c>
      <c r="I635" s="322"/>
    </row>
    <row r="636" spans="1:9" hidden="1" outlineLevel="1">
      <c r="A636" s="323"/>
      <c r="B636" s="277" t="s">
        <v>224</v>
      </c>
      <c r="C636" s="266">
        <v>61951.162172945813</v>
      </c>
      <c r="D636" s="265">
        <v>2404</v>
      </c>
      <c r="E636" s="266">
        <v>216365</v>
      </c>
      <c r="F636" s="265">
        <v>0</v>
      </c>
      <c r="G636" s="266">
        <v>66211</v>
      </c>
      <c r="H636" s="324">
        <v>346931.1621729458</v>
      </c>
      <c r="I636" s="322"/>
    </row>
    <row r="637" spans="1:9" hidden="1" outlineLevel="1">
      <c r="A637" s="323"/>
      <c r="B637" s="277" t="s">
        <v>225</v>
      </c>
      <c r="C637" s="266">
        <v>0</v>
      </c>
      <c r="D637" s="265"/>
      <c r="E637" s="266">
        <v>16889</v>
      </c>
      <c r="F637" s="265"/>
      <c r="G637" s="265"/>
      <c r="H637" s="324">
        <v>16889</v>
      </c>
      <c r="I637" s="322"/>
    </row>
    <row r="638" spans="1:9" collapsed="1">
      <c r="A638" s="323">
        <v>18</v>
      </c>
      <c r="B638" s="281" t="s">
        <v>127</v>
      </c>
      <c r="C638" s="266">
        <f>SUM($C$611:$C$637)</f>
        <v>296705.8747723815</v>
      </c>
      <c r="D638" s="266">
        <f>SUM($D$611:$D$637)</f>
        <v>549906</v>
      </c>
      <c r="E638" s="266">
        <f>SUM($E$611:$E$637)</f>
        <v>3225800</v>
      </c>
      <c r="F638" s="266">
        <f>SUM($F$611:$F$637)</f>
        <v>8</v>
      </c>
      <c r="G638" s="266">
        <f>SUM($G$611:$G$637)</f>
        <v>829586</v>
      </c>
      <c r="H638" s="324">
        <f>SUM($H$611:$H$637)</f>
        <v>4902005.874772382</v>
      </c>
      <c r="I638" s="322"/>
    </row>
    <row r="639" spans="1:9" hidden="1" outlineLevel="1">
      <c r="A639" s="323"/>
      <c r="B639" s="277" t="s">
        <v>272</v>
      </c>
      <c r="C639" s="266">
        <v>0</v>
      </c>
      <c r="D639" s="265"/>
      <c r="E639" s="266">
        <v>0</v>
      </c>
      <c r="F639" s="265"/>
      <c r="G639" s="266">
        <v>0</v>
      </c>
      <c r="H639" s="324">
        <v>0</v>
      </c>
      <c r="I639" s="322"/>
    </row>
    <row r="640" spans="1:9" hidden="1" outlineLevel="1">
      <c r="A640" s="323"/>
      <c r="B640" s="277" t="s">
        <v>203</v>
      </c>
      <c r="C640" s="266">
        <v>406544</v>
      </c>
      <c r="D640" s="265"/>
      <c r="E640" s="266">
        <v>27484</v>
      </c>
      <c r="F640" s="265"/>
      <c r="G640" s="266">
        <v>6033</v>
      </c>
      <c r="H640" s="324">
        <v>440061</v>
      </c>
      <c r="I640" s="322"/>
    </row>
    <row r="641" spans="1:9" hidden="1" outlineLevel="1">
      <c r="A641" s="323"/>
      <c r="B641" s="277" t="s">
        <v>204</v>
      </c>
      <c r="C641" s="265">
        <v>980</v>
      </c>
      <c r="D641" s="265">
        <v>0</v>
      </c>
      <c r="E641" s="265">
        <v>0</v>
      </c>
      <c r="F641" s="265">
        <v>0</v>
      </c>
      <c r="G641" s="265">
        <v>0</v>
      </c>
      <c r="H641" s="324">
        <v>980</v>
      </c>
      <c r="I641" s="322"/>
    </row>
    <row r="642" spans="1:9" hidden="1" outlineLevel="1">
      <c r="A642" s="323"/>
      <c r="B642" s="277" t="s">
        <v>205</v>
      </c>
      <c r="C642" s="266">
        <v>0</v>
      </c>
      <c r="D642" s="266">
        <v>0</v>
      </c>
      <c r="E642" s="266">
        <v>0</v>
      </c>
      <c r="F642" s="266">
        <v>0</v>
      </c>
      <c r="G642" s="266">
        <v>0</v>
      </c>
      <c r="H642" s="324">
        <v>0</v>
      </c>
      <c r="I642" s="322"/>
    </row>
    <row r="643" spans="1:9" hidden="1" outlineLevel="1">
      <c r="A643" s="323"/>
      <c r="B643" s="277" t="s">
        <v>206</v>
      </c>
      <c r="C643" s="266">
        <v>0</v>
      </c>
      <c r="D643" s="266">
        <v>0</v>
      </c>
      <c r="E643" s="266">
        <v>0</v>
      </c>
      <c r="F643" s="266">
        <v>0</v>
      </c>
      <c r="G643" s="266">
        <v>0</v>
      </c>
      <c r="H643" s="324">
        <v>0</v>
      </c>
      <c r="I643" s="322"/>
    </row>
    <row r="644" spans="1:9" hidden="1" outlineLevel="1">
      <c r="A644" s="323"/>
      <c r="B644" s="277" t="s">
        <v>207</v>
      </c>
      <c r="C644" s="266">
        <v>1</v>
      </c>
      <c r="D644" s="266">
        <v>0</v>
      </c>
      <c r="E644" s="266">
        <v>4</v>
      </c>
      <c r="F644" s="266">
        <v>0</v>
      </c>
      <c r="G644" s="266"/>
      <c r="H644" s="324">
        <v>5</v>
      </c>
      <c r="I644" s="322"/>
    </row>
    <row r="645" spans="1:9" hidden="1" outlineLevel="1">
      <c r="A645" s="323"/>
      <c r="B645" s="277" t="s">
        <v>208</v>
      </c>
      <c r="C645" s="266">
        <v>2576090.3169494919</v>
      </c>
      <c r="D645" s="266">
        <v>2306</v>
      </c>
      <c r="E645" s="266">
        <v>28905</v>
      </c>
      <c r="F645" s="266">
        <v>0</v>
      </c>
      <c r="G645" s="266">
        <v>5124</v>
      </c>
      <c r="H645" s="324">
        <v>2612425.3169494919</v>
      </c>
      <c r="I645" s="322"/>
    </row>
    <row r="646" spans="1:9" hidden="1" outlineLevel="1">
      <c r="A646" s="323"/>
      <c r="B646" s="277" t="s">
        <v>209</v>
      </c>
      <c r="C646" s="266">
        <v>237271</v>
      </c>
      <c r="D646" s="265"/>
      <c r="E646" s="266">
        <v>782</v>
      </c>
      <c r="F646" s="265"/>
      <c r="G646" s="266">
        <v>8</v>
      </c>
      <c r="H646" s="324">
        <v>238061</v>
      </c>
      <c r="I646" s="322"/>
    </row>
    <row r="647" spans="1:9" hidden="1" outlineLevel="1">
      <c r="A647" s="323"/>
      <c r="B647" s="277" t="s">
        <v>211</v>
      </c>
      <c r="C647" s="266">
        <v>2066602</v>
      </c>
      <c r="D647" s="265"/>
      <c r="E647" s="266">
        <v>51654</v>
      </c>
      <c r="F647" s="265"/>
      <c r="G647" s="266">
        <v>9160</v>
      </c>
      <c r="H647" s="324">
        <v>2127416</v>
      </c>
      <c r="I647" s="322"/>
    </row>
    <row r="648" spans="1:9" hidden="1" outlineLevel="1">
      <c r="A648" s="323"/>
      <c r="B648" s="277" t="s">
        <v>212</v>
      </c>
      <c r="C648" s="266"/>
      <c r="D648" s="265">
        <v>0</v>
      </c>
      <c r="E648" s="266">
        <v>164706</v>
      </c>
      <c r="F648" s="265">
        <v>0</v>
      </c>
      <c r="G648" s="266">
        <v>22250</v>
      </c>
      <c r="H648" s="324">
        <v>186956</v>
      </c>
      <c r="I648" s="322"/>
    </row>
    <row r="649" spans="1:9" hidden="1" outlineLevel="1">
      <c r="A649" s="323"/>
      <c r="B649" s="277" t="s">
        <v>213</v>
      </c>
      <c r="C649" s="266">
        <v>44</v>
      </c>
      <c r="D649" s="266">
        <v>6499</v>
      </c>
      <c r="E649" s="266">
        <v>144486</v>
      </c>
      <c r="F649" s="265"/>
      <c r="G649" s="266">
        <v>19482</v>
      </c>
      <c r="H649" s="324">
        <v>170511</v>
      </c>
      <c r="I649" s="322"/>
    </row>
    <row r="650" spans="1:9" hidden="1" outlineLevel="1">
      <c r="A650" s="323"/>
      <c r="B650" s="277" t="s">
        <v>214</v>
      </c>
      <c r="C650" s="266">
        <v>0</v>
      </c>
      <c r="D650" s="265"/>
      <c r="E650" s="265"/>
      <c r="F650" s="265"/>
      <c r="G650" s="265"/>
      <c r="H650" s="324">
        <v>0</v>
      </c>
      <c r="I650" s="322"/>
    </row>
    <row r="651" spans="1:9" hidden="1" outlineLevel="1">
      <c r="A651" s="323"/>
      <c r="B651" s="277" t="s">
        <v>273</v>
      </c>
      <c r="C651" s="266"/>
      <c r="D651" s="265"/>
      <c r="E651" s="265"/>
      <c r="F651" s="265"/>
      <c r="G651" s="265"/>
      <c r="H651" s="324">
        <v>0</v>
      </c>
      <c r="I651" s="322"/>
    </row>
    <row r="652" spans="1:9" hidden="1" outlineLevel="1">
      <c r="A652" s="323"/>
      <c r="B652" s="277" t="s">
        <v>215</v>
      </c>
      <c r="C652" s="266">
        <v>12556</v>
      </c>
      <c r="D652" s="266">
        <v>0</v>
      </c>
      <c r="E652" s="266">
        <v>171184</v>
      </c>
      <c r="F652" s="266">
        <v>0</v>
      </c>
      <c r="G652" s="266">
        <v>37577</v>
      </c>
      <c r="H652" s="324">
        <v>221317</v>
      </c>
      <c r="I652" s="322"/>
    </row>
    <row r="653" spans="1:9" hidden="1" outlineLevel="1">
      <c r="A653" s="323"/>
      <c r="B653" s="277" t="s">
        <v>216</v>
      </c>
      <c r="C653" s="266">
        <v>-2</v>
      </c>
      <c r="D653" s="266">
        <v>0</v>
      </c>
      <c r="E653" s="266">
        <v>0</v>
      </c>
      <c r="F653" s="266">
        <v>0</v>
      </c>
      <c r="G653" s="266">
        <v>0</v>
      </c>
      <c r="H653" s="324">
        <v>-2</v>
      </c>
      <c r="I653" s="322"/>
    </row>
    <row r="654" spans="1:9" hidden="1" outlineLevel="1">
      <c r="A654" s="323"/>
      <c r="B654" s="277" t="s">
        <v>217</v>
      </c>
      <c r="C654" s="266">
        <v>1550.9902463081937</v>
      </c>
      <c r="D654" s="266">
        <v>0</v>
      </c>
      <c r="E654" s="266">
        <v>81399</v>
      </c>
      <c r="F654" s="265"/>
      <c r="G654" s="266">
        <v>24314</v>
      </c>
      <c r="H654" s="324">
        <v>107263.9902463082</v>
      </c>
      <c r="I654" s="322"/>
    </row>
    <row r="655" spans="1:9" hidden="1" outlineLevel="1">
      <c r="A655" s="323"/>
      <c r="B655" s="277" t="s">
        <v>218</v>
      </c>
      <c r="C655" s="266">
        <v>164238</v>
      </c>
      <c r="D655" s="266">
        <v>654454</v>
      </c>
      <c r="E655" s="266">
        <v>54445</v>
      </c>
      <c r="F655" s="266">
        <v>0</v>
      </c>
      <c r="G655" s="266">
        <v>182915</v>
      </c>
      <c r="H655" s="324">
        <v>1056052</v>
      </c>
      <c r="I655" s="322"/>
    </row>
    <row r="656" spans="1:9" hidden="1" outlineLevel="1">
      <c r="A656" s="323"/>
      <c r="B656" s="277" t="s">
        <v>219</v>
      </c>
      <c r="C656" s="266">
        <v>950</v>
      </c>
      <c r="D656" s="265"/>
      <c r="E656" s="266">
        <v>50816</v>
      </c>
      <c r="F656" s="265"/>
      <c r="G656" s="266">
        <v>15045</v>
      </c>
      <c r="H656" s="324">
        <v>66811</v>
      </c>
      <c r="I656" s="322"/>
    </row>
    <row r="657" spans="1:9" hidden="1" outlineLevel="1">
      <c r="A657" s="323"/>
      <c r="B657" s="277" t="s">
        <v>323</v>
      </c>
      <c r="C657" s="266">
        <v>0</v>
      </c>
      <c r="D657" s="265">
        <v>0</v>
      </c>
      <c r="E657" s="265">
        <v>14096</v>
      </c>
      <c r="F657" s="265">
        <v>0</v>
      </c>
      <c r="G657" s="265">
        <v>0</v>
      </c>
      <c r="H657" s="324">
        <v>14096</v>
      </c>
      <c r="I657" s="322"/>
    </row>
    <row r="658" spans="1:9" hidden="1" outlineLevel="1">
      <c r="A658" s="323"/>
      <c r="B658" s="277" t="s">
        <v>220</v>
      </c>
      <c r="C658" s="266"/>
      <c r="D658" s="265"/>
      <c r="E658" s="266"/>
      <c r="F658" s="265"/>
      <c r="G658" s="266"/>
      <c r="H658" s="324">
        <v>0</v>
      </c>
      <c r="I658" s="322"/>
    </row>
    <row r="659" spans="1:9" hidden="1" outlineLevel="1">
      <c r="A659" s="323"/>
      <c r="B659" s="277" t="s">
        <v>221</v>
      </c>
      <c r="C659" s="266">
        <v>0</v>
      </c>
      <c r="D659" s="265"/>
      <c r="E659" s="265"/>
      <c r="F659" s="265"/>
      <c r="G659" s="265"/>
      <c r="H659" s="324">
        <v>0</v>
      </c>
      <c r="I659" s="322"/>
    </row>
    <row r="660" spans="1:9" hidden="1" outlineLevel="1">
      <c r="A660" s="323"/>
      <c r="B660" s="277" t="s">
        <v>274</v>
      </c>
      <c r="C660" s="266"/>
      <c r="D660" s="265"/>
      <c r="E660" s="265"/>
      <c r="F660" s="265"/>
      <c r="G660" s="265"/>
      <c r="H660" s="324">
        <v>0</v>
      </c>
      <c r="I660" s="322"/>
    </row>
    <row r="661" spans="1:9" hidden="1" outlineLevel="1">
      <c r="A661" s="323"/>
      <c r="B661" s="277" t="s">
        <v>222</v>
      </c>
      <c r="C661" s="266">
        <v>46063</v>
      </c>
      <c r="D661" s="265">
        <v>3414</v>
      </c>
      <c r="E661" s="266">
        <v>651432</v>
      </c>
      <c r="F661" s="265"/>
      <c r="G661" s="266">
        <v>176527</v>
      </c>
      <c r="H661" s="324">
        <v>877436</v>
      </c>
      <c r="I661" s="322"/>
    </row>
    <row r="662" spans="1:9" hidden="1" outlineLevel="1">
      <c r="A662" s="323"/>
      <c r="B662" s="277" t="s">
        <v>278</v>
      </c>
      <c r="C662" s="266"/>
      <c r="D662" s="265"/>
      <c r="E662" s="266"/>
      <c r="F662" s="265"/>
      <c r="G662" s="266"/>
      <c r="H662" s="324">
        <v>0</v>
      </c>
      <c r="I662" s="322"/>
    </row>
    <row r="663" spans="1:9" hidden="1" outlineLevel="1">
      <c r="A663" s="323"/>
      <c r="B663" s="277" t="s">
        <v>223</v>
      </c>
      <c r="C663" s="266">
        <v>0</v>
      </c>
      <c r="D663" s="265"/>
      <c r="E663" s="265"/>
      <c r="F663" s="265"/>
      <c r="G663" s="265"/>
      <c r="H663" s="324">
        <v>0</v>
      </c>
      <c r="I663" s="322"/>
    </row>
    <row r="664" spans="1:9" hidden="1" outlineLevel="1">
      <c r="A664" s="323"/>
      <c r="B664" s="277" t="s">
        <v>224</v>
      </c>
      <c r="C664" s="266">
        <v>39106.178884185116</v>
      </c>
      <c r="D664" s="265">
        <v>2270</v>
      </c>
      <c r="E664" s="266">
        <v>1455</v>
      </c>
      <c r="F664" s="265"/>
      <c r="G664" s="266">
        <v>809</v>
      </c>
      <c r="H664" s="324">
        <v>43640.178884185116</v>
      </c>
      <c r="I664" s="322"/>
    </row>
    <row r="665" spans="1:9" hidden="1" outlineLevel="1">
      <c r="A665" s="323"/>
      <c r="B665" s="277" t="s">
        <v>225</v>
      </c>
      <c r="C665" s="266">
        <v>18644</v>
      </c>
      <c r="D665" s="265">
        <v>0</v>
      </c>
      <c r="E665" s="266">
        <v>33786</v>
      </c>
      <c r="F665" s="265"/>
      <c r="G665" s="266">
        <v>0</v>
      </c>
      <c r="H665" s="324">
        <v>52430</v>
      </c>
      <c r="I665" s="322"/>
    </row>
    <row r="666" spans="1:9" collapsed="1">
      <c r="A666" s="323">
        <v>19</v>
      </c>
      <c r="B666" s="281" t="s">
        <v>128</v>
      </c>
      <c r="C666" s="266">
        <f>SUM($C$639:$C$665)</f>
        <v>5570638.4860799853</v>
      </c>
      <c r="D666" s="266">
        <f>SUM($D$639:$D$665)</f>
        <v>668943</v>
      </c>
      <c r="E666" s="266">
        <f>SUM($E$639:$E$665)</f>
        <v>1476634</v>
      </c>
      <c r="F666" s="266">
        <f>SUM($F$639:$F$665)</f>
        <v>0</v>
      </c>
      <c r="G666" s="266">
        <f>SUM($G$639:$G$665)</f>
        <v>499244</v>
      </c>
      <c r="H666" s="324">
        <f>SUM($H$639:$H$665)</f>
        <v>8215459.4860799853</v>
      </c>
      <c r="I666" s="322"/>
    </row>
    <row r="667" spans="1:9" ht="15" hidden="1" outlineLevel="1" thickBot="1">
      <c r="A667" s="335"/>
      <c r="B667" s="336" t="s">
        <v>272</v>
      </c>
      <c r="C667" s="337">
        <v>0</v>
      </c>
      <c r="D667" s="338"/>
      <c r="E667" s="337">
        <v>0</v>
      </c>
      <c r="F667" s="338"/>
      <c r="G667" s="337">
        <v>0</v>
      </c>
      <c r="H667" s="339">
        <v>0</v>
      </c>
      <c r="I667" s="322"/>
    </row>
    <row r="668" spans="1:9" ht="15" hidden="1" outlineLevel="1" thickBot="1">
      <c r="A668" s="335"/>
      <c r="B668" s="336" t="s">
        <v>203</v>
      </c>
      <c r="C668" s="337">
        <v>-62333</v>
      </c>
      <c r="D668" s="338"/>
      <c r="E668" s="337">
        <v>497260</v>
      </c>
      <c r="F668" s="338"/>
      <c r="G668" s="337">
        <v>109155</v>
      </c>
      <c r="H668" s="339">
        <v>544082</v>
      </c>
      <c r="I668" s="322"/>
    </row>
    <row r="669" spans="1:9" ht="15" hidden="1" outlineLevel="1" thickBot="1">
      <c r="A669" s="335"/>
      <c r="B669" s="336" t="s">
        <v>204</v>
      </c>
      <c r="C669" s="337">
        <v>165976</v>
      </c>
      <c r="D669" s="337">
        <v>0</v>
      </c>
      <c r="E669" s="337">
        <v>0</v>
      </c>
      <c r="F669" s="338"/>
      <c r="G669" s="337">
        <v>0</v>
      </c>
      <c r="H669" s="339">
        <v>165976</v>
      </c>
      <c r="I669" s="322"/>
    </row>
    <row r="670" spans="1:9" ht="15" hidden="1" outlineLevel="1" thickBot="1">
      <c r="A670" s="335"/>
      <c r="B670" s="336" t="s">
        <v>205</v>
      </c>
      <c r="C670" s="337">
        <v>0</v>
      </c>
      <c r="D670" s="337">
        <v>0</v>
      </c>
      <c r="E670" s="337">
        <v>0</v>
      </c>
      <c r="F670" s="337">
        <v>0</v>
      </c>
      <c r="G670" s="337">
        <v>0</v>
      </c>
      <c r="H670" s="339">
        <v>0</v>
      </c>
      <c r="I670" s="322"/>
    </row>
    <row r="671" spans="1:9" ht="15" hidden="1" outlineLevel="1" thickBot="1">
      <c r="A671" s="335"/>
      <c r="B671" s="336" t="s">
        <v>206</v>
      </c>
      <c r="C671" s="337">
        <v>0</v>
      </c>
      <c r="D671" s="337">
        <v>0</v>
      </c>
      <c r="E671" s="337">
        <v>0</v>
      </c>
      <c r="F671" s="337">
        <v>0</v>
      </c>
      <c r="G671" s="337">
        <v>0</v>
      </c>
      <c r="H671" s="339">
        <v>0</v>
      </c>
      <c r="I671" s="322"/>
    </row>
    <row r="672" spans="1:9" ht="15" hidden="1" outlineLevel="1" thickBot="1">
      <c r="A672" s="335"/>
      <c r="B672" s="336" t="s">
        <v>207</v>
      </c>
      <c r="C672" s="337"/>
      <c r="D672" s="337"/>
      <c r="E672" s="337"/>
      <c r="F672" s="337"/>
      <c r="G672" s="337"/>
      <c r="H672" s="339">
        <v>0</v>
      </c>
      <c r="I672" s="322"/>
    </row>
    <row r="673" spans="1:9" ht="15" hidden="1" outlineLevel="1" thickBot="1">
      <c r="A673" s="335"/>
      <c r="B673" s="336" t="s">
        <v>208</v>
      </c>
      <c r="C673" s="337">
        <v>-152106.52665652137</v>
      </c>
      <c r="D673" s="337">
        <v>211577</v>
      </c>
      <c r="E673" s="337">
        <v>871730</v>
      </c>
      <c r="F673" s="337">
        <v>0</v>
      </c>
      <c r="G673" s="337">
        <v>155972</v>
      </c>
      <c r="H673" s="339">
        <v>1087172.4733434785</v>
      </c>
      <c r="I673" s="322"/>
    </row>
    <row r="674" spans="1:9" ht="15" hidden="1" outlineLevel="1" thickBot="1">
      <c r="A674" s="335"/>
      <c r="B674" s="336" t="s">
        <v>209</v>
      </c>
      <c r="C674" s="337">
        <v>3156</v>
      </c>
      <c r="D674" s="338"/>
      <c r="E674" s="337">
        <v>11586</v>
      </c>
      <c r="F674" s="338"/>
      <c r="G674" s="337">
        <v>115</v>
      </c>
      <c r="H674" s="339">
        <v>14857</v>
      </c>
      <c r="I674" s="322"/>
    </row>
    <row r="675" spans="1:9" ht="15" hidden="1" outlineLevel="1" thickBot="1">
      <c r="A675" s="335"/>
      <c r="B675" s="336" t="s">
        <v>211</v>
      </c>
      <c r="C675" s="337">
        <v>42579</v>
      </c>
      <c r="D675" s="338"/>
      <c r="E675" s="337">
        <v>1229838</v>
      </c>
      <c r="F675" s="338"/>
      <c r="G675" s="337">
        <v>216729</v>
      </c>
      <c r="H675" s="339">
        <v>1489146</v>
      </c>
      <c r="I675" s="322"/>
    </row>
    <row r="676" spans="1:9" ht="15" hidden="1" outlineLevel="1" thickBot="1">
      <c r="A676" s="335"/>
      <c r="B676" s="336" t="s">
        <v>212</v>
      </c>
      <c r="C676" s="337"/>
      <c r="D676" s="338">
        <v>0</v>
      </c>
      <c r="E676" s="337">
        <v>333030</v>
      </c>
      <c r="F676" s="338">
        <v>0</v>
      </c>
      <c r="G676" s="337">
        <v>66719</v>
      </c>
      <c r="H676" s="339">
        <v>399749</v>
      </c>
      <c r="I676" s="322"/>
    </row>
    <row r="677" spans="1:9" ht="15" hidden="1" outlineLevel="1" thickBot="1">
      <c r="A677" s="335"/>
      <c r="B677" s="336" t="s">
        <v>213</v>
      </c>
      <c r="C677" s="337">
        <v>3217</v>
      </c>
      <c r="D677" s="337">
        <v>75163</v>
      </c>
      <c r="E677" s="337">
        <v>130675</v>
      </c>
      <c r="F677" s="338"/>
      <c r="G677" s="337">
        <v>34941</v>
      </c>
      <c r="H677" s="339">
        <v>243996</v>
      </c>
      <c r="I677" s="322"/>
    </row>
    <row r="678" spans="1:9" ht="15" hidden="1" outlineLevel="1" thickBot="1">
      <c r="A678" s="335"/>
      <c r="B678" s="336" t="s">
        <v>214</v>
      </c>
      <c r="C678" s="337">
        <v>579930.37</v>
      </c>
      <c r="D678" s="338"/>
      <c r="E678" s="338"/>
      <c r="F678" s="337">
        <v>342</v>
      </c>
      <c r="G678" s="338"/>
      <c r="H678" s="339">
        <v>580272.37</v>
      </c>
      <c r="I678" s="322"/>
    </row>
    <row r="679" spans="1:9" ht="15" hidden="1" outlineLevel="1" thickBot="1">
      <c r="A679" s="335"/>
      <c r="B679" s="336" t="s">
        <v>273</v>
      </c>
      <c r="C679" s="337"/>
      <c r="D679" s="338"/>
      <c r="E679" s="338"/>
      <c r="F679" s="337"/>
      <c r="G679" s="338"/>
      <c r="H679" s="339">
        <v>0</v>
      </c>
      <c r="I679" s="322"/>
    </row>
    <row r="680" spans="1:9" ht="15" hidden="1" outlineLevel="1" thickBot="1">
      <c r="A680" s="335"/>
      <c r="B680" s="336" t="s">
        <v>215</v>
      </c>
      <c r="C680" s="337">
        <v>15338.41</v>
      </c>
      <c r="D680" s="337">
        <v>0</v>
      </c>
      <c r="E680" s="337">
        <v>93054</v>
      </c>
      <c r="F680" s="337">
        <v>0</v>
      </c>
      <c r="G680" s="337">
        <v>20427</v>
      </c>
      <c r="H680" s="339">
        <v>128819.41</v>
      </c>
      <c r="I680" s="322"/>
    </row>
    <row r="681" spans="1:9" ht="15" hidden="1" outlineLevel="1" thickBot="1">
      <c r="A681" s="335"/>
      <c r="B681" s="336" t="s">
        <v>216</v>
      </c>
      <c r="C681" s="337">
        <v>0</v>
      </c>
      <c r="D681" s="337">
        <v>0</v>
      </c>
      <c r="E681" s="337">
        <v>0</v>
      </c>
      <c r="F681" s="337">
        <v>0</v>
      </c>
      <c r="G681" s="337">
        <v>0</v>
      </c>
      <c r="H681" s="339">
        <v>0</v>
      </c>
      <c r="I681" s="322"/>
    </row>
    <row r="682" spans="1:9" ht="15" hidden="1" outlineLevel="1" thickBot="1">
      <c r="A682" s="335"/>
      <c r="B682" s="336" t="s">
        <v>217</v>
      </c>
      <c r="C682" s="337">
        <v>38290.865827408204</v>
      </c>
      <c r="D682" s="337">
        <v>0</v>
      </c>
      <c r="E682" s="337">
        <v>41069</v>
      </c>
      <c r="F682" s="338"/>
      <c r="G682" s="337">
        <v>12268</v>
      </c>
      <c r="H682" s="339">
        <v>91627.865827408212</v>
      </c>
      <c r="I682" s="322"/>
    </row>
    <row r="683" spans="1:9" ht="15" hidden="1" outlineLevel="1" thickBot="1">
      <c r="A683" s="335"/>
      <c r="B683" s="336" t="s">
        <v>218</v>
      </c>
      <c r="C683" s="337">
        <v>178531</v>
      </c>
      <c r="D683" s="337">
        <v>1245973</v>
      </c>
      <c r="E683" s="337">
        <v>40936</v>
      </c>
      <c r="F683" s="337">
        <v>0</v>
      </c>
      <c r="G683" s="337">
        <v>314735</v>
      </c>
      <c r="H683" s="339">
        <v>1780175</v>
      </c>
      <c r="I683" s="322"/>
    </row>
    <row r="684" spans="1:9" ht="15" hidden="1" outlineLevel="1" thickBot="1">
      <c r="A684" s="335"/>
      <c r="B684" s="336" t="s">
        <v>219</v>
      </c>
      <c r="C684" s="337">
        <v>1594</v>
      </c>
      <c r="D684" s="338"/>
      <c r="E684" s="337">
        <v>26708</v>
      </c>
      <c r="F684" s="338"/>
      <c r="G684" s="337">
        <v>7907</v>
      </c>
      <c r="H684" s="339">
        <v>36209</v>
      </c>
      <c r="I684" s="322"/>
    </row>
    <row r="685" spans="1:9" ht="15" hidden="1" outlineLevel="1" thickBot="1">
      <c r="A685" s="335"/>
      <c r="B685" s="336" t="s">
        <v>323</v>
      </c>
      <c r="C685" s="337">
        <v>0</v>
      </c>
      <c r="D685" s="337">
        <v>0</v>
      </c>
      <c r="E685" s="337">
        <v>15008</v>
      </c>
      <c r="F685" s="337">
        <v>0</v>
      </c>
      <c r="G685" s="337">
        <v>0</v>
      </c>
      <c r="H685" s="337">
        <v>15008</v>
      </c>
      <c r="I685" s="322"/>
    </row>
    <row r="686" spans="1:9" ht="15" hidden="1" outlineLevel="1" thickBot="1">
      <c r="A686" s="335"/>
      <c r="B686" s="336" t="s">
        <v>220</v>
      </c>
      <c r="C686" s="337"/>
      <c r="D686" s="338"/>
      <c r="E686" s="337"/>
      <c r="F686" s="338"/>
      <c r="G686" s="337"/>
      <c r="H686" s="337">
        <v>0</v>
      </c>
      <c r="I686" s="322"/>
    </row>
    <row r="687" spans="1:9" ht="15" hidden="1" outlineLevel="1" thickBot="1">
      <c r="A687" s="335"/>
      <c r="B687" s="336" t="s">
        <v>221</v>
      </c>
      <c r="C687" s="337">
        <v>6513</v>
      </c>
      <c r="D687" s="337">
        <v>0</v>
      </c>
      <c r="E687" s="337">
        <v>0</v>
      </c>
      <c r="F687" s="337">
        <v>10351</v>
      </c>
      <c r="G687" s="338"/>
      <c r="H687" s="339">
        <v>16864</v>
      </c>
      <c r="I687" s="322"/>
    </row>
    <row r="688" spans="1:9" ht="15" hidden="1" outlineLevel="1" thickBot="1">
      <c r="A688" s="335"/>
      <c r="B688" s="336" t="s">
        <v>274</v>
      </c>
      <c r="C688" s="339">
        <v>25670.58</v>
      </c>
      <c r="D688" s="339">
        <v>0</v>
      </c>
      <c r="E688" s="339">
        <v>0</v>
      </c>
      <c r="F688" s="339">
        <v>0</v>
      </c>
      <c r="G688" s="339">
        <v>0</v>
      </c>
      <c r="H688" s="339">
        <v>25670.58</v>
      </c>
      <c r="I688" s="322"/>
    </row>
    <row r="689" spans="1:9" ht="15" hidden="1" outlineLevel="1" thickBot="1">
      <c r="A689" s="335"/>
      <c r="B689" s="336" t="s">
        <v>222</v>
      </c>
      <c r="C689" s="337">
        <v>57816</v>
      </c>
      <c r="D689" s="337">
        <v>63947</v>
      </c>
      <c r="E689" s="337">
        <v>1398307</v>
      </c>
      <c r="F689" s="338"/>
      <c r="G689" s="337">
        <v>893295</v>
      </c>
      <c r="H689" s="339">
        <v>2413365</v>
      </c>
      <c r="I689" s="322"/>
    </row>
    <row r="690" spans="1:9" ht="15" hidden="1" outlineLevel="1" thickBot="1">
      <c r="A690" s="335"/>
      <c r="B690" s="336" t="s">
        <v>278</v>
      </c>
      <c r="C690" s="337"/>
      <c r="D690" s="337"/>
      <c r="E690" s="337">
        <v>21896</v>
      </c>
      <c r="F690" s="338"/>
      <c r="G690" s="337"/>
      <c r="H690" s="339">
        <v>21896</v>
      </c>
      <c r="I690" s="322"/>
    </row>
    <row r="691" spans="1:9" ht="15" hidden="1" outlineLevel="1" thickBot="1">
      <c r="A691" s="335"/>
      <c r="B691" s="336" t="s">
        <v>223</v>
      </c>
      <c r="C691" s="337">
        <v>966</v>
      </c>
      <c r="D691" s="338"/>
      <c r="E691" s="338"/>
      <c r="F691" s="338"/>
      <c r="G691" s="338"/>
      <c r="H691" s="339">
        <v>966</v>
      </c>
      <c r="I691" s="322"/>
    </row>
    <row r="692" spans="1:9" ht="15" hidden="1" outlineLevel="1" thickBot="1">
      <c r="A692" s="335"/>
      <c r="B692" s="336" t="s">
        <v>224</v>
      </c>
      <c r="C692" s="337">
        <v>19109.22478687446</v>
      </c>
      <c r="D692" s="338">
        <v>200</v>
      </c>
      <c r="E692" s="337">
        <v>519747</v>
      </c>
      <c r="F692" s="338">
        <v>0</v>
      </c>
      <c r="G692" s="337">
        <v>155993</v>
      </c>
      <c r="H692" s="339">
        <v>695049.22478687449</v>
      </c>
      <c r="I692" s="322"/>
    </row>
    <row r="693" spans="1:9" ht="15" hidden="1" outlineLevel="1" thickBot="1">
      <c r="A693" s="335"/>
      <c r="B693" s="336" t="s">
        <v>225</v>
      </c>
      <c r="C693" s="337">
        <v>425150</v>
      </c>
      <c r="D693" s="338">
        <v>0</v>
      </c>
      <c r="E693" s="337">
        <v>61335</v>
      </c>
      <c r="F693" s="338"/>
      <c r="G693" s="337">
        <v>0</v>
      </c>
      <c r="H693" s="339">
        <v>486485</v>
      </c>
      <c r="I693" s="322"/>
    </row>
    <row r="694" spans="1:9" ht="15" collapsed="1" thickBot="1">
      <c r="A694" s="335">
        <v>20</v>
      </c>
      <c r="B694" s="340" t="s">
        <v>86</v>
      </c>
      <c r="C694" s="337">
        <f>SUM($C$667:$C$693)</f>
        <v>1349397.9239577614</v>
      </c>
      <c r="D694" s="337">
        <f>SUM($D$667:$D$693)</f>
        <v>1596860</v>
      </c>
      <c r="E694" s="337">
        <f>SUM($E$667:$E$693)</f>
        <v>5292179</v>
      </c>
      <c r="F694" s="337">
        <f>SUM($F$667:$F$693)</f>
        <v>10693</v>
      </c>
      <c r="G694" s="337">
        <f>SUM($G$667:$G$693)</f>
        <v>1988256</v>
      </c>
      <c r="H694" s="339">
        <f>SUM($H$667:$H$693)</f>
        <v>10237385.923957761</v>
      </c>
      <c r="I694" s="322"/>
    </row>
    <row r="695" spans="1:9">
      <c r="A695" s="446"/>
      <c r="B695" s="446"/>
      <c r="C695" s="446"/>
      <c r="D695" s="446"/>
      <c r="E695" s="446"/>
      <c r="F695" s="446"/>
      <c r="G695" s="446"/>
      <c r="H695" s="446"/>
    </row>
    <row r="696" spans="1:9">
      <c r="A696" s="420"/>
      <c r="B696" s="420"/>
      <c r="C696" s="420"/>
      <c r="D696" s="420"/>
      <c r="E696" s="420"/>
      <c r="F696" s="420"/>
      <c r="G696" s="420"/>
      <c r="H696" s="420"/>
    </row>
    <row r="697" spans="1:9">
      <c r="A697" s="420" t="s">
        <v>578</v>
      </c>
      <c r="B697" s="420"/>
      <c r="C697" s="420"/>
      <c r="D697" s="420"/>
      <c r="E697" s="420"/>
      <c r="F697" s="420"/>
      <c r="G697" s="420"/>
      <c r="H697" s="420"/>
    </row>
    <row r="698" spans="1:9">
      <c r="A698" s="420" t="s">
        <v>548</v>
      </c>
      <c r="B698" s="420"/>
      <c r="C698" s="420"/>
      <c r="D698" s="420"/>
      <c r="E698" s="420"/>
      <c r="F698" s="420"/>
      <c r="G698" s="420"/>
      <c r="H698" s="420"/>
    </row>
    <row r="699" spans="1:9">
      <c r="A699" s="420" t="s">
        <v>461</v>
      </c>
      <c r="B699" s="420"/>
      <c r="C699" s="420"/>
      <c r="D699" s="420"/>
      <c r="E699" s="420"/>
      <c r="F699" s="420"/>
      <c r="G699" s="420"/>
      <c r="H699" s="420"/>
    </row>
    <row r="700" spans="1:9">
      <c r="A700" s="420" t="s">
        <v>499</v>
      </c>
      <c r="B700" s="420"/>
      <c r="C700" s="420"/>
      <c r="D700" s="420"/>
      <c r="E700" s="420"/>
      <c r="F700" s="420"/>
      <c r="G700" s="420"/>
      <c r="H700" s="420"/>
    </row>
    <row r="701" spans="1:9">
      <c r="A701" s="420"/>
      <c r="B701" s="420"/>
      <c r="C701" s="420"/>
      <c r="D701" s="420"/>
      <c r="E701" s="420"/>
      <c r="F701" s="420"/>
      <c r="G701" s="420"/>
      <c r="H701" s="420"/>
    </row>
    <row r="702" spans="1:9">
      <c r="A702" s="420" t="s">
        <v>34</v>
      </c>
      <c r="B702" s="420"/>
      <c r="C702" s="420"/>
      <c r="D702" s="420"/>
      <c r="E702" s="420"/>
      <c r="F702" s="420"/>
      <c r="G702" s="420"/>
      <c r="H702" s="420"/>
    </row>
    <row r="703" spans="1:9" ht="12.75" customHeight="1" thickBot="1">
      <c r="A703" s="435" t="s">
        <v>513</v>
      </c>
      <c r="B703" s="435"/>
      <c r="C703" s="435"/>
      <c r="D703" s="435"/>
      <c r="E703" s="435"/>
      <c r="F703" s="435"/>
      <c r="G703" s="435"/>
      <c r="H703" s="435"/>
    </row>
    <row r="704" spans="1:9">
      <c r="A704" s="308"/>
      <c r="B704" s="309"/>
      <c r="C704" s="310" t="s">
        <v>500</v>
      </c>
      <c r="D704" s="311" t="s">
        <v>501</v>
      </c>
      <c r="E704" s="311" t="s">
        <v>502</v>
      </c>
      <c r="F704" s="312" t="s">
        <v>503</v>
      </c>
      <c r="G704" s="312" t="s">
        <v>504</v>
      </c>
      <c r="H704" s="313" t="s">
        <v>505</v>
      </c>
      <c r="I704" s="314"/>
    </row>
    <row r="705" spans="1:9">
      <c r="A705" s="315"/>
      <c r="B705" s="316"/>
      <c r="C705" s="436" t="s">
        <v>508</v>
      </c>
      <c r="D705" s="437"/>
      <c r="E705" s="438"/>
      <c r="F705" s="432" t="s">
        <v>549</v>
      </c>
      <c r="G705" s="432" t="s">
        <v>550</v>
      </c>
      <c r="H705" s="440" t="s">
        <v>551</v>
      </c>
      <c r="I705" s="314"/>
    </row>
    <row r="706" spans="1:9">
      <c r="A706" s="315"/>
      <c r="B706" s="44" t="s">
        <v>552</v>
      </c>
      <c r="C706" s="443"/>
      <c r="D706" s="444"/>
      <c r="E706" s="445"/>
      <c r="F706" s="439"/>
      <c r="G706" s="439"/>
      <c r="H706" s="441"/>
      <c r="I706" s="314"/>
    </row>
    <row r="707" spans="1:9">
      <c r="A707" s="315"/>
      <c r="B707" s="2"/>
      <c r="C707" s="432" t="s">
        <v>553</v>
      </c>
      <c r="D707" s="432" t="s">
        <v>554</v>
      </c>
      <c r="E707" s="432" t="s">
        <v>555</v>
      </c>
      <c r="F707" s="439"/>
      <c r="G707" s="439"/>
      <c r="H707" s="441"/>
      <c r="I707" s="314"/>
    </row>
    <row r="708" spans="1:9" ht="19.5" customHeight="1">
      <c r="A708" s="317"/>
      <c r="B708" s="318"/>
      <c r="C708" s="433"/>
      <c r="D708" s="433"/>
      <c r="E708" s="433"/>
      <c r="F708" s="433"/>
      <c r="G708" s="433"/>
      <c r="H708" s="442"/>
      <c r="I708" s="314"/>
    </row>
    <row r="709" spans="1:9" hidden="1" outlineLevel="1">
      <c r="A709" s="323"/>
      <c r="B709" s="277" t="s">
        <v>272</v>
      </c>
      <c r="C709" s="265"/>
      <c r="D709" s="265"/>
      <c r="E709" s="265"/>
      <c r="F709" s="265"/>
      <c r="G709" s="266">
        <v>0</v>
      </c>
      <c r="H709" s="324">
        <v>0</v>
      </c>
      <c r="I709" s="322"/>
    </row>
    <row r="710" spans="1:9" hidden="1" outlineLevel="1">
      <c r="A710" s="323"/>
      <c r="B710" s="277" t="s">
        <v>203</v>
      </c>
      <c r="C710" s="266">
        <v>0</v>
      </c>
      <c r="D710" s="266">
        <v>0</v>
      </c>
      <c r="E710" s="266">
        <v>0</v>
      </c>
      <c r="F710" s="266">
        <v>0</v>
      </c>
      <c r="G710" s="266">
        <v>0</v>
      </c>
      <c r="H710" s="324">
        <v>0</v>
      </c>
      <c r="I710" s="322"/>
    </row>
    <row r="711" spans="1:9" hidden="1" outlineLevel="1">
      <c r="A711" s="323"/>
      <c r="B711" s="277" t="s">
        <v>204</v>
      </c>
      <c r="C711" s="266">
        <v>33076</v>
      </c>
      <c r="D711" s="266">
        <v>0</v>
      </c>
      <c r="E711" s="266">
        <v>0</v>
      </c>
      <c r="F711" s="266">
        <v>0</v>
      </c>
      <c r="G711" s="266">
        <v>0</v>
      </c>
      <c r="H711" s="324">
        <v>33076</v>
      </c>
      <c r="I711" s="322"/>
    </row>
    <row r="712" spans="1:9" hidden="1" outlineLevel="1">
      <c r="A712" s="323"/>
      <c r="B712" s="277" t="s">
        <v>205</v>
      </c>
      <c r="C712" s="266">
        <v>0</v>
      </c>
      <c r="D712" s="266">
        <v>0</v>
      </c>
      <c r="E712" s="266">
        <v>0</v>
      </c>
      <c r="F712" s="266">
        <v>0</v>
      </c>
      <c r="G712" s="266">
        <v>0</v>
      </c>
      <c r="H712" s="324">
        <v>0</v>
      </c>
      <c r="I712" s="322"/>
    </row>
    <row r="713" spans="1:9" hidden="1" outlineLevel="1">
      <c r="A713" s="323"/>
      <c r="B713" s="277" t="s">
        <v>206</v>
      </c>
      <c r="C713" s="266">
        <v>0</v>
      </c>
      <c r="D713" s="266">
        <v>0</v>
      </c>
      <c r="E713" s="266">
        <v>0</v>
      </c>
      <c r="F713" s="266">
        <v>0</v>
      </c>
      <c r="G713" s="266">
        <v>0</v>
      </c>
      <c r="H713" s="324">
        <v>0</v>
      </c>
      <c r="I713" s="322"/>
    </row>
    <row r="714" spans="1:9" hidden="1" outlineLevel="1">
      <c r="A714" s="323"/>
      <c r="B714" s="277" t="s">
        <v>207</v>
      </c>
      <c r="C714" s="324">
        <v>0</v>
      </c>
      <c r="D714" s="324">
        <v>0</v>
      </c>
      <c r="E714" s="324">
        <v>0</v>
      </c>
      <c r="F714" s="324">
        <v>0</v>
      </c>
      <c r="G714" s="324">
        <v>0</v>
      </c>
      <c r="H714" s="324">
        <v>0</v>
      </c>
      <c r="I714" s="322"/>
    </row>
    <row r="715" spans="1:9" hidden="1" outlineLevel="1">
      <c r="A715" s="323"/>
      <c r="B715" s="277" t="s">
        <v>208</v>
      </c>
      <c r="C715" s="266">
        <v>0</v>
      </c>
      <c r="D715" s="266">
        <v>0</v>
      </c>
      <c r="E715" s="266">
        <v>0</v>
      </c>
      <c r="F715" s="266">
        <v>0</v>
      </c>
      <c r="G715" s="266">
        <v>0</v>
      </c>
      <c r="H715" s="324">
        <v>0</v>
      </c>
      <c r="I715" s="322"/>
    </row>
    <row r="716" spans="1:9" hidden="1" outlineLevel="1">
      <c r="A716" s="323"/>
      <c r="B716" s="277" t="s">
        <v>209</v>
      </c>
      <c r="C716" s="266">
        <v>0</v>
      </c>
      <c r="D716" s="266">
        <v>0</v>
      </c>
      <c r="E716" s="266">
        <v>0</v>
      </c>
      <c r="F716" s="265"/>
      <c r="G716" s="266">
        <v>0</v>
      </c>
      <c r="H716" s="324">
        <v>0</v>
      </c>
      <c r="I716" s="322"/>
    </row>
    <row r="717" spans="1:9" hidden="1" outlineLevel="1">
      <c r="A717" s="323"/>
      <c r="B717" s="277" t="s">
        <v>211</v>
      </c>
      <c r="C717" s="266">
        <v>0</v>
      </c>
      <c r="D717" s="265"/>
      <c r="E717" s="266">
        <v>0</v>
      </c>
      <c r="F717" s="265"/>
      <c r="G717" s="266">
        <v>0</v>
      </c>
      <c r="H717" s="324">
        <v>0</v>
      </c>
      <c r="I717" s="322"/>
    </row>
    <row r="718" spans="1:9" hidden="1" outlineLevel="1">
      <c r="A718" s="323"/>
      <c r="B718" s="277" t="s">
        <v>212</v>
      </c>
      <c r="C718" s="266">
        <v>0</v>
      </c>
      <c r="D718" s="265">
        <v>0</v>
      </c>
      <c r="E718" s="266">
        <v>0</v>
      </c>
      <c r="F718" s="265">
        <v>0</v>
      </c>
      <c r="G718" s="266">
        <v>0</v>
      </c>
      <c r="H718" s="324">
        <v>0</v>
      </c>
      <c r="I718" s="322"/>
    </row>
    <row r="719" spans="1:9" hidden="1" outlineLevel="1">
      <c r="A719" s="323"/>
      <c r="B719" s="277" t="s">
        <v>213</v>
      </c>
      <c r="C719" s="266">
        <v>0</v>
      </c>
      <c r="D719" s="266">
        <v>0</v>
      </c>
      <c r="E719" s="266">
        <v>0</v>
      </c>
      <c r="F719" s="265"/>
      <c r="G719" s="266">
        <v>0</v>
      </c>
      <c r="H719" s="324">
        <v>0</v>
      </c>
      <c r="I719" s="322"/>
    </row>
    <row r="720" spans="1:9" hidden="1" outlineLevel="1">
      <c r="A720" s="323"/>
      <c r="B720" s="277" t="s">
        <v>214</v>
      </c>
      <c r="C720" s="324">
        <v>18292.455670167659</v>
      </c>
      <c r="D720" s="265"/>
      <c r="E720" s="265"/>
      <c r="F720" s="265"/>
      <c r="G720" s="265"/>
      <c r="H720" s="324">
        <v>18292.455670167659</v>
      </c>
      <c r="I720" s="322"/>
    </row>
    <row r="721" spans="1:9" hidden="1" outlineLevel="1">
      <c r="A721" s="323"/>
      <c r="B721" s="277" t="s">
        <v>273</v>
      </c>
      <c r="C721" s="265"/>
      <c r="D721" s="265"/>
      <c r="E721" s="265"/>
      <c r="F721" s="265"/>
      <c r="G721" s="265"/>
      <c r="H721" s="324">
        <v>0</v>
      </c>
      <c r="I721" s="322"/>
    </row>
    <row r="722" spans="1:9" hidden="1" outlineLevel="1">
      <c r="A722" s="323"/>
      <c r="B722" s="277" t="s">
        <v>215</v>
      </c>
      <c r="C722" s="266">
        <v>0</v>
      </c>
      <c r="D722" s="265"/>
      <c r="E722" s="265"/>
      <c r="F722" s="265"/>
      <c r="G722" s="265"/>
      <c r="H722" s="324">
        <v>0</v>
      </c>
      <c r="I722" s="322"/>
    </row>
    <row r="723" spans="1:9" hidden="1" outlineLevel="1">
      <c r="A723" s="323"/>
      <c r="B723" s="277" t="s">
        <v>216</v>
      </c>
      <c r="C723" s="266">
        <v>0</v>
      </c>
      <c r="D723" s="266">
        <v>0</v>
      </c>
      <c r="E723" s="266">
        <v>0</v>
      </c>
      <c r="F723" s="266">
        <v>0</v>
      </c>
      <c r="G723" s="266">
        <v>0</v>
      </c>
      <c r="H723" s="324">
        <v>0</v>
      </c>
      <c r="I723" s="322"/>
    </row>
    <row r="724" spans="1:9" hidden="1" outlineLevel="1">
      <c r="A724" s="323"/>
      <c r="B724" s="277" t="s">
        <v>217</v>
      </c>
      <c r="C724" s="266">
        <v>0</v>
      </c>
      <c r="D724" s="266">
        <v>0</v>
      </c>
      <c r="E724" s="266">
        <v>0</v>
      </c>
      <c r="F724" s="265"/>
      <c r="G724" s="266">
        <v>0</v>
      </c>
      <c r="H724" s="324">
        <v>0</v>
      </c>
      <c r="I724" s="322"/>
    </row>
    <row r="725" spans="1:9" hidden="1" outlineLevel="1">
      <c r="A725" s="323"/>
      <c r="B725" s="277" t="s">
        <v>218</v>
      </c>
      <c r="C725" s="266">
        <v>0</v>
      </c>
      <c r="D725" s="266">
        <v>0</v>
      </c>
      <c r="E725" s="266">
        <v>0</v>
      </c>
      <c r="F725" s="266">
        <v>0</v>
      </c>
      <c r="G725" s="266">
        <v>0</v>
      </c>
      <c r="H725" s="324">
        <v>0</v>
      </c>
      <c r="I725" s="322"/>
    </row>
    <row r="726" spans="1:9" hidden="1" outlineLevel="1">
      <c r="A726" s="323"/>
      <c r="B726" s="277" t="s">
        <v>219</v>
      </c>
      <c r="C726" s="265"/>
      <c r="D726" s="265"/>
      <c r="E726" s="265"/>
      <c r="F726" s="265"/>
      <c r="G726" s="265"/>
      <c r="H726" s="324">
        <v>0</v>
      </c>
      <c r="I726" s="322"/>
    </row>
    <row r="727" spans="1:9" hidden="1" outlineLevel="1">
      <c r="A727" s="323"/>
      <c r="B727" s="277" t="s">
        <v>323</v>
      </c>
      <c r="C727" s="265"/>
      <c r="D727" s="265"/>
      <c r="E727" s="265"/>
      <c r="F727" s="265"/>
      <c r="G727" s="265"/>
      <c r="H727" s="324">
        <v>0</v>
      </c>
      <c r="I727" s="322"/>
    </row>
    <row r="728" spans="1:9" hidden="1" outlineLevel="1">
      <c r="A728" s="323"/>
      <c r="B728" s="277" t="s">
        <v>220</v>
      </c>
      <c r="C728" s="265"/>
      <c r="D728" s="265"/>
      <c r="E728" s="265"/>
      <c r="F728" s="265"/>
      <c r="G728" s="265"/>
      <c r="H728" s="324">
        <v>0</v>
      </c>
      <c r="I728" s="322"/>
    </row>
    <row r="729" spans="1:9" hidden="1" outlineLevel="1">
      <c r="A729" s="323"/>
      <c r="B729" s="277" t="s">
        <v>221</v>
      </c>
      <c r="C729" s="265">
        <v>10500</v>
      </c>
      <c r="D729" s="265">
        <v>0</v>
      </c>
      <c r="E729" s="265">
        <v>0</v>
      </c>
      <c r="F729" s="265">
        <v>0</v>
      </c>
      <c r="G729" s="265">
        <v>0</v>
      </c>
      <c r="H729" s="324">
        <v>10500</v>
      </c>
      <c r="I729" s="322"/>
    </row>
    <row r="730" spans="1:9" hidden="1" outlineLevel="1">
      <c r="A730" s="323"/>
      <c r="B730" s="277" t="s">
        <v>274</v>
      </c>
      <c r="C730" s="265"/>
      <c r="D730" s="265"/>
      <c r="E730" s="265"/>
      <c r="F730" s="265"/>
      <c r="G730" s="265"/>
      <c r="H730" s="324">
        <v>0</v>
      </c>
      <c r="I730" s="322"/>
    </row>
    <row r="731" spans="1:9" hidden="1" outlineLevel="1">
      <c r="A731" s="323"/>
      <c r="B731" s="277" t="s">
        <v>222</v>
      </c>
      <c r="C731" s="266">
        <v>0</v>
      </c>
      <c r="D731" s="265"/>
      <c r="E731" s="266">
        <v>12010</v>
      </c>
      <c r="F731" s="265"/>
      <c r="G731" s="266">
        <v>978193</v>
      </c>
      <c r="H731" s="324">
        <v>990203</v>
      </c>
      <c r="I731" s="322"/>
    </row>
    <row r="732" spans="1:9" hidden="1" outlineLevel="1">
      <c r="A732" s="323"/>
      <c r="B732" s="277" t="s">
        <v>278</v>
      </c>
      <c r="C732" s="266"/>
      <c r="D732" s="265"/>
      <c r="E732" s="324">
        <v>3500</v>
      </c>
      <c r="F732" s="265"/>
      <c r="G732" s="266"/>
      <c r="H732" s="324">
        <v>3500</v>
      </c>
      <c r="I732" s="322"/>
    </row>
    <row r="733" spans="1:9" hidden="1" outlineLevel="1">
      <c r="A733" s="323"/>
      <c r="B733" s="277" t="s">
        <v>223</v>
      </c>
      <c r="C733" s="266">
        <v>0</v>
      </c>
      <c r="D733" s="265"/>
      <c r="E733" s="266">
        <v>0</v>
      </c>
      <c r="F733" s="265"/>
      <c r="G733" s="266">
        <v>0</v>
      </c>
      <c r="H733" s="324">
        <v>0</v>
      </c>
      <c r="I733" s="322"/>
    </row>
    <row r="734" spans="1:9" hidden="1" outlineLevel="1">
      <c r="A734" s="323"/>
      <c r="B734" s="277" t="s">
        <v>224</v>
      </c>
      <c r="C734" s="266">
        <v>0</v>
      </c>
      <c r="D734" s="265">
        <v>0</v>
      </c>
      <c r="E734" s="265">
        <v>0</v>
      </c>
      <c r="F734" s="265">
        <v>0</v>
      </c>
      <c r="G734" s="265">
        <v>0</v>
      </c>
      <c r="H734" s="324">
        <v>0</v>
      </c>
      <c r="I734" s="322"/>
    </row>
    <row r="735" spans="1:9" hidden="1" outlineLevel="1">
      <c r="A735" s="323"/>
      <c r="B735" s="277" t="s">
        <v>225</v>
      </c>
      <c r="C735" s="266">
        <v>0</v>
      </c>
      <c r="D735" s="265">
        <v>0</v>
      </c>
      <c r="E735" s="265">
        <v>0</v>
      </c>
      <c r="F735" s="265">
        <v>0</v>
      </c>
      <c r="G735" s="265">
        <v>0</v>
      </c>
      <c r="H735" s="324">
        <v>0</v>
      </c>
      <c r="I735" s="322"/>
    </row>
    <row r="736" spans="1:9" collapsed="1">
      <c r="A736" s="323">
        <v>21</v>
      </c>
      <c r="B736" s="281" t="s">
        <v>129</v>
      </c>
      <c r="C736" s="266">
        <f>SUM($C$709:$C$735)</f>
        <v>61868.455670167663</v>
      </c>
      <c r="D736" s="266">
        <f>SUM($D$709:$D$735)</f>
        <v>0</v>
      </c>
      <c r="E736" s="266">
        <f>SUM($E$709:$E$735)</f>
        <v>15510</v>
      </c>
      <c r="F736" s="266">
        <f>SUM($F$709:$F$735)</f>
        <v>0</v>
      </c>
      <c r="G736" s="266">
        <f>SUM($G$709:$G$735)</f>
        <v>978193</v>
      </c>
      <c r="H736" s="324">
        <f>SUM($H$709:$H$735)</f>
        <v>1055571.4556701677</v>
      </c>
      <c r="I736" s="322"/>
    </row>
    <row r="737" spans="1:9" hidden="1" outlineLevel="1">
      <c r="A737" s="323"/>
      <c r="B737" s="277" t="s">
        <v>272</v>
      </c>
      <c r="C737" s="266">
        <v>5010</v>
      </c>
      <c r="D737" s="265"/>
      <c r="E737" s="266">
        <v>0</v>
      </c>
      <c r="F737" s="265"/>
      <c r="G737" s="266">
        <v>0</v>
      </c>
      <c r="H737" s="324">
        <v>5010</v>
      </c>
      <c r="I737" s="322"/>
    </row>
    <row r="738" spans="1:9" hidden="1" outlineLevel="1">
      <c r="A738" s="323"/>
      <c r="B738" s="277" t="s">
        <v>203</v>
      </c>
      <c r="C738" s="266">
        <v>14897</v>
      </c>
      <c r="D738" s="265"/>
      <c r="E738" s="266">
        <v>126238</v>
      </c>
      <c r="F738" s="265"/>
      <c r="G738" s="266">
        <v>27711</v>
      </c>
      <c r="H738" s="324">
        <v>168846</v>
      </c>
      <c r="I738" s="322"/>
    </row>
    <row r="739" spans="1:9" hidden="1" outlineLevel="1">
      <c r="A739" s="323"/>
      <c r="B739" s="277" t="s">
        <v>204</v>
      </c>
      <c r="C739" s="266">
        <v>26259.507549999998</v>
      </c>
      <c r="D739" s="266">
        <v>0</v>
      </c>
      <c r="E739" s="266">
        <v>0</v>
      </c>
      <c r="F739" s="266">
        <v>0</v>
      </c>
      <c r="G739" s="266">
        <v>0</v>
      </c>
      <c r="H739" s="324">
        <v>26259.507549999998</v>
      </c>
      <c r="I739" s="322"/>
    </row>
    <row r="740" spans="1:9" hidden="1" outlineLevel="1">
      <c r="A740" s="323"/>
      <c r="B740" s="277" t="s">
        <v>205</v>
      </c>
      <c r="C740" s="266">
        <v>0</v>
      </c>
      <c r="D740" s="266">
        <v>0</v>
      </c>
      <c r="E740" s="266">
        <v>0</v>
      </c>
      <c r="F740" s="266">
        <v>0</v>
      </c>
      <c r="G740" s="266">
        <v>0</v>
      </c>
      <c r="H740" s="324">
        <v>0</v>
      </c>
      <c r="I740" s="322"/>
    </row>
    <row r="741" spans="1:9" hidden="1" outlineLevel="1">
      <c r="A741" s="323"/>
      <c r="B741" s="277" t="s">
        <v>206</v>
      </c>
      <c r="C741" s="266">
        <v>0</v>
      </c>
      <c r="D741" s="266">
        <v>0</v>
      </c>
      <c r="E741" s="266">
        <v>0</v>
      </c>
      <c r="F741" s="266">
        <v>0</v>
      </c>
      <c r="G741" s="266">
        <v>0</v>
      </c>
      <c r="H741" s="324">
        <v>0</v>
      </c>
      <c r="I741" s="322"/>
    </row>
    <row r="742" spans="1:9" hidden="1" outlineLevel="1">
      <c r="A742" s="323"/>
      <c r="B742" s="277" t="s">
        <v>207</v>
      </c>
      <c r="C742" s="265">
        <v>0</v>
      </c>
      <c r="D742" s="265">
        <v>0</v>
      </c>
      <c r="E742" s="265">
        <v>0</v>
      </c>
      <c r="F742" s="265">
        <v>0</v>
      </c>
      <c r="G742" s="265">
        <v>0</v>
      </c>
      <c r="H742" s="265">
        <v>0</v>
      </c>
      <c r="I742" s="322"/>
    </row>
    <row r="743" spans="1:9" hidden="1" outlineLevel="1">
      <c r="A743" s="323"/>
      <c r="B743" s="277" t="s">
        <v>208</v>
      </c>
      <c r="C743" s="266">
        <v>119829.31790253367</v>
      </c>
      <c r="D743" s="266">
        <v>190311</v>
      </c>
      <c r="E743" s="266">
        <v>277101</v>
      </c>
      <c r="F743" s="266">
        <v>0</v>
      </c>
      <c r="G743" s="266">
        <v>54955</v>
      </c>
      <c r="H743" s="324">
        <v>642196.31790253369</v>
      </c>
      <c r="I743" s="322"/>
    </row>
    <row r="744" spans="1:9" hidden="1" outlineLevel="1">
      <c r="A744" s="323"/>
      <c r="B744" s="277" t="s">
        <v>209</v>
      </c>
      <c r="C744" s="266">
        <v>7950</v>
      </c>
      <c r="D744" s="265"/>
      <c r="E744" s="266">
        <v>6335</v>
      </c>
      <c r="F744" s="265"/>
      <c r="G744" s="266">
        <v>64</v>
      </c>
      <c r="H744" s="324">
        <v>14349</v>
      </c>
      <c r="I744" s="322"/>
    </row>
    <row r="745" spans="1:9" hidden="1" outlineLevel="1">
      <c r="A745" s="323"/>
      <c r="B745" s="277" t="s">
        <v>211</v>
      </c>
      <c r="C745" s="266">
        <v>87880</v>
      </c>
      <c r="D745" s="265"/>
      <c r="E745" s="266">
        <v>370324</v>
      </c>
      <c r="F745" s="265"/>
      <c r="G745" s="266">
        <v>60600</v>
      </c>
      <c r="H745" s="324">
        <v>518804</v>
      </c>
      <c r="I745" s="322"/>
    </row>
    <row r="746" spans="1:9" hidden="1" outlineLevel="1">
      <c r="A746" s="323"/>
      <c r="B746" s="277" t="s">
        <v>212</v>
      </c>
      <c r="C746" s="266">
        <v>114</v>
      </c>
      <c r="D746" s="265">
        <v>0</v>
      </c>
      <c r="E746" s="266">
        <v>58543</v>
      </c>
      <c r="F746" s="265">
        <v>0</v>
      </c>
      <c r="G746" s="266">
        <v>12810</v>
      </c>
      <c r="H746" s="324">
        <v>71467</v>
      </c>
      <c r="I746" s="322"/>
    </row>
    <row r="747" spans="1:9" hidden="1" outlineLevel="1">
      <c r="A747" s="323"/>
      <c r="B747" s="277" t="s">
        <v>213</v>
      </c>
      <c r="C747" s="266">
        <v>16820</v>
      </c>
      <c r="D747" s="266">
        <v>16395</v>
      </c>
      <c r="E747" s="266">
        <v>15333</v>
      </c>
      <c r="F747" s="265"/>
      <c r="G747" s="266">
        <v>6253</v>
      </c>
      <c r="H747" s="324">
        <v>54801</v>
      </c>
      <c r="I747" s="322"/>
    </row>
    <row r="748" spans="1:9" hidden="1" outlineLevel="1">
      <c r="A748" s="323"/>
      <c r="B748" s="277" t="s">
        <v>214</v>
      </c>
      <c r="C748" s="266">
        <v>69924.295830913703</v>
      </c>
      <c r="D748" s="265"/>
      <c r="E748" s="265"/>
      <c r="F748" s="266">
        <v>55</v>
      </c>
      <c r="G748" s="265"/>
      <c r="H748" s="324">
        <v>69979.295830913703</v>
      </c>
      <c r="I748" s="322"/>
    </row>
    <row r="749" spans="1:9" hidden="1" outlineLevel="1">
      <c r="A749" s="323"/>
      <c r="B749" s="277" t="s">
        <v>273</v>
      </c>
      <c r="C749" s="266"/>
      <c r="D749" s="265"/>
      <c r="E749" s="265"/>
      <c r="F749" s="266"/>
      <c r="G749" s="265"/>
      <c r="H749" s="324">
        <v>0</v>
      </c>
      <c r="I749" s="322"/>
    </row>
    <row r="750" spans="1:9" hidden="1" outlineLevel="1">
      <c r="A750" s="323"/>
      <c r="B750" s="277" t="s">
        <v>215</v>
      </c>
      <c r="C750" s="266">
        <v>1485.83</v>
      </c>
      <c r="D750" s="266">
        <v>0</v>
      </c>
      <c r="E750" s="266">
        <v>6805</v>
      </c>
      <c r="F750" s="266">
        <v>0</v>
      </c>
      <c r="G750" s="266">
        <v>1494</v>
      </c>
      <c r="H750" s="324">
        <v>9784.83</v>
      </c>
      <c r="I750" s="322"/>
    </row>
    <row r="751" spans="1:9" hidden="1" outlineLevel="1">
      <c r="A751" s="323"/>
      <c r="B751" s="277" t="s">
        <v>216</v>
      </c>
      <c r="C751" s="266">
        <v>-1</v>
      </c>
      <c r="D751" s="266">
        <v>0</v>
      </c>
      <c r="E751" s="266">
        <v>0</v>
      </c>
      <c r="F751" s="266">
        <v>0</v>
      </c>
      <c r="G751" s="266">
        <v>0</v>
      </c>
      <c r="H751" s="324">
        <v>-1</v>
      </c>
      <c r="I751" s="322"/>
    </row>
    <row r="752" spans="1:9" hidden="1" outlineLevel="1">
      <c r="A752" s="323"/>
      <c r="B752" s="277" t="s">
        <v>217</v>
      </c>
      <c r="C752" s="266">
        <v>23117.780508578413</v>
      </c>
      <c r="D752" s="266">
        <v>0</v>
      </c>
      <c r="E752" s="266">
        <v>27961</v>
      </c>
      <c r="F752" s="265"/>
      <c r="G752" s="266">
        <v>8352</v>
      </c>
      <c r="H752" s="324">
        <v>59430.780508578413</v>
      </c>
      <c r="I752" s="322"/>
    </row>
    <row r="753" spans="1:9" hidden="1" outlineLevel="1">
      <c r="A753" s="323"/>
      <c r="B753" s="277" t="s">
        <v>218</v>
      </c>
      <c r="C753" s="266">
        <v>26269</v>
      </c>
      <c r="D753" s="266">
        <v>54290</v>
      </c>
      <c r="E753" s="266">
        <v>2397</v>
      </c>
      <c r="F753" s="266">
        <v>0</v>
      </c>
      <c r="G753" s="266">
        <v>0</v>
      </c>
      <c r="H753" s="324">
        <v>82956</v>
      </c>
      <c r="I753" s="322"/>
    </row>
    <row r="754" spans="1:9" hidden="1" outlineLevel="1">
      <c r="A754" s="323"/>
      <c r="B754" s="277" t="s">
        <v>219</v>
      </c>
      <c r="C754" s="266">
        <v>8337</v>
      </c>
      <c r="D754" s="266"/>
      <c r="E754" s="266">
        <v>3787</v>
      </c>
      <c r="F754" s="265"/>
      <c r="G754" s="266">
        <v>1121</v>
      </c>
      <c r="H754" s="324">
        <v>13245</v>
      </c>
      <c r="I754" s="322"/>
    </row>
    <row r="755" spans="1:9" hidden="1" outlineLevel="1">
      <c r="A755" s="323"/>
      <c r="B755" s="277" t="s">
        <v>323</v>
      </c>
      <c r="C755" s="266">
        <v>0</v>
      </c>
      <c r="D755" s="266">
        <v>0</v>
      </c>
      <c r="E755" s="266"/>
      <c r="F755" s="265"/>
      <c r="G755" s="266"/>
      <c r="H755" s="324">
        <v>0</v>
      </c>
      <c r="I755" s="322"/>
    </row>
    <row r="756" spans="1:9" hidden="1" outlineLevel="1">
      <c r="A756" s="323"/>
      <c r="B756" s="277" t="s">
        <v>220</v>
      </c>
      <c r="C756" s="266">
        <v>0</v>
      </c>
      <c r="D756" s="265"/>
      <c r="E756" s="266">
        <v>0</v>
      </c>
      <c r="F756" s="265"/>
      <c r="G756" s="266">
        <v>0</v>
      </c>
      <c r="H756" s="324">
        <v>0</v>
      </c>
      <c r="I756" s="322"/>
    </row>
    <row r="757" spans="1:9" hidden="1" outlineLevel="1">
      <c r="A757" s="323"/>
      <c r="B757" s="277" t="s">
        <v>221</v>
      </c>
      <c r="C757" s="266">
        <v>1980</v>
      </c>
      <c r="D757" s="265"/>
      <c r="E757" s="265"/>
      <c r="F757" s="265"/>
      <c r="G757" s="265"/>
      <c r="H757" s="324">
        <v>1980</v>
      </c>
      <c r="I757" s="322"/>
    </row>
    <row r="758" spans="1:9" hidden="1" outlineLevel="1">
      <c r="A758" s="323"/>
      <c r="B758" s="277" t="s">
        <v>274</v>
      </c>
      <c r="C758" s="266">
        <v>4887.04</v>
      </c>
      <c r="D758" s="265"/>
      <c r="E758" s="265"/>
      <c r="F758" s="265"/>
      <c r="G758" s="265"/>
      <c r="H758" s="324">
        <v>4887.04</v>
      </c>
      <c r="I758" s="322"/>
    </row>
    <row r="759" spans="1:9" hidden="1" outlineLevel="1">
      <c r="A759" s="323"/>
      <c r="B759" s="277" t="s">
        <v>222</v>
      </c>
      <c r="C759" s="266">
        <v>-19551</v>
      </c>
      <c r="D759" s="266">
        <v>56718</v>
      </c>
      <c r="E759" s="266">
        <v>64366</v>
      </c>
      <c r="F759" s="265"/>
      <c r="G759" s="266">
        <v>54362</v>
      </c>
      <c r="H759" s="324">
        <v>155895</v>
      </c>
      <c r="I759" s="322"/>
    </row>
    <row r="760" spans="1:9" hidden="1" outlineLevel="1">
      <c r="A760" s="323"/>
      <c r="B760" s="277" t="s">
        <v>278</v>
      </c>
      <c r="C760" s="266"/>
      <c r="D760" s="266"/>
      <c r="E760" s="266">
        <v>38389</v>
      </c>
      <c r="F760" s="265"/>
      <c r="G760" s="266"/>
      <c r="H760" s="324">
        <v>38389</v>
      </c>
      <c r="I760" s="322"/>
    </row>
    <row r="761" spans="1:9" hidden="1" outlineLevel="1">
      <c r="A761" s="323"/>
      <c r="B761" s="277" t="s">
        <v>223</v>
      </c>
      <c r="C761" s="266">
        <v>185799</v>
      </c>
      <c r="D761" s="265"/>
      <c r="E761" s="265"/>
      <c r="F761" s="265"/>
      <c r="G761" s="265"/>
      <c r="H761" s="324">
        <v>185799</v>
      </c>
      <c r="I761" s="322"/>
    </row>
    <row r="762" spans="1:9" hidden="1" outlineLevel="1">
      <c r="A762" s="323"/>
      <c r="B762" s="277" t="s">
        <v>224</v>
      </c>
      <c r="C762" s="266">
        <v>12319.433851174834</v>
      </c>
      <c r="D762" s="266">
        <v>198</v>
      </c>
      <c r="E762" s="266">
        <v>13563</v>
      </c>
      <c r="F762" s="265"/>
      <c r="G762" s="266">
        <v>4106</v>
      </c>
      <c r="H762" s="324">
        <v>30186.433851174836</v>
      </c>
      <c r="I762" s="322"/>
    </row>
    <row r="763" spans="1:9" hidden="1" outlineLevel="1">
      <c r="A763" s="323"/>
      <c r="B763" s="277" t="s">
        <v>225</v>
      </c>
      <c r="C763" s="266">
        <v>32961</v>
      </c>
      <c r="D763" s="265"/>
      <c r="E763" s="266">
        <v>4992</v>
      </c>
      <c r="F763" s="265"/>
      <c r="G763" s="265"/>
      <c r="H763" s="324">
        <v>37953</v>
      </c>
      <c r="I763" s="322"/>
    </row>
    <row r="764" spans="1:9" collapsed="1">
      <c r="A764" s="323">
        <v>22</v>
      </c>
      <c r="B764" s="281" t="s">
        <v>579</v>
      </c>
      <c r="C764" s="266">
        <f>SUM($C$737:$C$763)</f>
        <v>626288.20564320055</v>
      </c>
      <c r="D764" s="266">
        <f>SUM($D$737:$D$763)</f>
        <v>317912</v>
      </c>
      <c r="E764" s="266">
        <f>SUM($E$737:$E$763)</f>
        <v>1016134</v>
      </c>
      <c r="F764" s="266">
        <f>SUM($F$737:$F$763)</f>
        <v>55</v>
      </c>
      <c r="G764" s="266">
        <f>SUM($G$737:$G$763)</f>
        <v>231828</v>
      </c>
      <c r="H764" s="324">
        <f>SUM($H$737:$H$763)</f>
        <v>2192217.2056432012</v>
      </c>
      <c r="I764" s="322"/>
    </row>
    <row r="765" spans="1:9" hidden="1" outlineLevel="1">
      <c r="A765" s="323"/>
      <c r="B765" s="277" t="s">
        <v>272</v>
      </c>
      <c r="C765" s="266">
        <v>0</v>
      </c>
      <c r="D765" s="265"/>
      <c r="E765" s="265"/>
      <c r="F765" s="328"/>
      <c r="G765" s="297">
        <v>0</v>
      </c>
      <c r="H765" s="324">
        <v>0</v>
      </c>
      <c r="I765" s="322"/>
    </row>
    <row r="766" spans="1:9" hidden="1" outlineLevel="1">
      <c r="A766" s="323"/>
      <c r="B766" s="277" t="s">
        <v>203</v>
      </c>
      <c r="C766" s="266">
        <v>-807</v>
      </c>
      <c r="D766" s="266">
        <v>0</v>
      </c>
      <c r="E766" s="266">
        <v>0</v>
      </c>
      <c r="F766" s="297">
        <v>0</v>
      </c>
      <c r="G766" s="297">
        <v>0</v>
      </c>
      <c r="H766" s="324">
        <v>-807</v>
      </c>
      <c r="I766" s="322"/>
    </row>
    <row r="767" spans="1:9" hidden="1" outlineLevel="1">
      <c r="A767" s="323"/>
      <c r="B767" s="277" t="s">
        <v>204</v>
      </c>
      <c r="C767" s="266">
        <v>10192.98</v>
      </c>
      <c r="D767" s="266">
        <v>0</v>
      </c>
      <c r="E767" s="266">
        <v>0</v>
      </c>
      <c r="F767" s="297">
        <v>0</v>
      </c>
      <c r="G767" s="297">
        <v>0</v>
      </c>
      <c r="H767" s="324">
        <v>10192.98</v>
      </c>
      <c r="I767" s="322"/>
    </row>
    <row r="768" spans="1:9" hidden="1" outlineLevel="1">
      <c r="A768" s="323"/>
      <c r="B768" s="277" t="s">
        <v>205</v>
      </c>
      <c r="C768" s="266">
        <v>0</v>
      </c>
      <c r="D768" s="266">
        <v>0</v>
      </c>
      <c r="E768" s="266">
        <v>0</v>
      </c>
      <c r="F768" s="297">
        <v>0</v>
      </c>
      <c r="G768" s="297">
        <v>0</v>
      </c>
      <c r="H768" s="324">
        <v>0</v>
      </c>
      <c r="I768" s="322"/>
    </row>
    <row r="769" spans="1:9" hidden="1" outlineLevel="1">
      <c r="A769" s="323"/>
      <c r="B769" s="277" t="s">
        <v>206</v>
      </c>
      <c r="C769" s="266">
        <v>0</v>
      </c>
      <c r="D769" s="266">
        <v>0</v>
      </c>
      <c r="E769" s="266">
        <v>0</v>
      </c>
      <c r="F769" s="297">
        <v>0</v>
      </c>
      <c r="G769" s="297">
        <v>0</v>
      </c>
      <c r="H769" s="324">
        <v>0</v>
      </c>
      <c r="I769" s="322"/>
    </row>
    <row r="770" spans="1:9" hidden="1" outlineLevel="1">
      <c r="A770" s="323"/>
      <c r="B770" s="277" t="s">
        <v>207</v>
      </c>
      <c r="C770" s="266"/>
      <c r="D770" s="266"/>
      <c r="E770" s="266"/>
      <c r="F770" s="297"/>
      <c r="G770" s="297"/>
      <c r="H770" s="324">
        <v>0</v>
      </c>
      <c r="I770" s="322"/>
    </row>
    <row r="771" spans="1:9" hidden="1" outlineLevel="1">
      <c r="A771" s="323"/>
      <c r="B771" s="277" t="s">
        <v>208</v>
      </c>
      <c r="C771" s="266">
        <v>-134262.45393788329</v>
      </c>
      <c r="D771" s="266">
        <v>1287</v>
      </c>
      <c r="E771" s="266">
        <v>6140</v>
      </c>
      <c r="F771" s="297">
        <v>0</v>
      </c>
      <c r="G771" s="297">
        <v>2552</v>
      </c>
      <c r="H771" s="324">
        <v>-124283.45393788329</v>
      </c>
      <c r="I771" s="322"/>
    </row>
    <row r="772" spans="1:9" hidden="1" outlineLevel="1">
      <c r="A772" s="323"/>
      <c r="B772" s="277" t="s">
        <v>209</v>
      </c>
      <c r="C772" s="266">
        <v>-4043</v>
      </c>
      <c r="D772" s="265"/>
      <c r="E772" s="265"/>
      <c r="F772" s="328"/>
      <c r="G772" s="328"/>
      <c r="H772" s="324">
        <v>-4043</v>
      </c>
      <c r="I772" s="322"/>
    </row>
    <row r="773" spans="1:9" hidden="1" outlineLevel="1">
      <c r="A773" s="323"/>
      <c r="B773" s="277" t="s">
        <v>211</v>
      </c>
      <c r="C773" s="266">
        <v>65374</v>
      </c>
      <c r="D773" s="265"/>
      <c r="E773" s="266">
        <v>1960</v>
      </c>
      <c r="F773" s="328"/>
      <c r="G773" s="297">
        <v>490</v>
      </c>
      <c r="H773" s="324">
        <v>67824</v>
      </c>
      <c r="I773" s="322"/>
    </row>
    <row r="774" spans="1:9" hidden="1" outlineLevel="1">
      <c r="A774" s="323"/>
      <c r="B774" s="277" t="s">
        <v>212</v>
      </c>
      <c r="C774" s="266">
        <v>7007</v>
      </c>
      <c r="D774" s="265">
        <v>0</v>
      </c>
      <c r="E774" s="266">
        <v>9145</v>
      </c>
      <c r="F774" s="328">
        <v>0</v>
      </c>
      <c r="G774" s="297">
        <v>4101</v>
      </c>
      <c r="H774" s="324">
        <v>20253</v>
      </c>
      <c r="I774" s="322"/>
    </row>
    <row r="775" spans="1:9" hidden="1" outlineLevel="1">
      <c r="A775" s="323"/>
      <c r="B775" s="277" t="s">
        <v>213</v>
      </c>
      <c r="C775" s="266">
        <v>62645</v>
      </c>
      <c r="D775" s="266">
        <v>8734</v>
      </c>
      <c r="E775" s="266">
        <v>-14331</v>
      </c>
      <c r="F775" s="328"/>
      <c r="G775" s="297">
        <v>412</v>
      </c>
      <c r="H775" s="324">
        <v>57460</v>
      </c>
      <c r="I775" s="322"/>
    </row>
    <row r="776" spans="1:9" hidden="1" outlineLevel="1">
      <c r="A776" s="323"/>
      <c r="B776" s="277" t="s">
        <v>214</v>
      </c>
      <c r="C776" s="266">
        <v>0</v>
      </c>
      <c r="D776" s="265"/>
      <c r="E776" s="265"/>
      <c r="F776" s="328"/>
      <c r="G776" s="328"/>
      <c r="H776" s="324">
        <v>0</v>
      </c>
      <c r="I776" s="322"/>
    </row>
    <row r="777" spans="1:9" hidden="1" outlineLevel="1">
      <c r="A777" s="323"/>
      <c r="B777" s="277" t="s">
        <v>273</v>
      </c>
      <c r="C777" s="266"/>
      <c r="D777" s="265"/>
      <c r="E777" s="265"/>
      <c r="F777" s="328"/>
      <c r="G777" s="328"/>
      <c r="H777" s="324">
        <v>0</v>
      </c>
      <c r="I777" s="322"/>
    </row>
    <row r="778" spans="1:9" hidden="1" outlineLevel="1">
      <c r="A778" s="323"/>
      <c r="B778" s="277" t="s">
        <v>215</v>
      </c>
      <c r="C778" s="266">
        <v>0</v>
      </c>
      <c r="D778" s="265"/>
      <c r="E778" s="265"/>
      <c r="F778" s="328"/>
      <c r="G778" s="328"/>
      <c r="H778" s="324">
        <v>0</v>
      </c>
      <c r="I778" s="322"/>
    </row>
    <row r="779" spans="1:9" hidden="1" outlineLevel="1">
      <c r="A779" s="323"/>
      <c r="B779" s="277" t="s">
        <v>216</v>
      </c>
      <c r="C779" s="266">
        <v>0</v>
      </c>
      <c r="D779" s="266">
        <v>0</v>
      </c>
      <c r="E779" s="266">
        <v>0</v>
      </c>
      <c r="F779" s="297">
        <v>0</v>
      </c>
      <c r="G779" s="297">
        <v>0</v>
      </c>
      <c r="H779" s="324">
        <v>0</v>
      </c>
      <c r="I779" s="322"/>
    </row>
    <row r="780" spans="1:9" hidden="1" outlineLevel="1">
      <c r="A780" s="323"/>
      <c r="B780" s="277" t="s">
        <v>217</v>
      </c>
      <c r="C780" s="266">
        <v>10977.183237428138</v>
      </c>
      <c r="D780" s="266">
        <v>0</v>
      </c>
      <c r="E780" s="266">
        <v>0</v>
      </c>
      <c r="F780" s="328"/>
      <c r="G780" s="297">
        <v>0</v>
      </c>
      <c r="H780" s="324">
        <v>10977.183237428138</v>
      </c>
      <c r="I780" s="322"/>
    </row>
    <row r="781" spans="1:9" hidden="1" outlineLevel="1">
      <c r="A781" s="323"/>
      <c r="B781" s="277" t="s">
        <v>218</v>
      </c>
      <c r="C781" s="266">
        <v>77494</v>
      </c>
      <c r="D781" s="266">
        <v>0</v>
      </c>
      <c r="E781" s="266">
        <v>1763</v>
      </c>
      <c r="F781" s="297">
        <v>0</v>
      </c>
      <c r="G781" s="297">
        <v>837</v>
      </c>
      <c r="H781" s="324">
        <v>80094</v>
      </c>
      <c r="I781" s="322"/>
    </row>
    <row r="782" spans="1:9" hidden="1" outlineLevel="1">
      <c r="A782" s="323"/>
      <c r="B782" s="277" t="s">
        <v>219</v>
      </c>
      <c r="C782" s="266">
        <v>0</v>
      </c>
      <c r="D782" s="265"/>
      <c r="E782" s="265"/>
      <c r="F782" s="328"/>
      <c r="G782" s="328"/>
      <c r="H782" s="324">
        <v>0</v>
      </c>
      <c r="I782" s="322"/>
    </row>
    <row r="783" spans="1:9" hidden="1" outlineLevel="1">
      <c r="A783" s="323"/>
      <c r="B783" s="277" t="s">
        <v>323</v>
      </c>
      <c r="C783" s="266">
        <v>0</v>
      </c>
      <c r="D783" s="266">
        <v>0</v>
      </c>
      <c r="E783" s="266"/>
      <c r="F783" s="265"/>
      <c r="G783" s="266"/>
      <c r="H783" s="324">
        <v>0</v>
      </c>
      <c r="I783" s="322"/>
    </row>
    <row r="784" spans="1:9" hidden="1" outlineLevel="1">
      <c r="A784" s="323"/>
      <c r="B784" s="277" t="s">
        <v>220</v>
      </c>
      <c r="C784" s="266"/>
      <c r="D784" s="265"/>
      <c r="E784" s="265"/>
      <c r="F784" s="328"/>
      <c r="G784" s="328"/>
      <c r="H784" s="324">
        <v>0</v>
      </c>
      <c r="I784" s="322"/>
    </row>
    <row r="785" spans="1:9" hidden="1" outlineLevel="1">
      <c r="A785" s="323"/>
      <c r="B785" s="277" t="s">
        <v>221</v>
      </c>
      <c r="C785" s="265">
        <v>0</v>
      </c>
      <c r="D785" s="265"/>
      <c r="E785" s="265"/>
      <c r="F785" s="328"/>
      <c r="G785" s="328"/>
      <c r="H785" s="324">
        <v>0</v>
      </c>
      <c r="I785" s="322"/>
    </row>
    <row r="786" spans="1:9" hidden="1" outlineLevel="1">
      <c r="A786" s="323"/>
      <c r="B786" s="277" t="s">
        <v>274</v>
      </c>
      <c r="C786" s="265"/>
      <c r="D786" s="265"/>
      <c r="E786" s="265"/>
      <c r="F786" s="328"/>
      <c r="G786" s="328"/>
      <c r="H786" s="324">
        <v>0</v>
      </c>
      <c r="I786" s="322"/>
    </row>
    <row r="787" spans="1:9" hidden="1" outlineLevel="1">
      <c r="A787" s="323"/>
      <c r="B787" s="277" t="s">
        <v>222</v>
      </c>
      <c r="C787" s="266">
        <v>11942</v>
      </c>
      <c r="D787" s="265"/>
      <c r="E787" s="266">
        <v>17512</v>
      </c>
      <c r="F787" s="328"/>
      <c r="G787" s="297">
        <v>1988</v>
      </c>
      <c r="H787" s="324">
        <v>31442</v>
      </c>
      <c r="I787" s="322"/>
    </row>
    <row r="788" spans="1:9" hidden="1" outlineLevel="1">
      <c r="A788" s="323"/>
      <c r="B788" s="277" t="s">
        <v>278</v>
      </c>
      <c r="C788" s="266"/>
      <c r="D788" s="265"/>
      <c r="E788" s="266"/>
      <c r="F788" s="328"/>
      <c r="G788" s="297"/>
      <c r="H788" s="324">
        <v>0</v>
      </c>
      <c r="I788" s="322"/>
    </row>
    <row r="789" spans="1:9" hidden="1" outlineLevel="1">
      <c r="A789" s="323"/>
      <c r="B789" s="277" t="s">
        <v>223</v>
      </c>
      <c r="C789" s="266">
        <v>134254</v>
      </c>
      <c r="D789" s="265"/>
      <c r="E789" s="265"/>
      <c r="F789" s="328"/>
      <c r="G789" s="328"/>
      <c r="H789" s="324">
        <v>134254</v>
      </c>
      <c r="I789" s="322"/>
    </row>
    <row r="790" spans="1:9" hidden="1" outlineLevel="1">
      <c r="A790" s="323"/>
      <c r="B790" s="277" t="s">
        <v>224</v>
      </c>
      <c r="C790" s="266">
        <v>0</v>
      </c>
      <c r="D790" s="266">
        <v>0</v>
      </c>
      <c r="E790" s="266">
        <v>0</v>
      </c>
      <c r="F790" s="328"/>
      <c r="G790" s="297">
        <v>0</v>
      </c>
      <c r="H790" s="324">
        <v>0</v>
      </c>
      <c r="I790" s="322"/>
    </row>
    <row r="791" spans="1:9" hidden="1" outlineLevel="1">
      <c r="A791" s="323"/>
      <c r="B791" s="277" t="s">
        <v>225</v>
      </c>
      <c r="C791" s="266">
        <v>180095</v>
      </c>
      <c r="D791" s="265">
        <v>0</v>
      </c>
      <c r="E791" s="266">
        <v>13247</v>
      </c>
      <c r="F791" s="328"/>
      <c r="G791" s="297">
        <v>0</v>
      </c>
      <c r="H791" s="324">
        <v>193342</v>
      </c>
      <c r="I791" s="322"/>
    </row>
    <row r="792" spans="1:9" collapsed="1">
      <c r="A792" s="323">
        <v>23</v>
      </c>
      <c r="B792" s="281" t="s">
        <v>130</v>
      </c>
      <c r="C792" s="266">
        <f>SUM($C$765:$C$791)</f>
        <v>420868.70929954486</v>
      </c>
      <c r="D792" s="266">
        <f>SUM($D$765:$D$791)</f>
        <v>10021</v>
      </c>
      <c r="E792" s="266">
        <f>SUM($E$765:$E$791)</f>
        <v>35436</v>
      </c>
      <c r="F792" s="297">
        <f>SUM($F$765:$F$791)</f>
        <v>0</v>
      </c>
      <c r="G792" s="297">
        <f>SUM($G$765:$G$791)</f>
        <v>10380</v>
      </c>
      <c r="H792" s="324">
        <f>SUM($H$765:$H$791)</f>
        <v>476705.70929954486</v>
      </c>
      <c r="I792" s="322"/>
    </row>
    <row r="793" spans="1:9" hidden="1" outlineLevel="1">
      <c r="A793" s="323"/>
      <c r="B793" s="277" t="s">
        <v>272</v>
      </c>
      <c r="C793" s="266">
        <v>25</v>
      </c>
      <c r="D793" s="266">
        <v>0</v>
      </c>
      <c r="E793" s="266">
        <v>0</v>
      </c>
      <c r="F793" s="246"/>
      <c r="G793" s="247"/>
      <c r="H793" s="331">
        <v>25</v>
      </c>
      <c r="I793" s="322"/>
    </row>
    <row r="794" spans="1:9" hidden="1" outlineLevel="1">
      <c r="A794" s="323"/>
      <c r="B794" s="277" t="s">
        <v>203</v>
      </c>
      <c r="C794" s="266">
        <v>1134015</v>
      </c>
      <c r="D794" s="266">
        <v>0</v>
      </c>
      <c r="E794" s="266">
        <v>0</v>
      </c>
      <c r="F794" s="246"/>
      <c r="G794" s="247"/>
      <c r="H794" s="331">
        <v>1134015</v>
      </c>
      <c r="I794" s="322"/>
    </row>
    <row r="795" spans="1:9" hidden="1" outlineLevel="1">
      <c r="A795" s="323"/>
      <c r="B795" s="277" t="s">
        <v>204</v>
      </c>
      <c r="C795" s="266">
        <v>604717.47</v>
      </c>
      <c r="D795" s="266">
        <v>0</v>
      </c>
      <c r="E795" s="266">
        <v>0</v>
      </c>
      <c r="F795" s="246"/>
      <c r="G795" s="247"/>
      <c r="H795" s="331">
        <v>604717.47</v>
      </c>
      <c r="I795" s="322"/>
    </row>
    <row r="796" spans="1:9" hidden="1" outlineLevel="1">
      <c r="A796" s="323"/>
      <c r="B796" s="277" t="s">
        <v>205</v>
      </c>
      <c r="C796" s="266">
        <v>0</v>
      </c>
      <c r="D796" s="266">
        <v>0</v>
      </c>
      <c r="E796" s="266">
        <v>0</v>
      </c>
      <c r="F796" s="246"/>
      <c r="G796" s="247"/>
      <c r="H796" s="331">
        <v>0</v>
      </c>
      <c r="I796" s="322"/>
    </row>
    <row r="797" spans="1:9" hidden="1" outlineLevel="1">
      <c r="A797" s="323"/>
      <c r="B797" s="277" t="s">
        <v>206</v>
      </c>
      <c r="C797" s="266">
        <v>0</v>
      </c>
      <c r="D797" s="266">
        <v>0</v>
      </c>
      <c r="E797" s="266">
        <v>10000</v>
      </c>
      <c r="F797" s="246"/>
      <c r="G797" s="247"/>
      <c r="H797" s="331">
        <v>10000</v>
      </c>
      <c r="I797" s="322"/>
    </row>
    <row r="798" spans="1:9" hidden="1" outlineLevel="1">
      <c r="A798" s="323"/>
      <c r="B798" s="277" t="s">
        <v>207</v>
      </c>
      <c r="C798" s="266">
        <v>0</v>
      </c>
      <c r="D798" s="266"/>
      <c r="E798" s="266"/>
      <c r="F798" s="246"/>
      <c r="G798" s="247"/>
      <c r="H798" s="331">
        <v>0</v>
      </c>
      <c r="I798" s="322"/>
    </row>
    <row r="799" spans="1:9" hidden="1" outlineLevel="1">
      <c r="A799" s="323"/>
      <c r="B799" s="277" t="s">
        <v>208</v>
      </c>
      <c r="C799" s="266">
        <v>1522315.9</v>
      </c>
      <c r="D799" s="266">
        <v>0</v>
      </c>
      <c r="E799" s="266">
        <v>768</v>
      </c>
      <c r="F799" s="246"/>
      <c r="G799" s="247"/>
      <c r="H799" s="331">
        <v>1523083.9</v>
      </c>
      <c r="I799" s="322"/>
    </row>
    <row r="800" spans="1:9" hidden="1" outlineLevel="1">
      <c r="A800" s="323"/>
      <c r="B800" s="277" t="s">
        <v>209</v>
      </c>
      <c r="C800" s="266">
        <v>527543</v>
      </c>
      <c r="D800" s="266">
        <v>0</v>
      </c>
      <c r="E800" s="266">
        <v>0</v>
      </c>
      <c r="F800" s="246"/>
      <c r="G800" s="247"/>
      <c r="H800" s="331">
        <v>527543</v>
      </c>
      <c r="I800" s="322"/>
    </row>
    <row r="801" spans="1:9" hidden="1" outlineLevel="1">
      <c r="A801" s="323"/>
      <c r="B801" s="277" t="s">
        <v>283</v>
      </c>
      <c r="C801" s="266">
        <v>38510</v>
      </c>
      <c r="D801" s="266"/>
      <c r="E801" s="266"/>
      <c r="F801" s="246"/>
      <c r="G801" s="247"/>
      <c r="H801" s="331">
        <v>38510</v>
      </c>
      <c r="I801" s="322"/>
    </row>
    <row r="802" spans="1:9" hidden="1" outlineLevel="1">
      <c r="A802" s="323"/>
      <c r="B802" s="277" t="s">
        <v>211</v>
      </c>
      <c r="C802" s="266">
        <v>2162591</v>
      </c>
      <c r="D802" s="266">
        <v>0</v>
      </c>
      <c r="E802" s="266">
        <v>2615</v>
      </c>
      <c r="F802" s="246"/>
      <c r="G802" s="247"/>
      <c r="H802" s="331">
        <v>2165206</v>
      </c>
      <c r="I802" s="322"/>
    </row>
    <row r="803" spans="1:9" hidden="1" outlineLevel="1">
      <c r="A803" s="323"/>
      <c r="B803" s="277" t="s">
        <v>212</v>
      </c>
      <c r="C803" s="266">
        <v>625647</v>
      </c>
      <c r="D803" s="265">
        <v>0</v>
      </c>
      <c r="E803" s="266">
        <v>0</v>
      </c>
      <c r="F803" s="246"/>
      <c r="G803" s="247"/>
      <c r="H803" s="331">
        <v>625647</v>
      </c>
      <c r="I803" s="322"/>
    </row>
    <row r="804" spans="1:9" hidden="1" outlineLevel="1">
      <c r="A804" s="323"/>
      <c r="B804" s="277" t="s">
        <v>213</v>
      </c>
      <c r="C804" s="266">
        <v>1565789</v>
      </c>
      <c r="D804" s="265">
        <v>0</v>
      </c>
      <c r="E804" s="266">
        <v>0</v>
      </c>
      <c r="F804" s="246"/>
      <c r="G804" s="247"/>
      <c r="H804" s="331">
        <v>1565789</v>
      </c>
      <c r="I804" s="322"/>
    </row>
    <row r="805" spans="1:9" hidden="1" outlineLevel="1">
      <c r="A805" s="323"/>
      <c r="B805" s="277" t="s">
        <v>214</v>
      </c>
      <c r="C805" s="266">
        <v>608025.99902400002</v>
      </c>
      <c r="D805" s="265"/>
      <c r="E805" s="265"/>
      <c r="F805" s="246"/>
      <c r="G805" s="247"/>
      <c r="H805" s="331">
        <v>608025.99902400002</v>
      </c>
      <c r="I805" s="322"/>
    </row>
    <row r="806" spans="1:9" hidden="1" outlineLevel="1">
      <c r="A806" s="323"/>
      <c r="B806" s="277" t="s">
        <v>273</v>
      </c>
      <c r="C806" s="266"/>
      <c r="D806" s="265"/>
      <c r="E806" s="265"/>
      <c r="F806" s="246"/>
      <c r="G806" s="247"/>
      <c r="H806" s="331">
        <v>0</v>
      </c>
      <c r="I806" s="322"/>
    </row>
    <row r="807" spans="1:9" hidden="1" outlineLevel="1">
      <c r="A807" s="323"/>
      <c r="B807" s="277" t="s">
        <v>215</v>
      </c>
      <c r="C807" s="266">
        <v>128626</v>
      </c>
      <c r="D807" s="265"/>
      <c r="E807" s="265"/>
      <c r="F807" s="246"/>
      <c r="G807" s="247"/>
      <c r="H807" s="331">
        <v>128626</v>
      </c>
      <c r="I807" s="322"/>
    </row>
    <row r="808" spans="1:9" hidden="1" outlineLevel="1">
      <c r="A808" s="323"/>
      <c r="B808" s="277" t="s">
        <v>216</v>
      </c>
      <c r="C808" s="266">
        <v>1679</v>
      </c>
      <c r="D808" s="266">
        <v>0</v>
      </c>
      <c r="E808" s="266">
        <v>0</v>
      </c>
      <c r="F808" s="246"/>
      <c r="G808" s="247"/>
      <c r="H808" s="331">
        <v>1679</v>
      </c>
      <c r="I808" s="322"/>
    </row>
    <row r="809" spans="1:9" hidden="1" outlineLevel="1">
      <c r="A809" s="323"/>
      <c r="B809" s="277" t="s">
        <v>217</v>
      </c>
      <c r="C809" s="266">
        <v>370740</v>
      </c>
      <c r="D809" s="266">
        <v>0</v>
      </c>
      <c r="E809" s="266">
        <v>0</v>
      </c>
      <c r="F809" s="246"/>
      <c r="G809" s="247"/>
      <c r="H809" s="331">
        <v>370740</v>
      </c>
      <c r="I809" s="322"/>
    </row>
    <row r="810" spans="1:9" hidden="1" outlineLevel="1">
      <c r="A810" s="323"/>
      <c r="B810" s="277" t="s">
        <v>218</v>
      </c>
      <c r="C810" s="266">
        <v>1253184</v>
      </c>
      <c r="D810" s="266">
        <v>0</v>
      </c>
      <c r="E810" s="266">
        <v>0</v>
      </c>
      <c r="F810" s="246"/>
      <c r="G810" s="247"/>
      <c r="H810" s="331">
        <v>1253184</v>
      </c>
      <c r="I810" s="322"/>
    </row>
    <row r="811" spans="1:9" hidden="1" outlineLevel="1">
      <c r="A811" s="323"/>
      <c r="B811" s="277" t="s">
        <v>219</v>
      </c>
      <c r="C811" s="266">
        <v>3801</v>
      </c>
      <c r="D811" s="265"/>
      <c r="E811" s="265"/>
      <c r="F811" s="246"/>
      <c r="G811" s="247"/>
      <c r="H811" s="331">
        <v>3801</v>
      </c>
      <c r="I811" s="322"/>
    </row>
    <row r="812" spans="1:9" hidden="1" outlineLevel="1">
      <c r="A812" s="323"/>
      <c r="B812" s="277" t="s">
        <v>323</v>
      </c>
      <c r="C812" s="266">
        <v>0</v>
      </c>
      <c r="D812" s="266">
        <v>0</v>
      </c>
      <c r="E812" s="266">
        <v>140786</v>
      </c>
      <c r="F812" s="246"/>
      <c r="G812" s="247"/>
      <c r="H812" s="324">
        <v>140786</v>
      </c>
      <c r="I812" s="322"/>
    </row>
    <row r="813" spans="1:9" hidden="1" outlineLevel="1">
      <c r="A813" s="323"/>
      <c r="B813" s="277" t="s">
        <v>220</v>
      </c>
      <c r="C813" s="265">
        <v>12371</v>
      </c>
      <c r="D813" s="265">
        <v>0</v>
      </c>
      <c r="E813" s="265">
        <v>0</v>
      </c>
      <c r="F813" s="246"/>
      <c r="G813" s="247"/>
      <c r="H813" s="331">
        <v>12371</v>
      </c>
      <c r="I813" s="322"/>
    </row>
    <row r="814" spans="1:9" hidden="1" outlineLevel="1">
      <c r="A814" s="323"/>
      <c r="B814" s="277" t="s">
        <v>221</v>
      </c>
      <c r="C814" s="266">
        <v>-40684</v>
      </c>
      <c r="D814" s="265"/>
      <c r="E814" s="265"/>
      <c r="F814" s="246"/>
      <c r="G814" s="247"/>
      <c r="H814" s="331">
        <v>-40684</v>
      </c>
      <c r="I814" s="322"/>
    </row>
    <row r="815" spans="1:9" hidden="1" outlineLevel="1">
      <c r="A815" s="323"/>
      <c r="B815" s="277" t="s">
        <v>274</v>
      </c>
      <c r="C815" s="324">
        <v>666.29</v>
      </c>
      <c r="D815" s="265"/>
      <c r="E815" s="265"/>
      <c r="F815" s="246"/>
      <c r="G815" s="247"/>
      <c r="H815" s="331">
        <v>666.29</v>
      </c>
      <c r="I815" s="322"/>
    </row>
    <row r="816" spans="1:9" hidden="1" outlineLevel="1">
      <c r="A816" s="323"/>
      <c r="B816" s="277" t="s">
        <v>222</v>
      </c>
      <c r="C816" s="266">
        <v>1705655</v>
      </c>
      <c r="D816" s="266">
        <v>716315</v>
      </c>
      <c r="E816" s="266">
        <v>0</v>
      </c>
      <c r="F816" s="246"/>
      <c r="G816" s="247"/>
      <c r="H816" s="331">
        <v>2421970</v>
      </c>
      <c r="I816" s="322"/>
    </row>
    <row r="817" spans="1:9" hidden="1" outlineLevel="1">
      <c r="A817" s="323"/>
      <c r="B817" s="277" t="s">
        <v>278</v>
      </c>
      <c r="C817" s="266"/>
      <c r="D817" s="266"/>
      <c r="E817" s="266">
        <v>56010</v>
      </c>
      <c r="F817" s="246"/>
      <c r="G817" s="247"/>
      <c r="H817" s="331">
        <v>56010</v>
      </c>
      <c r="I817" s="322"/>
    </row>
    <row r="818" spans="1:9" hidden="1" outlineLevel="1">
      <c r="A818" s="323"/>
      <c r="B818" s="277" t="s">
        <v>223</v>
      </c>
      <c r="C818" s="266">
        <v>138372</v>
      </c>
      <c r="D818" s="265">
        <v>0</v>
      </c>
      <c r="E818" s="266">
        <v>0</v>
      </c>
      <c r="F818" s="246"/>
      <c r="G818" s="247"/>
      <c r="H818" s="331">
        <v>138372</v>
      </c>
      <c r="I818" s="322"/>
    </row>
    <row r="819" spans="1:9" hidden="1" outlineLevel="1">
      <c r="A819" s="323"/>
      <c r="B819" s="277" t="s">
        <v>224</v>
      </c>
      <c r="C819" s="266">
        <v>232790.28999999998</v>
      </c>
      <c r="D819" s="265"/>
      <c r="E819" s="266">
        <v>0</v>
      </c>
      <c r="F819" s="246"/>
      <c r="G819" s="247"/>
      <c r="H819" s="331">
        <v>232790.28999999998</v>
      </c>
      <c r="I819" s="322"/>
    </row>
    <row r="820" spans="1:9" hidden="1" outlineLevel="1">
      <c r="A820" s="323"/>
      <c r="B820" s="277" t="s">
        <v>225</v>
      </c>
      <c r="C820" s="266">
        <v>1672425</v>
      </c>
      <c r="D820" s="265">
        <v>0</v>
      </c>
      <c r="E820" s="266">
        <v>0</v>
      </c>
      <c r="F820" s="246"/>
      <c r="G820" s="247"/>
      <c r="H820" s="331">
        <v>1672425</v>
      </c>
      <c r="I820" s="322"/>
    </row>
    <row r="821" spans="1:9" collapsed="1">
      <c r="A821" s="323">
        <v>24</v>
      </c>
      <c r="B821" s="281" t="s">
        <v>131</v>
      </c>
      <c r="C821" s="266">
        <f>SUM($C$793:$C$820)</f>
        <v>14268804.949023999</v>
      </c>
      <c r="D821" s="266">
        <f>SUM($D$793:$D$820)</f>
        <v>716315</v>
      </c>
      <c r="E821" s="266">
        <f>SUM($E$793:$E$820)</f>
        <v>210179</v>
      </c>
      <c r="F821" s="246"/>
      <c r="G821" s="247"/>
      <c r="H821" s="331">
        <f>SUM($H$793:$H$820)</f>
        <v>15195298.949023999</v>
      </c>
      <c r="I821" s="322"/>
    </row>
    <row r="822" spans="1:9" hidden="1" outlineLevel="1">
      <c r="A822" s="323"/>
      <c r="B822" s="277" t="s">
        <v>272</v>
      </c>
      <c r="C822" s="266">
        <v>5308</v>
      </c>
      <c r="D822" s="265"/>
      <c r="E822" s="265"/>
      <c r="F822" s="254"/>
      <c r="G822" s="273"/>
      <c r="H822" s="331">
        <v>5308</v>
      </c>
      <c r="I822" s="322"/>
    </row>
    <row r="823" spans="1:9" hidden="1" outlineLevel="1">
      <c r="A823" s="323"/>
      <c r="B823" s="277" t="s">
        <v>203</v>
      </c>
      <c r="C823" s="266">
        <v>1136835</v>
      </c>
      <c r="D823" s="265">
        <v>0</v>
      </c>
      <c r="E823" s="265">
        <v>0</v>
      </c>
      <c r="F823" s="254"/>
      <c r="G823" s="273"/>
      <c r="H823" s="331">
        <v>1136835</v>
      </c>
      <c r="I823" s="322"/>
    </row>
    <row r="824" spans="1:9" hidden="1" outlineLevel="1">
      <c r="A824" s="323"/>
      <c r="B824" s="277" t="s">
        <v>204</v>
      </c>
      <c r="C824" s="266">
        <v>746867.90999999992</v>
      </c>
      <c r="D824" s="265"/>
      <c r="E824" s="265"/>
      <c r="F824" s="254"/>
      <c r="G824" s="273"/>
      <c r="H824" s="331">
        <v>746867.90999999992</v>
      </c>
      <c r="I824" s="322"/>
    </row>
    <row r="825" spans="1:9" hidden="1" outlineLevel="1">
      <c r="A825" s="323"/>
      <c r="B825" s="277" t="s">
        <v>205</v>
      </c>
      <c r="C825" s="266">
        <v>0</v>
      </c>
      <c r="D825" s="266">
        <v>0</v>
      </c>
      <c r="E825" s="266">
        <v>0</v>
      </c>
      <c r="F825" s="254"/>
      <c r="G825" s="273"/>
      <c r="H825" s="331">
        <v>0</v>
      </c>
      <c r="I825" s="322"/>
    </row>
    <row r="826" spans="1:9" hidden="1" outlineLevel="1">
      <c r="A826" s="323"/>
      <c r="B826" s="277" t="s">
        <v>206</v>
      </c>
      <c r="C826" s="266">
        <v>0</v>
      </c>
      <c r="D826" s="266">
        <v>0</v>
      </c>
      <c r="E826" s="266">
        <v>0</v>
      </c>
      <c r="F826" s="254"/>
      <c r="G826" s="273"/>
      <c r="H826" s="331">
        <v>0</v>
      </c>
      <c r="I826" s="322"/>
    </row>
    <row r="827" spans="1:9" hidden="1" outlineLevel="1">
      <c r="A827" s="323"/>
      <c r="B827" s="277" t="s">
        <v>207</v>
      </c>
      <c r="C827" s="266"/>
      <c r="D827" s="266"/>
      <c r="E827" s="266"/>
      <c r="F827" s="254"/>
      <c r="G827" s="273"/>
      <c r="H827" s="331">
        <v>0</v>
      </c>
      <c r="I827" s="322"/>
    </row>
    <row r="828" spans="1:9" hidden="1" outlineLevel="1">
      <c r="A828" s="323"/>
      <c r="B828" s="277" t="s">
        <v>208</v>
      </c>
      <c r="C828" s="266">
        <v>1107230.0399999998</v>
      </c>
      <c r="D828" s="266">
        <v>0</v>
      </c>
      <c r="E828" s="266">
        <v>0</v>
      </c>
      <c r="F828" s="254"/>
      <c r="G828" s="273"/>
      <c r="H828" s="331">
        <v>1107230.0399999998</v>
      </c>
      <c r="I828" s="322"/>
    </row>
    <row r="829" spans="1:9" hidden="1" outlineLevel="1">
      <c r="A829" s="323"/>
      <c r="B829" s="277" t="s">
        <v>209</v>
      </c>
      <c r="C829" s="266">
        <v>62176</v>
      </c>
      <c r="D829" s="266">
        <v>0</v>
      </c>
      <c r="E829" s="266">
        <v>0</v>
      </c>
      <c r="F829" s="254"/>
      <c r="G829" s="273"/>
      <c r="H829" s="331">
        <v>62176</v>
      </c>
      <c r="I829" s="322"/>
    </row>
    <row r="830" spans="1:9" hidden="1" outlineLevel="1">
      <c r="A830" s="323"/>
      <c r="B830" s="277" t="s">
        <v>283</v>
      </c>
      <c r="C830" s="266"/>
      <c r="D830" s="266"/>
      <c r="E830" s="266"/>
      <c r="F830" s="254"/>
      <c r="G830" s="273"/>
      <c r="H830" s="331">
        <v>0</v>
      </c>
      <c r="I830" s="322"/>
    </row>
    <row r="831" spans="1:9" hidden="1" outlineLevel="1">
      <c r="A831" s="323"/>
      <c r="B831" s="277" t="s">
        <v>211</v>
      </c>
      <c r="C831" s="266">
        <v>4736401</v>
      </c>
      <c r="D831" s="265"/>
      <c r="E831" s="265"/>
      <c r="F831" s="254"/>
      <c r="G831" s="273"/>
      <c r="H831" s="331">
        <v>4736401</v>
      </c>
      <c r="I831" s="322"/>
    </row>
    <row r="832" spans="1:9" hidden="1" outlineLevel="1">
      <c r="A832" s="323"/>
      <c r="B832" s="277" t="s">
        <v>212</v>
      </c>
      <c r="C832" s="266">
        <v>875710</v>
      </c>
      <c r="D832" s="265">
        <v>0</v>
      </c>
      <c r="E832" s="265">
        <v>0</v>
      </c>
      <c r="F832" s="254"/>
      <c r="G832" s="273"/>
      <c r="H832" s="331">
        <v>875710</v>
      </c>
      <c r="I832" s="322"/>
    </row>
    <row r="833" spans="1:9" hidden="1" outlineLevel="1">
      <c r="A833" s="323"/>
      <c r="B833" s="277" t="s">
        <v>213</v>
      </c>
      <c r="C833" s="266">
        <v>1923787</v>
      </c>
      <c r="D833" s="265"/>
      <c r="E833" s="265"/>
      <c r="F833" s="254"/>
      <c r="G833" s="273"/>
      <c r="H833" s="331">
        <v>1923787</v>
      </c>
      <c r="I833" s="322"/>
    </row>
    <row r="834" spans="1:9" hidden="1" outlineLevel="1">
      <c r="A834" s="323"/>
      <c r="B834" s="277" t="s">
        <v>214</v>
      </c>
      <c r="C834" s="266">
        <v>774259.63011200004</v>
      </c>
      <c r="D834" s="265"/>
      <c r="E834" s="265"/>
      <c r="F834" s="254"/>
      <c r="G834" s="273"/>
      <c r="H834" s="331">
        <v>774259.63011200004</v>
      </c>
      <c r="I834" s="322"/>
    </row>
    <row r="835" spans="1:9" hidden="1" outlineLevel="1">
      <c r="A835" s="323"/>
      <c r="B835" s="277" t="s">
        <v>273</v>
      </c>
      <c r="C835" s="266"/>
      <c r="D835" s="265"/>
      <c r="E835" s="265"/>
      <c r="F835" s="254"/>
      <c r="G835" s="273"/>
      <c r="H835" s="331">
        <v>0</v>
      </c>
      <c r="I835" s="322"/>
    </row>
    <row r="836" spans="1:9" hidden="1" outlineLevel="1">
      <c r="A836" s="323"/>
      <c r="B836" s="277" t="s">
        <v>215</v>
      </c>
      <c r="C836" s="266">
        <v>237037</v>
      </c>
      <c r="D836" s="265"/>
      <c r="E836" s="265"/>
      <c r="F836" s="254"/>
      <c r="G836" s="273"/>
      <c r="H836" s="331">
        <v>237037</v>
      </c>
      <c r="I836" s="322"/>
    </row>
    <row r="837" spans="1:9" hidden="1" outlineLevel="1">
      <c r="A837" s="323"/>
      <c r="B837" s="277" t="s">
        <v>216</v>
      </c>
      <c r="C837" s="266">
        <v>-2125</v>
      </c>
      <c r="D837" s="266">
        <v>0</v>
      </c>
      <c r="E837" s="266">
        <v>0</v>
      </c>
      <c r="F837" s="254"/>
      <c r="G837" s="273"/>
      <c r="H837" s="331">
        <v>-2125</v>
      </c>
      <c r="I837" s="322"/>
    </row>
    <row r="838" spans="1:9" hidden="1" outlineLevel="1">
      <c r="A838" s="323"/>
      <c r="B838" s="277" t="s">
        <v>217</v>
      </c>
      <c r="C838" s="266">
        <v>84605</v>
      </c>
      <c r="D838" s="266">
        <v>0</v>
      </c>
      <c r="E838" s="265"/>
      <c r="F838" s="254"/>
      <c r="G838" s="273"/>
      <c r="H838" s="331">
        <v>84605</v>
      </c>
      <c r="I838" s="322"/>
    </row>
    <row r="839" spans="1:9" hidden="1" outlineLevel="1">
      <c r="A839" s="323"/>
      <c r="B839" s="277" t="s">
        <v>218</v>
      </c>
      <c r="C839" s="266">
        <v>89565</v>
      </c>
      <c r="D839" s="266">
        <v>0</v>
      </c>
      <c r="E839" s="266">
        <v>0</v>
      </c>
      <c r="F839" s="254"/>
      <c r="G839" s="273"/>
      <c r="H839" s="331">
        <v>89565</v>
      </c>
      <c r="I839" s="322"/>
    </row>
    <row r="840" spans="1:9" hidden="1" outlineLevel="1">
      <c r="A840" s="323"/>
      <c r="B840" s="277" t="s">
        <v>219</v>
      </c>
      <c r="C840" s="266">
        <v>0</v>
      </c>
      <c r="D840" s="266">
        <v>0</v>
      </c>
      <c r="E840" s="266">
        <v>0</v>
      </c>
      <c r="F840" s="254"/>
      <c r="G840" s="273"/>
      <c r="H840" s="331">
        <v>0</v>
      </c>
      <c r="I840" s="322"/>
    </row>
    <row r="841" spans="1:9" hidden="1" outlineLevel="1">
      <c r="A841" s="323"/>
      <c r="B841" s="277" t="s">
        <v>323</v>
      </c>
      <c r="C841" s="266">
        <v>0</v>
      </c>
      <c r="D841" s="266">
        <v>0</v>
      </c>
      <c r="E841" s="266">
        <v>211450</v>
      </c>
      <c r="F841" s="254"/>
      <c r="G841" s="273"/>
      <c r="H841" s="324">
        <v>211450</v>
      </c>
      <c r="I841" s="322"/>
    </row>
    <row r="842" spans="1:9" hidden="1" outlineLevel="1">
      <c r="A842" s="323"/>
      <c r="B842" s="277" t="s">
        <v>220</v>
      </c>
      <c r="C842" s="266">
        <v>15371</v>
      </c>
      <c r="D842" s="266">
        <v>0</v>
      </c>
      <c r="E842" s="266">
        <v>0</v>
      </c>
      <c r="F842" s="254"/>
      <c r="G842" s="273"/>
      <c r="H842" s="331">
        <v>15371</v>
      </c>
      <c r="I842" s="322"/>
    </row>
    <row r="843" spans="1:9" hidden="1" outlineLevel="1">
      <c r="A843" s="323"/>
      <c r="B843" s="277" t="s">
        <v>221</v>
      </c>
      <c r="C843" s="266">
        <v>88000</v>
      </c>
      <c r="D843" s="266">
        <v>0</v>
      </c>
      <c r="E843" s="266">
        <v>0</v>
      </c>
      <c r="F843" s="254"/>
      <c r="G843" s="273"/>
      <c r="H843" s="331">
        <v>88000</v>
      </c>
      <c r="I843" s="322"/>
    </row>
    <row r="844" spans="1:9" hidden="1" outlineLevel="1">
      <c r="A844" s="323"/>
      <c r="B844" s="277" t="s">
        <v>274</v>
      </c>
      <c r="C844" s="266">
        <v>0</v>
      </c>
      <c r="D844" s="266">
        <v>0</v>
      </c>
      <c r="E844" s="266">
        <v>0</v>
      </c>
      <c r="F844" s="254"/>
      <c r="G844" s="273"/>
      <c r="H844" s="331">
        <v>0</v>
      </c>
      <c r="I844" s="322"/>
    </row>
    <row r="845" spans="1:9" hidden="1" outlineLevel="1">
      <c r="A845" s="323"/>
      <c r="B845" s="277" t="s">
        <v>222</v>
      </c>
      <c r="C845" s="266">
        <v>3517078</v>
      </c>
      <c r="D845" s="266">
        <v>0</v>
      </c>
      <c r="E845" s="266">
        <v>874824</v>
      </c>
      <c r="F845" s="254"/>
      <c r="G845" s="273"/>
      <c r="H845" s="331">
        <v>4391902</v>
      </c>
      <c r="I845" s="322"/>
    </row>
    <row r="846" spans="1:9" hidden="1" outlineLevel="1">
      <c r="A846" s="323"/>
      <c r="B846" s="277" t="s">
        <v>278</v>
      </c>
      <c r="C846" s="266"/>
      <c r="D846" s="266"/>
      <c r="E846" s="266">
        <v>5570</v>
      </c>
      <c r="F846" s="254"/>
      <c r="G846" s="273"/>
      <c r="H846" s="331">
        <v>5570</v>
      </c>
      <c r="I846" s="322"/>
    </row>
    <row r="847" spans="1:9" hidden="1" outlineLevel="1">
      <c r="A847" s="323"/>
      <c r="B847" s="277" t="s">
        <v>223</v>
      </c>
      <c r="C847" s="266">
        <v>1747888</v>
      </c>
      <c r="D847" s="266">
        <v>0</v>
      </c>
      <c r="E847" s="266">
        <v>0</v>
      </c>
      <c r="F847" s="254"/>
      <c r="G847" s="273"/>
      <c r="H847" s="331">
        <v>1747888</v>
      </c>
      <c r="I847" s="322"/>
    </row>
    <row r="848" spans="1:9" hidden="1" outlineLevel="1">
      <c r="A848" s="323"/>
      <c r="B848" s="277" t="s">
        <v>224</v>
      </c>
      <c r="C848" s="266">
        <v>1299025.9300000002</v>
      </c>
      <c r="D848" s="266">
        <v>0</v>
      </c>
      <c r="E848" s="266">
        <v>0</v>
      </c>
      <c r="F848" s="254"/>
      <c r="G848" s="273"/>
      <c r="H848" s="331">
        <v>1299025.9300000002</v>
      </c>
      <c r="I848" s="322"/>
    </row>
    <row r="849" spans="1:9" hidden="1" outlineLevel="1">
      <c r="A849" s="323"/>
      <c r="B849" s="277" t="s">
        <v>225</v>
      </c>
      <c r="C849" s="266">
        <v>2235235</v>
      </c>
      <c r="D849" s="266">
        <v>0</v>
      </c>
      <c r="E849" s="266">
        <v>0</v>
      </c>
      <c r="F849" s="254"/>
      <c r="G849" s="273"/>
      <c r="H849" s="331">
        <v>2235235</v>
      </c>
      <c r="I849" s="322"/>
    </row>
    <row r="850" spans="1:9" collapsed="1">
      <c r="A850" s="323">
        <v>25</v>
      </c>
      <c r="B850" s="281" t="s">
        <v>132</v>
      </c>
      <c r="C850" s="266">
        <f>SUM($C$822:$C$849)</f>
        <v>20680254.510111999</v>
      </c>
      <c r="D850" s="266">
        <f>SUM($D$822:$D$849)</f>
        <v>0</v>
      </c>
      <c r="E850" s="266">
        <f>SUM($E$822:$E$849)</f>
        <v>1091844</v>
      </c>
      <c r="F850" s="254"/>
      <c r="G850" s="273"/>
      <c r="H850" s="331">
        <f>SUM($H$822:$H$849)</f>
        <v>21772098.510111999</v>
      </c>
      <c r="I850" s="322"/>
    </row>
    <row r="851" spans="1:9" hidden="1" outlineLevel="1">
      <c r="A851" s="323"/>
      <c r="B851" s="277" t="s">
        <v>272</v>
      </c>
      <c r="C851" s="246"/>
      <c r="D851" s="265"/>
      <c r="E851" s="265"/>
      <c r="F851" s="251"/>
      <c r="G851" s="278">
        <v>148203</v>
      </c>
      <c r="H851" s="324">
        <v>148203</v>
      </c>
      <c r="I851" s="322"/>
    </row>
    <row r="852" spans="1:9" hidden="1" outlineLevel="1">
      <c r="A852" s="323"/>
      <c r="B852" s="277" t="s">
        <v>203</v>
      </c>
      <c r="C852" s="246"/>
      <c r="D852" s="265"/>
      <c r="E852" s="265"/>
      <c r="F852" s="251"/>
      <c r="G852" s="278">
        <v>137606</v>
      </c>
      <c r="H852" s="324">
        <v>137606</v>
      </c>
      <c r="I852" s="322"/>
    </row>
    <row r="853" spans="1:9" hidden="1" outlineLevel="1">
      <c r="A853" s="323"/>
      <c r="B853" s="277" t="s">
        <v>204</v>
      </c>
      <c r="C853" s="246"/>
      <c r="D853" s="265"/>
      <c r="E853" s="265"/>
      <c r="F853" s="251"/>
      <c r="G853" s="278">
        <v>808050</v>
      </c>
      <c r="H853" s="324">
        <v>808050</v>
      </c>
      <c r="I853" s="322"/>
    </row>
    <row r="854" spans="1:9" hidden="1" outlineLevel="1">
      <c r="A854" s="323"/>
      <c r="B854" s="277" t="s">
        <v>205</v>
      </c>
      <c r="C854" s="246"/>
      <c r="D854" s="266">
        <v>0</v>
      </c>
      <c r="E854" s="266">
        <v>0</v>
      </c>
      <c r="F854" s="251"/>
      <c r="G854" s="278">
        <v>0</v>
      </c>
      <c r="H854" s="324">
        <v>0</v>
      </c>
      <c r="I854" s="322"/>
    </row>
    <row r="855" spans="1:9" hidden="1" outlineLevel="1">
      <c r="A855" s="323"/>
      <c r="B855" s="277" t="s">
        <v>206</v>
      </c>
      <c r="C855" s="246"/>
      <c r="D855" s="266">
        <v>0</v>
      </c>
      <c r="E855" s="266">
        <v>0</v>
      </c>
      <c r="F855" s="251"/>
      <c r="G855" s="278">
        <v>0</v>
      </c>
      <c r="H855" s="324">
        <v>0</v>
      </c>
      <c r="I855" s="322"/>
    </row>
    <row r="856" spans="1:9" hidden="1" outlineLevel="1">
      <c r="A856" s="323"/>
      <c r="B856" s="277" t="s">
        <v>207</v>
      </c>
      <c r="C856" s="246"/>
      <c r="D856" s="266"/>
      <c r="E856" s="324">
        <v>48751</v>
      </c>
      <c r="F856" s="251"/>
      <c r="G856" s="278">
        <v>0</v>
      </c>
      <c r="H856" s="324">
        <v>48751</v>
      </c>
      <c r="I856" s="322"/>
    </row>
    <row r="857" spans="1:9" hidden="1" outlineLevel="1">
      <c r="A857" s="323"/>
      <c r="B857" s="277" t="s">
        <v>208</v>
      </c>
      <c r="C857" s="246"/>
      <c r="D857" s="266">
        <v>0</v>
      </c>
      <c r="E857" s="266">
        <v>0</v>
      </c>
      <c r="F857" s="251"/>
      <c r="G857" s="278">
        <v>1163598.5876804618</v>
      </c>
      <c r="H857" s="324">
        <v>1163598.5876804618</v>
      </c>
      <c r="I857" s="322"/>
    </row>
    <row r="858" spans="1:9" hidden="1" outlineLevel="1">
      <c r="A858" s="323"/>
      <c r="B858" s="277" t="s">
        <v>209</v>
      </c>
      <c r="C858" s="246"/>
      <c r="D858" s="265"/>
      <c r="E858" s="265"/>
      <c r="F858" s="251"/>
      <c r="G858" s="278">
        <v>147598</v>
      </c>
      <c r="H858" s="324">
        <v>147598</v>
      </c>
      <c r="I858" s="322"/>
    </row>
    <row r="859" spans="1:9" hidden="1" outlineLevel="1">
      <c r="A859" s="323"/>
      <c r="B859" s="277" t="s">
        <v>211</v>
      </c>
      <c r="C859" s="246"/>
      <c r="D859" s="265"/>
      <c r="E859" s="265"/>
      <c r="F859" s="251"/>
      <c r="G859" s="278">
        <v>1318408</v>
      </c>
      <c r="H859" s="324">
        <v>1318408</v>
      </c>
      <c r="I859" s="322"/>
    </row>
    <row r="860" spans="1:9" hidden="1" outlineLevel="1">
      <c r="A860" s="323"/>
      <c r="B860" s="277" t="s">
        <v>212</v>
      </c>
      <c r="C860" s="246"/>
      <c r="D860" s="265">
        <v>0</v>
      </c>
      <c r="E860" s="265">
        <v>0</v>
      </c>
      <c r="F860" s="251"/>
      <c r="G860" s="278">
        <v>3649141</v>
      </c>
      <c r="H860" s="324">
        <v>3649141</v>
      </c>
      <c r="I860" s="322"/>
    </row>
    <row r="861" spans="1:9" hidden="1" outlineLevel="1">
      <c r="A861" s="323"/>
      <c r="B861" s="277" t="s">
        <v>213</v>
      </c>
      <c r="C861" s="246"/>
      <c r="D861" s="265"/>
      <c r="E861" s="265"/>
      <c r="F861" s="251"/>
      <c r="G861" s="278">
        <v>1368561</v>
      </c>
      <c r="H861" s="324">
        <v>1368561</v>
      </c>
      <c r="I861" s="322"/>
    </row>
    <row r="862" spans="1:9" hidden="1" outlineLevel="1">
      <c r="A862" s="323"/>
      <c r="B862" s="277" t="s">
        <v>214</v>
      </c>
      <c r="C862" s="246"/>
      <c r="D862" s="265"/>
      <c r="E862" s="265"/>
      <c r="F862" s="251"/>
      <c r="G862" s="278">
        <v>676168</v>
      </c>
      <c r="H862" s="324">
        <v>676168</v>
      </c>
      <c r="I862" s="322"/>
    </row>
    <row r="863" spans="1:9" hidden="1" outlineLevel="1">
      <c r="A863" s="323"/>
      <c r="B863" s="277" t="s">
        <v>273</v>
      </c>
      <c r="C863" s="246"/>
      <c r="D863" s="265"/>
      <c r="E863" s="265"/>
      <c r="F863" s="251"/>
      <c r="G863" s="278"/>
      <c r="H863" s="324">
        <v>0</v>
      </c>
      <c r="I863" s="322"/>
    </row>
    <row r="864" spans="1:9" hidden="1" outlineLevel="1">
      <c r="A864" s="323"/>
      <c r="B864" s="277" t="s">
        <v>215</v>
      </c>
      <c r="C864" s="246"/>
      <c r="D864" s="265">
        <v>0</v>
      </c>
      <c r="E864" s="265">
        <v>0</v>
      </c>
      <c r="F864" s="251"/>
      <c r="G864" s="278">
        <v>243328.54</v>
      </c>
      <c r="H864" s="324">
        <v>243328.54</v>
      </c>
      <c r="I864" s="322"/>
    </row>
    <row r="865" spans="1:9" hidden="1" outlineLevel="1">
      <c r="A865" s="323"/>
      <c r="B865" s="277" t="s">
        <v>216</v>
      </c>
      <c r="C865" s="246"/>
      <c r="D865" s="266">
        <v>0</v>
      </c>
      <c r="E865" s="266">
        <v>0</v>
      </c>
      <c r="F865" s="251"/>
      <c r="G865" s="278">
        <v>0</v>
      </c>
      <c r="H865" s="324">
        <v>0</v>
      </c>
      <c r="I865" s="322"/>
    </row>
    <row r="866" spans="1:9" hidden="1" outlineLevel="1">
      <c r="A866" s="323"/>
      <c r="B866" s="277" t="s">
        <v>217</v>
      </c>
      <c r="C866" s="246"/>
      <c r="D866" s="266">
        <v>0</v>
      </c>
      <c r="E866" s="265"/>
      <c r="F866" s="251"/>
      <c r="G866" s="278">
        <v>0</v>
      </c>
      <c r="H866" s="324">
        <v>0</v>
      </c>
      <c r="I866" s="322"/>
    </row>
    <row r="867" spans="1:9" hidden="1" outlineLevel="1">
      <c r="A867" s="323"/>
      <c r="B867" s="277" t="s">
        <v>218</v>
      </c>
      <c r="C867" s="246"/>
      <c r="D867" s="266">
        <v>0</v>
      </c>
      <c r="E867" s="266">
        <v>0</v>
      </c>
      <c r="F867" s="251"/>
      <c r="G867" s="278">
        <v>0</v>
      </c>
      <c r="H867" s="324">
        <v>0</v>
      </c>
      <c r="I867" s="322"/>
    </row>
    <row r="868" spans="1:9" hidden="1" outlineLevel="1">
      <c r="A868" s="323"/>
      <c r="B868" s="277" t="s">
        <v>219</v>
      </c>
      <c r="C868" s="246"/>
      <c r="D868" s="265"/>
      <c r="E868" s="265"/>
      <c r="F868" s="251"/>
      <c r="G868" s="280"/>
      <c r="H868" s="324">
        <v>0</v>
      </c>
      <c r="I868" s="322"/>
    </row>
    <row r="869" spans="1:9" hidden="1" outlineLevel="1">
      <c r="A869" s="323"/>
      <c r="B869" s="277" t="s">
        <v>323</v>
      </c>
      <c r="C869" s="246"/>
      <c r="D869" s="265">
        <v>0</v>
      </c>
      <c r="E869" s="265">
        <v>49379</v>
      </c>
      <c r="F869" s="251"/>
      <c r="G869" s="280"/>
      <c r="H869" s="324">
        <v>49379</v>
      </c>
      <c r="I869" s="322"/>
    </row>
    <row r="870" spans="1:9" hidden="1" outlineLevel="1">
      <c r="A870" s="323"/>
      <c r="B870" s="277" t="s">
        <v>220</v>
      </c>
      <c r="C870" s="246"/>
      <c r="D870" s="265"/>
      <c r="E870" s="265"/>
      <c r="F870" s="251"/>
      <c r="G870" s="280"/>
      <c r="H870" s="324">
        <v>0</v>
      </c>
      <c r="I870" s="322"/>
    </row>
    <row r="871" spans="1:9" hidden="1" outlineLevel="1">
      <c r="A871" s="323"/>
      <c r="B871" s="277" t="s">
        <v>221</v>
      </c>
      <c r="C871" s="246"/>
      <c r="D871" s="265"/>
      <c r="E871" s="265"/>
      <c r="F871" s="251"/>
      <c r="G871" s="280"/>
      <c r="H871" s="324">
        <v>0</v>
      </c>
      <c r="I871" s="322"/>
    </row>
    <row r="872" spans="1:9" hidden="1" outlineLevel="1">
      <c r="A872" s="323"/>
      <c r="B872" s="277" t="s">
        <v>274</v>
      </c>
      <c r="C872" s="246"/>
      <c r="D872" s="265"/>
      <c r="E872" s="265"/>
      <c r="F872" s="251"/>
      <c r="G872" s="280"/>
      <c r="H872" s="324">
        <v>0</v>
      </c>
      <c r="I872" s="322"/>
    </row>
    <row r="873" spans="1:9" hidden="1" outlineLevel="1">
      <c r="A873" s="323"/>
      <c r="B873" s="277" t="s">
        <v>222</v>
      </c>
      <c r="C873" s="246"/>
      <c r="D873" s="253">
        <v>0</v>
      </c>
      <c r="E873" s="284">
        <v>0</v>
      </c>
      <c r="F873" s="251"/>
      <c r="G873" s="280">
        <v>35059</v>
      </c>
      <c r="H873" s="324">
        <v>35059</v>
      </c>
      <c r="I873" s="322"/>
    </row>
    <row r="874" spans="1:9" hidden="1" outlineLevel="1">
      <c r="A874" s="323"/>
      <c r="B874" s="277" t="s">
        <v>278</v>
      </c>
      <c r="C874" s="246"/>
      <c r="D874" s="266"/>
      <c r="E874" s="284"/>
      <c r="F874" s="251"/>
      <c r="G874" s="280"/>
      <c r="H874" s="324">
        <v>0</v>
      </c>
      <c r="I874" s="322"/>
    </row>
    <row r="875" spans="1:9" hidden="1" outlineLevel="1">
      <c r="A875" s="323"/>
      <c r="B875" s="277" t="s">
        <v>223</v>
      </c>
      <c r="C875" s="246"/>
      <c r="D875" s="265"/>
      <c r="E875" s="265"/>
      <c r="F875" s="251"/>
      <c r="G875" s="278">
        <v>274738</v>
      </c>
      <c r="H875" s="324">
        <v>274738</v>
      </c>
      <c r="I875" s="322"/>
    </row>
    <row r="876" spans="1:9" hidden="1" outlineLevel="1">
      <c r="A876" s="323"/>
      <c r="B876" s="277" t="s">
        <v>224</v>
      </c>
      <c r="C876" s="246"/>
      <c r="D876" s="278">
        <v>0</v>
      </c>
      <c r="E876" s="278">
        <v>0</v>
      </c>
      <c r="F876" s="251"/>
      <c r="G876" s="278">
        <v>365032.29</v>
      </c>
      <c r="H876" s="324">
        <v>365032.29</v>
      </c>
      <c r="I876" s="322"/>
    </row>
    <row r="877" spans="1:9" hidden="1" outlineLevel="1">
      <c r="A877" s="323"/>
      <c r="B877" s="277" t="s">
        <v>225</v>
      </c>
      <c r="C877" s="246"/>
      <c r="D877" s="265"/>
      <c r="E877" s="266">
        <v>0</v>
      </c>
      <c r="F877" s="251"/>
      <c r="G877" s="278">
        <v>0</v>
      </c>
      <c r="H877" s="324">
        <v>0</v>
      </c>
      <c r="I877" s="322"/>
    </row>
    <row r="878" spans="1:9" collapsed="1">
      <c r="A878" s="323">
        <v>26</v>
      </c>
      <c r="B878" s="281" t="s">
        <v>580</v>
      </c>
      <c r="C878" s="246"/>
      <c r="D878" s="266">
        <f>SUM($D$851:$D$877)</f>
        <v>0</v>
      </c>
      <c r="E878" s="266">
        <f>SUM($E$851:$E$877)</f>
        <v>98130</v>
      </c>
      <c r="F878" s="251"/>
      <c r="G878" s="278">
        <f>SUM($G$851:$G$877)</f>
        <v>10335491.417680461</v>
      </c>
      <c r="H878" s="324">
        <f>SUM($H$851:$H$877)</f>
        <v>10433621.417680461</v>
      </c>
      <c r="I878" s="322"/>
    </row>
    <row r="879" spans="1:9" hidden="1" outlineLevel="1">
      <c r="A879" s="323"/>
      <c r="B879" s="277" t="s">
        <v>272</v>
      </c>
      <c r="C879" s="297">
        <v>35324</v>
      </c>
      <c r="D879" s="265"/>
      <c r="E879" s="266">
        <v>0</v>
      </c>
      <c r="F879" s="253">
        <v>0</v>
      </c>
      <c r="G879" s="266">
        <v>0</v>
      </c>
      <c r="H879" s="324">
        <v>35324</v>
      </c>
      <c r="I879" s="322"/>
    </row>
    <row r="880" spans="1:9" hidden="1" outlineLevel="1">
      <c r="A880" s="323"/>
      <c r="B880" s="277" t="s">
        <v>203</v>
      </c>
      <c r="C880" s="297">
        <v>58976</v>
      </c>
      <c r="D880" s="265"/>
      <c r="E880" s="266">
        <v>1639133</v>
      </c>
      <c r="F880" s="253">
        <v>35913</v>
      </c>
      <c r="G880" s="266">
        <v>434550</v>
      </c>
      <c r="H880" s="324">
        <v>2168572</v>
      </c>
      <c r="I880" s="322"/>
    </row>
    <row r="881" spans="1:9" hidden="1" outlineLevel="1">
      <c r="A881" s="323"/>
      <c r="B881" s="277" t="s">
        <v>204</v>
      </c>
      <c r="C881" s="297">
        <v>394654.55243687879</v>
      </c>
      <c r="D881" s="266">
        <v>0</v>
      </c>
      <c r="E881" s="266">
        <v>0</v>
      </c>
      <c r="F881" s="253">
        <v>0</v>
      </c>
      <c r="G881" s="266">
        <v>0</v>
      </c>
      <c r="H881" s="324">
        <v>394654.55243687879</v>
      </c>
      <c r="I881" s="322"/>
    </row>
    <row r="882" spans="1:9" hidden="1" outlineLevel="1">
      <c r="A882" s="323"/>
      <c r="B882" s="277" t="s">
        <v>205</v>
      </c>
      <c r="C882" s="297">
        <v>0</v>
      </c>
      <c r="D882" s="266">
        <v>0</v>
      </c>
      <c r="E882" s="266">
        <v>0</v>
      </c>
      <c r="F882" s="253">
        <v>0</v>
      </c>
      <c r="G882" s="266">
        <v>0</v>
      </c>
      <c r="H882" s="324">
        <v>0</v>
      </c>
      <c r="I882" s="322"/>
    </row>
    <row r="883" spans="1:9" hidden="1" outlineLevel="1">
      <c r="A883" s="323"/>
      <c r="B883" s="277" t="s">
        <v>206</v>
      </c>
      <c r="C883" s="297">
        <v>0</v>
      </c>
      <c r="D883" s="266">
        <v>0</v>
      </c>
      <c r="E883" s="266">
        <v>91745</v>
      </c>
      <c r="F883" s="253">
        <v>0</v>
      </c>
      <c r="G883" s="266">
        <v>0</v>
      </c>
      <c r="H883" s="324">
        <v>91745</v>
      </c>
      <c r="I883" s="322"/>
    </row>
    <row r="884" spans="1:9" hidden="1" outlineLevel="1">
      <c r="A884" s="323"/>
      <c r="B884" s="277" t="s">
        <v>207</v>
      </c>
      <c r="C884" s="297">
        <v>0</v>
      </c>
      <c r="D884" s="297">
        <v>0</v>
      </c>
      <c r="E884" s="297">
        <v>3796</v>
      </c>
      <c r="F884" s="297">
        <v>0</v>
      </c>
      <c r="G884" s="297">
        <v>0</v>
      </c>
      <c r="H884" s="297">
        <v>3796</v>
      </c>
      <c r="I884" s="322"/>
    </row>
    <row r="885" spans="1:9" hidden="1" outlineLevel="1">
      <c r="A885" s="323"/>
      <c r="B885" s="277" t="s">
        <v>208</v>
      </c>
      <c r="C885" s="297">
        <v>-93587</v>
      </c>
      <c r="D885" s="266">
        <v>365898</v>
      </c>
      <c r="E885" s="266">
        <v>4672965</v>
      </c>
      <c r="F885" s="253">
        <v>295335.03414380911</v>
      </c>
      <c r="G885" s="266">
        <v>1435211</v>
      </c>
      <c r="H885" s="324">
        <v>6675822.0341438092</v>
      </c>
      <c r="I885" s="322"/>
    </row>
    <row r="886" spans="1:9" hidden="1" outlineLevel="1">
      <c r="A886" s="323"/>
      <c r="B886" s="277" t="s">
        <v>209</v>
      </c>
      <c r="C886" s="297">
        <v>-47504</v>
      </c>
      <c r="D886" s="265"/>
      <c r="E886" s="266">
        <v>126753</v>
      </c>
      <c r="F886" s="253">
        <v>38506.098913808266</v>
      </c>
      <c r="G886" s="266">
        <v>1825</v>
      </c>
      <c r="H886" s="324">
        <v>119580.09891380827</v>
      </c>
      <c r="I886" s="322"/>
    </row>
    <row r="887" spans="1:9" hidden="1" outlineLevel="1">
      <c r="A887" s="323"/>
      <c r="B887" s="277" t="s">
        <v>283</v>
      </c>
      <c r="C887" s="297">
        <v>1010</v>
      </c>
      <c r="D887" s="265"/>
      <c r="E887" s="266"/>
      <c r="F887" s="253"/>
      <c r="G887" s="266"/>
      <c r="H887" s="324">
        <v>1010</v>
      </c>
      <c r="I887" s="322"/>
    </row>
    <row r="888" spans="1:9" hidden="1" outlineLevel="1">
      <c r="A888" s="323"/>
      <c r="B888" s="277" t="s">
        <v>211</v>
      </c>
      <c r="C888" s="297">
        <v>659941</v>
      </c>
      <c r="D888" s="265"/>
      <c r="E888" s="266">
        <v>4758745</v>
      </c>
      <c r="F888" s="253">
        <v>97125</v>
      </c>
      <c r="G888" s="266">
        <v>599470</v>
      </c>
      <c r="H888" s="324">
        <v>6115281</v>
      </c>
      <c r="I888" s="322"/>
    </row>
    <row r="889" spans="1:9" hidden="1" outlineLevel="1">
      <c r="A889" s="323"/>
      <c r="B889" s="277" t="s">
        <v>212</v>
      </c>
      <c r="C889" s="297">
        <v>5384510</v>
      </c>
      <c r="D889" s="265">
        <v>0</v>
      </c>
      <c r="E889" s="266">
        <v>1957643</v>
      </c>
      <c r="F889" s="253">
        <v>10873</v>
      </c>
      <c r="G889" s="266">
        <v>2022142</v>
      </c>
      <c r="H889" s="324">
        <v>9375168</v>
      </c>
      <c r="I889" s="322"/>
    </row>
    <row r="890" spans="1:9" hidden="1" outlineLevel="1">
      <c r="A890" s="323"/>
      <c r="B890" s="277" t="s">
        <v>213</v>
      </c>
      <c r="C890" s="297">
        <v>5457</v>
      </c>
      <c r="D890" s="297">
        <v>157317</v>
      </c>
      <c r="E890" s="266">
        <v>570818</v>
      </c>
      <c r="F890" s="253">
        <v>1970416</v>
      </c>
      <c r="G890" s="266">
        <v>1086877</v>
      </c>
      <c r="H890" s="324">
        <v>3790885</v>
      </c>
      <c r="I890" s="322"/>
    </row>
    <row r="891" spans="1:9" hidden="1" outlineLevel="1">
      <c r="A891" s="323"/>
      <c r="B891" s="277" t="s">
        <v>214</v>
      </c>
      <c r="C891" s="297">
        <v>636990.38072921487</v>
      </c>
      <c r="D891" s="297">
        <v>29748.18</v>
      </c>
      <c r="E891" s="266">
        <v>0</v>
      </c>
      <c r="F891" s="253">
        <v>84086</v>
      </c>
      <c r="G891" s="266">
        <v>0</v>
      </c>
      <c r="H891" s="324">
        <v>750824.56072921492</v>
      </c>
      <c r="I891" s="322"/>
    </row>
    <row r="892" spans="1:9" hidden="1" outlineLevel="1">
      <c r="A892" s="323"/>
      <c r="B892" s="277" t="s">
        <v>273</v>
      </c>
      <c r="C892" s="297"/>
      <c r="D892" s="265"/>
      <c r="E892" s="266"/>
      <c r="F892" s="253"/>
      <c r="G892" s="266"/>
      <c r="H892" s="324">
        <v>0</v>
      </c>
      <c r="I892" s="322"/>
    </row>
    <row r="893" spans="1:9" hidden="1" outlineLevel="1">
      <c r="A893" s="323"/>
      <c r="B893" s="277" t="s">
        <v>215</v>
      </c>
      <c r="C893" s="297">
        <v>22940</v>
      </c>
      <c r="D893" s="297">
        <v>0</v>
      </c>
      <c r="E893" s="297">
        <v>369706</v>
      </c>
      <c r="F893" s="297">
        <v>31113</v>
      </c>
      <c r="G893" s="265">
        <v>81155</v>
      </c>
      <c r="H893" s="324">
        <v>504914</v>
      </c>
      <c r="I893" s="322"/>
    </row>
    <row r="894" spans="1:9" hidden="1" outlineLevel="1">
      <c r="A894" s="323"/>
      <c r="B894" s="277" t="s">
        <v>216</v>
      </c>
      <c r="C894" s="297">
        <v>2</v>
      </c>
      <c r="D894" s="266">
        <v>0</v>
      </c>
      <c r="E894" s="266">
        <v>0</v>
      </c>
      <c r="F894" s="253">
        <v>1347</v>
      </c>
      <c r="G894" s="266">
        <v>0</v>
      </c>
      <c r="H894" s="324">
        <v>1349</v>
      </c>
      <c r="I894" s="322"/>
    </row>
    <row r="895" spans="1:9" hidden="1" outlineLevel="1">
      <c r="A895" s="323"/>
      <c r="B895" s="277" t="s">
        <v>217</v>
      </c>
      <c r="C895" s="297">
        <v>19133.226003788634</v>
      </c>
      <c r="D895" s="266">
        <v>0</v>
      </c>
      <c r="E895" s="266">
        <v>164939</v>
      </c>
      <c r="F895" s="252"/>
      <c r="G895" s="266">
        <v>372057</v>
      </c>
      <c r="H895" s="324">
        <v>556129.22600378864</v>
      </c>
      <c r="I895" s="322"/>
    </row>
    <row r="896" spans="1:9" hidden="1" outlineLevel="1">
      <c r="A896" s="323"/>
      <c r="B896" s="277" t="s">
        <v>218</v>
      </c>
      <c r="C896" s="297">
        <v>6196107</v>
      </c>
      <c r="D896" s="266">
        <v>10275369</v>
      </c>
      <c r="E896" s="266">
        <v>115025</v>
      </c>
      <c r="F896" s="253">
        <v>544174</v>
      </c>
      <c r="G896" s="266">
        <v>2631844.0419069994</v>
      </c>
      <c r="H896" s="324">
        <v>19762519.041906998</v>
      </c>
      <c r="I896" s="322"/>
    </row>
    <row r="897" spans="1:9" hidden="1" outlineLevel="1">
      <c r="A897" s="323"/>
      <c r="B897" s="277" t="s">
        <v>219</v>
      </c>
      <c r="C897" s="297">
        <v>199407</v>
      </c>
      <c r="D897" s="265"/>
      <c r="E897" s="266">
        <v>0</v>
      </c>
      <c r="F897" s="252"/>
      <c r="G897" s="265"/>
      <c r="H897" s="324">
        <v>199407</v>
      </c>
      <c r="I897" s="322"/>
    </row>
    <row r="898" spans="1:9" hidden="1" outlineLevel="1">
      <c r="A898" s="323"/>
      <c r="B898" s="277" t="s">
        <v>323</v>
      </c>
      <c r="C898" s="265">
        <v>330069</v>
      </c>
      <c r="D898" s="265">
        <v>0</v>
      </c>
      <c r="E898" s="265">
        <v>1749</v>
      </c>
      <c r="F898" s="265">
        <v>5852</v>
      </c>
      <c r="G898" s="265"/>
      <c r="H898" s="324">
        <v>337670</v>
      </c>
      <c r="I898" s="322"/>
    </row>
    <row r="899" spans="1:9" hidden="1" outlineLevel="1">
      <c r="A899" s="323"/>
      <c r="B899" s="277" t="s">
        <v>220</v>
      </c>
      <c r="C899" s="297"/>
      <c r="D899" s="265"/>
      <c r="E899" s="266"/>
      <c r="F899" s="252"/>
      <c r="G899" s="265"/>
      <c r="H899" s="324">
        <v>0</v>
      </c>
      <c r="I899" s="322"/>
    </row>
    <row r="900" spans="1:9" hidden="1" outlineLevel="1">
      <c r="A900" s="323"/>
      <c r="B900" s="277" t="s">
        <v>221</v>
      </c>
      <c r="C900" s="297">
        <v>36249</v>
      </c>
      <c r="D900" s="265"/>
      <c r="E900" s="265"/>
      <c r="F900" s="252"/>
      <c r="G900" s="265"/>
      <c r="H900" s="324">
        <v>36249</v>
      </c>
      <c r="I900" s="322"/>
    </row>
    <row r="901" spans="1:9" hidden="1" outlineLevel="1">
      <c r="A901" s="323"/>
      <c r="B901" s="277" t="s">
        <v>274</v>
      </c>
      <c r="C901" s="297">
        <v>22642.48</v>
      </c>
      <c r="D901" s="265"/>
      <c r="E901" s="265"/>
      <c r="F901" s="252"/>
      <c r="G901" s="265"/>
      <c r="H901" s="324">
        <v>22642.48</v>
      </c>
      <c r="I901" s="322"/>
    </row>
    <row r="902" spans="1:9" hidden="1" outlineLevel="1">
      <c r="A902" s="323"/>
      <c r="B902" s="277" t="s">
        <v>222</v>
      </c>
      <c r="C902" s="297">
        <v>2197210</v>
      </c>
      <c r="D902" s="266">
        <v>11510897</v>
      </c>
      <c r="E902" s="266">
        <v>6896838</v>
      </c>
      <c r="F902" s="252"/>
      <c r="G902" s="266">
        <v>16163349</v>
      </c>
      <c r="H902" s="324">
        <v>36768294</v>
      </c>
      <c r="I902" s="322"/>
    </row>
    <row r="903" spans="1:9" hidden="1" outlineLevel="1">
      <c r="A903" s="323"/>
      <c r="B903" s="277" t="s">
        <v>278</v>
      </c>
      <c r="C903" s="297">
        <v>428561</v>
      </c>
      <c r="D903" s="266"/>
      <c r="E903" s="266">
        <v>12076278</v>
      </c>
      <c r="F903" s="252"/>
      <c r="G903" s="266"/>
      <c r="H903" s="324">
        <v>12504839</v>
      </c>
      <c r="I903" s="322"/>
    </row>
    <row r="904" spans="1:9" hidden="1" outlineLevel="1">
      <c r="A904" s="323"/>
      <c r="B904" s="277" t="s">
        <v>223</v>
      </c>
      <c r="C904" s="297">
        <v>117107</v>
      </c>
      <c r="D904" s="265"/>
      <c r="E904" s="265"/>
      <c r="F904" s="252"/>
      <c r="G904" s="265"/>
      <c r="H904" s="324">
        <v>117107</v>
      </c>
      <c r="I904" s="322"/>
    </row>
    <row r="905" spans="1:9" hidden="1" outlineLevel="1">
      <c r="A905" s="323"/>
      <c r="B905" s="277" t="s">
        <v>224</v>
      </c>
      <c r="C905" s="297">
        <v>30842.995594881868</v>
      </c>
      <c r="D905" s="265">
        <v>21022</v>
      </c>
      <c r="E905" s="266">
        <v>2297889</v>
      </c>
      <c r="F905" s="252"/>
      <c r="G905" s="266">
        <v>918994</v>
      </c>
      <c r="H905" s="324">
        <v>3268747.9955948819</v>
      </c>
      <c r="I905" s="322"/>
    </row>
    <row r="906" spans="1:9" hidden="1" outlineLevel="1">
      <c r="A906" s="323"/>
      <c r="B906" s="277" t="s">
        <v>225</v>
      </c>
      <c r="C906" s="297">
        <v>73872</v>
      </c>
      <c r="D906" s="265">
        <v>0</v>
      </c>
      <c r="E906" s="266">
        <v>447460</v>
      </c>
      <c r="F906" s="253">
        <v>5938</v>
      </c>
      <c r="G906" s="265"/>
      <c r="H906" s="324">
        <v>527270</v>
      </c>
      <c r="I906" s="322"/>
    </row>
    <row r="907" spans="1:9" collapsed="1">
      <c r="A907" s="323">
        <v>27</v>
      </c>
      <c r="B907" s="281" t="s">
        <v>97</v>
      </c>
      <c r="C907" s="297">
        <f>SUM($C$879:$C$906)</f>
        <v>16709914.634764764</v>
      </c>
      <c r="D907" s="266">
        <f>SUM($D$879:$D$906)</f>
        <v>22360251.18</v>
      </c>
      <c r="E907" s="266">
        <f>SUM($E$879:$E$906)</f>
        <v>36191482</v>
      </c>
      <c r="F907" s="253">
        <f>SUM($F$879:$F$906)</f>
        <v>3120678.1330576176</v>
      </c>
      <c r="G907" s="266">
        <f>SUM($G$879:$G$906)</f>
        <v>25747474.041906998</v>
      </c>
      <c r="H907" s="324">
        <f>SUM($H$879:$H$906)</f>
        <v>104129799.98972937</v>
      </c>
      <c r="I907" s="322"/>
    </row>
    <row r="908" spans="1:9" hidden="1" outlineLevel="1">
      <c r="A908" s="323"/>
      <c r="B908" s="277" t="s">
        <v>272</v>
      </c>
      <c r="C908" s="244"/>
      <c r="D908" s="284"/>
      <c r="E908" s="266">
        <v>0</v>
      </c>
      <c r="F908" s="244"/>
      <c r="G908" s="283">
        <v>0</v>
      </c>
      <c r="H908" s="324">
        <v>0</v>
      </c>
      <c r="I908" s="322"/>
    </row>
    <row r="909" spans="1:9" hidden="1" outlineLevel="1">
      <c r="A909" s="323"/>
      <c r="B909" s="277" t="s">
        <v>203</v>
      </c>
      <c r="C909" s="244"/>
      <c r="D909" s="284"/>
      <c r="E909" s="266">
        <v>655057</v>
      </c>
      <c r="F909" s="244"/>
      <c r="G909" s="283">
        <v>0</v>
      </c>
      <c r="H909" s="324">
        <v>655057</v>
      </c>
      <c r="I909" s="322"/>
    </row>
    <row r="910" spans="1:9" hidden="1" outlineLevel="1">
      <c r="A910" s="323"/>
      <c r="B910" s="277" t="s">
        <v>204</v>
      </c>
      <c r="C910" s="244"/>
      <c r="D910" s="284"/>
      <c r="E910" s="265"/>
      <c r="F910" s="244"/>
      <c r="G910" s="284"/>
      <c r="H910" s="324">
        <v>0</v>
      </c>
      <c r="I910" s="322"/>
    </row>
    <row r="911" spans="1:9" hidden="1" outlineLevel="1">
      <c r="A911" s="323"/>
      <c r="B911" s="277" t="s">
        <v>205</v>
      </c>
      <c r="C911" s="244"/>
      <c r="D911" s="283">
        <v>0</v>
      </c>
      <c r="E911" s="266">
        <v>0</v>
      </c>
      <c r="F911" s="244"/>
      <c r="G911" s="283">
        <v>0</v>
      </c>
      <c r="H911" s="324">
        <v>0</v>
      </c>
      <c r="I911" s="322"/>
    </row>
    <row r="912" spans="1:9" hidden="1" outlineLevel="1">
      <c r="A912" s="323"/>
      <c r="B912" s="277" t="s">
        <v>206</v>
      </c>
      <c r="C912" s="244"/>
      <c r="D912" s="283">
        <v>0</v>
      </c>
      <c r="E912" s="266">
        <v>0</v>
      </c>
      <c r="F912" s="244"/>
      <c r="G912" s="283">
        <v>0</v>
      </c>
      <c r="H912" s="324">
        <v>0</v>
      </c>
      <c r="I912" s="322"/>
    </row>
    <row r="913" spans="1:9" hidden="1" outlineLevel="1">
      <c r="A913" s="323"/>
      <c r="B913" s="277" t="s">
        <v>207</v>
      </c>
      <c r="C913" s="244"/>
      <c r="D913" s="283"/>
      <c r="E913" s="266"/>
      <c r="F913" s="244"/>
      <c r="G913" s="283"/>
      <c r="H913" s="324">
        <v>0</v>
      </c>
      <c r="I913" s="322"/>
    </row>
    <row r="914" spans="1:9" hidden="1" outlineLevel="1">
      <c r="A914" s="323"/>
      <c r="B914" s="277" t="s">
        <v>208</v>
      </c>
      <c r="C914" s="244"/>
      <c r="D914" s="283">
        <v>120958</v>
      </c>
      <c r="E914" s="266">
        <v>852692</v>
      </c>
      <c r="F914" s="244"/>
      <c r="G914" s="283">
        <v>1.6415473301397359</v>
      </c>
      <c r="H914" s="324">
        <v>973651.64154733019</v>
      </c>
      <c r="I914" s="322"/>
    </row>
    <row r="915" spans="1:9" hidden="1" outlineLevel="1">
      <c r="A915" s="323"/>
      <c r="B915" s="277" t="s">
        <v>209</v>
      </c>
      <c r="C915" s="244"/>
      <c r="D915" s="284"/>
      <c r="E915" s="266">
        <v>55881</v>
      </c>
      <c r="F915" s="244"/>
      <c r="G915" s="283">
        <v>0</v>
      </c>
      <c r="H915" s="324">
        <v>55881</v>
      </c>
      <c r="I915" s="322"/>
    </row>
    <row r="916" spans="1:9" hidden="1" outlineLevel="1">
      <c r="A916" s="323"/>
      <c r="B916" s="277" t="s">
        <v>211</v>
      </c>
      <c r="C916" s="244"/>
      <c r="D916" s="284"/>
      <c r="E916" s="266">
        <v>1431681</v>
      </c>
      <c r="F916" s="244"/>
      <c r="G916" s="284"/>
      <c r="H916" s="324">
        <v>1431681</v>
      </c>
      <c r="I916" s="322"/>
    </row>
    <row r="917" spans="1:9" hidden="1" outlineLevel="1">
      <c r="A917" s="323"/>
      <c r="B917" s="277" t="s">
        <v>212</v>
      </c>
      <c r="C917" s="244"/>
      <c r="D917" s="284">
        <v>0</v>
      </c>
      <c r="E917" s="266">
        <v>2651854</v>
      </c>
      <c r="F917" s="244"/>
      <c r="G917" s="284">
        <v>0</v>
      </c>
      <c r="H917" s="324">
        <v>2651854</v>
      </c>
      <c r="I917" s="322"/>
    </row>
    <row r="918" spans="1:9" hidden="1" outlineLevel="1">
      <c r="A918" s="323"/>
      <c r="B918" s="277" t="s">
        <v>213</v>
      </c>
      <c r="C918" s="244"/>
      <c r="D918" s="266">
        <v>715851</v>
      </c>
      <c r="E918" s="266">
        <v>596045</v>
      </c>
      <c r="F918" s="244"/>
      <c r="G918" s="284"/>
      <c r="H918" s="324">
        <v>1311896</v>
      </c>
      <c r="I918" s="322"/>
    </row>
    <row r="919" spans="1:9" hidden="1" outlineLevel="1">
      <c r="A919" s="323"/>
      <c r="B919" s="277" t="s">
        <v>214</v>
      </c>
      <c r="C919" s="244"/>
      <c r="D919" s="284"/>
      <c r="E919" s="265"/>
      <c r="F919" s="244"/>
      <c r="G919" s="284"/>
      <c r="H919" s="324">
        <v>0</v>
      </c>
      <c r="I919" s="322"/>
    </row>
    <row r="920" spans="1:9" hidden="1" outlineLevel="1">
      <c r="A920" s="323"/>
      <c r="B920" s="277" t="s">
        <v>273</v>
      </c>
      <c r="C920" s="244"/>
      <c r="D920" s="284"/>
      <c r="E920" s="265"/>
      <c r="F920" s="244"/>
      <c r="G920" s="284"/>
      <c r="H920" s="324">
        <v>0</v>
      </c>
      <c r="I920" s="322"/>
    </row>
    <row r="921" spans="1:9" hidden="1" outlineLevel="1">
      <c r="A921" s="323"/>
      <c r="B921" s="277" t="s">
        <v>215</v>
      </c>
      <c r="C921" s="244"/>
      <c r="D921" s="284"/>
      <c r="E921" s="324">
        <v>133125</v>
      </c>
      <c r="F921" s="244"/>
      <c r="G921" s="324">
        <v>0</v>
      </c>
      <c r="H921" s="324">
        <v>133125</v>
      </c>
      <c r="I921" s="322"/>
    </row>
    <row r="922" spans="1:9" hidden="1" outlineLevel="1">
      <c r="A922" s="323"/>
      <c r="B922" s="277" t="s">
        <v>216</v>
      </c>
      <c r="C922" s="244"/>
      <c r="D922" s="283">
        <v>0</v>
      </c>
      <c r="E922" s="266">
        <v>0</v>
      </c>
      <c r="F922" s="244"/>
      <c r="G922" s="283">
        <v>0</v>
      </c>
      <c r="H922" s="324">
        <v>0</v>
      </c>
      <c r="I922" s="322"/>
    </row>
    <row r="923" spans="1:9" hidden="1" outlineLevel="1">
      <c r="A923" s="323"/>
      <c r="B923" s="277" t="s">
        <v>217</v>
      </c>
      <c r="C923" s="244"/>
      <c r="D923" s="283">
        <v>0</v>
      </c>
      <c r="E923" s="266">
        <v>71997</v>
      </c>
      <c r="F923" s="244"/>
      <c r="G923" s="283">
        <v>0</v>
      </c>
      <c r="H923" s="324">
        <v>71997</v>
      </c>
      <c r="I923" s="322"/>
    </row>
    <row r="924" spans="1:9" hidden="1" outlineLevel="1">
      <c r="A924" s="323"/>
      <c r="B924" s="277" t="s">
        <v>218</v>
      </c>
      <c r="C924" s="244"/>
      <c r="D924" s="283">
        <v>1734007</v>
      </c>
      <c r="E924" s="266">
        <v>95311</v>
      </c>
      <c r="F924" s="244"/>
      <c r="G924" s="283">
        <v>0</v>
      </c>
      <c r="H924" s="324">
        <v>1829318</v>
      </c>
      <c r="I924" s="322"/>
    </row>
    <row r="925" spans="1:9" hidden="1" outlineLevel="1">
      <c r="A925" s="323"/>
      <c r="B925" s="277" t="s">
        <v>219</v>
      </c>
      <c r="C925" s="244"/>
      <c r="D925" s="284"/>
      <c r="E925" s="266">
        <v>121151</v>
      </c>
      <c r="F925" s="244"/>
      <c r="G925" s="284"/>
      <c r="H925" s="324">
        <v>121151</v>
      </c>
      <c r="I925" s="322"/>
    </row>
    <row r="926" spans="1:9" hidden="1" outlineLevel="1">
      <c r="A926" s="323"/>
      <c r="B926" s="277" t="s">
        <v>323</v>
      </c>
      <c r="C926" s="244"/>
      <c r="D926" s="284"/>
      <c r="E926" s="266"/>
      <c r="F926" s="244"/>
      <c r="G926" s="284"/>
      <c r="H926" s="324">
        <v>0</v>
      </c>
      <c r="I926" s="322"/>
    </row>
    <row r="927" spans="1:9" hidden="1" outlineLevel="1">
      <c r="A927" s="323"/>
      <c r="B927" s="277" t="s">
        <v>220</v>
      </c>
      <c r="C927" s="244"/>
      <c r="D927" s="284"/>
      <c r="E927" s="266"/>
      <c r="F927" s="244"/>
      <c r="G927" s="284"/>
      <c r="H927" s="324">
        <v>0</v>
      </c>
      <c r="I927" s="322"/>
    </row>
    <row r="928" spans="1:9" hidden="1" outlineLevel="1">
      <c r="A928" s="323"/>
      <c r="B928" s="277" t="s">
        <v>221</v>
      </c>
      <c r="C928" s="244"/>
      <c r="D928" s="284"/>
      <c r="E928" s="265"/>
      <c r="F928" s="244"/>
      <c r="G928" s="284"/>
      <c r="H928" s="324">
        <v>0</v>
      </c>
      <c r="I928" s="322"/>
    </row>
    <row r="929" spans="1:9" hidden="1" outlineLevel="1">
      <c r="A929" s="323"/>
      <c r="B929" s="277" t="s">
        <v>274</v>
      </c>
      <c r="C929" s="244"/>
      <c r="D929" s="284"/>
      <c r="E929" s="265"/>
      <c r="F929" s="244"/>
      <c r="G929" s="284"/>
      <c r="H929" s="324">
        <v>0</v>
      </c>
      <c r="I929" s="322"/>
    </row>
    <row r="930" spans="1:9" hidden="1" outlineLevel="1">
      <c r="A930" s="323"/>
      <c r="B930" s="277" t="s">
        <v>222</v>
      </c>
      <c r="C930" s="244"/>
      <c r="D930" s="283">
        <v>0</v>
      </c>
      <c r="E930" s="266">
        <v>2893934</v>
      </c>
      <c r="F930" s="244"/>
      <c r="G930" s="284"/>
      <c r="H930" s="324">
        <v>2893934</v>
      </c>
      <c r="I930" s="322"/>
    </row>
    <row r="931" spans="1:9" hidden="1" outlineLevel="1">
      <c r="A931" s="323"/>
      <c r="B931" s="277" t="s">
        <v>278</v>
      </c>
      <c r="C931" s="244"/>
      <c r="D931" s="283"/>
      <c r="E931" s="266"/>
      <c r="F931" s="244"/>
      <c r="G931" s="284"/>
      <c r="H931" s="324">
        <v>0</v>
      </c>
      <c r="I931" s="322"/>
    </row>
    <row r="932" spans="1:9" hidden="1" outlineLevel="1">
      <c r="A932" s="323"/>
      <c r="B932" s="277" t="s">
        <v>223</v>
      </c>
      <c r="C932" s="244"/>
      <c r="D932" s="284"/>
      <c r="E932" s="265"/>
      <c r="F932" s="244"/>
      <c r="G932" s="284"/>
      <c r="H932" s="324">
        <v>0</v>
      </c>
      <c r="I932" s="322"/>
    </row>
    <row r="933" spans="1:9" hidden="1" outlineLevel="1">
      <c r="A933" s="323"/>
      <c r="B933" s="277" t="s">
        <v>224</v>
      </c>
      <c r="C933" s="244"/>
      <c r="D933" s="284">
        <v>5945</v>
      </c>
      <c r="E933" s="266">
        <v>900446</v>
      </c>
      <c r="F933" s="244"/>
      <c r="G933" s="283">
        <v>0</v>
      </c>
      <c r="H933" s="324">
        <v>906391</v>
      </c>
      <c r="I933" s="322"/>
    </row>
    <row r="934" spans="1:9" hidden="1" outlineLevel="1">
      <c r="A934" s="323"/>
      <c r="B934" s="277" t="s">
        <v>225</v>
      </c>
      <c r="C934" s="244"/>
      <c r="D934" s="284"/>
      <c r="E934" s="266">
        <v>0</v>
      </c>
      <c r="F934" s="244"/>
      <c r="G934" s="284"/>
      <c r="H934" s="324">
        <v>0</v>
      </c>
      <c r="I934" s="322"/>
    </row>
    <row r="935" spans="1:9" collapsed="1">
      <c r="A935" s="323">
        <v>28</v>
      </c>
      <c r="B935" s="281" t="s">
        <v>581</v>
      </c>
      <c r="C935" s="244"/>
      <c r="D935" s="283">
        <f>SUM($D$908:$D$934)</f>
        <v>2576761</v>
      </c>
      <c r="E935" s="266">
        <f>SUM($E$908:$E$934)</f>
        <v>10459174</v>
      </c>
      <c r="F935" s="244"/>
      <c r="G935" s="283">
        <f>SUM($G$908:$G$934)</f>
        <v>1.6415473301397359</v>
      </c>
      <c r="H935" s="324">
        <f>SUM($H$908:$H$934)</f>
        <v>13035936.64154733</v>
      </c>
      <c r="I935" s="322"/>
    </row>
    <row r="936" spans="1:9" hidden="1" outlineLevel="1">
      <c r="A936" s="323"/>
      <c r="B936" s="277" t="s">
        <v>272</v>
      </c>
      <c r="C936" s="270"/>
      <c r="D936" s="284"/>
      <c r="E936" s="266">
        <v>0</v>
      </c>
      <c r="F936" s="270"/>
      <c r="G936" s="283">
        <v>0</v>
      </c>
      <c r="H936" s="324">
        <v>0</v>
      </c>
      <c r="I936" s="322"/>
    </row>
    <row r="937" spans="1:9" hidden="1" outlineLevel="1">
      <c r="A937" s="323"/>
      <c r="B937" s="277" t="s">
        <v>203</v>
      </c>
      <c r="C937" s="270"/>
      <c r="D937" s="284"/>
      <c r="E937" s="266">
        <v>4047060</v>
      </c>
      <c r="F937" s="270"/>
      <c r="G937" s="283">
        <v>1129</v>
      </c>
      <c r="H937" s="324">
        <v>4048189</v>
      </c>
      <c r="I937" s="322"/>
    </row>
    <row r="938" spans="1:9" hidden="1" outlineLevel="1">
      <c r="A938" s="323"/>
      <c r="B938" s="277" t="s">
        <v>204</v>
      </c>
      <c r="C938" s="270"/>
      <c r="D938" s="284"/>
      <c r="E938" s="265"/>
      <c r="F938" s="270"/>
      <c r="G938" s="284"/>
      <c r="H938" s="324">
        <v>0</v>
      </c>
      <c r="I938" s="322"/>
    </row>
    <row r="939" spans="1:9" hidden="1" outlineLevel="1">
      <c r="A939" s="323"/>
      <c r="B939" s="277" t="s">
        <v>205</v>
      </c>
      <c r="C939" s="270"/>
      <c r="D939" s="283">
        <v>0</v>
      </c>
      <c r="E939" s="266">
        <v>0</v>
      </c>
      <c r="F939" s="270"/>
      <c r="G939" s="283">
        <v>0</v>
      </c>
      <c r="H939" s="324">
        <v>0</v>
      </c>
      <c r="I939" s="322"/>
    </row>
    <row r="940" spans="1:9" hidden="1" outlineLevel="1">
      <c r="A940" s="323"/>
      <c r="B940" s="277" t="s">
        <v>206</v>
      </c>
      <c r="C940" s="270"/>
      <c r="D940" s="283">
        <v>0</v>
      </c>
      <c r="E940" s="266">
        <v>0</v>
      </c>
      <c r="F940" s="270"/>
      <c r="G940" s="283">
        <v>0</v>
      </c>
      <c r="H940" s="324">
        <v>0</v>
      </c>
      <c r="I940" s="322"/>
    </row>
    <row r="941" spans="1:9" hidden="1" outlineLevel="1">
      <c r="A941" s="323"/>
      <c r="B941" s="277" t="s">
        <v>207</v>
      </c>
      <c r="C941" s="270"/>
      <c r="D941" s="283"/>
      <c r="E941" s="266"/>
      <c r="F941" s="270"/>
      <c r="G941" s="283"/>
      <c r="H941" s="324">
        <v>0</v>
      </c>
      <c r="I941" s="322"/>
    </row>
    <row r="942" spans="1:9" hidden="1" outlineLevel="1">
      <c r="A942" s="323"/>
      <c r="B942" s="277" t="s">
        <v>208</v>
      </c>
      <c r="C942" s="270"/>
      <c r="D942" s="283">
        <v>272442</v>
      </c>
      <c r="E942" s="266">
        <v>5305252</v>
      </c>
      <c r="F942" s="270"/>
      <c r="G942" s="283">
        <v>6070.8320471398283</v>
      </c>
      <c r="H942" s="324">
        <v>5583764.8320471402</v>
      </c>
      <c r="I942" s="322"/>
    </row>
    <row r="943" spans="1:9" hidden="1" outlineLevel="1">
      <c r="A943" s="323"/>
      <c r="B943" s="277" t="s">
        <v>209</v>
      </c>
      <c r="C943" s="270"/>
      <c r="D943" s="284"/>
      <c r="E943" s="266">
        <v>268860</v>
      </c>
      <c r="F943" s="270"/>
      <c r="G943" s="283">
        <v>-3735</v>
      </c>
      <c r="H943" s="324">
        <v>265125</v>
      </c>
      <c r="I943" s="322"/>
    </row>
    <row r="944" spans="1:9" hidden="1" outlineLevel="1">
      <c r="A944" s="323"/>
      <c r="B944" s="277" t="s">
        <v>211</v>
      </c>
      <c r="C944" s="270"/>
      <c r="D944" s="284"/>
      <c r="E944" s="266">
        <v>6606889</v>
      </c>
      <c r="F944" s="270"/>
      <c r="G944" s="283">
        <v>7155</v>
      </c>
      <c r="H944" s="324">
        <v>6614044</v>
      </c>
      <c r="I944" s="322"/>
    </row>
    <row r="945" spans="1:9" hidden="1" outlineLevel="1">
      <c r="A945" s="323"/>
      <c r="B945" s="277" t="s">
        <v>212</v>
      </c>
      <c r="C945" s="270"/>
      <c r="D945" s="284">
        <v>0</v>
      </c>
      <c r="E945" s="266">
        <v>10927366</v>
      </c>
      <c r="F945" s="270"/>
      <c r="G945" s="283">
        <v>0</v>
      </c>
      <c r="H945" s="324">
        <v>10927366</v>
      </c>
      <c r="I945" s="322"/>
    </row>
    <row r="946" spans="1:9" hidden="1" outlineLevel="1">
      <c r="A946" s="323"/>
      <c r="B946" s="277" t="s">
        <v>213</v>
      </c>
      <c r="C946" s="270"/>
      <c r="D946" s="266">
        <v>2189639</v>
      </c>
      <c r="E946" s="266">
        <v>4732130</v>
      </c>
      <c r="F946" s="270"/>
      <c r="G946" s="284"/>
      <c r="H946" s="324">
        <v>6921769</v>
      </c>
      <c r="I946" s="322"/>
    </row>
    <row r="947" spans="1:9" hidden="1" outlineLevel="1">
      <c r="A947" s="323"/>
      <c r="B947" s="277" t="s">
        <v>214</v>
      </c>
      <c r="C947" s="270"/>
      <c r="D947" s="284"/>
      <c r="E947" s="265"/>
      <c r="F947" s="270"/>
      <c r="G947" s="284"/>
      <c r="H947" s="324">
        <v>0</v>
      </c>
      <c r="I947" s="322"/>
    </row>
    <row r="948" spans="1:9" hidden="1" outlineLevel="1">
      <c r="A948" s="323"/>
      <c r="B948" s="277" t="s">
        <v>273</v>
      </c>
      <c r="C948" s="270"/>
      <c r="D948" s="284"/>
      <c r="E948" s="265"/>
      <c r="F948" s="270"/>
      <c r="G948" s="284"/>
      <c r="H948" s="324">
        <v>0</v>
      </c>
      <c r="I948" s="322"/>
    </row>
    <row r="949" spans="1:9" hidden="1" outlineLevel="1">
      <c r="A949" s="323"/>
      <c r="B949" s="277" t="s">
        <v>215</v>
      </c>
      <c r="C949" s="270"/>
      <c r="D949" s="283">
        <v>0</v>
      </c>
      <c r="E949" s="324">
        <v>573326</v>
      </c>
      <c r="F949" s="270"/>
      <c r="G949" s="284"/>
      <c r="H949" s="324">
        <v>573326</v>
      </c>
      <c r="I949" s="322"/>
    </row>
    <row r="950" spans="1:9" hidden="1" outlineLevel="1">
      <c r="A950" s="323"/>
      <c r="B950" s="277" t="s">
        <v>216</v>
      </c>
      <c r="C950" s="270"/>
      <c r="D950" s="283">
        <v>0</v>
      </c>
      <c r="E950" s="266">
        <v>0</v>
      </c>
      <c r="F950" s="270"/>
      <c r="G950" s="283">
        <v>0</v>
      </c>
      <c r="H950" s="324">
        <v>0</v>
      </c>
      <c r="I950" s="322"/>
    </row>
    <row r="951" spans="1:9" hidden="1" outlineLevel="1">
      <c r="A951" s="323"/>
      <c r="B951" s="277" t="s">
        <v>217</v>
      </c>
      <c r="C951" s="270"/>
      <c r="D951" s="283">
        <v>0</v>
      </c>
      <c r="E951" s="266">
        <v>616321</v>
      </c>
      <c r="F951" s="270"/>
      <c r="G951" s="283">
        <v>0</v>
      </c>
      <c r="H951" s="324">
        <v>616321</v>
      </c>
      <c r="I951" s="322"/>
    </row>
    <row r="952" spans="1:9" hidden="1" outlineLevel="1">
      <c r="A952" s="323"/>
      <c r="B952" s="277" t="s">
        <v>218</v>
      </c>
      <c r="C952" s="270"/>
      <c r="D952" s="283">
        <v>2062239</v>
      </c>
      <c r="E952" s="266">
        <v>160616</v>
      </c>
      <c r="F952" s="270"/>
      <c r="G952" s="283">
        <v>0</v>
      </c>
      <c r="H952" s="324">
        <v>2222855</v>
      </c>
      <c r="I952" s="322"/>
    </row>
    <row r="953" spans="1:9" hidden="1" outlineLevel="1">
      <c r="A953" s="323"/>
      <c r="B953" s="277" t="s">
        <v>219</v>
      </c>
      <c r="C953" s="270"/>
      <c r="D953" s="284"/>
      <c r="E953" s="266">
        <v>743471</v>
      </c>
      <c r="F953" s="270"/>
      <c r="G953" s="284"/>
      <c r="H953" s="324">
        <v>743471</v>
      </c>
      <c r="I953" s="322"/>
    </row>
    <row r="954" spans="1:9" hidden="1" outlineLevel="1">
      <c r="A954" s="323"/>
      <c r="B954" s="277" t="s">
        <v>323</v>
      </c>
      <c r="C954" s="270"/>
      <c r="D954" s="283">
        <v>0</v>
      </c>
      <c r="E954" s="266"/>
      <c r="F954" s="270"/>
      <c r="G954" s="284"/>
      <c r="H954" s="324">
        <v>0</v>
      </c>
      <c r="I954" s="322"/>
    </row>
    <row r="955" spans="1:9" hidden="1" outlineLevel="1">
      <c r="A955" s="323"/>
      <c r="B955" s="277" t="s">
        <v>220</v>
      </c>
      <c r="C955" s="270"/>
      <c r="D955" s="284"/>
      <c r="E955" s="266"/>
      <c r="F955" s="270"/>
      <c r="G955" s="284"/>
      <c r="H955" s="324">
        <v>0</v>
      </c>
      <c r="I955" s="322"/>
    </row>
    <row r="956" spans="1:9" hidden="1" outlineLevel="1">
      <c r="A956" s="323"/>
      <c r="B956" s="277" t="s">
        <v>221</v>
      </c>
      <c r="C956" s="270"/>
      <c r="D956" s="284"/>
      <c r="E956" s="265"/>
      <c r="F956" s="270"/>
      <c r="G956" s="284"/>
      <c r="H956" s="324">
        <v>0</v>
      </c>
      <c r="I956" s="322"/>
    </row>
    <row r="957" spans="1:9" hidden="1" outlineLevel="1">
      <c r="A957" s="323"/>
      <c r="B957" s="277" t="s">
        <v>274</v>
      </c>
      <c r="C957" s="270"/>
      <c r="D957" s="284"/>
      <c r="E957" s="265"/>
      <c r="F957" s="270"/>
      <c r="G957" s="284"/>
      <c r="H957" s="324">
        <v>0</v>
      </c>
      <c r="I957" s="322"/>
    </row>
    <row r="958" spans="1:9" hidden="1" outlineLevel="1">
      <c r="A958" s="323"/>
      <c r="B958" s="277" t="s">
        <v>222</v>
      </c>
      <c r="C958" s="270"/>
      <c r="D958" s="283">
        <v>82040</v>
      </c>
      <c r="E958" s="266">
        <v>8930490</v>
      </c>
      <c r="F958" s="270"/>
      <c r="G958" s="284"/>
      <c r="H958" s="324">
        <v>9012530</v>
      </c>
      <c r="I958" s="322"/>
    </row>
    <row r="959" spans="1:9" hidden="1" outlineLevel="1">
      <c r="A959" s="323"/>
      <c r="B959" s="277" t="s">
        <v>278</v>
      </c>
      <c r="C959" s="270"/>
      <c r="D959" s="283"/>
      <c r="E959" s="266"/>
      <c r="F959" s="270"/>
      <c r="G959" s="284"/>
      <c r="H959" s="324">
        <v>0</v>
      </c>
      <c r="I959" s="322"/>
    </row>
    <row r="960" spans="1:9" hidden="1" outlineLevel="1">
      <c r="A960" s="323"/>
      <c r="B960" s="277" t="s">
        <v>223</v>
      </c>
      <c r="C960" s="270"/>
      <c r="D960" s="284"/>
      <c r="E960" s="265"/>
      <c r="F960" s="270"/>
      <c r="G960" s="284"/>
      <c r="H960" s="324">
        <v>0</v>
      </c>
      <c r="I960" s="322"/>
    </row>
    <row r="961" spans="1:9" hidden="1" outlineLevel="1">
      <c r="A961" s="323"/>
      <c r="B961" s="277" t="s">
        <v>224</v>
      </c>
      <c r="C961" s="270"/>
      <c r="D961" s="284">
        <v>1956</v>
      </c>
      <c r="E961" s="266">
        <v>1770746</v>
      </c>
      <c r="F961" s="270"/>
      <c r="G961" s="284"/>
      <c r="H961" s="324">
        <v>1772702</v>
      </c>
      <c r="I961" s="322"/>
    </row>
    <row r="962" spans="1:9" hidden="1" outlineLevel="1">
      <c r="A962" s="323"/>
      <c r="B962" s="277" t="s">
        <v>225</v>
      </c>
      <c r="C962" s="270"/>
      <c r="D962" s="284"/>
      <c r="E962" s="266">
        <v>1534</v>
      </c>
      <c r="F962" s="270"/>
      <c r="G962" s="284"/>
      <c r="H962" s="324">
        <v>1534</v>
      </c>
      <c r="I962" s="322"/>
    </row>
    <row r="963" spans="1:9" collapsed="1">
      <c r="A963" s="323">
        <v>29</v>
      </c>
      <c r="B963" s="281" t="s">
        <v>582</v>
      </c>
      <c r="C963" s="270"/>
      <c r="D963" s="283">
        <f>SUM($D$936:$D$962)</f>
        <v>4608316</v>
      </c>
      <c r="E963" s="266">
        <f>SUM($E$936:$E$962)</f>
        <v>44684061</v>
      </c>
      <c r="F963" s="270"/>
      <c r="G963" s="283">
        <f>SUM($G$936:$G$962)</f>
        <v>10619.832047139829</v>
      </c>
      <c r="H963" s="324">
        <f>SUM($H$936:$H$962)</f>
        <v>49302996.832047142</v>
      </c>
      <c r="I963" s="322"/>
    </row>
    <row r="964" spans="1:9" hidden="1" outlineLevel="1">
      <c r="A964" s="323"/>
      <c r="B964" s="277" t="s">
        <v>272</v>
      </c>
      <c r="C964" s="251"/>
      <c r="D964" s="284"/>
      <c r="E964" s="266">
        <v>0</v>
      </c>
      <c r="F964" s="251"/>
      <c r="G964" s="283">
        <v>0</v>
      </c>
      <c r="H964" s="324">
        <v>0</v>
      </c>
      <c r="I964" s="322"/>
    </row>
    <row r="965" spans="1:9" hidden="1" outlineLevel="1">
      <c r="A965" s="323"/>
      <c r="B965" s="277" t="s">
        <v>203</v>
      </c>
      <c r="C965" s="251"/>
      <c r="D965" s="284"/>
      <c r="E965" s="266">
        <v>505977</v>
      </c>
      <c r="F965" s="251"/>
      <c r="G965" s="283">
        <v>12710</v>
      </c>
      <c r="H965" s="324">
        <v>518687</v>
      </c>
      <c r="I965" s="322"/>
    </row>
    <row r="966" spans="1:9" hidden="1" outlineLevel="1">
      <c r="A966" s="323"/>
      <c r="B966" s="277" t="s">
        <v>204</v>
      </c>
      <c r="C966" s="251"/>
      <c r="D966" s="284"/>
      <c r="E966" s="265"/>
      <c r="F966" s="251"/>
      <c r="G966" s="284"/>
      <c r="H966" s="324">
        <v>0</v>
      </c>
      <c r="I966" s="322"/>
    </row>
    <row r="967" spans="1:9" hidden="1" outlineLevel="1">
      <c r="A967" s="323"/>
      <c r="B967" s="277" t="s">
        <v>205</v>
      </c>
      <c r="C967" s="251"/>
      <c r="D967" s="283">
        <v>0</v>
      </c>
      <c r="E967" s="266">
        <v>0</v>
      </c>
      <c r="F967" s="251"/>
      <c r="G967" s="283">
        <v>0</v>
      </c>
      <c r="H967" s="324">
        <v>0</v>
      </c>
      <c r="I967" s="322"/>
    </row>
    <row r="968" spans="1:9" hidden="1" outlineLevel="1">
      <c r="A968" s="323"/>
      <c r="B968" s="277" t="s">
        <v>206</v>
      </c>
      <c r="C968" s="251"/>
      <c r="D968" s="283">
        <v>0</v>
      </c>
      <c r="E968" s="266">
        <v>0</v>
      </c>
      <c r="F968" s="251"/>
      <c r="G968" s="283">
        <v>0</v>
      </c>
      <c r="H968" s="324">
        <v>0</v>
      </c>
      <c r="I968" s="322"/>
    </row>
    <row r="969" spans="1:9" hidden="1" outlineLevel="1">
      <c r="A969" s="323"/>
      <c r="B969" s="277" t="s">
        <v>207</v>
      </c>
      <c r="C969" s="251"/>
      <c r="D969" s="283"/>
      <c r="E969" s="324">
        <v>400</v>
      </c>
      <c r="F969" s="251"/>
      <c r="G969" s="324">
        <v>0</v>
      </c>
      <c r="H969" s="324">
        <v>400</v>
      </c>
      <c r="I969" s="322"/>
    </row>
    <row r="970" spans="1:9" hidden="1" outlineLevel="1">
      <c r="A970" s="323"/>
      <c r="B970" s="277" t="s">
        <v>208</v>
      </c>
      <c r="C970" s="251"/>
      <c r="D970" s="283">
        <v>168527</v>
      </c>
      <c r="E970" s="266">
        <v>2239897</v>
      </c>
      <c r="F970" s="251"/>
      <c r="G970" s="283">
        <v>-48586.177625620556</v>
      </c>
      <c r="H970" s="324">
        <v>2359837.8223743793</v>
      </c>
      <c r="I970" s="322"/>
    </row>
    <row r="971" spans="1:9" hidden="1" outlineLevel="1">
      <c r="A971" s="323"/>
      <c r="B971" s="277" t="s">
        <v>209</v>
      </c>
      <c r="C971" s="251"/>
      <c r="D971" s="284"/>
      <c r="E971" s="266">
        <v>84974</v>
      </c>
      <c r="F971" s="251"/>
      <c r="G971" s="283">
        <v>9004</v>
      </c>
      <c r="H971" s="324">
        <v>93978</v>
      </c>
      <c r="I971" s="322"/>
    </row>
    <row r="972" spans="1:9" hidden="1" outlineLevel="1">
      <c r="A972" s="323"/>
      <c r="B972" s="277" t="s">
        <v>211</v>
      </c>
      <c r="C972" s="251"/>
      <c r="D972" s="284"/>
      <c r="E972" s="266">
        <v>960565</v>
      </c>
      <c r="F972" s="251"/>
      <c r="G972" s="283">
        <v>-796282</v>
      </c>
      <c r="H972" s="324">
        <v>164283</v>
      </c>
      <c r="I972" s="322"/>
    </row>
    <row r="973" spans="1:9" hidden="1" outlineLevel="1">
      <c r="A973" s="323"/>
      <c r="B973" s="277" t="s">
        <v>212</v>
      </c>
      <c r="C973" s="251"/>
      <c r="D973" s="284">
        <v>0</v>
      </c>
      <c r="E973" s="266">
        <v>24388859</v>
      </c>
      <c r="F973" s="251"/>
      <c r="G973" s="283">
        <v>477468</v>
      </c>
      <c r="H973" s="324">
        <v>24866327</v>
      </c>
      <c r="I973" s="322"/>
    </row>
    <row r="974" spans="1:9" hidden="1" outlineLevel="1">
      <c r="A974" s="323"/>
      <c r="B974" s="277" t="s">
        <v>213</v>
      </c>
      <c r="C974" s="251"/>
      <c r="D974" s="266">
        <v>8405543</v>
      </c>
      <c r="E974" s="266">
        <v>347484</v>
      </c>
      <c r="F974" s="251"/>
      <c r="G974" s="283">
        <v>182936</v>
      </c>
      <c r="H974" s="324">
        <v>8935963</v>
      </c>
      <c r="I974" s="322"/>
    </row>
    <row r="975" spans="1:9" hidden="1" outlineLevel="1">
      <c r="A975" s="323"/>
      <c r="B975" s="277" t="s">
        <v>214</v>
      </c>
      <c r="C975" s="251"/>
      <c r="D975" s="324">
        <v>521507</v>
      </c>
      <c r="E975" s="265"/>
      <c r="F975" s="251"/>
      <c r="G975" s="284"/>
      <c r="H975" s="324">
        <v>521507</v>
      </c>
      <c r="I975" s="322"/>
    </row>
    <row r="976" spans="1:9" hidden="1" outlineLevel="1">
      <c r="A976" s="323"/>
      <c r="B976" s="277" t="s">
        <v>273</v>
      </c>
      <c r="C976" s="251"/>
      <c r="D976" s="284"/>
      <c r="E976" s="265"/>
      <c r="F976" s="251"/>
      <c r="G976" s="284"/>
      <c r="H976" s="324">
        <v>0</v>
      </c>
      <c r="I976" s="322"/>
    </row>
    <row r="977" spans="1:9" hidden="1" outlineLevel="1">
      <c r="A977" s="323"/>
      <c r="B977" s="277" t="s">
        <v>215</v>
      </c>
      <c r="C977" s="251"/>
      <c r="D977" s="284"/>
      <c r="E977" s="265"/>
      <c r="F977" s="251"/>
      <c r="G977" s="284"/>
      <c r="H977" s="324">
        <v>0</v>
      </c>
      <c r="I977" s="322"/>
    </row>
    <row r="978" spans="1:9" hidden="1" outlineLevel="1">
      <c r="A978" s="323"/>
      <c r="B978" s="277" t="s">
        <v>216</v>
      </c>
      <c r="C978" s="251"/>
      <c r="D978" s="283">
        <v>0</v>
      </c>
      <c r="E978" s="266">
        <v>0</v>
      </c>
      <c r="F978" s="251"/>
      <c r="G978" s="283">
        <v>0</v>
      </c>
      <c r="H978" s="324">
        <v>0</v>
      </c>
      <c r="I978" s="322"/>
    </row>
    <row r="979" spans="1:9" hidden="1" outlineLevel="1">
      <c r="A979" s="323"/>
      <c r="B979" s="277" t="s">
        <v>217</v>
      </c>
      <c r="C979" s="251"/>
      <c r="D979" s="283">
        <v>0</v>
      </c>
      <c r="E979" s="266">
        <v>475264</v>
      </c>
      <c r="F979" s="251"/>
      <c r="G979" s="284"/>
      <c r="H979" s="324">
        <v>475264</v>
      </c>
      <c r="I979" s="322"/>
    </row>
    <row r="980" spans="1:9" hidden="1" outlineLevel="1">
      <c r="A980" s="323"/>
      <c r="B980" s="277" t="s">
        <v>218</v>
      </c>
      <c r="C980" s="251"/>
      <c r="D980" s="283">
        <v>581484</v>
      </c>
      <c r="E980" s="266">
        <v>154245</v>
      </c>
      <c r="F980" s="251"/>
      <c r="G980" s="283">
        <v>12923</v>
      </c>
      <c r="H980" s="324">
        <v>748652</v>
      </c>
      <c r="I980" s="322"/>
    </row>
    <row r="981" spans="1:9" hidden="1" outlineLevel="1">
      <c r="A981" s="323"/>
      <c r="B981" s="277" t="s">
        <v>219</v>
      </c>
      <c r="C981" s="251"/>
      <c r="D981" s="284"/>
      <c r="E981" s="266">
        <v>171610</v>
      </c>
      <c r="F981" s="251"/>
      <c r="G981" s="283">
        <v>316</v>
      </c>
      <c r="H981" s="324">
        <v>171926</v>
      </c>
      <c r="I981" s="322"/>
    </row>
    <row r="982" spans="1:9" hidden="1" outlineLevel="1">
      <c r="A982" s="323"/>
      <c r="B982" s="277" t="s">
        <v>323</v>
      </c>
      <c r="C982" s="251"/>
      <c r="D982" s="324">
        <v>0</v>
      </c>
      <c r="E982" s="266"/>
      <c r="F982" s="251"/>
      <c r="G982" s="283"/>
      <c r="H982" s="324">
        <v>0</v>
      </c>
      <c r="I982" s="322"/>
    </row>
    <row r="983" spans="1:9" hidden="1" outlineLevel="1">
      <c r="A983" s="323"/>
      <c r="B983" s="277" t="s">
        <v>220</v>
      </c>
      <c r="C983" s="251"/>
      <c r="D983" s="284"/>
      <c r="E983" s="266"/>
      <c r="F983" s="251"/>
      <c r="G983" s="283"/>
      <c r="H983" s="324">
        <v>0</v>
      </c>
      <c r="I983" s="322"/>
    </row>
    <row r="984" spans="1:9" hidden="1" outlineLevel="1">
      <c r="A984" s="323"/>
      <c r="B984" s="277" t="s">
        <v>221</v>
      </c>
      <c r="C984" s="251"/>
      <c r="D984" s="284"/>
      <c r="E984" s="265"/>
      <c r="F984" s="251"/>
      <c r="G984" s="284"/>
      <c r="H984" s="324">
        <v>0</v>
      </c>
      <c r="I984" s="322"/>
    </row>
    <row r="985" spans="1:9" hidden="1" outlineLevel="1">
      <c r="A985" s="323"/>
      <c r="B985" s="277" t="s">
        <v>274</v>
      </c>
      <c r="C985" s="251"/>
      <c r="D985" s="284"/>
      <c r="E985" s="265"/>
      <c r="F985" s="251"/>
      <c r="G985" s="284"/>
      <c r="H985" s="324">
        <v>0</v>
      </c>
      <c r="I985" s="322"/>
    </row>
    <row r="986" spans="1:9" hidden="1" outlineLevel="1">
      <c r="A986" s="323"/>
      <c r="B986" s="277" t="s">
        <v>222</v>
      </c>
      <c r="C986" s="251"/>
      <c r="D986" s="283">
        <v>258169</v>
      </c>
      <c r="E986" s="266">
        <v>4261755</v>
      </c>
      <c r="F986" s="251"/>
      <c r="G986" s="283">
        <v>1689</v>
      </c>
      <c r="H986" s="324">
        <v>4521613</v>
      </c>
      <c r="I986" s="322"/>
    </row>
    <row r="987" spans="1:9" hidden="1" outlineLevel="1">
      <c r="A987" s="323"/>
      <c r="B987" s="277" t="s">
        <v>278</v>
      </c>
      <c r="C987" s="251"/>
      <c r="D987" s="283"/>
      <c r="E987" s="266"/>
      <c r="F987" s="251"/>
      <c r="G987" s="283"/>
      <c r="H987" s="324">
        <v>0</v>
      </c>
      <c r="I987" s="322"/>
    </row>
    <row r="988" spans="1:9" hidden="1" outlineLevel="1">
      <c r="A988" s="323"/>
      <c r="B988" s="277" t="s">
        <v>223</v>
      </c>
      <c r="C988" s="251"/>
      <c r="D988" s="284"/>
      <c r="E988" s="265"/>
      <c r="F988" s="251"/>
      <c r="G988" s="284"/>
      <c r="H988" s="324">
        <v>0</v>
      </c>
      <c r="I988" s="322"/>
    </row>
    <row r="989" spans="1:9" hidden="1" outlineLevel="1">
      <c r="A989" s="323"/>
      <c r="B989" s="277" t="s">
        <v>224</v>
      </c>
      <c r="C989" s="251"/>
      <c r="D989" s="284">
        <v>66000</v>
      </c>
      <c r="E989" s="266">
        <v>463990</v>
      </c>
      <c r="F989" s="251"/>
      <c r="G989" s="284">
        <v>0</v>
      </c>
      <c r="H989" s="324">
        <v>529990</v>
      </c>
      <c r="I989" s="322"/>
    </row>
    <row r="990" spans="1:9" hidden="1" outlineLevel="1">
      <c r="A990" s="323"/>
      <c r="B990" s="277" t="s">
        <v>225</v>
      </c>
      <c r="C990" s="251"/>
      <c r="D990" s="284">
        <v>0</v>
      </c>
      <c r="E990" s="266">
        <v>3109538</v>
      </c>
      <c r="F990" s="251"/>
      <c r="G990" s="284">
        <v>0</v>
      </c>
      <c r="H990" s="324">
        <v>3109538</v>
      </c>
      <c r="I990" s="322"/>
    </row>
    <row r="991" spans="1:9" collapsed="1">
      <c r="A991" s="323">
        <v>30</v>
      </c>
      <c r="B991" s="281" t="s">
        <v>583</v>
      </c>
      <c r="C991" s="251"/>
      <c r="D991" s="283">
        <f>SUM($D$964:$D$990)</f>
        <v>10001230</v>
      </c>
      <c r="E991" s="266">
        <f>SUM($E$964:$E$990)</f>
        <v>37164558</v>
      </c>
      <c r="F991" s="251"/>
      <c r="G991" s="283">
        <f>SUM($G$964:$G$990)</f>
        <v>-147822.1776256205</v>
      </c>
      <c r="H991" s="324">
        <f>SUM($H$964:$H$990)</f>
        <v>47017965.822374381</v>
      </c>
      <c r="I991" s="322"/>
    </row>
    <row r="992" spans="1:9" hidden="1" outlineLevel="1">
      <c r="A992" s="323"/>
      <c r="B992" s="277" t="s">
        <v>272</v>
      </c>
      <c r="C992" s="319"/>
      <c r="D992" s="265"/>
      <c r="E992" s="328"/>
      <c r="F992" s="252"/>
      <c r="G992" s="265"/>
      <c r="H992" s="324">
        <v>0</v>
      </c>
      <c r="I992" s="322"/>
    </row>
    <row r="993" spans="1:9" hidden="1" outlineLevel="1">
      <c r="A993" s="323"/>
      <c r="B993" s="277" t="s">
        <v>203</v>
      </c>
      <c r="C993" s="319"/>
      <c r="D993" s="265"/>
      <c r="E993" s="328"/>
      <c r="F993" s="252"/>
      <c r="G993" s="265"/>
      <c r="H993" s="324">
        <v>0</v>
      </c>
      <c r="I993" s="322"/>
    </row>
    <row r="994" spans="1:9" hidden="1" outlineLevel="1">
      <c r="A994" s="323"/>
      <c r="B994" s="277" t="s">
        <v>204</v>
      </c>
      <c r="C994" s="319"/>
      <c r="D994" s="265"/>
      <c r="E994" s="328"/>
      <c r="F994" s="252"/>
      <c r="G994" s="265"/>
      <c r="H994" s="324">
        <v>0</v>
      </c>
      <c r="I994" s="322"/>
    </row>
    <row r="995" spans="1:9" hidden="1" outlineLevel="1">
      <c r="A995" s="323"/>
      <c r="B995" s="277" t="s">
        <v>205</v>
      </c>
      <c r="C995" s="320">
        <v>0</v>
      </c>
      <c r="D995" s="266">
        <v>0</v>
      </c>
      <c r="E995" s="297">
        <v>0</v>
      </c>
      <c r="F995" s="253">
        <v>0</v>
      </c>
      <c r="G995" s="266">
        <v>0</v>
      </c>
      <c r="H995" s="324">
        <v>0</v>
      </c>
      <c r="I995" s="322"/>
    </row>
    <row r="996" spans="1:9" hidden="1" outlineLevel="1">
      <c r="A996" s="323"/>
      <c r="B996" s="277" t="s">
        <v>206</v>
      </c>
      <c r="C996" s="320">
        <v>0</v>
      </c>
      <c r="D996" s="266">
        <v>0</v>
      </c>
      <c r="E996" s="297">
        <v>0</v>
      </c>
      <c r="F996" s="253">
        <v>0</v>
      </c>
      <c r="G996" s="266">
        <v>0</v>
      </c>
      <c r="H996" s="324">
        <v>0</v>
      </c>
      <c r="I996" s="322"/>
    </row>
    <row r="997" spans="1:9" hidden="1" outlineLevel="1">
      <c r="A997" s="323"/>
      <c r="B997" s="277" t="s">
        <v>207</v>
      </c>
      <c r="C997" s="320"/>
      <c r="D997" s="266"/>
      <c r="E997" s="297"/>
      <c r="F997" s="253"/>
      <c r="G997" s="266"/>
      <c r="H997" s="324">
        <v>0</v>
      </c>
      <c r="I997" s="322"/>
    </row>
    <row r="998" spans="1:9" hidden="1" outlineLevel="1">
      <c r="A998" s="323"/>
      <c r="B998" s="277" t="s">
        <v>208</v>
      </c>
      <c r="C998" s="320">
        <v>0</v>
      </c>
      <c r="D998" s="266">
        <v>0</v>
      </c>
      <c r="E998" s="297">
        <v>0</v>
      </c>
      <c r="F998" s="253">
        <v>0</v>
      </c>
      <c r="G998" s="266">
        <v>0</v>
      </c>
      <c r="H998" s="324">
        <v>0</v>
      </c>
      <c r="I998" s="322"/>
    </row>
    <row r="999" spans="1:9" hidden="1" outlineLevel="1">
      <c r="A999" s="323"/>
      <c r="B999" s="277" t="s">
        <v>209</v>
      </c>
      <c r="C999" s="319"/>
      <c r="D999" s="265"/>
      <c r="E999" s="328"/>
      <c r="F999" s="252"/>
      <c r="G999" s="265"/>
      <c r="H999" s="324">
        <v>0</v>
      </c>
      <c r="I999" s="322"/>
    </row>
    <row r="1000" spans="1:9" hidden="1" outlineLevel="1">
      <c r="A1000" s="323"/>
      <c r="B1000" s="277" t="s">
        <v>211</v>
      </c>
      <c r="C1000" s="320">
        <v>0</v>
      </c>
      <c r="D1000" s="265"/>
      <c r="E1000" s="328"/>
      <c r="F1000" s="252"/>
      <c r="G1000" s="265"/>
      <c r="H1000" s="324">
        <v>0</v>
      </c>
      <c r="I1000" s="322"/>
    </row>
    <row r="1001" spans="1:9" hidden="1" outlineLevel="1">
      <c r="A1001" s="323"/>
      <c r="B1001" s="277" t="s">
        <v>212</v>
      </c>
      <c r="C1001" s="320"/>
      <c r="D1001" s="265">
        <v>0</v>
      </c>
      <c r="E1001" s="328">
        <v>0</v>
      </c>
      <c r="F1001" s="252">
        <v>0</v>
      </c>
      <c r="G1001" s="265">
        <v>0</v>
      </c>
      <c r="H1001" s="324">
        <v>0</v>
      </c>
      <c r="I1001" s="322"/>
    </row>
    <row r="1002" spans="1:9" hidden="1" outlineLevel="1">
      <c r="A1002" s="323"/>
      <c r="B1002" s="277" t="s">
        <v>213</v>
      </c>
      <c r="C1002" s="319"/>
      <c r="D1002" s="265"/>
      <c r="E1002" s="297">
        <v>0</v>
      </c>
      <c r="F1002" s="252"/>
      <c r="G1002" s="265"/>
      <c r="H1002" s="324">
        <v>0</v>
      </c>
      <c r="I1002" s="322"/>
    </row>
    <row r="1003" spans="1:9" hidden="1" outlineLevel="1">
      <c r="A1003" s="323"/>
      <c r="B1003" s="277" t="s">
        <v>214</v>
      </c>
      <c r="C1003" s="319"/>
      <c r="D1003" s="265"/>
      <c r="E1003" s="328"/>
      <c r="F1003" s="252"/>
      <c r="G1003" s="265"/>
      <c r="H1003" s="324">
        <v>0</v>
      </c>
      <c r="I1003" s="322"/>
    </row>
    <row r="1004" spans="1:9" hidden="1" outlineLevel="1">
      <c r="A1004" s="323"/>
      <c r="B1004" s="277" t="s">
        <v>273</v>
      </c>
      <c r="C1004" s="319"/>
      <c r="D1004" s="265"/>
      <c r="E1004" s="328"/>
      <c r="F1004" s="252"/>
      <c r="G1004" s="265"/>
      <c r="H1004" s="324">
        <v>0</v>
      </c>
      <c r="I1004" s="322"/>
    </row>
    <row r="1005" spans="1:9" hidden="1" outlineLevel="1">
      <c r="A1005" s="323"/>
      <c r="B1005" s="277" t="s">
        <v>215</v>
      </c>
      <c r="C1005" s="320">
        <v>0</v>
      </c>
      <c r="D1005" s="265"/>
      <c r="E1005" s="328"/>
      <c r="F1005" s="252"/>
      <c r="G1005" s="265"/>
      <c r="H1005" s="324">
        <v>0</v>
      </c>
      <c r="I1005" s="322"/>
    </row>
    <row r="1006" spans="1:9" hidden="1" outlineLevel="1">
      <c r="A1006" s="323"/>
      <c r="B1006" s="277" t="s">
        <v>216</v>
      </c>
      <c r="C1006" s="320">
        <v>0</v>
      </c>
      <c r="D1006" s="266">
        <v>0</v>
      </c>
      <c r="E1006" s="297">
        <v>0</v>
      </c>
      <c r="F1006" s="253">
        <v>0</v>
      </c>
      <c r="G1006" s="266">
        <v>0</v>
      </c>
      <c r="H1006" s="324">
        <v>0</v>
      </c>
      <c r="I1006" s="322"/>
    </row>
    <row r="1007" spans="1:9" hidden="1" outlineLevel="1">
      <c r="A1007" s="323"/>
      <c r="B1007" s="277" t="s">
        <v>217</v>
      </c>
      <c r="C1007" s="320">
        <v>0</v>
      </c>
      <c r="D1007" s="266">
        <v>0</v>
      </c>
      <c r="E1007" s="297">
        <v>0</v>
      </c>
      <c r="F1007" s="252"/>
      <c r="G1007" s="266">
        <v>0</v>
      </c>
      <c r="H1007" s="324">
        <v>0</v>
      </c>
      <c r="I1007" s="322"/>
    </row>
    <row r="1008" spans="1:9" hidden="1" outlineLevel="1">
      <c r="A1008" s="323"/>
      <c r="B1008" s="277" t="s">
        <v>218</v>
      </c>
      <c r="C1008" s="320">
        <v>0</v>
      </c>
      <c r="D1008" s="266">
        <v>0</v>
      </c>
      <c r="E1008" s="297">
        <v>0</v>
      </c>
      <c r="F1008" s="253">
        <v>0</v>
      </c>
      <c r="G1008" s="266">
        <v>0</v>
      </c>
      <c r="H1008" s="324">
        <v>0</v>
      </c>
      <c r="I1008" s="322"/>
    </row>
    <row r="1009" spans="1:9" hidden="1" outlineLevel="1">
      <c r="A1009" s="323"/>
      <c r="B1009" s="277" t="s">
        <v>219</v>
      </c>
      <c r="C1009" s="319"/>
      <c r="D1009" s="265"/>
      <c r="E1009" s="328"/>
      <c r="F1009" s="252"/>
      <c r="G1009" s="265"/>
      <c r="H1009" s="324">
        <v>0</v>
      </c>
      <c r="I1009" s="322"/>
    </row>
    <row r="1010" spans="1:9" hidden="1" outlineLevel="1">
      <c r="A1010" s="323"/>
      <c r="B1010" s="277" t="s">
        <v>323</v>
      </c>
      <c r="C1010" s="319">
        <v>3320263</v>
      </c>
      <c r="D1010" s="265"/>
      <c r="E1010" s="328"/>
      <c r="F1010" s="252"/>
      <c r="G1010" s="265"/>
      <c r="H1010" s="324">
        <v>3320263</v>
      </c>
      <c r="I1010" s="322"/>
    </row>
    <row r="1011" spans="1:9" hidden="1" outlineLevel="1">
      <c r="A1011" s="323"/>
      <c r="B1011" s="277" t="s">
        <v>220</v>
      </c>
      <c r="C1011" s="319"/>
      <c r="D1011" s="265"/>
      <c r="E1011" s="328"/>
      <c r="F1011" s="252"/>
      <c r="G1011" s="265"/>
      <c r="H1011" s="324">
        <v>0</v>
      </c>
      <c r="I1011" s="322"/>
    </row>
    <row r="1012" spans="1:9" hidden="1" outlineLevel="1">
      <c r="A1012" s="323"/>
      <c r="B1012" s="277" t="s">
        <v>221</v>
      </c>
      <c r="C1012" s="319"/>
      <c r="D1012" s="265"/>
      <c r="E1012" s="328"/>
      <c r="F1012" s="252"/>
      <c r="G1012" s="265"/>
      <c r="H1012" s="324">
        <v>0</v>
      </c>
      <c r="I1012" s="322"/>
    </row>
    <row r="1013" spans="1:9" hidden="1" outlineLevel="1">
      <c r="A1013" s="323"/>
      <c r="B1013" s="277" t="s">
        <v>274</v>
      </c>
      <c r="C1013" s="319"/>
      <c r="D1013" s="265"/>
      <c r="E1013" s="328"/>
      <c r="F1013" s="252"/>
      <c r="G1013" s="265"/>
      <c r="H1013" s="324">
        <v>0</v>
      </c>
      <c r="I1013" s="322"/>
    </row>
    <row r="1014" spans="1:9" hidden="1" outlineLevel="1">
      <c r="A1014" s="323"/>
      <c r="B1014" s="277" t="s">
        <v>222</v>
      </c>
      <c r="C1014" s="319"/>
      <c r="D1014" s="265"/>
      <c r="E1014" s="328"/>
      <c r="F1014" s="252"/>
      <c r="G1014" s="265"/>
      <c r="H1014" s="324">
        <v>0</v>
      </c>
      <c r="I1014" s="322"/>
    </row>
    <row r="1015" spans="1:9" hidden="1" outlineLevel="1">
      <c r="A1015" s="323"/>
      <c r="B1015" s="277" t="s">
        <v>278</v>
      </c>
      <c r="C1015" s="319"/>
      <c r="D1015" s="265"/>
      <c r="E1015" s="328"/>
      <c r="F1015" s="252"/>
      <c r="G1015" s="265"/>
      <c r="H1015" s="324">
        <v>0</v>
      </c>
      <c r="I1015" s="322"/>
    </row>
    <row r="1016" spans="1:9" hidden="1" outlineLevel="1">
      <c r="A1016" s="323"/>
      <c r="B1016" s="277" t="s">
        <v>223</v>
      </c>
      <c r="C1016" s="319"/>
      <c r="D1016" s="265"/>
      <c r="E1016" s="328"/>
      <c r="F1016" s="252"/>
      <c r="G1016" s="265"/>
      <c r="H1016" s="324">
        <v>0</v>
      </c>
      <c r="I1016" s="322"/>
    </row>
    <row r="1017" spans="1:9" hidden="1" outlineLevel="1">
      <c r="A1017" s="323"/>
      <c r="B1017" s="277" t="s">
        <v>224</v>
      </c>
      <c r="C1017" s="320">
        <v>0</v>
      </c>
      <c r="D1017" s="265"/>
      <c r="E1017" s="328"/>
      <c r="F1017" s="252"/>
      <c r="G1017" s="265"/>
      <c r="H1017" s="324">
        <v>0</v>
      </c>
      <c r="I1017" s="322"/>
    </row>
    <row r="1018" spans="1:9" hidden="1" outlineLevel="1">
      <c r="A1018" s="323"/>
      <c r="B1018" s="277" t="s">
        <v>225</v>
      </c>
      <c r="C1018" s="320">
        <v>0</v>
      </c>
      <c r="D1018" s="265"/>
      <c r="E1018" s="297">
        <v>0</v>
      </c>
      <c r="F1018" s="252"/>
      <c r="G1018" s="265"/>
      <c r="H1018" s="324">
        <v>0</v>
      </c>
      <c r="I1018" s="322"/>
    </row>
    <row r="1019" spans="1:9" collapsed="1">
      <c r="A1019" s="323">
        <v>31</v>
      </c>
      <c r="B1019" s="281" t="s">
        <v>133</v>
      </c>
      <c r="C1019" s="320">
        <f>SUM($C$992:$C$1018)</f>
        <v>3320263</v>
      </c>
      <c r="D1019" s="266">
        <f>SUM($D$992:$D$1018)</f>
        <v>0</v>
      </c>
      <c r="E1019" s="297">
        <f>SUM($E$992:$E$1018)</f>
        <v>0</v>
      </c>
      <c r="F1019" s="253">
        <f>SUM($F$992:$F$1018)</f>
        <v>0</v>
      </c>
      <c r="G1019" s="266">
        <f>SUM($G$992:$G$1018)</f>
        <v>0</v>
      </c>
      <c r="H1019" s="324">
        <f>SUM($H$992:$H$1018)</f>
        <v>3320263</v>
      </c>
      <c r="I1019" s="322"/>
    </row>
    <row r="1020" spans="1:9" hidden="1" outlineLevel="1">
      <c r="A1020" s="323"/>
      <c r="B1020" s="277" t="s">
        <v>272</v>
      </c>
      <c r="C1020" s="297">
        <v>490080</v>
      </c>
      <c r="D1020" s="246"/>
      <c r="E1020" s="258"/>
      <c r="F1020" s="258"/>
      <c r="G1020" s="258"/>
      <c r="H1020" s="324">
        <v>490080</v>
      </c>
      <c r="I1020" s="322"/>
    </row>
    <row r="1021" spans="1:9" hidden="1" outlineLevel="1">
      <c r="A1021" s="323"/>
      <c r="B1021" s="277" t="s">
        <v>203</v>
      </c>
      <c r="C1021" s="297">
        <v>1529415</v>
      </c>
      <c r="D1021" s="246"/>
      <c r="E1021" s="258"/>
      <c r="F1021" s="258"/>
      <c r="G1021" s="258"/>
      <c r="H1021" s="324">
        <v>1529415</v>
      </c>
      <c r="I1021" s="322"/>
    </row>
    <row r="1022" spans="1:9" hidden="1" outlineLevel="1">
      <c r="A1022" s="323"/>
      <c r="B1022" s="277" t="s">
        <v>204</v>
      </c>
      <c r="C1022" s="297">
        <v>472124</v>
      </c>
      <c r="D1022" s="246"/>
      <c r="E1022" s="258"/>
      <c r="F1022" s="258"/>
      <c r="G1022" s="258"/>
      <c r="H1022" s="324">
        <v>472124</v>
      </c>
      <c r="I1022" s="322"/>
    </row>
    <row r="1023" spans="1:9" hidden="1" outlineLevel="1">
      <c r="A1023" s="323"/>
      <c r="B1023" s="277" t="s">
        <v>205</v>
      </c>
      <c r="C1023" s="297">
        <v>0</v>
      </c>
      <c r="D1023" s="246"/>
      <c r="E1023" s="258"/>
      <c r="F1023" s="258"/>
      <c r="G1023" s="258"/>
      <c r="H1023" s="324">
        <v>0</v>
      </c>
      <c r="I1023" s="322"/>
    </row>
    <row r="1024" spans="1:9" hidden="1" outlineLevel="1">
      <c r="A1024" s="323"/>
      <c r="B1024" s="277" t="s">
        <v>206</v>
      </c>
      <c r="C1024" s="297">
        <v>1424306</v>
      </c>
      <c r="D1024" s="246"/>
      <c r="E1024" s="258"/>
      <c r="F1024" s="258"/>
      <c r="G1024" s="258"/>
      <c r="H1024" s="324">
        <v>1424306</v>
      </c>
      <c r="I1024" s="322"/>
    </row>
    <row r="1025" spans="1:9" hidden="1" outlineLevel="1">
      <c r="A1025" s="323"/>
      <c r="B1025" s="277" t="s">
        <v>207</v>
      </c>
      <c r="C1025" s="324">
        <v>40295</v>
      </c>
      <c r="D1025" s="246"/>
      <c r="E1025" s="258"/>
      <c r="F1025" s="258"/>
      <c r="G1025" s="258"/>
      <c r="H1025" s="324">
        <v>40295</v>
      </c>
      <c r="I1025" s="322"/>
    </row>
    <row r="1026" spans="1:9" hidden="1" outlineLevel="1">
      <c r="A1026" s="323"/>
      <c r="B1026" s="277" t="s">
        <v>208</v>
      </c>
      <c r="C1026" s="297">
        <v>986931.20097664744</v>
      </c>
      <c r="D1026" s="246"/>
      <c r="E1026" s="258"/>
      <c r="F1026" s="258"/>
      <c r="G1026" s="258"/>
      <c r="H1026" s="324">
        <v>986931.20097664744</v>
      </c>
      <c r="I1026" s="322"/>
    </row>
    <row r="1027" spans="1:9" hidden="1" outlineLevel="1">
      <c r="A1027" s="323"/>
      <c r="B1027" s="277" t="s">
        <v>209</v>
      </c>
      <c r="C1027" s="297">
        <v>-323705</v>
      </c>
      <c r="D1027" s="246"/>
      <c r="E1027" s="258"/>
      <c r="F1027" s="258"/>
      <c r="G1027" s="258"/>
      <c r="H1027" s="324">
        <v>-323705</v>
      </c>
      <c r="I1027" s="322"/>
    </row>
    <row r="1028" spans="1:9" hidden="1" outlineLevel="1">
      <c r="A1028" s="323"/>
      <c r="B1028" s="277" t="s">
        <v>283</v>
      </c>
      <c r="C1028" s="297">
        <v>341640</v>
      </c>
      <c r="D1028" s="246"/>
      <c r="E1028" s="258"/>
      <c r="F1028" s="258"/>
      <c r="G1028" s="258"/>
      <c r="H1028" s="324">
        <v>341640</v>
      </c>
      <c r="I1028" s="322"/>
    </row>
    <row r="1029" spans="1:9" hidden="1" outlineLevel="1">
      <c r="A1029" s="323"/>
      <c r="B1029" s="277" t="s">
        <v>211</v>
      </c>
      <c r="C1029" s="297">
        <v>2498785</v>
      </c>
      <c r="D1029" s="246"/>
      <c r="E1029" s="258"/>
      <c r="F1029" s="258"/>
      <c r="G1029" s="258"/>
      <c r="H1029" s="324">
        <v>2498785</v>
      </c>
      <c r="I1029" s="322"/>
    </row>
    <row r="1030" spans="1:9" hidden="1" outlineLevel="1">
      <c r="A1030" s="323"/>
      <c r="B1030" s="277" t="s">
        <v>212</v>
      </c>
      <c r="C1030" s="297">
        <v>4628422</v>
      </c>
      <c r="D1030" s="246"/>
      <c r="E1030" s="258"/>
      <c r="F1030" s="258"/>
      <c r="G1030" s="258"/>
      <c r="H1030" s="324">
        <v>4628422</v>
      </c>
      <c r="I1030" s="322"/>
    </row>
    <row r="1031" spans="1:9" hidden="1" outlineLevel="1">
      <c r="A1031" s="323"/>
      <c r="B1031" s="277" t="s">
        <v>213</v>
      </c>
      <c r="C1031" s="297">
        <v>3524233</v>
      </c>
      <c r="D1031" s="246"/>
      <c r="E1031" s="258"/>
      <c r="F1031" s="258"/>
      <c r="G1031" s="258"/>
      <c r="H1031" s="324">
        <v>3524233</v>
      </c>
      <c r="I1031" s="322"/>
    </row>
    <row r="1032" spans="1:9" hidden="1" outlineLevel="1">
      <c r="A1032" s="323"/>
      <c r="B1032" s="277" t="s">
        <v>214</v>
      </c>
      <c r="C1032" s="297">
        <v>2805055</v>
      </c>
      <c r="D1032" s="246"/>
      <c r="E1032" s="258"/>
      <c r="F1032" s="258"/>
      <c r="G1032" s="258"/>
      <c r="H1032" s="324">
        <v>2805055</v>
      </c>
      <c r="I1032" s="322"/>
    </row>
    <row r="1033" spans="1:9" hidden="1" outlineLevel="1">
      <c r="A1033" s="323"/>
      <c r="B1033" s="277" t="s">
        <v>273</v>
      </c>
      <c r="C1033" s="324">
        <v>84190</v>
      </c>
      <c r="D1033" s="246"/>
      <c r="E1033" s="258"/>
      <c r="F1033" s="258"/>
      <c r="G1033" s="258"/>
      <c r="H1033" s="324">
        <v>84190</v>
      </c>
      <c r="I1033" s="322"/>
    </row>
    <row r="1034" spans="1:9" hidden="1" outlineLevel="1">
      <c r="A1034" s="323"/>
      <c r="B1034" s="277" t="s">
        <v>215</v>
      </c>
      <c r="C1034" s="297">
        <v>430055</v>
      </c>
      <c r="D1034" s="246"/>
      <c r="E1034" s="258"/>
      <c r="F1034" s="258"/>
      <c r="G1034" s="258"/>
      <c r="H1034" s="324">
        <v>430055</v>
      </c>
      <c r="I1034" s="322"/>
    </row>
    <row r="1035" spans="1:9" hidden="1" outlineLevel="1">
      <c r="A1035" s="323"/>
      <c r="B1035" s="277" t="s">
        <v>216</v>
      </c>
      <c r="C1035" s="297">
        <v>-82919.412020600023</v>
      </c>
      <c r="D1035" s="246"/>
      <c r="E1035" s="258"/>
      <c r="F1035" s="258"/>
      <c r="G1035" s="258"/>
      <c r="H1035" s="324">
        <v>-82919.412020600023</v>
      </c>
      <c r="I1035" s="322"/>
    </row>
    <row r="1036" spans="1:9" hidden="1" outlineLevel="1">
      <c r="A1036" s="323"/>
      <c r="B1036" s="277" t="s">
        <v>217</v>
      </c>
      <c r="C1036" s="297">
        <v>743003.9170576015</v>
      </c>
      <c r="D1036" s="246"/>
      <c r="E1036" s="258"/>
      <c r="F1036" s="258"/>
      <c r="G1036" s="258"/>
      <c r="H1036" s="324">
        <v>743003.9170576015</v>
      </c>
      <c r="I1036" s="322"/>
    </row>
    <row r="1037" spans="1:9" hidden="1" outlineLevel="1">
      <c r="A1037" s="323"/>
      <c r="B1037" s="277" t="s">
        <v>218</v>
      </c>
      <c r="C1037" s="297">
        <v>3600150</v>
      </c>
      <c r="D1037" s="246"/>
      <c r="E1037" s="258"/>
      <c r="F1037" s="258"/>
      <c r="G1037" s="258"/>
      <c r="H1037" s="324">
        <v>3600150</v>
      </c>
      <c r="I1037" s="322"/>
    </row>
    <row r="1038" spans="1:9" hidden="1" outlineLevel="1">
      <c r="A1038" s="323"/>
      <c r="B1038" s="277" t="s">
        <v>219</v>
      </c>
      <c r="C1038" s="297">
        <v>23595</v>
      </c>
      <c r="D1038" s="246"/>
      <c r="E1038" s="258"/>
      <c r="F1038" s="258"/>
      <c r="G1038" s="258"/>
      <c r="H1038" s="324">
        <v>23595</v>
      </c>
      <c r="I1038" s="322"/>
    </row>
    <row r="1039" spans="1:9" hidden="1" outlineLevel="1">
      <c r="A1039" s="323"/>
      <c r="B1039" s="277" t="s">
        <v>323</v>
      </c>
      <c r="C1039" s="324">
        <v>372539</v>
      </c>
      <c r="D1039" s="246"/>
      <c r="E1039" s="258"/>
      <c r="F1039" s="258"/>
      <c r="G1039" s="258"/>
      <c r="H1039" s="324">
        <v>372539</v>
      </c>
      <c r="I1039" s="322"/>
    </row>
    <row r="1040" spans="1:9" hidden="1" outlineLevel="1">
      <c r="A1040" s="323"/>
      <c r="B1040" s="277" t="s">
        <v>220</v>
      </c>
      <c r="C1040" s="324">
        <v>96463</v>
      </c>
      <c r="D1040" s="246"/>
      <c r="E1040" s="258"/>
      <c r="F1040" s="258"/>
      <c r="G1040" s="258"/>
      <c r="H1040" s="324">
        <v>96463</v>
      </c>
      <c r="I1040" s="322"/>
    </row>
    <row r="1041" spans="1:9" hidden="1" outlineLevel="1">
      <c r="A1041" s="323"/>
      <c r="B1041" s="277" t="s">
        <v>221</v>
      </c>
      <c r="C1041" s="297">
        <v>102375</v>
      </c>
      <c r="D1041" s="246"/>
      <c r="E1041" s="258"/>
      <c r="F1041" s="258"/>
      <c r="G1041" s="258"/>
      <c r="H1041" s="324">
        <v>102375</v>
      </c>
      <c r="I1041" s="322"/>
    </row>
    <row r="1042" spans="1:9" hidden="1" outlineLevel="1">
      <c r="A1042" s="323"/>
      <c r="B1042" s="277" t="s">
        <v>274</v>
      </c>
      <c r="C1042" s="324">
        <v>43389.13</v>
      </c>
      <c r="D1042" s="246"/>
      <c r="E1042" s="258"/>
      <c r="F1042" s="258"/>
      <c r="G1042" s="258"/>
      <c r="H1042" s="324">
        <v>43389.13</v>
      </c>
      <c r="I1042" s="322"/>
    </row>
    <row r="1043" spans="1:9" hidden="1" outlineLevel="1">
      <c r="A1043" s="323"/>
      <c r="B1043" s="277" t="s">
        <v>222</v>
      </c>
      <c r="C1043" s="297">
        <v>-2413613</v>
      </c>
      <c r="D1043" s="246"/>
      <c r="E1043" s="258"/>
      <c r="F1043" s="258"/>
      <c r="G1043" s="258"/>
      <c r="H1043" s="324">
        <v>-2413613</v>
      </c>
      <c r="I1043" s="322"/>
    </row>
    <row r="1044" spans="1:9" hidden="1" outlineLevel="1">
      <c r="A1044" s="323"/>
      <c r="B1044" s="277" t="s">
        <v>278</v>
      </c>
      <c r="C1044" s="297">
        <v>1010010.16</v>
      </c>
      <c r="D1044" s="246"/>
      <c r="E1044" s="258"/>
      <c r="F1044" s="258"/>
      <c r="G1044" s="258"/>
      <c r="H1044" s="324">
        <v>1010010.16</v>
      </c>
      <c r="I1044" s="322"/>
    </row>
    <row r="1045" spans="1:9" hidden="1" outlineLevel="1">
      <c r="A1045" s="323"/>
      <c r="B1045" s="277" t="s">
        <v>223</v>
      </c>
      <c r="C1045" s="297">
        <v>2102410</v>
      </c>
      <c r="D1045" s="246"/>
      <c r="E1045" s="258"/>
      <c r="F1045" s="258"/>
      <c r="G1045" s="258"/>
      <c r="H1045" s="324">
        <v>2102410</v>
      </c>
      <c r="I1045" s="322"/>
    </row>
    <row r="1046" spans="1:9" hidden="1" outlineLevel="1">
      <c r="A1046" s="323"/>
      <c r="B1046" s="277" t="s">
        <v>224</v>
      </c>
      <c r="C1046" s="297">
        <v>890206.14999999991</v>
      </c>
      <c r="D1046" s="246"/>
      <c r="E1046" s="258"/>
      <c r="F1046" s="258"/>
      <c r="G1046" s="258"/>
      <c r="H1046" s="324">
        <v>890206.14999999991</v>
      </c>
      <c r="I1046" s="322"/>
    </row>
    <row r="1047" spans="1:9" hidden="1" outlineLevel="1">
      <c r="A1047" s="323"/>
      <c r="B1047" s="277" t="s">
        <v>225</v>
      </c>
      <c r="C1047" s="297">
        <v>3010930</v>
      </c>
      <c r="D1047" s="246"/>
      <c r="E1047" s="258"/>
      <c r="F1047" s="258"/>
      <c r="G1047" s="258"/>
      <c r="H1047" s="324">
        <v>3010930</v>
      </c>
      <c r="I1047" s="322"/>
    </row>
    <row r="1048" spans="1:9" collapsed="1">
      <c r="A1048" s="323">
        <v>32</v>
      </c>
      <c r="B1048" s="281" t="s">
        <v>134</v>
      </c>
      <c r="C1048" s="297">
        <f>SUM($C$1020:$C$1047)</f>
        <v>28430365.146013644</v>
      </c>
      <c r="D1048" s="246"/>
      <c r="E1048" s="258"/>
      <c r="F1048" s="258"/>
      <c r="G1048" s="258"/>
      <c r="H1048" s="324">
        <f>SUM($H$1020:$H$1047)</f>
        <v>28430365.146013644</v>
      </c>
      <c r="I1048" s="322"/>
    </row>
    <row r="1049" spans="1:9" hidden="1" outlineLevel="1">
      <c r="A1049" s="323"/>
      <c r="B1049" s="277" t="s">
        <v>272</v>
      </c>
      <c r="C1049" s="246"/>
      <c r="D1049" s="260"/>
      <c r="E1049" s="260"/>
      <c r="F1049" s="260"/>
      <c r="G1049" s="266">
        <v>0</v>
      </c>
      <c r="H1049" s="324">
        <v>0</v>
      </c>
      <c r="I1049" s="322"/>
    </row>
    <row r="1050" spans="1:9" hidden="1" outlineLevel="1">
      <c r="A1050" s="323"/>
      <c r="B1050" s="277" t="s">
        <v>203</v>
      </c>
      <c r="C1050" s="246"/>
      <c r="D1050" s="260"/>
      <c r="E1050" s="260"/>
      <c r="F1050" s="260"/>
      <c r="G1050" s="266">
        <v>11</v>
      </c>
      <c r="H1050" s="324">
        <v>11</v>
      </c>
      <c r="I1050" s="322"/>
    </row>
    <row r="1051" spans="1:9" hidden="1" outlineLevel="1">
      <c r="A1051" s="323"/>
      <c r="B1051" s="277" t="s">
        <v>204</v>
      </c>
      <c r="C1051" s="246"/>
      <c r="D1051" s="260"/>
      <c r="E1051" s="260"/>
      <c r="F1051" s="260"/>
      <c r="G1051" s="265"/>
      <c r="H1051" s="324">
        <v>0</v>
      </c>
      <c r="I1051" s="322"/>
    </row>
    <row r="1052" spans="1:9" hidden="1" outlineLevel="1">
      <c r="A1052" s="323"/>
      <c r="B1052" s="277" t="s">
        <v>205</v>
      </c>
      <c r="C1052" s="246"/>
      <c r="D1052" s="260"/>
      <c r="E1052" s="260"/>
      <c r="F1052" s="260"/>
      <c r="G1052" s="266">
        <v>0</v>
      </c>
      <c r="H1052" s="324">
        <v>0</v>
      </c>
      <c r="I1052" s="322"/>
    </row>
    <row r="1053" spans="1:9" hidden="1" outlineLevel="1">
      <c r="A1053" s="323"/>
      <c r="B1053" s="277" t="s">
        <v>206</v>
      </c>
      <c r="C1053" s="246"/>
      <c r="D1053" s="260"/>
      <c r="E1053" s="260"/>
      <c r="F1053" s="260"/>
      <c r="G1053" s="266">
        <v>0</v>
      </c>
      <c r="H1053" s="324">
        <v>0</v>
      </c>
      <c r="I1053" s="322"/>
    </row>
    <row r="1054" spans="1:9" hidden="1" outlineLevel="1">
      <c r="A1054" s="323"/>
      <c r="B1054" s="277" t="s">
        <v>207</v>
      </c>
      <c r="C1054" s="246"/>
      <c r="D1054" s="260"/>
      <c r="E1054" s="260"/>
      <c r="F1054" s="260"/>
      <c r="G1054" s="266"/>
      <c r="H1054" s="324">
        <v>0</v>
      </c>
      <c r="I1054" s="322"/>
    </row>
    <row r="1055" spans="1:9" hidden="1" outlineLevel="1">
      <c r="A1055" s="323"/>
      <c r="B1055" s="277" t="s">
        <v>208</v>
      </c>
      <c r="C1055" s="246"/>
      <c r="D1055" s="260"/>
      <c r="E1055" s="260"/>
      <c r="F1055" s="260"/>
      <c r="G1055" s="266">
        <v>149988</v>
      </c>
      <c r="H1055" s="324">
        <v>149988</v>
      </c>
      <c r="I1055" s="322"/>
    </row>
    <row r="1056" spans="1:9" hidden="1" outlineLevel="1">
      <c r="A1056" s="323"/>
      <c r="B1056" s="277" t="s">
        <v>209</v>
      </c>
      <c r="C1056" s="246"/>
      <c r="D1056" s="260"/>
      <c r="E1056" s="260"/>
      <c r="F1056" s="260"/>
      <c r="G1056" s="266">
        <v>375</v>
      </c>
      <c r="H1056" s="324">
        <v>375</v>
      </c>
      <c r="I1056" s="322"/>
    </row>
    <row r="1057" spans="1:9" hidden="1" outlineLevel="1">
      <c r="A1057" s="323"/>
      <c r="B1057" s="277" t="s">
        <v>211</v>
      </c>
      <c r="C1057" s="246"/>
      <c r="D1057" s="260"/>
      <c r="E1057" s="260"/>
      <c r="F1057" s="260"/>
      <c r="G1057" s="266">
        <v>40530</v>
      </c>
      <c r="H1057" s="324">
        <v>40530</v>
      </c>
      <c r="I1057" s="322"/>
    </row>
    <row r="1058" spans="1:9" hidden="1" outlineLevel="1">
      <c r="A1058" s="323"/>
      <c r="B1058" s="277" t="s">
        <v>212</v>
      </c>
      <c r="C1058" s="246"/>
      <c r="D1058" s="260"/>
      <c r="E1058" s="260"/>
      <c r="F1058" s="260"/>
      <c r="G1058" s="266">
        <v>0</v>
      </c>
      <c r="H1058" s="324">
        <v>0</v>
      </c>
      <c r="I1058" s="322"/>
    </row>
    <row r="1059" spans="1:9" hidden="1" outlineLevel="1">
      <c r="A1059" s="323"/>
      <c r="B1059" s="277" t="s">
        <v>213</v>
      </c>
      <c r="C1059" s="246"/>
      <c r="D1059" s="260"/>
      <c r="E1059" s="260"/>
      <c r="F1059" s="260"/>
      <c r="G1059" s="265"/>
      <c r="H1059" s="324">
        <v>0</v>
      </c>
      <c r="I1059" s="322"/>
    </row>
    <row r="1060" spans="1:9" hidden="1" outlineLevel="1">
      <c r="A1060" s="323"/>
      <c r="B1060" s="277" t="s">
        <v>214</v>
      </c>
      <c r="C1060" s="246"/>
      <c r="D1060" s="260"/>
      <c r="E1060" s="260"/>
      <c r="F1060" s="260"/>
      <c r="G1060" s="265"/>
      <c r="H1060" s="324">
        <v>0</v>
      </c>
      <c r="I1060" s="322"/>
    </row>
    <row r="1061" spans="1:9" hidden="1" outlineLevel="1">
      <c r="A1061" s="323"/>
      <c r="B1061" s="277" t="s">
        <v>273</v>
      </c>
      <c r="C1061" s="246"/>
      <c r="D1061" s="260"/>
      <c r="E1061" s="260"/>
      <c r="F1061" s="260"/>
      <c r="G1061" s="265"/>
      <c r="H1061" s="324">
        <v>0</v>
      </c>
      <c r="I1061" s="322"/>
    </row>
    <row r="1062" spans="1:9" hidden="1" outlineLevel="1">
      <c r="A1062" s="323"/>
      <c r="B1062" s="277" t="s">
        <v>215</v>
      </c>
      <c r="C1062" s="246"/>
      <c r="D1062" s="260"/>
      <c r="E1062" s="260"/>
      <c r="F1062" s="260"/>
      <c r="G1062" s="265"/>
      <c r="H1062" s="324">
        <v>0</v>
      </c>
      <c r="I1062" s="322"/>
    </row>
    <row r="1063" spans="1:9" hidden="1" outlineLevel="1">
      <c r="A1063" s="323"/>
      <c r="B1063" s="277" t="s">
        <v>216</v>
      </c>
      <c r="C1063" s="246"/>
      <c r="D1063" s="260"/>
      <c r="E1063" s="260"/>
      <c r="F1063" s="260"/>
      <c r="G1063" s="266">
        <v>0</v>
      </c>
      <c r="H1063" s="324">
        <v>0</v>
      </c>
      <c r="I1063" s="322"/>
    </row>
    <row r="1064" spans="1:9" hidden="1" outlineLevel="1">
      <c r="A1064" s="323"/>
      <c r="B1064" s="277" t="s">
        <v>217</v>
      </c>
      <c r="C1064" s="246"/>
      <c r="D1064" s="260"/>
      <c r="E1064" s="260"/>
      <c r="F1064" s="260"/>
      <c r="G1064" s="266">
        <v>0</v>
      </c>
      <c r="H1064" s="324">
        <v>0</v>
      </c>
      <c r="I1064" s="322"/>
    </row>
    <row r="1065" spans="1:9" hidden="1" outlineLevel="1">
      <c r="A1065" s="323"/>
      <c r="B1065" s="277" t="s">
        <v>218</v>
      </c>
      <c r="C1065" s="246"/>
      <c r="D1065" s="260"/>
      <c r="E1065" s="260"/>
      <c r="F1065" s="260"/>
      <c r="G1065" s="266">
        <v>0</v>
      </c>
      <c r="H1065" s="324">
        <v>0</v>
      </c>
      <c r="I1065" s="322"/>
    </row>
    <row r="1066" spans="1:9" hidden="1" outlineLevel="1">
      <c r="A1066" s="323"/>
      <c r="B1066" s="277" t="s">
        <v>219</v>
      </c>
      <c r="C1066" s="246"/>
      <c r="D1066" s="260"/>
      <c r="E1066" s="260"/>
      <c r="F1066" s="260"/>
      <c r="G1066" s="265"/>
      <c r="H1066" s="324">
        <v>0</v>
      </c>
      <c r="I1066" s="322"/>
    </row>
    <row r="1067" spans="1:9" hidden="1" outlineLevel="1">
      <c r="A1067" s="323"/>
      <c r="B1067" s="277" t="s">
        <v>323</v>
      </c>
      <c r="C1067" s="246"/>
      <c r="D1067" s="260"/>
      <c r="E1067" s="260"/>
      <c r="F1067" s="260"/>
      <c r="G1067" s="265"/>
      <c r="H1067" s="324">
        <v>0</v>
      </c>
      <c r="I1067" s="322"/>
    </row>
    <row r="1068" spans="1:9" hidden="1" outlineLevel="1">
      <c r="A1068" s="323"/>
      <c r="B1068" s="277" t="s">
        <v>220</v>
      </c>
      <c r="C1068" s="246"/>
      <c r="D1068" s="260"/>
      <c r="E1068" s="260"/>
      <c r="F1068" s="260"/>
      <c r="G1068" s="265"/>
      <c r="H1068" s="324">
        <v>0</v>
      </c>
      <c r="I1068" s="322"/>
    </row>
    <row r="1069" spans="1:9" hidden="1" outlineLevel="1">
      <c r="A1069" s="323"/>
      <c r="B1069" s="277" t="s">
        <v>221</v>
      </c>
      <c r="C1069" s="246"/>
      <c r="D1069" s="260"/>
      <c r="E1069" s="260"/>
      <c r="F1069" s="260"/>
      <c r="G1069" s="265"/>
      <c r="H1069" s="324">
        <v>0</v>
      </c>
      <c r="I1069" s="322"/>
    </row>
    <row r="1070" spans="1:9" hidden="1" outlineLevel="1">
      <c r="A1070" s="323"/>
      <c r="B1070" s="277" t="s">
        <v>274</v>
      </c>
      <c r="C1070" s="246"/>
      <c r="D1070" s="260"/>
      <c r="E1070" s="260"/>
      <c r="F1070" s="260"/>
      <c r="G1070" s="265"/>
      <c r="H1070" s="324">
        <v>0</v>
      </c>
      <c r="I1070" s="322"/>
    </row>
    <row r="1071" spans="1:9" hidden="1" outlineLevel="1">
      <c r="A1071" s="323"/>
      <c r="B1071" s="277" t="s">
        <v>222</v>
      </c>
      <c r="C1071" s="246"/>
      <c r="D1071" s="260"/>
      <c r="E1071" s="260"/>
      <c r="F1071" s="260"/>
      <c r="G1071" s="265"/>
      <c r="H1071" s="324">
        <v>0</v>
      </c>
      <c r="I1071" s="322"/>
    </row>
    <row r="1072" spans="1:9" hidden="1" outlineLevel="1">
      <c r="A1072" s="323"/>
      <c r="B1072" s="277" t="s">
        <v>278</v>
      </c>
      <c r="C1072" s="246"/>
      <c r="D1072" s="260"/>
      <c r="E1072" s="260"/>
      <c r="F1072" s="260"/>
      <c r="G1072" s="265"/>
      <c r="H1072" s="324">
        <v>0</v>
      </c>
      <c r="I1072" s="322"/>
    </row>
    <row r="1073" spans="1:9" hidden="1" outlineLevel="1">
      <c r="A1073" s="323"/>
      <c r="B1073" s="277" t="s">
        <v>223</v>
      </c>
      <c r="C1073" s="246"/>
      <c r="D1073" s="260"/>
      <c r="E1073" s="260"/>
      <c r="F1073" s="260"/>
      <c r="G1073" s="265"/>
      <c r="H1073" s="324">
        <v>0</v>
      </c>
      <c r="I1073" s="322"/>
    </row>
    <row r="1074" spans="1:9" hidden="1" outlineLevel="1">
      <c r="A1074" s="323"/>
      <c r="B1074" s="277" t="s">
        <v>224</v>
      </c>
      <c r="C1074" s="246"/>
      <c r="D1074" s="260"/>
      <c r="E1074" s="260"/>
      <c r="F1074" s="260"/>
      <c r="G1074" s="265"/>
      <c r="H1074" s="324">
        <v>0</v>
      </c>
      <c r="I1074" s="322"/>
    </row>
    <row r="1075" spans="1:9" hidden="1" outlineLevel="1">
      <c r="A1075" s="323"/>
      <c r="B1075" s="277" t="s">
        <v>225</v>
      </c>
      <c r="C1075" s="246"/>
      <c r="D1075" s="260"/>
      <c r="E1075" s="260"/>
      <c r="F1075" s="260"/>
      <c r="G1075" s="265"/>
      <c r="H1075" s="324">
        <v>0</v>
      </c>
      <c r="I1075" s="322"/>
    </row>
    <row r="1076" spans="1:9" collapsed="1">
      <c r="A1076" s="323">
        <v>33</v>
      </c>
      <c r="B1076" s="281" t="s">
        <v>584</v>
      </c>
      <c r="C1076" s="246"/>
      <c r="D1076" s="260"/>
      <c r="E1076" s="260"/>
      <c r="F1076" s="260"/>
      <c r="G1076" s="266">
        <f>SUM($G$1049:$G$1075)</f>
        <v>190904</v>
      </c>
      <c r="H1076" s="324">
        <f>SUM($H$1049:$H$1075)</f>
        <v>190904</v>
      </c>
      <c r="I1076" s="322"/>
    </row>
    <row r="1077" spans="1:9" hidden="1" outlineLevel="1">
      <c r="A1077" s="323"/>
      <c r="B1077" s="277" t="s">
        <v>272</v>
      </c>
      <c r="C1077" s="254"/>
      <c r="D1077" s="260"/>
      <c r="E1077" s="255"/>
      <c r="F1077" s="284"/>
      <c r="G1077" s="244"/>
      <c r="H1077" s="324">
        <v>0</v>
      </c>
      <c r="I1077" s="322"/>
    </row>
    <row r="1078" spans="1:9" hidden="1" outlineLevel="1">
      <c r="A1078" s="323"/>
      <c r="B1078" s="277" t="s">
        <v>203</v>
      </c>
      <c r="C1078" s="254"/>
      <c r="D1078" s="260"/>
      <c r="E1078" s="255"/>
      <c r="F1078" s="324">
        <v>1</v>
      </c>
      <c r="G1078" s="244"/>
      <c r="H1078" s="324">
        <v>1</v>
      </c>
      <c r="I1078" s="322"/>
    </row>
    <row r="1079" spans="1:9" hidden="1" outlineLevel="1">
      <c r="A1079" s="323"/>
      <c r="B1079" s="277" t="s">
        <v>204</v>
      </c>
      <c r="C1079" s="254"/>
      <c r="D1079" s="260"/>
      <c r="E1079" s="255"/>
      <c r="F1079" s="284"/>
      <c r="G1079" s="244"/>
      <c r="H1079" s="324">
        <v>0</v>
      </c>
      <c r="I1079" s="322"/>
    </row>
    <row r="1080" spans="1:9" hidden="1" outlineLevel="1">
      <c r="A1080" s="323"/>
      <c r="B1080" s="277" t="s">
        <v>205</v>
      </c>
      <c r="C1080" s="254"/>
      <c r="D1080" s="260"/>
      <c r="E1080" s="255"/>
      <c r="F1080" s="283">
        <v>0</v>
      </c>
      <c r="G1080" s="244"/>
      <c r="H1080" s="324">
        <v>0</v>
      </c>
      <c r="I1080" s="322"/>
    </row>
    <row r="1081" spans="1:9" hidden="1" outlineLevel="1">
      <c r="A1081" s="323"/>
      <c r="B1081" s="277" t="s">
        <v>206</v>
      </c>
      <c r="C1081" s="254"/>
      <c r="D1081" s="260"/>
      <c r="E1081" s="255"/>
      <c r="F1081" s="283">
        <v>0</v>
      </c>
      <c r="G1081" s="244"/>
      <c r="H1081" s="324">
        <v>0</v>
      </c>
      <c r="I1081" s="322"/>
    </row>
    <row r="1082" spans="1:9" hidden="1" outlineLevel="1">
      <c r="A1082" s="323"/>
      <c r="B1082" s="277" t="s">
        <v>207</v>
      </c>
      <c r="C1082" s="254"/>
      <c r="D1082" s="260"/>
      <c r="E1082" s="255"/>
      <c r="F1082" s="283"/>
      <c r="G1082" s="244"/>
      <c r="H1082" s="324">
        <v>0</v>
      </c>
      <c r="I1082" s="322"/>
    </row>
    <row r="1083" spans="1:9" hidden="1" outlineLevel="1">
      <c r="A1083" s="323"/>
      <c r="B1083" s="277" t="s">
        <v>208</v>
      </c>
      <c r="C1083" s="254"/>
      <c r="D1083" s="260"/>
      <c r="E1083" s="255"/>
      <c r="F1083" s="283">
        <v>88</v>
      </c>
      <c r="G1083" s="244"/>
      <c r="H1083" s="324">
        <v>88</v>
      </c>
      <c r="I1083" s="322"/>
    </row>
    <row r="1084" spans="1:9" hidden="1" outlineLevel="1">
      <c r="A1084" s="323"/>
      <c r="B1084" s="277" t="s">
        <v>209</v>
      </c>
      <c r="C1084" s="254"/>
      <c r="D1084" s="260"/>
      <c r="E1084" s="255"/>
      <c r="F1084" s="283">
        <v>2193.6490727797473</v>
      </c>
      <c r="G1084" s="244"/>
      <c r="H1084" s="324">
        <v>2193.6490727797473</v>
      </c>
      <c r="I1084" s="322"/>
    </row>
    <row r="1085" spans="1:9" hidden="1" outlineLevel="1">
      <c r="A1085" s="323"/>
      <c r="B1085" s="277" t="s">
        <v>211</v>
      </c>
      <c r="C1085" s="254"/>
      <c r="D1085" s="260"/>
      <c r="E1085" s="255"/>
      <c r="F1085" s="283">
        <v>0</v>
      </c>
      <c r="G1085" s="244"/>
      <c r="H1085" s="324">
        <v>0</v>
      </c>
      <c r="I1085" s="322"/>
    </row>
    <row r="1086" spans="1:9" hidden="1" outlineLevel="1">
      <c r="A1086" s="323"/>
      <c r="B1086" s="277" t="s">
        <v>212</v>
      </c>
      <c r="C1086" s="254"/>
      <c r="D1086" s="260"/>
      <c r="E1086" s="255"/>
      <c r="F1086" s="283">
        <v>0</v>
      </c>
      <c r="G1086" s="244"/>
      <c r="H1086" s="324">
        <v>0</v>
      </c>
      <c r="I1086" s="322"/>
    </row>
    <row r="1087" spans="1:9" hidden="1" outlineLevel="1">
      <c r="A1087" s="323"/>
      <c r="B1087" s="277" t="s">
        <v>213</v>
      </c>
      <c r="C1087" s="254"/>
      <c r="D1087" s="260"/>
      <c r="E1087" s="255"/>
      <c r="F1087" s="284"/>
      <c r="G1087" s="244"/>
      <c r="H1087" s="324">
        <v>0</v>
      </c>
      <c r="I1087" s="322"/>
    </row>
    <row r="1088" spans="1:9" hidden="1" outlineLevel="1">
      <c r="A1088" s="323"/>
      <c r="B1088" s="277" t="s">
        <v>214</v>
      </c>
      <c r="C1088" s="254"/>
      <c r="D1088" s="260"/>
      <c r="E1088" s="255"/>
      <c r="F1088" s="284"/>
      <c r="G1088" s="244"/>
      <c r="H1088" s="324">
        <v>0</v>
      </c>
      <c r="I1088" s="322"/>
    </row>
    <row r="1089" spans="1:9" hidden="1" outlineLevel="1">
      <c r="A1089" s="323"/>
      <c r="B1089" s="277" t="s">
        <v>273</v>
      </c>
      <c r="C1089" s="254"/>
      <c r="D1089" s="260"/>
      <c r="E1089" s="255"/>
      <c r="F1089" s="284"/>
      <c r="G1089" s="244"/>
      <c r="H1089" s="324">
        <v>0</v>
      </c>
      <c r="I1089" s="322"/>
    </row>
    <row r="1090" spans="1:9" hidden="1" outlineLevel="1">
      <c r="A1090" s="323"/>
      <c r="B1090" s="277" t="s">
        <v>215</v>
      </c>
      <c r="C1090" s="254"/>
      <c r="D1090" s="260"/>
      <c r="E1090" s="255"/>
      <c r="F1090" s="284"/>
      <c r="G1090" s="244"/>
      <c r="H1090" s="324">
        <v>0</v>
      </c>
      <c r="I1090" s="322"/>
    </row>
    <row r="1091" spans="1:9" hidden="1" outlineLevel="1">
      <c r="A1091" s="323"/>
      <c r="B1091" s="277" t="s">
        <v>216</v>
      </c>
      <c r="C1091" s="254"/>
      <c r="D1091" s="260"/>
      <c r="E1091" s="255"/>
      <c r="F1091" s="283">
        <v>0</v>
      </c>
      <c r="G1091" s="244"/>
      <c r="H1091" s="324">
        <v>0</v>
      </c>
      <c r="I1091" s="322"/>
    </row>
    <row r="1092" spans="1:9" hidden="1" outlineLevel="1">
      <c r="A1092" s="323"/>
      <c r="B1092" s="277" t="s">
        <v>217</v>
      </c>
      <c r="C1092" s="254"/>
      <c r="D1092" s="260"/>
      <c r="E1092" s="255"/>
      <c r="F1092" s="284"/>
      <c r="G1092" s="244"/>
      <c r="H1092" s="324">
        <v>0</v>
      </c>
      <c r="I1092" s="322"/>
    </row>
    <row r="1093" spans="1:9" hidden="1" outlineLevel="1">
      <c r="A1093" s="323"/>
      <c r="B1093" s="277" t="s">
        <v>218</v>
      </c>
      <c r="C1093" s="254"/>
      <c r="D1093" s="260"/>
      <c r="E1093" s="255"/>
      <c r="F1093" s="283">
        <v>0</v>
      </c>
      <c r="G1093" s="244"/>
      <c r="H1093" s="324">
        <v>0</v>
      </c>
      <c r="I1093" s="322"/>
    </row>
    <row r="1094" spans="1:9" hidden="1" outlineLevel="1">
      <c r="A1094" s="323"/>
      <c r="B1094" s="277" t="s">
        <v>219</v>
      </c>
      <c r="C1094" s="254"/>
      <c r="D1094" s="260"/>
      <c r="E1094" s="255"/>
      <c r="F1094" s="284"/>
      <c r="G1094" s="244"/>
      <c r="H1094" s="324">
        <v>0</v>
      </c>
      <c r="I1094" s="322"/>
    </row>
    <row r="1095" spans="1:9" hidden="1" outlineLevel="1">
      <c r="A1095" s="323"/>
      <c r="B1095" s="277" t="s">
        <v>323</v>
      </c>
      <c r="C1095" s="254"/>
      <c r="D1095" s="260"/>
      <c r="E1095" s="255"/>
      <c r="F1095" s="284"/>
      <c r="G1095" s="244"/>
      <c r="H1095" s="324">
        <v>0</v>
      </c>
      <c r="I1095" s="322"/>
    </row>
    <row r="1096" spans="1:9" hidden="1" outlineLevel="1">
      <c r="A1096" s="323"/>
      <c r="B1096" s="277" t="s">
        <v>220</v>
      </c>
      <c r="C1096" s="254"/>
      <c r="D1096" s="260"/>
      <c r="E1096" s="255"/>
      <c r="F1096" s="284"/>
      <c r="G1096" s="244"/>
      <c r="H1096" s="324">
        <v>0</v>
      </c>
      <c r="I1096" s="322"/>
    </row>
    <row r="1097" spans="1:9" hidden="1" outlineLevel="1">
      <c r="A1097" s="323"/>
      <c r="B1097" s="277" t="s">
        <v>221</v>
      </c>
      <c r="C1097" s="254"/>
      <c r="D1097" s="260"/>
      <c r="E1097" s="255"/>
      <c r="F1097" s="283">
        <v>1629</v>
      </c>
      <c r="G1097" s="244"/>
      <c r="H1097" s="324">
        <v>1629</v>
      </c>
      <c r="I1097" s="322"/>
    </row>
    <row r="1098" spans="1:9" hidden="1" outlineLevel="1">
      <c r="A1098" s="323"/>
      <c r="B1098" s="277" t="s">
        <v>274</v>
      </c>
      <c r="C1098" s="254"/>
      <c r="D1098" s="260"/>
      <c r="E1098" s="255"/>
      <c r="F1098" s="283"/>
      <c r="G1098" s="244"/>
      <c r="H1098" s="324">
        <v>0</v>
      </c>
      <c r="I1098" s="322"/>
    </row>
    <row r="1099" spans="1:9" hidden="1" outlineLevel="1">
      <c r="A1099" s="323"/>
      <c r="B1099" s="277" t="s">
        <v>222</v>
      </c>
      <c r="C1099" s="254"/>
      <c r="D1099" s="260"/>
      <c r="E1099" s="255"/>
      <c r="F1099" s="284"/>
      <c r="G1099" s="244"/>
      <c r="H1099" s="324">
        <v>0</v>
      </c>
      <c r="I1099" s="322"/>
    </row>
    <row r="1100" spans="1:9" hidden="1" outlineLevel="1">
      <c r="A1100" s="323"/>
      <c r="B1100" s="277" t="s">
        <v>278</v>
      </c>
      <c r="C1100" s="254"/>
      <c r="D1100" s="260"/>
      <c r="E1100" s="255"/>
      <c r="F1100" s="284"/>
      <c r="G1100" s="244"/>
      <c r="H1100" s="324">
        <v>0</v>
      </c>
      <c r="I1100" s="322"/>
    </row>
    <row r="1101" spans="1:9" hidden="1" outlineLevel="1">
      <c r="A1101" s="323"/>
      <c r="B1101" s="277" t="s">
        <v>223</v>
      </c>
      <c r="C1101" s="254"/>
      <c r="D1101" s="260"/>
      <c r="E1101" s="255"/>
      <c r="F1101" s="284"/>
      <c r="G1101" s="244"/>
      <c r="H1101" s="324">
        <v>0</v>
      </c>
      <c r="I1101" s="322"/>
    </row>
    <row r="1102" spans="1:9" hidden="1" outlineLevel="1">
      <c r="A1102" s="323"/>
      <c r="B1102" s="277" t="s">
        <v>224</v>
      </c>
      <c r="C1102" s="254"/>
      <c r="D1102" s="260"/>
      <c r="E1102" s="255"/>
      <c r="F1102" s="284"/>
      <c r="G1102" s="244"/>
      <c r="H1102" s="324">
        <v>0</v>
      </c>
      <c r="I1102" s="322"/>
    </row>
    <row r="1103" spans="1:9" hidden="1" outlineLevel="1">
      <c r="A1103" s="323"/>
      <c r="B1103" s="277" t="s">
        <v>225</v>
      </c>
      <c r="C1103" s="254"/>
      <c r="D1103" s="260"/>
      <c r="E1103" s="255"/>
      <c r="F1103" s="284"/>
      <c r="G1103" s="244"/>
      <c r="H1103" s="324">
        <v>0</v>
      </c>
      <c r="I1103" s="322"/>
    </row>
    <row r="1104" spans="1:9" collapsed="1">
      <c r="A1104" s="323">
        <v>34</v>
      </c>
      <c r="B1104" s="281" t="s">
        <v>585</v>
      </c>
      <c r="C1104" s="254"/>
      <c r="D1104" s="260"/>
      <c r="E1104" s="255"/>
      <c r="F1104" s="283">
        <f>SUM($F$1077:$F$1103)</f>
        <v>3911.6490727797473</v>
      </c>
      <c r="G1104" s="244"/>
      <c r="H1104" s="324">
        <f>SUM($H$1077:$H$1103)</f>
        <v>3911.6490727797473</v>
      </c>
      <c r="I1104" s="322"/>
    </row>
    <row r="1105" spans="1:9" hidden="1" outlineLevel="1">
      <c r="A1105" s="323"/>
      <c r="B1105" s="277" t="s">
        <v>272</v>
      </c>
      <c r="C1105" s="257"/>
      <c r="D1105" s="259"/>
      <c r="E1105" s="273"/>
      <c r="F1105" s="283">
        <v>0</v>
      </c>
      <c r="G1105" s="254"/>
      <c r="H1105" s="324">
        <v>0</v>
      </c>
      <c r="I1105" s="322"/>
    </row>
    <row r="1106" spans="1:9" hidden="1" outlineLevel="1">
      <c r="A1106" s="323"/>
      <c r="B1106" s="277" t="s">
        <v>203</v>
      </c>
      <c r="C1106" s="257"/>
      <c r="D1106" s="259"/>
      <c r="E1106" s="273"/>
      <c r="F1106" s="283">
        <v>3853</v>
      </c>
      <c r="G1106" s="254"/>
      <c r="H1106" s="324">
        <v>3853</v>
      </c>
      <c r="I1106" s="322"/>
    </row>
    <row r="1107" spans="1:9" hidden="1" outlineLevel="1">
      <c r="A1107" s="323"/>
      <c r="B1107" s="277" t="s">
        <v>204</v>
      </c>
      <c r="C1107" s="257"/>
      <c r="D1107" s="259"/>
      <c r="E1107" s="273"/>
      <c r="F1107" s="284"/>
      <c r="G1107" s="254"/>
      <c r="H1107" s="324">
        <v>0</v>
      </c>
      <c r="I1107" s="322"/>
    </row>
    <row r="1108" spans="1:9" hidden="1" outlineLevel="1">
      <c r="A1108" s="323"/>
      <c r="B1108" s="277" t="s">
        <v>205</v>
      </c>
      <c r="C1108" s="257"/>
      <c r="D1108" s="259"/>
      <c r="E1108" s="273"/>
      <c r="F1108" s="283">
        <v>0</v>
      </c>
      <c r="G1108" s="254"/>
      <c r="H1108" s="324">
        <v>0</v>
      </c>
      <c r="I1108" s="322"/>
    </row>
    <row r="1109" spans="1:9" hidden="1" outlineLevel="1">
      <c r="A1109" s="323"/>
      <c r="B1109" s="277" t="s">
        <v>206</v>
      </c>
      <c r="C1109" s="257"/>
      <c r="D1109" s="259"/>
      <c r="E1109" s="273"/>
      <c r="F1109" s="283">
        <v>0</v>
      </c>
      <c r="G1109" s="254"/>
      <c r="H1109" s="324">
        <v>0</v>
      </c>
      <c r="I1109" s="322"/>
    </row>
    <row r="1110" spans="1:9" hidden="1" outlineLevel="1">
      <c r="A1110" s="323"/>
      <c r="B1110" s="277" t="s">
        <v>207</v>
      </c>
      <c r="C1110" s="257"/>
      <c r="D1110" s="259"/>
      <c r="E1110" s="273"/>
      <c r="F1110" s="283"/>
      <c r="G1110" s="254"/>
      <c r="H1110" s="324">
        <v>0</v>
      </c>
      <c r="I1110" s="322"/>
    </row>
    <row r="1111" spans="1:9" hidden="1" outlineLevel="1">
      <c r="A1111" s="323"/>
      <c r="B1111" s="277" t="s">
        <v>208</v>
      </c>
      <c r="C1111" s="257"/>
      <c r="D1111" s="259"/>
      <c r="E1111" s="273"/>
      <c r="F1111" s="283">
        <v>14977.381391439689</v>
      </c>
      <c r="G1111" s="254"/>
      <c r="H1111" s="324">
        <v>14977.381391439689</v>
      </c>
      <c r="I1111" s="322"/>
    </row>
    <row r="1112" spans="1:9" hidden="1" outlineLevel="1">
      <c r="A1112" s="323"/>
      <c r="B1112" s="277" t="s">
        <v>209</v>
      </c>
      <c r="C1112" s="257"/>
      <c r="D1112" s="259"/>
      <c r="E1112" s="273"/>
      <c r="F1112" s="283">
        <v>3203.7699387633475</v>
      </c>
      <c r="G1112" s="254"/>
      <c r="H1112" s="324">
        <v>3203.7699387633475</v>
      </c>
      <c r="I1112" s="322"/>
    </row>
    <row r="1113" spans="1:9" hidden="1" outlineLevel="1">
      <c r="A1113" s="323"/>
      <c r="B1113" s="277" t="s">
        <v>211</v>
      </c>
      <c r="C1113" s="257"/>
      <c r="D1113" s="259"/>
      <c r="E1113" s="273"/>
      <c r="F1113" s="283">
        <v>13071</v>
      </c>
      <c r="G1113" s="254"/>
      <c r="H1113" s="324">
        <v>13071</v>
      </c>
      <c r="I1113" s="322"/>
    </row>
    <row r="1114" spans="1:9" hidden="1" outlineLevel="1">
      <c r="A1114" s="323"/>
      <c r="B1114" s="277" t="s">
        <v>212</v>
      </c>
      <c r="C1114" s="257"/>
      <c r="D1114" s="259"/>
      <c r="E1114" s="273"/>
      <c r="F1114" s="283">
        <v>0</v>
      </c>
      <c r="G1114" s="254"/>
      <c r="H1114" s="324">
        <v>0</v>
      </c>
      <c r="I1114" s="322"/>
    </row>
    <row r="1115" spans="1:9" hidden="1" outlineLevel="1">
      <c r="A1115" s="323"/>
      <c r="B1115" s="277" t="s">
        <v>213</v>
      </c>
      <c r="C1115" s="257"/>
      <c r="D1115" s="259"/>
      <c r="E1115" s="273"/>
      <c r="F1115" s="284"/>
      <c r="G1115" s="254"/>
      <c r="H1115" s="324">
        <v>0</v>
      </c>
      <c r="I1115" s="322"/>
    </row>
    <row r="1116" spans="1:9" hidden="1" outlineLevel="1">
      <c r="A1116" s="323"/>
      <c r="B1116" s="277" t="s">
        <v>214</v>
      </c>
      <c r="C1116" s="257"/>
      <c r="D1116" s="259"/>
      <c r="E1116" s="273"/>
      <c r="F1116" s="284"/>
      <c r="G1116" s="254"/>
      <c r="H1116" s="324">
        <v>0</v>
      </c>
      <c r="I1116" s="322"/>
    </row>
    <row r="1117" spans="1:9" hidden="1" outlineLevel="1">
      <c r="A1117" s="323"/>
      <c r="B1117" s="277" t="s">
        <v>273</v>
      </c>
      <c r="C1117" s="257"/>
      <c r="D1117" s="259"/>
      <c r="E1117" s="273"/>
      <c r="F1117" s="284"/>
      <c r="G1117" s="254"/>
      <c r="H1117" s="324">
        <v>0</v>
      </c>
      <c r="I1117" s="322"/>
    </row>
    <row r="1118" spans="1:9" hidden="1" outlineLevel="1">
      <c r="A1118" s="323"/>
      <c r="B1118" s="277" t="s">
        <v>215</v>
      </c>
      <c r="C1118" s="257"/>
      <c r="D1118" s="259"/>
      <c r="E1118" s="273"/>
      <c r="F1118" s="284"/>
      <c r="G1118" s="254"/>
      <c r="H1118" s="324">
        <v>0</v>
      </c>
      <c r="I1118" s="322"/>
    </row>
    <row r="1119" spans="1:9" hidden="1" outlineLevel="1">
      <c r="A1119" s="323"/>
      <c r="B1119" s="277" t="s">
        <v>216</v>
      </c>
      <c r="C1119" s="257"/>
      <c r="D1119" s="259"/>
      <c r="E1119" s="273"/>
      <c r="F1119" s="283">
        <v>0</v>
      </c>
      <c r="G1119" s="254"/>
      <c r="H1119" s="324">
        <v>0</v>
      </c>
      <c r="I1119" s="322"/>
    </row>
    <row r="1120" spans="1:9" hidden="1" outlineLevel="1">
      <c r="A1120" s="323"/>
      <c r="B1120" s="277" t="s">
        <v>217</v>
      </c>
      <c r="C1120" s="257"/>
      <c r="D1120" s="259"/>
      <c r="E1120" s="273"/>
      <c r="F1120" s="284"/>
      <c r="G1120" s="254"/>
      <c r="H1120" s="324">
        <v>0</v>
      </c>
      <c r="I1120" s="322"/>
    </row>
    <row r="1121" spans="1:9" hidden="1" outlineLevel="1">
      <c r="A1121" s="323"/>
      <c r="B1121" s="277" t="s">
        <v>218</v>
      </c>
      <c r="C1121" s="257"/>
      <c r="D1121" s="259"/>
      <c r="E1121" s="273"/>
      <c r="F1121" s="283">
        <v>0</v>
      </c>
      <c r="G1121" s="254"/>
      <c r="H1121" s="324">
        <v>0</v>
      </c>
      <c r="I1121" s="322"/>
    </row>
    <row r="1122" spans="1:9" hidden="1" outlineLevel="1">
      <c r="A1122" s="323"/>
      <c r="B1122" s="277" t="s">
        <v>219</v>
      </c>
      <c r="C1122" s="257"/>
      <c r="D1122" s="259"/>
      <c r="E1122" s="273"/>
      <c r="F1122" s="284"/>
      <c r="G1122" s="254"/>
      <c r="H1122" s="324">
        <v>0</v>
      </c>
      <c r="I1122" s="322"/>
    </row>
    <row r="1123" spans="1:9" hidden="1" outlineLevel="1">
      <c r="A1123" s="323"/>
      <c r="B1123" s="277" t="s">
        <v>323</v>
      </c>
      <c r="C1123" s="257"/>
      <c r="D1123" s="259"/>
      <c r="E1123" s="273"/>
      <c r="F1123" s="284"/>
      <c r="G1123" s="254"/>
      <c r="H1123" s="324">
        <v>0</v>
      </c>
      <c r="I1123" s="322"/>
    </row>
    <row r="1124" spans="1:9" hidden="1" outlineLevel="1">
      <c r="A1124" s="323"/>
      <c r="B1124" s="277" t="s">
        <v>220</v>
      </c>
      <c r="C1124" s="257"/>
      <c r="D1124" s="259"/>
      <c r="E1124" s="273"/>
      <c r="F1124" s="284"/>
      <c r="G1124" s="254"/>
      <c r="H1124" s="324">
        <v>0</v>
      </c>
      <c r="I1124" s="322"/>
    </row>
    <row r="1125" spans="1:9" hidden="1" outlineLevel="1">
      <c r="A1125" s="323"/>
      <c r="B1125" s="277" t="s">
        <v>221</v>
      </c>
      <c r="C1125" s="257"/>
      <c r="D1125" s="259"/>
      <c r="E1125" s="273"/>
      <c r="F1125" s="283">
        <v>3331</v>
      </c>
      <c r="G1125" s="254"/>
      <c r="H1125" s="324">
        <v>3331</v>
      </c>
      <c r="I1125" s="322"/>
    </row>
    <row r="1126" spans="1:9" hidden="1" outlineLevel="1">
      <c r="A1126" s="323"/>
      <c r="B1126" s="277" t="s">
        <v>274</v>
      </c>
      <c r="C1126" s="257"/>
      <c r="D1126" s="259"/>
      <c r="E1126" s="273"/>
      <c r="F1126" s="283"/>
      <c r="G1126" s="254"/>
      <c r="H1126" s="324">
        <v>0</v>
      </c>
      <c r="I1126" s="322"/>
    </row>
    <row r="1127" spans="1:9" hidden="1" outlineLevel="1">
      <c r="A1127" s="323"/>
      <c r="B1127" s="277" t="s">
        <v>222</v>
      </c>
      <c r="C1127" s="257"/>
      <c r="D1127" s="259"/>
      <c r="E1127" s="273"/>
      <c r="F1127" s="284"/>
      <c r="G1127" s="254"/>
      <c r="H1127" s="324">
        <v>0</v>
      </c>
      <c r="I1127" s="322"/>
    </row>
    <row r="1128" spans="1:9" hidden="1" outlineLevel="1">
      <c r="A1128" s="323"/>
      <c r="B1128" s="277" t="s">
        <v>278</v>
      </c>
      <c r="C1128" s="257"/>
      <c r="D1128" s="259"/>
      <c r="E1128" s="273"/>
      <c r="F1128" s="284"/>
      <c r="G1128" s="254"/>
      <c r="H1128" s="324">
        <v>0</v>
      </c>
      <c r="I1128" s="322"/>
    </row>
    <row r="1129" spans="1:9" hidden="1" outlineLevel="1">
      <c r="A1129" s="323"/>
      <c r="B1129" s="277" t="s">
        <v>223</v>
      </c>
      <c r="C1129" s="257"/>
      <c r="D1129" s="259"/>
      <c r="E1129" s="273"/>
      <c r="F1129" s="284"/>
      <c r="G1129" s="254"/>
      <c r="H1129" s="324">
        <v>0</v>
      </c>
      <c r="I1129" s="322"/>
    </row>
    <row r="1130" spans="1:9" hidden="1" outlineLevel="1">
      <c r="A1130" s="323"/>
      <c r="B1130" s="277" t="s">
        <v>224</v>
      </c>
      <c r="C1130" s="257"/>
      <c r="D1130" s="259"/>
      <c r="E1130" s="273"/>
      <c r="F1130" s="284"/>
      <c r="G1130" s="254"/>
      <c r="H1130" s="324">
        <v>0</v>
      </c>
      <c r="I1130" s="322"/>
    </row>
    <row r="1131" spans="1:9" hidden="1" outlineLevel="1">
      <c r="A1131" s="323"/>
      <c r="B1131" s="277" t="s">
        <v>225</v>
      </c>
      <c r="C1131" s="257"/>
      <c r="D1131" s="259"/>
      <c r="E1131" s="273"/>
      <c r="F1131" s="284"/>
      <c r="G1131" s="254"/>
      <c r="H1131" s="324">
        <v>0</v>
      </c>
      <c r="I1131" s="322"/>
    </row>
    <row r="1132" spans="1:9" collapsed="1">
      <c r="A1132" s="323">
        <v>35</v>
      </c>
      <c r="B1132" s="281" t="s">
        <v>586</v>
      </c>
      <c r="C1132" s="257"/>
      <c r="D1132" s="259"/>
      <c r="E1132" s="273"/>
      <c r="F1132" s="283">
        <f>SUM($F$1105:$F$1131)</f>
        <v>38436.151330203036</v>
      </c>
      <c r="G1132" s="254"/>
      <c r="H1132" s="324">
        <f>SUM($H$1105:$H$1131)</f>
        <v>38436.151330203036</v>
      </c>
      <c r="I1132" s="322"/>
    </row>
    <row r="1133" spans="1:9" hidden="1" outlineLevel="1">
      <c r="A1133" s="323"/>
      <c r="B1133" s="277" t="s">
        <v>272</v>
      </c>
      <c r="C1133" s="319"/>
      <c r="D1133" s="319"/>
      <c r="E1133" s="319"/>
      <c r="F1133" s="265"/>
      <c r="G1133" s="265"/>
      <c r="H1133" s="324">
        <v>0</v>
      </c>
      <c r="I1133" s="322"/>
    </row>
    <row r="1134" spans="1:9" hidden="1" outlineLevel="1">
      <c r="A1134" s="323"/>
      <c r="B1134" s="277" t="s">
        <v>203</v>
      </c>
      <c r="C1134" s="319"/>
      <c r="D1134" s="319"/>
      <c r="E1134" s="319"/>
      <c r="F1134" s="265"/>
      <c r="G1134" s="265"/>
      <c r="H1134" s="324">
        <v>0</v>
      </c>
      <c r="I1134" s="322"/>
    </row>
    <row r="1135" spans="1:9" hidden="1" outlineLevel="1">
      <c r="A1135" s="323"/>
      <c r="B1135" s="277" t="s">
        <v>204</v>
      </c>
      <c r="C1135" s="319"/>
      <c r="D1135" s="319"/>
      <c r="E1135" s="319"/>
      <c r="F1135" s="265"/>
      <c r="G1135" s="265"/>
      <c r="H1135" s="324">
        <v>0</v>
      </c>
      <c r="I1135" s="322"/>
    </row>
    <row r="1136" spans="1:9" hidden="1" outlineLevel="1">
      <c r="A1136" s="323"/>
      <c r="B1136" s="277" t="s">
        <v>205</v>
      </c>
      <c r="C1136" s="320">
        <v>0</v>
      </c>
      <c r="D1136" s="320">
        <v>0</v>
      </c>
      <c r="E1136" s="320">
        <v>0</v>
      </c>
      <c r="F1136" s="266">
        <v>0</v>
      </c>
      <c r="G1136" s="266">
        <v>0</v>
      </c>
      <c r="H1136" s="324">
        <v>0</v>
      </c>
      <c r="I1136" s="322"/>
    </row>
    <row r="1137" spans="1:9" hidden="1" outlineLevel="1">
      <c r="A1137" s="323"/>
      <c r="B1137" s="277" t="s">
        <v>206</v>
      </c>
      <c r="C1137" s="320">
        <v>0</v>
      </c>
      <c r="D1137" s="320">
        <v>0</v>
      </c>
      <c r="E1137" s="320">
        <v>0</v>
      </c>
      <c r="F1137" s="266">
        <v>0</v>
      </c>
      <c r="G1137" s="266">
        <v>0</v>
      </c>
      <c r="H1137" s="324">
        <v>0</v>
      </c>
      <c r="I1137" s="322"/>
    </row>
    <row r="1138" spans="1:9" hidden="1" outlineLevel="1">
      <c r="A1138" s="323"/>
      <c r="B1138" s="277" t="s">
        <v>207</v>
      </c>
      <c r="C1138" s="320"/>
      <c r="D1138" s="320"/>
      <c r="E1138" s="320"/>
      <c r="F1138" s="266"/>
      <c r="G1138" s="266"/>
      <c r="H1138" s="324">
        <v>0</v>
      </c>
      <c r="I1138" s="322"/>
    </row>
    <row r="1139" spans="1:9" hidden="1" outlineLevel="1">
      <c r="A1139" s="323"/>
      <c r="B1139" s="277" t="s">
        <v>208</v>
      </c>
      <c r="C1139" s="320">
        <v>0</v>
      </c>
      <c r="D1139" s="320">
        <v>0</v>
      </c>
      <c r="E1139" s="320">
        <v>0</v>
      </c>
      <c r="F1139" s="266">
        <v>0</v>
      </c>
      <c r="G1139" s="266">
        <v>0</v>
      </c>
      <c r="H1139" s="324">
        <v>0</v>
      </c>
      <c r="I1139" s="322"/>
    </row>
    <row r="1140" spans="1:9" hidden="1" outlineLevel="1">
      <c r="A1140" s="323"/>
      <c r="B1140" s="277" t="s">
        <v>209</v>
      </c>
      <c r="C1140" s="319"/>
      <c r="D1140" s="319"/>
      <c r="E1140" s="319"/>
      <c r="F1140" s="265"/>
      <c r="G1140" s="265"/>
      <c r="H1140" s="324">
        <v>0</v>
      </c>
      <c r="I1140" s="322"/>
    </row>
    <row r="1141" spans="1:9" hidden="1" outlineLevel="1">
      <c r="A1141" s="323"/>
      <c r="B1141" s="277" t="s">
        <v>211</v>
      </c>
      <c r="C1141" s="320">
        <v>0</v>
      </c>
      <c r="D1141" s="319"/>
      <c r="E1141" s="319"/>
      <c r="F1141" s="265"/>
      <c r="G1141" s="265"/>
      <c r="H1141" s="324">
        <v>0</v>
      </c>
      <c r="I1141" s="322"/>
    </row>
    <row r="1142" spans="1:9" hidden="1" outlineLevel="1">
      <c r="A1142" s="323"/>
      <c r="B1142" s="277" t="s">
        <v>212</v>
      </c>
      <c r="C1142" s="320"/>
      <c r="D1142" s="319">
        <v>0</v>
      </c>
      <c r="E1142" s="319">
        <v>0</v>
      </c>
      <c r="F1142" s="265">
        <v>0</v>
      </c>
      <c r="G1142" s="265">
        <v>0</v>
      </c>
      <c r="H1142" s="324">
        <v>0</v>
      </c>
      <c r="I1142" s="322"/>
    </row>
    <row r="1143" spans="1:9" hidden="1" outlineLevel="1">
      <c r="A1143" s="323"/>
      <c r="B1143" s="277" t="s">
        <v>213</v>
      </c>
      <c r="C1143" s="320">
        <v>0</v>
      </c>
      <c r="D1143" s="319"/>
      <c r="E1143" s="320">
        <v>0</v>
      </c>
      <c r="F1143" s="265"/>
      <c r="G1143" s="266">
        <v>0</v>
      </c>
      <c r="H1143" s="324">
        <v>0</v>
      </c>
      <c r="I1143" s="322"/>
    </row>
    <row r="1144" spans="1:9" hidden="1" outlineLevel="1">
      <c r="A1144" s="323"/>
      <c r="B1144" s="277" t="s">
        <v>214</v>
      </c>
      <c r="C1144" s="319"/>
      <c r="D1144" s="319"/>
      <c r="E1144" s="319"/>
      <c r="F1144" s="265"/>
      <c r="G1144" s="265"/>
      <c r="H1144" s="324">
        <v>0</v>
      </c>
      <c r="I1144" s="322"/>
    </row>
    <row r="1145" spans="1:9" hidden="1" outlineLevel="1">
      <c r="A1145" s="323"/>
      <c r="B1145" s="277" t="s">
        <v>273</v>
      </c>
      <c r="C1145" s="319"/>
      <c r="D1145" s="319"/>
      <c r="E1145" s="319"/>
      <c r="F1145" s="265"/>
      <c r="G1145" s="265"/>
      <c r="H1145" s="324">
        <v>0</v>
      </c>
      <c r="I1145" s="322"/>
    </row>
    <row r="1146" spans="1:9" hidden="1" outlineLevel="1">
      <c r="A1146" s="323"/>
      <c r="B1146" s="277" t="s">
        <v>215</v>
      </c>
      <c r="C1146" s="320">
        <v>0</v>
      </c>
      <c r="D1146" s="319"/>
      <c r="E1146" s="319"/>
      <c r="F1146" s="265"/>
      <c r="G1146" s="265"/>
      <c r="H1146" s="324">
        <v>0</v>
      </c>
      <c r="I1146" s="322"/>
    </row>
    <row r="1147" spans="1:9" hidden="1" outlineLevel="1">
      <c r="A1147" s="323"/>
      <c r="B1147" s="277" t="s">
        <v>216</v>
      </c>
      <c r="C1147" s="320">
        <v>0</v>
      </c>
      <c r="D1147" s="320">
        <v>0</v>
      </c>
      <c r="E1147" s="320">
        <v>0</v>
      </c>
      <c r="F1147" s="266">
        <v>0</v>
      </c>
      <c r="G1147" s="266">
        <v>0</v>
      </c>
      <c r="H1147" s="324">
        <v>0</v>
      </c>
      <c r="I1147" s="322"/>
    </row>
    <row r="1148" spans="1:9" hidden="1" outlineLevel="1">
      <c r="A1148" s="323"/>
      <c r="B1148" s="277" t="s">
        <v>217</v>
      </c>
      <c r="C1148" s="320">
        <v>0</v>
      </c>
      <c r="D1148" s="320">
        <v>0</v>
      </c>
      <c r="E1148" s="320">
        <v>0</v>
      </c>
      <c r="F1148" s="265"/>
      <c r="G1148" s="266">
        <v>0</v>
      </c>
      <c r="H1148" s="324">
        <v>0</v>
      </c>
      <c r="I1148" s="322"/>
    </row>
    <row r="1149" spans="1:9" hidden="1" outlineLevel="1">
      <c r="A1149" s="323"/>
      <c r="B1149" s="277" t="s">
        <v>218</v>
      </c>
      <c r="C1149" s="320">
        <v>0</v>
      </c>
      <c r="D1149" s="320">
        <v>0</v>
      </c>
      <c r="E1149" s="320">
        <v>0</v>
      </c>
      <c r="F1149" s="266">
        <v>0</v>
      </c>
      <c r="G1149" s="266">
        <v>0</v>
      </c>
      <c r="H1149" s="324">
        <v>0</v>
      </c>
      <c r="I1149" s="322"/>
    </row>
    <row r="1150" spans="1:9" hidden="1" outlineLevel="1">
      <c r="A1150" s="323"/>
      <c r="B1150" s="277" t="s">
        <v>219</v>
      </c>
      <c r="C1150" s="319"/>
      <c r="D1150" s="319"/>
      <c r="E1150" s="319"/>
      <c r="F1150" s="265"/>
      <c r="G1150" s="265"/>
      <c r="H1150" s="324">
        <v>0</v>
      </c>
      <c r="I1150" s="322"/>
    </row>
    <row r="1151" spans="1:9" hidden="1" outlineLevel="1">
      <c r="A1151" s="323"/>
      <c r="B1151" s="277" t="s">
        <v>323</v>
      </c>
      <c r="C1151" s="319"/>
      <c r="D1151" s="319"/>
      <c r="E1151" s="319"/>
      <c r="F1151" s="265"/>
      <c r="G1151" s="265"/>
      <c r="H1151" s="324">
        <v>0</v>
      </c>
      <c r="I1151" s="322"/>
    </row>
    <row r="1152" spans="1:9" hidden="1" outlineLevel="1">
      <c r="A1152" s="323"/>
      <c r="B1152" s="277" t="s">
        <v>220</v>
      </c>
      <c r="C1152" s="319"/>
      <c r="D1152" s="319"/>
      <c r="E1152" s="319"/>
      <c r="F1152" s="265"/>
      <c r="G1152" s="265"/>
      <c r="H1152" s="324">
        <v>0</v>
      </c>
      <c r="I1152" s="322"/>
    </row>
    <row r="1153" spans="1:9" hidden="1" outlineLevel="1">
      <c r="A1153" s="323"/>
      <c r="B1153" s="277" t="s">
        <v>221</v>
      </c>
      <c r="C1153" s="319"/>
      <c r="D1153" s="319"/>
      <c r="E1153" s="319"/>
      <c r="F1153" s="265"/>
      <c r="G1153" s="265"/>
      <c r="H1153" s="324">
        <v>0</v>
      </c>
      <c r="I1153" s="322"/>
    </row>
    <row r="1154" spans="1:9" hidden="1" outlineLevel="1">
      <c r="A1154" s="323"/>
      <c r="B1154" s="277" t="s">
        <v>274</v>
      </c>
      <c r="C1154" s="319"/>
      <c r="D1154" s="319"/>
      <c r="E1154" s="319"/>
      <c r="F1154" s="265"/>
      <c r="G1154" s="265"/>
      <c r="H1154" s="324">
        <v>0</v>
      </c>
      <c r="I1154" s="322"/>
    </row>
    <row r="1155" spans="1:9" hidden="1" outlineLevel="1">
      <c r="A1155" s="323"/>
      <c r="B1155" s="277" t="s">
        <v>222</v>
      </c>
      <c r="C1155" s="319"/>
      <c r="D1155" s="319"/>
      <c r="E1155" s="319"/>
      <c r="F1155" s="265"/>
      <c r="G1155" s="265"/>
      <c r="H1155" s="324">
        <v>0</v>
      </c>
      <c r="I1155" s="322"/>
    </row>
    <row r="1156" spans="1:9" hidden="1" outlineLevel="1">
      <c r="A1156" s="323"/>
      <c r="B1156" s="277" t="s">
        <v>278</v>
      </c>
      <c r="C1156" s="319"/>
      <c r="D1156" s="319"/>
      <c r="E1156" s="319"/>
      <c r="F1156" s="265"/>
      <c r="G1156" s="265"/>
      <c r="H1156" s="324">
        <v>0</v>
      </c>
      <c r="I1156" s="322"/>
    </row>
    <row r="1157" spans="1:9" hidden="1" outlineLevel="1">
      <c r="A1157" s="323"/>
      <c r="B1157" s="277" t="s">
        <v>223</v>
      </c>
      <c r="C1157" s="319"/>
      <c r="D1157" s="319"/>
      <c r="E1157" s="319"/>
      <c r="F1157" s="265"/>
      <c r="G1157" s="265"/>
      <c r="H1157" s="324">
        <v>0</v>
      </c>
      <c r="I1157" s="322"/>
    </row>
    <row r="1158" spans="1:9" hidden="1" outlineLevel="1">
      <c r="A1158" s="323"/>
      <c r="B1158" s="277" t="s">
        <v>224</v>
      </c>
      <c r="C1158" s="320">
        <v>0</v>
      </c>
      <c r="D1158" s="319"/>
      <c r="E1158" s="319"/>
      <c r="F1158" s="265"/>
      <c r="G1158" s="265"/>
      <c r="H1158" s="324">
        <v>0</v>
      </c>
      <c r="I1158" s="322"/>
    </row>
    <row r="1159" spans="1:9" hidden="1" outlineLevel="1">
      <c r="A1159" s="323"/>
      <c r="B1159" s="277" t="s">
        <v>225</v>
      </c>
      <c r="C1159" s="320">
        <v>0</v>
      </c>
      <c r="D1159" s="319"/>
      <c r="E1159" s="320">
        <v>0</v>
      </c>
      <c r="F1159" s="265"/>
      <c r="G1159" s="265"/>
      <c r="H1159" s="324">
        <v>0</v>
      </c>
      <c r="I1159" s="322"/>
    </row>
    <row r="1160" spans="1:9" collapsed="1">
      <c r="A1160" s="323">
        <v>36</v>
      </c>
      <c r="B1160" s="281" t="s">
        <v>135</v>
      </c>
      <c r="C1160" s="320">
        <f>SUM($C$1133:$C$1159)</f>
        <v>0</v>
      </c>
      <c r="D1160" s="320">
        <f>SUM($D$1133:$D$1159)</f>
        <v>0</v>
      </c>
      <c r="E1160" s="320">
        <f>SUM($E$1133:$E$1159)</f>
        <v>0</v>
      </c>
      <c r="F1160" s="266">
        <f>SUM($F$1133:$F$1159)</f>
        <v>0</v>
      </c>
      <c r="G1160" s="266">
        <f>SUM($G$1133:$G$1159)</f>
        <v>0</v>
      </c>
      <c r="H1160" s="324">
        <f>SUM($H$1133:$H$1159)</f>
        <v>0</v>
      </c>
      <c r="I1160" s="322"/>
    </row>
    <row r="1161" spans="1:9" hidden="1" outlineLevel="1">
      <c r="A1161" s="323"/>
      <c r="B1161" s="277" t="s">
        <v>272</v>
      </c>
      <c r="C1161" s="266">
        <v>0</v>
      </c>
      <c r="D1161" s="265"/>
      <c r="E1161" s="266">
        <v>0</v>
      </c>
      <c r="F1161" s="265"/>
      <c r="G1161" s="266">
        <v>0</v>
      </c>
      <c r="H1161" s="324">
        <v>0</v>
      </c>
      <c r="I1161" s="322"/>
    </row>
    <row r="1162" spans="1:9" hidden="1" outlineLevel="1">
      <c r="A1162" s="323"/>
      <c r="B1162" s="277" t="s">
        <v>203</v>
      </c>
      <c r="C1162" s="266">
        <v>126</v>
      </c>
      <c r="D1162" s="265"/>
      <c r="E1162" s="266">
        <v>1156</v>
      </c>
      <c r="F1162" s="265"/>
      <c r="G1162" s="266">
        <v>254</v>
      </c>
      <c r="H1162" s="324">
        <v>1536</v>
      </c>
      <c r="I1162" s="322"/>
    </row>
    <row r="1163" spans="1:9" hidden="1" outlineLevel="1">
      <c r="A1163" s="323"/>
      <c r="B1163" s="277" t="s">
        <v>204</v>
      </c>
      <c r="C1163" s="265"/>
      <c r="D1163" s="265"/>
      <c r="E1163" s="265"/>
      <c r="F1163" s="265"/>
      <c r="G1163" s="265"/>
      <c r="H1163" s="324">
        <v>0</v>
      </c>
      <c r="I1163" s="322"/>
    </row>
    <row r="1164" spans="1:9" hidden="1" outlineLevel="1">
      <c r="A1164" s="323"/>
      <c r="B1164" s="277" t="s">
        <v>205</v>
      </c>
      <c r="C1164" s="266">
        <v>0</v>
      </c>
      <c r="D1164" s="266">
        <v>0</v>
      </c>
      <c r="E1164" s="266">
        <v>0</v>
      </c>
      <c r="F1164" s="266">
        <v>0</v>
      </c>
      <c r="G1164" s="266">
        <v>0</v>
      </c>
      <c r="H1164" s="324">
        <v>0</v>
      </c>
      <c r="I1164" s="322"/>
    </row>
    <row r="1165" spans="1:9" hidden="1" outlineLevel="1">
      <c r="A1165" s="323"/>
      <c r="B1165" s="277" t="s">
        <v>206</v>
      </c>
      <c r="C1165" s="266">
        <v>0</v>
      </c>
      <c r="D1165" s="266">
        <v>0</v>
      </c>
      <c r="E1165" s="266">
        <v>0</v>
      </c>
      <c r="F1165" s="266">
        <v>0</v>
      </c>
      <c r="G1165" s="266">
        <v>0</v>
      </c>
      <c r="H1165" s="324">
        <v>0</v>
      </c>
      <c r="I1165" s="322"/>
    </row>
    <row r="1166" spans="1:9" hidden="1" outlineLevel="1">
      <c r="A1166" s="323"/>
      <c r="B1166" s="277" t="s">
        <v>207</v>
      </c>
      <c r="C1166" s="266"/>
      <c r="D1166" s="266"/>
      <c r="E1166" s="266"/>
      <c r="F1166" s="266"/>
      <c r="G1166" s="266"/>
      <c r="H1166" s="324">
        <v>0</v>
      </c>
      <c r="I1166" s="322"/>
    </row>
    <row r="1167" spans="1:9" hidden="1" outlineLevel="1">
      <c r="A1167" s="323"/>
      <c r="B1167" s="277" t="s">
        <v>208</v>
      </c>
      <c r="C1167" s="266">
        <v>2119.5587943322116</v>
      </c>
      <c r="D1167" s="266">
        <v>0</v>
      </c>
      <c r="E1167" s="266">
        <v>2555</v>
      </c>
      <c r="F1167" s="266">
        <v>0</v>
      </c>
      <c r="G1167" s="266">
        <v>465</v>
      </c>
      <c r="H1167" s="324">
        <v>5139.5587943322116</v>
      </c>
      <c r="I1167" s="322"/>
    </row>
    <row r="1168" spans="1:9" hidden="1" outlineLevel="1">
      <c r="A1168" s="323"/>
      <c r="B1168" s="277" t="s">
        <v>209</v>
      </c>
      <c r="C1168" s="266">
        <v>69</v>
      </c>
      <c r="D1168" s="265"/>
      <c r="E1168" s="266">
        <v>0</v>
      </c>
      <c r="F1168" s="265"/>
      <c r="G1168" s="266">
        <v>0</v>
      </c>
      <c r="H1168" s="324">
        <v>69</v>
      </c>
      <c r="I1168" s="322"/>
    </row>
    <row r="1169" spans="1:9" hidden="1" outlineLevel="1">
      <c r="A1169" s="323"/>
      <c r="B1169" s="277" t="s">
        <v>211</v>
      </c>
      <c r="C1169" s="266">
        <v>1248</v>
      </c>
      <c r="D1169" s="265"/>
      <c r="E1169" s="266">
        <v>248</v>
      </c>
      <c r="F1169" s="265"/>
      <c r="G1169" s="266">
        <v>41</v>
      </c>
      <c r="H1169" s="324">
        <v>1537</v>
      </c>
      <c r="I1169" s="322"/>
    </row>
    <row r="1170" spans="1:9" hidden="1" outlineLevel="1">
      <c r="A1170" s="323"/>
      <c r="B1170" s="277" t="s">
        <v>212</v>
      </c>
      <c r="C1170" s="266"/>
      <c r="D1170" s="265">
        <v>0</v>
      </c>
      <c r="E1170" s="266">
        <v>1791</v>
      </c>
      <c r="F1170" s="265">
        <v>0</v>
      </c>
      <c r="G1170" s="266">
        <v>290</v>
      </c>
      <c r="H1170" s="324">
        <v>2081</v>
      </c>
      <c r="I1170" s="322"/>
    </row>
    <row r="1171" spans="1:9" hidden="1" outlineLevel="1">
      <c r="A1171" s="323"/>
      <c r="B1171" s="277" t="s">
        <v>213</v>
      </c>
      <c r="C1171" s="266">
        <v>0</v>
      </c>
      <c r="D1171" s="266">
        <v>201</v>
      </c>
      <c r="E1171" s="266">
        <v>1249</v>
      </c>
      <c r="F1171" s="266">
        <v>0</v>
      </c>
      <c r="G1171" s="266">
        <v>204</v>
      </c>
      <c r="H1171" s="324">
        <v>1654</v>
      </c>
      <c r="I1171" s="322"/>
    </row>
    <row r="1172" spans="1:9" hidden="1" outlineLevel="1">
      <c r="A1172" s="323"/>
      <c r="B1172" s="277" t="s">
        <v>214</v>
      </c>
      <c r="C1172" s="265"/>
      <c r="D1172" s="265"/>
      <c r="E1172" s="265"/>
      <c r="F1172" s="265"/>
      <c r="G1172" s="265"/>
      <c r="H1172" s="324">
        <v>0</v>
      </c>
      <c r="I1172" s="322"/>
    </row>
    <row r="1173" spans="1:9" hidden="1" outlineLevel="1">
      <c r="A1173" s="323"/>
      <c r="B1173" s="277" t="s">
        <v>273</v>
      </c>
      <c r="C1173" s="265"/>
      <c r="D1173" s="265"/>
      <c r="E1173" s="265"/>
      <c r="F1173" s="265"/>
      <c r="G1173" s="265"/>
      <c r="H1173" s="324">
        <v>0</v>
      </c>
      <c r="I1173" s="322"/>
    </row>
    <row r="1174" spans="1:9" hidden="1" outlineLevel="1">
      <c r="A1174" s="323"/>
      <c r="B1174" s="277" t="s">
        <v>215</v>
      </c>
      <c r="C1174" s="266">
        <v>0</v>
      </c>
      <c r="D1174" s="266">
        <v>0</v>
      </c>
      <c r="E1174" s="266">
        <v>1886</v>
      </c>
      <c r="F1174" s="266">
        <v>0</v>
      </c>
      <c r="G1174" s="266">
        <v>414</v>
      </c>
      <c r="H1174" s="324">
        <v>2300</v>
      </c>
      <c r="I1174" s="322"/>
    </row>
    <row r="1175" spans="1:9" hidden="1" outlineLevel="1">
      <c r="A1175" s="323"/>
      <c r="B1175" s="277" t="s">
        <v>216</v>
      </c>
      <c r="C1175" s="266">
        <v>0</v>
      </c>
      <c r="D1175" s="266">
        <v>0</v>
      </c>
      <c r="E1175" s="266">
        <v>0</v>
      </c>
      <c r="F1175" s="266">
        <v>0</v>
      </c>
      <c r="G1175" s="266">
        <v>0</v>
      </c>
      <c r="H1175" s="324">
        <v>0</v>
      </c>
      <c r="I1175" s="322"/>
    </row>
    <row r="1176" spans="1:9" hidden="1" outlineLevel="1">
      <c r="A1176" s="323"/>
      <c r="B1176" s="277" t="s">
        <v>217</v>
      </c>
      <c r="C1176" s="266">
        <v>0</v>
      </c>
      <c r="D1176" s="266">
        <v>0</v>
      </c>
      <c r="E1176" s="266">
        <v>0</v>
      </c>
      <c r="F1176" s="265"/>
      <c r="G1176" s="266">
        <v>0</v>
      </c>
      <c r="H1176" s="324">
        <v>0</v>
      </c>
      <c r="I1176" s="322"/>
    </row>
    <row r="1177" spans="1:9" hidden="1" outlineLevel="1">
      <c r="A1177" s="323"/>
      <c r="B1177" s="277" t="s">
        <v>218</v>
      </c>
      <c r="C1177" s="266">
        <v>0</v>
      </c>
      <c r="D1177" s="266">
        <v>0</v>
      </c>
      <c r="E1177" s="266">
        <v>0</v>
      </c>
      <c r="F1177" s="266">
        <v>0</v>
      </c>
      <c r="G1177" s="266">
        <v>0</v>
      </c>
      <c r="H1177" s="324">
        <v>0</v>
      </c>
      <c r="I1177" s="322"/>
    </row>
    <row r="1178" spans="1:9" hidden="1" outlineLevel="1">
      <c r="A1178" s="323"/>
      <c r="B1178" s="277" t="s">
        <v>219</v>
      </c>
      <c r="C1178" s="265"/>
      <c r="D1178" s="265"/>
      <c r="E1178" s="265"/>
      <c r="F1178" s="265"/>
      <c r="G1178" s="265"/>
      <c r="H1178" s="324">
        <v>0</v>
      </c>
      <c r="I1178" s="322"/>
    </row>
    <row r="1179" spans="1:9" hidden="1" outlineLevel="1">
      <c r="A1179" s="323"/>
      <c r="B1179" s="277" t="s">
        <v>323</v>
      </c>
      <c r="C1179" s="265"/>
      <c r="D1179" s="265"/>
      <c r="E1179" s="265"/>
      <c r="F1179" s="265"/>
      <c r="G1179" s="265"/>
      <c r="H1179" s="324">
        <v>0</v>
      </c>
      <c r="I1179" s="322"/>
    </row>
    <row r="1180" spans="1:9" hidden="1" outlineLevel="1">
      <c r="A1180" s="323"/>
      <c r="B1180" s="277" t="s">
        <v>220</v>
      </c>
      <c r="C1180" s="265"/>
      <c r="D1180" s="265"/>
      <c r="E1180" s="265"/>
      <c r="F1180" s="265"/>
      <c r="G1180" s="265"/>
      <c r="H1180" s="324">
        <v>0</v>
      </c>
      <c r="I1180" s="322"/>
    </row>
    <row r="1181" spans="1:9" hidden="1" outlineLevel="1">
      <c r="A1181" s="323"/>
      <c r="B1181" s="277" t="s">
        <v>221</v>
      </c>
      <c r="C1181" s="265">
        <v>1751</v>
      </c>
      <c r="D1181" s="265"/>
      <c r="E1181" s="265"/>
      <c r="F1181" s="265"/>
      <c r="G1181" s="265"/>
      <c r="H1181" s="324">
        <v>1751</v>
      </c>
      <c r="I1181" s="322"/>
    </row>
    <row r="1182" spans="1:9" hidden="1" outlineLevel="1">
      <c r="A1182" s="323"/>
      <c r="B1182" s="277" t="s">
        <v>274</v>
      </c>
      <c r="C1182" s="265"/>
      <c r="D1182" s="265"/>
      <c r="E1182" s="265"/>
      <c r="F1182" s="265"/>
      <c r="G1182" s="265"/>
      <c r="H1182" s="324">
        <v>0</v>
      </c>
      <c r="I1182" s="322"/>
    </row>
    <row r="1183" spans="1:9" hidden="1" outlineLevel="1">
      <c r="A1183" s="323"/>
      <c r="B1183" s="277" t="s">
        <v>222</v>
      </c>
      <c r="C1183" s="265">
        <v>0</v>
      </c>
      <c r="D1183" s="265">
        <v>10</v>
      </c>
      <c r="E1183" s="266">
        <v>46281</v>
      </c>
      <c r="F1183" s="265"/>
      <c r="G1183" s="266">
        <v>12911</v>
      </c>
      <c r="H1183" s="324">
        <v>59202</v>
      </c>
      <c r="I1183" s="322"/>
    </row>
    <row r="1184" spans="1:9" hidden="1" outlineLevel="1">
      <c r="A1184" s="323"/>
      <c r="B1184" s="277" t="s">
        <v>278</v>
      </c>
      <c r="C1184" s="265"/>
      <c r="D1184" s="265"/>
      <c r="E1184" s="266"/>
      <c r="F1184" s="265"/>
      <c r="G1184" s="266"/>
      <c r="H1184" s="324">
        <v>0</v>
      </c>
      <c r="I1184" s="322"/>
    </row>
    <row r="1185" spans="1:9" hidden="1" outlineLevel="1">
      <c r="A1185" s="323"/>
      <c r="B1185" s="277" t="s">
        <v>223</v>
      </c>
      <c r="C1185" s="265"/>
      <c r="D1185" s="265"/>
      <c r="E1185" s="265"/>
      <c r="F1185" s="265"/>
      <c r="G1185" s="265"/>
      <c r="H1185" s="324">
        <v>0</v>
      </c>
      <c r="I1185" s="322"/>
    </row>
    <row r="1186" spans="1:9" hidden="1" outlineLevel="1">
      <c r="A1186" s="323"/>
      <c r="B1186" s="277" t="s">
        <v>224</v>
      </c>
      <c r="C1186" s="266">
        <v>0</v>
      </c>
      <c r="D1186" s="265">
        <v>0</v>
      </c>
      <c r="E1186" s="265">
        <v>0</v>
      </c>
      <c r="F1186" s="265"/>
      <c r="G1186" s="265">
        <v>0</v>
      </c>
      <c r="H1186" s="324">
        <v>0</v>
      </c>
      <c r="I1186" s="322"/>
    </row>
    <row r="1187" spans="1:9" hidden="1" outlineLevel="1">
      <c r="A1187" s="323"/>
      <c r="B1187" s="277" t="s">
        <v>225</v>
      </c>
      <c r="C1187" s="266">
        <v>0</v>
      </c>
      <c r="D1187" s="265"/>
      <c r="E1187" s="266">
        <v>1665</v>
      </c>
      <c r="F1187" s="265"/>
      <c r="G1187" s="265"/>
      <c r="H1187" s="324">
        <v>1665</v>
      </c>
      <c r="I1187" s="322"/>
    </row>
    <row r="1188" spans="1:9" collapsed="1">
      <c r="A1188" s="323">
        <v>37</v>
      </c>
      <c r="B1188" s="281" t="s">
        <v>136</v>
      </c>
      <c r="C1188" s="266">
        <f>SUM($C$1161:$C$1187)</f>
        <v>5313.5587943322116</v>
      </c>
      <c r="D1188" s="266">
        <f>SUM($D$1161:$D$1187)</f>
        <v>211</v>
      </c>
      <c r="E1188" s="266">
        <f>SUM($E$1161:$E$1187)</f>
        <v>56831</v>
      </c>
      <c r="F1188" s="266">
        <f>SUM($F$1161:$F$1187)</f>
        <v>0</v>
      </c>
      <c r="G1188" s="266">
        <f>SUM($G$1161:$G$1187)</f>
        <v>14579</v>
      </c>
      <c r="H1188" s="324">
        <f>SUM($H$1161:$H$1187)</f>
        <v>76934.558794332217</v>
      </c>
      <c r="I1188" s="322"/>
    </row>
    <row r="1189" spans="1:9" hidden="1" outlineLevel="1">
      <c r="A1189" s="323"/>
      <c r="B1189" s="277" t="s">
        <v>272</v>
      </c>
      <c r="C1189" s="266">
        <v>0</v>
      </c>
      <c r="D1189" s="265"/>
      <c r="E1189" s="266">
        <v>0</v>
      </c>
      <c r="F1189" s="265"/>
      <c r="G1189" s="266">
        <v>0</v>
      </c>
      <c r="H1189" s="324">
        <v>0</v>
      </c>
      <c r="I1189" s="322"/>
    </row>
    <row r="1190" spans="1:9" hidden="1" outlineLevel="1">
      <c r="A1190" s="323"/>
      <c r="B1190" s="277" t="s">
        <v>203</v>
      </c>
      <c r="C1190" s="266">
        <v>2825</v>
      </c>
      <c r="D1190" s="265"/>
      <c r="E1190" s="266">
        <v>50322</v>
      </c>
      <c r="F1190" s="265"/>
      <c r="G1190" s="266">
        <v>11046</v>
      </c>
      <c r="H1190" s="324">
        <v>64193</v>
      </c>
      <c r="I1190" s="322"/>
    </row>
    <row r="1191" spans="1:9" hidden="1" outlineLevel="1">
      <c r="A1191" s="323"/>
      <c r="B1191" s="277" t="s">
        <v>204</v>
      </c>
      <c r="C1191" s="266">
        <v>2776</v>
      </c>
      <c r="D1191" s="266">
        <v>0</v>
      </c>
      <c r="E1191" s="266">
        <v>0</v>
      </c>
      <c r="F1191" s="265"/>
      <c r="G1191" s="266">
        <v>0</v>
      </c>
      <c r="H1191" s="324">
        <v>2776</v>
      </c>
      <c r="I1191" s="322"/>
    </row>
    <row r="1192" spans="1:9" hidden="1" outlineLevel="1">
      <c r="A1192" s="323"/>
      <c r="B1192" s="277" t="s">
        <v>205</v>
      </c>
      <c r="C1192" s="266">
        <v>0</v>
      </c>
      <c r="D1192" s="266">
        <v>0</v>
      </c>
      <c r="E1192" s="266">
        <v>0</v>
      </c>
      <c r="F1192" s="266">
        <v>0</v>
      </c>
      <c r="G1192" s="266">
        <v>0</v>
      </c>
      <c r="H1192" s="324">
        <v>0</v>
      </c>
      <c r="I1192" s="322"/>
    </row>
    <row r="1193" spans="1:9" hidden="1" outlineLevel="1">
      <c r="A1193" s="323"/>
      <c r="B1193" s="277" t="s">
        <v>206</v>
      </c>
      <c r="C1193" s="266">
        <v>0</v>
      </c>
      <c r="D1193" s="266">
        <v>0</v>
      </c>
      <c r="E1193" s="266">
        <v>47</v>
      </c>
      <c r="F1193" s="266">
        <v>0</v>
      </c>
      <c r="G1193" s="266">
        <v>0</v>
      </c>
      <c r="H1193" s="324">
        <v>47</v>
      </c>
      <c r="I1193" s="322"/>
    </row>
    <row r="1194" spans="1:9" hidden="1" outlineLevel="1">
      <c r="A1194" s="323"/>
      <c r="B1194" s="277" t="s">
        <v>207</v>
      </c>
      <c r="C1194" s="266"/>
      <c r="D1194" s="266"/>
      <c r="E1194" s="266"/>
      <c r="F1194" s="266"/>
      <c r="G1194" s="266"/>
      <c r="H1194" s="324">
        <v>0</v>
      </c>
      <c r="I1194" s="322"/>
    </row>
    <row r="1195" spans="1:9" hidden="1" outlineLevel="1">
      <c r="A1195" s="323"/>
      <c r="B1195" s="277" t="s">
        <v>208</v>
      </c>
      <c r="C1195" s="266">
        <v>19566.522185467682</v>
      </c>
      <c r="D1195" s="266">
        <v>56009</v>
      </c>
      <c r="E1195" s="266">
        <v>135189</v>
      </c>
      <c r="F1195" s="266">
        <v>0</v>
      </c>
      <c r="G1195" s="266">
        <v>34447</v>
      </c>
      <c r="H1195" s="324">
        <v>245211.52218546768</v>
      </c>
      <c r="I1195" s="322"/>
    </row>
    <row r="1196" spans="1:9" hidden="1" outlineLevel="1">
      <c r="A1196" s="323"/>
      <c r="B1196" s="277" t="s">
        <v>209</v>
      </c>
      <c r="C1196" s="266">
        <v>2416</v>
      </c>
      <c r="D1196" s="265"/>
      <c r="E1196" s="266">
        <v>4699</v>
      </c>
      <c r="F1196" s="265"/>
      <c r="G1196" s="266">
        <v>47</v>
      </c>
      <c r="H1196" s="324">
        <v>7162</v>
      </c>
      <c r="I1196" s="322"/>
    </row>
    <row r="1197" spans="1:9" hidden="1" outlineLevel="1">
      <c r="A1197" s="323"/>
      <c r="B1197" s="277" t="s">
        <v>211</v>
      </c>
      <c r="C1197" s="266">
        <v>85434</v>
      </c>
      <c r="D1197" s="265"/>
      <c r="E1197" s="266">
        <v>129191</v>
      </c>
      <c r="F1197" s="265"/>
      <c r="G1197" s="266">
        <v>18807</v>
      </c>
      <c r="H1197" s="324">
        <v>233432</v>
      </c>
      <c r="I1197" s="322"/>
    </row>
    <row r="1198" spans="1:9" hidden="1" outlineLevel="1">
      <c r="A1198" s="323"/>
      <c r="B1198" s="277" t="s">
        <v>212</v>
      </c>
      <c r="C1198" s="266"/>
      <c r="D1198" s="265">
        <v>0</v>
      </c>
      <c r="E1198" s="266">
        <v>51961</v>
      </c>
      <c r="F1198" s="265">
        <v>0</v>
      </c>
      <c r="G1198" s="266">
        <v>6895</v>
      </c>
      <c r="H1198" s="324">
        <v>58856</v>
      </c>
      <c r="I1198" s="322"/>
    </row>
    <row r="1199" spans="1:9" hidden="1" outlineLevel="1">
      <c r="A1199" s="323"/>
      <c r="B1199" s="277" t="s">
        <v>213</v>
      </c>
      <c r="C1199" s="266">
        <v>1669</v>
      </c>
      <c r="D1199" s="266">
        <v>1388</v>
      </c>
      <c r="E1199" s="266">
        <v>48167</v>
      </c>
      <c r="F1199" s="265"/>
      <c r="G1199" s="266">
        <v>6300</v>
      </c>
      <c r="H1199" s="324">
        <v>57524</v>
      </c>
      <c r="I1199" s="322"/>
    </row>
    <row r="1200" spans="1:9" hidden="1" outlineLevel="1">
      <c r="A1200" s="323"/>
      <c r="B1200" s="277" t="s">
        <v>214</v>
      </c>
      <c r="C1200" s="266">
        <v>0</v>
      </c>
      <c r="D1200" s="265"/>
      <c r="E1200" s="265"/>
      <c r="F1200" s="265"/>
      <c r="G1200" s="265"/>
      <c r="H1200" s="324">
        <v>0</v>
      </c>
      <c r="I1200" s="322"/>
    </row>
    <row r="1201" spans="1:9" hidden="1" outlineLevel="1">
      <c r="A1201" s="323"/>
      <c r="B1201" s="277" t="s">
        <v>273</v>
      </c>
      <c r="C1201" s="266"/>
      <c r="D1201" s="265"/>
      <c r="E1201" s="265"/>
      <c r="F1201" s="265"/>
      <c r="G1201" s="265"/>
      <c r="H1201" s="324">
        <v>0</v>
      </c>
      <c r="I1201" s="322"/>
    </row>
    <row r="1202" spans="1:9" hidden="1" outlineLevel="1">
      <c r="A1202" s="323"/>
      <c r="B1202" s="277" t="s">
        <v>215</v>
      </c>
      <c r="C1202" s="266">
        <v>4334</v>
      </c>
      <c r="D1202" s="266">
        <v>0</v>
      </c>
      <c r="E1202" s="266">
        <v>7323</v>
      </c>
      <c r="F1202" s="266">
        <v>0</v>
      </c>
      <c r="G1202" s="266">
        <v>1607</v>
      </c>
      <c r="H1202" s="324">
        <v>13264</v>
      </c>
      <c r="I1202" s="322"/>
    </row>
    <row r="1203" spans="1:9" hidden="1" outlineLevel="1">
      <c r="A1203" s="323"/>
      <c r="B1203" s="277" t="s">
        <v>216</v>
      </c>
      <c r="C1203" s="266">
        <v>0</v>
      </c>
      <c r="D1203" s="266">
        <v>0</v>
      </c>
      <c r="E1203" s="266">
        <v>0</v>
      </c>
      <c r="F1203" s="266">
        <v>0</v>
      </c>
      <c r="G1203" s="266">
        <v>0</v>
      </c>
      <c r="H1203" s="324">
        <v>0</v>
      </c>
      <c r="I1203" s="322"/>
    </row>
    <row r="1204" spans="1:9" hidden="1" outlineLevel="1">
      <c r="A1204" s="323"/>
      <c r="B1204" s="277" t="s">
        <v>217</v>
      </c>
      <c r="C1204" s="266">
        <v>0</v>
      </c>
      <c r="D1204" s="266">
        <v>0</v>
      </c>
      <c r="E1204" s="266">
        <v>1246</v>
      </c>
      <c r="F1204" s="265"/>
      <c r="G1204" s="266">
        <v>372</v>
      </c>
      <c r="H1204" s="324">
        <v>1618</v>
      </c>
      <c r="I1204" s="322"/>
    </row>
    <row r="1205" spans="1:9" hidden="1" outlineLevel="1">
      <c r="A1205" s="323"/>
      <c r="B1205" s="277" t="s">
        <v>218</v>
      </c>
      <c r="C1205" s="266">
        <v>1750</v>
      </c>
      <c r="D1205" s="266">
        <v>28603</v>
      </c>
      <c r="E1205" s="266">
        <v>0</v>
      </c>
      <c r="F1205" s="266">
        <v>0</v>
      </c>
      <c r="G1205" s="266">
        <v>7058</v>
      </c>
      <c r="H1205" s="324">
        <v>37411</v>
      </c>
      <c r="I1205" s="322"/>
    </row>
    <row r="1206" spans="1:9" hidden="1" outlineLevel="1">
      <c r="A1206" s="323"/>
      <c r="B1206" s="277" t="s">
        <v>219</v>
      </c>
      <c r="C1206" s="265"/>
      <c r="D1206" s="265"/>
      <c r="E1206" s="265"/>
      <c r="F1206" s="265"/>
      <c r="G1206" s="265"/>
      <c r="H1206" s="324">
        <v>0</v>
      </c>
      <c r="I1206" s="322"/>
    </row>
    <row r="1207" spans="1:9" hidden="1" outlineLevel="1">
      <c r="A1207" s="323"/>
      <c r="B1207" s="277" t="s">
        <v>323</v>
      </c>
      <c r="C1207" s="265"/>
      <c r="D1207" s="265"/>
      <c r="E1207" s="265"/>
      <c r="F1207" s="265"/>
      <c r="G1207" s="265"/>
      <c r="H1207" s="324">
        <v>0</v>
      </c>
      <c r="I1207" s="322"/>
    </row>
    <row r="1208" spans="1:9" hidden="1" outlineLevel="1">
      <c r="A1208" s="323"/>
      <c r="B1208" s="277" t="s">
        <v>220</v>
      </c>
      <c r="C1208" s="265"/>
      <c r="D1208" s="265"/>
      <c r="E1208" s="265"/>
      <c r="F1208" s="265"/>
      <c r="G1208" s="265"/>
      <c r="H1208" s="324">
        <v>0</v>
      </c>
      <c r="I1208" s="322"/>
    </row>
    <row r="1209" spans="1:9" hidden="1" outlineLevel="1">
      <c r="A1209" s="323"/>
      <c r="B1209" s="277" t="s">
        <v>221</v>
      </c>
      <c r="C1209" s="266">
        <v>0</v>
      </c>
      <c r="D1209" s="265"/>
      <c r="E1209" s="265"/>
      <c r="F1209" s="265"/>
      <c r="G1209" s="265"/>
      <c r="H1209" s="324">
        <v>0</v>
      </c>
      <c r="I1209" s="322"/>
    </row>
    <row r="1210" spans="1:9" hidden="1" outlineLevel="1">
      <c r="A1210" s="323"/>
      <c r="B1210" s="277" t="s">
        <v>274</v>
      </c>
      <c r="C1210" s="266"/>
      <c r="D1210" s="265"/>
      <c r="E1210" s="265"/>
      <c r="F1210" s="265"/>
      <c r="G1210" s="265"/>
      <c r="H1210" s="324">
        <v>0</v>
      </c>
      <c r="I1210" s="322"/>
    </row>
    <row r="1211" spans="1:9" hidden="1" outlineLevel="1">
      <c r="A1211" s="323"/>
      <c r="B1211" s="277" t="s">
        <v>222</v>
      </c>
      <c r="C1211" s="266">
        <v>662648</v>
      </c>
      <c r="D1211" s="265">
        <v>182</v>
      </c>
      <c r="E1211" s="266">
        <v>39902</v>
      </c>
      <c r="F1211" s="265"/>
      <c r="G1211" s="266">
        <v>14090</v>
      </c>
      <c r="H1211" s="324">
        <v>716822</v>
      </c>
      <c r="I1211" s="322"/>
    </row>
    <row r="1212" spans="1:9" hidden="1" outlineLevel="1">
      <c r="A1212" s="323"/>
      <c r="B1212" s="277" t="s">
        <v>278</v>
      </c>
      <c r="C1212" s="266"/>
      <c r="D1212" s="265"/>
      <c r="E1212" s="266"/>
      <c r="F1212" s="265"/>
      <c r="G1212" s="266"/>
      <c r="H1212" s="324">
        <v>0</v>
      </c>
      <c r="I1212" s="322"/>
    </row>
    <row r="1213" spans="1:9" hidden="1" outlineLevel="1">
      <c r="A1213" s="323"/>
      <c r="B1213" s="277" t="s">
        <v>223</v>
      </c>
      <c r="C1213" s="265"/>
      <c r="D1213" s="265"/>
      <c r="E1213" s="265"/>
      <c r="F1213" s="265"/>
      <c r="G1213" s="265"/>
      <c r="H1213" s="324">
        <v>0</v>
      </c>
      <c r="I1213" s="322"/>
    </row>
    <row r="1214" spans="1:9" hidden="1" outlineLevel="1">
      <c r="A1214" s="323"/>
      <c r="B1214" s="277" t="s">
        <v>224</v>
      </c>
      <c r="C1214" s="266">
        <v>3628.1177550600687</v>
      </c>
      <c r="D1214" s="265">
        <v>0</v>
      </c>
      <c r="E1214" s="266">
        <v>1789</v>
      </c>
      <c r="F1214" s="265"/>
      <c r="G1214" s="266">
        <v>543</v>
      </c>
      <c r="H1214" s="324">
        <v>5960.1177550600687</v>
      </c>
      <c r="I1214" s="322"/>
    </row>
    <row r="1215" spans="1:9" hidden="1" outlineLevel="1">
      <c r="A1215" s="323"/>
      <c r="B1215" s="277" t="s">
        <v>225</v>
      </c>
      <c r="C1215" s="266">
        <v>0</v>
      </c>
      <c r="D1215" s="265"/>
      <c r="E1215" s="266">
        <v>702</v>
      </c>
      <c r="F1215" s="265"/>
      <c r="G1215" s="265"/>
      <c r="H1215" s="324">
        <v>702</v>
      </c>
      <c r="I1215" s="322"/>
    </row>
    <row r="1216" spans="1:9" collapsed="1">
      <c r="A1216" s="323">
        <v>38</v>
      </c>
      <c r="B1216" s="281" t="s">
        <v>137</v>
      </c>
      <c r="C1216" s="266">
        <f>SUM($C$1189:$C$1215)</f>
        <v>787046.63994052773</v>
      </c>
      <c r="D1216" s="266">
        <f>SUM($D$1189:$D$1215)</f>
        <v>86182</v>
      </c>
      <c r="E1216" s="266">
        <f>SUM($E$1189:$E$1215)</f>
        <v>470538</v>
      </c>
      <c r="F1216" s="266">
        <f>SUM($F$1189:$F$1215)</f>
        <v>0</v>
      </c>
      <c r="G1216" s="266">
        <f>SUM($G$1189:$G$1215)</f>
        <v>101212</v>
      </c>
      <c r="H1216" s="324">
        <f>SUM($H$1189:$H$1215)</f>
        <v>1444978.6399405277</v>
      </c>
      <c r="I1216" s="322"/>
    </row>
    <row r="1217" spans="1:9" hidden="1" outlineLevel="1">
      <c r="A1217" s="341"/>
      <c r="B1217" s="261" t="s">
        <v>272</v>
      </c>
      <c r="C1217" s="297">
        <v>0</v>
      </c>
      <c r="D1217" s="328"/>
      <c r="E1217" s="297">
        <v>0</v>
      </c>
      <c r="F1217" s="328"/>
      <c r="G1217" s="297">
        <v>0</v>
      </c>
      <c r="H1217" s="342">
        <v>0</v>
      </c>
      <c r="I1217" s="322"/>
    </row>
    <row r="1218" spans="1:9" hidden="1" outlineLevel="1">
      <c r="A1218" s="341"/>
      <c r="B1218" s="261" t="s">
        <v>203</v>
      </c>
      <c r="C1218" s="297">
        <v>10953</v>
      </c>
      <c r="D1218" s="328"/>
      <c r="E1218" s="297">
        <v>36803</v>
      </c>
      <c r="F1218" s="328"/>
      <c r="G1218" s="297">
        <v>8079</v>
      </c>
      <c r="H1218" s="342">
        <v>55835</v>
      </c>
      <c r="I1218" s="322"/>
    </row>
    <row r="1219" spans="1:9" hidden="1" outlineLevel="1">
      <c r="A1219" s="341"/>
      <c r="B1219" s="261" t="s">
        <v>204</v>
      </c>
      <c r="C1219" s="328"/>
      <c r="D1219" s="328"/>
      <c r="E1219" s="328"/>
      <c r="F1219" s="328"/>
      <c r="G1219" s="328"/>
      <c r="H1219" s="342">
        <v>0</v>
      </c>
      <c r="I1219" s="322"/>
    </row>
    <row r="1220" spans="1:9" hidden="1" outlineLevel="1">
      <c r="A1220" s="341"/>
      <c r="B1220" s="261" t="s">
        <v>205</v>
      </c>
      <c r="C1220" s="297">
        <v>0</v>
      </c>
      <c r="D1220" s="297">
        <v>0</v>
      </c>
      <c r="E1220" s="297">
        <v>0</v>
      </c>
      <c r="F1220" s="297">
        <v>0</v>
      </c>
      <c r="G1220" s="297">
        <v>0</v>
      </c>
      <c r="H1220" s="342">
        <v>0</v>
      </c>
      <c r="I1220" s="322"/>
    </row>
    <row r="1221" spans="1:9" hidden="1" outlineLevel="1">
      <c r="A1221" s="341"/>
      <c r="B1221" s="261" t="s">
        <v>206</v>
      </c>
      <c r="C1221" s="297">
        <v>0</v>
      </c>
      <c r="D1221" s="297">
        <v>0</v>
      </c>
      <c r="E1221" s="297">
        <v>0</v>
      </c>
      <c r="F1221" s="297">
        <v>0</v>
      </c>
      <c r="G1221" s="297">
        <v>0</v>
      </c>
      <c r="H1221" s="342">
        <v>0</v>
      </c>
      <c r="I1221" s="322"/>
    </row>
    <row r="1222" spans="1:9" hidden="1" outlineLevel="1">
      <c r="A1222" s="341"/>
      <c r="B1222" s="261" t="s">
        <v>207</v>
      </c>
      <c r="C1222" s="297"/>
      <c r="D1222" s="297"/>
      <c r="E1222" s="297"/>
      <c r="F1222" s="297"/>
      <c r="G1222" s="297"/>
      <c r="H1222" s="342">
        <v>0</v>
      </c>
      <c r="I1222" s="322"/>
    </row>
    <row r="1223" spans="1:9" hidden="1" outlineLevel="1">
      <c r="A1223" s="341"/>
      <c r="B1223" s="261" t="s">
        <v>208</v>
      </c>
      <c r="C1223" s="297">
        <v>30122.976760260026</v>
      </c>
      <c r="D1223" s="297">
        <v>19359</v>
      </c>
      <c r="E1223" s="297">
        <v>58749</v>
      </c>
      <c r="F1223" s="297">
        <v>0</v>
      </c>
      <c r="G1223" s="297">
        <v>10563</v>
      </c>
      <c r="H1223" s="342">
        <v>118793.97676026003</v>
      </c>
      <c r="I1223" s="322"/>
    </row>
    <row r="1224" spans="1:9" hidden="1" outlineLevel="1">
      <c r="A1224" s="341"/>
      <c r="B1224" s="261" t="s">
        <v>209</v>
      </c>
      <c r="C1224" s="297">
        <v>8635</v>
      </c>
      <c r="D1224" s="328"/>
      <c r="E1224" s="297">
        <v>8433</v>
      </c>
      <c r="F1224" s="328"/>
      <c r="G1224" s="297">
        <v>82</v>
      </c>
      <c r="H1224" s="342">
        <v>17150</v>
      </c>
      <c r="I1224" s="322"/>
    </row>
    <row r="1225" spans="1:9" hidden="1" outlineLevel="1">
      <c r="A1225" s="341"/>
      <c r="B1225" s="261" t="s">
        <v>211</v>
      </c>
      <c r="C1225" s="297">
        <v>43815</v>
      </c>
      <c r="D1225" s="328"/>
      <c r="E1225" s="297">
        <v>103822</v>
      </c>
      <c r="F1225" s="328"/>
      <c r="G1225" s="297">
        <v>15773</v>
      </c>
      <c r="H1225" s="342">
        <v>163410</v>
      </c>
      <c r="I1225" s="322"/>
    </row>
    <row r="1226" spans="1:9" hidden="1" outlineLevel="1">
      <c r="A1226" s="341"/>
      <c r="B1226" s="261" t="s">
        <v>212</v>
      </c>
      <c r="C1226" s="297"/>
      <c r="D1226" s="328">
        <v>0</v>
      </c>
      <c r="E1226" s="297">
        <v>98796</v>
      </c>
      <c r="F1226" s="328">
        <v>0</v>
      </c>
      <c r="G1226" s="297">
        <v>17789</v>
      </c>
      <c r="H1226" s="342">
        <v>116585</v>
      </c>
      <c r="I1226" s="322"/>
    </row>
    <row r="1227" spans="1:9" hidden="1" outlineLevel="1">
      <c r="A1227" s="341"/>
      <c r="B1227" s="261" t="s">
        <v>213</v>
      </c>
      <c r="C1227" s="297">
        <v>22103</v>
      </c>
      <c r="D1227" s="297">
        <v>16405</v>
      </c>
      <c r="E1227" s="297">
        <v>54617</v>
      </c>
      <c r="F1227" s="328"/>
      <c r="G1227" s="297">
        <v>10857</v>
      </c>
      <c r="H1227" s="342">
        <v>103982</v>
      </c>
      <c r="I1227" s="322"/>
    </row>
    <row r="1228" spans="1:9" hidden="1" outlineLevel="1">
      <c r="A1228" s="341"/>
      <c r="B1228" s="261" t="s">
        <v>214</v>
      </c>
      <c r="C1228" s="297">
        <v>500</v>
      </c>
      <c r="D1228" s="328"/>
      <c r="E1228" s="328"/>
      <c r="F1228" s="328"/>
      <c r="G1228" s="328"/>
      <c r="H1228" s="342">
        <v>500</v>
      </c>
      <c r="I1228" s="322"/>
    </row>
    <row r="1229" spans="1:9" hidden="1" outlineLevel="1">
      <c r="A1229" s="341"/>
      <c r="B1229" s="261" t="s">
        <v>273</v>
      </c>
      <c r="C1229" s="297"/>
      <c r="D1229" s="328"/>
      <c r="E1229" s="328"/>
      <c r="F1229" s="328"/>
      <c r="G1229" s="328"/>
      <c r="H1229" s="342">
        <v>0</v>
      </c>
      <c r="I1229" s="322"/>
    </row>
    <row r="1230" spans="1:9" hidden="1" outlineLevel="1">
      <c r="A1230" s="341"/>
      <c r="B1230" s="261" t="s">
        <v>215</v>
      </c>
      <c r="C1230" s="297">
        <v>2816.22</v>
      </c>
      <c r="D1230" s="297">
        <v>0</v>
      </c>
      <c r="E1230" s="297">
        <v>6838</v>
      </c>
      <c r="F1230" s="297">
        <v>0</v>
      </c>
      <c r="G1230" s="297">
        <v>1501</v>
      </c>
      <c r="H1230" s="342">
        <v>11155.22</v>
      </c>
      <c r="I1230" s="322"/>
    </row>
    <row r="1231" spans="1:9" hidden="1" outlineLevel="1">
      <c r="A1231" s="341"/>
      <c r="B1231" s="261" t="s">
        <v>216</v>
      </c>
      <c r="C1231" s="297">
        <v>0</v>
      </c>
      <c r="D1231" s="297">
        <v>0</v>
      </c>
      <c r="E1231" s="297">
        <v>0</v>
      </c>
      <c r="F1231" s="297">
        <v>0</v>
      </c>
      <c r="G1231" s="297">
        <v>0</v>
      </c>
      <c r="H1231" s="342">
        <v>0</v>
      </c>
      <c r="I1231" s="322"/>
    </row>
    <row r="1232" spans="1:9" hidden="1" outlineLevel="1">
      <c r="A1232" s="341"/>
      <c r="B1232" s="261" t="s">
        <v>217</v>
      </c>
      <c r="C1232" s="297">
        <v>0</v>
      </c>
      <c r="D1232" s="297">
        <v>0</v>
      </c>
      <c r="E1232" s="297">
        <v>0</v>
      </c>
      <c r="F1232" s="328"/>
      <c r="G1232" s="297">
        <v>0</v>
      </c>
      <c r="H1232" s="342">
        <v>0</v>
      </c>
      <c r="I1232" s="322"/>
    </row>
    <row r="1233" spans="1:9" hidden="1" outlineLevel="1">
      <c r="A1233" s="341"/>
      <c r="B1233" s="261" t="s">
        <v>218</v>
      </c>
      <c r="C1233" s="328"/>
      <c r="D1233" s="297">
        <v>0</v>
      </c>
      <c r="E1233" s="297">
        <v>0</v>
      </c>
      <c r="F1233" s="297">
        <v>0</v>
      </c>
      <c r="G1233" s="297">
        <v>0</v>
      </c>
      <c r="H1233" s="342">
        <v>0</v>
      </c>
      <c r="I1233" s="322"/>
    </row>
    <row r="1234" spans="1:9" hidden="1" outlineLevel="1">
      <c r="A1234" s="341"/>
      <c r="B1234" s="261" t="s">
        <v>219</v>
      </c>
      <c r="C1234" s="328"/>
      <c r="D1234" s="328"/>
      <c r="E1234" s="328"/>
      <c r="F1234" s="328"/>
      <c r="G1234" s="328"/>
      <c r="H1234" s="342">
        <v>0</v>
      </c>
      <c r="I1234" s="322"/>
    </row>
    <row r="1235" spans="1:9" hidden="1" outlineLevel="1">
      <c r="A1235" s="341"/>
      <c r="B1235" s="261" t="s">
        <v>323</v>
      </c>
      <c r="C1235" s="328"/>
      <c r="D1235" s="328"/>
      <c r="E1235" s="328"/>
      <c r="F1235" s="328"/>
      <c r="G1235" s="328"/>
      <c r="H1235" s="324">
        <v>0</v>
      </c>
      <c r="I1235" s="322"/>
    </row>
    <row r="1236" spans="1:9" hidden="1" outlineLevel="1">
      <c r="A1236" s="341"/>
      <c r="B1236" s="261" t="s">
        <v>220</v>
      </c>
      <c r="C1236" s="328"/>
      <c r="D1236" s="328"/>
      <c r="E1236" s="328"/>
      <c r="F1236" s="328"/>
      <c r="G1236" s="328"/>
      <c r="H1236" s="342">
        <v>0</v>
      </c>
      <c r="I1236" s="322"/>
    </row>
    <row r="1237" spans="1:9" hidden="1" outlineLevel="1">
      <c r="A1237" s="341"/>
      <c r="B1237" s="261" t="s">
        <v>221</v>
      </c>
      <c r="C1237" s="328"/>
      <c r="D1237" s="328"/>
      <c r="E1237" s="328"/>
      <c r="F1237" s="328"/>
      <c r="G1237" s="328"/>
      <c r="H1237" s="342">
        <v>0</v>
      </c>
      <c r="I1237" s="322"/>
    </row>
    <row r="1238" spans="1:9" hidden="1" outlineLevel="1">
      <c r="A1238" s="341"/>
      <c r="B1238" s="261" t="s">
        <v>274</v>
      </c>
      <c r="C1238" s="342">
        <v>0</v>
      </c>
      <c r="D1238" s="342">
        <v>0</v>
      </c>
      <c r="E1238" s="342">
        <v>0</v>
      </c>
      <c r="F1238" s="342">
        <v>0</v>
      </c>
      <c r="G1238" s="342">
        <v>0</v>
      </c>
      <c r="H1238" s="342">
        <v>0</v>
      </c>
      <c r="I1238" s="322"/>
    </row>
    <row r="1239" spans="1:9" hidden="1" outlineLevel="1">
      <c r="A1239" s="341"/>
      <c r="B1239" s="261" t="s">
        <v>222</v>
      </c>
      <c r="C1239" s="297">
        <v>70117</v>
      </c>
      <c r="D1239" s="328">
        <v>12873</v>
      </c>
      <c r="E1239" s="297">
        <v>252439</v>
      </c>
      <c r="F1239" s="328"/>
      <c r="G1239" s="297">
        <v>65834</v>
      </c>
      <c r="H1239" s="342">
        <v>401263</v>
      </c>
      <c r="I1239" s="322"/>
    </row>
    <row r="1240" spans="1:9" hidden="1" outlineLevel="1">
      <c r="A1240" s="341"/>
      <c r="B1240" s="261" t="s">
        <v>278</v>
      </c>
      <c r="C1240" s="297"/>
      <c r="D1240" s="328"/>
      <c r="E1240" s="297"/>
      <c r="F1240" s="328"/>
      <c r="G1240" s="297"/>
      <c r="H1240" s="342">
        <v>0</v>
      </c>
      <c r="I1240" s="322"/>
    </row>
    <row r="1241" spans="1:9" hidden="1" outlineLevel="1">
      <c r="A1241" s="341"/>
      <c r="B1241" s="261" t="s">
        <v>223</v>
      </c>
      <c r="C1241" s="328"/>
      <c r="D1241" s="328"/>
      <c r="E1241" s="328"/>
      <c r="F1241" s="328"/>
      <c r="G1241" s="328"/>
      <c r="H1241" s="342">
        <v>0</v>
      </c>
      <c r="I1241" s="322"/>
    </row>
    <row r="1242" spans="1:9" hidden="1" outlineLevel="1">
      <c r="A1242" s="341"/>
      <c r="B1242" s="261" t="s">
        <v>224</v>
      </c>
      <c r="C1242" s="297">
        <v>0</v>
      </c>
      <c r="D1242" s="297">
        <v>475</v>
      </c>
      <c r="E1242" s="297">
        <v>6952</v>
      </c>
      <c r="F1242" s="297">
        <v>0</v>
      </c>
      <c r="G1242" s="297">
        <v>2132</v>
      </c>
      <c r="H1242" s="342">
        <v>9559</v>
      </c>
      <c r="I1242" s="322"/>
    </row>
    <row r="1243" spans="1:9" hidden="1" outlineLevel="1">
      <c r="A1243" s="341"/>
      <c r="B1243" s="261" t="s">
        <v>225</v>
      </c>
      <c r="C1243" s="297">
        <v>0</v>
      </c>
      <c r="D1243" s="328"/>
      <c r="E1243" s="297">
        <v>0</v>
      </c>
      <c r="F1243" s="328"/>
      <c r="G1243" s="328"/>
      <c r="H1243" s="342">
        <v>0</v>
      </c>
      <c r="I1243" s="322"/>
    </row>
    <row r="1244" spans="1:9" ht="15" collapsed="1" thickBot="1">
      <c r="A1244" s="341">
        <v>39</v>
      </c>
      <c r="B1244" s="343" t="s">
        <v>587</v>
      </c>
      <c r="C1244" s="297">
        <f>SUM($C$1217:$C$1243)</f>
        <v>189062.19676026003</v>
      </c>
      <c r="D1244" s="297">
        <f>SUM($D$1217:$D$1243)</f>
        <v>49112</v>
      </c>
      <c r="E1244" s="297">
        <f>SUM($E$1217:$E$1243)</f>
        <v>627449</v>
      </c>
      <c r="F1244" s="297">
        <f>SUM($F$1217:$F$1243)</f>
        <v>0</v>
      </c>
      <c r="G1244" s="297">
        <f>SUM($G$1217:$G$1243)</f>
        <v>132610</v>
      </c>
      <c r="H1244" s="342">
        <f>SUM($H$1217:$H$1243)</f>
        <v>998233.19676026003</v>
      </c>
      <c r="I1244" s="322"/>
    </row>
    <row r="1245" spans="1:9" ht="15.75" hidden="1" customHeight="1" outlineLevel="1" thickBot="1">
      <c r="A1245" s="344"/>
      <c r="B1245" s="345" t="s">
        <v>272</v>
      </c>
      <c r="C1245" s="346">
        <v>9566306</v>
      </c>
      <c r="D1245" s="346">
        <v>0</v>
      </c>
      <c r="E1245" s="346">
        <v>8334550</v>
      </c>
      <c r="F1245" s="346">
        <v>0</v>
      </c>
      <c r="G1245" s="346">
        <v>148203</v>
      </c>
      <c r="H1245" s="346">
        <v>18049059</v>
      </c>
      <c r="I1245" s="322"/>
    </row>
    <row r="1246" spans="1:9" ht="15.75" hidden="1" customHeight="1" outlineLevel="1" thickBot="1">
      <c r="A1246" s="344"/>
      <c r="B1246" s="345" t="s">
        <v>203</v>
      </c>
      <c r="C1246" s="346">
        <v>7661015</v>
      </c>
      <c r="D1246" s="346">
        <v>0</v>
      </c>
      <c r="E1246" s="346">
        <v>58029544</v>
      </c>
      <c r="F1246" s="346">
        <v>39767</v>
      </c>
      <c r="G1246" s="346">
        <v>9711386</v>
      </c>
      <c r="H1246" s="346">
        <v>75441712</v>
      </c>
      <c r="I1246" s="322"/>
    </row>
    <row r="1247" spans="1:9" ht="15.75" hidden="1" customHeight="1" outlineLevel="1" thickBot="1">
      <c r="A1247" s="344"/>
      <c r="B1247" s="345" t="s">
        <v>204</v>
      </c>
      <c r="C1247" s="346">
        <v>7426603.3691980736</v>
      </c>
      <c r="D1247" s="346">
        <v>0</v>
      </c>
      <c r="E1247" s="346">
        <v>0</v>
      </c>
      <c r="F1247" s="346">
        <v>0</v>
      </c>
      <c r="G1247" s="346">
        <v>808050</v>
      </c>
      <c r="H1247" s="346">
        <v>8234653.3691980736</v>
      </c>
      <c r="I1247" s="322"/>
    </row>
    <row r="1248" spans="1:9" ht="15.75" hidden="1" customHeight="1" outlineLevel="1" thickBot="1">
      <c r="A1248" s="344"/>
      <c r="B1248" s="345" t="s">
        <v>205</v>
      </c>
      <c r="C1248" s="346">
        <v>650</v>
      </c>
      <c r="D1248" s="346">
        <v>0</v>
      </c>
      <c r="E1248" s="346">
        <v>0</v>
      </c>
      <c r="F1248" s="346">
        <v>0</v>
      </c>
      <c r="G1248" s="346">
        <v>0</v>
      </c>
      <c r="H1248" s="346">
        <v>650</v>
      </c>
      <c r="I1248" s="322"/>
    </row>
    <row r="1249" spans="1:9" ht="15.75" hidden="1" customHeight="1" outlineLevel="1" thickBot="1">
      <c r="A1249" s="344"/>
      <c r="B1249" s="345" t="s">
        <v>206</v>
      </c>
      <c r="C1249" s="346">
        <v>1424306</v>
      </c>
      <c r="D1249" s="346">
        <v>0</v>
      </c>
      <c r="E1249" s="346">
        <v>1396634</v>
      </c>
      <c r="F1249" s="346">
        <v>0</v>
      </c>
      <c r="G1249" s="346">
        <v>0</v>
      </c>
      <c r="H1249" s="346">
        <v>2820940</v>
      </c>
      <c r="I1249" s="322"/>
    </row>
    <row r="1250" spans="1:9" ht="15.75" hidden="1" customHeight="1" outlineLevel="1" thickBot="1">
      <c r="A1250" s="344"/>
      <c r="B1250" s="345" t="s">
        <v>207</v>
      </c>
      <c r="C1250" s="346">
        <v>53711</v>
      </c>
      <c r="D1250" s="346">
        <v>0</v>
      </c>
      <c r="E1250" s="346">
        <v>101887</v>
      </c>
      <c r="F1250" s="346">
        <v>0</v>
      </c>
      <c r="G1250" s="346">
        <v>0</v>
      </c>
      <c r="H1250" s="346">
        <v>155598</v>
      </c>
      <c r="I1250" s="322"/>
    </row>
    <row r="1251" spans="1:9" ht="15.75" hidden="1" customHeight="1" outlineLevel="1" thickBot="1">
      <c r="A1251" s="344"/>
      <c r="B1251" s="345" t="s">
        <v>208</v>
      </c>
      <c r="C1251" s="346">
        <v>18103084.00062054</v>
      </c>
      <c r="D1251" s="346">
        <v>21147596</v>
      </c>
      <c r="E1251" s="346">
        <v>96282129</v>
      </c>
      <c r="F1251" s="346">
        <v>310400.41553524882</v>
      </c>
      <c r="G1251" s="346">
        <v>16533452.883649312</v>
      </c>
      <c r="H1251" s="346">
        <v>152376662.2998051</v>
      </c>
      <c r="I1251" s="322"/>
    </row>
    <row r="1252" spans="1:9" ht="15.75" hidden="1" customHeight="1" outlineLevel="1" thickBot="1">
      <c r="A1252" s="344"/>
      <c r="B1252" s="345" t="s">
        <v>209</v>
      </c>
      <c r="C1252" s="346">
        <v>2781039</v>
      </c>
      <c r="D1252" s="346">
        <v>0</v>
      </c>
      <c r="E1252" s="346">
        <v>6929847</v>
      </c>
      <c r="F1252" s="346">
        <v>43903.517925351363</v>
      </c>
      <c r="G1252" s="346">
        <v>194074</v>
      </c>
      <c r="H1252" s="346">
        <v>9948863.5179253519</v>
      </c>
      <c r="I1252" s="322"/>
    </row>
    <row r="1253" spans="1:9" ht="15.75" hidden="1" customHeight="1" outlineLevel="1" thickBot="1">
      <c r="A1253" s="344"/>
      <c r="B1253" s="345" t="s">
        <v>283</v>
      </c>
      <c r="C1253" s="346">
        <v>13861810</v>
      </c>
      <c r="D1253" s="346"/>
      <c r="E1253" s="346">
        <v>221225</v>
      </c>
      <c r="F1253" s="346"/>
      <c r="G1253" s="346"/>
      <c r="H1253" s="346">
        <v>14083035</v>
      </c>
      <c r="I1253" s="322"/>
    </row>
    <row r="1254" spans="1:9" ht="15.75" hidden="1" customHeight="1" outlineLevel="1" thickBot="1">
      <c r="A1254" s="344"/>
      <c r="B1254" s="345" t="s">
        <v>211</v>
      </c>
      <c r="C1254" s="346">
        <v>30971319</v>
      </c>
      <c r="D1254" s="346">
        <v>0</v>
      </c>
      <c r="E1254" s="346">
        <v>125951057</v>
      </c>
      <c r="F1254" s="346">
        <v>110196</v>
      </c>
      <c r="G1254" s="346">
        <v>14705709</v>
      </c>
      <c r="H1254" s="346">
        <v>171738281</v>
      </c>
      <c r="I1254" s="322"/>
    </row>
    <row r="1255" spans="1:9" ht="15.75" hidden="1" customHeight="1" outlineLevel="1" thickBot="1">
      <c r="A1255" s="344"/>
      <c r="B1255" s="345" t="s">
        <v>212</v>
      </c>
      <c r="C1255" s="346">
        <v>12969817</v>
      </c>
      <c r="D1255" s="346">
        <v>0</v>
      </c>
      <c r="E1255" s="346">
        <v>142108563</v>
      </c>
      <c r="F1255" s="346">
        <v>10873</v>
      </c>
      <c r="G1255" s="346">
        <v>22474985</v>
      </c>
      <c r="H1255" s="346">
        <v>177564238</v>
      </c>
      <c r="I1255" s="322"/>
    </row>
    <row r="1256" spans="1:9" ht="15.75" hidden="1" customHeight="1" outlineLevel="1" thickBot="1">
      <c r="A1256" s="344"/>
      <c r="B1256" s="345" t="s">
        <v>213</v>
      </c>
      <c r="C1256" s="346">
        <v>18079021</v>
      </c>
      <c r="D1256" s="346">
        <v>32641940</v>
      </c>
      <c r="E1256" s="346">
        <v>46781381</v>
      </c>
      <c r="F1256" s="346">
        <v>1970416</v>
      </c>
      <c r="G1256" s="346">
        <v>11854705</v>
      </c>
      <c r="H1256" s="346">
        <v>111327463</v>
      </c>
      <c r="I1256" s="322"/>
    </row>
    <row r="1257" spans="1:9" ht="15.75" hidden="1" customHeight="1" outlineLevel="1" thickBot="1">
      <c r="A1257" s="344"/>
      <c r="B1257" s="345" t="s">
        <v>214</v>
      </c>
      <c r="C1257" s="346">
        <v>12061279.503404833</v>
      </c>
      <c r="D1257" s="346">
        <v>1322466.3900000001</v>
      </c>
      <c r="E1257" s="346">
        <v>0</v>
      </c>
      <c r="F1257" s="346">
        <v>87300</v>
      </c>
      <c r="G1257" s="346">
        <v>676168</v>
      </c>
      <c r="H1257" s="346">
        <v>14147213.893404834</v>
      </c>
      <c r="I1257" s="322"/>
    </row>
    <row r="1258" spans="1:9" ht="15.75" hidden="1" customHeight="1" outlineLevel="1" thickBot="1">
      <c r="A1258" s="344"/>
      <c r="B1258" s="345" t="s">
        <v>273</v>
      </c>
      <c r="C1258" s="346">
        <v>86707</v>
      </c>
      <c r="D1258" s="346"/>
      <c r="E1258" s="346"/>
      <c r="F1258" s="346"/>
      <c r="G1258" s="346"/>
      <c r="H1258" s="346">
        <v>86707</v>
      </c>
      <c r="I1258" s="322"/>
    </row>
    <row r="1259" spans="1:9" ht="15.75" hidden="1" customHeight="1" outlineLevel="1" thickBot="1">
      <c r="A1259" s="344"/>
      <c r="B1259" s="345" t="s">
        <v>215</v>
      </c>
      <c r="C1259" s="346">
        <v>4237243.17</v>
      </c>
      <c r="D1259" s="346">
        <v>0</v>
      </c>
      <c r="E1259" s="346">
        <v>6757332</v>
      </c>
      <c r="F1259" s="346">
        <v>31113</v>
      </c>
      <c r="G1259" s="346">
        <v>1506585.54</v>
      </c>
      <c r="H1259" s="346">
        <v>12532273.710000001</v>
      </c>
      <c r="I1259" s="322"/>
    </row>
    <row r="1260" spans="1:9" ht="15.75" hidden="1" customHeight="1" outlineLevel="1" thickBot="1">
      <c r="A1260" s="344"/>
      <c r="B1260" s="345" t="s">
        <v>216</v>
      </c>
      <c r="C1260" s="346">
        <v>-83434.572020600026</v>
      </c>
      <c r="D1260" s="346">
        <v>0</v>
      </c>
      <c r="E1260" s="346">
        <v>0</v>
      </c>
      <c r="F1260" s="346">
        <v>1347</v>
      </c>
      <c r="G1260" s="346">
        <v>0</v>
      </c>
      <c r="H1260" s="346">
        <v>-82087.572020600026</v>
      </c>
      <c r="I1260" s="322"/>
    </row>
    <row r="1261" spans="1:9" ht="15.75" hidden="1" customHeight="1" outlineLevel="1" thickBot="1">
      <c r="A1261" s="344"/>
      <c r="B1261" s="345" t="s">
        <v>217</v>
      </c>
      <c r="C1261" s="346">
        <v>2824211.6954780463</v>
      </c>
      <c r="D1261" s="346">
        <v>0</v>
      </c>
      <c r="E1261" s="346">
        <v>11324499</v>
      </c>
      <c r="F1261" s="346">
        <v>0</v>
      </c>
      <c r="G1261" s="346">
        <v>3105300</v>
      </c>
      <c r="H1261" s="346">
        <v>17254010.695478044</v>
      </c>
      <c r="I1261" s="322"/>
    </row>
    <row r="1262" spans="1:9" ht="15.75" hidden="1" customHeight="1" outlineLevel="1" thickBot="1">
      <c r="A1262" s="344"/>
      <c r="B1262" s="345" t="s">
        <v>218</v>
      </c>
      <c r="C1262" s="346">
        <v>33944551</v>
      </c>
      <c r="D1262" s="346">
        <v>70761455.319999993</v>
      </c>
      <c r="E1262" s="346">
        <v>3567194</v>
      </c>
      <c r="F1262" s="346">
        <v>544174</v>
      </c>
      <c r="G1262" s="346">
        <v>15797907.041906999</v>
      </c>
      <c r="H1262" s="346">
        <v>124615281.36190699</v>
      </c>
      <c r="I1262" s="322"/>
    </row>
    <row r="1263" spans="1:9" ht="15.75" hidden="1" customHeight="1" outlineLevel="1" thickBot="1">
      <c r="A1263" s="344"/>
      <c r="B1263" s="345" t="s">
        <v>219</v>
      </c>
      <c r="C1263" s="346">
        <v>505985</v>
      </c>
      <c r="D1263" s="346">
        <v>0</v>
      </c>
      <c r="E1263" s="346">
        <v>3711894</v>
      </c>
      <c r="F1263" s="346">
        <v>0</v>
      </c>
      <c r="G1263" s="346">
        <v>823694</v>
      </c>
      <c r="H1263" s="346">
        <v>5041573</v>
      </c>
      <c r="I1263" s="322"/>
    </row>
    <row r="1264" spans="1:9" ht="15.75" hidden="1" customHeight="1" outlineLevel="1" thickBot="1">
      <c r="A1264" s="344"/>
      <c r="B1264" s="345" t="s">
        <v>323</v>
      </c>
      <c r="C1264" s="324">
        <v>4022871</v>
      </c>
      <c r="D1264" s="324">
        <v>0</v>
      </c>
      <c r="E1264" s="324">
        <v>791684</v>
      </c>
      <c r="F1264" s="324">
        <v>5852</v>
      </c>
      <c r="G1264" s="324">
        <v>0</v>
      </c>
      <c r="H1264" s="324">
        <v>4820407</v>
      </c>
      <c r="I1264" s="322"/>
    </row>
    <row r="1265" spans="1:9" ht="15.75" hidden="1" customHeight="1" outlineLevel="1" thickBot="1">
      <c r="A1265" s="344"/>
      <c r="B1265" s="345" t="s">
        <v>220</v>
      </c>
      <c r="C1265" s="346">
        <v>124205</v>
      </c>
      <c r="D1265" s="346">
        <v>0</v>
      </c>
      <c r="E1265" s="346">
        <v>0</v>
      </c>
      <c r="F1265" s="346">
        <v>0</v>
      </c>
      <c r="G1265" s="346">
        <v>0</v>
      </c>
      <c r="H1265" s="346">
        <v>124205</v>
      </c>
      <c r="I1265" s="322"/>
    </row>
    <row r="1266" spans="1:9" ht="15.75" hidden="1" customHeight="1" outlineLevel="1" thickBot="1">
      <c r="A1266" s="344"/>
      <c r="B1266" s="345" t="s">
        <v>221</v>
      </c>
      <c r="C1266" s="346">
        <v>577798</v>
      </c>
      <c r="D1266" s="346">
        <v>0</v>
      </c>
      <c r="E1266" s="346">
        <v>0</v>
      </c>
      <c r="F1266" s="346">
        <v>15311</v>
      </c>
      <c r="G1266" s="346">
        <v>0</v>
      </c>
      <c r="H1266" s="346">
        <v>593109</v>
      </c>
      <c r="I1266" s="322"/>
    </row>
    <row r="1267" spans="1:9" ht="15.75" hidden="1" customHeight="1" outlineLevel="1" thickBot="1">
      <c r="A1267" s="344"/>
      <c r="B1267" s="345" t="s">
        <v>274</v>
      </c>
      <c r="C1267" s="346">
        <v>571555.38</v>
      </c>
      <c r="D1267" s="346"/>
      <c r="E1267" s="346"/>
      <c r="F1267" s="346"/>
      <c r="G1267" s="346"/>
      <c r="H1267" s="346">
        <v>571555.38</v>
      </c>
      <c r="I1267" s="322"/>
    </row>
    <row r="1268" spans="1:9" ht="15.75" hidden="1" customHeight="1" outlineLevel="1" thickBot="1">
      <c r="A1268" s="344"/>
      <c r="B1268" s="345" t="s">
        <v>222</v>
      </c>
      <c r="C1268" s="346">
        <v>35870523</v>
      </c>
      <c r="D1268" s="346">
        <v>26642781</v>
      </c>
      <c r="E1268" s="346">
        <v>116869321</v>
      </c>
      <c r="F1268" s="346">
        <v>113892</v>
      </c>
      <c r="G1268" s="346">
        <v>44715600</v>
      </c>
      <c r="H1268" s="346">
        <v>224212117</v>
      </c>
      <c r="I1268" s="322"/>
    </row>
    <row r="1269" spans="1:9" ht="15.75" hidden="1" customHeight="1" outlineLevel="1" thickBot="1">
      <c r="A1269" s="344"/>
      <c r="B1269" s="345" t="s">
        <v>278</v>
      </c>
      <c r="C1269" s="346">
        <v>1438571.1600000001</v>
      </c>
      <c r="D1269" s="346"/>
      <c r="E1269" s="346">
        <v>14515720</v>
      </c>
      <c r="F1269" s="346"/>
      <c r="G1269" s="346"/>
      <c r="H1269" s="346">
        <v>15954291.16</v>
      </c>
      <c r="I1269" s="322"/>
    </row>
    <row r="1270" spans="1:9" ht="15.75" hidden="1" customHeight="1" outlineLevel="1" thickBot="1">
      <c r="A1270" s="344"/>
      <c r="B1270" s="345" t="s">
        <v>223</v>
      </c>
      <c r="C1270" s="346">
        <v>9871305</v>
      </c>
      <c r="D1270" s="346">
        <v>0</v>
      </c>
      <c r="E1270" s="346">
        <v>0</v>
      </c>
      <c r="F1270" s="346">
        <v>0</v>
      </c>
      <c r="G1270" s="346">
        <v>274738</v>
      </c>
      <c r="H1270" s="346">
        <v>10146043</v>
      </c>
      <c r="I1270" s="322"/>
    </row>
    <row r="1271" spans="1:9" ht="15.75" hidden="1" customHeight="1" outlineLevel="1" thickBot="1">
      <c r="A1271" s="344"/>
      <c r="B1271" s="345" t="s">
        <v>224</v>
      </c>
      <c r="C1271" s="346">
        <v>6763811.5807465771</v>
      </c>
      <c r="D1271" s="346">
        <v>261057</v>
      </c>
      <c r="E1271" s="346">
        <v>24960062</v>
      </c>
      <c r="F1271" s="346">
        <v>0</v>
      </c>
      <c r="G1271" s="346">
        <v>6477951.29</v>
      </c>
      <c r="H1271" s="346">
        <v>38462881.870746575</v>
      </c>
      <c r="I1271" s="322"/>
    </row>
    <row r="1272" spans="1:9" ht="15.75" hidden="1" customHeight="1" outlineLevel="1" thickBot="1">
      <c r="A1272" s="344"/>
      <c r="B1272" s="345" t="s">
        <v>225</v>
      </c>
      <c r="C1272" s="346">
        <v>12078532</v>
      </c>
      <c r="D1272" s="346">
        <v>0</v>
      </c>
      <c r="E1272" s="346">
        <v>7655511</v>
      </c>
      <c r="F1272" s="346">
        <v>5938</v>
      </c>
      <c r="G1272" s="346">
        <v>0</v>
      </c>
      <c r="H1272" s="346">
        <v>19739981</v>
      </c>
      <c r="I1272" s="322"/>
    </row>
    <row r="1273" spans="1:9" ht="15.75" customHeight="1" collapsed="1" thickBot="1">
      <c r="A1273" s="344">
        <v>40</v>
      </c>
      <c r="B1273" s="347" t="s">
        <v>602</v>
      </c>
      <c r="C1273" s="346">
        <f>SUM($C$1245:$C$1272)</f>
        <v>247794396.28742748</v>
      </c>
      <c r="D1273" s="346">
        <f>SUM($D$1245:$D$1272)</f>
        <v>152777295.70999998</v>
      </c>
      <c r="E1273" s="346">
        <f>SUM($E$1245:$E$1272)</f>
        <v>676290034</v>
      </c>
      <c r="F1273" s="346">
        <f>SUM($F$1245:$F$1272)</f>
        <v>3290482.9334606002</v>
      </c>
      <c r="G1273" s="346">
        <f>SUM($G$1245:$G$1272)</f>
        <v>149808508.75555632</v>
      </c>
      <c r="H1273" s="346">
        <f>SUM($H$1245:$H$1272)</f>
        <v>1229960717.6864445</v>
      </c>
      <c r="I1273" s="322"/>
    </row>
    <row r="1274" spans="1:9" ht="15" hidden="1" outlineLevel="1" thickBot="1">
      <c r="A1274" s="348"/>
      <c r="B1274" s="349" t="s">
        <v>272</v>
      </c>
      <c r="C1274" s="350">
        <v>-6950758</v>
      </c>
      <c r="D1274" s="350">
        <v>0</v>
      </c>
      <c r="E1274" s="350">
        <v>-923198</v>
      </c>
      <c r="F1274" s="350">
        <v>6123</v>
      </c>
      <c r="G1274" s="350">
        <v>-148203</v>
      </c>
      <c r="H1274" s="346">
        <v>-8016036</v>
      </c>
      <c r="I1274" s="322"/>
    </row>
    <row r="1275" spans="1:9" ht="15" hidden="1" outlineLevel="1" thickBot="1">
      <c r="A1275" s="348"/>
      <c r="B1275" s="349" t="s">
        <v>203</v>
      </c>
      <c r="C1275" s="350">
        <v>7076085</v>
      </c>
      <c r="D1275" s="350">
        <v>0</v>
      </c>
      <c r="E1275" s="350">
        <v>15500576</v>
      </c>
      <c r="F1275" s="350">
        <v>852845</v>
      </c>
      <c r="G1275" s="350">
        <v>6342948</v>
      </c>
      <c r="H1275" s="346">
        <v>29772454</v>
      </c>
      <c r="I1275" s="322"/>
    </row>
    <row r="1276" spans="1:9" ht="15" hidden="1" outlineLevel="1" thickBot="1">
      <c r="A1276" s="348"/>
      <c r="B1276" s="349" t="s">
        <v>204</v>
      </c>
      <c r="C1276" s="350">
        <v>2305279.5408019302</v>
      </c>
      <c r="D1276" s="350">
        <v>0</v>
      </c>
      <c r="E1276" s="350">
        <v>0</v>
      </c>
      <c r="F1276" s="350">
        <v>348456.22450000001</v>
      </c>
      <c r="G1276" s="350">
        <v>-808050</v>
      </c>
      <c r="H1276" s="346">
        <v>1845685.7653019307</v>
      </c>
      <c r="I1276" s="322"/>
    </row>
    <row r="1277" spans="1:9" ht="15" hidden="1" outlineLevel="1" thickBot="1">
      <c r="A1277" s="348"/>
      <c r="B1277" s="349" t="s">
        <v>205</v>
      </c>
      <c r="C1277" s="350">
        <v>-650</v>
      </c>
      <c r="D1277" s="350">
        <v>0</v>
      </c>
      <c r="E1277" s="350">
        <v>0</v>
      </c>
      <c r="F1277" s="350">
        <v>0</v>
      </c>
      <c r="G1277" s="350">
        <v>0</v>
      </c>
      <c r="H1277" s="346">
        <v>-650</v>
      </c>
      <c r="I1277" s="322"/>
    </row>
    <row r="1278" spans="1:9" ht="15" hidden="1" outlineLevel="1" thickBot="1">
      <c r="A1278" s="348"/>
      <c r="B1278" s="349" t="s">
        <v>206</v>
      </c>
      <c r="C1278" s="350">
        <v>5597796</v>
      </c>
      <c r="D1278" s="350">
        <v>0</v>
      </c>
      <c r="E1278" s="350">
        <v>38525795</v>
      </c>
      <c r="F1278" s="350">
        <v>63658</v>
      </c>
      <c r="G1278" s="350">
        <v>0</v>
      </c>
      <c r="H1278" s="346">
        <v>44187249</v>
      </c>
      <c r="I1278" s="322"/>
    </row>
    <row r="1279" spans="1:9" ht="15" hidden="1" outlineLevel="1" thickBot="1">
      <c r="A1279" s="348"/>
      <c r="B1279" s="349" t="s">
        <v>207</v>
      </c>
      <c r="C1279" s="350">
        <v>149498.62999999989</v>
      </c>
      <c r="D1279" s="350">
        <v>0</v>
      </c>
      <c r="E1279" s="350">
        <v>771785</v>
      </c>
      <c r="F1279" s="350">
        <v>11119</v>
      </c>
      <c r="G1279" s="350">
        <v>0</v>
      </c>
      <c r="H1279" s="346">
        <v>932402.62999999989</v>
      </c>
      <c r="I1279" s="322"/>
    </row>
    <row r="1280" spans="1:9" ht="15" hidden="1" outlineLevel="1" thickBot="1">
      <c r="A1280" s="348"/>
      <c r="B1280" s="349" t="s">
        <v>208</v>
      </c>
      <c r="C1280" s="350">
        <v>21731040.659379456</v>
      </c>
      <c r="D1280" s="350">
        <v>11803073</v>
      </c>
      <c r="E1280" s="350">
        <v>34456827</v>
      </c>
      <c r="F1280" s="350">
        <v>14475687.508606806</v>
      </c>
      <c r="G1280" s="350">
        <v>13799882.116350688</v>
      </c>
      <c r="H1280" s="346">
        <v>96266510.284336954</v>
      </c>
      <c r="I1280" s="322"/>
    </row>
    <row r="1281" spans="1:9" ht="15" hidden="1" outlineLevel="1" thickBot="1">
      <c r="A1281" s="348"/>
      <c r="B1281" s="349" t="s">
        <v>209</v>
      </c>
      <c r="C1281" s="350">
        <v>4699021</v>
      </c>
      <c r="D1281" s="350">
        <v>0</v>
      </c>
      <c r="E1281" s="350">
        <v>1152333</v>
      </c>
      <c r="F1281" s="350">
        <v>1330952.4820746486</v>
      </c>
      <c r="G1281" s="350">
        <v>70797</v>
      </c>
      <c r="H1281" s="346">
        <v>7253103.4820746481</v>
      </c>
      <c r="I1281" s="322"/>
    </row>
    <row r="1282" spans="1:9" ht="15" hidden="1" outlineLevel="1" thickBot="1">
      <c r="A1282" s="348"/>
      <c r="B1282" s="349" t="s">
        <v>283</v>
      </c>
      <c r="C1282" s="350">
        <v>-11599863</v>
      </c>
      <c r="D1282" s="350"/>
      <c r="E1282" s="350">
        <v>12596472</v>
      </c>
      <c r="F1282" s="350"/>
      <c r="G1282" s="350"/>
      <c r="H1282" s="346">
        <v>996609</v>
      </c>
      <c r="I1282" s="322"/>
    </row>
    <row r="1283" spans="1:9" ht="15" hidden="1" outlineLevel="1" thickBot="1">
      <c r="A1283" s="348"/>
      <c r="B1283" s="349" t="s">
        <v>211</v>
      </c>
      <c r="C1283" s="350">
        <v>25151824</v>
      </c>
      <c r="D1283" s="350">
        <v>0</v>
      </c>
      <c r="E1283" s="350">
        <v>39285146</v>
      </c>
      <c r="F1283" s="350">
        <v>11049151</v>
      </c>
      <c r="G1283" s="350">
        <v>12530524</v>
      </c>
      <c r="H1283" s="346">
        <v>88016645</v>
      </c>
      <c r="I1283" s="322"/>
    </row>
    <row r="1284" spans="1:9" ht="15" hidden="1" outlineLevel="1" thickBot="1">
      <c r="A1284" s="348"/>
      <c r="B1284" s="349" t="s">
        <v>212</v>
      </c>
      <c r="C1284" s="350">
        <v>29824691</v>
      </c>
      <c r="D1284" s="350">
        <v>0</v>
      </c>
      <c r="E1284" s="350">
        <v>6441153</v>
      </c>
      <c r="F1284" s="350">
        <v>1733270</v>
      </c>
      <c r="G1284" s="350">
        <v>4783106</v>
      </c>
      <c r="H1284" s="346">
        <v>42782220</v>
      </c>
      <c r="I1284" s="322"/>
    </row>
    <row r="1285" spans="1:9" ht="15" hidden="1" outlineLevel="1" thickBot="1">
      <c r="A1285" s="348"/>
      <c r="B1285" s="349" t="s">
        <v>213</v>
      </c>
      <c r="C1285" s="350">
        <v>10620871</v>
      </c>
      <c r="D1285" s="350">
        <v>2697984</v>
      </c>
      <c r="E1285" s="350">
        <v>31606136</v>
      </c>
      <c r="F1285" s="350">
        <v>7483996</v>
      </c>
      <c r="G1285" s="350">
        <v>6145928</v>
      </c>
      <c r="H1285" s="346">
        <v>58554915</v>
      </c>
      <c r="I1285" s="322"/>
    </row>
    <row r="1286" spans="1:9" ht="15" hidden="1" outlineLevel="1" thickBot="1">
      <c r="A1286" s="348"/>
      <c r="B1286" s="349" t="s">
        <v>214</v>
      </c>
      <c r="C1286" s="350">
        <v>11743365.396595165</v>
      </c>
      <c r="D1286" s="350">
        <v>-229615.39000000013</v>
      </c>
      <c r="E1286" s="350">
        <v>0</v>
      </c>
      <c r="F1286" s="350">
        <v>3777315</v>
      </c>
      <c r="G1286" s="350">
        <v>14382</v>
      </c>
      <c r="H1286" s="346">
        <v>15305447.006595165</v>
      </c>
      <c r="I1286" s="322"/>
    </row>
    <row r="1287" spans="1:9" ht="15" hidden="1" outlineLevel="1" thickBot="1">
      <c r="A1287" s="348"/>
      <c r="B1287" s="349" t="s">
        <v>273</v>
      </c>
      <c r="C1287" s="346">
        <v>-86707</v>
      </c>
      <c r="D1287" s="346">
        <v>0</v>
      </c>
      <c r="E1287" s="346">
        <v>0</v>
      </c>
      <c r="F1287" s="346">
        <v>-24851</v>
      </c>
      <c r="G1287" s="346">
        <v>245907</v>
      </c>
      <c r="H1287" s="346">
        <v>134349</v>
      </c>
      <c r="I1287" s="322"/>
    </row>
    <row r="1288" spans="1:9" ht="15" hidden="1" outlineLevel="1" thickBot="1">
      <c r="A1288" s="348"/>
      <c r="B1288" s="349" t="s">
        <v>215</v>
      </c>
      <c r="C1288" s="350">
        <v>1515322.83</v>
      </c>
      <c r="D1288" s="350">
        <v>0</v>
      </c>
      <c r="E1288" s="350">
        <v>1498722</v>
      </c>
      <c r="F1288" s="350">
        <v>694307</v>
      </c>
      <c r="G1288" s="350">
        <v>181256.45999999996</v>
      </c>
      <c r="H1288" s="346">
        <v>3889608.2899999991</v>
      </c>
      <c r="I1288" s="322"/>
    </row>
    <row r="1289" spans="1:9" ht="15" hidden="1" outlineLevel="1" thickBot="1">
      <c r="A1289" s="348"/>
      <c r="B1289" s="349" t="s">
        <v>216</v>
      </c>
      <c r="C1289" s="350">
        <v>83434.572020600026</v>
      </c>
      <c r="D1289" s="350">
        <v>0</v>
      </c>
      <c r="E1289" s="350">
        <v>0</v>
      </c>
      <c r="F1289" s="350">
        <v>26271</v>
      </c>
      <c r="G1289" s="350">
        <v>0</v>
      </c>
      <c r="H1289" s="346">
        <v>109705.57202060003</v>
      </c>
      <c r="I1289" s="322"/>
    </row>
    <row r="1290" spans="1:9" ht="15" hidden="1" outlineLevel="1" thickBot="1">
      <c r="A1290" s="348"/>
      <c r="B1290" s="349" t="s">
        <v>217</v>
      </c>
      <c r="C1290" s="350">
        <v>3641538.0455574412</v>
      </c>
      <c r="D1290" s="350">
        <v>0</v>
      </c>
      <c r="E1290" s="350">
        <v>21072979.872424442</v>
      </c>
      <c r="F1290" s="350">
        <v>268814.40959957789</v>
      </c>
      <c r="G1290" s="350">
        <v>202217</v>
      </c>
      <c r="H1290" s="346">
        <v>25185549.327581465</v>
      </c>
      <c r="I1290" s="322"/>
    </row>
    <row r="1291" spans="1:9" ht="15" hidden="1" outlineLevel="1" thickBot="1">
      <c r="A1291" s="348"/>
      <c r="B1291" s="351" t="s">
        <v>218</v>
      </c>
      <c r="C1291" s="350">
        <v>2467947.4799999893</v>
      </c>
      <c r="D1291" s="350">
        <v>-619674.31999999285</v>
      </c>
      <c r="E1291" s="350">
        <v>637463</v>
      </c>
      <c r="F1291" s="350">
        <v>3277027.2069524704</v>
      </c>
      <c r="G1291" s="350">
        <v>5407654.9580930006</v>
      </c>
      <c r="H1291" s="346">
        <v>11170418.325045481</v>
      </c>
      <c r="I1291" s="322"/>
    </row>
    <row r="1292" spans="1:9" ht="15" hidden="1" outlineLevel="1" thickBot="1">
      <c r="A1292" s="348"/>
      <c r="B1292" s="349" t="s">
        <v>219</v>
      </c>
      <c r="C1292" s="350">
        <v>1163910</v>
      </c>
      <c r="D1292" s="350">
        <v>0</v>
      </c>
      <c r="E1292" s="350">
        <v>7419516</v>
      </c>
      <c r="F1292" s="350">
        <v>13293</v>
      </c>
      <c r="G1292" s="350">
        <v>2537174</v>
      </c>
      <c r="H1292" s="346">
        <v>11133893</v>
      </c>
      <c r="I1292" s="322"/>
    </row>
    <row r="1293" spans="1:9" ht="15" hidden="1" outlineLevel="1" thickBot="1">
      <c r="A1293" s="348"/>
      <c r="B1293" s="349" t="s">
        <v>323</v>
      </c>
      <c r="C1293" s="324">
        <v>-3436947</v>
      </c>
      <c r="D1293" s="324">
        <v>0</v>
      </c>
      <c r="E1293" s="324">
        <v>2528579</v>
      </c>
      <c r="F1293" s="324">
        <v>62412</v>
      </c>
      <c r="G1293" s="324">
        <v>0</v>
      </c>
      <c r="H1293" s="324">
        <v>-845956</v>
      </c>
      <c r="I1293" s="322"/>
    </row>
    <row r="1294" spans="1:9" ht="15" hidden="1" outlineLevel="1" thickBot="1">
      <c r="A1294" s="348"/>
      <c r="B1294" s="349" t="s">
        <v>220</v>
      </c>
      <c r="C1294" s="346">
        <v>197339.80000000005</v>
      </c>
      <c r="D1294" s="346">
        <v>0</v>
      </c>
      <c r="E1294" s="346">
        <v>1822087.2</v>
      </c>
      <c r="F1294" s="346">
        <v>0</v>
      </c>
      <c r="G1294" s="346">
        <v>0</v>
      </c>
      <c r="H1294" s="346">
        <v>2019427</v>
      </c>
      <c r="I1294" s="322"/>
    </row>
    <row r="1295" spans="1:9" ht="15" hidden="1" outlineLevel="1" thickBot="1">
      <c r="A1295" s="348"/>
      <c r="B1295" s="349" t="s">
        <v>221</v>
      </c>
      <c r="C1295" s="350">
        <v>780392</v>
      </c>
      <c r="D1295" s="350">
        <v>0</v>
      </c>
      <c r="E1295" s="350">
        <v>6244322</v>
      </c>
      <c r="F1295" s="350">
        <v>188970</v>
      </c>
      <c r="G1295" s="350">
        <v>0</v>
      </c>
      <c r="H1295" s="346">
        <v>7213684</v>
      </c>
      <c r="I1295" s="322"/>
    </row>
    <row r="1296" spans="1:9" ht="15" hidden="1" outlineLevel="1" thickBot="1">
      <c r="A1296" s="348"/>
      <c r="B1296" s="349" t="s">
        <v>274</v>
      </c>
      <c r="C1296" s="346">
        <v>-190641.86</v>
      </c>
      <c r="D1296" s="346">
        <v>0</v>
      </c>
      <c r="E1296" s="346">
        <v>0</v>
      </c>
      <c r="F1296" s="346">
        <v>54639</v>
      </c>
      <c r="G1296" s="346">
        <v>0</v>
      </c>
      <c r="H1296" s="346">
        <v>-136002.85999999999</v>
      </c>
      <c r="I1296" s="322"/>
    </row>
    <row r="1297" spans="1:9" ht="15" hidden="1" outlineLevel="1" thickBot="1">
      <c r="A1297" s="348"/>
      <c r="B1297" s="349" t="s">
        <v>222</v>
      </c>
      <c r="C1297" s="350">
        <v>44033139</v>
      </c>
      <c r="D1297" s="350">
        <v>-12316541</v>
      </c>
      <c r="E1297" s="350">
        <v>40298653</v>
      </c>
      <c r="F1297" s="350">
        <v>8266594.8000000007</v>
      </c>
      <c r="G1297" s="350">
        <v>-6365154</v>
      </c>
      <c r="H1297" s="346">
        <v>73916691.800000012</v>
      </c>
      <c r="I1297" s="322"/>
    </row>
    <row r="1298" spans="1:9" ht="15" hidden="1" outlineLevel="1" thickBot="1">
      <c r="A1298" s="348"/>
      <c r="B1298" s="349" t="s">
        <v>278</v>
      </c>
      <c r="C1298" s="350">
        <v>2537956.0499999998</v>
      </c>
      <c r="D1298" s="350"/>
      <c r="E1298" s="350">
        <v>-2439441.8100000005</v>
      </c>
      <c r="F1298" s="350">
        <v>268916</v>
      </c>
      <c r="G1298" s="350"/>
      <c r="H1298" s="346">
        <v>367430.23999999836</v>
      </c>
      <c r="I1298" s="322"/>
    </row>
    <row r="1299" spans="1:9" ht="15" hidden="1" outlineLevel="1" thickBot="1">
      <c r="A1299" s="348"/>
      <c r="B1299" s="349" t="s">
        <v>223</v>
      </c>
      <c r="C1299" s="350">
        <v>19010832</v>
      </c>
      <c r="D1299" s="350">
        <v>0</v>
      </c>
      <c r="E1299" s="350">
        <v>0</v>
      </c>
      <c r="F1299" s="350">
        <v>229862</v>
      </c>
      <c r="G1299" s="350">
        <v>-274738</v>
      </c>
      <c r="H1299" s="346">
        <v>18965956</v>
      </c>
      <c r="I1299" s="322"/>
    </row>
    <row r="1300" spans="1:9" ht="15" hidden="1" outlineLevel="1" thickBot="1">
      <c r="A1300" s="348"/>
      <c r="B1300" s="349" t="s">
        <v>224</v>
      </c>
      <c r="C1300" s="350">
        <v>10000643.369253483</v>
      </c>
      <c r="D1300" s="350">
        <v>-81407</v>
      </c>
      <c r="E1300" s="350">
        <v>-10930679.199999999</v>
      </c>
      <c r="F1300" s="350">
        <v>161880.44548856406</v>
      </c>
      <c r="G1300" s="350">
        <v>2513069.71</v>
      </c>
      <c r="H1300" s="346">
        <v>1663507.324742049</v>
      </c>
      <c r="I1300" s="322"/>
    </row>
    <row r="1301" spans="1:9" ht="15" hidden="1" outlineLevel="1" thickBot="1">
      <c r="A1301" s="348"/>
      <c r="B1301" s="349" t="s">
        <v>225</v>
      </c>
      <c r="C1301" s="350">
        <v>436650.5</v>
      </c>
      <c r="D1301" s="350">
        <v>0</v>
      </c>
      <c r="E1301" s="350">
        <v>1678755</v>
      </c>
      <c r="F1301" s="350">
        <v>51317</v>
      </c>
      <c r="G1301" s="350">
        <v>0</v>
      </c>
      <c r="H1301" s="346">
        <v>2166722.5</v>
      </c>
      <c r="I1301" s="322"/>
    </row>
    <row r="1302" spans="1:9" ht="29.25" collapsed="1" thickBot="1">
      <c r="A1302" s="348">
        <v>41</v>
      </c>
      <c r="B1302" s="352" t="s">
        <v>588</v>
      </c>
      <c r="C1302" s="350">
        <f>SUM($C$1274:$C$1301)</f>
        <v>182503011.01360807</v>
      </c>
      <c r="D1302" s="350">
        <f>SUM($D$1274:$D$1301)</f>
        <v>1253819.2900000066</v>
      </c>
      <c r="E1302" s="350">
        <f>SUM($E$1274:$E$1301)</f>
        <v>249243981.06242445</v>
      </c>
      <c r="F1302" s="350">
        <f>SUM($F$1274:$F$1301)</f>
        <v>54672026.077222072</v>
      </c>
      <c r="G1302" s="350">
        <f>SUM($G$1274:$G$1301)</f>
        <v>47178701.244443692</v>
      </c>
      <c r="H1302" s="346">
        <f>SUM($H$1274:$H$1301)</f>
        <v>534851538.68769825</v>
      </c>
      <c r="I1302" s="322"/>
    </row>
    <row r="1303" spans="1:9">
      <c r="A1303" s="434"/>
      <c r="B1303" s="434"/>
      <c r="C1303" s="434"/>
      <c r="D1303" s="434"/>
      <c r="E1303" s="434"/>
      <c r="F1303" s="434"/>
      <c r="G1303" s="434"/>
      <c r="H1303" s="434"/>
    </row>
    <row r="1304" spans="1:9">
      <c r="A1304" s="2"/>
      <c r="C1304" s="353"/>
      <c r="D1304" s="353"/>
      <c r="E1304" s="353"/>
      <c r="F1304" s="353"/>
      <c r="G1304" s="353"/>
      <c r="H1304" s="353"/>
    </row>
    <row r="1305" spans="1:9">
      <c r="C1305" s="353"/>
      <c r="D1305" s="353"/>
      <c r="E1305" s="353"/>
      <c r="F1305" s="353"/>
      <c r="G1305" s="353"/>
      <c r="H1305" s="353"/>
    </row>
    <row r="1306" spans="1:9">
      <c r="C1306" s="353"/>
      <c r="D1306" s="353"/>
      <c r="E1306" s="353"/>
      <c r="F1306" s="353"/>
      <c r="G1306" s="353"/>
      <c r="H1306" s="353"/>
    </row>
  </sheetData>
  <sheetProtection selectLockedCells="1"/>
  <mergeCells count="33">
    <mergeCell ref="A6:H6"/>
    <mergeCell ref="A1:H1"/>
    <mergeCell ref="A2:H2"/>
    <mergeCell ref="A3:H3"/>
    <mergeCell ref="A4:H4"/>
    <mergeCell ref="A5:H5"/>
    <mergeCell ref="A700:H700"/>
    <mergeCell ref="A7:H7"/>
    <mergeCell ref="C9:E9"/>
    <mergeCell ref="F9:F12"/>
    <mergeCell ref="G9:G12"/>
    <mergeCell ref="H9:H12"/>
    <mergeCell ref="C10:E10"/>
    <mergeCell ref="C11:C12"/>
    <mergeCell ref="D11:D12"/>
    <mergeCell ref="E11:E12"/>
    <mergeCell ref="A695:H695"/>
    <mergeCell ref="A696:H696"/>
    <mergeCell ref="A697:H697"/>
    <mergeCell ref="A698:H698"/>
    <mergeCell ref="A699:H699"/>
    <mergeCell ref="E707:E708"/>
    <mergeCell ref="A1303:H1303"/>
    <mergeCell ref="A701:H701"/>
    <mergeCell ref="A702:H702"/>
    <mergeCell ref="A703:H703"/>
    <mergeCell ref="C705:E705"/>
    <mergeCell ref="F705:F708"/>
    <mergeCell ref="G705:G708"/>
    <mergeCell ref="H705:H708"/>
    <mergeCell ref="C706:E706"/>
    <mergeCell ref="C707:C708"/>
    <mergeCell ref="D707:D708"/>
  </mergeCells>
  <printOptions gridLinesSet="0"/>
  <pageMargins left="0.4" right="0" top="0.69" bottom="0.64" header="0.64" footer="0.2"/>
  <pageSetup scale="95" firstPageNumber="73" orientation="landscape" useFirstPageNumber="1" verticalDpi="300" r:id="rId1"/>
  <headerFooter alignWithMargins="0">
    <oddFooter>&amp;C&amp;P</oddFooter>
  </headerFooter>
  <rowBreaks count="1" manualBreakCount="1">
    <brk id="695"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693E-A950-4ECF-B332-E6F3A6D24C1D}">
  <sheetPr>
    <pageSetUpPr autoPageBreaks="0"/>
  </sheetPr>
  <dimension ref="A20:K57"/>
  <sheetViews>
    <sheetView showGridLines="0" zoomScaleNormal="100" zoomScaleSheetLayoutView="100" workbookViewId="0">
      <selection activeCell="G39" sqref="G39"/>
    </sheetView>
  </sheetViews>
  <sheetFormatPr defaultRowHeight="12.75"/>
  <cols>
    <col min="1" max="7" width="10.7109375" customWidth="1"/>
  </cols>
  <sheetData>
    <row r="20" spans="3:3">
      <c r="C20" s="38"/>
    </row>
    <row r="21" spans="3:3">
      <c r="C21" s="38"/>
    </row>
    <row r="22" spans="3:3">
      <c r="C22" s="38"/>
    </row>
    <row r="23" spans="3:3">
      <c r="C23" s="38"/>
    </row>
    <row r="24" spans="3:3">
      <c r="C24" s="38"/>
    </row>
    <row r="25" spans="3:3">
      <c r="C25" s="38"/>
    </row>
    <row r="26" spans="3:3">
      <c r="C26" s="38"/>
    </row>
    <row r="27" spans="3:3">
      <c r="C27" s="38"/>
    </row>
    <row r="28" spans="3:3">
      <c r="C28" s="38"/>
    </row>
    <row r="29" spans="3:3">
      <c r="C29" s="38"/>
    </row>
    <row r="30" spans="3:3">
      <c r="C30" s="38"/>
    </row>
    <row r="31" spans="3:3">
      <c r="C31" s="38"/>
    </row>
    <row r="39" spans="1:8" ht="87.75" customHeight="1"/>
    <row r="48" spans="1:8" ht="17.25">
      <c r="A48" s="447" t="s">
        <v>1</v>
      </c>
      <c r="B48" s="447"/>
      <c r="C48" s="447"/>
      <c r="D48" s="447"/>
      <c r="E48" s="447"/>
      <c r="F48" s="447"/>
      <c r="G48" s="447"/>
      <c r="H48" s="447"/>
    </row>
    <row r="49" spans="1:11" ht="17.25">
      <c r="A49" s="447" t="s">
        <v>607</v>
      </c>
      <c r="B49" s="447"/>
      <c r="C49" s="447"/>
      <c r="D49" s="447"/>
      <c r="E49" s="447"/>
      <c r="F49" s="447"/>
      <c r="G49" s="447"/>
      <c r="H49" s="447"/>
    </row>
    <row r="50" spans="1:11" ht="17.25">
      <c r="A50" s="447"/>
      <c r="B50" s="447"/>
      <c r="C50" s="447"/>
      <c r="D50" s="447"/>
      <c r="E50" s="447"/>
      <c r="F50" s="447"/>
      <c r="G50" s="447"/>
      <c r="H50" s="447"/>
    </row>
    <row r="51" spans="1:11" ht="14.25">
      <c r="A51" s="380" t="s">
        <v>608</v>
      </c>
      <c r="B51" s="380"/>
      <c r="C51" s="380"/>
      <c r="D51" s="380"/>
      <c r="E51" s="380"/>
      <c r="F51" s="380"/>
      <c r="G51" s="380"/>
      <c r="H51" s="380"/>
    </row>
    <row r="52" spans="1:11" ht="15.75" customHeight="1">
      <c r="D52" s="447"/>
      <c r="E52" s="447"/>
      <c r="F52" s="447"/>
      <c r="G52" s="447"/>
      <c r="H52" s="447"/>
      <c r="I52" s="447"/>
      <c r="J52" s="447"/>
      <c r="K52" s="447"/>
    </row>
    <row r="53" spans="1:11" ht="11.25" customHeight="1">
      <c r="D53" s="447"/>
      <c r="E53" s="447"/>
      <c r="F53" s="447"/>
      <c r="G53" s="447"/>
      <c r="H53" s="447"/>
      <c r="I53" s="447"/>
      <c r="J53" s="447"/>
      <c r="K53" s="447"/>
    </row>
    <row r="54" spans="1:11" ht="17.25" hidden="1">
      <c r="D54" s="447"/>
      <c r="E54" s="447"/>
      <c r="F54" s="447"/>
      <c r="G54" s="447"/>
      <c r="H54" s="447"/>
      <c r="I54" s="447"/>
      <c r="J54" s="447"/>
      <c r="K54" s="447"/>
    </row>
    <row r="55" spans="1:11" ht="14.25" hidden="1">
      <c r="D55" s="380"/>
      <c r="E55" s="380"/>
      <c r="F55" s="380"/>
      <c r="G55" s="380"/>
      <c r="H55" s="380"/>
      <c r="I55" s="380"/>
      <c r="J55" s="380"/>
      <c r="K55" s="380"/>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BC690-B434-49E2-A5D1-F9B7E7318F7A}">
  <sheetPr codeName="Sheet7"/>
  <dimension ref="A1:G54"/>
  <sheetViews>
    <sheetView showGridLines="0" zoomScaleNormal="100" workbookViewId="0">
      <selection activeCell="C27" sqref="C27"/>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86" t="s">
        <v>32</v>
      </c>
      <c r="B1" s="386"/>
      <c r="C1" s="386"/>
      <c r="D1" s="386"/>
      <c r="E1" s="386"/>
      <c r="F1" s="386"/>
      <c r="G1" s="386"/>
    </row>
    <row r="2" spans="1:7">
      <c r="A2" s="386" t="s">
        <v>26</v>
      </c>
      <c r="B2" s="386"/>
      <c r="C2" s="386"/>
      <c r="D2" s="386"/>
      <c r="E2" s="386"/>
      <c r="F2" s="386"/>
      <c r="G2" s="386"/>
    </row>
    <row r="3" spans="1:7">
      <c r="A3" s="27"/>
      <c r="B3" s="28"/>
      <c r="D3" s="2"/>
    </row>
    <row r="4" spans="1:7" ht="15" thickBot="1">
      <c r="B4" s="29"/>
      <c r="C4" s="387" t="s">
        <v>110</v>
      </c>
      <c r="D4" s="387"/>
      <c r="F4" s="387" t="s">
        <v>139</v>
      </c>
      <c r="G4" s="387"/>
    </row>
    <row r="5" spans="1:7" ht="32.25" customHeight="1" thickBot="1">
      <c r="A5" s="31" t="s">
        <v>27</v>
      </c>
      <c r="B5" s="12"/>
      <c r="C5" s="56" t="s">
        <v>35</v>
      </c>
      <c r="D5" s="57" t="s">
        <v>36</v>
      </c>
      <c r="F5" s="56" t="s">
        <v>35</v>
      </c>
      <c r="G5" s="57" t="s">
        <v>36</v>
      </c>
    </row>
    <row r="6" spans="1:7">
      <c r="A6" s="34" t="s">
        <v>37</v>
      </c>
      <c r="B6" s="49" t="s">
        <v>111</v>
      </c>
      <c r="C6" s="50">
        <v>2055916368.3699999</v>
      </c>
      <c r="D6" s="51">
        <v>6.0368537750669251</v>
      </c>
      <c r="F6" s="50">
        <v>2164266861.3120146</v>
      </c>
      <c r="G6" s="51">
        <v>5.8477462105567239</v>
      </c>
    </row>
    <row r="7" spans="1:7">
      <c r="A7" s="34" t="s">
        <v>39</v>
      </c>
      <c r="B7" s="49" t="s">
        <v>112</v>
      </c>
      <c r="C7" s="50">
        <v>1720976700.8929999</v>
      </c>
      <c r="D7" s="51">
        <v>5.0533595886612384</v>
      </c>
      <c r="F7" s="50">
        <v>1800096342.1129999</v>
      </c>
      <c r="G7" s="51">
        <v>4.8637747735262975</v>
      </c>
    </row>
    <row r="8" spans="1:7">
      <c r="A8" s="34" t="s">
        <v>41</v>
      </c>
      <c r="B8" s="49" t="s">
        <v>113</v>
      </c>
      <c r="C8" s="50">
        <v>334939667.477</v>
      </c>
      <c r="D8" s="51">
        <v>0.9834941864056872</v>
      </c>
      <c r="F8" s="50">
        <v>364170519.19901448</v>
      </c>
      <c r="G8" s="51">
        <v>0.98397143703042556</v>
      </c>
    </row>
    <row r="9" spans="1:7">
      <c r="A9" s="34" t="s">
        <v>43</v>
      </c>
      <c r="B9" s="49" t="s">
        <v>114</v>
      </c>
      <c r="C9" s="50">
        <v>3025326</v>
      </c>
      <c r="D9" s="51">
        <v>8.8833626527269702E-3</v>
      </c>
      <c r="F9" s="50">
        <v>3518750</v>
      </c>
      <c r="G9" s="51">
        <v>9.5074952845336739E-3</v>
      </c>
    </row>
    <row r="10" spans="1:7">
      <c r="A10" s="34" t="s">
        <v>45</v>
      </c>
      <c r="B10" s="49" t="s">
        <v>115</v>
      </c>
      <c r="C10" s="52">
        <v>2595908.77</v>
      </c>
      <c r="D10" s="53">
        <v>7.6224509415859336E-3</v>
      </c>
      <c r="F10" s="52">
        <v>2413464.98</v>
      </c>
      <c r="G10" s="53">
        <v>6.5210676850407552E-3</v>
      </c>
    </row>
    <row r="11" spans="1:7">
      <c r="A11" s="45"/>
      <c r="B11" s="45"/>
      <c r="C11" s="45"/>
      <c r="D11" s="45"/>
      <c r="F11" s="45"/>
      <c r="G11" s="45"/>
    </row>
    <row r="12" spans="1:7">
      <c r="A12" s="37" t="s">
        <v>28</v>
      </c>
      <c r="B12" s="48"/>
      <c r="C12" s="50">
        <v>340560902.24699998</v>
      </c>
      <c r="D12" s="51">
        <v>1</v>
      </c>
      <c r="F12" s="50">
        <v>370102734.1790145</v>
      </c>
      <c r="G12" s="51">
        <v>1</v>
      </c>
    </row>
    <row r="13" spans="1:7">
      <c r="A13" s="46"/>
      <c r="B13" s="46"/>
      <c r="C13" s="46"/>
      <c r="D13" s="46"/>
      <c r="F13" s="46"/>
      <c r="G13" s="46"/>
    </row>
    <row r="14" spans="1:7">
      <c r="A14" s="37" t="s">
        <v>29</v>
      </c>
      <c r="B14" s="48"/>
      <c r="C14" s="47"/>
      <c r="D14" s="47"/>
      <c r="F14" s="47"/>
      <c r="G14" s="47"/>
    </row>
    <row r="15" spans="1:7">
      <c r="A15" s="34" t="s">
        <v>37</v>
      </c>
      <c r="B15" s="49" t="s">
        <v>116</v>
      </c>
      <c r="C15" s="50">
        <v>56896764.464840882</v>
      </c>
      <c r="D15" s="51">
        <v>0.1670678110418416</v>
      </c>
      <c r="F15" s="50">
        <v>59597732.066463284</v>
      </c>
      <c r="G15" s="51">
        <v>0.16103023988370899</v>
      </c>
    </row>
    <row r="16" spans="1:7">
      <c r="A16" s="34" t="s">
        <v>39</v>
      </c>
      <c r="B16" s="49" t="s">
        <v>562</v>
      </c>
      <c r="C16" s="50">
        <v>10515737.904517585</v>
      </c>
      <c r="D16" s="51">
        <v>3.0877701565668256E-2</v>
      </c>
      <c r="F16" s="50">
        <v>11638764.100058161</v>
      </c>
      <c r="G16" s="51">
        <v>3.1447387509514105E-2</v>
      </c>
    </row>
    <row r="17" spans="1:7">
      <c r="A17" s="34" t="s">
        <v>41</v>
      </c>
      <c r="B17" s="49" t="s">
        <v>117</v>
      </c>
      <c r="C17" s="47"/>
      <c r="D17" s="47"/>
      <c r="F17" s="47"/>
      <c r="G17" s="47"/>
    </row>
    <row r="18" spans="1:7">
      <c r="A18" s="34" t="s">
        <v>51</v>
      </c>
      <c r="B18" s="49" t="s">
        <v>118</v>
      </c>
      <c r="C18" s="50">
        <v>4749922.5235652588</v>
      </c>
      <c r="D18" s="51">
        <v>1.3947351243861409E-2</v>
      </c>
      <c r="F18" s="50">
        <v>3834698.8931781836</v>
      </c>
      <c r="G18" s="51">
        <v>1.036117417960869E-2</v>
      </c>
    </row>
    <row r="19" spans="1:7">
      <c r="A19" s="34" t="s">
        <v>53</v>
      </c>
      <c r="B19" s="49" t="s">
        <v>54</v>
      </c>
      <c r="C19" s="50">
        <v>1858452.0326854724</v>
      </c>
      <c r="D19" s="51">
        <v>5.457032854985759E-3</v>
      </c>
      <c r="F19" s="50">
        <v>1716706.9670035751</v>
      </c>
      <c r="G19" s="51">
        <v>4.6384606447495823E-3</v>
      </c>
    </row>
    <row r="20" spans="1:7">
      <c r="A20" s="34" t="s">
        <v>43</v>
      </c>
      <c r="B20" s="49" t="s">
        <v>119</v>
      </c>
      <c r="C20" s="47"/>
      <c r="D20" s="47"/>
      <c r="F20" s="47"/>
      <c r="G20" s="47"/>
    </row>
    <row r="21" spans="1:7">
      <c r="A21" s="34" t="s">
        <v>56</v>
      </c>
      <c r="B21" s="49" t="s">
        <v>118</v>
      </c>
      <c r="C21" s="50">
        <v>0</v>
      </c>
      <c r="D21" s="51">
        <v>0</v>
      </c>
      <c r="F21" s="50">
        <v>0</v>
      </c>
      <c r="G21" s="51">
        <v>0</v>
      </c>
    </row>
    <row r="22" spans="1:7">
      <c r="A22" s="34" t="s">
        <v>57</v>
      </c>
      <c r="B22" s="49" t="s">
        <v>54</v>
      </c>
      <c r="C22" s="50">
        <v>-851426.26624692895</v>
      </c>
      <c r="D22" s="51">
        <v>-2.50007050318833E-3</v>
      </c>
      <c r="F22" s="50">
        <v>-689300.09994044818</v>
      </c>
      <c r="G22" s="51">
        <v>-1.8624561136234177E-3</v>
      </c>
    </row>
    <row r="23" spans="1:7">
      <c r="A23" s="34" t="s">
        <v>45</v>
      </c>
      <c r="B23" s="49" t="s">
        <v>58</v>
      </c>
      <c r="C23" s="50">
        <v>2979535.173427918</v>
      </c>
      <c r="D23" s="51">
        <v>8.7489055665789222E-3</v>
      </c>
      <c r="F23" s="50">
        <v>4272734.2571044173</v>
      </c>
      <c r="G23" s="51">
        <v>1.1544724916940884E-2</v>
      </c>
    </row>
    <row r="24" spans="1:7">
      <c r="A24" s="34" t="s">
        <v>59</v>
      </c>
      <c r="B24" s="49" t="s">
        <v>60</v>
      </c>
      <c r="C24" s="50">
        <v>1071719.668249418</v>
      </c>
      <c r="D24" s="51">
        <v>3.1469251495937359E-3</v>
      </c>
      <c r="F24" s="50">
        <v>1262247.1914983673</v>
      </c>
      <c r="G24" s="51">
        <v>3.4105319278398866E-3</v>
      </c>
    </row>
    <row r="25" spans="1:7">
      <c r="A25" s="34" t="s">
        <v>61</v>
      </c>
      <c r="B25" s="49" t="s">
        <v>120</v>
      </c>
      <c r="C25" s="50">
        <v>2176330.9484286676</v>
      </c>
      <c r="D25" s="51">
        <v>6.3904310038802731E-3</v>
      </c>
      <c r="F25" s="50">
        <v>2031469.1270229185</v>
      </c>
      <c r="G25" s="51">
        <v>5.4889330432244792E-3</v>
      </c>
    </row>
    <row r="26" spans="1:7">
      <c r="A26" s="34" t="s">
        <v>63</v>
      </c>
      <c r="B26" s="49" t="s">
        <v>571</v>
      </c>
      <c r="C26" s="50">
        <v>3018687.9933499577</v>
      </c>
      <c r="D26" s="51">
        <v>8.8638712589520375E-3</v>
      </c>
      <c r="F26" s="50">
        <v>3266600.8026191425</v>
      </c>
      <c r="G26" s="51">
        <v>8.8262001356605065E-3</v>
      </c>
    </row>
    <row r="27" spans="1:7">
      <c r="A27" s="34" t="s">
        <v>64</v>
      </c>
      <c r="B27" s="49" t="s">
        <v>616</v>
      </c>
      <c r="C27" s="50">
        <v>4210292.0004541706</v>
      </c>
      <c r="D27" s="51">
        <v>1.2362816672950189E-2</v>
      </c>
      <c r="F27" s="50">
        <v>4680390.0713529605</v>
      </c>
      <c r="G27" s="51">
        <v>1.264619155471872E-2</v>
      </c>
    </row>
    <row r="28" spans="1:7">
      <c r="A28" s="34" t="s">
        <v>65</v>
      </c>
      <c r="B28" s="49" t="s">
        <v>66</v>
      </c>
      <c r="C28" s="50">
        <v>719225.06220725132</v>
      </c>
      <c r="D28" s="51">
        <v>2.1118838288888961E-3</v>
      </c>
      <c r="F28" s="50">
        <v>655852.72554302285</v>
      </c>
      <c r="G28" s="51">
        <v>1.7720828974632603E-3</v>
      </c>
    </row>
    <row r="29" spans="1:7">
      <c r="A29" s="34" t="s">
        <v>67</v>
      </c>
      <c r="B29" s="49" t="s">
        <v>68</v>
      </c>
      <c r="C29" s="50">
        <v>282161</v>
      </c>
      <c r="D29" s="51">
        <v>8.2851847683723819E-4</v>
      </c>
      <c r="F29" s="50">
        <v>4062</v>
      </c>
      <c r="G29" s="51">
        <v>1.097533096860413E-5</v>
      </c>
    </row>
    <row r="30" spans="1:7">
      <c r="A30" s="34" t="s">
        <v>69</v>
      </c>
      <c r="B30" s="49" t="s">
        <v>121</v>
      </c>
      <c r="C30" s="50">
        <v>3609736.1648492673</v>
      </c>
      <c r="D30" s="51">
        <v>1.0599385135030032E-2</v>
      </c>
      <c r="F30" s="50">
        <v>3374067.7234811587</v>
      </c>
      <c r="G30" s="51">
        <v>9.1165706488651882E-3</v>
      </c>
    </row>
    <row r="31" spans="1:7">
      <c r="A31" s="34" t="s">
        <v>71</v>
      </c>
      <c r="B31" s="49" t="s">
        <v>122</v>
      </c>
      <c r="C31" s="50">
        <v>32688377.183575898</v>
      </c>
      <c r="D31" s="51">
        <v>9.5983939929392914E-2</v>
      </c>
      <c r="F31" s="50">
        <v>37223180.934964523</v>
      </c>
      <c r="G31" s="51">
        <v>0.10057526599346897</v>
      </c>
    </row>
    <row r="32" spans="1:7">
      <c r="A32" s="34" t="s">
        <v>73</v>
      </c>
      <c r="B32" s="49" t="s">
        <v>123</v>
      </c>
      <c r="C32" s="50">
        <v>257271.0880038059</v>
      </c>
      <c r="D32" s="51">
        <v>7.5543342264583816E-4</v>
      </c>
      <c r="F32" s="50">
        <v>349689.70745549019</v>
      </c>
      <c r="G32" s="51">
        <v>9.4484497184597731E-4</v>
      </c>
    </row>
    <row r="33" spans="1:7">
      <c r="A33" s="34" t="s">
        <v>75</v>
      </c>
      <c r="B33" s="49" t="s">
        <v>124</v>
      </c>
      <c r="C33" s="50">
        <v>228671.6453806377</v>
      </c>
      <c r="D33" s="51">
        <v>6.7145595361028292E-4</v>
      </c>
      <c r="F33" s="50">
        <v>264182.45944414119</v>
      </c>
      <c r="G33" s="51">
        <v>7.1380845113227164E-4</v>
      </c>
    </row>
    <row r="34" spans="1:7">
      <c r="A34" s="34" t="s">
        <v>77</v>
      </c>
      <c r="B34" s="49" t="s">
        <v>125</v>
      </c>
      <c r="C34" s="50">
        <v>210978.18945441997</v>
      </c>
      <c r="D34" s="51">
        <v>6.1950208630056713E-4</v>
      </c>
      <c r="F34" s="50">
        <v>675396.49799383385</v>
      </c>
      <c r="G34" s="51">
        <v>1.824889241880478E-3</v>
      </c>
    </row>
    <row r="35" spans="1:7">
      <c r="A35" s="34" t="s">
        <v>79</v>
      </c>
      <c r="B35" s="49" t="s">
        <v>126</v>
      </c>
      <c r="C35" s="50">
        <v>276681.23675158527</v>
      </c>
      <c r="D35" s="51">
        <v>8.1242807065068075E-4</v>
      </c>
      <c r="F35" s="50">
        <v>142557.70095894882</v>
      </c>
      <c r="G35" s="51">
        <v>3.8518413346818258E-4</v>
      </c>
    </row>
    <row r="36" spans="1:7">
      <c r="A36" s="34" t="s">
        <v>81</v>
      </c>
      <c r="B36" s="49" t="s">
        <v>127</v>
      </c>
      <c r="C36" s="50">
        <v>253943.27817823426</v>
      </c>
      <c r="D36" s="51">
        <v>7.4566186694577114E-4</v>
      </c>
      <c r="F36" s="50">
        <v>245612.86574126227</v>
      </c>
      <c r="G36" s="51">
        <v>6.6363429139775583E-4</v>
      </c>
    </row>
    <row r="37" spans="1:7">
      <c r="A37" s="34" t="s">
        <v>83</v>
      </c>
      <c r="B37" s="49" t="s">
        <v>128</v>
      </c>
      <c r="C37" s="50">
        <v>6278921.8507399289</v>
      </c>
      <c r="D37" s="51">
        <v>1.8437001456456062E-2</v>
      </c>
      <c r="F37" s="50">
        <v>7169393.8638716815</v>
      </c>
      <c r="G37" s="51">
        <v>1.9371361521484807E-2</v>
      </c>
    </row>
    <row r="38" spans="1:7">
      <c r="A38" s="34" t="s">
        <v>85</v>
      </c>
      <c r="B38" s="49" t="s">
        <v>86</v>
      </c>
      <c r="C38" s="50">
        <v>807392.95167303795</v>
      </c>
      <c r="D38" s="51">
        <v>2.3707740564049154E-3</v>
      </c>
      <c r="F38" s="50">
        <v>1398167.3112702705</v>
      </c>
      <c r="G38" s="51">
        <v>3.7777816323669544E-3</v>
      </c>
    </row>
    <row r="39" spans="1:7">
      <c r="A39" s="34" t="s">
        <v>87</v>
      </c>
      <c r="B39" s="49" t="s">
        <v>129</v>
      </c>
      <c r="C39" s="50">
        <v>84296.837858629558</v>
      </c>
      <c r="D39" s="51">
        <v>2.475235333898994E-4</v>
      </c>
      <c r="F39" s="50">
        <v>14687</v>
      </c>
      <c r="G39" s="51">
        <v>3.9683576055117886E-5</v>
      </c>
    </row>
    <row r="40" spans="1:7">
      <c r="A40" s="34" t="s">
        <v>89</v>
      </c>
      <c r="B40" s="49" t="s">
        <v>579</v>
      </c>
      <c r="C40" s="50">
        <v>736166.88207692117</v>
      </c>
      <c r="D40" s="51">
        <v>2.161630642918013E-3</v>
      </c>
      <c r="F40" s="50">
        <v>734311.81993015041</v>
      </c>
      <c r="G40" s="51">
        <v>1.9840756420215263E-3</v>
      </c>
    </row>
    <row r="41" spans="1:7">
      <c r="A41" s="34" t="s">
        <v>90</v>
      </c>
      <c r="B41" s="49" t="s">
        <v>130</v>
      </c>
      <c r="C41" s="50">
        <v>-71150.433990340389</v>
      </c>
      <c r="D41" s="51">
        <v>-2.0892132220960827E-4</v>
      </c>
      <c r="F41" s="50">
        <v>522345.32832891674</v>
      </c>
      <c r="G41" s="51">
        <v>1.4113522546317214E-3</v>
      </c>
    </row>
    <row r="42" spans="1:7">
      <c r="A42" s="34" t="s">
        <v>92</v>
      </c>
      <c r="B42" s="49" t="s">
        <v>131</v>
      </c>
      <c r="C42" s="50">
        <v>13153795.609999999</v>
      </c>
      <c r="D42" s="51">
        <v>3.8623915790720727E-2</v>
      </c>
      <c r="F42" s="50">
        <v>14971106.159999998</v>
      </c>
      <c r="G42" s="51">
        <v>4.0451217398352543E-2</v>
      </c>
    </row>
    <row r="43" spans="1:7">
      <c r="A43" s="34" t="s">
        <v>94</v>
      </c>
      <c r="B43" s="49" t="s">
        <v>132</v>
      </c>
      <c r="C43" s="50">
        <v>23986385.489999998</v>
      </c>
      <c r="D43" s="51">
        <v>7.0432000067357392E-2</v>
      </c>
      <c r="F43" s="50">
        <v>24322881.520000003</v>
      </c>
      <c r="G43" s="51">
        <v>6.5719270012837297E-2</v>
      </c>
    </row>
    <row r="44" spans="1:7">
      <c r="A44" s="34" t="s">
        <v>96</v>
      </c>
      <c r="B44" s="49" t="s">
        <v>97</v>
      </c>
      <c r="C44" s="50">
        <v>8459672.9899085239</v>
      </c>
      <c r="D44" s="51">
        <v>2.4840411609471667E-2</v>
      </c>
      <c r="F44" s="50">
        <v>12525545.693435157</v>
      </c>
      <c r="G44" s="51">
        <v>3.3843429233831844E-2</v>
      </c>
    </row>
    <row r="45" spans="1:7">
      <c r="A45" s="34" t="s">
        <v>98</v>
      </c>
      <c r="B45" s="49" t="s">
        <v>133</v>
      </c>
      <c r="C45" s="50">
        <v>0</v>
      </c>
      <c r="D45" s="51">
        <v>0</v>
      </c>
      <c r="F45" s="50">
        <v>0</v>
      </c>
      <c r="G45" s="51">
        <v>0</v>
      </c>
    </row>
    <row r="46" spans="1:7">
      <c r="A46" s="34" t="s">
        <v>100</v>
      </c>
      <c r="B46" s="49" t="s">
        <v>134</v>
      </c>
      <c r="C46" s="50">
        <v>13272178.884265706</v>
      </c>
      <c r="D46" s="51">
        <v>3.8971528430588133E-2</v>
      </c>
      <c r="F46" s="50">
        <v>14488640.296410207</v>
      </c>
      <c r="G46" s="51">
        <v>3.9147617562323156E-2</v>
      </c>
    </row>
    <row r="47" spans="1:7">
      <c r="A47" s="34" t="s">
        <v>102</v>
      </c>
      <c r="B47" s="49" t="s">
        <v>135</v>
      </c>
      <c r="C47" s="50">
        <v>0</v>
      </c>
      <c r="D47" s="51">
        <v>0</v>
      </c>
      <c r="F47" s="50">
        <v>0</v>
      </c>
      <c r="G47" s="51">
        <v>0</v>
      </c>
    </row>
    <row r="48" spans="1:7">
      <c r="A48" s="34" t="s">
        <v>104</v>
      </c>
      <c r="B48" s="49" t="s">
        <v>136</v>
      </c>
      <c r="C48" s="50">
        <v>15402.758756866331</v>
      </c>
      <c r="D48" s="51">
        <v>4.5227619069716672E-5</v>
      </c>
      <c r="F48" s="50">
        <v>27655.784882884316</v>
      </c>
      <c r="G48" s="51">
        <v>7.4724616515552475E-5</v>
      </c>
    </row>
    <row r="49" spans="1:7">
      <c r="A49" s="34" t="s">
        <v>106</v>
      </c>
      <c r="B49" s="49" t="s">
        <v>137</v>
      </c>
      <c r="C49" s="50">
        <v>453530.96837890317</v>
      </c>
      <c r="D49" s="51">
        <v>1.3317176616180354E-3</v>
      </c>
      <c r="F49" s="50">
        <v>206067.04759928395</v>
      </c>
      <c r="G49" s="51">
        <v>5.5678337004560379E-4</v>
      </c>
    </row>
    <row r="50" spans="1:7">
      <c r="A50" s="34" t="s">
        <v>108</v>
      </c>
      <c r="B50" s="49" t="s">
        <v>138</v>
      </c>
      <c r="C50" s="52">
        <v>234157</v>
      </c>
      <c r="D50" s="53">
        <v>6.8756277792032632E-4</v>
      </c>
      <c r="F50" s="52">
        <v>162802.90076617722</v>
      </c>
      <c r="G50" s="53">
        <v>4.3988570126972176E-4</v>
      </c>
    </row>
    <row r="51" spans="1:7">
      <c r="A51" s="45"/>
      <c r="B51" s="45"/>
      <c r="C51" s="45"/>
      <c r="D51" s="45"/>
      <c r="F51" s="45"/>
      <c r="G51" s="45"/>
    </row>
    <row r="52" spans="1:7">
      <c r="A52" s="37" t="s">
        <v>30</v>
      </c>
      <c r="B52" s="48"/>
      <c r="C52" s="50">
        <v>192563813.08134168</v>
      </c>
      <c r="D52" s="51">
        <v>0.56543135694913138</v>
      </c>
      <c r="F52" s="50">
        <v>211090250.71843764</v>
      </c>
      <c r="G52" s="51">
        <v>0.57035582616456892</v>
      </c>
    </row>
    <row r="53" spans="1:7" ht="15" thickBot="1">
      <c r="A53" s="45"/>
      <c r="B53" s="45"/>
      <c r="C53" s="45"/>
      <c r="D53" s="45"/>
      <c r="F53" s="45"/>
      <c r="G53" s="45"/>
    </row>
    <row r="54" spans="1:7" ht="15" thickTop="1">
      <c r="A54" s="37" t="s">
        <v>31</v>
      </c>
      <c r="B54" s="48"/>
      <c r="C54" s="54">
        <v>147997089.1656583</v>
      </c>
      <c r="D54" s="55">
        <v>0.43456864305086862</v>
      </c>
      <c r="F54" s="54">
        <v>159012483.46057683</v>
      </c>
      <c r="G54" s="55">
        <v>0.42964417383543102</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68F2-F13A-429D-AD0F-4E0F755A4334}">
  <sheetPr codeName="Sheet8"/>
  <dimension ref="A1:G54"/>
  <sheetViews>
    <sheetView showGridLines="0" zoomScaleNormal="100" workbookViewId="0">
      <selection activeCell="B28" sqref="B28"/>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86" t="s">
        <v>32</v>
      </c>
      <c r="B1" s="386"/>
      <c r="C1" s="386"/>
      <c r="D1" s="386"/>
      <c r="E1" s="386"/>
      <c r="F1" s="386"/>
      <c r="G1" s="386"/>
    </row>
    <row r="2" spans="1:7">
      <c r="A2" s="386" t="s">
        <v>26</v>
      </c>
      <c r="B2" s="386"/>
      <c r="C2" s="386"/>
      <c r="D2" s="386"/>
      <c r="E2" s="386"/>
      <c r="F2" s="386"/>
      <c r="G2" s="386"/>
    </row>
    <row r="3" spans="1:7">
      <c r="A3" s="27"/>
      <c r="B3" s="28"/>
      <c r="D3" s="2"/>
    </row>
    <row r="4" spans="1:7" ht="15" thickBot="1">
      <c r="B4" s="29"/>
      <c r="C4" s="387" t="s">
        <v>139</v>
      </c>
      <c r="D4" s="387"/>
      <c r="F4" s="387" t="s">
        <v>140</v>
      </c>
      <c r="G4" s="387"/>
    </row>
    <row r="5" spans="1:7" ht="32.25" customHeight="1" thickBot="1">
      <c r="A5" s="31" t="s">
        <v>27</v>
      </c>
      <c r="B5" s="12"/>
      <c r="C5" s="56" t="s">
        <v>35</v>
      </c>
      <c r="D5" s="57" t="s">
        <v>36</v>
      </c>
      <c r="F5" s="56" t="s">
        <v>35</v>
      </c>
      <c r="G5" s="57" t="s">
        <v>36</v>
      </c>
    </row>
    <row r="6" spans="1:7">
      <c r="A6" s="34" t="s">
        <v>37</v>
      </c>
      <c r="B6" s="49" t="s">
        <v>111</v>
      </c>
      <c r="C6" s="50">
        <v>2164266861.3120146</v>
      </c>
      <c r="D6" s="51">
        <v>5.8477462105567239</v>
      </c>
      <c r="F6" s="50">
        <v>2243213050.6760001</v>
      </c>
      <c r="G6" s="51">
        <v>6.0164587152188327</v>
      </c>
    </row>
    <row r="7" spans="1:7">
      <c r="A7" s="34" t="s">
        <v>39</v>
      </c>
      <c r="B7" s="49" t="s">
        <v>112</v>
      </c>
      <c r="C7" s="50">
        <v>1800096342.1129999</v>
      </c>
      <c r="D7" s="51">
        <v>4.8637747735262975</v>
      </c>
      <c r="F7" s="50">
        <v>1876526451.1400001</v>
      </c>
      <c r="G7" s="51">
        <v>5.0329788861996976</v>
      </c>
    </row>
    <row r="8" spans="1:7">
      <c r="A8" s="34" t="s">
        <v>41</v>
      </c>
      <c r="B8" s="49" t="s">
        <v>113</v>
      </c>
      <c r="C8" s="50">
        <v>364170519.19901448</v>
      </c>
      <c r="D8" s="51">
        <v>0.98397143703042556</v>
      </c>
      <c r="F8" s="50">
        <v>366686599.53600007</v>
      </c>
      <c r="G8" s="51">
        <v>0.98347982901913533</v>
      </c>
    </row>
    <row r="9" spans="1:7">
      <c r="A9" s="34" t="s">
        <v>43</v>
      </c>
      <c r="B9" s="49" t="s">
        <v>114</v>
      </c>
      <c r="C9" s="50">
        <v>3518750</v>
      </c>
      <c r="D9" s="51">
        <v>9.5074952845336739E-3</v>
      </c>
      <c r="F9" s="50">
        <v>2170540</v>
      </c>
      <c r="G9" s="51">
        <v>5.8215443672618257E-3</v>
      </c>
    </row>
    <row r="10" spans="1:7">
      <c r="A10" s="34" t="s">
        <v>45</v>
      </c>
      <c r="B10" s="49" t="s">
        <v>115</v>
      </c>
      <c r="C10" s="52">
        <v>2413464.98</v>
      </c>
      <c r="D10" s="53">
        <v>6.5210676850407552E-3</v>
      </c>
      <c r="F10" s="52">
        <v>3988941</v>
      </c>
      <c r="G10" s="53">
        <v>1.0698626613602954E-2</v>
      </c>
    </row>
    <row r="11" spans="1:7">
      <c r="A11" s="45"/>
      <c r="B11" s="45"/>
      <c r="C11" s="45"/>
      <c r="D11" s="45"/>
      <c r="F11" s="45"/>
      <c r="G11" s="45"/>
    </row>
    <row r="12" spans="1:7">
      <c r="A12" s="37" t="s">
        <v>28</v>
      </c>
      <c r="B12" s="48"/>
      <c r="C12" s="50">
        <v>370102734.1790145</v>
      </c>
      <c r="D12" s="51">
        <v>1</v>
      </c>
      <c r="F12" s="50">
        <v>372846080.53600001</v>
      </c>
      <c r="G12" s="51">
        <v>1</v>
      </c>
    </row>
    <row r="13" spans="1:7">
      <c r="A13" s="46"/>
      <c r="B13" s="46"/>
      <c r="C13" s="46"/>
      <c r="D13" s="46"/>
      <c r="F13" s="46"/>
      <c r="G13" s="46"/>
    </row>
    <row r="14" spans="1:7">
      <c r="A14" s="37" t="s">
        <v>29</v>
      </c>
      <c r="B14" s="48"/>
      <c r="C14" s="47"/>
      <c r="D14" s="47"/>
      <c r="F14" s="47"/>
      <c r="G14" s="47"/>
    </row>
    <row r="15" spans="1:7">
      <c r="A15" s="34" t="s">
        <v>37</v>
      </c>
      <c r="B15" s="49" t="s">
        <v>116</v>
      </c>
      <c r="C15" s="50">
        <v>59597732.066463284</v>
      </c>
      <c r="D15" s="51">
        <v>0.16103023988370899</v>
      </c>
      <c r="F15" s="50">
        <v>58320683.667233683</v>
      </c>
      <c r="G15" s="51">
        <v>0.15642026753611682</v>
      </c>
    </row>
    <row r="16" spans="1:7">
      <c r="A16" s="34" t="s">
        <v>39</v>
      </c>
      <c r="B16" s="49" t="s">
        <v>562</v>
      </c>
      <c r="C16" s="50">
        <v>11638764.100058161</v>
      </c>
      <c r="D16" s="51">
        <v>3.1447387509514105E-2</v>
      </c>
      <c r="F16" s="50">
        <v>10438141.75387682</v>
      </c>
      <c r="G16" s="51">
        <v>2.7995846808610798E-2</v>
      </c>
    </row>
    <row r="17" spans="1:7">
      <c r="A17" s="34" t="s">
        <v>41</v>
      </c>
      <c r="B17" s="49" t="s">
        <v>117</v>
      </c>
      <c r="C17" s="47"/>
      <c r="D17" s="47"/>
      <c r="F17" s="47"/>
      <c r="G17" s="47"/>
    </row>
    <row r="18" spans="1:7">
      <c r="A18" s="34" t="s">
        <v>51</v>
      </c>
      <c r="B18" s="49" t="s">
        <v>118</v>
      </c>
      <c r="C18" s="50">
        <v>3834698.8931781836</v>
      </c>
      <c r="D18" s="51">
        <v>1.036117417960869E-2</v>
      </c>
      <c r="F18" s="50">
        <v>4118472.5890662363</v>
      </c>
      <c r="G18" s="51">
        <v>1.104603965031779E-2</v>
      </c>
    </row>
    <row r="19" spans="1:7">
      <c r="A19" s="34" t="s">
        <v>53</v>
      </c>
      <c r="B19" s="49" t="s">
        <v>54</v>
      </c>
      <c r="C19" s="50">
        <v>1716706.9670035751</v>
      </c>
      <c r="D19" s="51">
        <v>4.6384606447495823E-3</v>
      </c>
      <c r="F19" s="50">
        <v>1182896.8670713142</v>
      </c>
      <c r="G19" s="51">
        <v>3.1726144616319764E-3</v>
      </c>
    </row>
    <row r="20" spans="1:7">
      <c r="A20" s="34" t="s">
        <v>43</v>
      </c>
      <c r="B20" s="49" t="s">
        <v>119</v>
      </c>
      <c r="C20" s="47"/>
      <c r="D20" s="47"/>
      <c r="F20" s="47"/>
      <c r="G20" s="47"/>
    </row>
    <row r="21" spans="1:7">
      <c r="A21" s="34" t="s">
        <v>56</v>
      </c>
      <c r="B21" s="49" t="s">
        <v>118</v>
      </c>
      <c r="C21" s="50">
        <v>0</v>
      </c>
      <c r="D21" s="51">
        <v>0</v>
      </c>
      <c r="F21" s="50">
        <v>0</v>
      </c>
      <c r="G21" s="51">
        <v>0</v>
      </c>
    </row>
    <row r="22" spans="1:7">
      <c r="A22" s="34" t="s">
        <v>57</v>
      </c>
      <c r="B22" s="49" t="s">
        <v>54</v>
      </c>
      <c r="C22" s="50">
        <v>-689300.09994044818</v>
      </c>
      <c r="D22" s="51">
        <v>-1.8624561136234177E-3</v>
      </c>
      <c r="F22" s="50">
        <v>-95357.110814384912</v>
      </c>
      <c r="G22" s="51">
        <v>-2.557546284979057E-4</v>
      </c>
    </row>
    <row r="23" spans="1:7">
      <c r="A23" s="34" t="s">
        <v>45</v>
      </c>
      <c r="B23" s="49" t="s">
        <v>58</v>
      </c>
      <c r="C23" s="50">
        <v>4272734.2571044173</v>
      </c>
      <c r="D23" s="51">
        <v>1.1544724916940884E-2</v>
      </c>
      <c r="F23" s="50">
        <v>3648738.7876435742</v>
      </c>
      <c r="G23" s="51">
        <v>9.7861798155372357E-3</v>
      </c>
    </row>
    <row r="24" spans="1:7">
      <c r="A24" s="34" t="s">
        <v>59</v>
      </c>
      <c r="B24" s="49" t="s">
        <v>60</v>
      </c>
      <c r="C24" s="50">
        <v>1262247.1914983673</v>
      </c>
      <c r="D24" s="51">
        <v>3.4105319278398866E-3</v>
      </c>
      <c r="F24" s="50">
        <v>953077.84658954642</v>
      </c>
      <c r="G24" s="51">
        <v>2.5562233220191308E-3</v>
      </c>
    </row>
    <row r="25" spans="1:7">
      <c r="A25" s="34" t="s">
        <v>61</v>
      </c>
      <c r="B25" s="49" t="s">
        <v>120</v>
      </c>
      <c r="C25" s="50">
        <v>2031469.1270229185</v>
      </c>
      <c r="D25" s="51">
        <v>5.4889330432244792E-3</v>
      </c>
      <c r="F25" s="50">
        <v>1228505.4327017567</v>
      </c>
      <c r="G25" s="51">
        <v>3.2949399144431633E-3</v>
      </c>
    </row>
    <row r="26" spans="1:7">
      <c r="A26" s="34" t="s">
        <v>63</v>
      </c>
      <c r="B26" s="49" t="s">
        <v>571</v>
      </c>
      <c r="C26" s="50">
        <v>3266600.8026191425</v>
      </c>
      <c r="D26" s="51">
        <v>8.8262001356605065E-3</v>
      </c>
      <c r="F26" s="50">
        <v>3940962.7677491005</v>
      </c>
      <c r="G26" s="51">
        <v>1.0569945544508902E-2</v>
      </c>
    </row>
    <row r="27" spans="1:7">
      <c r="A27" s="34" t="s">
        <v>64</v>
      </c>
      <c r="B27" s="49" t="s">
        <v>616</v>
      </c>
      <c r="C27" s="50">
        <v>4680390.0713529605</v>
      </c>
      <c r="D27" s="51">
        <v>1.264619155471872E-2</v>
      </c>
      <c r="F27" s="50">
        <v>4256631.4332174202</v>
      </c>
      <c r="G27" s="51">
        <v>1.1416591605571198E-2</v>
      </c>
    </row>
    <row r="28" spans="1:7">
      <c r="A28" s="34" t="s">
        <v>65</v>
      </c>
      <c r="B28" s="49" t="s">
        <v>66</v>
      </c>
      <c r="C28" s="50">
        <v>655852.72554302285</v>
      </c>
      <c r="D28" s="51">
        <v>1.7720828974632603E-3</v>
      </c>
      <c r="F28" s="50">
        <v>628650.84671752714</v>
      </c>
      <c r="G28" s="51">
        <v>1.686086778259234E-3</v>
      </c>
    </row>
    <row r="29" spans="1:7">
      <c r="A29" s="34" t="s">
        <v>67</v>
      </c>
      <c r="B29" s="49" t="s">
        <v>68</v>
      </c>
      <c r="C29" s="50">
        <v>4062</v>
      </c>
      <c r="D29" s="51">
        <v>1.097533096860413E-5</v>
      </c>
      <c r="F29" s="50">
        <v>511</v>
      </c>
      <c r="G29" s="51">
        <v>1.3705387468882366E-6</v>
      </c>
    </row>
    <row r="30" spans="1:7">
      <c r="A30" s="34" t="s">
        <v>69</v>
      </c>
      <c r="B30" s="49" t="s">
        <v>121</v>
      </c>
      <c r="C30" s="50">
        <v>3374067.7234811587</v>
      </c>
      <c r="D30" s="51">
        <v>9.1165706488651882E-3</v>
      </c>
      <c r="F30" s="50">
        <v>3006661.6666068411</v>
      </c>
      <c r="G30" s="51">
        <v>8.0640828040474313E-3</v>
      </c>
    </row>
    <row r="31" spans="1:7">
      <c r="A31" s="34" t="s">
        <v>71</v>
      </c>
      <c r="B31" s="49" t="s">
        <v>122</v>
      </c>
      <c r="C31" s="50">
        <v>37223180.934964523</v>
      </c>
      <c r="D31" s="51">
        <v>0.10057526599346897</v>
      </c>
      <c r="F31" s="50">
        <v>35596260.918452948</v>
      </c>
      <c r="G31" s="51">
        <v>9.5471731571591417E-2</v>
      </c>
    </row>
    <row r="32" spans="1:7">
      <c r="A32" s="34" t="s">
        <v>73</v>
      </c>
      <c r="B32" s="49" t="s">
        <v>123</v>
      </c>
      <c r="C32" s="50">
        <v>349689.70745549019</v>
      </c>
      <c r="D32" s="51">
        <v>9.4484497184597731E-4</v>
      </c>
      <c r="F32" s="50">
        <v>229489.7641246866</v>
      </c>
      <c r="G32" s="51">
        <v>6.1550805038576312E-4</v>
      </c>
    </row>
    <row r="33" spans="1:7">
      <c r="A33" s="34" t="s">
        <v>75</v>
      </c>
      <c r="B33" s="49" t="s">
        <v>124</v>
      </c>
      <c r="C33" s="50">
        <v>264182.45944414119</v>
      </c>
      <c r="D33" s="51">
        <v>7.1380845113227164E-4</v>
      </c>
      <c r="F33" s="50">
        <v>212883.97838706951</v>
      </c>
      <c r="G33" s="51">
        <v>5.7097013888688199E-4</v>
      </c>
    </row>
    <row r="34" spans="1:7">
      <c r="A34" s="34" t="s">
        <v>77</v>
      </c>
      <c r="B34" s="49" t="s">
        <v>125</v>
      </c>
      <c r="C34" s="50">
        <v>675396.49799383385</v>
      </c>
      <c r="D34" s="51">
        <v>1.824889241880478E-3</v>
      </c>
      <c r="F34" s="50">
        <v>534991.16355798813</v>
      </c>
      <c r="G34" s="51">
        <v>1.434884772796565E-3</v>
      </c>
    </row>
    <row r="35" spans="1:7">
      <c r="A35" s="34" t="s">
        <v>79</v>
      </c>
      <c r="B35" s="49" t="s">
        <v>126</v>
      </c>
      <c r="C35" s="50">
        <v>142557.70095894882</v>
      </c>
      <c r="D35" s="51">
        <v>3.8518413346818258E-4</v>
      </c>
      <c r="F35" s="50">
        <v>131666.38682308086</v>
      </c>
      <c r="G35" s="51">
        <v>3.5313871781566939E-4</v>
      </c>
    </row>
    <row r="36" spans="1:7">
      <c r="A36" s="34" t="s">
        <v>81</v>
      </c>
      <c r="B36" s="49" t="s">
        <v>127</v>
      </c>
      <c r="C36" s="50">
        <v>245612.86574126227</v>
      </c>
      <c r="D36" s="51">
        <v>6.6363429139775583E-4</v>
      </c>
      <c r="F36" s="50">
        <v>255073.31936935621</v>
      </c>
      <c r="G36" s="51">
        <v>6.8412498530939423E-4</v>
      </c>
    </row>
    <row r="37" spans="1:7">
      <c r="A37" s="34" t="s">
        <v>83</v>
      </c>
      <c r="B37" s="49" t="s">
        <v>128</v>
      </c>
      <c r="C37" s="50">
        <v>7169393.8638716815</v>
      </c>
      <c r="D37" s="51">
        <v>1.9371361521484807E-2</v>
      </c>
      <c r="F37" s="50">
        <v>7303684.0601892518</v>
      </c>
      <c r="G37" s="51">
        <v>1.9589005869900911E-2</v>
      </c>
    </row>
    <row r="38" spans="1:7">
      <c r="A38" s="34" t="s">
        <v>85</v>
      </c>
      <c r="B38" s="49" t="s">
        <v>86</v>
      </c>
      <c r="C38" s="50">
        <v>1398167.3112702705</v>
      </c>
      <c r="D38" s="51">
        <v>3.7777816323669544E-3</v>
      </c>
      <c r="F38" s="50">
        <v>1352527.4186998606</v>
      </c>
      <c r="G38" s="51">
        <v>3.6275757995242429E-3</v>
      </c>
    </row>
    <row r="39" spans="1:7">
      <c r="A39" s="34" t="s">
        <v>87</v>
      </c>
      <c r="B39" s="49" t="s">
        <v>129</v>
      </c>
      <c r="C39" s="50">
        <v>14687</v>
      </c>
      <c r="D39" s="51">
        <v>3.9683576055117886E-5</v>
      </c>
      <c r="F39" s="50">
        <v>79182.660631557374</v>
      </c>
      <c r="G39" s="51">
        <v>2.1237358997505117E-4</v>
      </c>
    </row>
    <row r="40" spans="1:7">
      <c r="A40" s="34" t="s">
        <v>89</v>
      </c>
      <c r="B40" s="49" t="s">
        <v>579</v>
      </c>
      <c r="C40" s="50">
        <v>734311.81993015041</v>
      </c>
      <c r="D40" s="51">
        <v>1.9840756420215263E-3</v>
      </c>
      <c r="F40" s="50">
        <v>609569.67087077186</v>
      </c>
      <c r="G40" s="51">
        <v>1.6349096924780872E-3</v>
      </c>
    </row>
    <row r="41" spans="1:7">
      <c r="A41" s="34" t="s">
        <v>90</v>
      </c>
      <c r="B41" s="49" t="s">
        <v>130</v>
      </c>
      <c r="C41" s="50">
        <v>522345.32832891674</v>
      </c>
      <c r="D41" s="51">
        <v>1.4113522546317214E-3</v>
      </c>
      <c r="F41" s="50">
        <v>317346.52525390004</v>
      </c>
      <c r="G41" s="51">
        <v>8.5114620166500251E-4</v>
      </c>
    </row>
    <row r="42" spans="1:7">
      <c r="A42" s="34" t="s">
        <v>92</v>
      </c>
      <c r="B42" s="49" t="s">
        <v>131</v>
      </c>
      <c r="C42" s="50">
        <v>14971106.159999998</v>
      </c>
      <c r="D42" s="51">
        <v>4.0451217398352543E-2</v>
      </c>
      <c r="F42" s="50">
        <v>15123412.84</v>
      </c>
      <c r="G42" s="51">
        <v>4.0562080787489366E-2</v>
      </c>
    </row>
    <row r="43" spans="1:7">
      <c r="A43" s="34" t="s">
        <v>94</v>
      </c>
      <c r="B43" s="49" t="s">
        <v>132</v>
      </c>
      <c r="C43" s="50">
        <v>24322881.520000003</v>
      </c>
      <c r="D43" s="51">
        <v>6.5719270012837297E-2</v>
      </c>
      <c r="F43" s="50">
        <v>31493171.199999999</v>
      </c>
      <c r="G43" s="51">
        <v>8.4466949886467121E-2</v>
      </c>
    </row>
    <row r="44" spans="1:7">
      <c r="A44" s="34" t="s">
        <v>96</v>
      </c>
      <c r="B44" s="49" t="s">
        <v>97</v>
      </c>
      <c r="C44" s="50">
        <v>12525545.693435157</v>
      </c>
      <c r="D44" s="51">
        <v>3.3843429233831844E-2</v>
      </c>
      <c r="F44" s="50">
        <v>13832413.171293782</v>
      </c>
      <c r="G44" s="51">
        <v>3.7099526838014325E-2</v>
      </c>
    </row>
    <row r="45" spans="1:7">
      <c r="A45" s="34" t="s">
        <v>98</v>
      </c>
      <c r="B45" s="49" t="s">
        <v>133</v>
      </c>
      <c r="C45" s="50">
        <v>0</v>
      </c>
      <c r="D45" s="51">
        <v>0</v>
      </c>
      <c r="F45" s="50">
        <v>0</v>
      </c>
      <c r="G45" s="51">
        <v>0</v>
      </c>
    </row>
    <row r="46" spans="1:7">
      <c r="A46" s="34" t="s">
        <v>100</v>
      </c>
      <c r="B46" s="49" t="s">
        <v>134</v>
      </c>
      <c r="C46" s="50">
        <v>14488640.296410207</v>
      </c>
      <c r="D46" s="51">
        <v>3.9147617562323156E-2</v>
      </c>
      <c r="F46" s="50">
        <v>15956855.649016289</v>
      </c>
      <c r="G46" s="51">
        <v>4.2797434335575861E-2</v>
      </c>
    </row>
    <row r="47" spans="1:7">
      <c r="A47" s="34" t="s">
        <v>102</v>
      </c>
      <c r="B47" s="49" t="s">
        <v>135</v>
      </c>
      <c r="C47" s="50">
        <v>0</v>
      </c>
      <c r="D47" s="51">
        <v>0</v>
      </c>
      <c r="F47" s="50">
        <v>0</v>
      </c>
      <c r="G47" s="51">
        <v>0</v>
      </c>
    </row>
    <row r="48" spans="1:7">
      <c r="A48" s="34" t="s">
        <v>104</v>
      </c>
      <c r="B48" s="49" t="s">
        <v>136</v>
      </c>
      <c r="C48" s="50">
        <v>27655.784882884316</v>
      </c>
      <c r="D48" s="51">
        <v>7.4724616515552475E-5</v>
      </c>
      <c r="F48" s="50">
        <v>2793.420354146665</v>
      </c>
      <c r="G48" s="51">
        <v>7.4921542694799696E-6</v>
      </c>
    </row>
    <row r="49" spans="1:7">
      <c r="A49" s="34" t="s">
        <v>106</v>
      </c>
      <c r="B49" s="49" t="s">
        <v>137</v>
      </c>
      <c r="C49" s="50">
        <v>206067.04759928395</v>
      </c>
      <c r="D49" s="51">
        <v>5.5678337004560379E-4</v>
      </c>
      <c r="F49" s="50">
        <v>412449.3658867504</v>
      </c>
      <c r="G49" s="51">
        <v>1.1062188592510268E-3</v>
      </c>
    </row>
    <row r="50" spans="1:7">
      <c r="A50" s="34" t="s">
        <v>108</v>
      </c>
      <c r="B50" s="49" t="s">
        <v>138</v>
      </c>
      <c r="C50" s="52">
        <v>162802.90076617722</v>
      </c>
      <c r="D50" s="53">
        <v>4.3988570126972176E-4</v>
      </c>
      <c r="F50" s="52">
        <v>249771.8516746505</v>
      </c>
      <c r="G50" s="53">
        <v>6.6990606771454009E-4</v>
      </c>
    </row>
    <row r="51" spans="1:7">
      <c r="A51" s="45"/>
      <c r="B51" s="45"/>
      <c r="C51" s="45"/>
      <c r="D51" s="45"/>
      <c r="F51" s="45"/>
      <c r="G51" s="45"/>
    </row>
    <row r="52" spans="1:7">
      <c r="A52" s="37" t="s">
        <v>30</v>
      </c>
      <c r="B52" s="48"/>
      <c r="C52" s="50">
        <v>211090250.71843764</v>
      </c>
      <c r="D52" s="51">
        <v>0.57035582616456892</v>
      </c>
      <c r="F52" s="50">
        <v>215322120.91224548</v>
      </c>
      <c r="G52" s="51">
        <v>0.57750941247042331</v>
      </c>
    </row>
    <row r="53" spans="1:7" ht="15" thickBot="1">
      <c r="A53" s="45"/>
      <c r="B53" s="45"/>
      <c r="C53" s="45"/>
      <c r="D53" s="45"/>
      <c r="F53" s="45"/>
      <c r="G53" s="45"/>
    </row>
    <row r="54" spans="1:7" ht="15" thickTop="1">
      <c r="A54" s="37" t="s">
        <v>31</v>
      </c>
      <c r="B54" s="48"/>
      <c r="C54" s="54">
        <v>159012483.46057683</v>
      </c>
      <c r="D54" s="55">
        <v>0.42964417383543102</v>
      </c>
      <c r="F54" s="54">
        <v>157523959.6237545</v>
      </c>
      <c r="G54" s="55">
        <v>0.42249058752957663</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3FDB-5008-4250-92DF-8FCBCFABAB28}">
  <sheetPr codeName="Sheet9">
    <tabColor rgb="FF963634"/>
  </sheetPr>
  <dimension ref="A1:G54"/>
  <sheetViews>
    <sheetView showGridLines="0" zoomScaleNormal="100" workbookViewId="0">
      <selection activeCell="B28" sqref="B28"/>
    </sheetView>
  </sheetViews>
  <sheetFormatPr defaultRowHeight="14.25"/>
  <cols>
    <col min="1" max="1" width="5.7109375" style="34" customWidth="1"/>
    <col min="2" max="2" width="36.140625" style="2" bestFit="1" customWidth="1"/>
    <col min="3" max="3" width="14.140625" style="2" customWidth="1"/>
    <col min="4" max="4" width="9.7109375" style="43" bestFit="1" customWidth="1"/>
    <col min="5" max="5" width="2.85546875" style="2" customWidth="1"/>
    <col min="6" max="6" width="13.42578125" style="30" customWidth="1"/>
    <col min="7" max="7" width="9.7109375" style="41" customWidth="1"/>
    <col min="8" max="16384" width="9.140625" style="2"/>
  </cols>
  <sheetData>
    <row r="1" spans="1:7">
      <c r="A1" s="386" t="s">
        <v>32</v>
      </c>
      <c r="B1" s="386"/>
      <c r="C1" s="386"/>
      <c r="D1" s="386"/>
      <c r="E1" s="386"/>
      <c r="F1" s="386"/>
      <c r="G1" s="386"/>
    </row>
    <row r="2" spans="1:7">
      <c r="A2" s="386" t="s">
        <v>26</v>
      </c>
      <c r="B2" s="386"/>
      <c r="C2" s="386"/>
      <c r="D2" s="386"/>
      <c r="E2" s="386"/>
      <c r="F2" s="386"/>
      <c r="G2" s="386"/>
    </row>
    <row r="3" spans="1:7">
      <c r="A3" s="27"/>
      <c r="B3" s="28"/>
      <c r="D3" s="2"/>
    </row>
    <row r="4" spans="1:7" ht="15" thickBot="1">
      <c r="B4" s="29"/>
      <c r="C4" s="387" t="s">
        <v>140</v>
      </c>
      <c r="D4" s="387"/>
      <c r="F4" s="387" t="s">
        <v>141</v>
      </c>
      <c r="G4" s="387"/>
    </row>
    <row r="5" spans="1:7" ht="32.25" customHeight="1" thickBot="1">
      <c r="A5" s="31" t="s">
        <v>27</v>
      </c>
      <c r="B5" s="12"/>
      <c r="C5" s="56" t="s">
        <v>35</v>
      </c>
      <c r="D5" s="57" t="s">
        <v>36</v>
      </c>
      <c r="F5" s="56" t="s">
        <v>35</v>
      </c>
      <c r="G5" s="57" t="s">
        <v>36</v>
      </c>
    </row>
    <row r="6" spans="1:7">
      <c r="A6" s="34" t="s">
        <v>37</v>
      </c>
      <c r="B6" s="49" t="s">
        <v>111</v>
      </c>
      <c r="C6" s="50">
        <v>2243213050.6760001</v>
      </c>
      <c r="D6" s="51">
        <v>6.0164587152188327</v>
      </c>
      <c r="F6" s="50">
        <v>2627090786.9426527</v>
      </c>
      <c r="G6" s="51">
        <v>6.1056747875942445</v>
      </c>
    </row>
    <row r="7" spans="1:7">
      <c r="A7" s="34" t="s">
        <v>39</v>
      </c>
      <c r="B7" s="49" t="s">
        <v>112</v>
      </c>
      <c r="C7" s="50">
        <v>1876526451.1400001</v>
      </c>
      <c r="D7" s="51">
        <v>5.0329788861996976</v>
      </c>
      <c r="F7" s="50">
        <v>2202572954.3016167</v>
      </c>
      <c r="G7" s="51">
        <v>5.1190443138689723</v>
      </c>
    </row>
    <row r="8" spans="1:7">
      <c r="A8" s="34" t="s">
        <v>41</v>
      </c>
      <c r="B8" s="49" t="s">
        <v>113</v>
      </c>
      <c r="C8" s="50">
        <v>366686599.53600007</v>
      </c>
      <c r="D8" s="51">
        <v>0.98347982901913533</v>
      </c>
      <c r="F8" s="50">
        <v>424517832.6410355</v>
      </c>
      <c r="G8" s="51">
        <v>0.98663047372527057</v>
      </c>
    </row>
    <row r="9" spans="1:7">
      <c r="A9" s="34" t="s">
        <v>43</v>
      </c>
      <c r="B9" s="49" t="s">
        <v>114</v>
      </c>
      <c r="C9" s="50">
        <v>2170540</v>
      </c>
      <c r="D9" s="51">
        <v>5.8215443672618257E-3</v>
      </c>
      <c r="F9" s="50">
        <v>1606249</v>
      </c>
      <c r="G9" s="51">
        <v>3.7331157608420143E-3</v>
      </c>
    </row>
    <row r="10" spans="1:7">
      <c r="A10" s="34" t="s">
        <v>45</v>
      </c>
      <c r="B10" s="49" t="s">
        <v>115</v>
      </c>
      <c r="C10" s="52">
        <v>3988941</v>
      </c>
      <c r="D10" s="53">
        <v>1.0698626613602954E-2</v>
      </c>
      <c r="F10" s="52">
        <v>4146261.66</v>
      </c>
      <c r="G10" s="53">
        <v>9.6364105138873075E-3</v>
      </c>
    </row>
    <row r="11" spans="1:7">
      <c r="A11" s="45"/>
      <c r="B11" s="45"/>
      <c r="C11" s="45"/>
      <c r="D11" s="45"/>
      <c r="F11" s="45"/>
      <c r="G11" s="45"/>
    </row>
    <row r="12" spans="1:7">
      <c r="A12" s="37" t="s">
        <v>28</v>
      </c>
      <c r="B12" s="48"/>
      <c r="C12" s="50">
        <v>372846080.53600001</v>
      </c>
      <c r="D12" s="51">
        <v>1</v>
      </c>
      <c r="F12" s="50">
        <v>430270343.30103552</v>
      </c>
      <c r="G12" s="51">
        <v>1</v>
      </c>
    </row>
    <row r="13" spans="1:7">
      <c r="A13" s="46"/>
      <c r="B13" s="46"/>
      <c r="C13" s="46"/>
      <c r="D13" s="46"/>
      <c r="F13" s="46"/>
      <c r="G13" s="46"/>
    </row>
    <row r="14" spans="1:7">
      <c r="A14" s="37" t="s">
        <v>29</v>
      </c>
      <c r="B14" s="48"/>
      <c r="C14" s="47"/>
      <c r="D14" s="47"/>
      <c r="F14" s="47"/>
      <c r="G14" s="47"/>
    </row>
    <row r="15" spans="1:7">
      <c r="A15" s="34" t="s">
        <v>37</v>
      </c>
      <c r="B15" s="49" t="s">
        <v>116</v>
      </c>
      <c r="C15" s="50">
        <v>58320683.667233683</v>
      </c>
      <c r="D15" s="51">
        <v>0.15642026753611682</v>
      </c>
      <c r="F15" s="50">
        <v>66446115.314238891</v>
      </c>
      <c r="G15" s="51">
        <v>0.15442875938058864</v>
      </c>
    </row>
    <row r="16" spans="1:7">
      <c r="A16" s="34" t="s">
        <v>39</v>
      </c>
      <c r="B16" s="49" t="s">
        <v>562</v>
      </c>
      <c r="C16" s="50">
        <v>10438141.75387682</v>
      </c>
      <c r="D16" s="51">
        <v>2.7995846808610798E-2</v>
      </c>
      <c r="F16" s="50">
        <v>10953230.87736951</v>
      </c>
      <c r="G16" s="51">
        <v>2.5456625230863662E-2</v>
      </c>
    </row>
    <row r="17" spans="1:7">
      <c r="A17" s="34" t="s">
        <v>41</v>
      </c>
      <c r="B17" s="49" t="s">
        <v>117</v>
      </c>
      <c r="C17" s="47"/>
      <c r="D17" s="47"/>
      <c r="F17" s="47"/>
      <c r="G17" s="47"/>
    </row>
    <row r="18" spans="1:7">
      <c r="A18" s="34" t="s">
        <v>51</v>
      </c>
      <c r="B18" s="49" t="s">
        <v>118</v>
      </c>
      <c r="C18" s="50">
        <v>4118472.5890662363</v>
      </c>
      <c r="D18" s="51">
        <v>1.104603965031779E-2</v>
      </c>
      <c r="F18" s="50">
        <v>12300515.995594203</v>
      </c>
      <c r="G18" s="51">
        <v>2.8587877800790553E-2</v>
      </c>
    </row>
    <row r="19" spans="1:7">
      <c r="A19" s="34" t="s">
        <v>53</v>
      </c>
      <c r="B19" s="49" t="s">
        <v>54</v>
      </c>
      <c r="C19" s="50">
        <v>1182896.8670713142</v>
      </c>
      <c r="D19" s="51">
        <v>3.1726144616319764E-3</v>
      </c>
      <c r="F19" s="50">
        <v>2149400.8764502299</v>
      </c>
      <c r="G19" s="51">
        <v>4.9954660132046731E-3</v>
      </c>
    </row>
    <row r="20" spans="1:7">
      <c r="A20" s="34" t="s">
        <v>43</v>
      </c>
      <c r="B20" s="49" t="s">
        <v>119</v>
      </c>
      <c r="C20" s="47"/>
      <c r="D20" s="47"/>
      <c r="F20" s="47"/>
      <c r="G20" s="47"/>
    </row>
    <row r="21" spans="1:7">
      <c r="A21" s="34" t="s">
        <v>56</v>
      </c>
      <c r="B21" s="49" t="s">
        <v>118</v>
      </c>
      <c r="C21" s="50">
        <v>0</v>
      </c>
      <c r="D21" s="51">
        <v>0</v>
      </c>
      <c r="F21" s="50">
        <v>12596472</v>
      </c>
      <c r="G21" s="51">
        <v>2.9275715131467869E-2</v>
      </c>
    </row>
    <row r="22" spans="1:7">
      <c r="A22" s="34" t="s">
        <v>57</v>
      </c>
      <c r="B22" s="49" t="s">
        <v>54</v>
      </c>
      <c r="C22" s="50">
        <v>-95357.110814384912</v>
      </c>
      <c r="D22" s="51">
        <v>-2.557546284979057E-4</v>
      </c>
      <c r="F22" s="50">
        <v>-693175.88641824713</v>
      </c>
      <c r="G22" s="51">
        <v>-1.6110240856950526E-3</v>
      </c>
    </row>
    <row r="23" spans="1:7">
      <c r="A23" s="34" t="s">
        <v>45</v>
      </c>
      <c r="B23" s="49" t="s">
        <v>58</v>
      </c>
      <c r="C23" s="50">
        <v>3648738.7876435742</v>
      </c>
      <c r="D23" s="51">
        <v>9.7861798155372357E-3</v>
      </c>
      <c r="F23" s="50">
        <v>3371957.0873113624</v>
      </c>
      <c r="G23" s="51">
        <v>7.8368336089391991E-3</v>
      </c>
    </row>
    <row r="24" spans="1:7">
      <c r="A24" s="34" t="s">
        <v>59</v>
      </c>
      <c r="B24" s="49" t="s">
        <v>60</v>
      </c>
      <c r="C24" s="50">
        <v>953077.84658954642</v>
      </c>
      <c r="D24" s="51">
        <v>2.5562233220191308E-3</v>
      </c>
      <c r="F24" s="50">
        <v>850992.04998761602</v>
      </c>
      <c r="G24" s="51">
        <v>1.9778078206803707E-3</v>
      </c>
    </row>
    <row r="25" spans="1:7">
      <c r="A25" s="34" t="s">
        <v>61</v>
      </c>
      <c r="B25" s="49" t="s">
        <v>120</v>
      </c>
      <c r="C25" s="50">
        <v>1228505.4327017567</v>
      </c>
      <c r="D25" s="51">
        <v>3.2949399144431633E-3</v>
      </c>
      <c r="F25" s="50">
        <v>1459512.9015893829</v>
      </c>
      <c r="G25" s="51">
        <v>3.3920834292040557E-3</v>
      </c>
    </row>
    <row r="26" spans="1:7">
      <c r="A26" s="34" t="s">
        <v>63</v>
      </c>
      <c r="B26" s="49" t="s">
        <v>571</v>
      </c>
      <c r="C26" s="50">
        <v>3940962.7677491005</v>
      </c>
      <c r="D26" s="51">
        <v>1.0569945544508902E-2</v>
      </c>
      <c r="F26" s="50">
        <v>2826997.9462258676</v>
      </c>
      <c r="G26" s="51">
        <v>6.5702830563155474E-3</v>
      </c>
    </row>
    <row r="27" spans="1:7">
      <c r="A27" s="34" t="s">
        <v>64</v>
      </c>
      <c r="B27" s="49" t="s">
        <v>616</v>
      </c>
      <c r="C27" s="50">
        <v>4256631.4332174202</v>
      </c>
      <c r="D27" s="51">
        <v>1.1416591605571198E-2</v>
      </c>
      <c r="F27" s="50">
        <v>1650830.0406302731</v>
      </c>
      <c r="G27" s="51">
        <v>3.8367274582884318E-3</v>
      </c>
    </row>
    <row r="28" spans="1:7">
      <c r="A28" s="34" t="s">
        <v>65</v>
      </c>
      <c r="B28" s="49" t="s">
        <v>66</v>
      </c>
      <c r="C28" s="50">
        <v>628650.84671752714</v>
      </c>
      <c r="D28" s="51">
        <v>1.686086778259234E-3</v>
      </c>
      <c r="F28" s="50">
        <v>369243.37403441698</v>
      </c>
      <c r="G28" s="51">
        <v>8.5816598746169806E-4</v>
      </c>
    </row>
    <row r="29" spans="1:7">
      <c r="A29" s="34" t="s">
        <v>67</v>
      </c>
      <c r="B29" s="49" t="s">
        <v>68</v>
      </c>
      <c r="C29" s="50">
        <v>511</v>
      </c>
      <c r="D29" s="51">
        <v>1.3705387468882366E-6</v>
      </c>
      <c r="F29" s="50">
        <v>2768.63</v>
      </c>
      <c r="G29" s="51">
        <v>6.4346289329612203E-6</v>
      </c>
    </row>
    <row r="30" spans="1:7">
      <c r="A30" s="34" t="s">
        <v>69</v>
      </c>
      <c r="B30" s="49" t="s">
        <v>121</v>
      </c>
      <c r="C30" s="50">
        <v>3006661.6666068411</v>
      </c>
      <c r="D30" s="51">
        <v>8.0640828040474313E-3</v>
      </c>
      <c r="F30" s="50">
        <v>2652694.5268232753</v>
      </c>
      <c r="G30" s="51">
        <v>6.165180956864919E-3</v>
      </c>
    </row>
    <row r="31" spans="1:7">
      <c r="A31" s="34" t="s">
        <v>71</v>
      </c>
      <c r="B31" s="49" t="s">
        <v>122</v>
      </c>
      <c r="C31" s="50">
        <v>35596260.918452948</v>
      </c>
      <c r="D31" s="51">
        <v>9.5471731571591417E-2</v>
      </c>
      <c r="F31" s="50">
        <v>37444723.261455826</v>
      </c>
      <c r="G31" s="51">
        <v>8.7026038035017197E-2</v>
      </c>
    </row>
    <row r="32" spans="1:7">
      <c r="A32" s="34" t="s">
        <v>73</v>
      </c>
      <c r="B32" s="49" t="s">
        <v>123</v>
      </c>
      <c r="C32" s="50">
        <v>229489.7641246866</v>
      </c>
      <c r="D32" s="51">
        <v>6.1550805038576312E-4</v>
      </c>
      <c r="F32" s="50">
        <v>198893.44606590248</v>
      </c>
      <c r="G32" s="51">
        <v>4.6225227734728654E-4</v>
      </c>
    </row>
    <row r="33" spans="1:7">
      <c r="A33" s="34" t="s">
        <v>75</v>
      </c>
      <c r="B33" s="49" t="s">
        <v>124</v>
      </c>
      <c r="C33" s="50">
        <v>212883.97838706951</v>
      </c>
      <c r="D33" s="51">
        <v>5.7097013888688199E-4</v>
      </c>
      <c r="F33" s="50">
        <v>212973.37921836344</v>
      </c>
      <c r="G33" s="51">
        <v>4.9497573452176821E-4</v>
      </c>
    </row>
    <row r="34" spans="1:7">
      <c r="A34" s="34" t="s">
        <v>77</v>
      </c>
      <c r="B34" s="49" t="s">
        <v>125</v>
      </c>
      <c r="C34" s="50">
        <v>534991.16355798813</v>
      </c>
      <c r="D34" s="51">
        <v>1.434884772796565E-3</v>
      </c>
      <c r="F34" s="50">
        <v>182337.09527287382</v>
      </c>
      <c r="G34" s="51">
        <v>4.2377332788958453E-4</v>
      </c>
    </row>
    <row r="35" spans="1:7">
      <c r="A35" s="34" t="s">
        <v>79</v>
      </c>
      <c r="B35" s="49" t="s">
        <v>126</v>
      </c>
      <c r="C35" s="50">
        <v>131666.38682308086</v>
      </c>
      <c r="D35" s="51">
        <v>3.5313871781566939E-4</v>
      </c>
      <c r="F35" s="50">
        <v>101121.08074514555</v>
      </c>
      <c r="G35" s="51">
        <v>2.3501754726887352E-4</v>
      </c>
    </row>
    <row r="36" spans="1:7">
      <c r="A36" s="34" t="s">
        <v>81</v>
      </c>
      <c r="B36" s="49" t="s">
        <v>127</v>
      </c>
      <c r="C36" s="50">
        <v>255073.31936935621</v>
      </c>
      <c r="D36" s="51">
        <v>6.8412498530939423E-4</v>
      </c>
      <c r="F36" s="50">
        <v>296705.8747723815</v>
      </c>
      <c r="G36" s="51">
        <v>6.8958011955007879E-4</v>
      </c>
    </row>
    <row r="37" spans="1:7">
      <c r="A37" s="34" t="s">
        <v>83</v>
      </c>
      <c r="B37" s="49" t="s">
        <v>128</v>
      </c>
      <c r="C37" s="50">
        <v>7303684.0601892518</v>
      </c>
      <c r="D37" s="51">
        <v>1.9589005869900911E-2</v>
      </c>
      <c r="F37" s="50">
        <v>5570638.4860799853</v>
      </c>
      <c r="G37" s="51">
        <v>1.2946833479951297E-2</v>
      </c>
    </row>
    <row r="38" spans="1:7">
      <c r="A38" s="34" t="s">
        <v>85</v>
      </c>
      <c r="B38" s="49" t="s">
        <v>86</v>
      </c>
      <c r="C38" s="50">
        <v>1352527.4186998606</v>
      </c>
      <c r="D38" s="51">
        <v>3.6275757995242429E-3</v>
      </c>
      <c r="F38" s="50">
        <v>1349397.9239577614</v>
      </c>
      <c r="G38" s="51">
        <v>3.1361629844278275E-3</v>
      </c>
    </row>
    <row r="39" spans="1:7">
      <c r="A39" s="34" t="s">
        <v>87</v>
      </c>
      <c r="B39" s="49" t="s">
        <v>129</v>
      </c>
      <c r="C39" s="50">
        <v>79182.660631557374</v>
      </c>
      <c r="D39" s="51">
        <v>2.1237358997505117E-4</v>
      </c>
      <c r="F39" s="50">
        <v>61868.455670167663</v>
      </c>
      <c r="G39" s="51">
        <v>1.4378972809399939E-4</v>
      </c>
    </row>
    <row r="40" spans="1:7">
      <c r="A40" s="34" t="s">
        <v>89</v>
      </c>
      <c r="B40" s="49" t="s">
        <v>579</v>
      </c>
      <c r="C40" s="50">
        <v>609569.67087077186</v>
      </c>
      <c r="D40" s="51">
        <v>1.6349096924780872E-3</v>
      </c>
      <c r="F40" s="50">
        <v>626288.20564320055</v>
      </c>
      <c r="G40" s="51">
        <v>1.455569075103609E-3</v>
      </c>
    </row>
    <row r="41" spans="1:7">
      <c r="A41" s="34" t="s">
        <v>90</v>
      </c>
      <c r="B41" s="49" t="s">
        <v>130</v>
      </c>
      <c r="C41" s="50">
        <v>317346.52525390004</v>
      </c>
      <c r="D41" s="51">
        <v>8.5114620166500251E-4</v>
      </c>
      <c r="F41" s="50">
        <v>420868.70929954486</v>
      </c>
      <c r="G41" s="51">
        <v>9.7814947242386889E-4</v>
      </c>
    </row>
    <row r="42" spans="1:7">
      <c r="A42" s="34" t="s">
        <v>92</v>
      </c>
      <c r="B42" s="49" t="s">
        <v>131</v>
      </c>
      <c r="C42" s="50">
        <v>15123412.84</v>
      </c>
      <c r="D42" s="51">
        <v>4.0562080787489366E-2</v>
      </c>
      <c r="F42" s="50">
        <v>14511008.949023999</v>
      </c>
      <c r="G42" s="51">
        <v>3.3725329144684922E-2</v>
      </c>
    </row>
    <row r="43" spans="1:7">
      <c r="A43" s="34" t="s">
        <v>94</v>
      </c>
      <c r="B43" s="49" t="s">
        <v>132</v>
      </c>
      <c r="C43" s="50">
        <v>31493171.199999999</v>
      </c>
      <c r="D43" s="51">
        <v>8.4466949886467121E-2</v>
      </c>
      <c r="F43" s="50">
        <v>20438050.510111999</v>
      </c>
      <c r="G43" s="51">
        <v>4.7500486213646997E-2</v>
      </c>
    </row>
    <row r="44" spans="1:7">
      <c r="A44" s="34" t="s">
        <v>96</v>
      </c>
      <c r="B44" s="49" t="s">
        <v>97</v>
      </c>
      <c r="C44" s="50">
        <v>13832413.171293782</v>
      </c>
      <c r="D44" s="51">
        <v>3.7099526838014325E-2</v>
      </c>
      <c r="F44" s="50">
        <v>16709914.634764764</v>
      </c>
      <c r="G44" s="51">
        <v>3.8835850285581487E-2</v>
      </c>
    </row>
    <row r="45" spans="1:7">
      <c r="A45" s="34" t="s">
        <v>98</v>
      </c>
      <c r="B45" s="49" t="s">
        <v>133</v>
      </c>
      <c r="C45" s="50">
        <v>0</v>
      </c>
      <c r="D45" s="51">
        <v>0</v>
      </c>
      <c r="F45" s="50">
        <v>3320263</v>
      </c>
      <c r="G45" s="51">
        <v>7.7166903359569966E-3</v>
      </c>
    </row>
    <row r="46" spans="1:7">
      <c r="A46" s="34" t="s">
        <v>100</v>
      </c>
      <c r="B46" s="49" t="s">
        <v>134</v>
      </c>
      <c r="C46" s="50">
        <v>15956855.649016289</v>
      </c>
      <c r="D46" s="51">
        <v>4.2797434335575861E-2</v>
      </c>
      <c r="F46" s="50">
        <v>28430365.146013644</v>
      </c>
      <c r="G46" s="51">
        <v>6.6075586171930392E-2</v>
      </c>
    </row>
    <row r="47" spans="1:7">
      <c r="A47" s="34" t="s">
        <v>102</v>
      </c>
      <c r="B47" s="49" t="s">
        <v>135</v>
      </c>
      <c r="C47" s="50">
        <v>0</v>
      </c>
      <c r="D47" s="51">
        <v>0</v>
      </c>
      <c r="F47" s="50">
        <v>0</v>
      </c>
      <c r="G47" s="51">
        <v>0</v>
      </c>
    </row>
    <row r="48" spans="1:7">
      <c r="A48" s="34" t="s">
        <v>104</v>
      </c>
      <c r="B48" s="49" t="s">
        <v>136</v>
      </c>
      <c r="C48" s="50">
        <v>2793.420354146665</v>
      </c>
      <c r="D48" s="51">
        <v>7.4921542694799696E-6</v>
      </c>
      <c r="F48" s="50">
        <v>5313.5587943322116</v>
      </c>
      <c r="G48" s="51">
        <v>1.2349349373155887E-5</v>
      </c>
    </row>
    <row r="49" spans="1:7">
      <c r="A49" s="34" t="s">
        <v>106</v>
      </c>
      <c r="B49" s="49" t="s">
        <v>137</v>
      </c>
      <c r="C49" s="50">
        <v>412449.3658867504</v>
      </c>
      <c r="D49" s="51">
        <v>1.1062188592510268E-3</v>
      </c>
      <c r="F49" s="50">
        <v>787046.63994052773</v>
      </c>
      <c r="G49" s="51">
        <v>1.8291910009467611E-3</v>
      </c>
    </row>
    <row r="50" spans="1:7">
      <c r="A50" s="34" t="s">
        <v>108</v>
      </c>
      <c r="B50" s="49" t="s">
        <v>138</v>
      </c>
      <c r="C50" s="52">
        <v>249771.8516746505</v>
      </c>
      <c r="D50" s="53">
        <v>6.6990606771454009E-4</v>
      </c>
      <c r="F50" s="52">
        <v>189062.19676026003</v>
      </c>
      <c r="G50" s="53">
        <v>4.3940327216087966E-4</v>
      </c>
    </row>
    <row r="51" spans="1:7">
      <c r="A51" s="45"/>
      <c r="B51" s="45"/>
      <c r="C51" s="45"/>
      <c r="D51" s="45"/>
      <c r="F51" s="45"/>
      <c r="G51" s="45"/>
    </row>
    <row r="52" spans="1:7">
      <c r="A52" s="37" t="s">
        <v>30</v>
      </c>
      <c r="B52" s="48"/>
      <c r="C52" s="50">
        <v>215322120.91224548</v>
      </c>
      <c r="D52" s="51">
        <v>0.57750941247042331</v>
      </c>
      <c r="F52" s="50">
        <v>247794396.28742748</v>
      </c>
      <c r="G52" s="51">
        <v>0.57590396397378463</v>
      </c>
    </row>
    <row r="53" spans="1:7" ht="15" thickBot="1">
      <c r="A53" s="45"/>
      <c r="B53" s="45"/>
      <c r="C53" s="45"/>
      <c r="D53" s="45"/>
      <c r="F53" s="45"/>
      <c r="G53" s="45"/>
    </row>
    <row r="54" spans="1:7" ht="15" thickTop="1">
      <c r="A54" s="37" t="s">
        <v>31</v>
      </c>
      <c r="B54" s="48"/>
      <c r="C54" s="54">
        <v>157523959.6237545</v>
      </c>
      <c r="D54" s="55">
        <v>0.42249058752957663</v>
      </c>
      <c r="F54" s="54">
        <v>182475947.01360807</v>
      </c>
      <c r="G54" s="55">
        <v>0.42409603602621548</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43</vt:i4>
      </vt:variant>
    </vt:vector>
  </HeadingPairs>
  <TitlesOfParts>
    <vt:vector size="108" baseType="lpstr">
      <vt:lpstr>Cover</vt:lpstr>
      <vt:lpstr>Table of Contents</vt:lpstr>
      <vt:lpstr>Intro</vt:lpstr>
      <vt:lpstr>blank1</vt:lpstr>
      <vt:lpstr>All Years UW</vt:lpstr>
      <vt:lpstr>2016 - 2017 UW Compare</vt:lpstr>
      <vt:lpstr>2017 - 2018 UW Compare</vt:lpstr>
      <vt:lpstr>2018 - 2019 UW Compare</vt:lpstr>
      <vt:lpstr>2019 - 2020 UW Compare</vt:lpstr>
      <vt:lpstr>2016 - 2017 Ind Compare</vt:lpstr>
      <vt:lpstr>2017 - 2018 Ind Compare</vt:lpstr>
      <vt:lpstr>2018 - 2019 Ind Compare</vt:lpstr>
      <vt:lpstr>2019 - 2020 Ind Compare</vt:lpstr>
      <vt:lpstr>2016 - 2017 Aff Compare</vt:lpstr>
      <vt:lpstr>2017 - 2018 Aff Compare</vt:lpstr>
      <vt:lpstr>2018 - 2019 Aff Compare</vt:lpstr>
      <vt:lpstr>2019 - 2020 Aff Compare</vt:lpstr>
      <vt:lpstr>2016 - 2017 Dir Compare</vt:lpstr>
      <vt:lpstr>2017 - 2018 Dir Compare</vt:lpstr>
      <vt:lpstr>2018 - 2019 Dir Compare</vt:lpstr>
      <vt:lpstr>2019 - 2020 Dir Compare</vt:lpstr>
      <vt:lpstr>blank2</vt:lpstr>
      <vt:lpstr>POLICIES</vt:lpstr>
      <vt:lpstr>blank3</vt:lpstr>
      <vt:lpstr>2016 ALTA Income</vt:lpstr>
      <vt:lpstr>2016 ALTA Balance</vt:lpstr>
      <vt:lpstr>2017 ALTA Income</vt:lpstr>
      <vt:lpstr>2017 ALTA Balance</vt:lpstr>
      <vt:lpstr>2018 ALTA Income</vt:lpstr>
      <vt:lpstr>2018 ALTA Balance</vt:lpstr>
      <vt:lpstr>2019 ALTA Income</vt:lpstr>
      <vt:lpstr>2019 ALTA Balance</vt:lpstr>
      <vt:lpstr>2020 ALTA Income</vt:lpstr>
      <vt:lpstr>2020 ALTA Balance</vt:lpstr>
      <vt:lpstr>2016 Sched S-3</vt:lpstr>
      <vt:lpstr>2017 Sched S-3</vt:lpstr>
      <vt:lpstr>2018 Sched S-3</vt:lpstr>
      <vt:lpstr>2019 Sched S-3</vt:lpstr>
      <vt:lpstr>2020 Sched S-3</vt:lpstr>
      <vt:lpstr>blank4</vt:lpstr>
      <vt:lpstr>T-42 Detail1</vt:lpstr>
      <vt:lpstr>blank5</vt:lpstr>
      <vt:lpstr>2016 ALTA Claims</vt:lpstr>
      <vt:lpstr>2017 ALTA Claims</vt:lpstr>
      <vt:lpstr>2018 ALTA Claims</vt:lpstr>
      <vt:lpstr>2019 ALTA Claims</vt:lpstr>
      <vt:lpstr>2020 ALTA Claims</vt:lpstr>
      <vt:lpstr>blank6</vt:lpstr>
      <vt:lpstr>2016 UW List</vt:lpstr>
      <vt:lpstr>2017 UW List</vt:lpstr>
      <vt:lpstr>2018 UW List</vt:lpstr>
      <vt:lpstr>2019 UW List</vt:lpstr>
      <vt:lpstr>2020 UW List</vt:lpstr>
      <vt:lpstr>blank7</vt:lpstr>
      <vt:lpstr>Form 1 - 2016</vt:lpstr>
      <vt:lpstr>Form 2 - 2016</vt:lpstr>
      <vt:lpstr>Form 1 - 2017</vt:lpstr>
      <vt:lpstr>Form 2 - 2017</vt:lpstr>
      <vt:lpstr>Form 1 - 2018</vt:lpstr>
      <vt:lpstr>Form 2 - 2018</vt:lpstr>
      <vt:lpstr>Form 1 - 2019</vt:lpstr>
      <vt:lpstr>Form 2 - 2019</vt:lpstr>
      <vt:lpstr>Form 1 - 2020</vt:lpstr>
      <vt:lpstr>Form 2 - 2020</vt:lpstr>
      <vt:lpstr>Back Cover</vt:lpstr>
      <vt:lpstr>'2016 ALTA Balance'!Print_Area</vt:lpstr>
      <vt:lpstr>'2016 ALTA Claims'!Print_Area</vt:lpstr>
      <vt:lpstr>'2016 ALTA Income'!Print_Area</vt:lpstr>
      <vt:lpstr>'2016 Sched S-3'!Print_Area</vt:lpstr>
      <vt:lpstr>'2016 UW List'!Print_Area</vt:lpstr>
      <vt:lpstr>'2017 ALTA Balance'!Print_Area</vt:lpstr>
      <vt:lpstr>'2017 ALTA Claims'!Print_Area</vt:lpstr>
      <vt:lpstr>'2017 ALTA Income'!Print_Area</vt:lpstr>
      <vt:lpstr>'2017 Sched S-3'!Print_Area</vt:lpstr>
      <vt:lpstr>'2017 UW List'!Print_Area</vt:lpstr>
      <vt:lpstr>'2018 ALTA Balance'!Print_Area</vt:lpstr>
      <vt:lpstr>'2018 ALTA Claims'!Print_Area</vt:lpstr>
      <vt:lpstr>'2018 ALTA Income'!Print_Area</vt:lpstr>
      <vt:lpstr>'2018 Sched S-3'!Print_Area</vt:lpstr>
      <vt:lpstr>'2018 UW List'!Print_Area</vt:lpstr>
      <vt:lpstr>'2019 ALTA Balance'!Print_Area</vt:lpstr>
      <vt:lpstr>'2019 ALTA Claims'!Print_Area</vt:lpstr>
      <vt:lpstr>'2019 ALTA Income'!Print_Area</vt:lpstr>
      <vt:lpstr>'2019 Sched S-3'!Print_Area</vt:lpstr>
      <vt:lpstr>'2019 UW List'!Print_Area</vt:lpstr>
      <vt:lpstr>'2020 ALTA Balance'!Print_Area</vt:lpstr>
      <vt:lpstr>'2020 ALTA Claims'!Print_Area</vt:lpstr>
      <vt:lpstr>'2020 ALTA Income'!Print_Area</vt:lpstr>
      <vt:lpstr>'2020 Sched S-3'!Print_Area</vt:lpstr>
      <vt:lpstr>'2020 UW List'!Print_Area</vt:lpstr>
      <vt:lpstr>'Back Cover'!Print_Area</vt:lpstr>
      <vt:lpstr>Cover!Print_Area</vt:lpstr>
      <vt:lpstr>'Form 1 - 2016'!Print_Area</vt:lpstr>
      <vt:lpstr>'Form 1 - 2017'!Print_Area</vt:lpstr>
      <vt:lpstr>'Form 1 - 2018'!Print_Area</vt:lpstr>
      <vt:lpstr>'Form 1 - 2019'!Print_Area</vt:lpstr>
      <vt:lpstr>'Form 1 - 2020'!Print_Area</vt:lpstr>
      <vt:lpstr>'Form 2 - 2016'!Print_Area</vt:lpstr>
      <vt:lpstr>'Form 2 - 2017'!Print_Area</vt:lpstr>
      <vt:lpstr>'Form 2 - 2018'!Print_Area</vt:lpstr>
      <vt:lpstr>'Form 2 - 2019'!Print_Area</vt:lpstr>
      <vt:lpstr>'Form 2 - 2020'!Print_Area</vt:lpstr>
      <vt:lpstr>Intro!Print_Area</vt:lpstr>
      <vt:lpstr>'2016 ALTA Claims'!Print_Titles</vt:lpstr>
      <vt:lpstr>'2017 ALTA Claims'!Print_Titles</vt:lpstr>
      <vt:lpstr>'2018 ALTA Claims'!Print_Titles</vt:lpstr>
      <vt:lpstr>'2019 ALTA Claims'!Print_Titles</vt:lpstr>
      <vt:lpstr>'2020 ALTA Claims'!Print_Titles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Fellers</dc:creator>
  <cp:lastModifiedBy>Joshua Fellers</cp:lastModifiedBy>
  <cp:lastPrinted>2022-08-18T21:38:17Z</cp:lastPrinted>
  <dcterms:created xsi:type="dcterms:W3CDTF">2014-03-06T20:43:33Z</dcterms:created>
  <dcterms:modified xsi:type="dcterms:W3CDTF">2022-08-19T16:57:02Z</dcterms:modified>
</cp:coreProperties>
</file>